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comments4.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comments5.xml" ContentType="application/vnd.openxmlformats-officedocument.spreadsheetml.comments+xml"/>
  <Override PartName="/xl/tables/table11.xml" ContentType="application/vnd.openxmlformats-officedocument.spreadsheetml.table+xml"/>
  <Override PartName="/xl/tables/table12.xml" ContentType="application/vnd.openxmlformats-officedocument.spreadsheetml.table+xml"/>
  <Override PartName="/xl/comments6.xml" ContentType="application/vnd.openxmlformats-officedocument.spreadsheetml.comments+xml"/>
  <Override PartName="/xl/tables/table13.xml" ContentType="application/vnd.openxmlformats-officedocument.spreadsheetml.table+xml"/>
  <Override PartName="/xl/tables/table14.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16"/>
  <workbookPr defaultThemeVersion="166925"/>
  <mc:AlternateContent xmlns:mc="http://schemas.openxmlformats.org/markup-compatibility/2006">
    <mc:Choice Requires="x15">
      <x15ac:absPath xmlns:x15ac="http://schemas.microsoft.com/office/spreadsheetml/2010/11/ac" url="https://anvisabr.sharepoint.com/sites/PDP-2020/Documentos Partilhados/"/>
    </mc:Choice>
  </mc:AlternateContent>
  <xr:revisionPtr revIDLastSave="0" documentId="8_{14A3C450-6A67-4677-B2E6-7A0502167CDF}" xr6:coauthVersionLast="45" xr6:coauthVersionMax="45" xr10:uidLastSave="{00000000-0000-0000-0000-000000000000}"/>
  <bookViews>
    <workbookView xWindow="-120" yWindow="-120" windowWidth="21840" windowHeight="13140" tabRatio="751" xr2:uid="{623481C3-B919-4F76-91DD-75E64AD38933}"/>
  </bookViews>
  <sheets>
    <sheet name="GERAL" sheetId="1" r:id="rId1"/>
    <sheet name="PÓS-GRADUAÇÃO" sheetId="6" r:id="rId2"/>
    <sheet name="PERMANENTE " sheetId="7" r:id="rId3"/>
    <sheet name="LICENÇA CAPACITAÇÃO" sheetId="2" r:id="rId4"/>
    <sheet name="PDG" sheetId="3" r:id="rId5"/>
    <sheet name="FORMAÇÃO INSTRUTORES" sheetId="4" r:id="rId6"/>
    <sheet name="Planilha1" sheetId="8" r:id="rId7"/>
    <sheet name="IDIOMAS" sheetId="5" r:id="rId8"/>
  </sheets>
  <externalReferences>
    <externalReference r:id="rId9"/>
  </externalReferenc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27" i="7" l="1"/>
  <c r="R1227" i="7"/>
  <c r="Q1227" i="7"/>
  <c r="M1227" i="7"/>
  <c r="J1227" i="7"/>
  <c r="S1104" i="7"/>
  <c r="S1103" i="7"/>
  <c r="S1102" i="7"/>
  <c r="S1101" i="7"/>
  <c r="S1100" i="7"/>
  <c r="S1099" i="7"/>
  <c r="S1098" i="7"/>
  <c r="S1097" i="7"/>
  <c r="S1096" i="7"/>
  <c r="S1095" i="7"/>
  <c r="S1094" i="7"/>
  <c r="S1093" i="7"/>
  <c r="S1092" i="7"/>
  <c r="S1091" i="7"/>
  <c r="S1090" i="7"/>
  <c r="S1089" i="7"/>
  <c r="S1088" i="7"/>
  <c r="S1087" i="7"/>
  <c r="S1086" i="7"/>
  <c r="S1085" i="7"/>
  <c r="S1084" i="7"/>
  <c r="S1083" i="7"/>
  <c r="S1082" i="7"/>
  <c r="S1081" i="7"/>
  <c r="S1080" i="7"/>
  <c r="S1079" i="7"/>
  <c r="S1078" i="7"/>
  <c r="S1077" i="7"/>
  <c r="S1076" i="7"/>
  <c r="S1075" i="7"/>
  <c r="S1074" i="7"/>
  <c r="S1073" i="7"/>
  <c r="S1072" i="7"/>
  <c r="S1071" i="7"/>
  <c r="S1070" i="7"/>
  <c r="S1069" i="7"/>
  <c r="S1068" i="7"/>
  <c r="S1067" i="7"/>
  <c r="S1066" i="7"/>
  <c r="S1065" i="7"/>
  <c r="S1064" i="7"/>
  <c r="S1063" i="7"/>
  <c r="S1062" i="7"/>
  <c r="S1061" i="7"/>
  <c r="S1060" i="7"/>
  <c r="S1059" i="7"/>
  <c r="S1058" i="7"/>
  <c r="S1057" i="7"/>
  <c r="S1056" i="7"/>
  <c r="S1055" i="7"/>
  <c r="S1054" i="7"/>
  <c r="S1053" i="7"/>
  <c r="S1052" i="7"/>
  <c r="S1051" i="7"/>
  <c r="S1050" i="7"/>
  <c r="S1049" i="7"/>
  <c r="S1048" i="7"/>
  <c r="S1047" i="7"/>
  <c r="S1046" i="7"/>
  <c r="S1045" i="7"/>
  <c r="S1044" i="7"/>
  <c r="S1043" i="7"/>
  <c r="S1042" i="7"/>
  <c r="S1041" i="7"/>
  <c r="S1040" i="7"/>
  <c r="S1039" i="7"/>
  <c r="S1038" i="7"/>
  <c r="S1037" i="7"/>
  <c r="S1036" i="7"/>
  <c r="S1035" i="7"/>
  <c r="S1034" i="7"/>
  <c r="S1033" i="7"/>
  <c r="S1032" i="7"/>
  <c r="S1031" i="7"/>
  <c r="S1030" i="7"/>
  <c r="S1029" i="7"/>
  <c r="S1028" i="7"/>
  <c r="S1027" i="7"/>
  <c r="S1026" i="7"/>
  <c r="S1025" i="7"/>
  <c r="S1024" i="7"/>
  <c r="S1023" i="7"/>
  <c r="S1022" i="7"/>
  <c r="S1021" i="7"/>
  <c r="S1020" i="7"/>
  <c r="S1019" i="7"/>
  <c r="S1018" i="7"/>
  <c r="S1017" i="7"/>
  <c r="S1016" i="7"/>
  <c r="S1015" i="7"/>
  <c r="S1014" i="7"/>
  <c r="S1013" i="7"/>
  <c r="S1012" i="7"/>
  <c r="S1011" i="7"/>
  <c r="S1010" i="7"/>
  <c r="S1009" i="7"/>
  <c r="S1008" i="7"/>
  <c r="S1007" i="7"/>
  <c r="S1006" i="7"/>
  <c r="S1005" i="7"/>
  <c r="S1004" i="7"/>
  <c r="S1003" i="7"/>
  <c r="S1002" i="7"/>
  <c r="S1001" i="7"/>
  <c r="S1000" i="7"/>
  <c r="S999" i="7"/>
  <c r="S998" i="7"/>
  <c r="S997" i="7"/>
  <c r="S996" i="7"/>
  <c r="S995" i="7"/>
  <c r="S994" i="7"/>
  <c r="S993" i="7"/>
  <c r="S992" i="7"/>
  <c r="S991" i="7"/>
  <c r="S990" i="7"/>
  <c r="S989" i="7"/>
  <c r="S988" i="7"/>
  <c r="S987" i="7"/>
  <c r="S986" i="7"/>
  <c r="S985" i="7"/>
  <c r="S984" i="7"/>
  <c r="S983" i="7"/>
  <c r="S982" i="7"/>
  <c r="S981" i="7"/>
  <c r="S980" i="7"/>
  <c r="S979" i="7"/>
  <c r="S978" i="7"/>
  <c r="S977" i="7"/>
  <c r="S976" i="7"/>
  <c r="S975" i="7"/>
  <c r="S974" i="7"/>
  <c r="S973" i="7"/>
  <c r="S972" i="7"/>
  <c r="S971" i="7"/>
  <c r="S970" i="7"/>
  <c r="S969" i="7"/>
  <c r="S968" i="7"/>
  <c r="S967" i="7"/>
  <c r="S966" i="7"/>
  <c r="S965" i="7"/>
  <c r="S964" i="7"/>
  <c r="S963" i="7"/>
  <c r="S962" i="7"/>
  <c r="S961" i="7"/>
  <c r="S960" i="7"/>
  <c r="S959" i="7"/>
  <c r="S958" i="7"/>
  <c r="S957" i="7"/>
  <c r="S956" i="7"/>
  <c r="S955" i="7"/>
  <c r="S954" i="7"/>
  <c r="S953" i="7"/>
  <c r="S952" i="7"/>
  <c r="S951" i="7"/>
  <c r="S950" i="7"/>
  <c r="S949" i="7"/>
  <c r="S948" i="7"/>
  <c r="S947" i="7"/>
  <c r="S946" i="7"/>
  <c r="S945" i="7"/>
  <c r="S944" i="7"/>
  <c r="S943" i="7"/>
  <c r="S942" i="7"/>
  <c r="S941" i="7"/>
  <c r="S940" i="7"/>
  <c r="S939" i="7"/>
  <c r="S938" i="7"/>
  <c r="S937" i="7"/>
  <c r="S936" i="7"/>
  <c r="S935" i="7"/>
  <c r="S934" i="7"/>
  <c r="S933" i="7"/>
  <c r="S932" i="7"/>
  <c r="S931" i="7"/>
  <c r="S930" i="7"/>
  <c r="S929" i="7"/>
  <c r="S928" i="7"/>
  <c r="S927" i="7"/>
  <c r="S926" i="7"/>
  <c r="S925" i="7"/>
  <c r="S924" i="7"/>
  <c r="S923" i="7"/>
  <c r="S922" i="7"/>
  <c r="S921" i="7"/>
  <c r="S920" i="7"/>
  <c r="S919" i="7"/>
  <c r="S918" i="7"/>
  <c r="S917" i="7"/>
  <c r="S916" i="7"/>
  <c r="S915" i="7"/>
  <c r="S914" i="7"/>
  <c r="S913" i="7"/>
  <c r="S912" i="7"/>
  <c r="S696" i="7"/>
  <c r="S695" i="7"/>
  <c r="S598" i="7"/>
  <c r="S590" i="7"/>
  <c r="S588" i="7"/>
  <c r="S584" i="7"/>
  <c r="S542" i="7"/>
  <c r="S541" i="7"/>
  <c r="S540" i="7"/>
  <c r="S539" i="7"/>
  <c r="S538" i="7"/>
  <c r="S537" i="7"/>
  <c r="S536" i="7"/>
  <c r="S535" i="7"/>
  <c r="S534" i="7"/>
  <c r="S533" i="7"/>
  <c r="S532" i="7"/>
  <c r="S531" i="7"/>
  <c r="S530" i="7"/>
  <c r="S529" i="7"/>
  <c r="S528" i="7"/>
  <c r="S527" i="7"/>
  <c r="S526" i="7"/>
  <c r="S525" i="7"/>
  <c r="S524" i="7"/>
  <c r="S523" i="7"/>
  <c r="S522" i="7"/>
  <c r="S521" i="7"/>
  <c r="S520" i="7"/>
  <c r="S519" i="7"/>
  <c r="S518" i="7"/>
  <c r="S517" i="7"/>
  <c r="S516" i="7"/>
  <c r="S515" i="7"/>
  <c r="S514" i="7"/>
  <c r="S513" i="7"/>
  <c r="S512" i="7"/>
  <c r="S511" i="7"/>
  <c r="S510" i="7"/>
  <c r="S509" i="7"/>
  <c r="S508" i="7"/>
  <c r="S507" i="7"/>
  <c r="S506" i="7"/>
  <c r="S505" i="7"/>
  <c r="S504" i="7"/>
  <c r="S503" i="7"/>
  <c r="S502" i="7"/>
  <c r="S501" i="7"/>
  <c r="S500" i="7"/>
  <c r="S499" i="7"/>
  <c r="S498" i="7"/>
  <c r="S497" i="7"/>
  <c r="S496" i="7"/>
  <c r="S495" i="7"/>
  <c r="S494" i="7"/>
  <c r="S493" i="7"/>
  <c r="S492" i="7"/>
  <c r="S491" i="7"/>
  <c r="S490" i="7"/>
  <c r="S489" i="7"/>
  <c r="S488" i="7"/>
  <c r="S487" i="7"/>
  <c r="S486" i="7"/>
  <c r="S485" i="7"/>
  <c r="S484" i="7"/>
  <c r="S483" i="7"/>
  <c r="S482" i="7"/>
  <c r="S481" i="7"/>
  <c r="S480" i="7"/>
  <c r="S479" i="7"/>
  <c r="S478" i="7"/>
  <c r="S477" i="7"/>
  <c r="S476" i="7"/>
  <c r="S475" i="7"/>
  <c r="S474" i="7"/>
  <c r="S473" i="7"/>
  <c r="S472" i="7"/>
  <c r="S471" i="7"/>
  <c r="S470" i="7"/>
  <c r="S469" i="7"/>
  <c r="S468" i="7"/>
  <c r="S467" i="7"/>
  <c r="S466" i="7"/>
  <c r="S465" i="7"/>
  <c r="S464" i="7"/>
  <c r="S463" i="7"/>
  <c r="S462" i="7"/>
  <c r="S461" i="7"/>
  <c r="S460" i="7"/>
  <c r="S459" i="7"/>
  <c r="S458" i="7"/>
  <c r="S457" i="7"/>
  <c r="S456" i="7"/>
  <c r="S455" i="7"/>
  <c r="S454" i="7"/>
  <c r="S453" i="7"/>
  <c r="S452" i="7"/>
  <c r="S451" i="7"/>
  <c r="S450" i="7"/>
  <c r="S449" i="7"/>
  <c r="S448" i="7"/>
  <c r="S447" i="7"/>
  <c r="S446" i="7"/>
  <c r="S445" i="7"/>
  <c r="S444" i="7"/>
  <c r="S443" i="7"/>
  <c r="S442" i="7"/>
  <c r="R441" i="7"/>
  <c r="S441" i="7"/>
  <c r="R440" i="7"/>
  <c r="S440" i="7"/>
  <c r="S439" i="7"/>
  <c r="S438" i="7"/>
  <c r="S437" i="7"/>
  <c r="S436" i="7"/>
  <c r="S435" i="7"/>
  <c r="S434" i="7"/>
  <c r="S433" i="7"/>
  <c r="S432" i="7"/>
  <c r="S431" i="7"/>
  <c r="S430" i="7"/>
  <c r="S429" i="7"/>
  <c r="S428" i="7"/>
  <c r="S427" i="7"/>
  <c r="S426" i="7"/>
  <c r="S425" i="7"/>
  <c r="S424" i="7"/>
  <c r="S423" i="7"/>
  <c r="S422" i="7"/>
  <c r="S421" i="7"/>
  <c r="S420" i="7"/>
  <c r="S419" i="7"/>
  <c r="S418" i="7"/>
  <c r="S417" i="7"/>
  <c r="S416" i="7"/>
  <c r="S415" i="7"/>
  <c r="S414" i="7"/>
  <c r="S413" i="7"/>
  <c r="S412" i="7"/>
  <c r="S411" i="7"/>
  <c r="S410" i="7"/>
  <c r="S409" i="7"/>
  <c r="S408" i="7"/>
  <c r="S407" i="7"/>
  <c r="R406" i="7"/>
  <c r="S406" i="7"/>
  <c r="R405" i="7"/>
  <c r="S405" i="7"/>
  <c r="R404" i="7"/>
  <c r="S404" i="7"/>
  <c r="S403" i="7"/>
  <c r="R402" i="7"/>
  <c r="S402" i="7"/>
  <c r="R401" i="7"/>
  <c r="S401" i="7"/>
  <c r="R400" i="7"/>
  <c r="S400" i="7"/>
  <c r="R399" i="7"/>
  <c r="S399" i="7"/>
  <c r="S398" i="7"/>
  <c r="R397" i="7"/>
  <c r="S397" i="7"/>
  <c r="R396" i="7"/>
  <c r="S396" i="7"/>
  <c r="R395" i="7"/>
  <c r="S395" i="7"/>
  <c r="R394" i="7"/>
  <c r="S394" i="7"/>
  <c r="S393" i="7"/>
  <c r="S392" i="7"/>
  <c r="S391" i="7"/>
  <c r="S390" i="7"/>
  <c r="S389" i="7"/>
  <c r="S388" i="7"/>
  <c r="S387" i="7"/>
  <c r="S386" i="7"/>
  <c r="S385" i="7"/>
  <c r="S384" i="7"/>
  <c r="S383" i="7"/>
  <c r="S382" i="7"/>
  <c r="S381" i="7"/>
  <c r="S380" i="7"/>
  <c r="S379" i="7"/>
  <c r="R378" i="7"/>
  <c r="S378" i="7"/>
  <c r="R377" i="7"/>
  <c r="S377" i="7"/>
  <c r="S376" i="7"/>
  <c r="S375" i="7"/>
  <c r="S374" i="7"/>
  <c r="S373" i="7"/>
  <c r="S372" i="7"/>
  <c r="S371" i="7"/>
  <c r="S370" i="7"/>
  <c r="S369" i="7"/>
  <c r="S368" i="7"/>
  <c r="S367" i="7"/>
  <c r="S366" i="7"/>
  <c r="S365" i="7"/>
  <c r="M364" i="7"/>
  <c r="S364" i="7"/>
  <c r="K364" i="7"/>
  <c r="F364" i="7"/>
  <c r="S363" i="7"/>
  <c r="E363" i="7"/>
  <c r="E364" i="7"/>
  <c r="D363" i="7"/>
  <c r="D364" i="7"/>
  <c r="C363" i="7"/>
  <c r="C364" i="7"/>
  <c r="B363" i="7"/>
  <c r="B364" i="7"/>
  <c r="S362" i="7"/>
  <c r="S361" i="7"/>
  <c r="S360" i="7"/>
  <c r="S359" i="7"/>
  <c r="S358" i="7"/>
  <c r="S357" i="7"/>
  <c r="S356" i="7"/>
  <c r="S355" i="7"/>
  <c r="S354" i="7"/>
  <c r="S353" i="7"/>
  <c r="S352" i="7"/>
  <c r="S351" i="7"/>
  <c r="S350" i="7"/>
  <c r="S349" i="7"/>
  <c r="S348" i="7"/>
  <c r="S347" i="7"/>
  <c r="S346" i="7"/>
  <c r="S345" i="7"/>
  <c r="S344" i="7"/>
  <c r="S343" i="7"/>
  <c r="S342" i="7"/>
  <c r="S341" i="7"/>
  <c r="S340" i="7"/>
  <c r="S339" i="7"/>
  <c r="S338" i="7"/>
  <c r="S337" i="7"/>
  <c r="S336" i="7"/>
  <c r="S335" i="7"/>
  <c r="S334" i="7"/>
  <c r="S333" i="7"/>
  <c r="S332" i="7"/>
  <c r="S331" i="7"/>
  <c r="S330" i="7"/>
  <c r="S329" i="7"/>
  <c r="S328" i="7"/>
  <c r="S327" i="7"/>
  <c r="S326" i="7"/>
  <c r="S325" i="7"/>
  <c r="S324" i="7"/>
  <c r="S323" i="7"/>
  <c r="S322" i="7"/>
  <c r="S321" i="7"/>
  <c r="S320" i="7"/>
  <c r="S319" i="7"/>
  <c r="S318" i="7"/>
  <c r="S317" i="7"/>
  <c r="S316" i="7"/>
  <c r="S315" i="7"/>
  <c r="S314" i="7"/>
  <c r="S313" i="7"/>
  <c r="S312" i="7"/>
  <c r="S311" i="7"/>
  <c r="S310" i="7"/>
  <c r="S309" i="7"/>
  <c r="S308" i="7"/>
  <c r="S307" i="7"/>
  <c r="S306" i="7"/>
  <c r="S305" i="7"/>
  <c r="S304" i="7"/>
  <c r="S303" i="7"/>
  <c r="S302" i="7"/>
  <c r="S301" i="7"/>
  <c r="S300" i="7"/>
  <c r="S299" i="7"/>
  <c r="S298" i="7"/>
  <c r="S297" i="7"/>
  <c r="S296" i="7"/>
  <c r="S295" i="7"/>
  <c r="S294" i="7"/>
  <c r="S293" i="7"/>
  <c r="S292" i="7"/>
  <c r="S291" i="7"/>
  <c r="S290" i="7"/>
  <c r="S289" i="7"/>
  <c r="S288" i="7"/>
  <c r="S287" i="7"/>
  <c r="S286" i="7"/>
  <c r="S285" i="7"/>
  <c r="S284" i="7"/>
  <c r="S283" i="7"/>
  <c r="S282" i="7"/>
  <c r="S281" i="7"/>
  <c r="S280" i="7"/>
  <c r="S279" i="7"/>
  <c r="S278" i="7"/>
  <c r="S277" i="7"/>
  <c r="S276" i="7"/>
  <c r="S275" i="7"/>
  <c r="S274" i="7"/>
  <c r="S273" i="7"/>
  <c r="S272" i="7"/>
  <c r="S271" i="7"/>
  <c r="S270" i="7"/>
  <c r="S269" i="7"/>
  <c r="S268" i="7"/>
  <c r="S267" i="7"/>
  <c r="S266" i="7"/>
  <c r="S265" i="7"/>
  <c r="S264" i="7"/>
  <c r="S263" i="7"/>
  <c r="S262" i="7"/>
  <c r="S261" i="7"/>
  <c r="S260" i="7"/>
  <c r="S259" i="7"/>
  <c r="S258" i="7"/>
  <c r="S257" i="7"/>
  <c r="S256" i="7"/>
  <c r="S255" i="7"/>
  <c r="S254" i="7"/>
  <c r="S253" i="7"/>
  <c r="S252" i="7"/>
  <c r="S251" i="7"/>
  <c r="S250" i="7"/>
  <c r="S249" i="7"/>
  <c r="S248" i="7"/>
  <c r="S247" i="7"/>
  <c r="S246" i="7"/>
  <c r="S245" i="7"/>
  <c r="S244" i="7"/>
  <c r="S243" i="7"/>
  <c r="S242" i="7"/>
  <c r="S241" i="7"/>
  <c r="S240" i="7"/>
  <c r="S239" i="7"/>
  <c r="S238" i="7"/>
  <c r="S237" i="7"/>
  <c r="S236" i="7"/>
  <c r="S235" i="7"/>
  <c r="S234" i="7"/>
  <c r="S233" i="7"/>
  <c r="S232" i="7"/>
  <c r="S231" i="7"/>
  <c r="S230" i="7"/>
  <c r="S229" i="7"/>
  <c r="S228" i="7"/>
  <c r="S227" i="7"/>
  <c r="S226" i="7"/>
  <c r="S225" i="7"/>
  <c r="S224" i="7"/>
  <c r="S223" i="7"/>
  <c r="S222" i="7"/>
  <c r="S221" i="7"/>
  <c r="S220" i="7"/>
  <c r="S219" i="7"/>
  <c r="S218" i="7"/>
  <c r="S217" i="7"/>
  <c r="S216" i="7"/>
  <c r="S215" i="7"/>
  <c r="S214" i="7"/>
  <c r="S213" i="7"/>
  <c r="S212" i="7"/>
  <c r="S211" i="7"/>
  <c r="S210" i="7"/>
  <c r="S209" i="7"/>
  <c r="S208" i="7"/>
  <c r="S207" i="7"/>
  <c r="S206" i="7"/>
  <c r="S205" i="7"/>
  <c r="S204" i="7"/>
  <c r="S203" i="7"/>
  <c r="S202" i="7"/>
  <c r="S201" i="7"/>
  <c r="S200" i="7"/>
  <c r="S199" i="7"/>
  <c r="S198" i="7"/>
  <c r="S197" i="7"/>
  <c r="S196" i="7"/>
  <c r="S195" i="7"/>
  <c r="S194" i="7"/>
  <c r="S193" i="7"/>
  <c r="S192" i="7"/>
  <c r="S191" i="7"/>
  <c r="S190" i="7"/>
  <c r="S189" i="7"/>
  <c r="S188" i="7"/>
  <c r="S187" i="7"/>
  <c r="S186" i="7"/>
  <c r="S185" i="7"/>
  <c r="S184" i="7"/>
  <c r="S183" i="7"/>
  <c r="S182" i="7"/>
  <c r="S181" i="7"/>
  <c r="S180" i="7"/>
  <c r="S179" i="7"/>
  <c r="S178" i="7"/>
  <c r="S177" i="7"/>
  <c r="S176" i="7"/>
  <c r="S175" i="7"/>
  <c r="S174" i="7"/>
  <c r="S173" i="7"/>
  <c r="S172" i="7"/>
  <c r="S171" i="7"/>
  <c r="S170" i="7"/>
  <c r="S169" i="7"/>
  <c r="S168" i="7"/>
  <c r="S167" i="7"/>
  <c r="S166" i="7"/>
  <c r="S165" i="7"/>
  <c r="S164" i="7"/>
  <c r="S163" i="7"/>
  <c r="S162" i="7"/>
  <c r="S161" i="7"/>
  <c r="S160" i="7"/>
  <c r="S159" i="7"/>
  <c r="S158" i="7"/>
  <c r="S157" i="7"/>
  <c r="S156" i="7"/>
  <c r="S155" i="7"/>
  <c r="S154" i="7"/>
  <c r="S153" i="7"/>
  <c r="S152" i="7"/>
  <c r="S151" i="7"/>
  <c r="S150" i="7"/>
  <c r="S149" i="7"/>
  <c r="S148" i="7"/>
  <c r="S147" i="7"/>
  <c r="S146" i="7"/>
  <c r="S145" i="7"/>
  <c r="S144" i="7"/>
  <c r="S143" i="7"/>
  <c r="S142" i="7"/>
  <c r="S141" i="7"/>
  <c r="S140" i="7"/>
  <c r="S139" i="7"/>
  <c r="S138" i="7"/>
  <c r="S137" i="7"/>
  <c r="S136" i="7"/>
  <c r="S135" i="7"/>
  <c r="S134" i="7"/>
  <c r="S133" i="7"/>
  <c r="S132" i="7"/>
  <c r="S131" i="7"/>
  <c r="S130" i="7"/>
  <c r="S129" i="7"/>
  <c r="S128" i="7"/>
  <c r="S127" i="7"/>
  <c r="S126" i="7"/>
  <c r="S125" i="7"/>
  <c r="S124" i="7"/>
  <c r="S123" i="7"/>
  <c r="S122" i="7"/>
  <c r="S121" i="7"/>
  <c r="S120" i="7"/>
  <c r="S119" i="7"/>
  <c r="S118" i="7"/>
  <c r="S117" i="7"/>
  <c r="S116" i="7"/>
  <c r="S115" i="7"/>
  <c r="S114" i="7"/>
  <c r="S113" i="7"/>
  <c r="S112" i="7"/>
  <c r="S111" i="7"/>
  <c r="S110" i="7"/>
  <c r="S109" i="7"/>
  <c r="S108" i="7"/>
  <c r="S107" i="7"/>
  <c r="S106" i="7"/>
  <c r="S105" i="7"/>
  <c r="F105" i="7"/>
  <c r="F106" i="7"/>
  <c r="F107" i="7"/>
  <c r="F108" i="7"/>
  <c r="F109" i="7"/>
  <c r="F110" i="7"/>
  <c r="F111" i="7"/>
  <c r="S104" i="7"/>
  <c r="S103" i="7"/>
  <c r="S102" i="7"/>
  <c r="S101" i="7"/>
  <c r="S100" i="7"/>
  <c r="S99" i="7"/>
  <c r="S98" i="7"/>
  <c r="S97" i="7"/>
  <c r="S96" i="7"/>
  <c r="S95" i="7"/>
  <c r="S94" i="7"/>
  <c r="S93" i="7"/>
  <c r="S92" i="7"/>
  <c r="S91" i="7"/>
  <c r="S90" i="7"/>
  <c r="S89" i="7"/>
  <c r="S88" i="7"/>
  <c r="S87" i="7"/>
  <c r="S86" i="7"/>
  <c r="S85" i="7"/>
  <c r="S84" i="7"/>
  <c r="S83" i="7"/>
  <c r="S82" i="7"/>
  <c r="S81" i="7"/>
  <c r="S80" i="7"/>
  <c r="S79" i="7"/>
  <c r="S78" i="7"/>
  <c r="S77" i="7"/>
  <c r="S76" i="7"/>
  <c r="S75" i="7"/>
  <c r="S74" i="7"/>
  <c r="S73" i="7"/>
  <c r="S72" i="7"/>
  <c r="S71" i="7"/>
  <c r="S70" i="7"/>
  <c r="S69" i="7"/>
  <c r="S68" i="7"/>
  <c r="S67" i="7"/>
  <c r="S66" i="7"/>
  <c r="S65" i="7"/>
  <c r="S64" i="7"/>
  <c r="U62" i="7"/>
  <c r="U63" i="7"/>
  <c r="Q62" i="7"/>
  <c r="M62" i="7"/>
  <c r="K62" i="7"/>
  <c r="K63" i="7"/>
  <c r="J62" i="7"/>
  <c r="J63" i="7"/>
  <c r="I62" i="7"/>
  <c r="I63" i="7"/>
  <c r="H62" i="7"/>
  <c r="H63" i="7"/>
  <c r="G62" i="7"/>
  <c r="G63" i="7"/>
  <c r="F62" i="7"/>
  <c r="F63" i="7"/>
  <c r="E62" i="7"/>
  <c r="E63" i="7"/>
  <c r="D62" i="7"/>
  <c r="D63" i="7"/>
  <c r="C62" i="7"/>
  <c r="C63" i="7"/>
  <c r="B62" i="7"/>
  <c r="B63" i="7"/>
  <c r="R61" i="7"/>
  <c r="R62" i="7"/>
  <c r="S60" i="7"/>
  <c r="S59" i="7"/>
  <c r="S58" i="7"/>
  <c r="S57" i="7"/>
  <c r="E57" i="7"/>
  <c r="E58" i="7"/>
  <c r="E59" i="7"/>
  <c r="E60" i="7"/>
  <c r="D57" i="7"/>
  <c r="D58" i="7"/>
  <c r="D59" i="7"/>
  <c r="D60" i="7"/>
  <c r="C57" i="7"/>
  <c r="C58" i="7"/>
  <c r="C59" i="7"/>
  <c r="C60" i="7"/>
  <c r="B57" i="7"/>
  <c r="B58" i="7"/>
  <c r="B59" i="7"/>
  <c r="B60" i="7"/>
  <c r="S56" i="7"/>
  <c r="S55" i="7"/>
  <c r="S54" i="7"/>
  <c r="E54" i="7"/>
  <c r="E55" i="7"/>
  <c r="D54" i="7"/>
  <c r="D55" i="7"/>
  <c r="C54" i="7"/>
  <c r="C55" i="7"/>
  <c r="B54" i="7"/>
  <c r="B55"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S8" i="7"/>
  <c r="S7" i="7"/>
  <c r="S6" i="7"/>
  <c r="S5" i="7"/>
  <c r="S4" i="7"/>
  <c r="M1230" i="6"/>
  <c r="S1229" i="6"/>
  <c r="R1229" i="6"/>
  <c r="R1230" i="6" s="1"/>
  <c r="Q1229" i="6"/>
  <c r="Q1230" i="6" s="1"/>
  <c r="M1229" i="6"/>
  <c r="J1229" i="6"/>
  <c r="S1106" i="6"/>
  <c r="S1105" i="6"/>
  <c r="S1104" i="6"/>
  <c r="S1103" i="6"/>
  <c r="S1102" i="6"/>
  <c r="S1101" i="6"/>
  <c r="S1100" i="6"/>
  <c r="S1099" i="6"/>
  <c r="S1098" i="6"/>
  <c r="S1097" i="6"/>
  <c r="S1096" i="6"/>
  <c r="S1095" i="6"/>
  <c r="S1094" i="6"/>
  <c r="S1093" i="6"/>
  <c r="S1092" i="6"/>
  <c r="S1091" i="6"/>
  <c r="S1090" i="6"/>
  <c r="S1089" i="6"/>
  <c r="S1088" i="6"/>
  <c r="S1087" i="6"/>
  <c r="S1086" i="6"/>
  <c r="S1085" i="6"/>
  <c r="S1084" i="6"/>
  <c r="S1083" i="6"/>
  <c r="S1082" i="6"/>
  <c r="S1081" i="6"/>
  <c r="S1080" i="6"/>
  <c r="S1079" i="6"/>
  <c r="S1078" i="6"/>
  <c r="S1077" i="6"/>
  <c r="S1076" i="6"/>
  <c r="S1075" i="6"/>
  <c r="S1074" i="6"/>
  <c r="S1073" i="6"/>
  <c r="S1072" i="6"/>
  <c r="S1071" i="6"/>
  <c r="S1070" i="6"/>
  <c r="S1069" i="6"/>
  <c r="S1068" i="6"/>
  <c r="S1067" i="6"/>
  <c r="S1066" i="6"/>
  <c r="S1065" i="6"/>
  <c r="S1064" i="6"/>
  <c r="S1063" i="6"/>
  <c r="S1062" i="6"/>
  <c r="S1061" i="6"/>
  <c r="S1060" i="6"/>
  <c r="S1059" i="6"/>
  <c r="S1058" i="6"/>
  <c r="S1057" i="6"/>
  <c r="S1056" i="6"/>
  <c r="S1055" i="6"/>
  <c r="S1054" i="6"/>
  <c r="S1053" i="6"/>
  <c r="S1052" i="6"/>
  <c r="S1051" i="6"/>
  <c r="S1050" i="6"/>
  <c r="S1049" i="6"/>
  <c r="S1048" i="6"/>
  <c r="S1047" i="6"/>
  <c r="S1046" i="6"/>
  <c r="S1045" i="6"/>
  <c r="S1044" i="6"/>
  <c r="S1043" i="6"/>
  <c r="S1042" i="6"/>
  <c r="S1041" i="6"/>
  <c r="S1040" i="6"/>
  <c r="S1039" i="6"/>
  <c r="S1038" i="6"/>
  <c r="S1037" i="6"/>
  <c r="S1036" i="6"/>
  <c r="S1035" i="6"/>
  <c r="S1034" i="6"/>
  <c r="S1033" i="6"/>
  <c r="S1032" i="6"/>
  <c r="S1031" i="6"/>
  <c r="S1030" i="6"/>
  <c r="S1029" i="6"/>
  <c r="S1028" i="6"/>
  <c r="S1027" i="6"/>
  <c r="S1026" i="6"/>
  <c r="S1025" i="6"/>
  <c r="S1024" i="6"/>
  <c r="S1023" i="6"/>
  <c r="S1022" i="6"/>
  <c r="S1021" i="6"/>
  <c r="S1020" i="6"/>
  <c r="S1019" i="6"/>
  <c r="S1018" i="6"/>
  <c r="S1017" i="6"/>
  <c r="S1016" i="6"/>
  <c r="S1015" i="6"/>
  <c r="S1014" i="6"/>
  <c r="S1013" i="6"/>
  <c r="S1012" i="6"/>
  <c r="S1011" i="6"/>
  <c r="S1010" i="6"/>
  <c r="S1009" i="6"/>
  <c r="S1008" i="6"/>
  <c r="S1007" i="6"/>
  <c r="S1006" i="6"/>
  <c r="S1005" i="6"/>
  <c r="S1004" i="6"/>
  <c r="S1003" i="6"/>
  <c r="S1002" i="6"/>
  <c r="S1001" i="6"/>
  <c r="S1000" i="6"/>
  <c r="S999" i="6"/>
  <c r="S998" i="6"/>
  <c r="S997" i="6"/>
  <c r="S996" i="6"/>
  <c r="S995" i="6"/>
  <c r="S994" i="6"/>
  <c r="S993" i="6"/>
  <c r="S992" i="6"/>
  <c r="S991" i="6"/>
  <c r="S990" i="6"/>
  <c r="S989" i="6"/>
  <c r="S988" i="6"/>
  <c r="S987" i="6"/>
  <c r="S986" i="6"/>
  <c r="S985" i="6"/>
  <c r="S984" i="6"/>
  <c r="S983" i="6"/>
  <c r="S982" i="6"/>
  <c r="S981" i="6"/>
  <c r="S980" i="6"/>
  <c r="S979" i="6"/>
  <c r="S978" i="6"/>
  <c r="S977" i="6"/>
  <c r="S976" i="6"/>
  <c r="S975" i="6"/>
  <c r="S974" i="6"/>
  <c r="S973" i="6"/>
  <c r="S972" i="6"/>
  <c r="S971" i="6"/>
  <c r="S970" i="6"/>
  <c r="S969" i="6"/>
  <c r="S968" i="6"/>
  <c r="S967" i="6"/>
  <c r="S966" i="6"/>
  <c r="S965" i="6"/>
  <c r="S964" i="6"/>
  <c r="S963" i="6"/>
  <c r="S962" i="6"/>
  <c r="S961" i="6"/>
  <c r="S960" i="6"/>
  <c r="S959" i="6"/>
  <c r="S958" i="6"/>
  <c r="S957" i="6"/>
  <c r="S956" i="6"/>
  <c r="S955" i="6"/>
  <c r="S954" i="6"/>
  <c r="S953" i="6"/>
  <c r="S952" i="6"/>
  <c r="S951" i="6"/>
  <c r="S950" i="6"/>
  <c r="S949" i="6"/>
  <c r="S948" i="6"/>
  <c r="S947" i="6"/>
  <c r="S946" i="6"/>
  <c r="S945" i="6"/>
  <c r="S944" i="6"/>
  <c r="S943" i="6"/>
  <c r="S942" i="6"/>
  <c r="S941" i="6"/>
  <c r="S940" i="6"/>
  <c r="S939" i="6"/>
  <c r="S938" i="6"/>
  <c r="S937" i="6"/>
  <c r="S936" i="6"/>
  <c r="S935" i="6"/>
  <c r="S934" i="6"/>
  <c r="S933" i="6"/>
  <c r="S932" i="6"/>
  <c r="S931" i="6"/>
  <c r="S930" i="6"/>
  <c r="S929" i="6"/>
  <c r="S928" i="6"/>
  <c r="S927" i="6"/>
  <c r="S926" i="6"/>
  <c r="S925" i="6"/>
  <c r="S924" i="6"/>
  <c r="S923" i="6"/>
  <c r="S922" i="6"/>
  <c r="S921" i="6"/>
  <c r="S920" i="6"/>
  <c r="S919" i="6"/>
  <c r="S918" i="6"/>
  <c r="S917" i="6"/>
  <c r="S916" i="6"/>
  <c r="S915" i="6"/>
  <c r="S914" i="6"/>
  <c r="S913" i="6"/>
  <c r="S697" i="6"/>
  <c r="S696" i="6"/>
  <c r="S598" i="6"/>
  <c r="S590" i="6"/>
  <c r="S588" i="6"/>
  <c r="S584" i="6"/>
  <c r="S542" i="6"/>
  <c r="S541" i="6"/>
  <c r="S540" i="6"/>
  <c r="S539" i="6"/>
  <c r="S538" i="6"/>
  <c r="S537" i="6"/>
  <c r="S536" i="6"/>
  <c r="S535" i="6"/>
  <c r="S534" i="6"/>
  <c r="S533" i="6"/>
  <c r="S532" i="6"/>
  <c r="S531" i="6"/>
  <c r="S530" i="6"/>
  <c r="S529" i="6"/>
  <c r="S528" i="6"/>
  <c r="S527" i="6"/>
  <c r="S526" i="6"/>
  <c r="S525" i="6"/>
  <c r="S524" i="6"/>
  <c r="S523" i="6"/>
  <c r="S522" i="6"/>
  <c r="S521" i="6"/>
  <c r="S520" i="6"/>
  <c r="S519" i="6"/>
  <c r="S518" i="6"/>
  <c r="S517" i="6"/>
  <c r="S516" i="6"/>
  <c r="S515" i="6"/>
  <c r="S514" i="6"/>
  <c r="S513" i="6"/>
  <c r="S512" i="6"/>
  <c r="S511" i="6"/>
  <c r="S510" i="6"/>
  <c r="S509" i="6"/>
  <c r="S508" i="6"/>
  <c r="S507" i="6"/>
  <c r="S506" i="6"/>
  <c r="S505" i="6"/>
  <c r="S504" i="6"/>
  <c r="S503" i="6"/>
  <c r="S502" i="6"/>
  <c r="S501" i="6"/>
  <c r="S500" i="6"/>
  <c r="S499" i="6"/>
  <c r="S498" i="6"/>
  <c r="S497" i="6"/>
  <c r="S496" i="6"/>
  <c r="S495" i="6"/>
  <c r="S494" i="6"/>
  <c r="S493" i="6"/>
  <c r="S492" i="6"/>
  <c r="S491" i="6"/>
  <c r="S490" i="6"/>
  <c r="S489" i="6"/>
  <c r="S488" i="6"/>
  <c r="S487" i="6"/>
  <c r="S486" i="6"/>
  <c r="S485" i="6"/>
  <c r="S484" i="6"/>
  <c r="S483" i="6"/>
  <c r="S482" i="6"/>
  <c r="S481" i="6"/>
  <c r="S480" i="6"/>
  <c r="S479" i="6"/>
  <c r="S478" i="6"/>
  <c r="S477" i="6"/>
  <c r="S476" i="6"/>
  <c r="S475" i="6"/>
  <c r="S474" i="6"/>
  <c r="S473" i="6"/>
  <c r="S472" i="6"/>
  <c r="S471" i="6"/>
  <c r="S470" i="6"/>
  <c r="S469" i="6"/>
  <c r="S468" i="6"/>
  <c r="S467" i="6"/>
  <c r="S466" i="6"/>
  <c r="S465" i="6"/>
  <c r="S464" i="6"/>
  <c r="S463" i="6"/>
  <c r="S462" i="6"/>
  <c r="S461" i="6"/>
  <c r="S460" i="6"/>
  <c r="S459" i="6"/>
  <c r="S458" i="6"/>
  <c r="S457" i="6"/>
  <c r="S456" i="6"/>
  <c r="S455" i="6"/>
  <c r="S454" i="6"/>
  <c r="S453" i="6"/>
  <c r="S452" i="6"/>
  <c r="S451" i="6"/>
  <c r="S450" i="6"/>
  <c r="S449" i="6"/>
  <c r="S448" i="6"/>
  <c r="S447" i="6"/>
  <c r="S446" i="6"/>
  <c r="S445" i="6"/>
  <c r="S444" i="6"/>
  <c r="S443" i="6"/>
  <c r="S442" i="6"/>
  <c r="R441" i="6"/>
  <c r="S441" i="6"/>
  <c r="R440" i="6"/>
  <c r="S440" i="6"/>
  <c r="S439" i="6"/>
  <c r="S438" i="6"/>
  <c r="S437" i="6"/>
  <c r="S436" i="6"/>
  <c r="S435" i="6"/>
  <c r="S434" i="6"/>
  <c r="S433" i="6"/>
  <c r="S432" i="6"/>
  <c r="S431" i="6"/>
  <c r="S430" i="6"/>
  <c r="S429" i="6"/>
  <c r="S428" i="6"/>
  <c r="S427" i="6"/>
  <c r="S426" i="6"/>
  <c r="S425" i="6"/>
  <c r="S424" i="6"/>
  <c r="S423" i="6"/>
  <c r="S422" i="6"/>
  <c r="S421" i="6"/>
  <c r="S420" i="6"/>
  <c r="S419" i="6"/>
  <c r="S418" i="6"/>
  <c r="S417" i="6"/>
  <c r="S416" i="6"/>
  <c r="S415" i="6"/>
  <c r="S414" i="6"/>
  <c r="S413" i="6"/>
  <c r="S412" i="6"/>
  <c r="S411" i="6"/>
  <c r="S410" i="6"/>
  <c r="S409" i="6"/>
  <c r="S408" i="6"/>
  <c r="S407" i="6"/>
  <c r="R406" i="6"/>
  <c r="S406" i="6"/>
  <c r="R405" i="6"/>
  <c r="S405" i="6"/>
  <c r="R404" i="6"/>
  <c r="S404" i="6"/>
  <c r="S403" i="6"/>
  <c r="R402" i="6"/>
  <c r="S402" i="6"/>
  <c r="R401" i="6"/>
  <c r="S401" i="6"/>
  <c r="R400" i="6"/>
  <c r="S400" i="6"/>
  <c r="R399" i="6"/>
  <c r="S399" i="6"/>
  <c r="S398" i="6"/>
  <c r="R397" i="6"/>
  <c r="S397" i="6"/>
  <c r="R396" i="6"/>
  <c r="S396" i="6"/>
  <c r="R395" i="6"/>
  <c r="S395" i="6"/>
  <c r="R394" i="6"/>
  <c r="S394" i="6"/>
  <c r="S393" i="6"/>
  <c r="S392" i="6"/>
  <c r="S391" i="6"/>
  <c r="S390" i="6"/>
  <c r="S389" i="6"/>
  <c r="S388" i="6"/>
  <c r="S387" i="6"/>
  <c r="S386" i="6"/>
  <c r="S385" i="6"/>
  <c r="S384" i="6"/>
  <c r="S383" i="6"/>
  <c r="S382" i="6"/>
  <c r="S381" i="6"/>
  <c r="S380" i="6"/>
  <c r="S379" i="6"/>
  <c r="R378" i="6"/>
  <c r="S378" i="6"/>
  <c r="R377" i="6"/>
  <c r="S377" i="6"/>
  <c r="S376" i="6"/>
  <c r="S375" i="6"/>
  <c r="S374" i="6"/>
  <c r="S373" i="6"/>
  <c r="S372" i="6"/>
  <c r="S371" i="6"/>
  <c r="S370" i="6"/>
  <c r="S369" i="6"/>
  <c r="S368" i="6"/>
  <c r="S367" i="6"/>
  <c r="S366" i="6"/>
  <c r="S365" i="6"/>
  <c r="M364" i="6"/>
  <c r="S364" i="6"/>
  <c r="K364" i="6"/>
  <c r="F364" i="6"/>
  <c r="S363" i="6"/>
  <c r="E363" i="6"/>
  <c r="E364" i="6"/>
  <c r="D363" i="6"/>
  <c r="D364" i="6"/>
  <c r="C363" i="6"/>
  <c r="C364" i="6"/>
  <c r="B363" i="6"/>
  <c r="B364" i="6"/>
  <c r="S362" i="6"/>
  <c r="S361" i="6"/>
  <c r="S360" i="6"/>
  <c r="S359" i="6"/>
  <c r="S358" i="6"/>
  <c r="S357" i="6"/>
  <c r="S356" i="6"/>
  <c r="S355" i="6"/>
  <c r="S354" i="6"/>
  <c r="S353" i="6"/>
  <c r="S352" i="6"/>
  <c r="S351" i="6"/>
  <c r="S350" i="6"/>
  <c r="S349" i="6"/>
  <c r="S348" i="6"/>
  <c r="S347" i="6"/>
  <c r="S346" i="6"/>
  <c r="S345" i="6"/>
  <c r="S344" i="6"/>
  <c r="S343" i="6"/>
  <c r="S342" i="6"/>
  <c r="S341" i="6"/>
  <c r="S340" i="6"/>
  <c r="S339" i="6"/>
  <c r="S338" i="6"/>
  <c r="S337" i="6"/>
  <c r="S336" i="6"/>
  <c r="S335" i="6"/>
  <c r="S334" i="6"/>
  <c r="S333" i="6"/>
  <c r="S332" i="6"/>
  <c r="S331" i="6"/>
  <c r="S330" i="6"/>
  <c r="S329" i="6"/>
  <c r="S328" i="6"/>
  <c r="S327" i="6"/>
  <c r="S326" i="6"/>
  <c r="S325" i="6"/>
  <c r="S324" i="6"/>
  <c r="S323" i="6"/>
  <c r="S322" i="6"/>
  <c r="S321" i="6"/>
  <c r="S320" i="6"/>
  <c r="S319" i="6"/>
  <c r="S318" i="6"/>
  <c r="S317" i="6"/>
  <c r="S316" i="6"/>
  <c r="S315" i="6"/>
  <c r="S314" i="6"/>
  <c r="S313" i="6"/>
  <c r="S312" i="6"/>
  <c r="S311" i="6"/>
  <c r="S310" i="6"/>
  <c r="S309" i="6"/>
  <c r="S308" i="6"/>
  <c r="S307" i="6"/>
  <c r="S306" i="6"/>
  <c r="S305" i="6"/>
  <c r="S304" i="6"/>
  <c r="S303" i="6"/>
  <c r="S302" i="6"/>
  <c r="S301" i="6"/>
  <c r="S300" i="6"/>
  <c r="S299" i="6"/>
  <c r="S298" i="6"/>
  <c r="S297" i="6"/>
  <c r="S296" i="6"/>
  <c r="S295" i="6"/>
  <c r="S294" i="6"/>
  <c r="S293" i="6"/>
  <c r="S292" i="6"/>
  <c r="S291" i="6"/>
  <c r="S290" i="6"/>
  <c r="S289" i="6"/>
  <c r="S288" i="6"/>
  <c r="S287" i="6"/>
  <c r="S286" i="6"/>
  <c r="S285" i="6"/>
  <c r="S284" i="6"/>
  <c r="S283" i="6"/>
  <c r="S282" i="6"/>
  <c r="S281" i="6"/>
  <c r="S280" i="6"/>
  <c r="S279" i="6"/>
  <c r="S278" i="6"/>
  <c r="S277" i="6"/>
  <c r="S276" i="6"/>
  <c r="S275" i="6"/>
  <c r="S274" i="6"/>
  <c r="S273" i="6"/>
  <c r="S272" i="6"/>
  <c r="S271" i="6"/>
  <c r="S270" i="6"/>
  <c r="S269" i="6"/>
  <c r="S268" i="6"/>
  <c r="S267" i="6"/>
  <c r="S266" i="6"/>
  <c r="S265" i="6"/>
  <c r="S264" i="6"/>
  <c r="S263" i="6"/>
  <c r="S262" i="6"/>
  <c r="S261" i="6"/>
  <c r="S260" i="6"/>
  <c r="S259" i="6"/>
  <c r="S258" i="6"/>
  <c r="S257" i="6"/>
  <c r="S256" i="6"/>
  <c r="S255" i="6"/>
  <c r="S254" i="6"/>
  <c r="S253" i="6"/>
  <c r="S252" i="6"/>
  <c r="S251" i="6"/>
  <c r="S250" i="6"/>
  <c r="S249" i="6"/>
  <c r="S248" i="6"/>
  <c r="S247" i="6"/>
  <c r="S246" i="6"/>
  <c r="S245" i="6"/>
  <c r="S244" i="6"/>
  <c r="S243" i="6"/>
  <c r="S242" i="6"/>
  <c r="S241" i="6"/>
  <c r="S240" i="6"/>
  <c r="S239" i="6"/>
  <c r="S238" i="6"/>
  <c r="S237" i="6"/>
  <c r="S236" i="6"/>
  <c r="S235" i="6"/>
  <c r="S234" i="6"/>
  <c r="S233" i="6"/>
  <c r="S232" i="6"/>
  <c r="S231" i="6"/>
  <c r="S230" i="6"/>
  <c r="S229" i="6"/>
  <c r="S228" i="6"/>
  <c r="S227" i="6"/>
  <c r="S226" i="6"/>
  <c r="S225" i="6"/>
  <c r="S224" i="6"/>
  <c r="S223" i="6"/>
  <c r="S222" i="6"/>
  <c r="S221" i="6"/>
  <c r="S220" i="6"/>
  <c r="S219" i="6"/>
  <c r="S218" i="6"/>
  <c r="S217" i="6"/>
  <c r="S216" i="6"/>
  <c r="S215" i="6"/>
  <c r="S214" i="6"/>
  <c r="S213" i="6"/>
  <c r="S212" i="6"/>
  <c r="S211" i="6"/>
  <c r="S210" i="6"/>
  <c r="S209" i="6"/>
  <c r="S208" i="6"/>
  <c r="S207" i="6"/>
  <c r="S206" i="6"/>
  <c r="S205" i="6"/>
  <c r="S204" i="6"/>
  <c r="S203" i="6"/>
  <c r="S202" i="6"/>
  <c r="S201" i="6"/>
  <c r="S200" i="6"/>
  <c r="S199" i="6"/>
  <c r="S198" i="6"/>
  <c r="S197" i="6"/>
  <c r="S196" i="6"/>
  <c r="S195" i="6"/>
  <c r="S194" i="6"/>
  <c r="S193" i="6"/>
  <c r="S192" i="6"/>
  <c r="S191" i="6"/>
  <c r="S190" i="6"/>
  <c r="S189" i="6"/>
  <c r="S188" i="6"/>
  <c r="S187" i="6"/>
  <c r="S186" i="6"/>
  <c r="S185" i="6"/>
  <c r="S184" i="6"/>
  <c r="S183" i="6"/>
  <c r="S182" i="6"/>
  <c r="S181" i="6"/>
  <c r="S180" i="6"/>
  <c r="S179" i="6"/>
  <c r="S178" i="6"/>
  <c r="S177" i="6"/>
  <c r="S176" i="6"/>
  <c r="S175" i="6"/>
  <c r="S174" i="6"/>
  <c r="S173" i="6"/>
  <c r="S172" i="6"/>
  <c r="S171" i="6"/>
  <c r="S170" i="6"/>
  <c r="S169" i="6"/>
  <c r="S168" i="6"/>
  <c r="S167" i="6"/>
  <c r="S166" i="6"/>
  <c r="S165" i="6"/>
  <c r="S164" i="6"/>
  <c r="S163" i="6"/>
  <c r="S162" i="6"/>
  <c r="S161" i="6"/>
  <c r="S160" i="6"/>
  <c r="S159" i="6"/>
  <c r="S158" i="6"/>
  <c r="S157" i="6"/>
  <c r="S156" i="6"/>
  <c r="S155" i="6"/>
  <c r="S154" i="6"/>
  <c r="S153" i="6"/>
  <c r="S152" i="6"/>
  <c r="S151" i="6"/>
  <c r="S150" i="6"/>
  <c r="S149" i="6"/>
  <c r="S148" i="6"/>
  <c r="S147" i="6"/>
  <c r="S146" i="6"/>
  <c r="S145" i="6"/>
  <c r="S144" i="6"/>
  <c r="S143" i="6"/>
  <c r="S142" i="6"/>
  <c r="S141" i="6"/>
  <c r="S140" i="6"/>
  <c r="S139" i="6"/>
  <c r="S138" i="6"/>
  <c r="S137" i="6"/>
  <c r="S136" i="6"/>
  <c r="S135" i="6"/>
  <c r="S134" i="6"/>
  <c r="S133" i="6"/>
  <c r="S132" i="6"/>
  <c r="S131" i="6"/>
  <c r="S130" i="6"/>
  <c r="S129" i="6"/>
  <c r="S128" i="6"/>
  <c r="S127" i="6"/>
  <c r="S126" i="6"/>
  <c r="S125" i="6"/>
  <c r="S124" i="6"/>
  <c r="S123" i="6"/>
  <c r="S122" i="6"/>
  <c r="S121" i="6"/>
  <c r="S120" i="6"/>
  <c r="S119" i="6"/>
  <c r="S118" i="6"/>
  <c r="S117" i="6"/>
  <c r="S116" i="6"/>
  <c r="S115" i="6"/>
  <c r="S114" i="6"/>
  <c r="S113" i="6"/>
  <c r="S112" i="6"/>
  <c r="S111" i="6"/>
  <c r="S110" i="6"/>
  <c r="S109" i="6"/>
  <c r="S108" i="6"/>
  <c r="S107" i="6"/>
  <c r="S106" i="6"/>
  <c r="S105" i="6"/>
  <c r="F105" i="6"/>
  <c r="F106" i="6"/>
  <c r="F107" i="6"/>
  <c r="F108" i="6"/>
  <c r="F109" i="6"/>
  <c r="F110" i="6"/>
  <c r="F111" i="6"/>
  <c r="S104" i="6"/>
  <c r="S103" i="6"/>
  <c r="S102" i="6"/>
  <c r="S101" i="6"/>
  <c r="S100" i="6"/>
  <c r="S99" i="6"/>
  <c r="S98" i="6"/>
  <c r="S97" i="6"/>
  <c r="S96" i="6"/>
  <c r="S95" i="6"/>
  <c r="S94" i="6"/>
  <c r="S93" i="6"/>
  <c r="S92" i="6"/>
  <c r="S91" i="6"/>
  <c r="S90" i="6"/>
  <c r="S89" i="6"/>
  <c r="S88" i="6"/>
  <c r="S87" i="6"/>
  <c r="S86" i="6"/>
  <c r="S85" i="6"/>
  <c r="S84" i="6"/>
  <c r="S83" i="6"/>
  <c r="S82" i="6"/>
  <c r="S81" i="6"/>
  <c r="S80" i="6"/>
  <c r="S79" i="6"/>
  <c r="S78" i="6"/>
  <c r="S77" i="6"/>
  <c r="S76" i="6"/>
  <c r="S75" i="6"/>
  <c r="S74" i="6"/>
  <c r="S73" i="6"/>
  <c r="S72" i="6"/>
  <c r="S71" i="6"/>
  <c r="S70" i="6"/>
  <c r="S69" i="6"/>
  <c r="S68" i="6"/>
  <c r="S67" i="6"/>
  <c r="S66" i="6"/>
  <c r="S65" i="6"/>
  <c r="S64" i="6"/>
  <c r="U62" i="6"/>
  <c r="U63" i="6"/>
  <c r="Q62" i="6"/>
  <c r="Q63" i="6"/>
  <c r="M62" i="6"/>
  <c r="M63" i="6"/>
  <c r="K62" i="6"/>
  <c r="K63" i="6"/>
  <c r="J62" i="6"/>
  <c r="J63" i="6"/>
  <c r="I62" i="6"/>
  <c r="I63" i="6"/>
  <c r="H62" i="6"/>
  <c r="H63" i="6"/>
  <c r="G62" i="6"/>
  <c r="G63" i="6"/>
  <c r="F62" i="6"/>
  <c r="F63" i="6"/>
  <c r="E62" i="6"/>
  <c r="E63" i="6"/>
  <c r="D62" i="6"/>
  <c r="D63" i="6"/>
  <c r="C62" i="6"/>
  <c r="C63" i="6"/>
  <c r="B62" i="6"/>
  <c r="B63" i="6"/>
  <c r="R61" i="6"/>
  <c r="S61" i="6"/>
  <c r="S60" i="6"/>
  <c r="S59" i="6"/>
  <c r="S58" i="6"/>
  <c r="S57" i="6"/>
  <c r="E57" i="6"/>
  <c r="E58" i="6"/>
  <c r="E59" i="6"/>
  <c r="E60" i="6"/>
  <c r="D57" i="6"/>
  <c r="D58" i="6"/>
  <c r="D59" i="6"/>
  <c r="D60" i="6"/>
  <c r="C57" i="6"/>
  <c r="C58" i="6"/>
  <c r="C59" i="6"/>
  <c r="C60" i="6"/>
  <c r="B57" i="6"/>
  <c r="B58" i="6"/>
  <c r="B59" i="6"/>
  <c r="B60" i="6"/>
  <c r="S56" i="6"/>
  <c r="S55" i="6"/>
  <c r="S54" i="6"/>
  <c r="E54" i="6"/>
  <c r="E55" i="6"/>
  <c r="D54" i="6"/>
  <c r="D55" i="6"/>
  <c r="C54" i="6"/>
  <c r="C55" i="6"/>
  <c r="B54" i="6"/>
  <c r="B55" i="6"/>
  <c r="S53" i="6"/>
  <c r="S52" i="6"/>
  <c r="S51" i="6"/>
  <c r="S50" i="6"/>
  <c r="S49" i="6"/>
  <c r="S48" i="6"/>
  <c r="S47" i="6"/>
  <c r="S46" i="6"/>
  <c r="S45" i="6"/>
  <c r="S44" i="6"/>
  <c r="S43" i="6"/>
  <c r="S42" i="6"/>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S12" i="6"/>
  <c r="S11" i="6"/>
  <c r="S10" i="6"/>
  <c r="S9" i="6"/>
  <c r="S8" i="6"/>
  <c r="S7" i="6"/>
  <c r="S6" i="6"/>
  <c r="S5" i="6"/>
  <c r="S4" i="6"/>
  <c r="R1231" i="5"/>
  <c r="Q1231" i="5"/>
  <c r="M1231" i="5"/>
  <c r="S1230" i="5"/>
  <c r="R1230" i="5"/>
  <c r="Q1230" i="5"/>
  <c r="M1230" i="5"/>
  <c r="J1230" i="5"/>
  <c r="S1107" i="5"/>
  <c r="S1106" i="5"/>
  <c r="S1105" i="5"/>
  <c r="S1104" i="5"/>
  <c r="S1103" i="5"/>
  <c r="S1102" i="5"/>
  <c r="S1101" i="5"/>
  <c r="S1100" i="5"/>
  <c r="S1099" i="5"/>
  <c r="S1098" i="5"/>
  <c r="S1097" i="5"/>
  <c r="S1096" i="5"/>
  <c r="S1095" i="5"/>
  <c r="S1094" i="5"/>
  <c r="S1093" i="5"/>
  <c r="S1092" i="5"/>
  <c r="S1091" i="5"/>
  <c r="S1090" i="5"/>
  <c r="S1089" i="5"/>
  <c r="S1088" i="5"/>
  <c r="S1087" i="5"/>
  <c r="S1086" i="5"/>
  <c r="S1085" i="5"/>
  <c r="S1084" i="5"/>
  <c r="S1083" i="5"/>
  <c r="S1082" i="5"/>
  <c r="S1081" i="5"/>
  <c r="S1080" i="5"/>
  <c r="S1079" i="5"/>
  <c r="S1078" i="5"/>
  <c r="S1077" i="5"/>
  <c r="S1076" i="5"/>
  <c r="S1075" i="5"/>
  <c r="S1074" i="5"/>
  <c r="S1073" i="5"/>
  <c r="S1072" i="5"/>
  <c r="S1071" i="5"/>
  <c r="S1070" i="5"/>
  <c r="S1069" i="5"/>
  <c r="S1068" i="5"/>
  <c r="S1067" i="5"/>
  <c r="S1066" i="5"/>
  <c r="S1065" i="5"/>
  <c r="S1064" i="5"/>
  <c r="S1063" i="5"/>
  <c r="S1062" i="5"/>
  <c r="S1061" i="5"/>
  <c r="S1060" i="5"/>
  <c r="S1059" i="5"/>
  <c r="S1058" i="5"/>
  <c r="S1057" i="5"/>
  <c r="S1056" i="5"/>
  <c r="S1055" i="5"/>
  <c r="S1054" i="5"/>
  <c r="S1053" i="5"/>
  <c r="S1052" i="5"/>
  <c r="S1051" i="5"/>
  <c r="S1050" i="5"/>
  <c r="S1049" i="5"/>
  <c r="S1048" i="5"/>
  <c r="S1047" i="5"/>
  <c r="S1046" i="5"/>
  <c r="S1045" i="5"/>
  <c r="S1044" i="5"/>
  <c r="S1043" i="5"/>
  <c r="S1042" i="5"/>
  <c r="S1041" i="5"/>
  <c r="S1040" i="5"/>
  <c r="S1039" i="5"/>
  <c r="S1038" i="5"/>
  <c r="S1037" i="5"/>
  <c r="S1036" i="5"/>
  <c r="S1035" i="5"/>
  <c r="S1034" i="5"/>
  <c r="S1033" i="5"/>
  <c r="S1032" i="5"/>
  <c r="S1031" i="5"/>
  <c r="S1030" i="5"/>
  <c r="S1029" i="5"/>
  <c r="S1028" i="5"/>
  <c r="S1027" i="5"/>
  <c r="S1026" i="5"/>
  <c r="S1025" i="5"/>
  <c r="S1024" i="5"/>
  <c r="S1023" i="5"/>
  <c r="S1022" i="5"/>
  <c r="S1021" i="5"/>
  <c r="S1020" i="5"/>
  <c r="S1019" i="5"/>
  <c r="S1018" i="5"/>
  <c r="S1017" i="5"/>
  <c r="S1016" i="5"/>
  <c r="S1015" i="5"/>
  <c r="S1014" i="5"/>
  <c r="S1013" i="5"/>
  <c r="S1012" i="5"/>
  <c r="S1011" i="5"/>
  <c r="S1010" i="5"/>
  <c r="S1009" i="5"/>
  <c r="S1008" i="5"/>
  <c r="S1007" i="5"/>
  <c r="S1006" i="5"/>
  <c r="S1005" i="5"/>
  <c r="S1004" i="5"/>
  <c r="S1003" i="5"/>
  <c r="S1002" i="5"/>
  <c r="S1001" i="5"/>
  <c r="S1000" i="5"/>
  <c r="S999" i="5"/>
  <c r="S998" i="5"/>
  <c r="S997" i="5"/>
  <c r="S996" i="5"/>
  <c r="S995" i="5"/>
  <c r="S994" i="5"/>
  <c r="S993" i="5"/>
  <c r="S992" i="5"/>
  <c r="S991" i="5"/>
  <c r="S990" i="5"/>
  <c r="S989" i="5"/>
  <c r="S988" i="5"/>
  <c r="S987" i="5"/>
  <c r="S986" i="5"/>
  <c r="S985" i="5"/>
  <c r="S984" i="5"/>
  <c r="S983" i="5"/>
  <c r="S982" i="5"/>
  <c r="S981" i="5"/>
  <c r="S980" i="5"/>
  <c r="S979" i="5"/>
  <c r="S978" i="5"/>
  <c r="S977" i="5"/>
  <c r="S976" i="5"/>
  <c r="S975" i="5"/>
  <c r="S974" i="5"/>
  <c r="S973" i="5"/>
  <c r="S972" i="5"/>
  <c r="S971" i="5"/>
  <c r="S970" i="5"/>
  <c r="S969" i="5"/>
  <c r="S968" i="5"/>
  <c r="S967" i="5"/>
  <c r="S966" i="5"/>
  <c r="S965" i="5"/>
  <c r="S964" i="5"/>
  <c r="S963" i="5"/>
  <c r="S962" i="5"/>
  <c r="S961" i="5"/>
  <c r="S960" i="5"/>
  <c r="S959" i="5"/>
  <c r="S958" i="5"/>
  <c r="S957" i="5"/>
  <c r="S956" i="5"/>
  <c r="S955" i="5"/>
  <c r="S954" i="5"/>
  <c r="S953" i="5"/>
  <c r="S952" i="5"/>
  <c r="S951" i="5"/>
  <c r="S950" i="5"/>
  <c r="S949" i="5"/>
  <c r="S948" i="5"/>
  <c r="S947" i="5"/>
  <c r="S946" i="5"/>
  <c r="S945" i="5"/>
  <c r="S944" i="5"/>
  <c r="S943" i="5"/>
  <c r="S942" i="5"/>
  <c r="S941" i="5"/>
  <c r="S940" i="5"/>
  <c r="S939" i="5"/>
  <c r="S938" i="5"/>
  <c r="S937" i="5"/>
  <c r="S936" i="5"/>
  <c r="S935" i="5"/>
  <c r="S934" i="5"/>
  <c r="S933" i="5"/>
  <c r="S932" i="5"/>
  <c r="S931" i="5"/>
  <c r="S930" i="5"/>
  <c r="S929" i="5"/>
  <c r="S928" i="5"/>
  <c r="S927" i="5"/>
  <c r="S926" i="5"/>
  <c r="S925" i="5"/>
  <c r="S924" i="5"/>
  <c r="S923" i="5"/>
  <c r="S922" i="5"/>
  <c r="S921" i="5"/>
  <c r="S920" i="5"/>
  <c r="S919" i="5"/>
  <c r="S918" i="5"/>
  <c r="S917" i="5"/>
  <c r="S916" i="5"/>
  <c r="S915" i="5"/>
  <c r="S914" i="5"/>
  <c r="S913" i="5"/>
  <c r="S697" i="5"/>
  <c r="S696" i="5"/>
  <c r="S598" i="5"/>
  <c r="S590" i="5"/>
  <c r="S588" i="5"/>
  <c r="S584" i="5"/>
  <c r="S542" i="5"/>
  <c r="S541" i="5"/>
  <c r="S540" i="5"/>
  <c r="S539" i="5"/>
  <c r="S538" i="5"/>
  <c r="S537" i="5"/>
  <c r="S536" i="5"/>
  <c r="S535" i="5"/>
  <c r="S534" i="5"/>
  <c r="S533" i="5"/>
  <c r="S532" i="5"/>
  <c r="S531" i="5"/>
  <c r="S530" i="5"/>
  <c r="S529" i="5"/>
  <c r="S528" i="5"/>
  <c r="S527" i="5"/>
  <c r="S526" i="5"/>
  <c r="S525" i="5"/>
  <c r="S524" i="5"/>
  <c r="S523" i="5"/>
  <c r="S522" i="5"/>
  <c r="S521" i="5"/>
  <c r="S520" i="5"/>
  <c r="S519" i="5"/>
  <c r="S518" i="5"/>
  <c r="S517" i="5"/>
  <c r="S516" i="5"/>
  <c r="S515" i="5"/>
  <c r="S514" i="5"/>
  <c r="S513" i="5"/>
  <c r="S512" i="5"/>
  <c r="S511" i="5"/>
  <c r="S510" i="5"/>
  <c r="S509" i="5"/>
  <c r="S508" i="5"/>
  <c r="S507" i="5"/>
  <c r="S506" i="5"/>
  <c r="S505" i="5"/>
  <c r="S504" i="5"/>
  <c r="S503" i="5"/>
  <c r="S502" i="5"/>
  <c r="S501" i="5"/>
  <c r="S500" i="5"/>
  <c r="S499" i="5"/>
  <c r="S498" i="5"/>
  <c r="S497" i="5"/>
  <c r="S496" i="5"/>
  <c r="S495" i="5"/>
  <c r="S494" i="5"/>
  <c r="S493" i="5"/>
  <c r="S492" i="5"/>
  <c r="S491" i="5"/>
  <c r="S490" i="5"/>
  <c r="S489" i="5"/>
  <c r="S488" i="5"/>
  <c r="S487" i="5"/>
  <c r="S486" i="5"/>
  <c r="S485" i="5"/>
  <c r="S484" i="5"/>
  <c r="S483" i="5"/>
  <c r="S482" i="5"/>
  <c r="S481" i="5"/>
  <c r="S480" i="5"/>
  <c r="S479" i="5"/>
  <c r="S478" i="5"/>
  <c r="S477" i="5"/>
  <c r="S476" i="5"/>
  <c r="S475" i="5"/>
  <c r="S474" i="5"/>
  <c r="S473" i="5"/>
  <c r="S472" i="5"/>
  <c r="S471" i="5"/>
  <c r="S470" i="5"/>
  <c r="S469" i="5"/>
  <c r="S468" i="5"/>
  <c r="S467" i="5"/>
  <c r="S466" i="5"/>
  <c r="S465" i="5"/>
  <c r="S464" i="5"/>
  <c r="S463" i="5"/>
  <c r="S462" i="5"/>
  <c r="S461" i="5"/>
  <c r="S460" i="5"/>
  <c r="S459" i="5"/>
  <c r="S458" i="5"/>
  <c r="S457" i="5"/>
  <c r="S456" i="5"/>
  <c r="S455" i="5"/>
  <c r="S454" i="5"/>
  <c r="S453" i="5"/>
  <c r="S452" i="5"/>
  <c r="S451" i="5"/>
  <c r="S450" i="5"/>
  <c r="S449" i="5"/>
  <c r="S448" i="5"/>
  <c r="S447" i="5"/>
  <c r="S446" i="5"/>
  <c r="S445" i="5"/>
  <c r="S444" i="5"/>
  <c r="S443" i="5"/>
  <c r="S442" i="5"/>
  <c r="R441" i="5"/>
  <c r="S441" i="5"/>
  <c r="R440" i="5"/>
  <c r="S440" i="5"/>
  <c r="S439" i="5"/>
  <c r="S438" i="5"/>
  <c r="S437" i="5"/>
  <c r="S436" i="5"/>
  <c r="S435" i="5"/>
  <c r="S434" i="5"/>
  <c r="S433" i="5"/>
  <c r="S432" i="5"/>
  <c r="S431" i="5"/>
  <c r="S430" i="5"/>
  <c r="S429" i="5"/>
  <c r="S428" i="5"/>
  <c r="S427" i="5"/>
  <c r="S426" i="5"/>
  <c r="S425" i="5"/>
  <c r="S424" i="5"/>
  <c r="S423" i="5"/>
  <c r="S422" i="5"/>
  <c r="S421" i="5"/>
  <c r="S420" i="5"/>
  <c r="S419" i="5"/>
  <c r="S418" i="5"/>
  <c r="S417" i="5"/>
  <c r="S416" i="5"/>
  <c r="S415" i="5"/>
  <c r="S414" i="5"/>
  <c r="S413" i="5"/>
  <c r="S412" i="5"/>
  <c r="S411" i="5"/>
  <c r="S410" i="5"/>
  <c r="S409" i="5"/>
  <c r="S408" i="5"/>
  <c r="S407" i="5"/>
  <c r="R406" i="5"/>
  <c r="S406" i="5"/>
  <c r="R405" i="5"/>
  <c r="S405" i="5"/>
  <c r="R404" i="5"/>
  <c r="S404" i="5"/>
  <c r="S403" i="5"/>
  <c r="R402" i="5"/>
  <c r="S402" i="5"/>
  <c r="R401" i="5"/>
  <c r="S401" i="5"/>
  <c r="R400" i="5"/>
  <c r="S400" i="5"/>
  <c r="R399" i="5"/>
  <c r="S399" i="5"/>
  <c r="S398" i="5"/>
  <c r="R397" i="5"/>
  <c r="S397" i="5"/>
  <c r="R396" i="5"/>
  <c r="S396" i="5"/>
  <c r="R395" i="5"/>
  <c r="S395" i="5"/>
  <c r="R394" i="5"/>
  <c r="S394" i="5"/>
  <c r="S393" i="5"/>
  <c r="S392" i="5"/>
  <c r="S391" i="5"/>
  <c r="S390" i="5"/>
  <c r="S389" i="5"/>
  <c r="S388" i="5"/>
  <c r="S387" i="5"/>
  <c r="S386" i="5"/>
  <c r="S385" i="5"/>
  <c r="S384" i="5"/>
  <c r="S383" i="5"/>
  <c r="S382" i="5"/>
  <c r="S381" i="5"/>
  <c r="S380" i="5"/>
  <c r="S379" i="5"/>
  <c r="R378" i="5"/>
  <c r="S378" i="5"/>
  <c r="R377" i="5"/>
  <c r="S377" i="5"/>
  <c r="S376" i="5"/>
  <c r="S375" i="5"/>
  <c r="S374" i="5"/>
  <c r="S373" i="5"/>
  <c r="S372" i="5"/>
  <c r="S371" i="5"/>
  <c r="S370" i="5"/>
  <c r="S369" i="5"/>
  <c r="S368" i="5"/>
  <c r="S367" i="5"/>
  <c r="S366" i="5"/>
  <c r="S365" i="5"/>
  <c r="M364" i="5"/>
  <c r="S364" i="5"/>
  <c r="K364" i="5"/>
  <c r="F364" i="5"/>
  <c r="S363" i="5"/>
  <c r="E363" i="5"/>
  <c r="E364" i="5"/>
  <c r="D363" i="5"/>
  <c r="D364" i="5"/>
  <c r="C363" i="5"/>
  <c r="C364" i="5"/>
  <c r="B363" i="5"/>
  <c r="B364" i="5"/>
  <c r="S362" i="5"/>
  <c r="S361" i="5"/>
  <c r="S360" i="5"/>
  <c r="S359" i="5"/>
  <c r="S358" i="5"/>
  <c r="S357" i="5"/>
  <c r="S356" i="5"/>
  <c r="S355" i="5"/>
  <c r="S354" i="5"/>
  <c r="S353" i="5"/>
  <c r="S352" i="5"/>
  <c r="S351" i="5"/>
  <c r="S350" i="5"/>
  <c r="S349" i="5"/>
  <c r="S348" i="5"/>
  <c r="S347" i="5"/>
  <c r="S346" i="5"/>
  <c r="S345" i="5"/>
  <c r="S344" i="5"/>
  <c r="S343" i="5"/>
  <c r="S342" i="5"/>
  <c r="S341" i="5"/>
  <c r="S340" i="5"/>
  <c r="S339" i="5"/>
  <c r="S338" i="5"/>
  <c r="S337" i="5"/>
  <c r="S336" i="5"/>
  <c r="S335" i="5"/>
  <c r="S334" i="5"/>
  <c r="S333" i="5"/>
  <c r="S332" i="5"/>
  <c r="S331" i="5"/>
  <c r="S330" i="5"/>
  <c r="S329" i="5"/>
  <c r="S328" i="5"/>
  <c r="S327" i="5"/>
  <c r="S326" i="5"/>
  <c r="S325" i="5"/>
  <c r="S324" i="5"/>
  <c r="S323" i="5"/>
  <c r="S322" i="5"/>
  <c r="S321" i="5"/>
  <c r="S320" i="5"/>
  <c r="S319" i="5"/>
  <c r="S318" i="5"/>
  <c r="S317" i="5"/>
  <c r="S316" i="5"/>
  <c r="S315" i="5"/>
  <c r="S314" i="5"/>
  <c r="S313" i="5"/>
  <c r="S312" i="5"/>
  <c r="S311" i="5"/>
  <c r="S310" i="5"/>
  <c r="S309" i="5"/>
  <c r="S308" i="5"/>
  <c r="S307" i="5"/>
  <c r="S306" i="5"/>
  <c r="S305" i="5"/>
  <c r="S304" i="5"/>
  <c r="S303" i="5"/>
  <c r="S302" i="5"/>
  <c r="S301" i="5"/>
  <c r="S300" i="5"/>
  <c r="S299" i="5"/>
  <c r="S298" i="5"/>
  <c r="S297" i="5"/>
  <c r="S296" i="5"/>
  <c r="S295" i="5"/>
  <c r="S294" i="5"/>
  <c r="S293" i="5"/>
  <c r="S292" i="5"/>
  <c r="S291" i="5"/>
  <c r="S290" i="5"/>
  <c r="S289" i="5"/>
  <c r="S288" i="5"/>
  <c r="S287" i="5"/>
  <c r="S286" i="5"/>
  <c r="S285" i="5"/>
  <c r="S284" i="5"/>
  <c r="S283" i="5"/>
  <c r="S282" i="5"/>
  <c r="S281" i="5"/>
  <c r="S280" i="5"/>
  <c r="S279" i="5"/>
  <c r="S278" i="5"/>
  <c r="S277" i="5"/>
  <c r="S276" i="5"/>
  <c r="S275" i="5"/>
  <c r="S274" i="5"/>
  <c r="S273" i="5"/>
  <c r="S272" i="5"/>
  <c r="S271" i="5"/>
  <c r="S270" i="5"/>
  <c r="S269" i="5"/>
  <c r="S268" i="5"/>
  <c r="S267" i="5"/>
  <c r="S266" i="5"/>
  <c r="S265" i="5"/>
  <c r="S264" i="5"/>
  <c r="S263" i="5"/>
  <c r="S262" i="5"/>
  <c r="S261" i="5"/>
  <c r="S260" i="5"/>
  <c r="S259" i="5"/>
  <c r="S258" i="5"/>
  <c r="S257" i="5"/>
  <c r="S256" i="5"/>
  <c r="S255" i="5"/>
  <c r="S254" i="5"/>
  <c r="S253" i="5"/>
  <c r="S252" i="5"/>
  <c r="S251" i="5"/>
  <c r="S250" i="5"/>
  <c r="S249" i="5"/>
  <c r="S248" i="5"/>
  <c r="S247" i="5"/>
  <c r="S246" i="5"/>
  <c r="S245" i="5"/>
  <c r="S244" i="5"/>
  <c r="S243" i="5"/>
  <c r="S242" i="5"/>
  <c r="S241" i="5"/>
  <c r="S240" i="5"/>
  <c r="S239" i="5"/>
  <c r="S238" i="5"/>
  <c r="S237" i="5"/>
  <c r="S236" i="5"/>
  <c r="S235" i="5"/>
  <c r="S234" i="5"/>
  <c r="S233" i="5"/>
  <c r="S232" i="5"/>
  <c r="S231" i="5"/>
  <c r="S230" i="5"/>
  <c r="S229" i="5"/>
  <c r="S228" i="5"/>
  <c r="S227" i="5"/>
  <c r="S226" i="5"/>
  <c r="S225" i="5"/>
  <c r="S224" i="5"/>
  <c r="S223" i="5"/>
  <c r="S222" i="5"/>
  <c r="S221" i="5"/>
  <c r="S220" i="5"/>
  <c r="S219" i="5"/>
  <c r="S218" i="5"/>
  <c r="S217" i="5"/>
  <c r="S216" i="5"/>
  <c r="S215" i="5"/>
  <c r="S214" i="5"/>
  <c r="S213" i="5"/>
  <c r="S212" i="5"/>
  <c r="S211" i="5"/>
  <c r="S210" i="5"/>
  <c r="S209" i="5"/>
  <c r="S208" i="5"/>
  <c r="S207" i="5"/>
  <c r="S206" i="5"/>
  <c r="S205" i="5"/>
  <c r="S204" i="5"/>
  <c r="S203" i="5"/>
  <c r="S202" i="5"/>
  <c r="S201" i="5"/>
  <c r="S200" i="5"/>
  <c r="S199" i="5"/>
  <c r="S198" i="5"/>
  <c r="S197" i="5"/>
  <c r="S196" i="5"/>
  <c r="S195" i="5"/>
  <c r="S194" i="5"/>
  <c r="S193" i="5"/>
  <c r="S192" i="5"/>
  <c r="S191" i="5"/>
  <c r="S190" i="5"/>
  <c r="S189" i="5"/>
  <c r="S188" i="5"/>
  <c r="S187" i="5"/>
  <c r="S186" i="5"/>
  <c r="S185" i="5"/>
  <c r="S184" i="5"/>
  <c r="S183" i="5"/>
  <c r="S182" i="5"/>
  <c r="S181" i="5"/>
  <c r="S180" i="5"/>
  <c r="S179" i="5"/>
  <c r="S178" i="5"/>
  <c r="S177" i="5"/>
  <c r="S176" i="5"/>
  <c r="S175" i="5"/>
  <c r="S174" i="5"/>
  <c r="S173" i="5"/>
  <c r="S172" i="5"/>
  <c r="S171" i="5"/>
  <c r="S170" i="5"/>
  <c r="S169" i="5"/>
  <c r="S168" i="5"/>
  <c r="S167" i="5"/>
  <c r="S166" i="5"/>
  <c r="S165" i="5"/>
  <c r="S164" i="5"/>
  <c r="S163" i="5"/>
  <c r="S162" i="5"/>
  <c r="S161" i="5"/>
  <c r="S160" i="5"/>
  <c r="S159" i="5"/>
  <c r="S158" i="5"/>
  <c r="S157" i="5"/>
  <c r="S156" i="5"/>
  <c r="S155" i="5"/>
  <c r="S154" i="5"/>
  <c r="S153" i="5"/>
  <c r="S152" i="5"/>
  <c r="S151" i="5"/>
  <c r="S150" i="5"/>
  <c r="S149" i="5"/>
  <c r="S148" i="5"/>
  <c r="S147" i="5"/>
  <c r="S146" i="5"/>
  <c r="S145" i="5"/>
  <c r="S144" i="5"/>
  <c r="S143" i="5"/>
  <c r="S142" i="5"/>
  <c r="S141" i="5"/>
  <c r="S140" i="5"/>
  <c r="S139" i="5"/>
  <c r="S138" i="5"/>
  <c r="S137" i="5"/>
  <c r="S136" i="5"/>
  <c r="S135" i="5"/>
  <c r="S134" i="5"/>
  <c r="S133" i="5"/>
  <c r="S132" i="5"/>
  <c r="S131" i="5"/>
  <c r="S130" i="5"/>
  <c r="S129" i="5"/>
  <c r="S128" i="5"/>
  <c r="S127" i="5"/>
  <c r="S126" i="5"/>
  <c r="S125" i="5"/>
  <c r="S124" i="5"/>
  <c r="S123" i="5"/>
  <c r="S122" i="5"/>
  <c r="S121" i="5"/>
  <c r="S120" i="5"/>
  <c r="S119" i="5"/>
  <c r="S118" i="5"/>
  <c r="S117" i="5"/>
  <c r="S116" i="5"/>
  <c r="S115" i="5"/>
  <c r="S114" i="5"/>
  <c r="S113" i="5"/>
  <c r="S112" i="5"/>
  <c r="S111" i="5"/>
  <c r="S110" i="5"/>
  <c r="S109" i="5"/>
  <c r="S108" i="5"/>
  <c r="S107" i="5"/>
  <c r="S106" i="5"/>
  <c r="S105" i="5"/>
  <c r="F105" i="5"/>
  <c r="F106" i="5"/>
  <c r="F107" i="5"/>
  <c r="F108" i="5"/>
  <c r="F109" i="5"/>
  <c r="F110" i="5"/>
  <c r="F111"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U62" i="5"/>
  <c r="U63" i="5"/>
  <c r="Q62" i="5"/>
  <c r="Q63" i="5"/>
  <c r="M62" i="5"/>
  <c r="M63" i="5"/>
  <c r="K62" i="5"/>
  <c r="K63" i="5"/>
  <c r="J62" i="5"/>
  <c r="J63" i="5"/>
  <c r="I62" i="5"/>
  <c r="I63" i="5"/>
  <c r="H62" i="5"/>
  <c r="H63" i="5"/>
  <c r="G62" i="5"/>
  <c r="G63" i="5"/>
  <c r="F62" i="5"/>
  <c r="F63" i="5"/>
  <c r="E62" i="5"/>
  <c r="E63" i="5"/>
  <c r="D62" i="5"/>
  <c r="D63" i="5"/>
  <c r="C62" i="5"/>
  <c r="C63" i="5"/>
  <c r="B62" i="5"/>
  <c r="B63" i="5"/>
  <c r="R61" i="5"/>
  <c r="S61" i="5"/>
  <c r="S60" i="5"/>
  <c r="S59" i="5"/>
  <c r="S58" i="5"/>
  <c r="S57" i="5"/>
  <c r="E57" i="5"/>
  <c r="E58" i="5"/>
  <c r="E59" i="5"/>
  <c r="E60" i="5"/>
  <c r="D57" i="5"/>
  <c r="D58" i="5"/>
  <c r="D59" i="5"/>
  <c r="D60" i="5"/>
  <c r="C57" i="5"/>
  <c r="C58" i="5"/>
  <c r="C59" i="5"/>
  <c r="C60" i="5"/>
  <c r="B57" i="5"/>
  <c r="B58" i="5"/>
  <c r="B59" i="5"/>
  <c r="B60" i="5"/>
  <c r="S56" i="5"/>
  <c r="S55" i="5"/>
  <c r="S54" i="5"/>
  <c r="E54" i="5"/>
  <c r="E55" i="5"/>
  <c r="D54" i="5"/>
  <c r="D55" i="5"/>
  <c r="C54" i="5"/>
  <c r="C55" i="5"/>
  <c r="B54" i="5"/>
  <c r="B55"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5" i="5"/>
  <c r="S4" i="5"/>
  <c r="R1231" i="4"/>
  <c r="Q1231" i="4"/>
  <c r="M1231" i="4"/>
  <c r="S1230" i="4"/>
  <c r="R1230" i="4"/>
  <c r="Q1230" i="4"/>
  <c r="M1230" i="4"/>
  <c r="J1230" i="4"/>
  <c r="S1107" i="4"/>
  <c r="S1106" i="4"/>
  <c r="S1105" i="4"/>
  <c r="S1104" i="4"/>
  <c r="S1103" i="4"/>
  <c r="S1102" i="4"/>
  <c r="S1101" i="4"/>
  <c r="S1100" i="4"/>
  <c r="S1099" i="4"/>
  <c r="S1098" i="4"/>
  <c r="S1097" i="4"/>
  <c r="S1096" i="4"/>
  <c r="S1095" i="4"/>
  <c r="S1094" i="4"/>
  <c r="S1093" i="4"/>
  <c r="S1092" i="4"/>
  <c r="S1091" i="4"/>
  <c r="S1090" i="4"/>
  <c r="S1089" i="4"/>
  <c r="S1088" i="4"/>
  <c r="S1087" i="4"/>
  <c r="S1086" i="4"/>
  <c r="S1085" i="4"/>
  <c r="S1084" i="4"/>
  <c r="S1083" i="4"/>
  <c r="S1082" i="4"/>
  <c r="S1081" i="4"/>
  <c r="S1080" i="4"/>
  <c r="S1079" i="4"/>
  <c r="S1078" i="4"/>
  <c r="S1077" i="4"/>
  <c r="S1076" i="4"/>
  <c r="S1075" i="4"/>
  <c r="S1074" i="4"/>
  <c r="S1073" i="4"/>
  <c r="S1072" i="4"/>
  <c r="S1231" i="4"/>
  <c r="S1071" i="4"/>
  <c r="S1070" i="4"/>
  <c r="S1069" i="4"/>
  <c r="S1068" i="4"/>
  <c r="S1067" i="4"/>
  <c r="S1066" i="4"/>
  <c r="S1065" i="4"/>
  <c r="S1064" i="4"/>
  <c r="S1063" i="4"/>
  <c r="S1062" i="4"/>
  <c r="S1061" i="4"/>
  <c r="S1060" i="4"/>
  <c r="S1059" i="4"/>
  <c r="S1058" i="4"/>
  <c r="S1057" i="4"/>
  <c r="S1056" i="4"/>
  <c r="S1055" i="4"/>
  <c r="S1054" i="4"/>
  <c r="S1053" i="4"/>
  <c r="S1052" i="4"/>
  <c r="S1051" i="4"/>
  <c r="S1050" i="4"/>
  <c r="S1049" i="4"/>
  <c r="S1048" i="4"/>
  <c r="S1047" i="4"/>
  <c r="S1046" i="4"/>
  <c r="S1045" i="4"/>
  <c r="S1044" i="4"/>
  <c r="S1043" i="4"/>
  <c r="S1042" i="4"/>
  <c r="S1041" i="4"/>
  <c r="S1040" i="4"/>
  <c r="S1039" i="4"/>
  <c r="S1038" i="4"/>
  <c r="S1037" i="4"/>
  <c r="S1036" i="4"/>
  <c r="S1035" i="4"/>
  <c r="S1034" i="4"/>
  <c r="S1033" i="4"/>
  <c r="S1032" i="4"/>
  <c r="S1031" i="4"/>
  <c r="S1030" i="4"/>
  <c r="S1029" i="4"/>
  <c r="S1028" i="4"/>
  <c r="S1027" i="4"/>
  <c r="S1026" i="4"/>
  <c r="S1025" i="4"/>
  <c r="S1024" i="4"/>
  <c r="S1023" i="4"/>
  <c r="S1022" i="4"/>
  <c r="S1021" i="4"/>
  <c r="S1020" i="4"/>
  <c r="S1019" i="4"/>
  <c r="S1018" i="4"/>
  <c r="S1017" i="4"/>
  <c r="S1016" i="4"/>
  <c r="S1015" i="4"/>
  <c r="S1014" i="4"/>
  <c r="S1013" i="4"/>
  <c r="S1012" i="4"/>
  <c r="S1011" i="4"/>
  <c r="S1010" i="4"/>
  <c r="S1009" i="4"/>
  <c r="S1008" i="4"/>
  <c r="S1007" i="4"/>
  <c r="S1006" i="4"/>
  <c r="S1005" i="4"/>
  <c r="S1004" i="4"/>
  <c r="S1003" i="4"/>
  <c r="S1002" i="4"/>
  <c r="S1001" i="4"/>
  <c r="S1000" i="4"/>
  <c r="S999" i="4"/>
  <c r="S998" i="4"/>
  <c r="S997" i="4"/>
  <c r="S996" i="4"/>
  <c r="S995" i="4"/>
  <c r="S994" i="4"/>
  <c r="S993" i="4"/>
  <c r="S992" i="4"/>
  <c r="S991" i="4"/>
  <c r="S990" i="4"/>
  <c r="S989" i="4"/>
  <c r="S988" i="4"/>
  <c r="S987" i="4"/>
  <c r="S986" i="4"/>
  <c r="S985" i="4"/>
  <c r="S984" i="4"/>
  <c r="S983" i="4"/>
  <c r="S982" i="4"/>
  <c r="S981" i="4"/>
  <c r="S980" i="4"/>
  <c r="S979" i="4"/>
  <c r="S978" i="4"/>
  <c r="S977" i="4"/>
  <c r="S976" i="4"/>
  <c r="S975" i="4"/>
  <c r="S974" i="4"/>
  <c r="S973" i="4"/>
  <c r="S972" i="4"/>
  <c r="S971" i="4"/>
  <c r="S970" i="4"/>
  <c r="S969" i="4"/>
  <c r="S968" i="4"/>
  <c r="S967" i="4"/>
  <c r="S966" i="4"/>
  <c r="S965" i="4"/>
  <c r="S964" i="4"/>
  <c r="S963" i="4"/>
  <c r="S962" i="4"/>
  <c r="S961" i="4"/>
  <c r="S960" i="4"/>
  <c r="S959" i="4"/>
  <c r="S958" i="4"/>
  <c r="S957" i="4"/>
  <c r="S956" i="4"/>
  <c r="S955" i="4"/>
  <c r="S954" i="4"/>
  <c r="S953" i="4"/>
  <c r="S952" i="4"/>
  <c r="S951" i="4"/>
  <c r="S950" i="4"/>
  <c r="S949" i="4"/>
  <c r="S948" i="4"/>
  <c r="S947" i="4"/>
  <c r="S946" i="4"/>
  <c r="S945" i="4"/>
  <c r="S944" i="4"/>
  <c r="S943" i="4"/>
  <c r="S942" i="4"/>
  <c r="S941" i="4"/>
  <c r="S940" i="4"/>
  <c r="S939" i="4"/>
  <c r="S938" i="4"/>
  <c r="S937" i="4"/>
  <c r="S936" i="4"/>
  <c r="S935" i="4"/>
  <c r="S934" i="4"/>
  <c r="S933" i="4"/>
  <c r="S932" i="4"/>
  <c r="S931" i="4"/>
  <c r="S930" i="4"/>
  <c r="S929" i="4"/>
  <c r="S928" i="4"/>
  <c r="S927" i="4"/>
  <c r="S926" i="4"/>
  <c r="S925" i="4"/>
  <c r="S924" i="4"/>
  <c r="S923" i="4"/>
  <c r="S922" i="4"/>
  <c r="S921" i="4"/>
  <c r="S920" i="4"/>
  <c r="S919" i="4"/>
  <c r="S918" i="4"/>
  <c r="S917" i="4"/>
  <c r="S916" i="4"/>
  <c r="S915" i="4"/>
  <c r="S914" i="4"/>
  <c r="S913" i="4"/>
  <c r="S697" i="4"/>
  <c r="S696" i="4"/>
  <c r="S598" i="4"/>
  <c r="S590" i="4"/>
  <c r="S588" i="4"/>
  <c r="S584" i="4"/>
  <c r="S542" i="4"/>
  <c r="S541" i="4"/>
  <c r="S540" i="4"/>
  <c r="S539" i="4"/>
  <c r="S538" i="4"/>
  <c r="S537" i="4"/>
  <c r="S536" i="4"/>
  <c r="S535" i="4"/>
  <c r="S534" i="4"/>
  <c r="S533" i="4"/>
  <c r="S532" i="4"/>
  <c r="S531" i="4"/>
  <c r="S530" i="4"/>
  <c r="S529" i="4"/>
  <c r="S528" i="4"/>
  <c r="S527" i="4"/>
  <c r="S526" i="4"/>
  <c r="S525" i="4"/>
  <c r="S524" i="4"/>
  <c r="S523" i="4"/>
  <c r="S522" i="4"/>
  <c r="S521" i="4"/>
  <c r="S520" i="4"/>
  <c r="S519" i="4"/>
  <c r="S518" i="4"/>
  <c r="S517" i="4"/>
  <c r="S516" i="4"/>
  <c r="S515" i="4"/>
  <c r="S514" i="4"/>
  <c r="S513" i="4"/>
  <c r="S512" i="4"/>
  <c r="S511" i="4"/>
  <c r="S510" i="4"/>
  <c r="S509" i="4"/>
  <c r="S508" i="4"/>
  <c r="S507" i="4"/>
  <c r="S506" i="4"/>
  <c r="S505" i="4"/>
  <c r="S504" i="4"/>
  <c r="S503" i="4"/>
  <c r="S502" i="4"/>
  <c r="S501" i="4"/>
  <c r="S500" i="4"/>
  <c r="S499" i="4"/>
  <c r="S498" i="4"/>
  <c r="S497" i="4"/>
  <c r="S496" i="4"/>
  <c r="S495" i="4"/>
  <c r="S494" i="4"/>
  <c r="S493" i="4"/>
  <c r="S492" i="4"/>
  <c r="S491" i="4"/>
  <c r="S490" i="4"/>
  <c r="S489" i="4"/>
  <c r="S488" i="4"/>
  <c r="S487" i="4"/>
  <c r="S486" i="4"/>
  <c r="S485" i="4"/>
  <c r="S484" i="4"/>
  <c r="S483" i="4"/>
  <c r="S482" i="4"/>
  <c r="S481" i="4"/>
  <c r="S480" i="4"/>
  <c r="S479" i="4"/>
  <c r="S478" i="4"/>
  <c r="S477" i="4"/>
  <c r="S476" i="4"/>
  <c r="S475" i="4"/>
  <c r="S474" i="4"/>
  <c r="S473" i="4"/>
  <c r="S472" i="4"/>
  <c r="S471" i="4"/>
  <c r="S470" i="4"/>
  <c r="S469" i="4"/>
  <c r="S468" i="4"/>
  <c r="S467" i="4"/>
  <c r="S466" i="4"/>
  <c r="S465" i="4"/>
  <c r="S464" i="4"/>
  <c r="S463" i="4"/>
  <c r="S462" i="4"/>
  <c r="S461" i="4"/>
  <c r="S460" i="4"/>
  <c r="S459" i="4"/>
  <c r="S458" i="4"/>
  <c r="S457" i="4"/>
  <c r="S456" i="4"/>
  <c r="S455" i="4"/>
  <c r="S454" i="4"/>
  <c r="S453" i="4"/>
  <c r="S452" i="4"/>
  <c r="S451" i="4"/>
  <c r="S450" i="4"/>
  <c r="S449" i="4"/>
  <c r="S448" i="4"/>
  <c r="S447" i="4"/>
  <c r="S446" i="4"/>
  <c r="S445" i="4"/>
  <c r="S444" i="4"/>
  <c r="S443" i="4"/>
  <c r="S442" i="4"/>
  <c r="R441" i="4"/>
  <c r="S441" i="4"/>
  <c r="R440" i="4"/>
  <c r="S440" i="4"/>
  <c r="S439" i="4"/>
  <c r="S438" i="4"/>
  <c r="S437" i="4"/>
  <c r="S436" i="4"/>
  <c r="S435" i="4"/>
  <c r="S434" i="4"/>
  <c r="S433" i="4"/>
  <c r="S432" i="4"/>
  <c r="S431" i="4"/>
  <c r="S430" i="4"/>
  <c r="S429" i="4"/>
  <c r="S428" i="4"/>
  <c r="S427" i="4"/>
  <c r="S426" i="4"/>
  <c r="S425" i="4"/>
  <c r="S424" i="4"/>
  <c r="S423" i="4"/>
  <c r="S422" i="4"/>
  <c r="S421" i="4"/>
  <c r="S420" i="4"/>
  <c r="S419" i="4"/>
  <c r="S418" i="4"/>
  <c r="S417" i="4"/>
  <c r="S416" i="4"/>
  <c r="S415" i="4"/>
  <c r="S414" i="4"/>
  <c r="S413" i="4"/>
  <c r="S412" i="4"/>
  <c r="S411" i="4"/>
  <c r="S410" i="4"/>
  <c r="S409" i="4"/>
  <c r="S408" i="4"/>
  <c r="S407" i="4"/>
  <c r="R406" i="4"/>
  <c r="S406" i="4"/>
  <c r="R405" i="4"/>
  <c r="S405" i="4"/>
  <c r="R404" i="4"/>
  <c r="S404" i="4"/>
  <c r="S403" i="4"/>
  <c r="R402" i="4"/>
  <c r="S402" i="4"/>
  <c r="R401" i="4"/>
  <c r="S401" i="4"/>
  <c r="R400" i="4"/>
  <c r="S400" i="4"/>
  <c r="R399" i="4"/>
  <c r="S399" i="4"/>
  <c r="S398" i="4"/>
  <c r="R397" i="4"/>
  <c r="S397" i="4"/>
  <c r="R396" i="4"/>
  <c r="S396" i="4"/>
  <c r="R395" i="4"/>
  <c r="S395" i="4"/>
  <c r="R394" i="4"/>
  <c r="S394" i="4"/>
  <c r="S393" i="4"/>
  <c r="S392" i="4"/>
  <c r="S391" i="4"/>
  <c r="S390" i="4"/>
  <c r="S389" i="4"/>
  <c r="S388" i="4"/>
  <c r="S387" i="4"/>
  <c r="S386" i="4"/>
  <c r="S385" i="4"/>
  <c r="S384" i="4"/>
  <c r="S383" i="4"/>
  <c r="S382" i="4"/>
  <c r="S381" i="4"/>
  <c r="S380" i="4"/>
  <c r="S379" i="4"/>
  <c r="R378" i="4"/>
  <c r="S378" i="4"/>
  <c r="R377" i="4"/>
  <c r="S377" i="4"/>
  <c r="S376" i="4"/>
  <c r="S375" i="4"/>
  <c r="S374" i="4"/>
  <c r="S373" i="4"/>
  <c r="S372" i="4"/>
  <c r="S371" i="4"/>
  <c r="S370" i="4"/>
  <c r="S369" i="4"/>
  <c r="S368" i="4"/>
  <c r="S367" i="4"/>
  <c r="S366" i="4"/>
  <c r="S365" i="4"/>
  <c r="M364" i="4"/>
  <c r="S364" i="4"/>
  <c r="K364" i="4"/>
  <c r="F364" i="4"/>
  <c r="S363" i="4"/>
  <c r="E363" i="4"/>
  <c r="E364" i="4"/>
  <c r="D363" i="4"/>
  <c r="D364" i="4"/>
  <c r="C363" i="4"/>
  <c r="C364" i="4"/>
  <c r="B363" i="4"/>
  <c r="B364" i="4"/>
  <c r="S362" i="4"/>
  <c r="S361" i="4"/>
  <c r="S360" i="4"/>
  <c r="S359" i="4"/>
  <c r="S358" i="4"/>
  <c r="S357" i="4"/>
  <c r="S356" i="4"/>
  <c r="S355" i="4"/>
  <c r="S354" i="4"/>
  <c r="S353" i="4"/>
  <c r="S352" i="4"/>
  <c r="S351" i="4"/>
  <c r="S350" i="4"/>
  <c r="S349" i="4"/>
  <c r="S348" i="4"/>
  <c r="S347" i="4"/>
  <c r="S346"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S319" i="4"/>
  <c r="S318" i="4"/>
  <c r="S317" i="4"/>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S220" i="4"/>
  <c r="S219" i="4"/>
  <c r="S218" i="4"/>
  <c r="S217" i="4"/>
  <c r="S216" i="4"/>
  <c r="S215" i="4"/>
  <c r="S214" i="4"/>
  <c r="S213" i="4"/>
  <c r="S212" i="4"/>
  <c r="S211" i="4"/>
  <c r="S210" i="4"/>
  <c r="S209" i="4"/>
  <c r="S208" i="4"/>
  <c r="S207" i="4"/>
  <c r="S206" i="4"/>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F105" i="4"/>
  <c r="F106" i="4"/>
  <c r="F107" i="4"/>
  <c r="F108" i="4"/>
  <c r="F109" i="4"/>
  <c r="F110" i="4"/>
  <c r="F111"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U62" i="4"/>
  <c r="U63" i="4"/>
  <c r="Q62" i="4"/>
  <c r="Q63" i="4"/>
  <c r="M62" i="4"/>
  <c r="M63" i="4"/>
  <c r="K62" i="4"/>
  <c r="K63" i="4"/>
  <c r="J62" i="4"/>
  <c r="J63" i="4"/>
  <c r="I62" i="4"/>
  <c r="I63" i="4"/>
  <c r="H62" i="4"/>
  <c r="H63" i="4"/>
  <c r="G62" i="4"/>
  <c r="G63" i="4"/>
  <c r="F62" i="4"/>
  <c r="F63" i="4"/>
  <c r="E62" i="4"/>
  <c r="E63" i="4"/>
  <c r="D62" i="4"/>
  <c r="D63" i="4"/>
  <c r="C62" i="4"/>
  <c r="C63" i="4"/>
  <c r="B62" i="4"/>
  <c r="B63" i="4"/>
  <c r="R61" i="4"/>
  <c r="R62" i="4"/>
  <c r="S60" i="4"/>
  <c r="S59" i="4"/>
  <c r="S58" i="4"/>
  <c r="S57" i="4"/>
  <c r="E57" i="4"/>
  <c r="E58" i="4"/>
  <c r="E59" i="4"/>
  <c r="E60" i="4"/>
  <c r="D57" i="4"/>
  <c r="D58" i="4"/>
  <c r="D59" i="4"/>
  <c r="D60" i="4"/>
  <c r="C57" i="4"/>
  <c r="C58" i="4"/>
  <c r="C59" i="4"/>
  <c r="C60" i="4"/>
  <c r="B57" i="4"/>
  <c r="B58" i="4"/>
  <c r="B59" i="4"/>
  <c r="B60" i="4"/>
  <c r="S56" i="4"/>
  <c r="S55" i="4"/>
  <c r="S54" i="4"/>
  <c r="E54" i="4"/>
  <c r="E55" i="4"/>
  <c r="D54" i="4"/>
  <c r="D55" i="4"/>
  <c r="C54" i="4"/>
  <c r="C55" i="4"/>
  <c r="B54" i="4"/>
  <c r="B55"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S5" i="4"/>
  <c r="S4" i="4"/>
  <c r="R1231" i="3"/>
  <c r="Q1231" i="3"/>
  <c r="M1231" i="3"/>
  <c r="S1230" i="3"/>
  <c r="R1230" i="3"/>
  <c r="Q1230" i="3"/>
  <c r="M1230" i="3"/>
  <c r="J1230" i="3"/>
  <c r="S1107" i="3"/>
  <c r="S1106" i="3"/>
  <c r="S1105" i="3"/>
  <c r="S1104" i="3"/>
  <c r="S1103" i="3"/>
  <c r="S1102" i="3"/>
  <c r="S1101" i="3"/>
  <c r="S1100" i="3"/>
  <c r="S1099" i="3"/>
  <c r="S1098" i="3"/>
  <c r="S1097" i="3"/>
  <c r="S1096" i="3"/>
  <c r="S1095" i="3"/>
  <c r="S1094" i="3"/>
  <c r="S1093" i="3"/>
  <c r="S1092" i="3"/>
  <c r="S1091" i="3"/>
  <c r="S1090" i="3"/>
  <c r="S1089" i="3"/>
  <c r="S1088" i="3"/>
  <c r="S1087" i="3"/>
  <c r="S1086" i="3"/>
  <c r="S1085" i="3"/>
  <c r="S1084" i="3"/>
  <c r="S1083" i="3"/>
  <c r="S1082" i="3"/>
  <c r="S1081" i="3"/>
  <c r="S1080" i="3"/>
  <c r="S1079" i="3"/>
  <c r="S1078" i="3"/>
  <c r="S1077" i="3"/>
  <c r="S1076" i="3"/>
  <c r="S1075" i="3"/>
  <c r="S1074" i="3"/>
  <c r="S1073" i="3"/>
  <c r="S1072" i="3"/>
  <c r="S1071" i="3"/>
  <c r="S1070" i="3"/>
  <c r="S1069" i="3"/>
  <c r="S1068" i="3"/>
  <c r="S1067" i="3"/>
  <c r="S1066" i="3"/>
  <c r="S1065" i="3"/>
  <c r="S1064" i="3"/>
  <c r="S1063" i="3"/>
  <c r="S1062" i="3"/>
  <c r="S1061" i="3"/>
  <c r="S1060" i="3"/>
  <c r="S1059" i="3"/>
  <c r="S1058" i="3"/>
  <c r="S1057" i="3"/>
  <c r="S1056" i="3"/>
  <c r="S1055" i="3"/>
  <c r="S1054" i="3"/>
  <c r="S1053" i="3"/>
  <c r="S1052" i="3"/>
  <c r="S1051" i="3"/>
  <c r="S1050" i="3"/>
  <c r="S1049" i="3"/>
  <c r="S1048" i="3"/>
  <c r="S1047" i="3"/>
  <c r="S1046" i="3"/>
  <c r="S1045" i="3"/>
  <c r="S1044" i="3"/>
  <c r="S1043" i="3"/>
  <c r="S1042" i="3"/>
  <c r="S1041" i="3"/>
  <c r="S1040" i="3"/>
  <c r="S1039" i="3"/>
  <c r="S1038" i="3"/>
  <c r="S1037" i="3"/>
  <c r="S1036" i="3"/>
  <c r="S1035" i="3"/>
  <c r="S1034" i="3"/>
  <c r="S1033" i="3"/>
  <c r="S1032" i="3"/>
  <c r="S1031" i="3"/>
  <c r="S1030" i="3"/>
  <c r="S1029" i="3"/>
  <c r="S1028" i="3"/>
  <c r="S1027" i="3"/>
  <c r="S1026" i="3"/>
  <c r="S1025" i="3"/>
  <c r="S1024" i="3"/>
  <c r="S1023" i="3"/>
  <c r="S1022" i="3"/>
  <c r="S1021" i="3"/>
  <c r="S1020" i="3"/>
  <c r="S1019" i="3"/>
  <c r="S1018" i="3"/>
  <c r="S1017" i="3"/>
  <c r="S1016" i="3"/>
  <c r="S1015" i="3"/>
  <c r="S1014" i="3"/>
  <c r="S1013" i="3"/>
  <c r="S1012" i="3"/>
  <c r="S1011" i="3"/>
  <c r="S1010" i="3"/>
  <c r="S1009" i="3"/>
  <c r="S1008" i="3"/>
  <c r="S1007" i="3"/>
  <c r="S1006" i="3"/>
  <c r="S1005" i="3"/>
  <c r="S1004" i="3"/>
  <c r="S1003" i="3"/>
  <c r="S1002" i="3"/>
  <c r="S1001" i="3"/>
  <c r="S1000" i="3"/>
  <c r="S999" i="3"/>
  <c r="S998" i="3"/>
  <c r="S997" i="3"/>
  <c r="S996" i="3"/>
  <c r="S995" i="3"/>
  <c r="S994" i="3"/>
  <c r="S993" i="3"/>
  <c r="S992" i="3"/>
  <c r="S991" i="3"/>
  <c r="S990" i="3"/>
  <c r="S989" i="3"/>
  <c r="S988" i="3"/>
  <c r="S987" i="3"/>
  <c r="S986" i="3"/>
  <c r="S985" i="3"/>
  <c r="S984" i="3"/>
  <c r="S983" i="3"/>
  <c r="S982" i="3"/>
  <c r="S981" i="3"/>
  <c r="S980" i="3"/>
  <c r="S979" i="3"/>
  <c r="S978" i="3"/>
  <c r="S977" i="3"/>
  <c r="S976" i="3"/>
  <c r="S975" i="3"/>
  <c r="S974" i="3"/>
  <c r="S973" i="3"/>
  <c r="S972" i="3"/>
  <c r="S971" i="3"/>
  <c r="S970" i="3"/>
  <c r="S969" i="3"/>
  <c r="S968" i="3"/>
  <c r="S967" i="3"/>
  <c r="S966" i="3"/>
  <c r="S965" i="3"/>
  <c r="S964" i="3"/>
  <c r="S963" i="3"/>
  <c r="S962" i="3"/>
  <c r="S961" i="3"/>
  <c r="S960" i="3"/>
  <c r="S959" i="3"/>
  <c r="S958" i="3"/>
  <c r="S957" i="3"/>
  <c r="S956" i="3"/>
  <c r="S955" i="3"/>
  <c r="S954" i="3"/>
  <c r="S953" i="3"/>
  <c r="S952" i="3"/>
  <c r="S951" i="3"/>
  <c r="S950" i="3"/>
  <c r="S949" i="3"/>
  <c r="S948" i="3"/>
  <c r="S947" i="3"/>
  <c r="S946" i="3"/>
  <c r="S945" i="3"/>
  <c r="S944" i="3"/>
  <c r="S943" i="3"/>
  <c r="S942" i="3"/>
  <c r="S941" i="3"/>
  <c r="S940" i="3"/>
  <c r="S939" i="3"/>
  <c r="S938" i="3"/>
  <c r="S937" i="3"/>
  <c r="S936" i="3"/>
  <c r="S935" i="3"/>
  <c r="S934" i="3"/>
  <c r="S933" i="3"/>
  <c r="S932" i="3"/>
  <c r="S931" i="3"/>
  <c r="S930" i="3"/>
  <c r="S929" i="3"/>
  <c r="S928" i="3"/>
  <c r="S927" i="3"/>
  <c r="S926" i="3"/>
  <c r="S925" i="3"/>
  <c r="S924" i="3"/>
  <c r="S923" i="3"/>
  <c r="S922" i="3"/>
  <c r="S921" i="3"/>
  <c r="S920" i="3"/>
  <c r="S919" i="3"/>
  <c r="S918" i="3"/>
  <c r="S917" i="3"/>
  <c r="S916" i="3"/>
  <c r="S915" i="3"/>
  <c r="S914" i="3"/>
  <c r="S913" i="3"/>
  <c r="S697" i="3"/>
  <c r="S696" i="3"/>
  <c r="S598" i="3"/>
  <c r="S590" i="3"/>
  <c r="S588" i="3"/>
  <c r="S584" i="3"/>
  <c r="S542" i="3"/>
  <c r="S541" i="3"/>
  <c r="S540" i="3"/>
  <c r="S539" i="3"/>
  <c r="S538" i="3"/>
  <c r="S537" i="3"/>
  <c r="S536" i="3"/>
  <c r="S535" i="3"/>
  <c r="S534" i="3"/>
  <c r="S533" i="3"/>
  <c r="S532" i="3"/>
  <c r="S531" i="3"/>
  <c r="S530" i="3"/>
  <c r="S529" i="3"/>
  <c r="S528" i="3"/>
  <c r="S527" i="3"/>
  <c r="S526" i="3"/>
  <c r="S525" i="3"/>
  <c r="S524" i="3"/>
  <c r="S523" i="3"/>
  <c r="S522" i="3"/>
  <c r="S521" i="3"/>
  <c r="S520" i="3"/>
  <c r="S519" i="3"/>
  <c r="S518" i="3"/>
  <c r="S517" i="3"/>
  <c r="S516" i="3"/>
  <c r="S515" i="3"/>
  <c r="S514" i="3"/>
  <c r="S513" i="3"/>
  <c r="S512" i="3"/>
  <c r="S511" i="3"/>
  <c r="S510" i="3"/>
  <c r="S509" i="3"/>
  <c r="S508" i="3"/>
  <c r="S507" i="3"/>
  <c r="S506" i="3"/>
  <c r="S505" i="3"/>
  <c r="S504" i="3"/>
  <c r="S503" i="3"/>
  <c r="S502" i="3"/>
  <c r="S501" i="3"/>
  <c r="S500" i="3"/>
  <c r="S499" i="3"/>
  <c r="S498" i="3"/>
  <c r="S497" i="3"/>
  <c r="S496" i="3"/>
  <c r="S495" i="3"/>
  <c r="S494" i="3"/>
  <c r="S493" i="3"/>
  <c r="S492" i="3"/>
  <c r="S491" i="3"/>
  <c r="S490" i="3"/>
  <c r="S489" i="3"/>
  <c r="S488" i="3"/>
  <c r="S487" i="3"/>
  <c r="S486" i="3"/>
  <c r="S485" i="3"/>
  <c r="S484" i="3"/>
  <c r="S483" i="3"/>
  <c r="S482" i="3"/>
  <c r="S481" i="3"/>
  <c r="S480" i="3"/>
  <c r="S479" i="3"/>
  <c r="S478" i="3"/>
  <c r="S477" i="3"/>
  <c r="S476" i="3"/>
  <c r="S475" i="3"/>
  <c r="S474" i="3"/>
  <c r="S473" i="3"/>
  <c r="S472" i="3"/>
  <c r="S471" i="3"/>
  <c r="S470" i="3"/>
  <c r="S469" i="3"/>
  <c r="S468" i="3"/>
  <c r="S467" i="3"/>
  <c r="S466" i="3"/>
  <c r="S465" i="3"/>
  <c r="S464" i="3"/>
  <c r="S463" i="3"/>
  <c r="S462" i="3"/>
  <c r="S461" i="3"/>
  <c r="S460" i="3"/>
  <c r="S459" i="3"/>
  <c r="S458" i="3"/>
  <c r="S457" i="3"/>
  <c r="S456" i="3"/>
  <c r="S455" i="3"/>
  <c r="S454" i="3"/>
  <c r="S453" i="3"/>
  <c r="S452" i="3"/>
  <c r="S451" i="3"/>
  <c r="S450" i="3"/>
  <c r="S449" i="3"/>
  <c r="S448" i="3"/>
  <c r="S447" i="3"/>
  <c r="S446" i="3"/>
  <c r="S445" i="3"/>
  <c r="S444" i="3"/>
  <c r="S443" i="3"/>
  <c r="S442" i="3"/>
  <c r="R441" i="3"/>
  <c r="S441" i="3"/>
  <c r="R440" i="3"/>
  <c r="S440" i="3"/>
  <c r="S439" i="3"/>
  <c r="S438" i="3"/>
  <c r="S437" i="3"/>
  <c r="S436" i="3"/>
  <c r="S435" i="3"/>
  <c r="S434" i="3"/>
  <c r="S433" i="3"/>
  <c r="S432" i="3"/>
  <c r="S431" i="3"/>
  <c r="S430" i="3"/>
  <c r="S429" i="3"/>
  <c r="S428" i="3"/>
  <c r="S427" i="3"/>
  <c r="S426" i="3"/>
  <c r="S425" i="3"/>
  <c r="S424" i="3"/>
  <c r="S423" i="3"/>
  <c r="S422" i="3"/>
  <c r="S421" i="3"/>
  <c r="S420" i="3"/>
  <c r="S419" i="3"/>
  <c r="S418" i="3"/>
  <c r="S417" i="3"/>
  <c r="S416" i="3"/>
  <c r="S415" i="3"/>
  <c r="S414" i="3"/>
  <c r="S413" i="3"/>
  <c r="S412" i="3"/>
  <c r="S411" i="3"/>
  <c r="S410" i="3"/>
  <c r="S409" i="3"/>
  <c r="S408" i="3"/>
  <c r="S407" i="3"/>
  <c r="R406" i="3"/>
  <c r="S406" i="3"/>
  <c r="R405" i="3"/>
  <c r="S405" i="3"/>
  <c r="R404" i="3"/>
  <c r="S404" i="3"/>
  <c r="S403" i="3"/>
  <c r="R402" i="3"/>
  <c r="S402" i="3"/>
  <c r="R401" i="3"/>
  <c r="S401" i="3"/>
  <c r="R400" i="3"/>
  <c r="S400" i="3"/>
  <c r="R399" i="3"/>
  <c r="S399" i="3"/>
  <c r="S398" i="3"/>
  <c r="R397" i="3"/>
  <c r="S397" i="3"/>
  <c r="R396" i="3"/>
  <c r="S396" i="3"/>
  <c r="R395" i="3"/>
  <c r="S395" i="3"/>
  <c r="R394" i="3"/>
  <c r="S394" i="3"/>
  <c r="S393" i="3"/>
  <c r="S392" i="3"/>
  <c r="S391" i="3"/>
  <c r="S390" i="3"/>
  <c r="S389" i="3"/>
  <c r="S388" i="3"/>
  <c r="S387" i="3"/>
  <c r="S386" i="3"/>
  <c r="S385" i="3"/>
  <c r="S384" i="3"/>
  <c r="S383" i="3"/>
  <c r="S382" i="3"/>
  <c r="S381" i="3"/>
  <c r="S380" i="3"/>
  <c r="S379" i="3"/>
  <c r="R378" i="3"/>
  <c r="S378" i="3"/>
  <c r="R377" i="3"/>
  <c r="S377" i="3"/>
  <c r="S376" i="3"/>
  <c r="S375" i="3"/>
  <c r="S374" i="3"/>
  <c r="S373" i="3"/>
  <c r="S372" i="3"/>
  <c r="S371" i="3"/>
  <c r="S370" i="3"/>
  <c r="S369" i="3"/>
  <c r="S368" i="3"/>
  <c r="S367" i="3"/>
  <c r="S366" i="3"/>
  <c r="S365" i="3"/>
  <c r="M364" i="3"/>
  <c r="S364" i="3"/>
  <c r="K364" i="3"/>
  <c r="F364" i="3"/>
  <c r="S363" i="3"/>
  <c r="E363" i="3"/>
  <c r="E364" i="3"/>
  <c r="D363" i="3"/>
  <c r="D364" i="3"/>
  <c r="C363" i="3"/>
  <c r="C364" i="3"/>
  <c r="B363" i="3"/>
  <c r="B364" i="3"/>
  <c r="S362" i="3"/>
  <c r="S361" i="3"/>
  <c r="S360" i="3"/>
  <c r="S359" i="3"/>
  <c r="S358" i="3"/>
  <c r="S357" i="3"/>
  <c r="S356" i="3"/>
  <c r="S355" i="3"/>
  <c r="S354" i="3"/>
  <c r="S353" i="3"/>
  <c r="S352" i="3"/>
  <c r="S351" i="3"/>
  <c r="S350" i="3"/>
  <c r="S349" i="3"/>
  <c r="S348" i="3"/>
  <c r="S347" i="3"/>
  <c r="S346" i="3"/>
  <c r="S345" i="3"/>
  <c r="S344" i="3"/>
  <c r="S343" i="3"/>
  <c r="S342" i="3"/>
  <c r="S341" i="3"/>
  <c r="S340" i="3"/>
  <c r="S339" i="3"/>
  <c r="S338" i="3"/>
  <c r="S337" i="3"/>
  <c r="S336" i="3"/>
  <c r="S335" i="3"/>
  <c r="S334" i="3"/>
  <c r="S333" i="3"/>
  <c r="S332" i="3"/>
  <c r="S331" i="3"/>
  <c r="S330" i="3"/>
  <c r="S329" i="3"/>
  <c r="S328" i="3"/>
  <c r="S327" i="3"/>
  <c r="S326" i="3"/>
  <c r="S325" i="3"/>
  <c r="S324" i="3"/>
  <c r="S323" i="3"/>
  <c r="S322" i="3"/>
  <c r="S321" i="3"/>
  <c r="S320" i="3"/>
  <c r="S319" i="3"/>
  <c r="S318" i="3"/>
  <c r="S317" i="3"/>
  <c r="S316" i="3"/>
  <c r="S315" i="3"/>
  <c r="S314" i="3"/>
  <c r="S313" i="3"/>
  <c r="S312" i="3"/>
  <c r="S311" i="3"/>
  <c r="S310" i="3"/>
  <c r="S309" i="3"/>
  <c r="S308" i="3"/>
  <c r="S307" i="3"/>
  <c r="S306" i="3"/>
  <c r="S305" i="3"/>
  <c r="S304" i="3"/>
  <c r="S303" i="3"/>
  <c r="S302" i="3"/>
  <c r="S301" i="3"/>
  <c r="S300" i="3"/>
  <c r="S299" i="3"/>
  <c r="S298" i="3"/>
  <c r="S297" i="3"/>
  <c r="S296" i="3"/>
  <c r="S295" i="3"/>
  <c r="S294" i="3"/>
  <c r="S293" i="3"/>
  <c r="S292" i="3"/>
  <c r="S291" i="3"/>
  <c r="S290" i="3"/>
  <c r="S289" i="3"/>
  <c r="S288" i="3"/>
  <c r="S287" i="3"/>
  <c r="S286" i="3"/>
  <c r="S285" i="3"/>
  <c r="S284" i="3"/>
  <c r="S283" i="3"/>
  <c r="S282" i="3"/>
  <c r="S281" i="3"/>
  <c r="S280" i="3"/>
  <c r="S279" i="3"/>
  <c r="S278" i="3"/>
  <c r="S277" i="3"/>
  <c r="S276" i="3"/>
  <c r="S275" i="3"/>
  <c r="S274" i="3"/>
  <c r="S273" i="3"/>
  <c r="S272" i="3"/>
  <c r="S271" i="3"/>
  <c r="S270" i="3"/>
  <c r="S269" i="3"/>
  <c r="S268" i="3"/>
  <c r="S267" i="3"/>
  <c r="S266" i="3"/>
  <c r="S265" i="3"/>
  <c r="S264" i="3"/>
  <c r="S263" i="3"/>
  <c r="S262" i="3"/>
  <c r="S261" i="3"/>
  <c r="S260" i="3"/>
  <c r="S259" i="3"/>
  <c r="S258" i="3"/>
  <c r="S257" i="3"/>
  <c r="S256" i="3"/>
  <c r="S255" i="3"/>
  <c r="S254" i="3"/>
  <c r="S253" i="3"/>
  <c r="S252" i="3"/>
  <c r="S251" i="3"/>
  <c r="S250" i="3"/>
  <c r="S249" i="3"/>
  <c r="S248" i="3"/>
  <c r="S247" i="3"/>
  <c r="S246" i="3"/>
  <c r="S245" i="3"/>
  <c r="S244" i="3"/>
  <c r="S243" i="3"/>
  <c r="S242" i="3"/>
  <c r="S241" i="3"/>
  <c r="S240" i="3"/>
  <c r="S239" i="3"/>
  <c r="S238" i="3"/>
  <c r="S237" i="3"/>
  <c r="S236" i="3"/>
  <c r="S235" i="3"/>
  <c r="S234" i="3"/>
  <c r="S233" i="3"/>
  <c r="S232" i="3"/>
  <c r="S231" i="3"/>
  <c r="S230" i="3"/>
  <c r="S229" i="3"/>
  <c r="S228" i="3"/>
  <c r="S227" i="3"/>
  <c r="S226" i="3"/>
  <c r="S225" i="3"/>
  <c r="S224" i="3"/>
  <c r="S223" i="3"/>
  <c r="S222" i="3"/>
  <c r="S221" i="3"/>
  <c r="S220" i="3"/>
  <c r="S219" i="3"/>
  <c r="S218" i="3"/>
  <c r="S217" i="3"/>
  <c r="S216" i="3"/>
  <c r="S215" i="3"/>
  <c r="S214" i="3"/>
  <c r="S213" i="3"/>
  <c r="S212" i="3"/>
  <c r="S211" i="3"/>
  <c r="S210" i="3"/>
  <c r="S209" i="3"/>
  <c r="S208" i="3"/>
  <c r="S207" i="3"/>
  <c r="S206" i="3"/>
  <c r="S205" i="3"/>
  <c r="S204" i="3"/>
  <c r="S203" i="3"/>
  <c r="S202" i="3"/>
  <c r="S201" i="3"/>
  <c r="S200" i="3"/>
  <c r="S199" i="3"/>
  <c r="S198" i="3"/>
  <c r="S197" i="3"/>
  <c r="S196" i="3"/>
  <c r="S195" i="3"/>
  <c r="S194" i="3"/>
  <c r="S193" i="3"/>
  <c r="S192" i="3"/>
  <c r="S191" i="3"/>
  <c r="S190" i="3"/>
  <c r="S189" i="3"/>
  <c r="S188" i="3"/>
  <c r="S187" i="3"/>
  <c r="S186" i="3"/>
  <c r="S185" i="3"/>
  <c r="S184" i="3"/>
  <c r="S183" i="3"/>
  <c r="S182" i="3"/>
  <c r="S181" i="3"/>
  <c r="S180" i="3"/>
  <c r="S179" i="3"/>
  <c r="S178" i="3"/>
  <c r="S177" i="3"/>
  <c r="S176" i="3"/>
  <c r="S175" i="3"/>
  <c r="S174" i="3"/>
  <c r="S173" i="3"/>
  <c r="S172" i="3"/>
  <c r="S171" i="3"/>
  <c r="S170" i="3"/>
  <c r="S169" i="3"/>
  <c r="S168" i="3"/>
  <c r="S167" i="3"/>
  <c r="S166" i="3"/>
  <c r="S165" i="3"/>
  <c r="S164" i="3"/>
  <c r="S163" i="3"/>
  <c r="S162" i="3"/>
  <c r="S161" i="3"/>
  <c r="S160" i="3"/>
  <c r="S159" i="3"/>
  <c r="S158" i="3"/>
  <c r="S157" i="3"/>
  <c r="S156" i="3"/>
  <c r="S155" i="3"/>
  <c r="S154" i="3"/>
  <c r="S153" i="3"/>
  <c r="S152" i="3"/>
  <c r="S151" i="3"/>
  <c r="S150" i="3"/>
  <c r="S149" i="3"/>
  <c r="S148" i="3"/>
  <c r="S147" i="3"/>
  <c r="S146" i="3"/>
  <c r="S145" i="3"/>
  <c r="S144" i="3"/>
  <c r="S143" i="3"/>
  <c r="S142" i="3"/>
  <c r="S141" i="3"/>
  <c r="S140" i="3"/>
  <c r="S139" i="3"/>
  <c r="S138" i="3"/>
  <c r="S137" i="3"/>
  <c r="S136" i="3"/>
  <c r="S135" i="3"/>
  <c r="S134" i="3"/>
  <c r="S133" i="3"/>
  <c r="S132" i="3"/>
  <c r="S131" i="3"/>
  <c r="S130" i="3"/>
  <c r="S129" i="3"/>
  <c r="S128" i="3"/>
  <c r="S127" i="3"/>
  <c r="S126" i="3"/>
  <c r="S125" i="3"/>
  <c r="S124" i="3"/>
  <c r="S123" i="3"/>
  <c r="S122" i="3"/>
  <c r="S121" i="3"/>
  <c r="S120" i="3"/>
  <c r="S119" i="3"/>
  <c r="S118" i="3"/>
  <c r="S117" i="3"/>
  <c r="S116" i="3"/>
  <c r="S115" i="3"/>
  <c r="S114" i="3"/>
  <c r="S113" i="3"/>
  <c r="S112" i="3"/>
  <c r="S111" i="3"/>
  <c r="S110" i="3"/>
  <c r="S109" i="3"/>
  <c r="S108" i="3"/>
  <c r="S107" i="3"/>
  <c r="S106" i="3"/>
  <c r="S105" i="3"/>
  <c r="F105" i="3"/>
  <c r="F106" i="3"/>
  <c r="F107" i="3"/>
  <c r="F108" i="3"/>
  <c r="F109" i="3"/>
  <c r="F110" i="3"/>
  <c r="F111"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2" i="3"/>
  <c r="S71" i="3"/>
  <c r="S70" i="3"/>
  <c r="S69" i="3"/>
  <c r="S68" i="3"/>
  <c r="S67" i="3"/>
  <c r="S66" i="3"/>
  <c r="S65" i="3"/>
  <c r="S64" i="3"/>
  <c r="U62" i="3"/>
  <c r="U63" i="3"/>
  <c r="Q62" i="3"/>
  <c r="Q63" i="3"/>
  <c r="M62" i="3"/>
  <c r="M63" i="3"/>
  <c r="K62" i="3"/>
  <c r="K63" i="3"/>
  <c r="J62" i="3"/>
  <c r="J63" i="3"/>
  <c r="I62" i="3"/>
  <c r="I63" i="3"/>
  <c r="H62" i="3"/>
  <c r="H63" i="3"/>
  <c r="G62" i="3"/>
  <c r="G63" i="3"/>
  <c r="F62" i="3"/>
  <c r="F63" i="3"/>
  <c r="E62" i="3"/>
  <c r="E63" i="3"/>
  <c r="D62" i="3"/>
  <c r="D63" i="3"/>
  <c r="C62" i="3"/>
  <c r="C63" i="3"/>
  <c r="B62" i="3"/>
  <c r="B63" i="3"/>
  <c r="R61" i="3"/>
  <c r="S61" i="3"/>
  <c r="S60" i="3"/>
  <c r="S59" i="3"/>
  <c r="S58" i="3"/>
  <c r="S57" i="3"/>
  <c r="E57" i="3"/>
  <c r="E58" i="3"/>
  <c r="E59" i="3"/>
  <c r="E60" i="3"/>
  <c r="D57" i="3"/>
  <c r="D58" i="3"/>
  <c r="D59" i="3"/>
  <c r="D60" i="3"/>
  <c r="C57" i="3"/>
  <c r="C58" i="3"/>
  <c r="C59" i="3"/>
  <c r="C60" i="3"/>
  <c r="B57" i="3"/>
  <c r="B58" i="3"/>
  <c r="B59" i="3"/>
  <c r="B60" i="3"/>
  <c r="S56" i="3"/>
  <c r="S55" i="3"/>
  <c r="S54" i="3"/>
  <c r="E54" i="3"/>
  <c r="E55" i="3"/>
  <c r="D54" i="3"/>
  <c r="D55" i="3"/>
  <c r="C54" i="3"/>
  <c r="C55" i="3"/>
  <c r="B54" i="3"/>
  <c r="B55" i="3"/>
  <c r="S53" i="3"/>
  <c r="S52" i="3"/>
  <c r="S51" i="3"/>
  <c r="S50" i="3"/>
  <c r="S49" i="3"/>
  <c r="S48" i="3"/>
  <c r="S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S7" i="3"/>
  <c r="S6" i="3"/>
  <c r="S5" i="3"/>
  <c r="S4" i="3"/>
  <c r="Q1228" i="2"/>
  <c r="M1228" i="2"/>
  <c r="J1228" i="2"/>
  <c r="S1105" i="2"/>
  <c r="S1104" i="2"/>
  <c r="S1103" i="2"/>
  <c r="S1102" i="2"/>
  <c r="S1101" i="2"/>
  <c r="S1100" i="2"/>
  <c r="S1099" i="2"/>
  <c r="S1098" i="2"/>
  <c r="S1097" i="2"/>
  <c r="S1096" i="2"/>
  <c r="S1095" i="2"/>
  <c r="S1094" i="2"/>
  <c r="S1093" i="2"/>
  <c r="S1092" i="2"/>
  <c r="S1091" i="2"/>
  <c r="S1090" i="2"/>
  <c r="S1089" i="2"/>
  <c r="S1088" i="2"/>
  <c r="S1087" i="2"/>
  <c r="S1086" i="2"/>
  <c r="S1085" i="2"/>
  <c r="S1084" i="2"/>
  <c r="S1083" i="2"/>
  <c r="S1082" i="2"/>
  <c r="S1081" i="2"/>
  <c r="S1080" i="2"/>
  <c r="S1079" i="2"/>
  <c r="S1078" i="2"/>
  <c r="S1077" i="2"/>
  <c r="S1076" i="2"/>
  <c r="S1075" i="2"/>
  <c r="S1074" i="2"/>
  <c r="S1073" i="2"/>
  <c r="S1072" i="2"/>
  <c r="S1071" i="2"/>
  <c r="S1070" i="2"/>
  <c r="S1069" i="2"/>
  <c r="S1068" i="2"/>
  <c r="S1067" i="2"/>
  <c r="S1066" i="2"/>
  <c r="S1065" i="2"/>
  <c r="S1064" i="2"/>
  <c r="S1063" i="2"/>
  <c r="S1062" i="2"/>
  <c r="S1061" i="2"/>
  <c r="S1060" i="2"/>
  <c r="S1059" i="2"/>
  <c r="S1058" i="2"/>
  <c r="S1057" i="2"/>
  <c r="S1056" i="2"/>
  <c r="S1055" i="2"/>
  <c r="S1054" i="2"/>
  <c r="S1053" i="2"/>
  <c r="S1052" i="2"/>
  <c r="S1051" i="2"/>
  <c r="S1050" i="2"/>
  <c r="S1049" i="2"/>
  <c r="S1048" i="2"/>
  <c r="S1047" i="2"/>
  <c r="S1046" i="2"/>
  <c r="S1045" i="2"/>
  <c r="S1044" i="2"/>
  <c r="S1043" i="2"/>
  <c r="S1042" i="2"/>
  <c r="S1041" i="2"/>
  <c r="S1040" i="2"/>
  <c r="S1039" i="2"/>
  <c r="S1038" i="2"/>
  <c r="S1037" i="2"/>
  <c r="S1036" i="2"/>
  <c r="S1035" i="2"/>
  <c r="S1034" i="2"/>
  <c r="S1033" i="2"/>
  <c r="S1032" i="2"/>
  <c r="S1031" i="2"/>
  <c r="S1030" i="2"/>
  <c r="S1029" i="2"/>
  <c r="S1028" i="2"/>
  <c r="S1027" i="2"/>
  <c r="S1026" i="2"/>
  <c r="S1025" i="2"/>
  <c r="S1024" i="2"/>
  <c r="S1023" i="2"/>
  <c r="S1022" i="2"/>
  <c r="S1021" i="2"/>
  <c r="S1020" i="2"/>
  <c r="S1019" i="2"/>
  <c r="S1018" i="2"/>
  <c r="S1017" i="2"/>
  <c r="S1016" i="2"/>
  <c r="S1015" i="2"/>
  <c r="S1014" i="2"/>
  <c r="S1013" i="2"/>
  <c r="S1012" i="2"/>
  <c r="S1011" i="2"/>
  <c r="S1010" i="2"/>
  <c r="S1009" i="2"/>
  <c r="S1008" i="2"/>
  <c r="S1007" i="2"/>
  <c r="S1006" i="2"/>
  <c r="S1005" i="2"/>
  <c r="S1004" i="2"/>
  <c r="S1003" i="2"/>
  <c r="S1002" i="2"/>
  <c r="S1001" i="2"/>
  <c r="S1000" i="2"/>
  <c r="S999" i="2"/>
  <c r="S998" i="2"/>
  <c r="S997" i="2"/>
  <c r="S996" i="2"/>
  <c r="S995" i="2"/>
  <c r="S994" i="2"/>
  <c r="S993" i="2"/>
  <c r="S992" i="2"/>
  <c r="S991" i="2"/>
  <c r="S990" i="2"/>
  <c r="S989" i="2"/>
  <c r="S988" i="2"/>
  <c r="S987" i="2"/>
  <c r="S986" i="2"/>
  <c r="S985" i="2"/>
  <c r="S984" i="2"/>
  <c r="S983" i="2"/>
  <c r="S982" i="2"/>
  <c r="S981" i="2"/>
  <c r="S980" i="2"/>
  <c r="S979" i="2"/>
  <c r="S978" i="2"/>
  <c r="S977" i="2"/>
  <c r="S976" i="2"/>
  <c r="S975" i="2"/>
  <c r="S974" i="2"/>
  <c r="S973" i="2"/>
  <c r="S972" i="2"/>
  <c r="S971" i="2"/>
  <c r="S970" i="2"/>
  <c r="S969" i="2"/>
  <c r="S968" i="2"/>
  <c r="S967" i="2"/>
  <c r="S966" i="2"/>
  <c r="S965" i="2"/>
  <c r="S964" i="2"/>
  <c r="S963" i="2"/>
  <c r="S962" i="2"/>
  <c r="S961" i="2"/>
  <c r="S960" i="2"/>
  <c r="S959" i="2"/>
  <c r="S958" i="2"/>
  <c r="S957" i="2"/>
  <c r="S956" i="2"/>
  <c r="S955" i="2"/>
  <c r="S954" i="2"/>
  <c r="S953" i="2"/>
  <c r="S952" i="2"/>
  <c r="S951" i="2"/>
  <c r="S950" i="2"/>
  <c r="S949" i="2"/>
  <c r="S948" i="2"/>
  <c r="S947" i="2"/>
  <c r="S946" i="2"/>
  <c r="S945" i="2"/>
  <c r="S944" i="2"/>
  <c r="S943" i="2"/>
  <c r="S942" i="2"/>
  <c r="S941" i="2"/>
  <c r="S940" i="2"/>
  <c r="S939" i="2"/>
  <c r="S938" i="2"/>
  <c r="S937" i="2"/>
  <c r="S936" i="2"/>
  <c r="S935" i="2"/>
  <c r="S934" i="2"/>
  <c r="S933" i="2"/>
  <c r="S932" i="2"/>
  <c r="S931" i="2"/>
  <c r="S930" i="2"/>
  <c r="S929" i="2"/>
  <c r="S928" i="2"/>
  <c r="S927" i="2"/>
  <c r="S926" i="2"/>
  <c r="S925" i="2"/>
  <c r="S924" i="2"/>
  <c r="S923" i="2"/>
  <c r="S922" i="2"/>
  <c r="S921" i="2"/>
  <c r="S920" i="2"/>
  <c r="S919" i="2"/>
  <c r="S918" i="2"/>
  <c r="S917" i="2"/>
  <c r="S916" i="2"/>
  <c r="S915" i="2"/>
  <c r="S914" i="2"/>
  <c r="S913" i="2"/>
  <c r="S912" i="2"/>
  <c r="S696" i="2"/>
  <c r="S695" i="2"/>
  <c r="S598" i="2"/>
  <c r="S590" i="2"/>
  <c r="S588" i="2"/>
  <c r="S584" i="2"/>
  <c r="S542" i="2"/>
  <c r="S541" i="2"/>
  <c r="S540" i="2"/>
  <c r="S539" i="2"/>
  <c r="S538" i="2"/>
  <c r="S537" i="2"/>
  <c r="S536" i="2"/>
  <c r="S535" i="2"/>
  <c r="S534" i="2"/>
  <c r="S533" i="2"/>
  <c r="S532" i="2"/>
  <c r="S531" i="2"/>
  <c r="S530" i="2"/>
  <c r="S529" i="2"/>
  <c r="S528" i="2"/>
  <c r="S527" i="2"/>
  <c r="S526" i="2"/>
  <c r="S525" i="2"/>
  <c r="S524" i="2"/>
  <c r="S523" i="2"/>
  <c r="S522" i="2"/>
  <c r="S521" i="2"/>
  <c r="S520" i="2"/>
  <c r="S519" i="2"/>
  <c r="S518" i="2"/>
  <c r="S517" i="2"/>
  <c r="S516" i="2"/>
  <c r="S515" i="2"/>
  <c r="S514" i="2"/>
  <c r="S513" i="2"/>
  <c r="S512" i="2"/>
  <c r="S511" i="2"/>
  <c r="S510" i="2"/>
  <c r="S509" i="2"/>
  <c r="S508" i="2"/>
  <c r="S507" i="2"/>
  <c r="S506" i="2"/>
  <c r="S505" i="2"/>
  <c r="S504" i="2"/>
  <c r="S503" i="2"/>
  <c r="S502" i="2"/>
  <c r="S501" i="2"/>
  <c r="S500" i="2"/>
  <c r="S499" i="2"/>
  <c r="S498" i="2"/>
  <c r="S497" i="2"/>
  <c r="S496" i="2"/>
  <c r="S495" i="2"/>
  <c r="S494" i="2"/>
  <c r="S493" i="2"/>
  <c r="S492" i="2"/>
  <c r="S491" i="2"/>
  <c r="S490" i="2"/>
  <c r="S489" i="2"/>
  <c r="S488" i="2"/>
  <c r="S487" i="2"/>
  <c r="S486" i="2"/>
  <c r="S485" i="2"/>
  <c r="S484" i="2"/>
  <c r="S483" i="2"/>
  <c r="S482" i="2"/>
  <c r="S481" i="2"/>
  <c r="S480" i="2"/>
  <c r="S479" i="2"/>
  <c r="S478" i="2"/>
  <c r="S477" i="2"/>
  <c r="S476" i="2"/>
  <c r="S475" i="2"/>
  <c r="S474" i="2"/>
  <c r="S473" i="2"/>
  <c r="S472" i="2"/>
  <c r="S471" i="2"/>
  <c r="S470" i="2"/>
  <c r="S469" i="2"/>
  <c r="S468" i="2"/>
  <c r="S467" i="2"/>
  <c r="S466" i="2"/>
  <c r="S465" i="2"/>
  <c r="S464" i="2"/>
  <c r="S463" i="2"/>
  <c r="S462" i="2"/>
  <c r="S461" i="2"/>
  <c r="S460" i="2"/>
  <c r="S459" i="2"/>
  <c r="S458" i="2"/>
  <c r="S457" i="2"/>
  <c r="S456" i="2"/>
  <c r="S455" i="2"/>
  <c r="S454" i="2"/>
  <c r="S453" i="2"/>
  <c r="S452" i="2"/>
  <c r="S451" i="2"/>
  <c r="S450" i="2"/>
  <c r="S449" i="2"/>
  <c r="S448" i="2"/>
  <c r="S447" i="2"/>
  <c r="S446" i="2"/>
  <c r="S445" i="2"/>
  <c r="S444" i="2"/>
  <c r="S443" i="2"/>
  <c r="S442" i="2"/>
  <c r="R441" i="2"/>
  <c r="S441" i="2"/>
  <c r="R440" i="2"/>
  <c r="S439" i="2"/>
  <c r="S438" i="2"/>
  <c r="S437" i="2"/>
  <c r="S436" i="2"/>
  <c r="S435" i="2"/>
  <c r="S434" i="2"/>
  <c r="S433" i="2"/>
  <c r="S432" i="2"/>
  <c r="S431" i="2"/>
  <c r="S430" i="2"/>
  <c r="S429" i="2"/>
  <c r="S428" i="2"/>
  <c r="S427" i="2"/>
  <c r="S426" i="2"/>
  <c r="S425" i="2"/>
  <c r="S424" i="2"/>
  <c r="S423" i="2"/>
  <c r="S422" i="2"/>
  <c r="S421" i="2"/>
  <c r="S420" i="2"/>
  <c r="S419" i="2"/>
  <c r="S418" i="2"/>
  <c r="S417" i="2"/>
  <c r="S416" i="2"/>
  <c r="S415" i="2"/>
  <c r="S414" i="2"/>
  <c r="S413" i="2"/>
  <c r="S412" i="2"/>
  <c r="S411" i="2"/>
  <c r="S410" i="2"/>
  <c r="S409" i="2"/>
  <c r="S408" i="2"/>
  <c r="S407" i="2"/>
  <c r="R406" i="2"/>
  <c r="S406" i="2"/>
  <c r="R405" i="2"/>
  <c r="S405" i="2"/>
  <c r="R404" i="2"/>
  <c r="S404" i="2"/>
  <c r="S403" i="2"/>
  <c r="R402" i="2"/>
  <c r="S402" i="2"/>
  <c r="R401" i="2"/>
  <c r="S401" i="2"/>
  <c r="R400" i="2"/>
  <c r="S400" i="2"/>
  <c r="R399" i="2"/>
  <c r="S399" i="2"/>
  <c r="S398" i="2"/>
  <c r="R397" i="2"/>
  <c r="S397" i="2"/>
  <c r="R396" i="2"/>
  <c r="S396" i="2"/>
  <c r="R395" i="2"/>
  <c r="S395" i="2"/>
  <c r="R394" i="2"/>
  <c r="S394" i="2"/>
  <c r="S393" i="2"/>
  <c r="S392" i="2"/>
  <c r="S391" i="2"/>
  <c r="S390" i="2"/>
  <c r="S389" i="2"/>
  <c r="S388" i="2"/>
  <c r="S387" i="2"/>
  <c r="S386" i="2"/>
  <c r="S385" i="2"/>
  <c r="S384" i="2"/>
  <c r="S383" i="2"/>
  <c r="S382" i="2"/>
  <c r="S381" i="2"/>
  <c r="S380" i="2"/>
  <c r="S379" i="2"/>
  <c r="R378" i="2"/>
  <c r="S378" i="2"/>
  <c r="R377" i="2"/>
  <c r="S377" i="2"/>
  <c r="S376" i="2"/>
  <c r="S375" i="2"/>
  <c r="S374" i="2"/>
  <c r="S373" i="2"/>
  <c r="S372" i="2"/>
  <c r="S371" i="2"/>
  <c r="S370" i="2"/>
  <c r="S369" i="2"/>
  <c r="S368" i="2"/>
  <c r="S367" i="2"/>
  <c r="S366" i="2"/>
  <c r="S365" i="2"/>
  <c r="M364" i="2"/>
  <c r="S364" i="2"/>
  <c r="K364" i="2"/>
  <c r="F364" i="2"/>
  <c r="S363" i="2"/>
  <c r="E363" i="2"/>
  <c r="E364" i="2"/>
  <c r="D363" i="2"/>
  <c r="D364" i="2"/>
  <c r="C363" i="2"/>
  <c r="C364" i="2"/>
  <c r="B363" i="2"/>
  <c r="B364" i="2"/>
  <c r="S362" i="2"/>
  <c r="S361" i="2"/>
  <c r="S360" i="2"/>
  <c r="S359" i="2"/>
  <c r="S358" i="2"/>
  <c r="S357" i="2"/>
  <c r="S356" i="2"/>
  <c r="S355" i="2"/>
  <c r="S354" i="2"/>
  <c r="S353" i="2"/>
  <c r="S352" i="2"/>
  <c r="S351" i="2"/>
  <c r="S350" i="2"/>
  <c r="S349" i="2"/>
  <c r="S348" i="2"/>
  <c r="S347" i="2"/>
  <c r="S346" i="2"/>
  <c r="S345" i="2"/>
  <c r="S344" i="2"/>
  <c r="S343" i="2"/>
  <c r="S342" i="2"/>
  <c r="S341" i="2"/>
  <c r="S340" i="2"/>
  <c r="S339" i="2"/>
  <c r="S338" i="2"/>
  <c r="S337" i="2"/>
  <c r="S336" i="2"/>
  <c r="S335" i="2"/>
  <c r="S334" i="2"/>
  <c r="S333" i="2"/>
  <c r="S332" i="2"/>
  <c r="S331" i="2"/>
  <c r="S330" i="2"/>
  <c r="S329" i="2"/>
  <c r="S328" i="2"/>
  <c r="S327" i="2"/>
  <c r="S326" i="2"/>
  <c r="S325" i="2"/>
  <c r="S324" i="2"/>
  <c r="S323" i="2"/>
  <c r="S322" i="2"/>
  <c r="S321" i="2"/>
  <c r="S320" i="2"/>
  <c r="S319" i="2"/>
  <c r="S318" i="2"/>
  <c r="S317" i="2"/>
  <c r="S316" i="2"/>
  <c r="S315" i="2"/>
  <c r="S314" i="2"/>
  <c r="S313" i="2"/>
  <c r="S312" i="2"/>
  <c r="S311" i="2"/>
  <c r="S310" i="2"/>
  <c r="S309" i="2"/>
  <c r="S308" i="2"/>
  <c r="S307" i="2"/>
  <c r="S306" i="2"/>
  <c r="S305" i="2"/>
  <c r="S304" i="2"/>
  <c r="S303" i="2"/>
  <c r="S302" i="2"/>
  <c r="S301" i="2"/>
  <c r="S300" i="2"/>
  <c r="S299" i="2"/>
  <c r="S298" i="2"/>
  <c r="S297" i="2"/>
  <c r="S296" i="2"/>
  <c r="S295" i="2"/>
  <c r="S294" i="2"/>
  <c r="S293" i="2"/>
  <c r="S292" i="2"/>
  <c r="S291" i="2"/>
  <c r="S290" i="2"/>
  <c r="S289" i="2"/>
  <c r="S288" i="2"/>
  <c r="S287" i="2"/>
  <c r="S286" i="2"/>
  <c r="S285" i="2"/>
  <c r="S284" i="2"/>
  <c r="S283" i="2"/>
  <c r="S282" i="2"/>
  <c r="S281" i="2"/>
  <c r="S280" i="2"/>
  <c r="S279" i="2"/>
  <c r="S278" i="2"/>
  <c r="S277" i="2"/>
  <c r="S276" i="2"/>
  <c r="S275" i="2"/>
  <c r="S274" i="2"/>
  <c r="S273" i="2"/>
  <c r="S272" i="2"/>
  <c r="S271" i="2"/>
  <c r="S270" i="2"/>
  <c r="S269" i="2"/>
  <c r="S268" i="2"/>
  <c r="S267" i="2"/>
  <c r="S266" i="2"/>
  <c r="S265" i="2"/>
  <c r="S264" i="2"/>
  <c r="S263" i="2"/>
  <c r="S262" i="2"/>
  <c r="S261" i="2"/>
  <c r="S260" i="2"/>
  <c r="S259" i="2"/>
  <c r="S258" i="2"/>
  <c r="S257" i="2"/>
  <c r="S256" i="2"/>
  <c r="S255" i="2"/>
  <c r="S254" i="2"/>
  <c r="S253" i="2"/>
  <c r="S252" i="2"/>
  <c r="S251" i="2"/>
  <c r="S250" i="2"/>
  <c r="S249" i="2"/>
  <c r="S248" i="2"/>
  <c r="S247" i="2"/>
  <c r="S246" i="2"/>
  <c r="S245" i="2"/>
  <c r="S244" i="2"/>
  <c r="S243" i="2"/>
  <c r="S242" i="2"/>
  <c r="S241" i="2"/>
  <c r="S240" i="2"/>
  <c r="S239" i="2"/>
  <c r="S238" i="2"/>
  <c r="S237" i="2"/>
  <c r="S236" i="2"/>
  <c r="S235" i="2"/>
  <c r="S234" i="2"/>
  <c r="S233" i="2"/>
  <c r="S232" i="2"/>
  <c r="S231" i="2"/>
  <c r="S230" i="2"/>
  <c r="S229" i="2"/>
  <c r="S228" i="2"/>
  <c r="S227" i="2"/>
  <c r="S226" i="2"/>
  <c r="S225" i="2"/>
  <c r="S224" i="2"/>
  <c r="S223" i="2"/>
  <c r="S222" i="2"/>
  <c r="S221" i="2"/>
  <c r="S220" i="2"/>
  <c r="S219" i="2"/>
  <c r="S218" i="2"/>
  <c r="S217" i="2"/>
  <c r="S216" i="2"/>
  <c r="S215" i="2"/>
  <c r="S214" i="2"/>
  <c r="S213" i="2"/>
  <c r="S212" i="2"/>
  <c r="S211" i="2"/>
  <c r="S210" i="2"/>
  <c r="S209" i="2"/>
  <c r="S208" i="2"/>
  <c r="S207" i="2"/>
  <c r="S206" i="2"/>
  <c r="S205" i="2"/>
  <c r="S204" i="2"/>
  <c r="S203" i="2"/>
  <c r="S202" i="2"/>
  <c r="S201" i="2"/>
  <c r="S200" i="2"/>
  <c r="S199" i="2"/>
  <c r="S198" i="2"/>
  <c r="S197" i="2"/>
  <c r="S196" i="2"/>
  <c r="S195" i="2"/>
  <c r="S194" i="2"/>
  <c r="S193" i="2"/>
  <c r="S192" i="2"/>
  <c r="S191" i="2"/>
  <c r="S190" i="2"/>
  <c r="S189" i="2"/>
  <c r="S188" i="2"/>
  <c r="S187" i="2"/>
  <c r="S186" i="2"/>
  <c r="S185" i="2"/>
  <c r="S184" i="2"/>
  <c r="S183" i="2"/>
  <c r="S182" i="2"/>
  <c r="S181" i="2"/>
  <c r="S180" i="2"/>
  <c r="S179" i="2"/>
  <c r="S178" i="2"/>
  <c r="S177" i="2"/>
  <c r="S176" i="2"/>
  <c r="S175" i="2"/>
  <c r="S174" i="2"/>
  <c r="S173" i="2"/>
  <c r="S172" i="2"/>
  <c r="S171" i="2"/>
  <c r="S170" i="2"/>
  <c r="S169" i="2"/>
  <c r="S168" i="2"/>
  <c r="S167" i="2"/>
  <c r="S166" i="2"/>
  <c r="S165" i="2"/>
  <c r="S164" i="2"/>
  <c r="S163" i="2"/>
  <c r="S162" i="2"/>
  <c r="S161" i="2"/>
  <c r="S160" i="2"/>
  <c r="S159" i="2"/>
  <c r="S158" i="2"/>
  <c r="S157" i="2"/>
  <c r="S156" i="2"/>
  <c r="S155" i="2"/>
  <c r="S154" i="2"/>
  <c r="S153" i="2"/>
  <c r="S152" i="2"/>
  <c r="S151" i="2"/>
  <c r="S150" i="2"/>
  <c r="S149" i="2"/>
  <c r="S148" i="2"/>
  <c r="S147" i="2"/>
  <c r="S146" i="2"/>
  <c r="S145" i="2"/>
  <c r="S144" i="2"/>
  <c r="S143" i="2"/>
  <c r="S142" i="2"/>
  <c r="S141" i="2"/>
  <c r="S140" i="2"/>
  <c r="S139" i="2"/>
  <c r="S138" i="2"/>
  <c r="S137" i="2"/>
  <c r="S136" i="2"/>
  <c r="S135" i="2"/>
  <c r="S134" i="2"/>
  <c r="S133" i="2"/>
  <c r="S132" i="2"/>
  <c r="S131" i="2"/>
  <c r="S130" i="2"/>
  <c r="S129" i="2"/>
  <c r="S128" i="2"/>
  <c r="S127" i="2"/>
  <c r="S126" i="2"/>
  <c r="S125" i="2"/>
  <c r="S124" i="2"/>
  <c r="S123" i="2"/>
  <c r="S122" i="2"/>
  <c r="S121" i="2"/>
  <c r="S120" i="2"/>
  <c r="S119" i="2"/>
  <c r="S118" i="2"/>
  <c r="S117" i="2"/>
  <c r="S116" i="2"/>
  <c r="S115" i="2"/>
  <c r="S114" i="2"/>
  <c r="S113" i="2"/>
  <c r="S112" i="2"/>
  <c r="S111" i="2"/>
  <c r="S110" i="2"/>
  <c r="S109" i="2"/>
  <c r="S108" i="2"/>
  <c r="S107" i="2"/>
  <c r="S106" i="2"/>
  <c r="S105" i="2"/>
  <c r="F105" i="2"/>
  <c r="F106" i="2"/>
  <c r="F107" i="2"/>
  <c r="F108" i="2"/>
  <c r="F109" i="2"/>
  <c r="F110" i="2"/>
  <c r="F111"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U62" i="2"/>
  <c r="U63" i="2"/>
  <c r="Q62" i="2"/>
  <c r="Q63" i="2"/>
  <c r="M62" i="2"/>
  <c r="M63" i="2"/>
  <c r="K62" i="2"/>
  <c r="K63" i="2"/>
  <c r="J62" i="2"/>
  <c r="J63" i="2"/>
  <c r="I62" i="2"/>
  <c r="I63" i="2"/>
  <c r="H62" i="2"/>
  <c r="H63" i="2"/>
  <c r="G62" i="2"/>
  <c r="G63" i="2"/>
  <c r="F62" i="2"/>
  <c r="F63" i="2"/>
  <c r="E62" i="2"/>
  <c r="E63" i="2"/>
  <c r="D62" i="2"/>
  <c r="D63" i="2"/>
  <c r="C62" i="2"/>
  <c r="C63" i="2"/>
  <c r="B62" i="2"/>
  <c r="B63" i="2"/>
  <c r="R61" i="2"/>
  <c r="S61" i="2"/>
  <c r="S60" i="2"/>
  <c r="S59" i="2"/>
  <c r="S58" i="2"/>
  <c r="S57" i="2"/>
  <c r="E57" i="2"/>
  <c r="E58" i="2"/>
  <c r="E59" i="2"/>
  <c r="E60" i="2"/>
  <c r="D57" i="2"/>
  <c r="D58" i="2"/>
  <c r="D59" i="2"/>
  <c r="D60" i="2"/>
  <c r="C57" i="2"/>
  <c r="C58" i="2"/>
  <c r="C59" i="2"/>
  <c r="C60" i="2"/>
  <c r="B57" i="2"/>
  <c r="B58" i="2"/>
  <c r="B59" i="2"/>
  <c r="B60" i="2"/>
  <c r="S56" i="2"/>
  <c r="S55" i="2"/>
  <c r="S54" i="2"/>
  <c r="E54" i="2"/>
  <c r="E55" i="2"/>
  <c r="D54" i="2"/>
  <c r="D55" i="2"/>
  <c r="C54" i="2"/>
  <c r="C55" i="2"/>
  <c r="B54" i="2"/>
  <c r="B55" i="2"/>
  <c r="S53" i="2"/>
  <c r="S52" i="2"/>
  <c r="S51" i="2"/>
  <c r="S50" i="2"/>
  <c r="S49" i="2"/>
  <c r="S48" i="2"/>
  <c r="S47" i="2"/>
  <c r="S46" i="2"/>
  <c r="S45" i="2"/>
  <c r="S44" i="2"/>
  <c r="S43" i="2"/>
  <c r="S42" i="2"/>
  <c r="S41" i="2"/>
  <c r="S40" i="2"/>
  <c r="S39" i="2"/>
  <c r="S38" i="2"/>
  <c r="S37" i="2"/>
  <c r="S36" i="2"/>
  <c r="S35" i="2"/>
  <c r="S34" i="2"/>
  <c r="S33" i="2"/>
  <c r="S32" i="2"/>
  <c r="S31" i="2"/>
  <c r="S30" i="2"/>
  <c r="S29" i="2"/>
  <c r="S28" i="2"/>
  <c r="S27" i="2"/>
  <c r="S26" i="2"/>
  <c r="S25" i="2"/>
  <c r="S24" i="2"/>
  <c r="S23" i="2"/>
  <c r="S22" i="2"/>
  <c r="S21" i="2"/>
  <c r="S20" i="2"/>
  <c r="S19" i="2"/>
  <c r="S18" i="2"/>
  <c r="S17" i="2"/>
  <c r="S16" i="2"/>
  <c r="S15" i="2"/>
  <c r="S14" i="2"/>
  <c r="S13" i="2"/>
  <c r="S12" i="2"/>
  <c r="S11" i="2"/>
  <c r="S10" i="2"/>
  <c r="S9" i="2"/>
  <c r="S8" i="2"/>
  <c r="S7" i="2"/>
  <c r="S6" i="2"/>
  <c r="S5" i="2"/>
  <c r="S4" i="2"/>
  <c r="R1229" i="1"/>
  <c r="Q1229" i="1"/>
  <c r="M1229" i="1"/>
  <c r="J122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122" i="1"/>
  <c r="S121" i="1"/>
  <c r="S120" i="1"/>
  <c r="S119" i="1"/>
  <c r="S118" i="1"/>
  <c r="S117" i="1"/>
  <c r="S116" i="1"/>
  <c r="S115" i="1"/>
  <c r="S114" i="1"/>
  <c r="S113" i="1"/>
  <c r="S112" i="1"/>
  <c r="S111" i="1"/>
  <c r="S110" i="1"/>
  <c r="S109" i="1"/>
  <c r="S377" i="1"/>
  <c r="S322" i="1"/>
  <c r="S362" i="1"/>
  <c r="S361" i="1"/>
  <c r="S390" i="1"/>
  <c r="S376" i="1"/>
  <c r="S375" i="1"/>
  <c r="S396" i="1"/>
  <c r="S374" i="1"/>
  <c r="S348" i="1"/>
  <c r="S347" i="1"/>
  <c r="S315" i="1"/>
  <c r="S324" i="1"/>
  <c r="S321" i="1"/>
  <c r="S373" i="1"/>
  <c r="S346" i="1"/>
  <c r="S320" i="1"/>
  <c r="S319" i="1"/>
  <c r="S318" i="1"/>
  <c r="S310" i="1"/>
  <c r="S372" i="1"/>
  <c r="S371" i="1"/>
  <c r="S370" i="1"/>
  <c r="S369" i="1"/>
  <c r="S368" i="1"/>
  <c r="S389" i="1"/>
  <c r="S391" i="1"/>
  <c r="S395" i="1"/>
  <c r="S309" i="1"/>
  <c r="S314" i="1"/>
  <c r="S345" i="1"/>
  <c r="S367" i="1"/>
  <c r="S344" i="1"/>
  <c r="S343" i="1"/>
  <c r="S342" i="1"/>
  <c r="S313" i="1"/>
  <c r="S388" i="1"/>
  <c r="S341" i="1"/>
  <c r="S340" i="1"/>
  <c r="S339" i="1"/>
  <c r="S366" i="1"/>
  <c r="S394" i="1"/>
  <c r="S393" i="1"/>
  <c r="S392" i="1"/>
  <c r="S365" i="1"/>
  <c r="S364" i="1"/>
  <c r="S360" i="1"/>
  <c r="S359" i="1"/>
  <c r="S308" i="1"/>
  <c r="S307" i="1"/>
  <c r="S306" i="1"/>
  <c r="S387" i="1"/>
  <c r="S338" i="1"/>
  <c r="S337" i="1"/>
  <c r="S305" i="1"/>
  <c r="S358" i="1"/>
  <c r="S317" i="1"/>
  <c r="S316" i="1"/>
  <c r="S336" i="1"/>
  <c r="S386" i="1"/>
  <c r="S357" i="1"/>
  <c r="S356" i="1"/>
  <c r="S355" i="1"/>
  <c r="S354" i="1"/>
  <c r="S353" i="1"/>
  <c r="S352" i="1"/>
  <c r="S351" i="1"/>
  <c r="S350" i="1"/>
  <c r="S349" i="1"/>
  <c r="S304" i="1"/>
  <c r="S303" i="1"/>
  <c r="S302" i="1"/>
  <c r="S312" i="1"/>
  <c r="S385" i="1"/>
  <c r="S384" i="1"/>
  <c r="S335" i="1"/>
  <c r="S301" i="1"/>
  <c r="S383" i="1"/>
  <c r="S363" i="1"/>
  <c r="S323" i="1"/>
  <c r="S382" i="1"/>
  <c r="S311" i="1"/>
  <c r="S300" i="1"/>
  <c r="S299" i="1"/>
  <c r="S298" i="1"/>
  <c r="S297" i="1"/>
  <c r="S334" i="1"/>
  <c r="S333" i="1"/>
  <c r="S332" i="1"/>
  <c r="S331" i="1"/>
  <c r="S330" i="1"/>
  <c r="S329" i="1"/>
  <c r="S328" i="1"/>
  <c r="S327" i="1"/>
  <c r="S326" i="1"/>
  <c r="S325" i="1"/>
  <c r="S381" i="1"/>
  <c r="S380" i="1"/>
  <c r="S379" i="1"/>
  <c r="S378" i="1"/>
  <c r="S245" i="1"/>
  <c r="S244" i="1"/>
  <c r="S217" i="1"/>
  <c r="S216" i="1"/>
  <c r="S243" i="1"/>
  <c r="S215" i="1"/>
  <c r="S214" i="1"/>
  <c r="S213" i="1"/>
  <c r="S212" i="1"/>
  <c r="S211" i="1"/>
  <c r="S210" i="1"/>
  <c r="S209" i="1"/>
  <c r="S208" i="1"/>
  <c r="S242" i="1"/>
  <c r="S207" i="1"/>
  <c r="S206" i="1"/>
  <c r="S205" i="1"/>
  <c r="S204" i="1"/>
  <c r="S203" i="1"/>
  <c r="S241" i="1"/>
  <c r="S240" i="1"/>
  <c r="S239" i="1"/>
  <c r="S238" i="1"/>
  <c r="S202" i="1"/>
  <c r="S201" i="1"/>
  <c r="S200" i="1"/>
  <c r="S199" i="1"/>
  <c r="S237" i="1"/>
  <c r="S198" i="1"/>
  <c r="S197" i="1"/>
  <c r="S196" i="1"/>
  <c r="S195" i="1"/>
  <c r="S236" i="1"/>
  <c r="S235" i="1"/>
  <c r="S234" i="1"/>
  <c r="S1105" i="1"/>
  <c r="S1104" i="1"/>
  <c r="S665" i="1"/>
  <c r="S664" i="1"/>
  <c r="S662" i="1"/>
  <c r="S660" i="1"/>
  <c r="S159" i="1"/>
  <c r="S158" i="1"/>
  <c r="S157" i="1"/>
  <c r="S156" i="1"/>
  <c r="S155" i="1"/>
  <c r="S154" i="1"/>
  <c r="S153" i="1"/>
  <c r="S152" i="1"/>
  <c r="S151" i="1"/>
  <c r="S150" i="1"/>
  <c r="S233" i="1"/>
  <c r="S232" i="1"/>
  <c r="S225" i="1"/>
  <c r="S5" i="1"/>
  <c r="S224" i="1"/>
  <c r="S231" i="1"/>
  <c r="S230" i="1"/>
  <c r="S223" i="1"/>
  <c r="S222" i="1"/>
  <c r="S221" i="1"/>
  <c r="S220" i="1"/>
  <c r="S219" i="1"/>
  <c r="S218" i="1"/>
  <c r="S229" i="1"/>
  <c r="S228" i="1"/>
  <c r="S149" i="1"/>
  <c r="S148" i="1"/>
  <c r="S147" i="1"/>
  <c r="S146" i="1"/>
  <c r="S4" i="1"/>
  <c r="S145" i="1"/>
  <c r="S144" i="1"/>
  <c r="S143" i="1"/>
  <c r="S142" i="1"/>
  <c r="S141" i="1"/>
  <c r="S140" i="1"/>
  <c r="S139" i="1"/>
  <c r="S138" i="1"/>
  <c r="S137" i="1"/>
  <c r="S136" i="1"/>
  <c r="S135" i="1"/>
  <c r="S134" i="1"/>
  <c r="S227" i="1"/>
  <c r="S226" i="1"/>
  <c r="S11" i="1"/>
  <c r="S10" i="1"/>
  <c r="S9" i="1"/>
  <c r="S18" i="1"/>
  <c r="S8" i="1"/>
  <c r="S17" i="1"/>
  <c r="S16" i="1"/>
  <c r="S15" i="1"/>
  <c r="S14" i="1"/>
  <c r="S7" i="1"/>
  <c r="S6" i="1"/>
  <c r="S12" i="1"/>
  <c r="S21" i="1"/>
  <c r="S13" i="1"/>
  <c r="S20" i="1"/>
  <c r="S133" i="1"/>
  <c r="S132" i="1"/>
  <c r="S131" i="1"/>
  <c r="S130" i="1"/>
  <c r="S129" i="1"/>
  <c r="S128" i="1"/>
  <c r="S127" i="1"/>
  <c r="S126" i="1"/>
  <c r="S125" i="1"/>
  <c r="S124" i="1"/>
  <c r="S123" i="1"/>
  <c r="S19"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R940" i="1"/>
  <c r="S940" i="1"/>
  <c r="R939" i="1"/>
  <c r="S939" i="1"/>
  <c r="S1006" i="1"/>
  <c r="S1005" i="1"/>
  <c r="S1004" i="1"/>
  <c r="S1003" i="1"/>
  <c r="S1002" i="1"/>
  <c r="S1001" i="1"/>
  <c r="S1000" i="1"/>
  <c r="S999" i="1"/>
  <c r="S998" i="1"/>
  <c r="S997" i="1"/>
  <c r="S996" i="1"/>
  <c r="S995" i="1"/>
  <c r="S994" i="1"/>
  <c r="S993" i="1"/>
  <c r="S992" i="1"/>
  <c r="S991" i="1"/>
  <c r="S990" i="1"/>
  <c r="S989" i="1"/>
  <c r="S1205" i="1"/>
  <c r="S1204" i="1"/>
  <c r="S1203" i="1"/>
  <c r="S1202" i="1"/>
  <c r="S194" i="1"/>
  <c r="S193" i="1"/>
  <c r="S1201" i="1"/>
  <c r="S1200" i="1"/>
  <c r="S1199" i="1"/>
  <c r="S1198" i="1"/>
  <c r="S1197" i="1"/>
  <c r="S988" i="1"/>
  <c r="S987" i="1"/>
  <c r="S986" i="1"/>
  <c r="S985" i="1"/>
  <c r="R984" i="1"/>
  <c r="S984" i="1"/>
  <c r="R983" i="1"/>
  <c r="S983" i="1"/>
  <c r="R982" i="1"/>
  <c r="S982" i="1"/>
  <c r="S981" i="1"/>
  <c r="R980" i="1"/>
  <c r="S980" i="1"/>
  <c r="R979" i="1"/>
  <c r="S979" i="1"/>
  <c r="R978" i="1"/>
  <c r="S978" i="1"/>
  <c r="R977" i="1"/>
  <c r="S977" i="1"/>
  <c r="S938" i="1"/>
  <c r="R976" i="1"/>
  <c r="S976" i="1"/>
  <c r="R975" i="1"/>
  <c r="S975" i="1"/>
  <c r="R974" i="1"/>
  <c r="S974" i="1"/>
  <c r="R973" i="1"/>
  <c r="S973" i="1"/>
  <c r="S972" i="1"/>
  <c r="S971" i="1"/>
  <c r="S970" i="1"/>
  <c r="S969" i="1"/>
  <c r="S968" i="1"/>
  <c r="S967" i="1"/>
  <c r="S966" i="1"/>
  <c r="S965" i="1"/>
  <c r="S964" i="1"/>
  <c r="S963" i="1"/>
  <c r="S962" i="1"/>
  <c r="S961" i="1"/>
  <c r="S960" i="1"/>
  <c r="S959" i="1"/>
  <c r="S958" i="1"/>
  <c r="R957" i="1"/>
  <c r="S957" i="1"/>
  <c r="R956" i="1"/>
  <c r="S956" i="1"/>
  <c r="S1196" i="1"/>
  <c r="S1195" i="1"/>
  <c r="S1194" i="1"/>
  <c r="S811" i="1"/>
  <c r="S1193" i="1"/>
  <c r="S805" i="1"/>
  <c r="S804" i="1"/>
  <c r="S955" i="1"/>
  <c r="S954" i="1"/>
  <c r="S953" i="1"/>
  <c r="S952" i="1"/>
  <c r="S951" i="1"/>
  <c r="M950" i="1"/>
  <c r="S950" i="1"/>
  <c r="K950" i="1"/>
  <c r="F950" i="1"/>
  <c r="S949" i="1"/>
  <c r="E949" i="1"/>
  <c r="E950" i="1"/>
  <c r="D949" i="1"/>
  <c r="D950" i="1"/>
  <c r="C949" i="1"/>
  <c r="C950" i="1"/>
  <c r="B949" i="1"/>
  <c r="B950" i="1"/>
  <c r="S948" i="1"/>
  <c r="S947" i="1"/>
  <c r="S946" i="1"/>
  <c r="S1192" i="1"/>
  <c r="S937" i="1"/>
  <c r="S936" i="1"/>
  <c r="S945" i="1"/>
  <c r="S944" i="1"/>
  <c r="S943" i="1"/>
  <c r="S942" i="1"/>
  <c r="S941" i="1"/>
  <c r="S935" i="1"/>
  <c r="S934" i="1"/>
  <c r="S933" i="1"/>
  <c r="S932" i="1"/>
  <c r="S931" i="1"/>
  <c r="S930" i="1"/>
  <c r="S929" i="1"/>
  <c r="S928" i="1"/>
  <c r="S927" i="1"/>
  <c r="S918" i="1"/>
  <c r="S917" i="1"/>
  <c r="S926" i="1"/>
  <c r="S925" i="1"/>
  <c r="S924" i="1"/>
  <c r="S923" i="1"/>
  <c r="S922" i="1"/>
  <c r="S921" i="1"/>
  <c r="S916" i="1"/>
  <c r="S920" i="1"/>
  <c r="S919" i="1"/>
  <c r="S915" i="1"/>
  <c r="S192" i="1"/>
  <c r="S1191" i="1"/>
  <c r="S1190" i="1"/>
  <c r="S1189" i="1"/>
  <c r="S1188" i="1"/>
  <c r="S1187" i="1"/>
  <c r="S1186" i="1"/>
  <c r="S1185" i="1"/>
  <c r="S1184" i="1"/>
  <c r="S1183" i="1"/>
  <c r="S1182" i="1"/>
  <c r="S1181" i="1"/>
  <c r="S1180" i="1"/>
  <c r="S1179" i="1"/>
  <c r="S1178" i="1"/>
  <c r="S1177" i="1"/>
  <c r="S810" i="1"/>
  <c r="S803" i="1"/>
  <c r="S802" i="1"/>
  <c r="S1176" i="1"/>
  <c r="S1175" i="1"/>
  <c r="S1174" i="1"/>
  <c r="S1173" i="1"/>
  <c r="S1172" i="1"/>
  <c r="S1171" i="1"/>
  <c r="S1170" i="1"/>
  <c r="S809" i="1"/>
  <c r="S1169" i="1"/>
  <c r="S1168" i="1"/>
  <c r="S1167" i="1"/>
  <c r="S808" i="1"/>
  <c r="S1166" i="1"/>
  <c r="S1165" i="1"/>
  <c r="S1164" i="1"/>
  <c r="S1163" i="1"/>
  <c r="S1162" i="1"/>
  <c r="S1161" i="1"/>
  <c r="S807" i="1"/>
  <c r="S806" i="1"/>
  <c r="S914" i="1"/>
  <c r="S1160" i="1"/>
  <c r="S1159" i="1"/>
  <c r="S1158" i="1"/>
  <c r="S1157" i="1"/>
  <c r="S1156" i="1"/>
  <c r="S45" i="1"/>
  <c r="S32" i="1"/>
  <c r="S44" i="1"/>
  <c r="S31" i="1"/>
  <c r="S43" i="1"/>
  <c r="S30" i="1"/>
  <c r="S29" i="1"/>
  <c r="S28" i="1"/>
  <c r="S42" i="1"/>
  <c r="S41" i="1"/>
  <c r="S40" i="1"/>
  <c r="S39" i="1"/>
  <c r="S38" i="1"/>
  <c r="S37" i="1"/>
  <c r="S27" i="1"/>
  <c r="S26" i="1"/>
  <c r="S25" i="1"/>
  <c r="S36" i="1"/>
  <c r="S35" i="1"/>
  <c r="S34" i="1"/>
  <c r="S33" i="1"/>
  <c r="S24" i="1"/>
  <c r="S23" i="1"/>
  <c r="S22" i="1"/>
  <c r="S819" i="1"/>
  <c r="S818" i="1"/>
  <c r="S817" i="1"/>
  <c r="S816" i="1"/>
  <c r="S815" i="1"/>
  <c r="S814" i="1"/>
  <c r="S813" i="1"/>
  <c r="S812" i="1"/>
  <c r="S507" i="1"/>
  <c r="S563" i="1"/>
  <c r="S492" i="1"/>
  <c r="S552" i="1"/>
  <c r="S432" i="1"/>
  <c r="S488" i="1"/>
  <c r="S594" i="1"/>
  <c r="S461" i="1"/>
  <c r="S547" i="1"/>
  <c r="S567" i="1"/>
  <c r="S414" i="1"/>
  <c r="S583" i="1"/>
  <c r="S586" i="1"/>
  <c r="S497" i="1"/>
  <c r="S514" i="1"/>
  <c r="S445" i="1"/>
  <c r="S597" i="1"/>
  <c r="S562" i="1"/>
  <c r="S486" i="1"/>
  <c r="S481" i="1"/>
  <c r="S589" i="1"/>
  <c r="S582" i="1"/>
  <c r="S585" i="1"/>
  <c r="S496" i="1"/>
  <c r="S513" i="1"/>
  <c r="S581" i="1"/>
  <c r="S476" i="1"/>
  <c r="S404" i="1"/>
  <c r="S460" i="1"/>
  <c r="S506" i="1"/>
  <c r="S551" i="1"/>
  <c r="S454" i="1"/>
  <c r="S490" i="1"/>
  <c r="S539" i="1"/>
  <c r="S457" i="1"/>
  <c r="S580" i="1"/>
  <c r="S459" i="1"/>
  <c r="S510" i="1"/>
  <c r="S458" i="1"/>
  <c r="S456" i="1"/>
  <c r="S593" i="1"/>
  <c r="S555" i="1"/>
  <c r="S542" i="1"/>
  <c r="S536" i="1"/>
  <c r="S418" i="1"/>
  <c r="S472" i="1"/>
  <c r="S439" i="1"/>
  <c r="S410" i="1"/>
  <c r="S541" i="1"/>
  <c r="S535" i="1"/>
  <c r="S417" i="1"/>
  <c r="S471" i="1"/>
  <c r="S438" i="1"/>
  <c r="S409" i="1"/>
  <c r="S501" i="1"/>
  <c r="S560" i="1"/>
  <c r="S540" i="1"/>
  <c r="S534" i="1"/>
  <c r="S416" i="1"/>
  <c r="S470" i="1"/>
  <c r="S437" i="1"/>
  <c r="S408" i="1"/>
  <c r="S448" i="1"/>
  <c r="S533" i="1"/>
  <c r="S436" i="1"/>
  <c r="S451" i="1"/>
  <c r="S420" i="1"/>
  <c r="S424" i="1"/>
  <c r="S400" i="1"/>
  <c r="S576" i="1"/>
  <c r="S504" i="1"/>
  <c r="S500" i="1"/>
  <c r="S592" i="1"/>
  <c r="S467" i="1"/>
  <c r="S484" i="1"/>
  <c r="S441" i="1"/>
  <c r="S573" i="1"/>
  <c r="S554" i="1"/>
  <c r="S427" i="1"/>
  <c r="S530" i="1"/>
  <c r="S526" i="1"/>
  <c r="S519" i="1"/>
  <c r="S422" i="1"/>
  <c r="S591" i="1"/>
  <c r="S525" i="1"/>
  <c r="S518" i="1"/>
  <c r="S413" i="1"/>
  <c r="S550" i="1"/>
  <c r="S431" i="1"/>
  <c r="S584" i="1"/>
  <c r="S495" i="1"/>
  <c r="S512" i="1"/>
  <c r="S444" i="1"/>
  <c r="S579" i="1"/>
  <c r="S559" i="1"/>
  <c r="S435" i="1"/>
  <c r="S469" i="1"/>
  <c r="S447" i="1"/>
  <c r="S450" i="1"/>
  <c r="S419" i="1"/>
  <c r="S423" i="1"/>
  <c r="S575" i="1"/>
  <c r="S503" i="1"/>
  <c r="S499" i="1"/>
  <c r="S426" i="1"/>
  <c r="S524" i="1"/>
  <c r="S517" i="1"/>
  <c r="S569" i="1"/>
  <c r="S480" i="1"/>
  <c r="S546" i="1"/>
  <c r="S406" i="1"/>
  <c r="S462" i="1"/>
  <c r="S596" i="1"/>
  <c r="S412" i="1"/>
  <c r="S411" i="1"/>
  <c r="S505" i="1"/>
  <c r="S532" i="1"/>
  <c r="S483" i="1"/>
  <c r="S442" i="1"/>
  <c r="S529" i="1"/>
  <c r="S516" i="1"/>
  <c r="S465" i="1"/>
  <c r="S415" i="1"/>
  <c r="S487" i="1"/>
  <c r="S405" i="1"/>
  <c r="S566" i="1"/>
  <c r="S491" i="1"/>
  <c r="S433" i="1"/>
  <c r="S595" i="1"/>
  <c r="S489" i="1"/>
  <c r="S549" i="1"/>
  <c r="S548" i="1"/>
  <c r="S403" i="1"/>
  <c r="S463" i="1"/>
  <c r="S494" i="1"/>
  <c r="S511" i="1"/>
  <c r="S443" i="1"/>
  <c r="S578" i="1"/>
  <c r="S588" i="1"/>
  <c r="S561" i="1"/>
  <c r="S452" i="1"/>
  <c r="S475" i="1"/>
  <c r="S434" i="1"/>
  <c r="S468" i="1"/>
  <c r="S522" i="1"/>
  <c r="S599" i="1"/>
  <c r="S502" i="1"/>
  <c r="S574" i="1"/>
  <c r="S565" i="1"/>
  <c r="F565" i="1"/>
  <c r="F574" i="1"/>
  <c r="F502" i="1"/>
  <c r="F599" i="1"/>
  <c r="S498" i="1"/>
  <c r="S449" i="1"/>
  <c r="S493" i="1"/>
  <c r="S508" i="1"/>
  <c r="S464" i="1"/>
  <c r="S531" i="1"/>
  <c r="S571" i="1"/>
  <c r="S543" i="1"/>
  <c r="S538" i="1"/>
  <c r="S537" i="1"/>
  <c r="S527" i="1"/>
  <c r="S446" i="1"/>
  <c r="S421" i="1"/>
  <c r="S455" i="1"/>
  <c r="S509" i="1"/>
  <c r="S485" i="1"/>
  <c r="S479" i="1"/>
  <c r="S453" i="1"/>
  <c r="S587" i="1"/>
  <c r="S577" i="1"/>
  <c r="S568" i="1"/>
  <c r="S590" i="1"/>
  <c r="S545" i="1"/>
  <c r="S521" i="1"/>
  <c r="S398" i="1"/>
  <c r="S399" i="1"/>
  <c r="S407" i="1"/>
  <c r="S558" i="1"/>
  <c r="S520" i="1"/>
  <c r="S544" i="1"/>
  <c r="S564" i="1"/>
  <c r="S397" i="1"/>
  <c r="S466" i="1"/>
  <c r="S482" i="1"/>
  <c r="S440" i="1"/>
  <c r="S572" i="1"/>
  <c r="S553" i="1"/>
  <c r="S425" i="1"/>
  <c r="S528" i="1"/>
  <c r="S523" i="1"/>
  <c r="S515" i="1"/>
  <c r="Q430" i="1"/>
  <c r="M430" i="1"/>
  <c r="K430" i="1"/>
  <c r="K402" i="1"/>
  <c r="J430" i="1"/>
  <c r="J402" i="1"/>
  <c r="I430" i="1"/>
  <c r="I402" i="1"/>
  <c r="H430" i="1"/>
  <c r="H402" i="1"/>
  <c r="G430" i="1"/>
  <c r="G402" i="1"/>
  <c r="F430" i="1"/>
  <c r="F402" i="1"/>
  <c r="R474" i="1"/>
  <c r="S474" i="1"/>
  <c r="S557" i="1"/>
  <c r="S477" i="1"/>
  <c r="S401" i="1"/>
  <c r="S429" i="1"/>
  <c r="E401" i="1"/>
  <c r="E402" i="1" s="1"/>
  <c r="E477" i="1"/>
  <c r="E557" i="1"/>
  <c r="D401" i="1"/>
  <c r="D402" i="1" s="1"/>
  <c r="D477" i="1"/>
  <c r="D557" i="1"/>
  <c r="C401" i="1"/>
  <c r="C402" i="1" s="1"/>
  <c r="C477" i="1"/>
  <c r="C557" i="1"/>
  <c r="B401" i="1"/>
  <c r="B402" i="1" s="1"/>
  <c r="B477" i="1"/>
  <c r="B557" i="1"/>
  <c r="S473" i="1"/>
  <c r="S478" i="1"/>
  <c r="S428" i="1"/>
  <c r="E428" i="1"/>
  <c r="E429" i="1" s="1"/>
  <c r="E430" i="1" s="1"/>
  <c r="E478" i="1"/>
  <c r="D428" i="1"/>
  <c r="D429" i="1" s="1"/>
  <c r="D430" i="1" s="1"/>
  <c r="D478" i="1"/>
  <c r="C428" i="1"/>
  <c r="C429" i="1" s="1"/>
  <c r="C430" i="1" s="1"/>
  <c r="C478" i="1"/>
  <c r="B428" i="1"/>
  <c r="B429" i="1" s="1"/>
  <c r="B430" i="1" s="1"/>
  <c r="B478" i="1"/>
  <c r="S556" i="1"/>
  <c r="S570" i="1"/>
  <c r="S598" i="1"/>
  <c r="S1228" i="1"/>
  <c r="S1224" i="1"/>
  <c r="S1227" i="1"/>
  <c r="S1226" i="1"/>
  <c r="S1212" i="1"/>
  <c r="S1211" i="1"/>
  <c r="S1215" i="1"/>
  <c r="S1214" i="1"/>
  <c r="S166" i="1"/>
  <c r="S62" i="1"/>
  <c r="S1223" i="1"/>
  <c r="S1213" i="1"/>
  <c r="S61" i="1"/>
  <c r="S1225" i="1"/>
  <c r="S60" i="1"/>
  <c r="S1222" i="1"/>
  <c r="S1221" i="1"/>
  <c r="S1220" i="1"/>
  <c r="S1219" i="1"/>
  <c r="S1218" i="1"/>
  <c r="S1210" i="1"/>
  <c r="S59" i="1"/>
  <c r="S58" i="1"/>
  <c r="S57" i="1"/>
  <c r="S56" i="1"/>
  <c r="S1209" i="1"/>
  <c r="S165" i="1"/>
  <c r="S1208" i="1"/>
  <c r="S55" i="1"/>
  <c r="S54" i="1"/>
  <c r="S53" i="1"/>
  <c r="S52" i="1"/>
  <c r="S51" i="1"/>
  <c r="S1217" i="1"/>
  <c r="S1216" i="1"/>
  <c r="S164" i="1"/>
  <c r="S163" i="1"/>
  <c r="S162" i="1"/>
  <c r="S161" i="1"/>
  <c r="S1207" i="1"/>
  <c r="S160" i="1"/>
  <c r="S50" i="1"/>
  <c r="S49" i="1"/>
  <c r="S48" i="1"/>
  <c r="S47" i="1"/>
  <c r="S46" i="1"/>
  <c r="S1206" i="1"/>
  <c r="S440" i="2"/>
  <c r="S1228" i="2"/>
  <c r="R1228" i="2"/>
  <c r="F522" i="1"/>
  <c r="F468" i="1"/>
  <c r="F434" i="1"/>
  <c r="S1229" i="1"/>
  <c r="Q1229" i="2"/>
  <c r="M1229" i="2"/>
  <c r="S61" i="4"/>
  <c r="R62" i="3"/>
  <c r="R63" i="3"/>
  <c r="R62" i="6"/>
  <c r="S62" i="6"/>
  <c r="S61" i="7"/>
  <c r="S1231" i="3"/>
  <c r="M63" i="7"/>
  <c r="M1228" i="7"/>
  <c r="S1231" i="5"/>
  <c r="R62" i="2"/>
  <c r="S62" i="3"/>
  <c r="S1230" i="6"/>
  <c r="S62" i="7"/>
  <c r="Q63" i="7"/>
  <c r="Q1228" i="7"/>
  <c r="R63" i="7"/>
  <c r="R1228" i="7"/>
  <c r="R63" i="6"/>
  <c r="S63" i="6"/>
  <c r="R62" i="5"/>
  <c r="Q402" i="1"/>
  <c r="Q1230" i="1"/>
  <c r="S62" i="4"/>
  <c r="R63" i="4"/>
  <c r="S63" i="4"/>
  <c r="S63" i="3"/>
  <c r="M402" i="1"/>
  <c r="M1230" i="1"/>
  <c r="R430" i="1"/>
  <c r="S63" i="7"/>
  <c r="S1228" i="7"/>
  <c r="R63" i="2"/>
  <c r="S62" i="2"/>
  <c r="S62" i="5"/>
  <c r="R63" i="5"/>
  <c r="S63" i="5"/>
  <c r="S430" i="1"/>
  <c r="R402" i="1"/>
  <c r="S63" i="2"/>
  <c r="S1229" i="2"/>
  <c r="R1229" i="2"/>
  <c r="S402" i="1"/>
  <c r="R1230" i="1"/>
  <c r="S12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1224" authorId="0" shapeId="0" xr:uid="{54AD8DFB-640E-4533-A39F-D8AECDF5AD91}">
      <text>
        <r>
          <rPr>
            <b/>
            <sz val="9"/>
            <color indexed="81"/>
            <rFont val="Tahoma"/>
            <family val="2"/>
          </rPr>
          <t>Luciane:</t>
        </r>
        <r>
          <rPr>
            <sz val="9"/>
            <color indexed="81"/>
            <rFont val="Tahoma"/>
            <family val="2"/>
          </rPr>
          <t xml:space="preserve">
us$9.500</t>
        </r>
      </text>
    </comment>
    <comment ref="G1252" authorId="1" shapeId="0" xr:uid="{20D93F46-81F9-4A1C-9E06-7F7F2FD295EA}">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2" authorId="1" shapeId="0" xr:uid="{915BE7AF-7D9D-418F-9147-6168294F279E}">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49" authorId="0" shapeId="0" xr:uid="{B56EF42C-FB23-4F29-B7EF-11CD2DD16AE4}">
      <text>
        <r>
          <rPr>
            <b/>
            <sz val="9"/>
            <color indexed="81"/>
            <rFont val="Tahoma"/>
            <family val="2"/>
          </rPr>
          <t>Luciane:</t>
        </r>
        <r>
          <rPr>
            <sz val="9"/>
            <color indexed="81"/>
            <rFont val="Tahoma"/>
            <family val="2"/>
          </rPr>
          <t xml:space="preserve">
us$9.500</t>
        </r>
      </text>
    </comment>
    <comment ref="G1252" authorId="1" shapeId="0" xr:uid="{344A9C4E-BCC9-4DDA-A6B2-FCFFB549E2CE}">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2" authorId="1" shapeId="0" xr:uid="{E982EEF8-4BBC-4F1E-A6C6-6BAD67FFE717}">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49" authorId="0" shapeId="0" xr:uid="{CF7F1AB9-0A07-4F0E-9311-120D9CDD9D7B}">
      <text>
        <r>
          <rPr>
            <b/>
            <sz val="9"/>
            <color indexed="81"/>
            <rFont val="Tahoma"/>
            <family val="2"/>
          </rPr>
          <t>Luciane:</t>
        </r>
        <r>
          <rPr>
            <sz val="9"/>
            <color indexed="81"/>
            <rFont val="Tahoma"/>
            <family val="2"/>
          </rPr>
          <t xml:space="preserve">
us$9.500</t>
        </r>
      </text>
    </comment>
    <comment ref="G1250" authorId="1" shapeId="0" xr:uid="{B7635A05-803B-4AE0-9229-1C27104E8E8C}">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0" authorId="1" shapeId="0" xr:uid="{F7370398-4BBB-4134-A078-7C33820A70A9}">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49" authorId="0" shapeId="0" xr:uid="{AC5558A4-567F-4451-A361-93470DA56491}">
      <text>
        <r>
          <rPr>
            <b/>
            <sz val="9"/>
            <color indexed="81"/>
            <rFont val="Tahoma"/>
            <family val="2"/>
          </rPr>
          <t>Luciane:</t>
        </r>
        <r>
          <rPr>
            <sz val="9"/>
            <color indexed="81"/>
            <rFont val="Tahoma"/>
            <family val="2"/>
          </rPr>
          <t xml:space="preserve">
us$9.500</t>
        </r>
      </text>
    </comment>
    <comment ref="G1251" authorId="1" shapeId="0" xr:uid="{F132138D-50B3-497C-96B6-3F9AB87DF567}">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1" authorId="1" shapeId="0" xr:uid="{75651D00-5902-4B6F-844F-EDE11EE7E58E}">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49" authorId="0" shapeId="0" xr:uid="{D5AEFB66-BCE0-41F2-8FDC-28EC504B41E5}">
      <text>
        <r>
          <rPr>
            <b/>
            <sz val="9"/>
            <color indexed="81"/>
            <rFont val="Tahoma"/>
            <family val="2"/>
          </rPr>
          <t>Luciane:</t>
        </r>
        <r>
          <rPr>
            <sz val="9"/>
            <color indexed="81"/>
            <rFont val="Tahoma"/>
            <family val="2"/>
          </rPr>
          <t xml:space="preserve">
us$9.500</t>
        </r>
      </text>
    </comment>
    <comment ref="G1253" authorId="1" shapeId="0" xr:uid="{971F2364-DF44-4351-81C5-6CAE6D26A492}">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3" authorId="1" shapeId="0" xr:uid="{78F60ECD-64DD-439C-82CE-E30BFB51E729}">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49" authorId="0" shapeId="0" xr:uid="{A643CF73-2AF6-43CF-B6DA-D670FE6A25AE}">
      <text>
        <r>
          <rPr>
            <b/>
            <sz val="9"/>
            <color indexed="81"/>
            <rFont val="Tahoma"/>
            <family val="2"/>
          </rPr>
          <t>Luciane:</t>
        </r>
        <r>
          <rPr>
            <sz val="9"/>
            <color indexed="81"/>
            <rFont val="Tahoma"/>
            <family val="2"/>
          </rPr>
          <t xml:space="preserve">
us$9.500</t>
        </r>
      </text>
    </comment>
    <comment ref="G1253" authorId="1" shapeId="0" xr:uid="{D2CD6265-F4D4-4DDF-9B0A-6829CAA1FD25}">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3" authorId="1" shapeId="0" xr:uid="{4643FE89-8431-4E8C-88DE-AD9DE6CE56AE}">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Luciane</author>
    <author>Claudia Cristina Santiago Gomes</author>
  </authors>
  <commentList>
    <comment ref="Q49" authorId="0" shapeId="0" xr:uid="{83B7BD70-85F1-4C87-996D-9BAB0FCFAEF5}">
      <text>
        <r>
          <rPr>
            <b/>
            <sz val="9"/>
            <color indexed="81"/>
            <rFont val="Tahoma"/>
            <family val="2"/>
          </rPr>
          <t>Luciane:</t>
        </r>
        <r>
          <rPr>
            <sz val="9"/>
            <color indexed="81"/>
            <rFont val="Tahoma"/>
            <family val="2"/>
          </rPr>
          <t xml:space="preserve">
us$9.500</t>
        </r>
      </text>
    </comment>
    <comment ref="G1253" authorId="1" shapeId="0" xr:uid="{45E38B2D-2BA5-4DB1-A791-49B704A01A79}">
      <text>
        <r>
          <rPr>
            <sz val="9"/>
            <color indexed="81"/>
            <rFont val="Segoe UI"/>
            <family val="2"/>
          </rPr>
          <t xml:space="preserve">
</t>
        </r>
        <r>
          <rPr>
            <b/>
            <sz val="9"/>
            <color indexed="81"/>
            <rFont val="Segoe UI"/>
            <family val="2"/>
          </rPr>
          <t>- INDIVIDUAL
- CORPORATIVO</t>
        </r>
        <r>
          <rPr>
            <sz val="9"/>
            <color indexed="81"/>
            <rFont val="Segoe UI"/>
            <family val="2"/>
          </rPr>
          <t xml:space="preserve">
</t>
        </r>
        <r>
          <rPr>
            <b/>
            <sz val="9"/>
            <color indexed="81"/>
            <rFont val="Segoe UI"/>
            <family val="2"/>
          </rPr>
          <t>- LICENÇA CAPACITAÇÃO</t>
        </r>
      </text>
    </comment>
    <comment ref="H1253" authorId="1" shapeId="0" xr:uid="{9CDFCA19-0676-4040-AE35-5EA7CCAAA024}">
      <text>
        <r>
          <rPr>
            <b/>
            <sz val="9"/>
            <color indexed="81"/>
            <rFont val="Segoe UI"/>
            <family val="2"/>
          </rPr>
          <t xml:space="preserve">- ESPECIALIZAÇÃO
- MESTRADO 
- DOUTORADO
- PÓS-DOUTORADO
- CURSO 
- OFICINA
- PALESTRA
- FORUM
- CONGRESSO
- WORKSHOP
- SEMINÁRIO
- SIMPÓSIO
- SEMANA
- JORNADA
- CONVENÇÃO
- COLÓQUIO
- APRENDIZAGEM EM SERVIÇO
- INTERCÂMBIO
- ESTUDO EM GRUPO
- TREINAMENTO
</t>
        </r>
      </text>
    </comment>
  </commentList>
</comments>
</file>

<file path=xl/sharedStrings.xml><?xml version="1.0" encoding="utf-8"?>
<sst xmlns="http://schemas.openxmlformats.org/spreadsheetml/2006/main" count="127809" uniqueCount="2549">
  <si>
    <t>IDENTIFICAÇÃO DA UNIDADE ORGANIZACIONAL</t>
  </si>
  <si>
    <t>COMPETENCIAS PRIORIZADAS PARA 2020 </t>
  </si>
  <si>
    <t>AÇÃO DE DESENVOLVIMENTO DE PESSOAS</t>
  </si>
  <si>
    <t>IDENTIFICAÇÃO DOS SERVIDORES</t>
  </si>
  <si>
    <t>CUSTO DA AÇÃO</t>
  </si>
  <si>
    <t>PLANO DE DESENVOLVIMENTO DE PESSOAS DA ANVISA</t>
  </si>
  <si>
    <t>Nota de corte (0 a 20):</t>
  </si>
  <si>
    <t>DIRETORIA</t>
  </si>
  <si>
    <t>GERENCIA-GERAL E EQUIVALENTES</t>
  </si>
  <si>
    <t>UNIDADE ORGANIZACIONAL</t>
  </si>
  <si>
    <t>DESCRIÇÃO DA COMPETÊNCIA A SER DESENVOLVIDA EM 2020</t>
  </si>
  <si>
    <t xml:space="preserve">RESULTADO DA FORMULA  DOMINIO IMPORTÂNCIA </t>
  </si>
  <si>
    <t>TITULO DA AÇÃO</t>
  </si>
  <si>
    <t>FORMA DA AÇÃO DE DESENVOLVIMENTO</t>
  </si>
  <si>
    <t>TIPO  DA AÇÃO</t>
  </si>
  <si>
    <t>MODALIDADE</t>
  </si>
  <si>
    <t xml:space="preserve">CARGA HORÁRIA </t>
  </si>
  <si>
    <t>PERIODO DA CAPACITAÇÃO</t>
  </si>
  <si>
    <t>MÊS LICENÇA PARA CAPACITAÇÃO</t>
  </si>
  <si>
    <t>QUANTIDADE DE SERVIDORES</t>
  </si>
  <si>
    <t>MATRICULA DO SERVIDOR</t>
  </si>
  <si>
    <t>NOME DO SERVIDOR</t>
  </si>
  <si>
    <t>CARGO</t>
  </si>
  <si>
    <t>CUSTO INDIVIDUAL INSCRIÇÃO</t>
  </si>
  <si>
    <t>CUSTO INDIVIDUAL DIÁRIAS E PASSAGENS</t>
  </si>
  <si>
    <t>CUSTO TOTAL DA AÇÃO</t>
  </si>
  <si>
    <t>PRGRAMA DA POLÍTICA DE DESENVOLVIMENTO DE PESSOAS DA ANVISA</t>
  </si>
  <si>
    <t>TÍTULO DA COMPETENCIAS</t>
  </si>
  <si>
    <t>TRILHAS</t>
  </si>
  <si>
    <t>ORGANIZAÇÃO</t>
  </si>
  <si>
    <t>GADIP</t>
  </si>
  <si>
    <t>AINTE</t>
  </si>
  <si>
    <t>COMIN</t>
  </si>
  <si>
    <t>Monitorar indicadores e resultados das atividades executadas, fornecendo subsídios para ações e decisões estratégicas por meio de relatórios.</t>
  </si>
  <si>
    <t>Facilitação Gráfica e Registro Visual</t>
  </si>
  <si>
    <t xml:space="preserve"> INDIVIDUAL</t>
  </si>
  <si>
    <t>CURSO</t>
  </si>
  <si>
    <t>PRESENCIAL</t>
  </si>
  <si>
    <t>Ainda não há data definida para o curso de 2020.</t>
  </si>
  <si>
    <t>Erika Smidt Lara Resende</t>
  </si>
  <si>
    <t>Técnico Administrativo</t>
  </si>
  <si>
    <t>PROGRAMA PERMANENTE DE CAPACITAÇÃO, TREINAMENTO E DESENVOLVIMENTO</t>
  </si>
  <si>
    <t>COMUNICAÇÃO VERBAL E ESCRITA</t>
  </si>
  <si>
    <t>COMUNICAÇÃO</t>
  </si>
  <si>
    <t>Power BI</t>
  </si>
  <si>
    <t>CORPORATIVO</t>
  </si>
  <si>
    <t>ENSINO A DISTANCIA</t>
  </si>
  <si>
    <t>Curso online - a qualquer tempo</t>
  </si>
  <si>
    <t>GESTÃO E CONTROLE ORGANIZACIONAL</t>
  </si>
  <si>
    <t>POWER BI</t>
  </si>
  <si>
    <t>AÇÃO A SER ORGANIZADA PELA GGPES</t>
  </si>
  <si>
    <t>APLAN</t>
  </si>
  <si>
    <t>Realizar diagnóstico para modelagem de processos de trabalho, levantando características do processo atual e as expectativas do gestor, pactuando cronograma e plano de trabalho.</t>
  </si>
  <si>
    <t>Design Thinking</t>
  </si>
  <si>
    <t>Não se aplica</t>
  </si>
  <si>
    <t>Responsáveis pelos Projetos Estratéticos
Servidores da Aplan</t>
  </si>
  <si>
    <t>INOVAÇÃO E ADAPTAÇÃO</t>
  </si>
  <si>
    <t>INOVAÇÃO</t>
  </si>
  <si>
    <t>ARTICULAÇÃO ENTRE ÁREAS DA ANVISA</t>
  </si>
  <si>
    <t>Monitorar a implantação de processos de trabalho modelados, realizando o acompanhamento do plano de implementação.</t>
  </si>
  <si>
    <t>Avaliar o cumprimento do planejamento estratégico elaborando relatórios.</t>
  </si>
  <si>
    <t>planejamento e orientação para resultados</t>
  </si>
  <si>
    <t>Coordenador. Analista administrativo, Especialista em Regulação</t>
  </si>
  <si>
    <t>RESULTADOS</t>
  </si>
  <si>
    <t>PLANEJAMENTO</t>
  </si>
  <si>
    <t>Coordenar a gestão de riscos corporativos, contribuindo para mitigação de resultados indesejados de processos organizacionais da Anvisa.</t>
  </si>
  <si>
    <t>Gestão de Riscos no Setor Público</t>
  </si>
  <si>
    <t>Gestores e assessores</t>
  </si>
  <si>
    <t>PROGRAMA DE DESENVOLVIMENTO GERENCIAL</t>
  </si>
  <si>
    <t>GESTÃO DE RISCO CORPORATIVO</t>
  </si>
  <si>
    <t>Monitorar o cumprimento dos compromissos assumidos no Plano Digital, capacitando interlocutores, registrando os parâmetros adequados para acompanhamento em sistema de informações e divulgando relatórios.</t>
  </si>
  <si>
    <t>Liderança para Transformação Digital e Gestão de Futuro</t>
  </si>
  <si>
    <t>TRANSFORMAÇÃO DIGITAL</t>
  </si>
  <si>
    <t>Avaliar o cumprimento dos compromissos assumidos no Plano Digital, elaborando relatórios.</t>
  </si>
  <si>
    <t>Monitorar o cumprimento do plano estratégico e do plano de gestão anual, capacitando interlocutores, registrando os parâmetros adequados para acompanhamento no sistema de informações e divulgando relatórios.</t>
  </si>
  <si>
    <t>Priorizando e Selecionando Projetos</t>
  </si>
  <si>
    <t>CONTROLE E MONITORAMENTO</t>
  </si>
  <si>
    <t>GESTÃO DE PROJETOS</t>
  </si>
  <si>
    <t>AÇÃO A SER ORGANIZADA PELA ÁREA QUE DEMANDOU</t>
  </si>
  <si>
    <t>Orientar a elaboração do planejamento das unidades organizacionais, definindo a metodologia e fornecendo informações referentes aos instrumentos de gestão, às metas, aos indicadores e ao orçamento disponível.</t>
  </si>
  <si>
    <t>Gestão de projetos teoria e pratica</t>
  </si>
  <si>
    <t>Comunicar as metas aprovadas às unidades organizacionais e servidores da agência, preparando publicações pertinentes para divulgação interna e externa, a fim de conferir transparência e legitimidade ao processo de avaliação.</t>
  </si>
  <si>
    <t>Realizar oficina de modelagem de processos de trabalho, detalhando as características atuais do processo, os pontos de melhoria, os indicadores de acompanhamento e os resultados, validando o processo com os gestores envolvidos.</t>
  </si>
  <si>
    <t>Treinamento em métodos ágeis de gestão</t>
  </si>
  <si>
    <t>MÉTODOS ÁGEIS</t>
  </si>
  <si>
    <t>Monitorar o alcance dos resultados institucionais, capacitando interlocutores, registrando os parâmetros adequados para acompanhamento em sistema de informações e divulgando relatórios.</t>
  </si>
  <si>
    <t>Avaliação de Impacto de Programas e Políticas Sociais</t>
  </si>
  <si>
    <t>Realizar a elaboração ou a revisão do planejamento estratégico, em conformidade com as etapas definidas no plano de trabalho.</t>
  </si>
  <si>
    <t>Realizar a elaboração e a revisão do Plano Digital, delimitando o objetivo geral, identificando a metodologia e os temas estratégicos a serem trabalhados, e avaliando os instrumentos de gestão.</t>
  </si>
  <si>
    <t>Realizar a fiscalização de contratos e parcerias, acompanhando a entrega dos produtos e a efetivação dos pagamentos correspondentes.</t>
  </si>
  <si>
    <t>Contratações de Serviços Conforme a IN 05/2017: planejamento, estudos preliminares, termo de referência e gestão de riscos</t>
  </si>
  <si>
    <t>SEMI PRESENCIAL</t>
  </si>
  <si>
    <t>ADMNISTRAÇÃO PÚBICA</t>
  </si>
  <si>
    <t>GESTÃO DE CONTRATOS E CONVÊNIOS</t>
  </si>
  <si>
    <t>Participar da oficina de modelagem de processos de trabalho, registrando o processo na ferramenta de mapeamento.</t>
  </si>
  <si>
    <t>Dominando a Gestão de Projetos</t>
  </si>
  <si>
    <t>Monitorar o andamento das metas, dos indicadores e iniciativas da Anvisa referentes aos instrumentos de gestão federal, avaliando as informações fornecidas pelas unidades organizacionais e encaminhando os resultados aos órgãos competentes no prazo especificado.</t>
  </si>
  <si>
    <t>Pensamento Ágil em Projetos</t>
  </si>
  <si>
    <t>ASCOM</t>
  </si>
  <si>
    <t>Elaborar conteúdos de interesse do público interno, apurando informações e produzindo materiais em plataformas e mídias, com observância de regras da língua portuguesa e de técnicas de redação jornalística.</t>
  </si>
  <si>
    <t>Comunicação Institucional</t>
  </si>
  <si>
    <t xml:space="preserve">Analista administrativo, Especialista em regulação e Técnico Administrativo </t>
  </si>
  <si>
    <t>CECOM</t>
  </si>
  <si>
    <t>Interagir com públicos das redes sociais, avaliando e definindo estratégias de abordagem e encaminhando demandas sensíveis às instâncias pertinentes, com observância de aspectos técnicos.</t>
  </si>
  <si>
    <t>Curso presencial Mídias Sociais</t>
  </si>
  <si>
    <t>Marina Linhares Macêdo</t>
  </si>
  <si>
    <t>Carlos Dias Lopes</t>
  </si>
  <si>
    <t>Analista administrativo</t>
  </si>
  <si>
    <t>Monitorar informações de interesse institucional nas redes sociais, identificando crises e oportunidades, encaminhando demandas sensíveis às instâncias pertinentes e elaborando relatórios.</t>
  </si>
  <si>
    <t xml:space="preserve">Gerente de mídias sociais </t>
  </si>
  <si>
    <t>Lilian Regina Macedo</t>
  </si>
  <si>
    <t>Carlos Augusto Moura</t>
  </si>
  <si>
    <t>Graphic Design</t>
  </si>
  <si>
    <t>Almir Wanzeler da Silva</t>
  </si>
  <si>
    <t>Cargo Específico</t>
  </si>
  <si>
    <t>Publicar conteúdos institucionais na web, observando aspectos técnicos, a agenda de publicação e conferindo a sua correção.</t>
  </si>
  <si>
    <t>Débora Grande Domingues</t>
  </si>
  <si>
    <t xml:space="preserve">Video Digital </t>
  </si>
  <si>
    <t>COPEP</t>
  </si>
  <si>
    <t>Kobausk França Felix</t>
  </si>
  <si>
    <t>Pablo Fabiano de Barcellos</t>
  </si>
  <si>
    <t>Átila Regina de Oliveira</t>
  </si>
  <si>
    <t>Roberta Alpino Bigonha</t>
  </si>
  <si>
    <t>Luiz Alves Pinto</t>
  </si>
  <si>
    <t xml:space="preserve">Linguagem HTML e outras linguagens web </t>
  </si>
  <si>
    <t>Daniele Carcute Caetano</t>
  </si>
  <si>
    <t>TECNOLOGIA DA INFORMAÇÃO</t>
  </si>
  <si>
    <t>Danilo da Silva Molina</t>
  </si>
  <si>
    <t>DICOL</t>
  </si>
  <si>
    <t>AUDIT</t>
  </si>
  <si>
    <t>Executar a ação de auditoria interna, aplicando os normativos e as melhores práticas, registrando os resultados do trabalho em relatório.</t>
  </si>
  <si>
    <t>Autoavaliação de Controles - AAC</t>
  </si>
  <si>
    <t>TREINAMENTO</t>
  </si>
  <si>
    <t>ANA CAMILA DIAS CAVALCANTE</t>
  </si>
  <si>
    <t>AUDITORIA</t>
  </si>
  <si>
    <t>EDUARDO BRAGA DUTRA ROCHA</t>
  </si>
  <si>
    <t>ROGERIO DE AGUIAR MARSHALL</t>
  </si>
  <si>
    <t>WALTER FERREIRA DANTAS</t>
  </si>
  <si>
    <t>11º Fórum Brasileiro da Atividade de Auditoria Interna Governamental</t>
  </si>
  <si>
    <t>FORUM</t>
  </si>
  <si>
    <t>VERANGGE PEREIRA LOPES CUSTODIO</t>
  </si>
  <si>
    <t>RONALD DA SILVA BALBE</t>
  </si>
  <si>
    <t>Auditor -Chefe</t>
  </si>
  <si>
    <t>COSO ERM 2017</t>
  </si>
  <si>
    <t>Direito Administrativo Aplicado a Gestão Publica</t>
  </si>
  <si>
    <t>LICENÇA CAPACITAÇÃO</t>
  </si>
  <si>
    <t>01/04/2020 A 29/06/2020</t>
  </si>
  <si>
    <t>ABRIL</t>
  </si>
  <si>
    <t>ADMINISTRAÇÃO PÚBLICA</t>
  </si>
  <si>
    <t>GESTÃO PÚBLICA</t>
  </si>
  <si>
    <t>Gestão de Riscos na Administração Pública On Line</t>
  </si>
  <si>
    <t>15/07/2020 A 15/08/2020</t>
  </si>
  <si>
    <t>JULHO</t>
  </si>
  <si>
    <t>Licença capacitação para elaboração de monografia para o Mestrado Profissional em administração pública</t>
  </si>
  <si>
    <t>MESTRADO</t>
  </si>
  <si>
    <t>15/01/2020 A 13/04/2020</t>
  </si>
  <si>
    <t>JANEIRO</t>
  </si>
  <si>
    <t>ADMINISTRAÇÃO  PÚBLICA</t>
  </si>
  <si>
    <t>DIRE 4</t>
  </si>
  <si>
    <t>CAJIS</t>
  </si>
  <si>
    <t>Distribuir petições para análise técnica, considerando a capacidade operacional da área, a ordem da fila de petições e a priorização estabelecida, indicando servidor segundo perfil adequado para a análise (competência gestor)</t>
  </si>
  <si>
    <t>Excel avançado</t>
  </si>
  <si>
    <t xml:space="preserve">Especialista em regulação </t>
  </si>
  <si>
    <t>EXCEL</t>
  </si>
  <si>
    <t>Avaliar o desempenho da área e propor alterações a fim de aprimorar os processos de trabalho e os resultados alcançados (competência gestor)</t>
  </si>
  <si>
    <t>Desempenhar atividades administrativas da área, prestando suporte à execução das atividades vinculadas aos processos finalísticos da área, solicitando acesso aos recursos que auxiliem a sua execução, observando os prazos, modelos e manuais e legislação pertinente (competência médio administrativo).</t>
  </si>
  <si>
    <t>Técnico Administrativo ou Técnico em Regulação</t>
  </si>
  <si>
    <t>Excel básico</t>
  </si>
  <si>
    <t>Excel intermediário</t>
  </si>
  <si>
    <t>Orientar as áreas autuantes acerca do processo administrativo sanitário respondendo a dúvidas sobre a correta instrução processual, análise, prazos e julgamento (competência superior finalístico)</t>
  </si>
  <si>
    <t>formação de instrutores</t>
  </si>
  <si>
    <t>PROGRAMA DE FORMAÇÃO E QUALIFICAÇÃO DE INSTRUTORES</t>
  </si>
  <si>
    <t>INSTRUTORIA INTERNA</t>
  </si>
  <si>
    <t xml:space="preserve">FORMAÇÃO DE INSTRUTORES </t>
  </si>
  <si>
    <t>Elaborar manuais, notas técnicas, memorandos, despachos, ofícios, pareceres e minutas de decisão, de forma clara e objetiva, observando a legislação e os prazos, aplicando corretamente as regras ortográficas e seguindo modelos estabelecidos (competência superior finalístico)</t>
  </si>
  <si>
    <t>gestão de conflitos</t>
  </si>
  <si>
    <t>RELAÇÕES HUMANAS</t>
  </si>
  <si>
    <t>GESTÃO DE CONFLITOS</t>
  </si>
  <si>
    <t>noções de gestão documental</t>
  </si>
  <si>
    <t>GESTÃO DOCUMENTAL</t>
  </si>
  <si>
    <t>formulação de indicadores</t>
  </si>
  <si>
    <t>INDICADORES</t>
  </si>
  <si>
    <t>Instruir processos, observando requisitos formais e anexando a documentação necessária, segundo legislação específica (competência transversal)</t>
  </si>
  <si>
    <t>noções sobre os objetos de atuação da GGFIS para melhorar a análise dos AIS lavrados por essa GG e suas unidades</t>
  </si>
  <si>
    <t>VIGILÃNCIA SANITÁRIA</t>
  </si>
  <si>
    <t>INSPEÇÃO</t>
  </si>
  <si>
    <t>Elaborar minuta de juízo de retratação, de forma clara e objetiva, observando a legislação, os prazos de prescrição e a existência de fatos novos com comprovação nos autos que justifiquem a revisão da decisão inicial, seguindo os modelos estabelecidos (competência superior finalístico)</t>
  </si>
  <si>
    <t>princípios e técnicas relacionados a gestão e compartilhamento da informação, incluindo a Lei de Acesso a Informações</t>
  </si>
  <si>
    <t>INFORMAÇÃO</t>
  </si>
  <si>
    <t>técnicas de negociação</t>
  </si>
  <si>
    <t>NEGOCIAÇÃO</t>
  </si>
  <si>
    <t>noções de direito (teoria geral do Estado e do direito, administrativo, teoria geral do processo, processo administrativo-sanitário, penal sanitário, elementos do direito financeiro, constitucional) voltadas para a instrução de processos</t>
  </si>
  <si>
    <t>NOÇÕES DE DIREITO</t>
  </si>
  <si>
    <t>noções de direito (teoria geral do Estado e do direito, administrativo, teoria geral do processo, processo administrativo-sanitário, penal sanitário, elementos do direito financeiro, constitucional) voltadas para a instrução e julgamento de processos</t>
  </si>
  <si>
    <t>Elaborar minuta de decisão administrativa, de forma clara e objetiva, observando a legislação, os prazos, seguindo os modelos estabelecidos (competência superior finalístico)</t>
  </si>
  <si>
    <t>noções de direito marítimo internacional</t>
  </si>
  <si>
    <t>NOÇÕES DE DIREITO MARÍTIMO</t>
  </si>
  <si>
    <t>noções sobre os objetos de atuação da PAF para melhorar a análise dos AIS lavrados pelas unidades da GGPAF</t>
  </si>
  <si>
    <t>POWER BI - seleção e avaliação de dados para compor cubos e painéis de informação</t>
  </si>
  <si>
    <t>PATRÍCIA CRISTINA ANTUNES SEBASTIÃO</t>
  </si>
  <si>
    <t>técnicas de redação, incluindo o manual de redação oficial</t>
  </si>
  <si>
    <t>Comunicação Verbal e Escrita</t>
  </si>
  <si>
    <t>REDAÇÃO</t>
  </si>
  <si>
    <t>técnicas de redação, incluindo o manual de redação oficial, redação legislativa e jurídica</t>
  </si>
  <si>
    <t>técnicas de redação, incluindo o manual de redação oficial, redação legislativa, jurídica e elaboração de manuais</t>
  </si>
  <si>
    <t>técnicas de redação, incluindo o manual de redação oficial, redação jurídica e elaboração de manuais</t>
  </si>
  <si>
    <t>noções de direito relacionadas a elaboração de manuais, normas</t>
  </si>
  <si>
    <t>TÉCNICA LEGISLATIVA</t>
  </si>
  <si>
    <t>trabalho em equipe</t>
  </si>
  <si>
    <t>TRABALHO EM EQUIPE</t>
  </si>
  <si>
    <t xml:space="preserve">TRABALHO EM EQUIPE </t>
  </si>
  <si>
    <t>administração geral e pública</t>
  </si>
  <si>
    <t>01/07 a 31/07/2020</t>
  </si>
  <si>
    <t>MARY LUCE BARBOSA DA SILVA</t>
  </si>
  <si>
    <t>Curso de Introdução à Vigilância Sanitária</t>
  </si>
  <si>
    <t>01/ 09 a 30/09/2020</t>
  </si>
  <si>
    <t>SETEMBRO</t>
  </si>
  <si>
    <t>ANA CAMILA TEIXEIRA DE CAMPOS</t>
  </si>
  <si>
    <t>SAÚDE PÚBLICA E VIGILÂNCIA SANITÁRIA</t>
  </si>
  <si>
    <t>VIGILÂNCIA SANITÁRIA</t>
  </si>
  <si>
    <t>KASSANDRA DE FREITAS RODRIGUES</t>
  </si>
  <si>
    <t>YURIE LOPES PONTE</t>
  </si>
  <si>
    <t>direito constitucional no âmbito da administração pública</t>
  </si>
  <si>
    <t>03/05 a 30/06/2020</t>
  </si>
  <si>
    <t>MAIO</t>
  </si>
  <si>
    <t>DIREITO ADMINISTRATIVO/REGULATÓRIO</t>
  </si>
  <si>
    <t>direito sanitário (especialização)</t>
  </si>
  <si>
    <t>22/04 a 04/12/2020</t>
  </si>
  <si>
    <t>PROGRAMA DE POS-GRADUAÇAO</t>
  </si>
  <si>
    <t>Ética e Serviço Público</t>
  </si>
  <si>
    <t>ÉTICA NO SERVIÇO PÚBLICO</t>
  </si>
  <si>
    <t>ÉTICA</t>
  </si>
  <si>
    <t xml:space="preserve">Inglês </t>
  </si>
  <si>
    <t>01/02/2020 a 15/12/2020</t>
  </si>
  <si>
    <t>LUIS BERNARDO DELGADO BIEBER</t>
  </si>
  <si>
    <t>PROGRAMA DE IDIOMAS ESTRANGEIROS</t>
  </si>
  <si>
    <t>IDIOMAS</t>
  </si>
  <si>
    <t>TIAGO ALVES DE CARVALHO</t>
  </si>
  <si>
    <t>técnicas de priorização</t>
  </si>
  <si>
    <t>COAFE</t>
  </si>
  <si>
    <t>Atender ao público presencialmente, em pautas referentes as atividades sob sua responsabilidade, de forma objetiva, cordial, precisa, registrando assuntos discutidos e encaminhamentos em ata.</t>
  </si>
  <si>
    <t xml:space="preserve">Comunicação  eficaz </t>
  </si>
  <si>
    <t>Especialista em regulação, Técnico em Regulação, Analista administrativo, Técnico Administrativo</t>
  </si>
  <si>
    <t>ATENDIMENTO</t>
  </si>
  <si>
    <t>ATENDIMENTO AO PÚBLICO</t>
  </si>
  <si>
    <t>Coordenar atividades de padronização de procedimentos e atualização de normas de inspeção e autorização de funcionamento, de forma compartilhada com entes do SNVS.</t>
  </si>
  <si>
    <t>Requisitos de Qualidade para manipulação de medicamentos em farmácias. Elaboração de programa de qualidade para emissão de Licença Sanitária para farmácias e drogarias com enfoque em farmácias de manipulação.</t>
  </si>
  <si>
    <t>Especialista em Regulação, Técnico em Regulação</t>
  </si>
  <si>
    <t>BPF</t>
  </si>
  <si>
    <t>Elaborar documentos, com clareza e objetividade, aplicando corretamente as regras ortográficas, seguindo os modelos e o Guia de Redação Oficial da Anvisa.</t>
  </si>
  <si>
    <t>Elaboração e acompnhamento de indicadores</t>
  </si>
  <si>
    <t>Tecnico em Regulação, Técnico Administrativo</t>
  </si>
  <si>
    <t>Planejar ações para alcance das metas estratégicas estabelecidas definindo as metas setoriais, elaborando plano de ação e monitorando indicadores. /Articular e adotar medidas conjuntamente com as demais Gerências para a qualidade e segurança dos produtos sujeitos a Vigilância Sanitária.</t>
  </si>
  <si>
    <t xml:space="preserve">Programa de desenvolvimento de lideranças </t>
  </si>
  <si>
    <t>LIDERANÇA</t>
  </si>
  <si>
    <t>Elaborar documentos técnicos que subsidiam as atividades da área de forma a harmonizar e documentar os processos de trabalho da área.</t>
  </si>
  <si>
    <t>Elaboração de Procedimento Operacional Padrão(POP)</t>
  </si>
  <si>
    <t>PROCEDIMENTO OPERACIONAL PADRÃO</t>
  </si>
  <si>
    <t>Gerenciar as informações relativas aos processos de autorização de funcionamento, inspeção e certificação, utilizando os sistemas de informação da ANVISA e SNVS.</t>
  </si>
  <si>
    <t>Especialista em regulação, Técnico em Regulação, Técnico Administrativo</t>
  </si>
  <si>
    <t>Planejar ações para alcance das metas estratégicas estabelecidas definindo as metas setoriais, elaborando plano de ação e monitorando indicadores.</t>
  </si>
  <si>
    <t>Técnicas de priorização de ações</t>
  </si>
  <si>
    <t xml:space="preserve">Redação Oficial  </t>
  </si>
  <si>
    <t>Articular e adotar medidas conjuntamente com as demais Gerências para a qualidade e segurança dos produtos sujeitos a Vigilância Sanitária.</t>
  </si>
  <si>
    <t>Curso Qualidade em Saúde e Segurança do Paciente Curso Qualidade em Saúde e Segurança do Paciente
(ENSP/FIOCRUZ)</t>
  </si>
  <si>
    <t>ESPECIALIZAÇÃO</t>
  </si>
  <si>
    <t>15/07/2019 - 07/08/2020</t>
  </si>
  <si>
    <t>Talita Soares</t>
  </si>
  <si>
    <t>Técnico em Regulação</t>
  </si>
  <si>
    <t>SEGURANÇA DO PACIENTE</t>
  </si>
  <si>
    <t>Gestão de Pessoas e Gestão na Administração Publica</t>
  </si>
  <si>
    <t>02/03/2020 - 30/05/2020</t>
  </si>
  <si>
    <t>MARÇO</t>
  </si>
  <si>
    <t>Patricia Azevedo Chagas</t>
  </si>
  <si>
    <t>GESTÃO DE PESSOAS</t>
  </si>
  <si>
    <t>Fiscalizar contratos administrativos para criação ou adaptação de novos sistemas que incorporem o processo de trabalho da área. *Esta competência não encontra correspondência nas atribuições regimentalmente imputadas à COAFE, embora seja executada a pedido dos superiores hierárquicos e das áreas relacionadas.</t>
  </si>
  <si>
    <t>Gestão e Fiscalização de Contratos Administrativos</t>
  </si>
  <si>
    <t>Participar de grupos de trabalho e reuniões, contribuindo para as discussões e realização de atividades sob sua responsabilidade necessárias à obtenção dos resultados esperados da sua área de atuação.</t>
  </si>
  <si>
    <t>04/11/2019 - 31/01/2020</t>
  </si>
  <si>
    <t>Roberta Meneses Marquez de Amorim</t>
  </si>
  <si>
    <t>Inglês avançado (Pro</t>
  </si>
  <si>
    <t>11/2019 -03/2020</t>
  </si>
  <si>
    <t>Inglês fluência I</t>
  </si>
  <si>
    <t>05/2020 - 09/2020</t>
  </si>
  <si>
    <t>CORET</t>
  </si>
  <si>
    <t>Desenvolver ações educativas sobre regras de conduta funcional, de forma alinhada aos valores e à missão institucional da Anvisa, bem como às regulamentações da CEP, CGU e demais órgãos, e em conformidade à temática da Integridade e do profisssionalização do serviço público.</t>
  </si>
  <si>
    <t xml:space="preserve"> Ética e ações anticorrupção </t>
  </si>
  <si>
    <t>PALESTRA</t>
  </si>
  <si>
    <t>Agosto</t>
  </si>
  <si>
    <t>Não se aplica no momento</t>
  </si>
  <si>
    <t>Servidores da Anvisa (sede)</t>
  </si>
  <si>
    <t>Todos</t>
  </si>
  <si>
    <t>Assédio moral: conduta e prevenção</t>
  </si>
  <si>
    <t>Abril</t>
  </si>
  <si>
    <t>Como prevenir o Conflito de Interesses e a corrupção no Serviço Público?</t>
  </si>
  <si>
    <t>Novembro</t>
  </si>
  <si>
    <t>Desenvolver ações educativas sobre regras de conduta funcional, de forma alinhada aos valores e à missão institucional da Anvisa, bem como às regulamentações da CEP, CGU e demais órgãos, e em conformidade à temática da Integridade e do profisssionalização</t>
  </si>
  <si>
    <t>Maio</t>
  </si>
  <si>
    <t>Servidores da Anvisa (CVPAF-BA)</t>
  </si>
  <si>
    <t>Servidores da Anvisa (CVPAF-PE)</t>
  </si>
  <si>
    <t>Junho</t>
  </si>
  <si>
    <t>Servidores da Anvisa (CVPAF-PR)</t>
  </si>
  <si>
    <t>Servidores da Anvisa (CVPAF-GO)</t>
  </si>
  <si>
    <t>Setembro</t>
  </si>
  <si>
    <t>Servidores da Anvisa (CVPAF-AM)</t>
  </si>
  <si>
    <t>Outubro</t>
  </si>
  <si>
    <t>Servidores da Anvisa (CVPAF-SP)</t>
  </si>
  <si>
    <t>Servidores da Anvisa (CVPAF-RJ)</t>
  </si>
  <si>
    <t>Coordenar ações de gestão da conduta ética dos agentes públicos da Anvisa, articulando-se com todos os entes do Sistema de Gestão da Ética do Poder Executivo Federal, visando a atualização do conhecimento sobre a condução da matéria Ética no Serviço Público.</t>
  </si>
  <si>
    <t>Congresso Internacional de CLAD sobre a Reforma do Estado e da Administração Pública</t>
  </si>
  <si>
    <t>CONGRESSO</t>
  </si>
  <si>
    <t>André de Souza Oliveira Magela</t>
  </si>
  <si>
    <t>Luiz Augusto da Cruz</t>
  </si>
  <si>
    <t>Encontro Regional do Sistema de Gestão da Ética</t>
  </si>
  <si>
    <t>SEMINÁRIO</t>
  </si>
  <si>
    <t xml:space="preserve"> Andre de Souza Oliveira Magela </t>
  </si>
  <si>
    <t xml:space="preserve">Ademir Nunes Benevides Filho </t>
  </si>
  <si>
    <t xml:space="preserve">Chiara Chaves Cruz da Silva </t>
  </si>
  <si>
    <t xml:space="preserve">Doriane Patricia Ferraz de Souza Pompeu </t>
  </si>
  <si>
    <t xml:space="preserve"> Elizabeth Cid de Alcantara </t>
  </si>
  <si>
    <t xml:space="preserve"> Renata Meneses de Melo </t>
  </si>
  <si>
    <t xml:space="preserve">Maria Cecilia dos Santos Queiroz de Araujo </t>
  </si>
  <si>
    <t xml:space="preserve">Ana Cristina Rolins de Freitas Dusi </t>
  </si>
  <si>
    <t xml:space="preserve">Maria Claudia Nascimento dos Santos </t>
  </si>
  <si>
    <t>Gestão e Apuração da Ética Pública 2020</t>
  </si>
  <si>
    <t>Julho/Agosto/Setembro (edições)</t>
  </si>
  <si>
    <t>Fornecer subsídios à tomada de decisão das instâncias estratégicas da Agência, observando o regramento deontológico e o rito processual da Comissão de Ética Pública e considerando o poder discricionário dos dirigentes.</t>
  </si>
  <si>
    <t>XXI Seminário Ética na Gestão 2020</t>
  </si>
  <si>
    <t>CORGE</t>
  </si>
  <si>
    <t>Realizar ações visando um diálogo e parcerias com outros órgãos correicionais nacionais e internacionais, com o intuito de aprimorar o conhecimento da legislação disciplinar no sistema correicional e subsidiar a atuação dos servidores da Agência na condução de procedimentos disciplinares.</t>
  </si>
  <si>
    <t>Benchmarking</t>
  </si>
  <si>
    <t>WORKSHOP</t>
  </si>
  <si>
    <t>set. 2020</t>
  </si>
  <si>
    <t>1580280; 1492984; 1580280</t>
  </si>
  <si>
    <t>Ana Lucia Mello Silva; Gleyson Batista de Siqueira; Mario Monteiro Chaves</t>
  </si>
  <si>
    <t>assistente cct-III</t>
  </si>
  <si>
    <t>OUTRAS DEMANDAS ESPECÍFICAS DAS ÁREAS (GESTÃO)</t>
  </si>
  <si>
    <t>BENCHMARKING</t>
  </si>
  <si>
    <t>EXCLUIR DO PDP POR NÃO SE TRATAR DE CAPACITAÇÃO</t>
  </si>
  <si>
    <t>Realizar a correição nos diversos órgãos e unidades aplicando de forma exemplar a legislação administrativa subsidiada pelas legislações civis e penais na busca pelo combate à corrupção.</t>
  </si>
  <si>
    <t>Capacitação em Direito Administrativo</t>
  </si>
  <si>
    <t>dez. 2020</t>
  </si>
  <si>
    <t>Realizar ações visando aprimoramento do conhecimento na área de legislação administrativa para condução de procedimentos disciplinares.</t>
  </si>
  <si>
    <t>nov. 2020</t>
  </si>
  <si>
    <t>Mario Monteiro Chaves</t>
  </si>
  <si>
    <t xml:space="preserve">Planejar ações de capacitação de agentes e servidores,  identificando necessidades de aprimoramento na inovação tecnológica para condução de processos administrativos disciplinares. </t>
  </si>
  <si>
    <t>Capacitação em Direito Administrativo Disciplinar</t>
  </si>
  <si>
    <t>Realizar ações visando um diálogo e parcerias com entidades internacionais, com o intuito de aprimorar o conhecimento na área de investigação para condução de procedimentos disciplinares.</t>
  </si>
  <si>
    <t>Capacitação em Investigação</t>
  </si>
  <si>
    <t>Ana Lucia Mello Silva</t>
  </si>
  <si>
    <t>Realizar ações visando um diálogo e parcerias com entidades internacionais, com o intuito de aprimorar o conhecimento na área de condução de procedimentos disciplinares.</t>
  </si>
  <si>
    <t>Capacitação em Processo Administrativo Disciplianar</t>
  </si>
  <si>
    <t>out. 2020</t>
  </si>
  <si>
    <t>Gleyson Batista de Siqueira</t>
  </si>
  <si>
    <t>Realizar ações de Corregedoria visando aprimoramento do conhecimento na área de legislação administrativa para condução de procedimentos disciplinares.</t>
  </si>
  <si>
    <t>Licença capacitação para elaboração de Trabalho de Conclusão de Curso em pós Graduação de Direito público</t>
  </si>
  <si>
    <t>DEZEMBRO</t>
  </si>
  <si>
    <t>CORREGEDORIA</t>
  </si>
  <si>
    <t>DIRE 2</t>
  </si>
  <si>
    <t>Realizar a análise e o despacho de documentos relacionados às atribuições da Diretoria, promovendo os encaminhamentos e os ajustes necessários e elaborando resposta ao demandante.</t>
  </si>
  <si>
    <t xml:space="preserve">Lei de Processo Administrativo, com foco em recursos
</t>
  </si>
  <si>
    <t>Flávia Neves Rocha Alves</t>
  </si>
  <si>
    <t>Tratar demandas de agentes internos e externos, elaborando subsídios para viabilizar a atuação do Diretor e fazendo interlocução com as áreas pertinentes.</t>
  </si>
  <si>
    <t xml:space="preserve">Tendências de inovação para o setor público
</t>
  </si>
  <si>
    <t>Bernardo Luiz Morais Moreira</t>
  </si>
  <si>
    <t>Fornecer subsídios para a tomada de decisão do Diretor, analisando informações relevantes e apresentando posicionamento sobre a matéria em discussão.</t>
  </si>
  <si>
    <t>Inteligência Emocional</t>
  </si>
  <si>
    <t>Erica França Costa</t>
  </si>
  <si>
    <t>INTELIGÊNCIA EMOCIONAL</t>
  </si>
  <si>
    <t xml:space="preserve">
2492149</t>
  </si>
  <si>
    <t xml:space="preserve">
Laís Santana Dantas</t>
  </si>
  <si>
    <t xml:space="preserve">Power BI
</t>
  </si>
  <si>
    <t>Laryssa Ribeiro Braga Brito</t>
  </si>
  <si>
    <t>Elaborar documentos, apresentando posicionamento sobre a matéria em discussão, apontando limitações das análises e recomendações e registrando as referências utilizadas.</t>
  </si>
  <si>
    <t>Governança Regulatória</t>
  </si>
  <si>
    <t>01/06 a 05/06/2020</t>
  </si>
  <si>
    <t>Doriane Patrícia F. de S. Pompeu</t>
  </si>
  <si>
    <t>REGULAÇÃO</t>
  </si>
  <si>
    <t>Larissa Baldez Campos de Sozua</t>
  </si>
  <si>
    <t>Idioma -  Espanhol</t>
  </si>
  <si>
    <t>JUNHO A DEZEMBRO</t>
  </si>
  <si>
    <t>Pablo Martinez</t>
  </si>
  <si>
    <t>Cargo em comissão</t>
  </si>
  <si>
    <t>Idioma - Inglês</t>
  </si>
  <si>
    <t>JANEIRO A DEZEMBRO</t>
  </si>
  <si>
    <t>NOVEMBRO</t>
  </si>
  <si>
    <t>DIRE 5</t>
  </si>
  <si>
    <t>Aprimorar ferramentas de controle e indicadores a fim de melhorar os processos e projetos da Diretoria.</t>
  </si>
  <si>
    <t>Excel</t>
  </si>
  <si>
    <t>a informar oportunamente</t>
  </si>
  <si>
    <t xml:space="preserve">Especialista/Analista </t>
  </si>
  <si>
    <t xml:space="preserve">OFFICE 365 - SHAREPOINT </t>
  </si>
  <si>
    <t>OFFICE 365</t>
  </si>
  <si>
    <t>Avaliar propostas de regulamentação, analisando documentos e informações pertinentes, identificando aspectos relevantes da matéria em discussão e promovendo os devidos ajustes e adequações.</t>
  </si>
  <si>
    <t xml:space="preserve"> 16ª Congresso Mundial de Saúde Pública </t>
  </si>
  <si>
    <t xml:space="preserve">12 a 
17/10/2020 </t>
  </si>
  <si>
    <t>Mariana Xavier Rocha</t>
  </si>
  <si>
    <t>Especialista</t>
  </si>
  <si>
    <t>SAÚDE PÚBLICA</t>
  </si>
  <si>
    <t>Espanhol</t>
  </si>
  <si>
    <t xml:space="preserve">
2326887
2424067</t>
  </si>
  <si>
    <t xml:space="preserve">
Karen de Aquino Noffs
Carlos Henrique Madeira</t>
  </si>
  <si>
    <t>Ética na Saúde</t>
  </si>
  <si>
    <t>junho</t>
  </si>
  <si>
    <t>Ana Cecília F.de A. Martins de Morais</t>
  </si>
  <si>
    <t>Gestão em Saúde</t>
  </si>
  <si>
    <t>setembro</t>
  </si>
  <si>
    <t>Gestão Pública</t>
  </si>
  <si>
    <t>agosto</t>
  </si>
  <si>
    <t>Governança Regulatória na União Européia Tendências e Desafios</t>
  </si>
  <si>
    <t>Inglês</t>
  </si>
  <si>
    <t xml:space="preserve">Mariana Xavier Rocha
</t>
  </si>
  <si>
    <t xml:space="preserve">Especialista </t>
  </si>
  <si>
    <t>Introdução à Crimes contra a Administração Pública</t>
  </si>
  <si>
    <t>outubro</t>
  </si>
  <si>
    <t>Ouvidoria Pública</t>
  </si>
  <si>
    <t>julho</t>
  </si>
  <si>
    <t>Real World Evidence Conference</t>
  </si>
  <si>
    <t xml:space="preserve">SIMPÓSIO </t>
  </si>
  <si>
    <t>08-10 Novembro/2020</t>
  </si>
  <si>
    <t>Karen de Aquino Noffs</t>
  </si>
  <si>
    <t>DIRE 1</t>
  </si>
  <si>
    <t>DIRE1</t>
  </si>
  <si>
    <t>Técnica Legislativa</t>
  </si>
  <si>
    <t xml:space="preserve">Sâmia; Anderson; Richardson; Goreti;Juliana; Ademir; Maria Cláudia; Anna </t>
  </si>
  <si>
    <t>Assessor (a)</t>
  </si>
  <si>
    <t>Participar do XXV Congreso Internacional del CLAD 2020</t>
  </si>
  <si>
    <t>Ademir Nunes Benevides</t>
  </si>
  <si>
    <t>Maria Cláudia Nascimento dos Santos</t>
  </si>
  <si>
    <t>DIRE4</t>
  </si>
  <si>
    <t>Monitorar a atuação das áreas subordinadas à Diretoria, acompanhando os indicadores definidos, identificando pontos críticos e promovendo os ajustes necessários.</t>
  </si>
  <si>
    <t>Planejar o acompanhamento das áreas subordinadas à Diretoria, realizando interlocução com os atores envolvidos, identificando necessidades de atuação e orientando para o aprimoramento das ações.</t>
  </si>
  <si>
    <t>Administração de conflitos</t>
  </si>
  <si>
    <t>30/03/2020 a 27/06/2020</t>
  </si>
  <si>
    <t>Tatiana Cambraia de Sá Lowande</t>
  </si>
  <si>
    <t>Administração Pública</t>
  </si>
  <si>
    <t>01/09/2020 a 29/11/2020</t>
  </si>
  <si>
    <t>Diana Silveira de Araujo</t>
  </si>
  <si>
    <t>Comunicação escrita e revisão gramatical</t>
  </si>
  <si>
    <t>Flávia Morias Flavio</t>
  </si>
  <si>
    <t>Mayra Miyki Murakami</t>
  </si>
  <si>
    <t xml:space="preserve">Criatividade e Novas Tecnologias no Serviço Público </t>
  </si>
  <si>
    <t>Curso de Inglês no país</t>
  </si>
  <si>
    <t>agosto a dezembro</t>
  </si>
  <si>
    <t xml:space="preserve">Defesa do Usuário e Simplificação </t>
  </si>
  <si>
    <t>Fornecer subsídios técnicos para a tomada de decisão do Diretor, analisando informações relevantes e apresentando posicionamento sobre a matéria em discussão.</t>
  </si>
  <si>
    <t>Desenvolver projeto de pesquisa - nivel de doutorado junto a Universidade de Brasília  na área de  Produtos deTerapias Avançadas.</t>
  </si>
  <si>
    <t>2020-2023</t>
  </si>
  <si>
    <t>Kelly Lucy Guimarães Gomes</t>
  </si>
  <si>
    <t>TOMADA DE DECISÃO BASEADA EM EVIDÊNCIAS</t>
  </si>
  <si>
    <t>Direito Administrativo</t>
  </si>
  <si>
    <t>Gestão de Pessoas</t>
  </si>
  <si>
    <t xml:space="preserve">Gestão de Riscos no Setor Público </t>
  </si>
  <si>
    <t>Gestão Pessoal - Base de Liderança</t>
  </si>
  <si>
    <t xml:space="preserve">Introdução à Gestão de Processos </t>
  </si>
  <si>
    <t>GESTÃO DE PROCESSOS</t>
  </si>
  <si>
    <t xml:space="preserve">Mundo Conectado- Manual de Sobrevivência </t>
  </si>
  <si>
    <t xml:space="preserve">Planejamento Governamental </t>
  </si>
  <si>
    <t>Relações interpessoais</t>
  </si>
  <si>
    <t>março ajunho</t>
  </si>
  <si>
    <t>RELAÇÕES INTERPESSOAIS</t>
  </si>
  <si>
    <t>Curso de Altos Estudos em Defesa</t>
  </si>
  <si>
    <t>03 de março a 26 de novembro</t>
  </si>
  <si>
    <t xml:space="preserve">Sistema Eletrônico de Informações SEI! USAR </t>
  </si>
  <si>
    <t>SEI</t>
  </si>
  <si>
    <t>COADI</t>
  </si>
  <si>
    <t>Redigir documentos, analisando as matérias em discussão, observando normas ortográficas e técnicas de redação e submetendo à validação do gestor da área.</t>
  </si>
  <si>
    <t xml:space="preserve">GESTÃO NA ADMINISTRAÇÃO PÚBLICA </t>
  </si>
  <si>
    <t xml:space="preserve">set-out </t>
  </si>
  <si>
    <t>Amanda Muffato Teixeira</t>
  </si>
  <si>
    <t>Acompanhar os pedidos de acesso à informação direcionadas as áreas vinculadas ao gabinete do Diretor Presidente, fornecendo orientações e esclarecimentos e elaborando parecer para subsidiar deliberação de recursos de segunda instância.</t>
  </si>
  <si>
    <t>Lei de Acesso a Informação</t>
  </si>
  <si>
    <t>Jeane-Jaqueline-Françoise de Almeida Fonseca</t>
  </si>
  <si>
    <t>LAI</t>
  </si>
  <si>
    <t>Responder de forma clara e objetiva as demandas de SAT e e-SIC, atendendo adequadamente a legislação específica quanto aos prazos e formalidades.</t>
  </si>
  <si>
    <t>Cleonice Leão</t>
  </si>
  <si>
    <t>Paulo Daniel Pessoa</t>
  </si>
  <si>
    <t>Carleyde Maria Martins Reis</t>
  </si>
  <si>
    <t>Gerente de Projetos</t>
  </si>
  <si>
    <t>Sabrina Rodrigues dos Santos</t>
  </si>
  <si>
    <t xml:space="preserve">Pós-Graduação em Vigilância Sanitária 
		</t>
  </si>
  <si>
    <t>Carleyde de Maria Martins Reis</t>
  </si>
  <si>
    <t xml:space="preserve">REDAÇÃO OFICIAL E CORRESPONDÊNCIAS ADMINISTRATIVAS NO SERVIÇO PÚBLICO 
		</t>
  </si>
  <si>
    <t>Fornecer subsídios às instâncias pertinentes para atendimento de demandas e tomada de decisão, identificando informações estratégicas e consultando fontes de dados técnicos e legais.</t>
  </si>
  <si>
    <t> Saúde Pública no Brasil</t>
  </si>
  <si>
    <t>abr-jun</t>
  </si>
  <si>
    <t>Andrea Rezende Takara</t>
  </si>
  <si>
    <t>Gestão em Saúde Pública</t>
  </si>
  <si>
    <t>jul</t>
  </si>
  <si>
    <t xml:space="preserve">Juliana de Castro Zoratto </t>
  </si>
  <si>
    <t>lICENÇA CAPACITAÇÃO</t>
  </si>
  <si>
    <r>
      <t xml:space="preserve">Lingua estrangeira </t>
    </r>
    <r>
      <rPr>
        <sz val="11"/>
        <color rgb="FFFF0000"/>
        <rFont val="Calibri"/>
        <family val="2"/>
        <scheme val="minor"/>
      </rPr>
      <t>QUAL?</t>
    </r>
  </si>
  <si>
    <t>dez</t>
  </si>
  <si>
    <t xml:space="preserve">Misani Akiko Kanamota Ronchini </t>
  </si>
  <si>
    <t>Revisar atos normativos a serem publicados pela Anvisa, analisando o impacto da matéria para o setor público e sugerindo critérios complementares à análise e adequações.</t>
  </si>
  <si>
    <t>março</t>
  </si>
  <si>
    <t>Cleonice Maria da Silva Leão Nunes</t>
  </si>
  <si>
    <t>Assistente</t>
  </si>
  <si>
    <t>GELAS</t>
  </si>
  <si>
    <t>Coordenar os programas de monitoramento* analítico de produtos e serviços, a fim de atender as demandas analíticas e gerar informações confiáveis para a tomada de decisão sanitária pelas áreas competentes.
*- Esta competência não encontra correspondência nas atribuições regimentalmente imputadas à Gelas, embora seja executada a pedido dos superiores hierárquicos e das áreas relacionadas.</t>
  </si>
  <si>
    <t>Rotinas laboratoriais e ISO 17.025</t>
  </si>
  <si>
    <t>09/2020 a 10/2020</t>
  </si>
  <si>
    <t>Fernanda Smidt Lara Resende</t>
  </si>
  <si>
    <t>vIGILÃNCIA SANITÁRIA</t>
  </si>
  <si>
    <t>LABORATÓRIO</t>
  </si>
  <si>
    <t>Solicitar o desenvolvimento de sistemas de informação, articulando com a área ou instituição responsável, otimizando processos de trabalho já existentes.</t>
  </si>
  <si>
    <t>Sistemas de banco de dados e segurança em banco de dados</t>
  </si>
  <si>
    <t>07/2020 a 08/2020</t>
  </si>
  <si>
    <t>Nélio Cézar de Aquino</t>
  </si>
  <si>
    <t>10/12/2019 a 07/02/2020</t>
  </si>
  <si>
    <t>Danilo Feitoza Melo</t>
  </si>
  <si>
    <t>Promover ações para o desenvolvimento da tecnologia da informação no âmbito de laboratórios analíticos, articulando com as instituições competentes e cumprindo os procedimentos estabelecidos pelas áreas.</t>
  </si>
  <si>
    <t>Ciência de dados</t>
  </si>
  <si>
    <t>Propor incentivo financeiro para fomento de ações de laboratório no âmbito da vigilância sanitária, identificando suas fontes, articulando com possíveis parceiros e elaborando os documentos pertinentes.</t>
  </si>
  <si>
    <t>Curso básico em orçamento público</t>
  </si>
  <si>
    <t>01/03/2020 a 06/03/2020</t>
  </si>
  <si>
    <t>Marcos Martins Maciel</t>
  </si>
  <si>
    <t>ORÇAMENTO</t>
  </si>
  <si>
    <t>Apoiar o cumprimento de objetivos elencados em cooperações internacionais no âmbito de atuação dos laboratórios analíticos, indicando nomes de profissionais para compor as delegações, missões, eventos, comissões e câmaras técnicas e executando procedimentos necessários para substituição.</t>
  </si>
  <si>
    <t>Curso de Espanhol fora do país</t>
  </si>
  <si>
    <t>05/2020 a 06/2020</t>
  </si>
  <si>
    <t>01/2020 a 12/2020</t>
  </si>
  <si>
    <t>Edvaldo Oliveira Neves</t>
  </si>
  <si>
    <t>Espanhol 6 e 7</t>
  </si>
  <si>
    <t>Thelma Helena Inazaki</t>
  </si>
  <si>
    <t>Rotinas laboratoriais</t>
  </si>
  <si>
    <t>GGALI</t>
  </si>
  <si>
    <t>Coordenar o trabalho de organização de dados e o desenvolvimento das atividades de avaliação de riscos e regularização de produtos, alinhadas com as referências internacionais e em a articulação com os atores envolvidos.</t>
  </si>
  <si>
    <t>Excel Avançado</t>
  </si>
  <si>
    <t>Gestor, Especialista em regulação e Técnicos Administrativos</t>
  </si>
  <si>
    <t>Elaborar pareceres técnicos e de avaliação de risco dos assuntos de competência da área, conforme prioridades estabelecidas , obedecendo os prazos estabelecidos</t>
  </si>
  <si>
    <t>Comunicação Escrita (Sipec - Redação Oficial)</t>
  </si>
  <si>
    <t>Gestor, Especialista em regulação</t>
  </si>
  <si>
    <t>Avaliar petições de acordo com a legislação nacional e as referências reconhecidas nacional e intercionalmente.</t>
  </si>
  <si>
    <t>Avaliação de Suplementos Alimentares</t>
  </si>
  <si>
    <t xml:space="preserve">junho  </t>
  </si>
  <si>
    <t>SEGURANÇA E EFICÁCIA EM ALIMENTOS</t>
  </si>
  <si>
    <t>Responder a demandas dos diversos setores da sociedade sobre temas de competência da área, de acordo com metas e prazos acordados.</t>
  </si>
  <si>
    <t>Análise de Impacto Regulatório</t>
  </si>
  <si>
    <t>Regulação Sanitária</t>
  </si>
  <si>
    <t>AIR</t>
  </si>
  <si>
    <t>Avaliação de Tecnologias em Saúde (ATS)</t>
  </si>
  <si>
    <t>ATS</t>
  </si>
  <si>
    <t>BfR Werner-Baltes Fellowship</t>
  </si>
  <si>
    <t>APRENDIZAGEM EM SERVIÇO</t>
  </si>
  <si>
    <t>agosto a novembro</t>
  </si>
  <si>
    <t>Rebeca Almeida Silva</t>
  </si>
  <si>
    <t>FISCALIZAÇÃO DE ALIMENTOS</t>
  </si>
  <si>
    <t>Curso Aplicado em Toxicologia</t>
  </si>
  <si>
    <t>TOXICOLOGIA</t>
  </si>
  <si>
    <t>Participar das atividades de representação da Anvisa em grupos de trabalho do Codex Alimentarius, Mercosul e outros fóruns.</t>
  </si>
  <si>
    <t>Curso de Idiomas - Espanhol</t>
  </si>
  <si>
    <t>01/07/2020 a 30/07/2020</t>
  </si>
  <si>
    <t>Lígia Lindner Schreiner</t>
  </si>
  <si>
    <t>25/05/2020 a 19/06/2020</t>
  </si>
  <si>
    <t>Ana Claudia Marquim Firmo de Araújo</t>
  </si>
  <si>
    <t>Curso de Idiomas - Inglês</t>
  </si>
  <si>
    <t>01/09/2020 a 30/09/2020</t>
  </si>
  <si>
    <t>Patrícia Ferrari Andreotti</t>
  </si>
  <si>
    <t>01/04/2020 a 30/04/2020</t>
  </si>
  <si>
    <t>Ana Paula Rezende Peretti Giometti</t>
  </si>
  <si>
    <t>Design básico: capacitação em design de execução</t>
  </si>
  <si>
    <t>Design da Informação em Saúde</t>
  </si>
  <si>
    <t>Determinação do Prazo de Validade de Alimentos</t>
  </si>
  <si>
    <t>Epidemiologia e Saúde Pública</t>
  </si>
  <si>
    <t>01/10/2020 a 30/10/2020</t>
  </si>
  <si>
    <t>OUTUBRO</t>
  </si>
  <si>
    <t>Tiago Lanius Rauber</t>
  </si>
  <si>
    <t>EPIDEMIOLOGIA</t>
  </si>
  <si>
    <t>10/11/2020 a 19/12/2020</t>
  </si>
  <si>
    <t>Denise Reis Martins Homerod</t>
  </si>
  <si>
    <t>Gestão da Qualidade e Certificações por Terceira Parte em Alimentos</t>
  </si>
  <si>
    <t xml:space="preserve">Promover a atualização dos servidores nas melhores práticas de avaliação de risco, de forma que as ações da Anvisa sejam proporcionais aos riscos identificados. </t>
  </si>
  <si>
    <t>Modelagem de Análise de Impacto Regulatório: uma abordagem prática</t>
  </si>
  <si>
    <t>Articulação entre áreas da Anvisa</t>
  </si>
  <si>
    <t>Vigilância Sanitária</t>
  </si>
  <si>
    <t>20/07/2020 a 28/08/2020</t>
  </si>
  <si>
    <t>GGCIP</t>
  </si>
  <si>
    <t>Coordenar processos de gestão da informação com vistas ao desenvolvimento, supervisão e promoção de planos, fluxos, políticas, programas e práticas, estratégias e modelos de governança e disseminação de dados e informações.</t>
  </si>
  <si>
    <t>Gestão e Governança da Informação</t>
  </si>
  <si>
    <t>24 </t>
  </si>
  <si>
    <t>Anderson da Mota Ribeiro</t>
  </si>
  <si>
    <t>Assessor</t>
  </si>
  <si>
    <t>Data Governance Conference Europe</t>
  </si>
  <si>
    <t>32 </t>
  </si>
  <si>
    <t>Conferência Gartner Data &amp; Analytics</t>
  </si>
  <si>
    <t>16 </t>
  </si>
  <si>
    <t>Monica da Luz Carvalho Soares</t>
  </si>
  <si>
    <t>Gerente-Geral</t>
  </si>
  <si>
    <t>Qualidade de Dados</t>
  </si>
  <si>
    <t xml:space="preserve">Gerenciar e fiscalizar contratos </t>
  </si>
  <si>
    <t>40 </t>
  </si>
  <si>
    <t>Jose Marcelo Vieira Freitas Mariano</t>
  </si>
  <si>
    <t>Paulo Pereira Cardoso</t>
  </si>
  <si>
    <t>Eduardo Takao</t>
  </si>
  <si>
    <t>Livia Santos Ramalho Evangelista</t>
  </si>
  <si>
    <t>Especialista em Regulação e Vigilância Sanitária</t>
  </si>
  <si>
    <t>Tatiane da Conceição Caetano</t>
  </si>
  <si>
    <t>Analista Administrativo</t>
  </si>
  <si>
    <t>Bruna Guedes Martins da Silva</t>
  </si>
  <si>
    <t>Fabio Godinho da Costa</t>
  </si>
  <si>
    <t>Franciane Caetano Reis de Freitas</t>
  </si>
  <si>
    <t>Adelaide da Silva Brito</t>
  </si>
  <si>
    <t>Ana Lucia Soares de Campos</t>
  </si>
  <si>
    <t>Noções Introdutórias de Licitação e Contratos Administrativos</t>
  </si>
  <si>
    <t>Fomentar e Utilizar metodologias e ferramentas ágeis e de design thinking, realizando a prospecção de temas, avaliações de cenários, condução de grupos e promovendo parcerias.</t>
  </si>
  <si>
    <t>Service Design</t>
  </si>
  <si>
    <t>Coordenar processos de inteligência de dados com vistas ao desenvolvimento, supervisão e promoção de planos, programas, projetos, práticas  e estratégias de Big Data, ciência de dados e inteligência artificial.</t>
  </si>
  <si>
    <t>Licença Capacitação</t>
  </si>
  <si>
    <t>ESTUDO EM GRUPO</t>
  </si>
  <si>
    <t>SEM DATA</t>
  </si>
  <si>
    <t>Gestor</t>
  </si>
  <si>
    <t>Participar da elaboração e execução de projetos, promovendo a integração e o aprimoramento das práticas afetas aos processos de trabalho da área, observando normas, diretrizes e rotinas.</t>
  </si>
  <si>
    <t>Igor Ticchetti Kishi</t>
  </si>
  <si>
    <t>Fornecer dados e informações de suporte à representação ou coordenação de comitês, conselhos e comissões e grupos técnicos, por meio de análises, pesquisas diversas e produção de relatórios, pareceres, apresentações e planilhas atualizadas</t>
  </si>
  <si>
    <t>nov/20 a jan/21</t>
  </si>
  <si>
    <t>Riviane Matos Gonçalves</t>
  </si>
  <si>
    <t>GGFIS</t>
  </si>
  <si>
    <t>CGPIS</t>
  </si>
  <si>
    <t>OFERECIDO PELA GGPES</t>
  </si>
  <si>
    <t>Alba Maria Campos Lima Pismel</t>
  </si>
  <si>
    <t>Patrícia Serpa</t>
  </si>
  <si>
    <t>Simone Honorato Santana</t>
  </si>
  <si>
    <t>André Luiz Lopes Sinoti</t>
  </si>
  <si>
    <t>Executar as Auditorias Técnicas nos órgãos de vigilância sanitária estaduais e municipais conforme  as diretrizes da Política de Auditorias Técnicas do SNVS.</t>
  </si>
  <si>
    <t>Formação de Auditor Líder do Sistema de Gestão da Qualidade ISO 9001:2015</t>
  </si>
  <si>
    <t xml:space="preserve">INSPEÇÃO </t>
  </si>
  <si>
    <t xml:space="preserve"> POWER BI - avançado</t>
  </si>
  <si>
    <t>POWER BI - básico</t>
  </si>
  <si>
    <t>Estruturar os eventos de capacitação dos inspetores do SNVS que atuam nas áreas de competência da GGFIS, conforme as diretrizes do Programa de Qualificação,  Capacitação, Aperfeiçoamento e Desenvolvimento, contribuindo para que as inspeções sejam realizadas por inspetores capacitados.</t>
  </si>
  <si>
    <t>Cenários e Modalidades de Curso EAD</t>
  </si>
  <si>
    <t>29/06/2020 a 30/09/2020</t>
  </si>
  <si>
    <t>JUNHO</t>
  </si>
  <si>
    <t>Coordenar a produção e divulgação de documentos da qualidade e do SNVS promovendo o primoramento e padronização dos processos de inspeção.</t>
  </si>
  <si>
    <t>Curso de Gestão da Qualidade e Curso de Principais Ferramentas de uso da Gestão da Qualidade</t>
  </si>
  <si>
    <t xml:space="preserve">28/02/2020 a 22/05/2020. 
</t>
  </si>
  <si>
    <t>FEVEREIRO</t>
  </si>
  <si>
    <t>GESTÃO DA QUALIDADE</t>
  </si>
  <si>
    <t>Executar a elaboração, revisão e aprovação dos documentos técnicos da qualidade da SUINP obedecendo às diretrizes dispostas no procedimento de controle  de documentos.</t>
  </si>
  <si>
    <t>Curso de Principais Ferramentas de uso da Gestão da Qualidade</t>
  </si>
  <si>
    <t>Cursos: Interpretação e implantação da ISO 9001:2015; Formação Auditor 9001 com base na norma ISO 19011:2018; Auditor da Qualidade ISO 9001:2015 com base na ISO 19011:2018; Não Conformidade e Ação Corretiva Conforme ISO 9001:2015; ISO 31000:2018 Gestão de Riscos; Tratamento de Riscos: APR/APP, What if, AAF, HAZOP e FMEA; e Ferramentas da Qualidade.</t>
  </si>
  <si>
    <t>06 a 31/07/2020 e 05 a 31/10/2020</t>
  </si>
  <si>
    <t>Patricia Serpa</t>
  </si>
  <si>
    <t>Idioma - espanhol</t>
  </si>
  <si>
    <t>05/03/2020 a 30/04/2020</t>
  </si>
  <si>
    <t>Flávia Soares Rezende Morais</t>
  </si>
  <si>
    <t>20/01 a 18/04/2020</t>
  </si>
  <si>
    <t xml:space="preserve">
1492231	
</t>
  </si>
  <si>
    <t>BALBIANA VERAZEZ SAMPAIO OLIVEIRA</t>
  </si>
  <si>
    <t>COALI</t>
  </si>
  <si>
    <t>Investigar demandas de fiscalização sanitária, definindo estratégia e coletando evidências que comprovem a autoria e materialidade da infração ou que descartem a suspeita de irregularidade.</t>
  </si>
  <si>
    <t>Fiscalização de suplementos alimentares</t>
  </si>
  <si>
    <t>novembro</t>
  </si>
  <si>
    <t>Realizar inspeções internacionais em empresas fabricantes de medicamentos, insumos farmacêuticos e produtos para saúde, conforme requisitos do programa de capacitação da área e os procedimentos estabelecidos, verificando o cumprimento da legislação sanitária aplicável, demonstrando habilidade para comunicar no idioma de  realização da inspeção. / Realizar inspeções nacionais em empresas fabricantes de medicamentos, insumos farmacêuticos,  produtos para saúde, cosméticos e saneantes e importadoras de medicamentos, fracionadores de insumos e farmácias conforme  requisitos do programa de capacitação da área e os procedimentos estabelecidos para o SNVS,  verificando o cumprimento da legislação sanitária aplicável.</t>
  </si>
  <si>
    <t>Treinamento de inspetores de alimentos</t>
  </si>
  <si>
    <t>abril</t>
  </si>
  <si>
    <t>Gestão de Projetos</t>
  </si>
  <si>
    <t>16/03 a 14/04/2020</t>
  </si>
  <si>
    <t>Liliane Alves Fernandes</t>
  </si>
  <si>
    <t>Coordenar a elaboração de guias e regulamentos relacionados à Superintendência de Inspeção de acordo com aspectos técnicos e legais.</t>
  </si>
  <si>
    <t>HACCP: DOS FUNDAMENTOS À CERTIFICAÇÃO - ALIMENTOS</t>
  </si>
  <si>
    <t>Cristina Lacerda Resende</t>
  </si>
  <si>
    <t>Mestrado Profissional em Avaliação e Monitoramento de Políticas Públicas, promovido pela Escola Nacional de Administração Pública (Enap).</t>
  </si>
  <si>
    <t>Março/2020 a Março/2021</t>
  </si>
  <si>
    <t>Vanessa Lucas Xavier</t>
  </si>
  <si>
    <t>POLÍTICA PÚBLICA</t>
  </si>
  <si>
    <t>COIME</t>
  </si>
  <si>
    <t xml:space="preserve">Formação de Auditor ISO 9001 com base base na ISSO 19011:2018; 2 - Curso de Formação de Gestor de Planejamento, Programação e Controle da Produção (PPCP) e Industrial </t>
  </si>
  <si>
    <t>09/03 a 15/04/20</t>
  </si>
  <si>
    <t>Roberto dos Reis</t>
  </si>
  <si>
    <t>1) Analista da Qualidade 2019 - https://comexito.com.br/curso/424/Analista_da_Qualidade_2019
2) Toxicologia Geral - https://www.portaleducacao.com.br/curso-online-farmacia-toxicologia-geral/p
3) Segurança do Paciente e Qualidade em Serviços de Saúde - https://www.escolavirtual.gov.br/curso/236
4) Avaliação de Impacto de Programas e Políticas Sociais - https://www.escolavirtual.gov.br/curso/98</t>
  </si>
  <si>
    <t>02/03/2020 a 30/05/2020</t>
  </si>
  <si>
    <t>Robelma France de Oliveira Marques</t>
  </si>
  <si>
    <t>Realizar inspeções internacionais em empresas fabricantes de medicamentos, insumos farmacêuticos e produtos para saúde, conforme requisitos do programa de capacitação da área e os procedimentos estabelecidos, verificando o cumprimento da legislação sanitária aplicável, demonstrando habilidade para comunicar no idioma de  realização da inspeção.</t>
  </si>
  <si>
    <t>Outubro a dezembro</t>
  </si>
  <si>
    <t>Elenice Lacerda</t>
  </si>
  <si>
    <t xml:space="preserve">Outubro  </t>
  </si>
  <si>
    <t>Carolina Lopes Krahn</t>
  </si>
  <si>
    <t>Introdução aos Métodos Espectroscópicos e Curso de Auditor Líder ISO 9001-2015 com ISO 19011-2018</t>
  </si>
  <si>
    <t> 13-01 a 14-02</t>
  </si>
  <si>
    <t> 1568710</t>
  </si>
  <si>
    <t> Renato Lopes Hurtado</t>
  </si>
  <si>
    <t>Mestrado Profissional em Administração Pública</t>
  </si>
  <si>
    <t xml:space="preserve"> 20 a 24/01/2020 e Defesa programada para ser realizada em junho (data e horário ainda não definidos)</t>
  </si>
  <si>
    <t>Letícia Oyamada Sizukusa</t>
  </si>
  <si>
    <t>SEGURANÇA DO PACIENTE E QUALIDADE EM SERVIÇOS DE SAÚDE/ PLANEJAMENTO ESTRATÉGICO PARA ORGANIZAÇÕES PÚBLICAS/ GESTÃO PESSOAL - BASE DA LIDERANÇA/ AVALIAÇÃO DE IMPACTO DE PROGRAMAS E POLÍTICAS SOCIAIS/ ESTATÍSTICA</t>
  </si>
  <si>
    <t>10/04/2020 A 05/06/2020</t>
  </si>
  <si>
    <t>FELIPE AUGUSTO GOMES SALES</t>
  </si>
  <si>
    <t>COINS</t>
  </si>
  <si>
    <t>APIC/CEFIC Conference on Active Pharmaceutical Ingredients i</t>
  </si>
  <si>
    <t>Fabrício Carneiro de Oliveira</t>
  </si>
  <si>
    <t>Lilian da Costa e Silva</t>
  </si>
  <si>
    <t>COISC</t>
  </si>
  <si>
    <t>Realizar inspeções nacionais em empresas fabricantes de medicamentos, insumos farmacêuticos,  produtos para saúde, cosméticos e saneantes e importadoras de medicamentos, fracionadores de insumos e farmácias conforme  requisitos do programa de capacitação da área e os procedimentos estabelecidos para o SNVS,  verificando o cumprimento da legislação sanitária aplicável.</t>
  </si>
  <si>
    <t>CURSO DE ATUALIZAÇÃO - CONTROLE DA QUALIDADE DE SANEANTES COM ABORDAGEM NOS ENSAIOS_x000D_
QUÍMICOS E FÍSICO-QUÍMICOS - INCQS</t>
  </si>
  <si>
    <t>Rejane Gomes Silva</t>
  </si>
  <si>
    <t>CONTROLE DE QUALIDADE</t>
  </si>
  <si>
    <t>Eneida Gagliardi Leite</t>
  </si>
  <si>
    <t>Anísia Maria Mariano</t>
  </si>
  <si>
    <t>CURSO DE ATUALIZAÇÃO - CONTROLE MICROBIOLÓGICO DE SANEANTES COM AÇÃO ANTIMICROBIANA - INCQS
 SUBSTITUIR POR: CONTROLE DA QUALIDADE DE DETERGENTES ENZIMÁTICOS COM ABORDAGEM NOS ENSAIOS DE DETERMINAÇÃO DA ATIVIDADE ENZIMATICA DA PROTEASE E AMILASE – INCQS - VIDE OBSERVAÇÃO</t>
  </si>
  <si>
    <t>Ethel Cardoso Freitas</t>
  </si>
  <si>
    <t>CURSO DE ATUALIZAÇÃO - CONTROLE MICROBIOLÓGICO DE SANEANTES COM AÇÃO ANTIMICROBIANA - INCQS           SUBSTITUIR POR: CONTROLE DA QUALIDADE DE DETERGENTES ENZIMÁTICOS COM ABORDAGEM NOS ENSAIOS DE DETERMINAÇÃO DA ATIVIDADE ENZIMATICA DA PROTEASE E AMILASE – INCQS VIDE OBSERVAÇÃO</t>
  </si>
  <si>
    <t>Renata Patrícia de Abreu Fernandes de Araújo</t>
  </si>
  <si>
    <t>Estabilidade de Produtos Cosméticos</t>
  </si>
  <si>
    <t>maio - data sujeita à alteração devido a pandemia do COVI-19</t>
  </si>
  <si>
    <t>Alexandre Lindolfo Modesto</t>
  </si>
  <si>
    <t>COSMÉTICOS</t>
  </si>
  <si>
    <t>Maio - data sujeita à alteração devido a pandemia do COVI-19.</t>
  </si>
  <si>
    <t xml:space="preserve">Estabilidade de Produtos Cosméticos - </t>
  </si>
  <si>
    <t>Maria Lúcia Silveira Malta de Alencar</t>
  </si>
  <si>
    <t>1445476</t>
  </si>
  <si>
    <t>Microbiologia</t>
  </si>
  <si>
    <t>Abril/Maio conforme planejamento das atividades da Coisc</t>
  </si>
  <si>
    <t xml:space="preserve"> Estágio VISA/DF</t>
  </si>
  <si>
    <t>01/06 a 30/06</t>
  </si>
  <si>
    <t> 1568125</t>
  </si>
  <si>
    <t>Criatividade e novas tecnologias no serviço público</t>
  </si>
  <si>
    <t>18/05 a 16/06/2020</t>
  </si>
  <si>
    <t>01/07 a 30/07</t>
  </si>
  <si>
    <t>Ferramenta da Qualidade e Gestão por Processos</t>
  </si>
  <si>
    <t>19/10 a 19/12/2020</t>
  </si>
  <si>
    <t>Gestão da Estratégia com BSC - Fundamentos</t>
  </si>
  <si>
    <t>Gestão Pessoal - Base da Liderança.</t>
  </si>
  <si>
    <t>15/03 a 13/04/2020</t>
  </si>
  <si>
    <t>Marcus Venicius Pires</t>
  </si>
  <si>
    <t xml:space="preserve">Governo Aberto </t>
  </si>
  <si>
    <t>GOVERNO ABERTO</t>
  </si>
  <si>
    <t xml:space="preserve">Melhores práticas de administração de serviços na nuvem do governo </t>
  </si>
  <si>
    <t>Planejamento Estratégico para Organizações Públicas</t>
  </si>
  <si>
    <t>COPAS</t>
  </si>
  <si>
    <t>Curso de Redação com Foco na Elaboração de Documentos Oficiais</t>
  </si>
  <si>
    <t>PATRÍCIA DOMINGUES MASERA</t>
  </si>
  <si>
    <t>CARLOS RENATO PONTE DA SILVA</t>
  </si>
  <si>
    <t>JACKELINE ROBERTA TEIXEIRA</t>
  </si>
  <si>
    <t>DUNALVO ALVES RABELO JÚNIOR</t>
  </si>
  <si>
    <t>DOMINIQUE GUIMARÃES PATURLE</t>
  </si>
  <si>
    <t>JULIANA MOTTA DE OLIVEIRA</t>
  </si>
  <si>
    <t>KELLY DIAS BOTELHO</t>
  </si>
  <si>
    <t>MARTHA JAKELINE REIS MARQUES</t>
  </si>
  <si>
    <t>RAQUEL COSTA TOLEDO</t>
  </si>
  <si>
    <t>Emitir manifestações referentes a processos administrativos sanitários, analisando a defesa da empresa e a procedência da autuação, instruindo o processo para o julgamento.</t>
  </si>
  <si>
    <t>Atualização Jurídica – Tutela Provisória no Novo CPC</t>
  </si>
  <si>
    <t>06/01/2020 a 04/02/2020</t>
  </si>
  <si>
    <t>Dunalvo Alves Rabelo Júnior</t>
  </si>
  <si>
    <t>DIREITO ADMINISTRATIVO E PRINCÍPIOS DA ADMINISTRAÇÃO PÚBLICA</t>
  </si>
  <si>
    <t>24/02/2020 A 24/03/2020</t>
  </si>
  <si>
    <t>Elementos para Redação de Documentos Oficiais (requisitos essenciais para elaboração e formatação de textos corporativos).</t>
  </si>
  <si>
    <t>13/07/2020 A 11/08/2020</t>
  </si>
  <si>
    <t>Processo Administrativo Federal</t>
  </si>
  <si>
    <t>04/05/2020 A 01/06/2020</t>
  </si>
  <si>
    <t>28/12/2020 a 26/01/2021</t>
  </si>
  <si>
    <t>CPROD</t>
  </si>
  <si>
    <t>Auditor Líder do Sistema de GEstão da Qualidade ISO 13485:2016</t>
  </si>
  <si>
    <t>03/02/2020 a 03/03/2020</t>
  </si>
  <si>
    <t>Paulo do Carmo Freitas</t>
  </si>
  <si>
    <t>Epidemiologia em Saúde Pública</t>
  </si>
  <si>
    <t>Aline Cristino Figueiredo</t>
  </si>
  <si>
    <t>Especialista em Regulação - Assistente</t>
  </si>
  <si>
    <t>Excel: análise de dados; conceitos dinâmicos do Excel; técnicas para manipulação, agrupamento e ordenação de dados</t>
  </si>
  <si>
    <t>AGOSTO</t>
  </si>
  <si>
    <t>Carlos Roberto dos Santos</t>
  </si>
  <si>
    <t>26/03/2020 a 24/06/2020</t>
  </si>
  <si>
    <t>Daisy Pereira Barbosa</t>
  </si>
  <si>
    <t>13/01/2020 a 27/02/2020</t>
  </si>
  <si>
    <t>Pedro da Silva Neto</t>
  </si>
  <si>
    <t>31/12/2019 a 29/02/2020</t>
  </si>
  <si>
    <t>Daniela Beatriz de Castro Gomes</t>
  </si>
  <si>
    <t>02/12/2019 a 30/01/2020 e 27/02/2020 a 27/03/2020</t>
  </si>
  <si>
    <t>Rosangela Gomes Benevides</t>
  </si>
  <si>
    <t>Flávia Queiroz Leite</t>
  </si>
  <si>
    <t>Mestrado em Ciências da Saúde – Universidade Federal de Goiás</t>
  </si>
  <si>
    <t>Início: maio/2020</t>
  </si>
  <si>
    <t>Jorge Taveira Samaha</t>
  </si>
  <si>
    <t>POWER BI  - Conhecimentos Básicos" e "O Gerenciamento de Processos como um Modelo de Gestão para a Excelência</t>
  </si>
  <si>
    <t>01/09 a 30/09</t>
  </si>
  <si>
    <t>Benefran Junio da Silva Bezerra</t>
  </si>
  <si>
    <t>POWER BI - Conhecimentos Básicos" e "O Gerenciamento de Processos como um Modelo de Gestão para a Excelência</t>
  </si>
  <si>
    <t>01/08 a 31/10</t>
  </si>
  <si>
    <t>Maria Elisa Araujo Pessoa</t>
  </si>
  <si>
    <t>Coordenador (a)</t>
  </si>
  <si>
    <t>10/04/2020 a 05/07/2020,</t>
  </si>
  <si>
    <t>Max Weber Marques Pereira</t>
  </si>
  <si>
    <t>Seis Sigma – Ferramentas e Técnicas da Gestão da Qualidade Total</t>
  </si>
  <si>
    <t>09/03/2020 a 06/06/2020</t>
  </si>
  <si>
    <t>Kellen Cristina Domingues dos Santos</t>
  </si>
  <si>
    <t>Curso de formação de inspetores em Boas Práticas de Fabricação de Insumos biológicos</t>
  </si>
  <si>
    <t>26 a 30/10/2020</t>
  </si>
  <si>
    <t>Curso de formação de inspetores em Boas Práticas de Fabricação de Insumos Farmacêuticos Ativos</t>
  </si>
  <si>
    <t>17 a 21/08/2020</t>
  </si>
  <si>
    <t>Curso de formação de inspetores em Boas Práticas de Fabricação de Produtos para Saúde</t>
  </si>
  <si>
    <t xml:space="preserve"> 03 A 07/08/2020</t>
  </si>
  <si>
    <t xml:space="preserve">Tecnologias de Fabricação em Processo Contínuo </t>
  </si>
  <si>
    <t xml:space="preserve">Integridade de Dados </t>
  </si>
  <si>
    <t>Ciclo de Vida aplicada à Validação de Processos Produtivos</t>
  </si>
  <si>
    <t>Seminário PIC/S</t>
  </si>
  <si>
    <t>Outubro e Novembro</t>
  </si>
  <si>
    <t>Tecnologia de Fabricação de Produtos Estéreis e Processamento asséptico de Produtos Sujeitos a Vigilância Sanitária</t>
  </si>
  <si>
    <t>Julho</t>
  </si>
  <si>
    <t>Gerenciamento de Risco no contexto da fabricação de produtos sob vigilÂncia sanitária</t>
  </si>
  <si>
    <t>GESTÃO DE RISCO SANITÁRIO</t>
  </si>
  <si>
    <t>Contribuir com ações relacionadas às cooperação e articulação internacionais com vistas ao aprimoramento de processos referentes às inspeção sanitária.</t>
  </si>
  <si>
    <t>Curso de Altos Estudos em Defesa (CAED)</t>
  </si>
  <si>
    <t>03/março a 26/novembro</t>
  </si>
  <si>
    <t>Patricia Oliveira Pereira Tagliari</t>
  </si>
  <si>
    <t>Especialista em Regulação,  Assessor (a)</t>
  </si>
  <si>
    <t>Gestão de políticas públicas
Gestão estratégica
Governança e gestão de riscos
Governo Digital e Transparência
Inovação</t>
  </si>
  <si>
    <t>Fevereiro e Julho</t>
  </si>
  <si>
    <t>Varley Dias Sousa</t>
  </si>
  <si>
    <t>Alessandra Paixão Dias</t>
  </si>
  <si>
    <t xml:space="preserve">POWER BI: foco em DAX </t>
  </si>
  <si>
    <t>agosto a outubro/2020</t>
  </si>
  <si>
    <t>Ronaldo Lucio Ponciano Gomes</t>
  </si>
  <si>
    <t>Especialista em Regulação - Assessora, Gerente-geral</t>
  </si>
  <si>
    <t>GIALI</t>
  </si>
  <si>
    <t>Renata Zago Diniz Fonseca</t>
  </si>
  <si>
    <t>Especialista em Regulação - Gerente</t>
  </si>
  <si>
    <t>GIMED</t>
  </si>
  <si>
    <t>Estágio INCQS</t>
  </si>
  <si>
    <t>06/01 - 20/03/2020</t>
  </si>
  <si>
    <t>Rodrigo Martins Bretas</t>
  </si>
  <si>
    <t>Estágio no exterior</t>
  </si>
  <si>
    <t>Renato de Oliveira Costa</t>
  </si>
  <si>
    <t>Estágio OMS</t>
  </si>
  <si>
    <t>Pedro Silvano</t>
  </si>
  <si>
    <t>Idioma - Inglês e Curso ENAP</t>
  </si>
  <si>
    <t>INTERCÂMBIO</t>
  </si>
  <si>
    <t>16/11 a 11/12</t>
  </si>
  <si>
    <t>Alana Silva da Purificacao Galeno</t>
  </si>
  <si>
    <t>GIPRO</t>
  </si>
  <si>
    <t>POWER BI - Conhecimentos Básicos</t>
  </si>
  <si>
    <t>Ana Carolina Moreira Marino Araujo</t>
  </si>
  <si>
    <t>GGGAF</t>
  </si>
  <si>
    <t>Fiscalizar contratos, verificando a qualidade, a efetividade e a conformidade de sua execução e observando critérios técnicos e legais, previstos na contratação.</t>
  </si>
  <si>
    <t>Aprimorar  o processo de  gestão e fiscalização de Contratos Administrativos</t>
  </si>
  <si>
    <t>Ádamo Luiz Costa Batista</t>
  </si>
  <si>
    <t>Propor soluções para problemas estruturais de edificação, elaborando fundamentação técnica para tomada de decisão, preservando o patrimônio e prevenindo danos.</t>
  </si>
  <si>
    <t>Aprimorar  o processo de gestão e fiscalização de obras e serviços de engenharia;</t>
  </si>
  <si>
    <t>AQUISIÇÃO E LOGÍSTICA</t>
  </si>
  <si>
    <t>Adrielly Cristina Martins Torres</t>
  </si>
  <si>
    <t>Gerenciar processos de pesquisa de preços, identificando propostas adequadas às especificações e particularidades do objeto, avaliando os métodos adotados e os resultados obtidos.</t>
  </si>
  <si>
    <t>Gestão de contratações</t>
  </si>
  <si>
    <t xml:space="preserve">Tesouro Gerencial </t>
  </si>
  <si>
    <t>Alex Sandre de Moura</t>
  </si>
  <si>
    <t>GEFIC</t>
  </si>
  <si>
    <t xml:space="preserve">Propor a adequação dos normativos referentes a procedimentos orçamentários, financeiros e administrativos da Agência, acompanhando as atualizações de legislações e determinações dos órgãos gestores. </t>
  </si>
  <si>
    <t>Tesouro Gerencial básico</t>
  </si>
  <si>
    <t>Presencial</t>
  </si>
  <si>
    <t xml:space="preserve">Aloisio Alves de Matos </t>
  </si>
  <si>
    <t>Propor a adequação dos normativos referentes a procedimentos orçamentários, financeiros e administrativos da Agência, acompanhando as atualizações de legislações e determinações dos órgãos gestores.</t>
  </si>
  <si>
    <t>Governança, controle público e gestão de riscos nas aquisições</t>
  </si>
  <si>
    <t xml:space="preserve">PRESENCIAL </t>
  </si>
  <si>
    <t>CURSO DE DIREITO ADMINISTRATIVO</t>
  </si>
  <si>
    <t>ALOISIO ALVES DE MATTOS</t>
  </si>
  <si>
    <t xml:space="preserve">GGGAF </t>
  </si>
  <si>
    <t>Curso sobre repactuação / apostilamento nos contratos administrativos</t>
  </si>
  <si>
    <t>Aloisio Alves de Mattos</t>
  </si>
  <si>
    <t>Ana Cláudia Fernandes Machado</t>
  </si>
  <si>
    <t>COLIP</t>
  </si>
  <si>
    <t>Responder interpelações judiciais, da Auditoria Interna e dos órgãos de controle, realizando análises pertinentes e observando prazos e critérios legais, normativos e técnicos.</t>
  </si>
  <si>
    <t>Ana Luisa Serafini Machado</t>
  </si>
  <si>
    <t>Conduzir a fase externa da contratação respondendo questionamentos, impugnações e julgando os recursos dos licitantes, com observância de prazos e critérios técnicos e legais.</t>
  </si>
  <si>
    <t>Gestão de contratações (Planejamento da contratação)</t>
  </si>
  <si>
    <t>Atuar como Gestor Setorial dos Sistemas de Administração Financeira e de Orçamento e Planejamento do Governo Federal (Lei n. 13.848/2019)</t>
  </si>
  <si>
    <t>Curso de Planejamento e Orçamento Público</t>
  </si>
  <si>
    <t>Andréia Silva Nogueira</t>
  </si>
  <si>
    <t>Curso de Power BI</t>
  </si>
  <si>
    <t>REGULAÇÃO SANITÁRIA</t>
  </si>
  <si>
    <t>LEGISLAÇÃO</t>
  </si>
  <si>
    <t>Semana de Administração Orçamentária, Financeira e de Contratações Públicas</t>
  </si>
  <si>
    <t>Curso de Excel Avançado</t>
  </si>
  <si>
    <t xml:space="preserve">Andréia Silva Nogueira </t>
  </si>
  <si>
    <t>Arthur de Souza Prado Junqueira Reis</t>
  </si>
  <si>
    <t>Planejar contratações para o exercício seguinte, analisando a viabilidade processual das contratações solicitadas, identificando as contratações prioritárias e definindo cronograma.</t>
  </si>
  <si>
    <t>Elaboração do Plano Anual de Contratações.</t>
  </si>
  <si>
    <t>Bruno José Santos</t>
  </si>
  <si>
    <t>GEGAR</t>
  </si>
  <si>
    <t>Promover o alinhamento de procedimentos às orientações dos órgãos superiores de execução e controle, de forma diligente, realizando interlocução com esses órgãos e unidades organizacionais internas, observando atualizações em critérios legais e técnicos.</t>
  </si>
  <si>
    <t>Atendimento ao público</t>
  </si>
  <si>
    <t>CARLOS ALESSANDRO GENEROSO TRIPODE</t>
  </si>
  <si>
    <t>Coordenar e executar as ações de gestão administrativa dos contratos, promovendo as alterações contratuais em observâncias à legislação pertinentes, resguardando, ainda, os interesses públicos.</t>
  </si>
  <si>
    <t>Gestão Administrativa de contratos, excutando as alterações contratuais</t>
  </si>
  <si>
    <t>Caroline Queiroz Mendes</t>
  </si>
  <si>
    <t xml:space="preserve">Cassius Marcelus Dias Soares </t>
  </si>
  <si>
    <t>Daniel Ferreira Alves</t>
  </si>
  <si>
    <t xml:space="preserve">Curso de Excel Avançado Aplicado ao Setor Público </t>
  </si>
  <si>
    <t>Daniele Furtado de Carvalho Morais</t>
  </si>
  <si>
    <t>Execução Orçamentária e Financeira</t>
  </si>
  <si>
    <t xml:space="preserve">Déborah Abrahão Naoum </t>
  </si>
  <si>
    <t xml:space="preserve">Curso de Acompanhamento da Execução Orçamentária e Financeira com o Tesouro Gerencial </t>
  </si>
  <si>
    <t xml:space="preserve">Déborah Abrahão Naoum  </t>
  </si>
  <si>
    <t>Gerenciar processos de contratação, promovendo o cumprimento de prazos e critérios técnicos e legais, a fim de atender as prioridades e as necessidades da Agência.</t>
  </si>
  <si>
    <t>Diana Maria Rodrigues Santos</t>
  </si>
  <si>
    <t>Domingos Bispo Junior</t>
  </si>
  <si>
    <t xml:space="preserve">CURSO DE GESTÃO PÚBLICA </t>
  </si>
  <si>
    <t>Domingos Bispo Júnior</t>
  </si>
  <si>
    <t>Como Instruir Processos Administrativos à Luz da Lei 9.784/99</t>
  </si>
  <si>
    <t>Douglas Araújo Maerin</t>
  </si>
  <si>
    <t>Promover a evidenciação dos créditos a receber nos demonstrativos contábeis da Anvisa, realizando interlocução com órgãos envolvidos, com observância dos critérios legais e técnicos.</t>
  </si>
  <si>
    <t>Redação Oficial</t>
  </si>
  <si>
    <t>DUNIA ALCIRA CECILIA GOITIA SALAZAR</t>
  </si>
  <si>
    <t>Elias Sousa da Silva</t>
  </si>
  <si>
    <t>Operacionalizar a concessão de diárias e passagens, analisando a conformidade técnica e legal das propostas de viagens e das prestações de contas, viabilizando a realização de viagens a serviço.</t>
  </si>
  <si>
    <t>Atualizar e aprimorar os conhecimentos sobre o Sistema de Concessão de Diárias e Passagens - SCDP e desenvolvimento de visão sistêmica e crítica a respeito do processo de concessão de diárias e passagens.</t>
  </si>
  <si>
    <t>Erico Cássio Santos de Oliveira</t>
  </si>
  <si>
    <t>SCDP</t>
  </si>
  <si>
    <t xml:space="preserve">Fábio Yassuo Mikami </t>
  </si>
  <si>
    <t>Felipe Caldas Batista</t>
  </si>
  <si>
    <t>Fernanda Rodrigues da Costa</t>
  </si>
  <si>
    <t>Fernando Lucas de Oliveira</t>
  </si>
  <si>
    <t>Gestão de Processos com Foco em Inovação - Transformação Digital - Capacita Gov.BR</t>
  </si>
  <si>
    <t>Frederico Augusto de Abreu Fernandes</t>
  </si>
  <si>
    <t>Gestão de riscos e liquidação de despesas</t>
  </si>
  <si>
    <t>Gabriela Dias Duarte</t>
  </si>
  <si>
    <t xml:space="preserve">Gabriela Dias Duarte </t>
  </si>
  <si>
    <t>Gerson Geraldo de Faria</t>
  </si>
  <si>
    <t>Propor a adequação dos normativos referentes a procedimentos orçamentários, financeiros e administrativos da Agência, acompanhando as atualizações de legislações e determinações dos órgãos gestores..</t>
  </si>
  <si>
    <t>Gesiane Rodrigues de Jesus</t>
  </si>
  <si>
    <t>Guilherme Senna Jeronymo</t>
  </si>
  <si>
    <t>CCONT</t>
  </si>
  <si>
    <t>Regularizar inconsistências nas contas contábeis do órgão, analisando informações apresentadas em sistemas de informação, orientando ajustes e efetuando os registros de prerrogativa das setoriais contábeis, observando critérios legais e técnicos.</t>
  </si>
  <si>
    <t xml:space="preserve">Tesouro Gerencial avançado </t>
  </si>
  <si>
    <t>Hélio Mário Alves de Araujo</t>
  </si>
  <si>
    <t>Aprimoramento das Análise Financeira, Econômica e Patrimonial das Demonstrações Contábeis conforme orientações dos òrgãos superiores do Sistema de Contabilidade Federal</t>
  </si>
  <si>
    <t>Henrique Bueno Kussama</t>
  </si>
  <si>
    <t>Língua estrangeira (Inglês)</t>
  </si>
  <si>
    <t>junho a julho de 2020</t>
  </si>
  <si>
    <t>Jaciara Roque de Araujo Candido</t>
  </si>
  <si>
    <t>Jaciara Roque de Araujo Cândido</t>
  </si>
  <si>
    <t>Juliana Borges Pires</t>
  </si>
  <si>
    <t>Direito Tributário</t>
  </si>
  <si>
    <t>maio a junho de 2020</t>
  </si>
  <si>
    <t>DIREITO TRIBUTÁRIO</t>
  </si>
  <si>
    <t>Juliana de Queiroz Fonseca</t>
  </si>
  <si>
    <t>Juliana Gimenez Quartin de Paiva</t>
  </si>
  <si>
    <t>Curso de Excel Avançado Aplicado ao Setor Público</t>
  </si>
  <si>
    <t>Kátia Hara Watanabe</t>
  </si>
  <si>
    <t xml:space="preserve">Kátia Hara Watanabe </t>
  </si>
  <si>
    <t>Lais Moita Netto</t>
  </si>
  <si>
    <t>LARISSA CARDOSO AMARAL</t>
  </si>
  <si>
    <t>Leonardo Ferreira Bezerra</t>
  </si>
  <si>
    <t xml:space="preserve">Matemática Financeira </t>
  </si>
  <si>
    <t>FINANÇAS</t>
  </si>
  <si>
    <t>BI ou contratos e licitações?</t>
  </si>
  <si>
    <t>Liliane Augusta Fernandes Melo</t>
  </si>
  <si>
    <t>Analisar a capacidade financeira de empresas licitantes, observando critérios legais e técnicos, verificando os índices dos demonstrativos financeiros, a fim de subsidiar as áreas de licitações e contratos.</t>
  </si>
  <si>
    <t>Lorrayne Vieira Mendonça</t>
  </si>
  <si>
    <t>Curso "Lideranças em Orçamento e Finanças" (PDL ENAP)</t>
  </si>
  <si>
    <t>Luanda de Siqueira Leitão</t>
  </si>
  <si>
    <t>Governança Pública para Resultados</t>
  </si>
  <si>
    <t xml:space="preserve">Luanda de Siqueira Leitão </t>
  </si>
  <si>
    <t>Luciana Alves da Silva</t>
  </si>
  <si>
    <t>Luis Jibrin</t>
  </si>
  <si>
    <t>Luis Renato Ferreira Coelho</t>
  </si>
  <si>
    <t>Marcelo Freitas Rodrigues</t>
  </si>
  <si>
    <t>Elaborar e formalizar Contratos e Parceriais Nacionais e Internacionais, avaliando especificações do objeto e seus aspectos técnicos e legais contidos nos artefatos necessários.</t>
  </si>
  <si>
    <t>Gestão Administrativa de contratos</t>
  </si>
  <si>
    <t>Marcio Eduardo Rodrigues Kuntz</t>
  </si>
  <si>
    <t>Cedido</t>
  </si>
  <si>
    <t>Marcio José Sousa Paes</t>
  </si>
  <si>
    <t>Marco Aurélio Rodovalho de Oliveira</t>
  </si>
  <si>
    <t>MARCOS PAULO BERTOLDO BERNARDES</t>
  </si>
  <si>
    <t>Mariangela Nepomuceno Haje</t>
  </si>
  <si>
    <t>Marino José Ferreira Alves</t>
  </si>
  <si>
    <t>Mario Victor de Azeredo Arneitz</t>
  </si>
  <si>
    <t>NATALIA BRAVIM RINCO</t>
  </si>
  <si>
    <t xml:space="preserve">Patricia Laboissiere Moreira de Oliveira </t>
  </si>
  <si>
    <t>GESTÃO DO PROCESSO E TOMADA DECISÃO REFERENTE AO PROCESSO DE CONCESSÃO DE DIÁRIAS E PASSAGENS</t>
  </si>
  <si>
    <t>Patrícia Maria Jeronimo</t>
  </si>
  <si>
    <t xml:space="preserve">Pedro Estevam de Lucena Dourado Matos </t>
  </si>
  <si>
    <t>Pedro Henrique Silva Santos</t>
  </si>
  <si>
    <t>CAS</t>
  </si>
  <si>
    <t>Priscila dos Santos Fernandes</t>
  </si>
  <si>
    <t xml:space="preserve">Priscila dos Santos Fernandes </t>
  </si>
  <si>
    <t>PRISCILA SOARES Nascimento</t>
  </si>
  <si>
    <t>Execução Orçamentaria e Financeria</t>
  </si>
  <si>
    <t>Rafaela Condori Choque de Araújo</t>
  </si>
  <si>
    <t>Gestão de Convênios e Termos de Cooperação  para Concedentes</t>
  </si>
  <si>
    <t>Raquel Soares Avila</t>
  </si>
  <si>
    <t>Renato Carneiro Lino da Silva</t>
  </si>
  <si>
    <t>Rodrigo Jose Viana Ottoni</t>
  </si>
  <si>
    <t>Práticas na Execução Orçamentária e Financeira</t>
  </si>
  <si>
    <t>Rodrigo Savini</t>
  </si>
  <si>
    <t>Ronan Gabriel Pereira dos Santos</t>
  </si>
  <si>
    <t>Rosa Maria Lima Costa</t>
  </si>
  <si>
    <t>Sabrina Araújo Melo</t>
  </si>
  <si>
    <t>Julho a setembro de 2020</t>
  </si>
  <si>
    <t xml:space="preserve">	_x000D_
Gestão de Riscos na Administração Pública</t>
  </si>
  <si>
    <t>Thayná de Almeida Sampaio</t>
  </si>
  <si>
    <t>Ulisses Luz da Silva Neto</t>
  </si>
  <si>
    <t>Vanessa de Araújo Matos</t>
  </si>
  <si>
    <t>Vicente Nunes da Silva</t>
  </si>
  <si>
    <t>Noções de Direito Tributário</t>
  </si>
  <si>
    <t>agosto de 2020</t>
  </si>
  <si>
    <t>Vinicius Scherpl de Carvalho Silveira</t>
  </si>
  <si>
    <t xml:space="preserve">Vinicius Scherpl de Carvalho Silveira </t>
  </si>
  <si>
    <t> </t>
  </si>
  <si>
    <t xml:space="preserve">Vitor Henrique de Oliveira </t>
  </si>
  <si>
    <t>Willans Nunes dos Santos</t>
  </si>
  <si>
    <t>Yáskara Leonora de Mattos Lima</t>
  </si>
  <si>
    <t xml:space="preserve">Yáskara Leonora de Mattos Lima </t>
  </si>
  <si>
    <t xml:space="preserve">Promover o alinhamento de procedimentos às orientações dos órgãos superiores de execução e controle, de forma diligente, realizando interlocução com esses órgãos e unidades organizacionais internas, observando atualizações em critérios legais e técnicos. </t>
  </si>
  <si>
    <t>Curso Siafi Operacional</t>
  </si>
  <si>
    <t>GESTÃO DE PESSOAL</t>
  </si>
  <si>
    <t xml:space="preserve">Primeiros Passos em Orçamento Público no Brasil </t>
  </si>
  <si>
    <t>Sistema Conta</t>
  </si>
  <si>
    <t>GGMED</t>
  </si>
  <si>
    <t>CETER</t>
  </si>
  <si>
    <t>Macrotema sugerido na oficina: Inovação no modelo de gestão</t>
  </si>
  <si>
    <t>Cursos de gestão e desenvolvimento profissional</t>
  </si>
  <si>
    <t>Avaliar estudos de interação farmacocinética.</t>
  </si>
  <si>
    <t>Cursos de interação fármaco-fármaco</t>
  </si>
  <si>
    <t>MEDICAMENTOS</t>
  </si>
  <si>
    <t>Avaliar protocolos e estudos de biodisponibilidade relativa, bioequivalência e bioisenção para fins de registro, renovação de registro e pós-registro de medicamentos.</t>
  </si>
  <si>
    <t>Correlação in vitro/in vivo</t>
  </si>
  <si>
    <t xml:space="preserve">REGISTRO </t>
  </si>
  <si>
    <t>Curso de modelagem farmacocinética fisiologicamento baseada</t>
  </si>
  <si>
    <t>Curso de permeabilidade de fármacos</t>
  </si>
  <si>
    <t>Aquisição de conhecimento em Bioanalysis, Biomarkers, Immunogenicity, Gene Therapy &amp; Vaccine</t>
  </si>
  <si>
    <t>Aquisição de conhecimento para elaboração de normas para registro e pós registro de medicamentos</t>
  </si>
  <si>
    <t>Aquisição de conhecimentos estatísticos para elaboração de normas para registro e pós registro de medicamentos</t>
  </si>
  <si>
    <t>Macrotema sugerido na oficina: Fortalecimento do SNVS</t>
  </si>
  <si>
    <t>A Saúde e a Constituição Federal - O Sistema SUS em estudo (EAD)</t>
  </si>
  <si>
    <t>01/08/2020 a 31/08/2020</t>
  </si>
  <si>
    <t>Luiza Novaes Borges</t>
  </si>
  <si>
    <t>Curso de Legislação Farmacêutica (EAD) - Faculdade Metropolitana - Estude bem Fronteiras</t>
  </si>
  <si>
    <t>Macrotema sugerido na oficina: Técnica legislativa</t>
  </si>
  <si>
    <t>Português Instrumental</t>
  </si>
  <si>
    <t>01/11/2020 a 31/01/2021</t>
  </si>
  <si>
    <t>Eduardo Agostinho Freitas Fernandes</t>
  </si>
  <si>
    <t>PORTUGUÊS</t>
  </si>
  <si>
    <t>Saúde e Inclusão - Faculdade Metropolitana - Estude bem Fronteiras</t>
  </si>
  <si>
    <t>01/10/2020 a 31/10/2020</t>
  </si>
  <si>
    <t>COIFA</t>
  </si>
  <si>
    <t>Analisar petições de concessão de registro, renovação de registro e pós-registro para insumos farmacêuticos ativos.</t>
  </si>
  <si>
    <t xml:space="preserve">Aperfeiçoar a avaliação de Boas Práticas de Fabricação </t>
  </si>
  <si>
    <t>Aperfeiçoar a análise do Dossiê do Insumo Farmacêutico Ativo</t>
  </si>
  <si>
    <t>OUTRAS DEMANDAS ESPECÍFICAS DAS ÁREAS</t>
  </si>
  <si>
    <t>IFA</t>
  </si>
  <si>
    <t>Curso de Excel</t>
  </si>
  <si>
    <t>22/06/2020 a 06/07/2020</t>
  </si>
  <si>
    <t>Nayrton Flávio Moura Roche</t>
  </si>
  <si>
    <t>Curso de gestão de pessoas, gestão de projetos e gestão de processos</t>
  </si>
  <si>
    <t>13/07/2020 a 01/08/2020</t>
  </si>
  <si>
    <t>Tatijana Botovchenco Sobestiansky</t>
  </si>
  <si>
    <t>Curso de Inglês</t>
  </si>
  <si>
    <t>Patrícia Fernandes Nantes Castilho</t>
  </si>
  <si>
    <t>COINC</t>
  </si>
  <si>
    <t>Avaliar a segurança e eficácia das petições de registro, renovação de registro e pós-registro para medicamentos novos, inovadores e inovações incrementais.</t>
  </si>
  <si>
    <t>IDIOMA</t>
  </si>
  <si>
    <t>01/08/2020 a 30/09/2020</t>
  </si>
  <si>
    <t>Caroline Yuki Nishikawa Nagayama</t>
  </si>
  <si>
    <t>COOPI</t>
  </si>
  <si>
    <t>Manifestar-se sobre a anuência prévia de pedidos de patentes de produtos e processos farmacêuticos, depositados junto ao Instituto Nacional de Propriedade Industrial, de acordo com Lei 9.279, de 1996.</t>
  </si>
  <si>
    <t>Programas de idiomas estrangeiros - Inglês</t>
  </si>
  <si>
    <t>Biologia computacional - Biomanguinhos</t>
  </si>
  <si>
    <t xml:space="preserve">Biotecnologia farmacêutica: conceitos básicos </t>
  </si>
  <si>
    <t>Congresso Internacional da Propriedade Intelectual /ABPI - Foz do Iguaçú</t>
  </si>
  <si>
    <t>22 a 25/08/2020</t>
  </si>
  <si>
    <t>PROPRIEDADE INTELECTUAL</t>
  </si>
  <si>
    <t>V International Symposium on Immunobiologicals de Bio-Manguinhos</t>
  </si>
  <si>
    <t>SIMPÓSIO</t>
  </si>
  <si>
    <t>13 a 16/05/2020</t>
  </si>
  <si>
    <t>FALTANDO $</t>
  </si>
  <si>
    <t>COPEC</t>
  </si>
  <si>
    <t>Avaliar petições relacionados a pesquisas clínicas de medicamentos e produtos biológicos</t>
  </si>
  <si>
    <t>Estudos clínicos Adaptativos e de Não Inferioridade (Aspectos Estatísticos)</t>
  </si>
  <si>
    <t>1. 1050180, 2. 2092373, 3. 1568785, 4. 2110218, 5. 1449392, 6. 1568652, 7. 1421133, 8. 1492810, 9. 1568139, 10. 1568120, 11. 1568408, 12. 1568671, 13. 1568706, 14. 1380797, 15. 2111301, 16. 1185104 </t>
  </si>
  <si>
    <t>1. ADRIANE ALVES DE OLIVEIRA, 2. ANDRÉ LUIS C. S. SOUZA, 3. BRUNO DE PAULA COUTINHO, 4. CARLA ABRAHÃO BRICHESI, 5. CARLOS A. MARTINS NETTO, 6. CAROLINA PINGRET CINTRA, 7. CHRISTIANE SANTIAGO MAIA, 8. CLAUDIO NISHIZAWA, 9. CLAUDIOSVAM MARTINS ALVES DE SOUSA, 10. FANNY NASCIMENTO MOURA, 11. FERNANDO CASSEB FLOSI, 12. GLÁUCIA PACHECO BUFON, 13. KELLEN DO ROCIO MALAMAN, 14. MARIELLA ZARONI, 15. MIRIAM MOTIZUKI ONISHI, 16. SÔNIA COSTA E SILVA</t>
  </si>
  <si>
    <t>PESQUISA  CLÍNICA</t>
  </si>
  <si>
    <t>Avaliação da qualidade do medicamento experimental destinado a pesquisa clínica</t>
  </si>
  <si>
    <t xml:space="preserve">1. 1050180, 2. 2092373, 3. 1568785, 4. 2110218, 5. 1449392, 6. 1568652, 7. 1421133, 8. 1492810, 9. 1568139, 10. 1568120, 11. 1568408, 12. 1568671, 13. 1568706, 14. 1380797, 15. 2111301, 16. 1185104 </t>
  </si>
  <si>
    <t>PESQUISA CLÍNICA</t>
  </si>
  <si>
    <t>Novas abordagens para minimizar a exposição de pacientes ao placebo e minimizar o número de pacientes necessários em ensaios clínicos (crossover de in´cio cego e ensaios randomizados de in´cio retardado, estudo de braço único com controles internos e externos, estudos com evid~encias de mundo real)</t>
  </si>
  <si>
    <t>Novas Estratégias para otimização de Desenvolvimento Clínico (Dados da História Natural, dados históricos de controle como controle externo, simulações de ensaios clínicos e estudo da doença para definir critérios de inclusão/exclusão e possíveis biomarcadores</t>
  </si>
  <si>
    <t>OFICINA</t>
  </si>
  <si>
    <t>Workshop "Estudos clínicos de produtos biológicos"</t>
  </si>
  <si>
    <t>Estágio em serviço de refência em pesquisa clínica</t>
  </si>
  <si>
    <t>1421133/1568671</t>
  </si>
  <si>
    <t>christiane.maia/glaucia.buffon</t>
  </si>
  <si>
    <t>Farmacologia aplicada, bases da pesquisa clínica de medicamentos, farmacovigilância pré e pós comercialização, assuntos regulatórios e registro.</t>
  </si>
  <si>
    <t>christiane.maia</t>
  </si>
  <si>
    <t>Introdução à gestão de projetos e Segurança do paciente e qualidade em serviços de saúde</t>
  </si>
  <si>
    <t>1/6 a 26/6</t>
  </si>
  <si>
    <t>GESTÃO E SERVIÇOS DE SAÚDE</t>
  </si>
  <si>
    <t>CPMEC</t>
  </si>
  <si>
    <t>Analisar as petições de pós-registro de medicamentos classificadas como de menor complexidade.</t>
  </si>
  <si>
    <t>Fundamentos  do processo administrativo para recursos</t>
  </si>
  <si>
    <t>Maria Del Sol Atan Galan</t>
  </si>
  <si>
    <t>Especialista em Regulação</t>
  </si>
  <si>
    <t>Tulio Nader Lana</t>
  </si>
  <si>
    <t>Macrotema sugerido na oficina: Implementar procedimentos mais racionais e ágeis na análise de petições</t>
  </si>
  <si>
    <t>Curso de aprimoramento em elaboração de pareceres técnicos e nota técnica (redação técnica)</t>
  </si>
  <si>
    <t>Curso de aprimoramento em Tomada de decisão baseada em evidências</t>
  </si>
  <si>
    <t>Cursos de gestão</t>
  </si>
  <si>
    <t>1493041, 2090087</t>
  </si>
  <si>
    <t>maria.sol, tulio.nader</t>
  </si>
  <si>
    <t>Efficient and Transparent Approval Processes for Pharmaceuticals</t>
  </si>
  <si>
    <t>18 - 29 de maio</t>
  </si>
  <si>
    <t xml:space="preserve">	
2091198</t>
  </si>
  <si>
    <t>henrique.mansano</t>
  </si>
  <si>
    <t>GESEF</t>
  </si>
  <si>
    <t>Avaliar a segurança e eficácia das petições de registro, renovação de registro e pós-registro de medicamentos.</t>
  </si>
  <si>
    <t>Congresso Sociedade Brasileira de Pediatria</t>
  </si>
  <si>
    <t>Mariama Gaspar Falcão</t>
  </si>
  <si>
    <t>Curso teórico prático em avaliação  de mutagenotoxicidade e genotoxicidade com ênfase em teste de AMes</t>
  </si>
  <si>
    <t>Farmacocinética aplicada a avalição de estudos clínicos</t>
  </si>
  <si>
    <t>PMDA-ATC &amp; U.S. FDA Pediatric Review Seminar 2020</t>
  </si>
  <si>
    <t>Regulatory Education for Industry (REdI): Clinical Investigator Training Course</t>
  </si>
  <si>
    <t>Estatística aplicada a avaliação de estudos clínicos</t>
  </si>
  <si>
    <t xml:space="preserve">Especialistas em regulação </t>
  </si>
  <si>
    <t>Melhoria da Qualidade Regulatória</t>
  </si>
  <si>
    <t>GMESP</t>
  </si>
  <si>
    <t>Analisar petições de concessão de registros, renovação de registros e pós-registros de medicamentos específicos, fitoterápicos, dinamizados e gases medicinais.</t>
  </si>
  <si>
    <t>Compendial HPLC Practices</t>
  </si>
  <si>
    <t>Segundo semestre</t>
  </si>
  <si>
    <t>Essentials of Control and testing of Microbial Quality of Nonsterile and Sterile Products e Alternate Microbiological Methods</t>
  </si>
  <si>
    <t>05, 06 e 07/10</t>
  </si>
  <si>
    <t>Investigação de resultados analíticos fora de especificação (OOS)</t>
  </si>
  <si>
    <t>03 e 04/08/2020</t>
  </si>
  <si>
    <t>Analisar petições de concessão de registros, renovação de registros e pós-registros de medicamentos específicos, fitoterápicos, dinamizados e gases medicinais. Realizar auditorias de registro e pós-registro para comprovação do cumprimento dos requisitos técnicos relacionados aos medicamentos específicos, fitoterápicos, dinamizados e gases medicinais. Assistir as ações de fiscalização e inspeções de boas práticas de fabricação relacionadas a medicamentos específicos, fitoterápicos, dinamizados, de notificação simplificada e gases medicinais.</t>
  </si>
  <si>
    <t>Atualização em Fitoterápicos</t>
  </si>
  <si>
    <t>Atualização em Gases Medicinais</t>
  </si>
  <si>
    <t>Curso de inglês- Nível intermediário</t>
  </si>
  <si>
    <t>03/2020 a 12/2020</t>
  </si>
  <si>
    <t>Paulo Victor Dantas Xavier</t>
  </si>
  <si>
    <t>Comunicação e Feedback</t>
  </si>
  <si>
    <t>25 e 26/05/2020</t>
  </si>
  <si>
    <t>Ana Cecília Bezerra Carvalho</t>
  </si>
  <si>
    <t>Curso de Gestão de Pessoas</t>
  </si>
  <si>
    <t>11/05/2020 a 09/06/2020</t>
  </si>
  <si>
    <t>João Paulo Silvério Perfeito</t>
  </si>
  <si>
    <t>Gerente, Especialista em regulação</t>
  </si>
  <si>
    <t>Curso de Gestão em Saúde Pública</t>
  </si>
  <si>
    <t>04/05/2020 A 31/06/2020</t>
  </si>
  <si>
    <t>Fabiana Rodrigues Gomes</t>
  </si>
  <si>
    <t>Curso de Gestão na Administração Pública</t>
  </si>
  <si>
    <t>19/10/2020 a 17/11/2020</t>
  </si>
  <si>
    <t>Estágio na CEPIS ( Planaltina ) e no Núcleo de Farmácia VIva ( Núcleo Bandeirante): conhecendo práticas integrativas como Medicina Tradicional Chinesa, Florais, Antroposofia, Homeopatica, todos objetos de trabalho da GMESP e ainda a produção de medicamentos fitoterápicos, desde o cultivo das plantas, coleta,processamento, manipulação do medicamento, controle de qualidade, armazenamento e dispensação</t>
  </si>
  <si>
    <t>03/08/2020 a 31/08/2020</t>
  </si>
  <si>
    <t>Pensamento Estratégico e Visão Sistêmica</t>
  </si>
  <si>
    <t>Pós-Graduação em Gestão Industrial Farmacêutica</t>
  </si>
  <si>
    <t>04/2020 a 04/2021</t>
  </si>
  <si>
    <t>DANIELA APARECIDA DOS REIS ARQUETE</t>
  </si>
  <si>
    <t>GPBIO</t>
  </si>
  <si>
    <t>Análise de petiçoes de registro e pós-registro de produtos biológicos</t>
  </si>
  <si>
    <t>Treinamento ICH</t>
  </si>
  <si>
    <t>Treinamento USP</t>
  </si>
  <si>
    <t>Workshop de caracterização de produtos biológicos</t>
  </si>
  <si>
    <t>Workshop de produção de produtos biológicos</t>
  </si>
  <si>
    <t>Atualização de atos regulatórios</t>
  </si>
  <si>
    <t>Workshop de Regulação de Medicamentos</t>
  </si>
  <si>
    <t>Avaliaçao da qualidade de produtos biotecniológicos para uso farmacêutico - Aspectos físico-químicos (avançado)</t>
  </si>
  <si>
    <t>Análise de petiçoes de registro e pós-registro de radiofármacos</t>
  </si>
  <si>
    <t xml:space="preserve">Congresso de Medicina Nuclear </t>
  </si>
  <si>
    <t>Análise de petiçoes de registro e pós-registro de produtos biológicos em língua estrangeira</t>
  </si>
  <si>
    <t>Curso de Espanhol</t>
  </si>
  <si>
    <t>julho a setembro</t>
  </si>
  <si>
    <t>KALINKA DE MELO CARRIJO</t>
  </si>
  <si>
    <t>Curso de Extensão  - CT: Practical Clinical Statistics for the Non-Statistician</t>
  </si>
  <si>
    <t>Curso de Extensão  - Pharmacokinetics</t>
  </si>
  <si>
    <t>março e maio</t>
  </si>
  <si>
    <t>FERNANDA PIRES VIEIRA</t>
  </si>
  <si>
    <t>dezembro a fevereiro/2021</t>
  </si>
  <si>
    <t>MARIA FERNANDA REIS E SILVA THEES</t>
  </si>
  <si>
    <t>setembro a novembro</t>
  </si>
  <si>
    <t>1568338 </t>
  </si>
  <si>
    <t>TIAGO DE OLIVEIRA MENEZES</t>
  </si>
  <si>
    <t>REGINA CÉLIA BORGES LUCENA</t>
  </si>
  <si>
    <t>outubro a dezembro</t>
  </si>
  <si>
    <t>ELKIANE MACEDO RAMA</t>
  </si>
  <si>
    <t>GQMED</t>
  </si>
  <si>
    <t>Análise de dados de tecnologia farmacêutica nas petições de registro, pós-registro e renovação de registro.</t>
  </si>
  <si>
    <t>Avaliação técnica de relatórios de controle de qualidade microbiológica</t>
  </si>
  <si>
    <t>Criatividade e Novas Tecnologias no Serviço Público</t>
  </si>
  <si>
    <t>Curso</t>
  </si>
  <si>
    <t>Especialistas em regulação, Técnicos em Regulação, Analistas administrativo, Técnico Administrativo</t>
  </si>
  <si>
    <t>Analisar os dados de tecnologia farmacêutica nas petições de registro, pós-registro e renovação de registro.</t>
  </si>
  <si>
    <t xml:space="preserve">Avaliação técnica de relatórios de medicamentos associados a dispositivos médicos </t>
  </si>
  <si>
    <t>Desenvolvimento de método de dissolução de forma farmacêtuicas específicas</t>
  </si>
  <si>
    <t>Estabilidade: atualizações da CP 453/2017</t>
  </si>
  <si>
    <t>Estudos estatísticos em petições de registro e pós-registro</t>
  </si>
  <si>
    <t xml:space="preserve">Extraíveis e lixiviáveis: requisitos básicos para avaliação </t>
  </si>
  <si>
    <t>Medicamentos tópicos e transdérmicos:  atualizações do Guia 20/2019</t>
  </si>
  <si>
    <t>Treinamento prático em cromatografia líquida de alta eficiência (CLAE)</t>
  </si>
  <si>
    <t>Validação de métodos analíticos: atualizações da RDC 166/2017</t>
  </si>
  <si>
    <t>Avaliação técnica de relatórios de desenvolvimento de métodos de dissolução</t>
  </si>
  <si>
    <t xml:space="preserve">Avaliação técnica de relatórios de estudos de degradação forçada </t>
  </si>
  <si>
    <t>Avaliação técnica de relatórios de impurezas mutagênicas</t>
  </si>
  <si>
    <t>Macrotema sugerido na oficina: Risco sanitário</t>
  </si>
  <si>
    <t>Finalização de dissertação de mestrado</t>
  </si>
  <si>
    <t>04/05 a 24/05/2020</t>
  </si>
  <si>
    <t>Gabriela de Lima Vieira</t>
  </si>
  <si>
    <t>GGMON</t>
  </si>
  <si>
    <t>GETEC</t>
  </si>
  <si>
    <t>Acompanhar o desempenho dos sistemas de informação de vigilância pós-uso, identificando prioridades e oportunidades de aprimoramento e indicando medidas para integração de suas funcionalidades às demandas dos usuários.</t>
  </si>
  <si>
    <t xml:space="preserve">Haylander Kruell Loregian </t>
  </si>
  <si>
    <t>Excel Básico e Intermediário</t>
  </si>
  <si>
    <t xml:space="preserve">Luana Ferreira Bento </t>
  </si>
  <si>
    <t>Programação em Visual Basic para Excel</t>
  </si>
  <si>
    <t xml:space="preserve">Gestão de Projetos </t>
  </si>
  <si>
    <t>Sheila Martins Cordovil</t>
  </si>
  <si>
    <t>Katia Shimabukuro Donath</t>
  </si>
  <si>
    <t>Coordenar o processo de gerenciamento do risco promovendo o cumprimento de normas e aspectos técnicos, contribuindo para seu aprimoramento e para a implantação de medidas de tratamento e comunicação de riscos sanitários.</t>
  </si>
  <si>
    <t>11º Congresso Brasileiro de Epidemiologia</t>
  </si>
  <si>
    <t>14-18/11/2020</t>
  </si>
  <si>
    <t>Maria Glória Vicente</t>
  </si>
  <si>
    <t>12-17/10/2020</t>
  </si>
  <si>
    <t>Analisar os dados estatísticos consolidados referentes à movimentação de produtos controlados, orientado por aspectos técnicos e regulamentos, gerando informações coerentes e intervindo no caso de irregularidades.</t>
  </si>
  <si>
    <t>Análise de Banco de Dados (ALURA ou IBPAD ou DATASCIENCE ACADEMY)</t>
  </si>
  <si>
    <t>Analisar riscos, observando aspectos técnicos e científicos, normas e procedimentos da área, investigando a gravidade, a previsibilidade, a magnitude e as causas do evento ocorrido.</t>
  </si>
  <si>
    <t>Avaliação de Tecnologias em Saúde (ATS) - Fiocruz</t>
  </si>
  <si>
    <t xml:space="preserve">Stela Candioto Melchior </t>
  </si>
  <si>
    <t>Boas Práticas de Fabriação de Produtos para Saúde - GGFIS</t>
  </si>
  <si>
    <t>Corrective and Preventive Action Requirements and Industry Practice (AAMI)</t>
  </si>
  <si>
    <t>01-02/06/2020</t>
  </si>
  <si>
    <t>Epidemiologia e Saúde Pública - ESCOLA CENED</t>
  </si>
  <si>
    <t>Colaborar com o gestor no processo de desenvolvimento do planejamento tático-operacional da área, bem como na sistematização das atividades e projetos, de forma a promover monitoramento eficiente das ações planejadas e das demandas extras.</t>
  </si>
  <si>
    <t>Gestão de Riscos no Setor Público - ENAP</t>
  </si>
  <si>
    <t>Gestão Pessoal - Base da Liderança (Escola Virtal - ENAP)</t>
  </si>
  <si>
    <t>Incorporação de Tecnologia em Saúde - Fiocruz</t>
  </si>
  <si>
    <t>Oratória</t>
  </si>
  <si>
    <t>GFARM</t>
  </si>
  <si>
    <t>MedDRA</t>
  </si>
  <si>
    <t>08/06/2020 a 10/06/2020</t>
  </si>
  <si>
    <t>TODOS DA GFARM</t>
  </si>
  <si>
    <t xml:space="preserve">Especialista em regulação, Técnico em regulação </t>
  </si>
  <si>
    <t>PÓS-COMERCIALIZAÇÃO</t>
  </si>
  <si>
    <t xml:space="preserve">VigiMed </t>
  </si>
  <si>
    <t>22/06/2020 a 24/06/2020</t>
  </si>
  <si>
    <t>43ª Annual Meeting of Representatives of National Pharmacovigilance Centers participating in the WHO Program for International Drug Monitoring</t>
  </si>
  <si>
    <t>A DEFINIR</t>
  </si>
  <si>
    <t>Marcelo Vogler de Moraes</t>
  </si>
  <si>
    <t>Encontro Internacional de Farmacovigilância das Américas – América do Sul 2020 - IPSO/UMC</t>
  </si>
  <si>
    <t>10-11/12/2020</t>
  </si>
  <si>
    <t>Dezembro</t>
  </si>
  <si>
    <t>Argentina Santos de Sá</t>
  </si>
  <si>
    <t>International Society of Pharmacovigilance ISOP - Annual Meetings</t>
  </si>
  <si>
    <t>12-15/10/2020</t>
  </si>
  <si>
    <t>Direito Regulatório - UNIEDUCAR</t>
  </si>
  <si>
    <t>03/08 - 30/10/2020</t>
  </si>
  <si>
    <t>Cejana Brasil Cirilo Passos</t>
  </si>
  <si>
    <t>Gestão de Riscos no Setor Público - CEGESP</t>
  </si>
  <si>
    <t>01-30/06/2020</t>
  </si>
  <si>
    <t>Elizabeth Cid de Alcantara</t>
  </si>
  <si>
    <t>GHBIO</t>
  </si>
  <si>
    <t> Congresso Luso Brasileiro de Transplantes / Sociedade Portuguesa de Transplantação</t>
  </si>
  <si>
    <t>5-7/11/2020</t>
  </si>
  <si>
    <t>TERAPIAS AVANÇADAS</t>
  </si>
  <si>
    <t>Leonardo Oliveira Leitão</t>
  </si>
  <si>
    <t>HEMO 2020 - Congresso Brasileiro de Hematologia, Hemoterapia e Terapia Celular / Associação Brasileira de Hematologia, Hemoterapia e Terapia Celular</t>
  </si>
  <si>
    <t>4-7/11/2020</t>
  </si>
  <si>
    <t>SANGUE</t>
  </si>
  <si>
    <t>Gestão de Riscos no Setor Público / Unieducar</t>
  </si>
  <si>
    <t>19/10 a 06/11/2020</t>
  </si>
  <si>
    <t>Ana Paula Coelho Penna Teixeira</t>
  </si>
  <si>
    <t>Especialista em regulação</t>
  </si>
  <si>
    <t>GPCON</t>
  </si>
  <si>
    <t>Analisar processos relacionados a produtos controlados de maior complexidade, bem como recursos administrativos a eles relacionados, orientado por conhecimentos técnicos específicos, legais e por procedimentos internos.</t>
  </si>
  <si>
    <t>A Saúde e a Constituição Federal - O Sistema SUS em estudo (EAD - Unieducar)</t>
  </si>
  <si>
    <t>09/03/2020 - 07/06/2020</t>
  </si>
  <si>
    <t>Lúcia Eichenberg Surita</t>
  </si>
  <si>
    <t>Annua Meeting The International Association of Forensic Toxicologists - TIAF</t>
  </si>
  <si>
    <t>31/10-5/11/2020</t>
  </si>
  <si>
    <t>Gabriella Hamú Giudice</t>
  </si>
  <si>
    <t>Outras demandas específicas das áreas</t>
  </si>
  <si>
    <t>TOXICOLOGIA FORENSE</t>
  </si>
  <si>
    <t>Curso on-line sobre Vigilância Sanitária (Escola CENED)</t>
  </si>
  <si>
    <t>27/04/2020- 05/06/2020</t>
  </si>
  <si>
    <t>Moema Luísa Silva Macedo</t>
  </si>
  <si>
    <t>Encontro Nacional de Química Forense</t>
  </si>
  <si>
    <t>10-13/08/2020</t>
  </si>
  <si>
    <t xml:space="preserve">1491229
</t>
  </si>
  <si>
    <t>Elmo da Silva Santana</t>
  </si>
  <si>
    <t>Coordenar a análise de processos de comércio internacional e de utilização nacional de produtos controlados para direcionamento das fiscalizações e oportuna tomada de decisão das autoridades competentes no âmbito do Sistema Nacional de Vigilância Sanitária.</t>
  </si>
  <si>
    <t>Escola de Verão do European Monitoring Centre for Drugs and Drug Addiction (EMCDDA)</t>
  </si>
  <si>
    <t>29/06-10/07/2020</t>
  </si>
  <si>
    <t>Moema Luisa Silva Macedo</t>
  </si>
  <si>
    <r>
      <t>Especialização</t>
    </r>
    <r>
      <rPr>
        <i/>
        <sz val="11"/>
        <color theme="1"/>
        <rFont val="Calibri"/>
        <family val="2"/>
        <scheme val="minor"/>
      </rPr>
      <t xml:space="preserve"> lato sensu</t>
    </r>
    <r>
      <rPr>
        <sz val="11"/>
        <color theme="1"/>
        <rFont val="Calibri"/>
        <family val="2"/>
        <scheme val="minor"/>
      </rPr>
      <t xml:space="preserve"> em Gestão da Comunicação nas Organizações</t>
    </r>
  </si>
  <si>
    <t>março/2020 a 0utubro/2021</t>
  </si>
  <si>
    <t>Milena Cassolatti de Barros</t>
  </si>
  <si>
    <t>Estágio na vigilância sanitária do GDF para ações de inspeção e capacitação</t>
  </si>
  <si>
    <t>01/04/2020 - 29/04/2020</t>
  </si>
  <si>
    <t>Victor Vinícius Mendes Nolasco</t>
  </si>
  <si>
    <t xml:space="preserve">Augusto César Alves Arifa Coelho </t>
  </si>
  <si>
    <t>VII International Conference on Novel Ppsychoative Substances</t>
  </si>
  <si>
    <t>17-19/11/2020</t>
  </si>
  <si>
    <t>GGPAF</t>
  </si>
  <si>
    <t>COPAF</t>
  </si>
  <si>
    <t>Desenvolver ações de vigilância sanitária em portos, aeroportos e fronteiras</t>
  </si>
  <si>
    <t>Intercâmbio em língua inglesa</t>
  </si>
  <si>
    <t>138</t>
  </si>
  <si>
    <t>01/12/2020 a 31/12/2020</t>
  </si>
  <si>
    <t>1047293</t>
  </si>
  <si>
    <t>Lívia Emi Inumaru</t>
  </si>
  <si>
    <t>Língua estrangeira - Inglês</t>
  </si>
  <si>
    <t>120</t>
  </si>
  <si>
    <t>setembro de 2020</t>
  </si>
  <si>
    <t>1568107</t>
  </si>
  <si>
    <t>Heloisa de Almeida Lopes Murta</t>
  </si>
  <si>
    <t>COPAF - CVPAF/RN</t>
  </si>
  <si>
    <t>Atualização em Comércio Exterior e Língua Inglesa</t>
  </si>
  <si>
    <t>AGOSTO A OUTUBRO/2020</t>
  </si>
  <si>
    <t>1446288</t>
  </si>
  <si>
    <t>Janaína Bezerra Mesquita</t>
  </si>
  <si>
    <t>COMERCIO EXTERIOR</t>
  </si>
  <si>
    <t>COPAF/PAFPS</t>
  </si>
  <si>
    <t>Curso online em Comércio Exterior (60h), Gestão de Riscos no Setor Público (20h) e ÉTICA E ADMINISTRAÇÃO PÚBLICA (40h)</t>
  </si>
  <si>
    <t>20/07 a 18/08/2020</t>
  </si>
  <si>
    <t>1491401</t>
  </si>
  <si>
    <t xml:space="preserve">Juliana Amorim da Silva Mengarda </t>
  </si>
  <si>
    <t>Pafps</t>
  </si>
  <si>
    <t>COSVI</t>
  </si>
  <si>
    <t xml:space="preserve">Acompanhamento de planos de trabalho, evolução do cumprimento de metas, controle de férias, licenças e afastamentos. </t>
  </si>
  <si>
    <t>Os Desafios da Moderna Gestão e os Princípios da Excelência</t>
  </si>
  <si>
    <t>150</t>
  </si>
  <si>
    <t>1/7 a 31/7/2020</t>
  </si>
  <si>
    <t>1056778</t>
  </si>
  <si>
    <t>ELENIRA RIBEIRO ASSUNÇÃO DA SILVA</t>
  </si>
  <si>
    <t xml:space="preserve">Técnico em Regulação </t>
  </si>
  <si>
    <t xml:space="preserve">Saúde pública - a distância </t>
  </si>
  <si>
    <t>13/07/2020 a 15/08/2020</t>
  </si>
  <si>
    <t>1568636</t>
  </si>
  <si>
    <t xml:space="preserve">Noemi Melo Cabral </t>
  </si>
  <si>
    <t>CRPAF/AM</t>
  </si>
  <si>
    <t>CONCLUSÃO DE TESE</t>
  </si>
  <si>
    <t>DOUTORADO</t>
  </si>
  <si>
    <t>1245770</t>
  </si>
  <si>
    <t>JERFESON NEPUMUCENO CALDAS</t>
  </si>
  <si>
    <t>ELABORAÇÃO DE TCC</t>
  </si>
  <si>
    <t>CRPAF/BA</t>
  </si>
  <si>
    <t>CURSO ENAP: FINANÇAS E LOGISITCA</t>
  </si>
  <si>
    <t>De 12/05/2020 a 10/06/2020</t>
  </si>
  <si>
    <t>2089451</t>
  </si>
  <si>
    <t>Fábio Caetano Coelho</t>
  </si>
  <si>
    <t>CURSOS ENAP: CURSO BÁSICO DE LICITAÇÕES - ENFRENTANDO (E VENCENDO) TABUS - 60 horas/FORMAÇÃO DE PREGOEIRO 20 horas/GESTÃO E FISCALIZAÇÃO DE CONTRATOS 40 horas/LOGÍSITCA DE SUPRIMENTOS 30 horas</t>
  </si>
  <si>
    <t xml:space="preserve">30 DIAS (25/06 a 24/07/2020) </t>
  </si>
  <si>
    <t>1449262</t>
  </si>
  <si>
    <t>Mariana Rebello Pereira</t>
  </si>
  <si>
    <t>Assistente CCTII</t>
  </si>
  <si>
    <t>Estágio vigilância saniraria (conselho municipal de saúde, Ba)</t>
  </si>
  <si>
    <t>abril a junho de 2020</t>
  </si>
  <si>
    <t>Antonio Amarilio Lopo dos Santos Neto</t>
  </si>
  <si>
    <t>FINALIZAÇÃO DE TCC DA ESPECIALIZAÇÃO: INOVAÇÃO E TECNOLOGIAS NA EDUCAÇÃO</t>
  </si>
  <si>
    <t>360</t>
  </si>
  <si>
    <t>01/09/2020 A 30/10/2020</t>
  </si>
  <si>
    <t>1569567</t>
  </si>
  <si>
    <t>ANA CLAUDIA DE SÁ TELES MINNAERT</t>
  </si>
  <si>
    <t>Vigilância Sanitária/Epidemiológica</t>
  </si>
  <si>
    <t>Julho a Setembro 2020</t>
  </si>
  <si>
    <t>7537122</t>
  </si>
  <si>
    <t>Antonio Luiz Lima Batista</t>
  </si>
  <si>
    <t>Coordenador Substituto CRPAF BA</t>
  </si>
  <si>
    <t>CRPAF/RJ</t>
  </si>
  <si>
    <t>CURSO BÁSICO DE LICITAÇÕES - ENFRENTANDO (E VENCENDO) TABUS</t>
  </si>
  <si>
    <t>julho/agosto de 2020</t>
  </si>
  <si>
    <t>1581101</t>
  </si>
  <si>
    <t>LUCIANO MAGNO DE ARAUJO</t>
  </si>
  <si>
    <t>Em março: Noções Introdutórias deCC - 30h; Gestão e Fiscalização de Contratos Administrativos – 40h; Curso Básico de Licitações - Enfrentando (e vencendo) tabus – 60h;  Em abril: Gestão Pessoal - Base da Liderança – 50h; Formação de Facilitadores de Aprendizagem - 40h</t>
  </si>
  <si>
    <t>220</t>
  </si>
  <si>
    <t>02/03 a 20/04/2020</t>
  </si>
  <si>
    <t>Samia Hatem</t>
  </si>
  <si>
    <t>GESTÃO PESSOAL - BASE DA LIDERANÇA (50h) ;PREPARAÇÃO PARA APOSENTADORIA - CAMINHOS (40h); SIAFI BÁSICO (35h)</t>
  </si>
  <si>
    <t>1820561</t>
  </si>
  <si>
    <t>Eduardo da Silva Pereira</t>
  </si>
  <si>
    <t>Planejamento Estratéigo para Organizações Públicas 40hs . Gestão da Estratégia com BSC 20hs.  Curso Basico de licitações, enfrentando e vencendo tabus 60hs.  todos os cursos são de inicio no momento da isncrição no site EV.G</t>
  </si>
  <si>
    <t>03/08/2020 a 01/09/2020</t>
  </si>
  <si>
    <t>1492994</t>
  </si>
  <si>
    <t>MARIENE CASTILHO D AVILA</t>
  </si>
  <si>
    <t>CRPAF/SP</t>
  </si>
  <si>
    <t>LICENÇA CAPACITAÇÃO PARA ELABORAÇÃO DE DISSERTAÇÃO</t>
  </si>
  <si>
    <t>02/03/2020 A 30/05/2020</t>
  </si>
  <si>
    <t>1568138</t>
  </si>
  <si>
    <t>CELIRENE SEVERINO NEIVA ALVES</t>
  </si>
  <si>
    <t>Sistema de Gestão da Qualidade</t>
  </si>
  <si>
    <t>130</t>
  </si>
  <si>
    <t>06/07/2020 a 31/07/2020</t>
  </si>
  <si>
    <t>1493650</t>
  </si>
  <si>
    <t>CLAUDIA ALVES PEREIRA</t>
  </si>
  <si>
    <t>CRPAF-PE</t>
  </si>
  <si>
    <t>BSC BALANCED SCORECARD - ANÁLISE DE DESEMPENHO PARA TOMADA DE DECISÃO</t>
  </si>
  <si>
    <t>400</t>
  </si>
  <si>
    <t xml:space="preserve"> 02/Março/2020 À 30/maio/2020</t>
  </si>
  <si>
    <t>1491517</t>
  </si>
  <si>
    <t>Ariadna Cristina Gomes Barra Sucupira</t>
  </si>
  <si>
    <t>CRPAF-PE/CVPAF-RN</t>
  </si>
  <si>
    <t>Elaboração de TCC de curso de especialização realizado - Vigilância Sanitário</t>
  </si>
  <si>
    <t>29.06.2020 A 29.08.2020</t>
  </si>
  <si>
    <t>Maria Anelise Araújo Maia</t>
  </si>
  <si>
    <t>CVPAF/ES</t>
  </si>
  <si>
    <t>14/12/2020 A 15/01/2021</t>
  </si>
  <si>
    <t>1841647</t>
  </si>
  <si>
    <t>Bruna Malacarne</t>
  </si>
  <si>
    <t>CVPAF/SE</t>
  </si>
  <si>
    <t>out/2020 a dez/2020</t>
  </si>
  <si>
    <t>257.620</t>
  </si>
  <si>
    <t>Gilton Machado Resende Filho</t>
  </si>
  <si>
    <t>Agente Administrativo</t>
  </si>
  <si>
    <t>CVPAF-PB</t>
  </si>
  <si>
    <t>Língua estrangeira (inglês)</t>
  </si>
  <si>
    <t>julho a setembro de 2020</t>
  </si>
  <si>
    <t>8468633</t>
  </si>
  <si>
    <t>Francisco das Chagas Alexandre de Assis</t>
  </si>
  <si>
    <t>Agente de Saúde</t>
  </si>
  <si>
    <t>CVPAF-PI</t>
  </si>
  <si>
    <t>Estágio de vivência em regulação de serviços públicos</t>
  </si>
  <si>
    <t xml:space="preserve">Pedro de Alcantara Vasconcelos Filho </t>
  </si>
  <si>
    <t>CVPAF-SC / PVPAF DIONÍSIO CERQUEIRA SC</t>
  </si>
  <si>
    <t>140</t>
  </si>
  <si>
    <t>Sávio Rodrigo de Lima</t>
  </si>
  <si>
    <t>Técnico em Regulação - Chefe de Posto CCT I</t>
  </si>
  <si>
    <t>CVSPAF-RN</t>
  </si>
  <si>
    <t>Estudo de idioma estrangeiro - Ingles</t>
  </si>
  <si>
    <t>outubro de 2020</t>
  </si>
  <si>
    <t>2108781</t>
  </si>
  <si>
    <t>Larissa Muratori Aguiar</t>
  </si>
  <si>
    <t>GCPAF</t>
  </si>
  <si>
    <t>Realizar auditorias dos processos de importação direcionados ao canal verde e amarelo e submetidos à análise documental, de modo a orientar a implementação dos fluxos ou processos de trabalho harmonizados, desenvolvendo ações de instrução, capacitação e divulgação, utilizando os meios adequados.</t>
  </si>
  <si>
    <t xml:space="preserve">Treinamentos em análise de processos de importação </t>
  </si>
  <si>
    <t>14 e 15/JULHO/2020
21 E 22/JULHO/2020</t>
  </si>
  <si>
    <t>Especialistas e Técnicos em Regulação e Vigilância Sanitária; Servidores do Quadro Específico que trabalham com inspeção em PAF.</t>
  </si>
  <si>
    <t>Coordenar a harmonização de processos de PAF orientando a respeito das diretrizes de implementação, e estabelecendo prioridades na execução dos trabalhos</t>
  </si>
  <si>
    <t>Treinamento em Boas Práticas de Certificação de Recintos</t>
  </si>
  <si>
    <t>15 a 17/9/2020</t>
  </si>
  <si>
    <t xml:space="preserve">Treinamento em Inspeção de Cargas </t>
  </si>
  <si>
    <t>4 E 5/AGOSTO/2020;
11 E 12/AGOSTO/2020</t>
  </si>
  <si>
    <t>Propor, elaborar e coordenar a execução de ações projetos e critérios de gerenciamento de risco</t>
  </si>
  <si>
    <t>Treinamento em Gestão de Risco - ISO 31000</t>
  </si>
  <si>
    <t>Curso Elementos para Redação de Correspondências Oficiais</t>
  </si>
  <si>
    <t>13/10/2020 a 12/01/2021</t>
  </si>
  <si>
    <t>Neriton Ribeiro de Souza</t>
  </si>
  <si>
    <t xml:space="preserve">GCPAF </t>
  </si>
  <si>
    <t>Professional English</t>
  </si>
  <si>
    <t>João gregório de Oliveira Júnior</t>
  </si>
  <si>
    <t>GEGAD</t>
  </si>
  <si>
    <t>Promover estudos e propor formas de racionalização, normatização, padronização de processos de trabalho e harmonização de fluxos voltados às ações relacionadas à área de portos, aeroportos, fronteiras e recintos alfandegados."(NR)</t>
  </si>
  <si>
    <t>DESIGN THINKING</t>
  </si>
  <si>
    <t>1489673</t>
  </si>
  <si>
    <t>Vanessa Pucci Souza</t>
  </si>
  <si>
    <t xml:space="preserve">Analista Administrativo </t>
  </si>
  <si>
    <t>Clodoaldo José de Almeida Souza Júnior</t>
  </si>
  <si>
    <t xml:space="preserve">Bianca Barboza Nogueira Leitão </t>
  </si>
  <si>
    <t>Monitorar, manter repositório de dados e informações administrativas, de gestão de pessoas e infraestrutura em portos, aeroportos, fronteiras e recintos alfandegados, para apoiar ações de gestão à resolução de problemas</t>
  </si>
  <si>
    <t>maio de 2020</t>
  </si>
  <si>
    <t xml:space="preserve">Português Instrumental - Novo Acordo Ortográfico </t>
  </si>
  <si>
    <t>1579572</t>
  </si>
  <si>
    <t xml:space="preserve">Técnicas de Comunicação Escrita </t>
  </si>
  <si>
    <t>04/05/2020 a 02/06/2020</t>
  </si>
  <si>
    <t>12 A 17/10/2020</t>
  </si>
  <si>
    <t>Rodolfo Navarro Nunes</t>
  </si>
  <si>
    <t>Especialista em VISA</t>
  </si>
  <si>
    <t>Marcelo Felga de Carvalho</t>
  </si>
  <si>
    <t>Viviane Vilela Marques Barreiros</t>
  </si>
  <si>
    <t>OUTUBRO A DEZEMBRO /2020</t>
  </si>
  <si>
    <t>Fernando Albuquerque Sant Anna</t>
  </si>
  <si>
    <t>Vigilância Sanitária - Cened</t>
  </si>
  <si>
    <t>180</t>
  </si>
  <si>
    <t>4/5/2020 a 3/6/2020</t>
  </si>
  <si>
    <t>1542870</t>
  </si>
  <si>
    <t>Alessandra Pessoa</t>
  </si>
  <si>
    <t>Luiz Sergio Rodrigues Alves Junior</t>
  </si>
  <si>
    <t>GIMTV</t>
  </si>
  <si>
    <t>Diagnosticar prioridades estratégicas de intervenção em PAFs, identificando risco sanitário e situações que transcendem a capacidade de atuação local, orientado por diretrizes organizacionais ou demandas reincidentes</t>
  </si>
  <si>
    <t>VIGILÂNCIA DA QUALIDADE DA ÁGUA PARA CONSUMO HUMANO</t>
  </si>
  <si>
    <t>ago/20; set/20; out/20; nov/20 e dez/20 (cinco turmas, uma por mês)</t>
  </si>
  <si>
    <t>QUALIDADE DA ÁGUA PARA CONSUMO HUMANO</t>
  </si>
  <si>
    <t xml:space="preserve"> EPIDEMIOLOGIA FUNDAMENTAL DE CAMPO PARA PROFISSIONAIS EM PONTO DE ENTRADA</t>
  </si>
  <si>
    <t>Gestão de pessoas</t>
  </si>
  <si>
    <t>01/06/2020 a 30/06/2020</t>
  </si>
  <si>
    <t>1568594</t>
  </si>
  <si>
    <t>Infecção Hospitalar – Fundamentos do Controle</t>
  </si>
  <si>
    <t>16/07/2020 a 14/08/2020</t>
  </si>
  <si>
    <t>DIEGO DA SILVA MOREIRA</t>
  </si>
  <si>
    <t>PAFAL</t>
  </si>
  <si>
    <t>Inglês Básico III</t>
  </si>
  <si>
    <t>26/10/2020 A 23/01/2021</t>
  </si>
  <si>
    <t>Celio Ricardo Melo do Nascimento</t>
  </si>
  <si>
    <t>PAFME</t>
  </si>
  <si>
    <t>Stefania Leirias Braga</t>
  </si>
  <si>
    <t>Participação em curso presencial - Produção e Caracterização de Nanopartículas Poliméricas e Lipídicas</t>
  </si>
  <si>
    <t>1568925</t>
  </si>
  <si>
    <t>Patrícia Pereira da Silva de Freitas</t>
  </si>
  <si>
    <t>NANOTECNOLOGIA</t>
  </si>
  <si>
    <t>PAFPS</t>
  </si>
  <si>
    <t>LICENÇA CAPACITAÇÃO PARA ELABORAÇÃO DE DISSERTAÇÃO DE MESTRADO EM ADMINISTRAÇÃO PÚBLICA FGV/ANVISA</t>
  </si>
  <si>
    <t>390</t>
  </si>
  <si>
    <t>27/02/20 A 26/05/20</t>
  </si>
  <si>
    <t>1492155</t>
  </si>
  <si>
    <t>SARA FABIANA BITTENCOURT DE AGUIAR</t>
  </si>
  <si>
    <t>Planejamento estratégico</t>
  </si>
  <si>
    <t>novembro de 2020</t>
  </si>
  <si>
    <t>2109750</t>
  </si>
  <si>
    <t>Adriana Patricia Medeiros de Souza</t>
  </si>
  <si>
    <t>POSTO PORTUÁRIO DO RIO DE JANEIRO</t>
  </si>
  <si>
    <t>CAPACITAÇÃO EM IDIOMA ITALIANO</t>
  </si>
  <si>
    <t>JULHO 2020</t>
  </si>
  <si>
    <t>1568266</t>
  </si>
  <si>
    <t>MARIA ELEONORA IOZZI DA SILVA</t>
  </si>
  <si>
    <t>PP/RJ</t>
  </si>
  <si>
    <t>CURSO E ATIVIDADE  VOLUNTÁRIA</t>
  </si>
  <si>
    <t>20/04/2020 A 18/07/2020</t>
  </si>
  <si>
    <t>1435533</t>
  </si>
  <si>
    <t>ETHEL RESCH</t>
  </si>
  <si>
    <t>VOLUNTARIADO</t>
  </si>
  <si>
    <t>PVPAF/SANTOS</t>
  </si>
  <si>
    <t>Biossegurança</t>
  </si>
  <si>
    <t>1491886</t>
  </si>
  <si>
    <t>Rodrigo Balbuena Machado</t>
  </si>
  <si>
    <t>BIOSSEGURANÇA</t>
  </si>
  <si>
    <t>Sistematizar informações produzidas pela área referentes à importação, exportação e armazenamento de cargas não nacionalizadas, levantando dados históricos, fluxos e necessidades, criando um repositório de informações dinâmico</t>
  </si>
  <si>
    <t>GRAMÁTICA E LÍNGUA PORTUGUESA E  DIREITO PÚBLICO</t>
  </si>
  <si>
    <t>420</t>
  </si>
  <si>
    <t>03/08/2020 a 01/11/2020</t>
  </si>
  <si>
    <t>2092334</t>
  </si>
  <si>
    <t>Ligia Carrelli Sa Silva</t>
  </si>
  <si>
    <t>PVPAF-PORTO ALEGRE/ CVPAF-RS/ CRPAF-PR</t>
  </si>
  <si>
    <t>Conclusão do Curso de Especialização em Gestão de Políticas de Saúde Informadas por Evidências</t>
  </si>
  <si>
    <t>1570186</t>
  </si>
  <si>
    <t>Julio Cesar Colpo da Silveira</t>
  </si>
  <si>
    <t>PVPAF-RIO DE JANEIRO/CRPAF-RJ</t>
  </si>
  <si>
    <t>CONTROLE INTEGRADO DE PRAGAS</t>
  </si>
  <si>
    <t>1492804</t>
  </si>
  <si>
    <t>DENISE GAMA TEIXEIRA MALTA DE MORAES</t>
  </si>
  <si>
    <t>PVPAF-SANTOS</t>
  </si>
  <si>
    <t xml:space="preserve">Curso de Gramática e Língua Portuguesa </t>
  </si>
  <si>
    <t>01/10/2020 A 30/10/2020</t>
  </si>
  <si>
    <t>1568243</t>
  </si>
  <si>
    <t>MARIANNA DONATO PIRRONE</t>
  </si>
  <si>
    <t>GGPES</t>
  </si>
  <si>
    <t>COGIF/COLEC</t>
  </si>
  <si>
    <t>Analisar e executar o pagamento de indenizações, gratificações e adicionais.</t>
  </si>
  <si>
    <t xml:space="preserve"> Cadastro, Folha, Movimentação e EC Nº 103/2019 </t>
  </si>
  <si>
    <t>04/05 a 08/05/2020</t>
  </si>
  <si>
    <t>CSQVT</t>
  </si>
  <si>
    <t>Analisar os problemas psicoemocionais e as psicopatologias apresentados no ambiente de trabalho, acolhendo e orientando servidores e gestores, bem como realizando os devidos encaminhamentos de acordo com a legislação vigente.</t>
  </si>
  <si>
    <t>Psicodinâmica</t>
  </si>
  <si>
    <t>março a novembro de 2020</t>
  </si>
  <si>
    <t>Gerenciar o clima organizacional por meio da aplicação sistemática de pesquisas.</t>
  </si>
  <si>
    <t>Clima Organizacional</t>
  </si>
  <si>
    <t>Ainda não tem data definida</t>
  </si>
  <si>
    <t>Graziele Felipe dos Santos</t>
  </si>
  <si>
    <t>Realizar o atendimento ao público, em conformidade com os valores e diretrizes estabelecidos para o modelo de atendimento da GGPES.</t>
  </si>
  <si>
    <t>Curso de Atendimento ao Público Interno</t>
  </si>
  <si>
    <t>15/10 a 16/10/2020</t>
  </si>
  <si>
    <t>Manter atualizadas as bases de conhecimento relativas às atividades sob sua responsabilidade, mantendo a equipe de atendimento informada e treinada sobre alterações na legislação e de procedimentos.</t>
  </si>
  <si>
    <t>Elaboração e atualização de bases de conhecimento</t>
  </si>
  <si>
    <t>Conduzir as ações de comunicação interna relativas aos temas de gestão de pessoas utilizando intrumentos e técnicas de  endomarketing  em articulação com a área de comunicação.</t>
  </si>
  <si>
    <t>Comunicação não-violenta</t>
  </si>
  <si>
    <t>01/05 a 05/06/2020</t>
  </si>
  <si>
    <t>Treinamento em Diversidade e Inclusão</t>
  </si>
  <si>
    <t>10/08 a 11/08/2020</t>
  </si>
  <si>
    <t>DIVERSIDADE / INCLUSÃO</t>
  </si>
  <si>
    <t>Organizar e manter o arquivo setorial da área, observando os procedimentos de gestão documental da Anvisa.</t>
  </si>
  <si>
    <t>Gestão Documental</t>
  </si>
  <si>
    <t>Analisar de forma permanente o processo de trabalho sob sua responsabilidade, propondo melhorias sempre que identificadas oportunidades.</t>
  </si>
  <si>
    <t>CONARH - CONGRESSO NACIONAL DE RECURSOS HUMANOS</t>
  </si>
  <si>
    <t>13 a 15/08/2020</t>
  </si>
  <si>
    <t>Denise Soares Mendes Amorim</t>
  </si>
  <si>
    <t>GGREC</t>
  </si>
  <si>
    <t>Estabelecer fluxos das atividades da coordenação, verificando os procedimentos atuais e propondo sua padronização</t>
  </si>
  <si>
    <t>Aprimorar as práticas  em elaboração de técnicas legilativas</t>
  </si>
  <si>
    <t>3002976-2246888-1568276-1142278-1479916-1491871</t>
  </si>
  <si>
    <t>Servidores de cada coordenação especializada de recursos</t>
  </si>
  <si>
    <t>Gestores, Especialista em regulação, Analista administrativo, técnico em regulação</t>
  </si>
  <si>
    <t>Votar nas sessões de julgamento dos processos distribuídos às Coordenações da Gerência-Geral de Recursos</t>
  </si>
  <si>
    <t>Aprimorar conhecimentos sobre a legislação sanitária, sua construção, desafios e experiências, numa variada e densa temática, possibilitando a discussão de assuntos relevantes do Direito Sanitário, relacionando-os com a experiência e desafios vivenciados na ANVISA; e, compartilhadas num ambiente propício para a integração de instituições e estudiosos do Direito Sanitário de dois continentes.</t>
  </si>
  <si>
    <t>1491871-1492147-1491228</t>
  </si>
  <si>
    <t>Servidores da CRES 2 e 3</t>
  </si>
  <si>
    <t>Participar reuniões Técnicas harmonizando entendimentos sobre a matéria do recurso, apresentando argumentos fundamentados em critérios legais e técnico-científicos e propondo voto divergente, quando se aplicar.</t>
  </si>
  <si>
    <t>Atualizar-se sobre a melhor instrução processual e conhecimento legislativo</t>
  </si>
  <si>
    <t>Jose Bernardino</t>
  </si>
  <si>
    <t>Especialista em regulação e Analista administrativo</t>
  </si>
  <si>
    <t>Realizar análise conclusiva de documentos técnicos produzidos pela área, promovendo a harmonização e padronização dos procedimentos, evitando a falta ou erro de motivação nos documentos emitidos e realizando a homologação de acordo com prazos pré-estabelecidos</t>
  </si>
  <si>
    <t>Estudar as novas legislações que tratam de temas afetos às coordenações especializadas de recursos</t>
  </si>
  <si>
    <t>1568276-2111109-3664092-1142278- 2246888- 14912228 - 1491070 -3664092-2711168 - 1568276</t>
  </si>
  <si>
    <t>Gestores, Especialista, Analistas e nivel médio finalistico de cada coordenação de recursos especializada</t>
  </si>
  <si>
    <t>Neste programa de qualificação profissional são estudados temas de extrema relevância, tais como a aplicabilidade do Direito Administrativo junto à gestão pública, de modo a ampliar o conhecimento sobre os temas a serem abordados e a aplicabilidade do conteúdo nas atividades específicas, não só da própria área, mas também da Agência.</t>
  </si>
  <si>
    <t>Lúcia Cristina</t>
  </si>
  <si>
    <t>Otimizar a qualidade dos documentos produzidos pela Coordenação</t>
  </si>
  <si>
    <t>1861615-3002976-1568276-2246888-1491871-1492147</t>
  </si>
  <si>
    <t>Gestores, Especialista em regulação, Analista administrativo, técnico administrativo</t>
  </si>
  <si>
    <t xml:space="preserve"> Estabelecer e monitorar indicadores relativos aos temas afetos à área</t>
  </si>
  <si>
    <t>Uso de ferramentas para desenvolvimento e mensuração de resultados</t>
  </si>
  <si>
    <t>ROSANE FRANKLIN</t>
  </si>
  <si>
    <t>ESPECIALISTA</t>
  </si>
  <si>
    <t>1479916-1829438</t>
  </si>
  <si>
    <t>MARCELE CRISTINA ALVES ROSA</t>
  </si>
  <si>
    <t xml:space="preserve">  Assessora </t>
  </si>
  <si>
    <t>DIRE 3</t>
  </si>
  <si>
    <t>GGREG</t>
  </si>
  <si>
    <t>GEAIR</t>
  </si>
  <si>
    <t xml:space="preserve">Apoiar tecnicamente e metodologicamente as unidades organizacionais na condução de análise de impacto regulatório. </t>
  </si>
  <si>
    <t>Análise de custo-benefício e outras técnicas de (identificação) comparação de opções</t>
  </si>
  <si>
    <t>Especialista em  regulação, Analista Administrativo, Tecnico em Regulação e Técnico Administrativo</t>
  </si>
  <si>
    <t>Análise de Impacto Regulatório - Nível Avançado
(incluindo técnicas avançadas de comparação quantitativa e qualitativa de opções regulatórias, dentre outros aspectos)</t>
  </si>
  <si>
    <t>Análise de Impacto Regulatório - Nível Básico
(incluindo aspectos relacionados à Análise e definição de problemas, objetivos regulatórios, mecanismos de participação social, dentre outros)</t>
  </si>
  <si>
    <t>Análise de Impacto Regulatório - Nível Intermediário
(incluindo aspectos relacionados à construção de opções regulatórias, identificação e comparação de impactos, concepção de instrumentos regulatórios, construção de plano de implementação, fiscalização e monitoramento, dentre outros)</t>
  </si>
  <si>
    <t>Apoiar a avaliação de propostas de instrumentos regulatórios, consultando fontes de informações pertinentes e promovendo junto às áreas técnicas a correção das inconsistências identificadas.</t>
  </si>
  <si>
    <t>Avaliar propostas de instrumentos regulatórios, consultando fontes de informações pertinentes e promovendo junto às áreas técnicas a correção das inconsistências identificadas.</t>
  </si>
  <si>
    <t>Análise de impacto Regulatório (AIR) - Aspectos Gerais</t>
  </si>
  <si>
    <t xml:space="preserve">Design thinking aplicado à AIR </t>
  </si>
  <si>
    <t>Economia da regulação: experiências setoriais</t>
  </si>
  <si>
    <t>Apoiar tecnicamente e metodologicamente as unidades organizacionais na condução de monitoramento e avaliação de resultado regulatório</t>
  </si>
  <si>
    <t>Monitoramento e Avaliação do Resultado Regulatório</t>
  </si>
  <si>
    <t>Revisão sistemática de evidências científicas https://ead.evidenciasaude.com.br/curso/rsma</t>
  </si>
  <si>
    <t>Applied Regulatory Impact Assessment (RIA) Training for Professionals</t>
  </si>
  <si>
    <t xml:space="preserve">Gestão e Avaliação de políticas públicas </t>
  </si>
  <si>
    <t>Qualidade Regulatória (Regulatory Delivery) com a Escola de Regulação de Florença (Florence School of Regulation – FSR</t>
  </si>
  <si>
    <t xml:space="preserve">Standard Cost Model  </t>
  </si>
  <si>
    <t>GECOR</t>
  </si>
  <si>
    <t>Colaborar com os trabalhos realizados pelas unidades organizacionais da Gerência Geral, propondo estratégias, assessoramento e métodos orientados por evidências técnico-científicas para a promoção do monitoramento e avaliação do resultado regulatório na Anvisa</t>
  </si>
  <si>
    <t>Produzir informações e prestar apoio técnico e metodológico referentes ao processo de monitoramento e avaliação do resultado regulatório</t>
  </si>
  <si>
    <t>Fornecer apoio técnico e metodológico para a mensuração de cargas administrativas dos atos normativos da Anvisa, bem como de outras estratégias que visam à desburocratização da regulação na Anvisa</t>
  </si>
  <si>
    <t>Mensuração da Carga Administrativa</t>
  </si>
  <si>
    <t>DESBUROCRATIZAÇÃO</t>
  </si>
  <si>
    <t>Redação oficial e correspondência administrativo no serviço público</t>
  </si>
  <si>
    <t>4/05 a 2/06/2020.</t>
  </si>
  <si>
    <t>Aline Nara de Mesquita Brito</t>
  </si>
  <si>
    <t xml:space="preserve">Simplificação Administrativa </t>
  </si>
  <si>
    <t>Apoiar atividades administrativas e de aplicação de ferramentas metodológicas em ações de análise de impacto regulatório, gestão do estoque regulatório e monitoramento e avaliação do resultado regulatório</t>
  </si>
  <si>
    <t>Desempenhar atividades administrativas e aplicação de ferramentas metodológicas em ações de análise de impacto regulatório, gestão do estoque regulatório e monitoramento e avaliação do resultado regulatório</t>
  </si>
  <si>
    <t>Análise e definição do problema</t>
  </si>
  <si>
    <t>Apoiar o desenvolvimento de ações para o levantamento, a organização, a análise de dados e a divulgação de informações relativas aos atos normativos e processos de regulamentação da Anvisa</t>
  </si>
  <si>
    <t>Métodos de mineração de textos e análise de conteúdo</t>
  </si>
  <si>
    <t>ANÁLISE DE CONTEÚDO</t>
  </si>
  <si>
    <t>Fornecer orientações técnicas claras, objetivas e precisas a respeito do processo de regulação, por meio das modalidades adequadas ao público-alvo</t>
  </si>
  <si>
    <t>Gerenciamento/ mediação/ intermediação de conflitos/ prevenção e resolução de conflitos de interesses/gestão de mudanças</t>
  </si>
  <si>
    <t>Fazer levantamento de informações, elaboração de estatísticas necessárias e formatação de arquivos, referentes às atividades de normatização, orientado por Boas Práticas Regulatórias</t>
  </si>
  <si>
    <t>Machine Learning/Phyton</t>
  </si>
  <si>
    <t>Técnicas de negociação no setor público</t>
  </si>
  <si>
    <t>Técnicas de Mediação/Facilitação de Oficinas</t>
  </si>
  <si>
    <t xml:space="preserve">Economia comportamental aplicada às políticas públicas, regulação e vigilância sanitária </t>
  </si>
  <si>
    <t>Gestão do estoque regulatório</t>
  </si>
  <si>
    <t>Afastamento para elaboração do TTC do MBA Executivo em Economia e Gestão: Relações Governamentais</t>
  </si>
  <si>
    <t>Thiago  Silva Carvalho</t>
  </si>
  <si>
    <t xml:space="preserve">Apoiar a construção de fluxos de regulamentação para os diferentes instrumentos regulatórios da Anvisa. </t>
  </si>
  <si>
    <t>Análise de melhoria de processos</t>
  </si>
  <si>
    <t>Atualizar documentos sobre o processo de regulação, consultando bancos de dados e fontes oficiais de informação para identificação de assuntos de interesse da regulação</t>
  </si>
  <si>
    <t>Acompanhar a execução dos compromissos estratégicos da área, construindo e monitorando os mecanismos integrados de acompanhamento de resultados e fornecendo subsídios para elaboração de documentos da área</t>
  </si>
  <si>
    <t>Desenvolvimento de autoconhecimento e autoliderança</t>
  </si>
  <si>
    <t>Analista Administrativo e Técnico Administrativo</t>
  </si>
  <si>
    <t>Acompanhar a execução dos compromissos e instrumentos estratégicos da área, inserindo informações nos mecanismos de controle e sistemas de informação da Gerência Geral e de suas unidades organizacionais subordinadas</t>
  </si>
  <si>
    <t>Economia comportamental e Nudging na Prática</t>
  </si>
  <si>
    <t>ECONOMIA DA REGULAÇÃO</t>
  </si>
  <si>
    <t>MBA Executivo em Economia e Gestão: Relações Governamentais</t>
  </si>
  <si>
    <t>GPROR</t>
  </si>
  <si>
    <t>Apoiar a elaboração da Agenda Regulatória, produzindo insumos para construção do Documento Orientador e informações sobre a regulamentação dos temas de atuação da Anvisa.</t>
  </si>
  <si>
    <t>Metodologias ágeis</t>
  </si>
  <si>
    <t xml:space="preserve">Fazer formatação, compilação e consolidação dos atos normativos publicados, orientando-se pelas diretrizes estabelecidas e registrando as modificações realizadas, a fim de disponibilizar a sociedade o acesso ao texto atualizado. </t>
  </si>
  <si>
    <t>Redação e Técnica Legislativa</t>
  </si>
  <si>
    <t>Monitorar as publicações regulatórias da Anvisa em fontes de informações oficiais, realizando registros em sistemas de informação e elaborando documentos, conforme modelos padronizados</t>
  </si>
  <si>
    <t>Afestamento para elaboração de Dissertação do Mestrado em Direito, Estado e Constituição</t>
  </si>
  <si>
    <t>Raianne Liberal Coutinho</t>
  </si>
  <si>
    <t>Monitorar dúvidas da sociedade referentes à disponibilização de atos normativos, aos processos de participação social e à execução do planejamento regulatório, encaminhando as sugestões recebidas e realizando os devidos registros</t>
  </si>
  <si>
    <t>Avaliar processos de regulamentação, realizando análise documental e os devidos registros, observando as boas práticas regulatórias, o disposto na Portaria nº 1.741/2018 e demais Orientações de Serviço que estabelecem os procedimentos dos processos de regulamentação</t>
  </si>
  <si>
    <t>Produzir informações e prestar apoio técnico e metodológico referentes ao processo de regulação, análise de impacto regulatório e gestão do estoque regulatório</t>
  </si>
  <si>
    <t>BI  - Sistemas de Apoio à Decisão</t>
  </si>
  <si>
    <t>Felipe Machado Ribeiro de Souza</t>
  </si>
  <si>
    <t>Participar da avaliação do estoque regulatório da Anvisa, propondo a implementação de metodologias adequadas para a identificação de problemas relacionados aos atos normativos da Agência, visando manter um estoque regulatório atualizado e funcional.</t>
  </si>
  <si>
    <t>GPROR e GEAIR</t>
  </si>
  <si>
    <t>Colaborar com os trabalhos realizados pelas unidades organizacionais da Gerência Geral, propondo estratégias, assessoramento e métodos orientados por evidências técnico-científicas para o aprimoramento do estoque regulatório e análise de impacto regulatório na Anvisa</t>
  </si>
  <si>
    <t>Modelagem em AIR, com inclusão de impactos ambietais e saúde/abordagem prática</t>
  </si>
  <si>
    <t>Tipos de revisão da literatura aplicada à AIR</t>
  </si>
  <si>
    <t>Economia da regulação aplicada ao setor saúde</t>
  </si>
  <si>
    <t>Gestão de riscos apliacada a regulação e vigilância sanitária</t>
  </si>
  <si>
    <t>Gestão de riscos aplicada a AIR</t>
  </si>
  <si>
    <t xml:space="preserve"> Redação Oficial, Regras do novo acordo ortográfico, Análise Sintática, Redação de Normas e Técnica Legislativa</t>
  </si>
  <si>
    <t>20/01/2020 a 18/04/2020</t>
  </si>
  <si>
    <t>Cinthya Simone da Paz Elgrably</t>
  </si>
  <si>
    <t>Curso sobre Governança Regulatória na União Européia: Tendências e Desafios</t>
  </si>
  <si>
    <t>Doutorado em Administração Pública</t>
  </si>
  <si>
    <t>Flávio Saab</t>
  </si>
  <si>
    <t>Doutorado em Saúde Coletiva</t>
  </si>
  <si>
    <t>Telma  Rodrigues Caldeira</t>
  </si>
  <si>
    <t>Facilitação gráfica e design thinking</t>
  </si>
  <si>
    <t>Hosana Cecília Fagundes</t>
  </si>
  <si>
    <t>Ferramentas para subsidiar a AIR</t>
  </si>
  <si>
    <t>Raisa Zandonade Vazzoler</t>
  </si>
  <si>
    <t>Idioma/Francês</t>
  </si>
  <si>
    <t xml:space="preserve"> 6 de janeiro a 7 de fevereiro de 2020</t>
  </si>
  <si>
    <t>Daniela Vieira dos reis Sturzenegger</t>
  </si>
  <si>
    <t>GGTAB</t>
  </si>
  <si>
    <t>CCTAB</t>
  </si>
  <si>
    <t>Analisar demandas judiciais e de órgãos de controle referentes a ações de controle de produtos fumígenos, apresentando fundamentação técnica e legal, observando prazos e fornecendo subsídios para defesa da Anvisa.</t>
  </si>
  <si>
    <t>Capacitação / Treinamento referente aos aspectos jurídicos e avaliações legais que precisam ser feitos ao receber demandas judiciais considerando que a área não tem advogados e que é necessáro ter um mínico de conhecimento jurídico</t>
  </si>
  <si>
    <t>julho/agosto</t>
  </si>
  <si>
    <t>Ana Márcia Fernandes</t>
  </si>
  <si>
    <t xml:space="preserve">Patrícia Castello </t>
  </si>
  <si>
    <t>Elaborar minuta de decisão em processos administrativos sanitários, apresentando posicionamento conclusivo, fundamentado em aspectos legais e processuais, indicando penalidades pertinentes e realizando atualizações em mecanismos de acompanhamento.</t>
  </si>
  <si>
    <t>Capacitação/treinamento em aspectos do Direito que deem ferramentas para propor a minuta da decisão</t>
  </si>
  <si>
    <t>Jeanne Valentim</t>
  </si>
  <si>
    <t>Patrícia Branco</t>
  </si>
  <si>
    <t>Realizar a análise de petições e avaliar continuamente de forma crítica os itens analisados com o objetivo de obter a melhoria contínua das normas referentes ao registro de produtos.</t>
  </si>
  <si>
    <t>Desenvolvimento e na manufatura do Produto Fumígeno cigarro - capacitação com vagas a serem disponibilizadas para outras áreas da ANVISA que lidem com aspectos relacionados aos produtos fumígenos</t>
  </si>
  <si>
    <t>maio / junho</t>
  </si>
  <si>
    <t>PRODUTOS FUMÍGENOS</t>
  </si>
  <si>
    <t>Gerenciar os processos de trabalho de forma a cumprir aspectos técnicos e legais.</t>
  </si>
  <si>
    <t>Gestão de Processos</t>
  </si>
  <si>
    <t>André Luiz Oliveira da Silva</t>
  </si>
  <si>
    <t>Gerenciar o desenvolvimento e monitoramento de projetos relacionados ao controle de produtos fumígenos, promovendo ações de pesquisa e de orientação a diferentes públicos-alvo.</t>
  </si>
  <si>
    <t>Patrícia Albertassi</t>
  </si>
  <si>
    <t>Elaborar material referente a cooperações internacionais quanto ao controle sanitário de produtos fumígenos orientado por informações legais, técnicas e científicas, apresentando material em conformidade com especificações e prazos indicados na demanda.</t>
  </si>
  <si>
    <t>Idioma / Espanhol</t>
  </si>
  <si>
    <t>novembro e dezembro</t>
  </si>
  <si>
    <t>Patrícia Francisco Branco</t>
  </si>
  <si>
    <t>Idioma / Inglês</t>
  </si>
  <si>
    <t>dezembro</t>
  </si>
  <si>
    <t>Patrícia Gonçalves Duarte Albertassi</t>
  </si>
  <si>
    <t>agosto e outubro</t>
  </si>
  <si>
    <t>Juliana Sá Barreto Teixeira</t>
  </si>
  <si>
    <t xml:space="preserve">CCTAB </t>
  </si>
  <si>
    <t>Avaliar os documentos referentes a contratos (Fiscal de contrato) e preparar o Relatório para aprovação.</t>
  </si>
  <si>
    <t>Capacitação / treinamento para servidor que exerça essa função</t>
  </si>
  <si>
    <t>maio</t>
  </si>
  <si>
    <t>Realizar o julgamento dos processos administrativos sanitários, promovendo o cumprimento de prazos e aspectos legais.</t>
  </si>
  <si>
    <t>Capacitação/treinamento em aspectos do Direito que auxiliem com ferramentas específicas para a realização do julgamento</t>
  </si>
  <si>
    <t>Stefania Schimaneski Piras</t>
  </si>
  <si>
    <t>Isabella Radd</t>
  </si>
  <si>
    <t>Responder demandas do público, observando prazos e requisitos da Lei de Acesso à Informação e normas da Anvisa.</t>
  </si>
  <si>
    <t>Treinamento referente à LAI</t>
  </si>
  <si>
    <t>Elaborar conteúdo referente ao controle sanitário de produtos fumígenos, orientado a diferentes públicos-alvo, apurando informações e produzindo materiais em plataformas e mídias.</t>
  </si>
  <si>
    <t xml:space="preserve">Capacitação / treinamento que permita esse tipo de atividade, especialmente a produção de materiais em plataformas e mídias. </t>
  </si>
  <si>
    <t>Glória Latuf</t>
  </si>
  <si>
    <t>Auxiliar em investigações, lavratura de AIS e na elaboração de Relatórios.</t>
  </si>
  <si>
    <t>Capacitação para auxiliar na realização de investigações e nas demais etapas do PAS</t>
  </si>
  <si>
    <t>Avaliar continuamente de forma crítica os impactos das Normas vigentes.</t>
  </si>
  <si>
    <t>Estudos Epidemiológicos relacionados a novos produtos derivados do tabaco</t>
  </si>
  <si>
    <t>Idiaoma/Espanhol</t>
  </si>
  <si>
    <t xml:space="preserve">GGTAB </t>
  </si>
  <si>
    <t>GGTES</t>
  </si>
  <si>
    <t>Propor indicadores de segurança e qualidade em serviços de saúde e de interesse para a saúde, observando critérios técnicos, científicos e políticos e fazendo interlocução com os atores envolvidos.</t>
  </si>
  <si>
    <t xml:space="preserve"> Processo de Análise do Impacto regulatório (AIR) Sanitário federal sob a perspectiva da bioética </t>
  </si>
  <si>
    <t>ANDRÉ OLIVEIRA REZENDE DE SOUZA</t>
  </si>
  <si>
    <t>GRECS</t>
  </si>
  <si>
    <t>12/10/2020 A 17/10/2020</t>
  </si>
  <si>
    <t>EDUARDO ANDRE VIANA ALVES</t>
  </si>
  <si>
    <t>Saúde Pública e Vigilância Sanitária</t>
  </si>
  <si>
    <t xml:space="preserve"> Congresso Nacional dos Farmacêuticos 2020 XIV Congresso Mundial dos farmacêuticos de língua portuguesa</t>
  </si>
  <si>
    <t>07/05/2020 a 09/05/2020</t>
  </si>
  <si>
    <t>TATIANA DE ALMEIDA JUBE</t>
  </si>
  <si>
    <t>FARMACIA HOSPITALAR</t>
  </si>
  <si>
    <t>Propor medidas nacionais de prevenção de eventos adversos, observando critérios técnicos, científicos e políticos e fazendo interlocução com os atores envolvidos.</t>
  </si>
  <si>
    <t xml:space="preserve"> ESTÁGIO EM VIGILANCIA SANITÁRIA ESTADUAL DO DISTRITO FERDERAL</t>
  </si>
  <si>
    <t>03/08/2020 A 30/10/2020</t>
  </si>
  <si>
    <t>DENISE LYRA DOS SANTOS</t>
  </si>
  <si>
    <t>Coordenar ações para o estabelecimento de indicadores de segurança e qualidade em serviços de saúde e de interesse para a saúde, promovendo a observância de critérios técnicos, científicos e políticos e a interlocução com os atores envolvidos.</t>
  </si>
  <si>
    <t xml:space="preserve"> Gestão do Sistema de Qualidade e Segurança do Paciente </t>
  </si>
  <si>
    <t>27/07/2020 A 25/10/2020</t>
  </si>
  <si>
    <t>FERNANDA CUNHA MONTEIRO DE BARROS</t>
  </si>
  <si>
    <t>GVIMS</t>
  </si>
  <si>
    <t xml:space="preserve"> Congresso Brasileiro da Sociedade Brasileira para a Qualidade do Cuidado e Segurança do Paciente </t>
  </si>
  <si>
    <t>3 DIAS (data não definida)</t>
  </si>
  <si>
    <t>CLEIDE FELICIA DE MESQUITA RIBEIRO</t>
  </si>
  <si>
    <t>HEIKO THEREZA SANTANA</t>
  </si>
  <si>
    <t xml:space="preserve"> Congresso Internacional de Qualidade em Serviços e Sistemas de Saúde (Qualihosp) </t>
  </si>
  <si>
    <t>MAGDA MACHADO DE MIRANDA COSTA</t>
  </si>
  <si>
    <t xml:space="preserve"> Decennial 2020 - 6th International Conference on Healthcare Associated Infections </t>
  </si>
  <si>
    <t>26/03/2020 a 30/03/2020</t>
  </si>
  <si>
    <t>LUCIANA SILVA DA CRUZ DE OLIVEIRA</t>
  </si>
  <si>
    <t>INFECÇÃO HOSPITALAR</t>
  </si>
  <si>
    <t>LILIAN DE SOUZA BARROS</t>
  </si>
  <si>
    <t>MARA RUBIA SANTOS GONÇALVES</t>
  </si>
  <si>
    <t xml:space="preserve"> Simpósio Brasileiro de Stewardship de Antimicrobianos </t>
  </si>
  <si>
    <t>13/03/2020 a 14/03/2020</t>
  </si>
  <si>
    <t xml:space="preserve"> XVII CONGRESSO BRASILEIRO DE CONTROLE DE INFECÇÃO E EPIDEMIOLOGIA HOSPITALAR </t>
  </si>
  <si>
    <t>09/09/2020 A 12/09/2020</t>
  </si>
  <si>
    <t>MARIA DOLORES SANTOS DA PURIFICAÇÃO</t>
  </si>
  <si>
    <t>HUMBERTO LUIZ COUTO AMARAL DE MOURA</t>
  </si>
  <si>
    <t>GGTIN</t>
  </si>
  <si>
    <t>COSED</t>
  </si>
  <si>
    <t>Tratar incidentes de segurança digital</t>
  </si>
  <si>
    <t>Análise Forense</t>
  </si>
  <si>
    <t>Gabriela Ribeiro Botelho Marques</t>
  </si>
  <si>
    <t>Jose de Ribamar Belfort Franco Neto</t>
  </si>
  <si>
    <t>Gerir perímetro de segurança</t>
  </si>
  <si>
    <t>Gestão da Segurança da Informação - NBR 27001 e NBR 27002 Governança de TI</t>
  </si>
  <si>
    <t>13 a 17/07/2020</t>
  </si>
  <si>
    <t>Security &amp; Risk Management Summit</t>
  </si>
  <si>
    <t>11 e 12 de Agosto/2020</t>
  </si>
  <si>
    <t>Prospectar soluções inovadoras de TI</t>
  </si>
  <si>
    <t>6ª Semana da Inovação da ENAP</t>
  </si>
  <si>
    <t>16 a 19 de novembro</t>
  </si>
  <si>
    <t>Larissa Caetano Mizutani</t>
  </si>
  <si>
    <t>Daniela Martins Ferreira</t>
  </si>
  <si>
    <t>Rhayane Stephane Andrade</t>
  </si>
  <si>
    <t>Pedro Henrique Mattos Lima</t>
  </si>
  <si>
    <t>Ronaldo de Almeida Filho</t>
  </si>
  <si>
    <t>Criar e manter uma estratégia para digitalização de serviços</t>
  </si>
  <si>
    <t>Campus Party - transformação digital dos serviços do governo federal</t>
  </si>
  <si>
    <t>29 de abril e 3 de maio</t>
  </si>
  <si>
    <t>Ricardo Borges</t>
  </si>
  <si>
    <t>Bruno Fassheber Novais</t>
  </si>
  <si>
    <t>ATI-MS</t>
  </si>
  <si>
    <t xml:space="preserve">Certified ScrumMaster (CSM) _x000D_
</t>
  </si>
  <si>
    <t>19 e 20 de Maio/2020</t>
  </si>
  <si>
    <t>Bruno Zago</t>
  </si>
  <si>
    <t>Jânio Lopes Miranda</t>
  </si>
  <si>
    <t>Gerir problemas, incidentes e liberações</t>
  </si>
  <si>
    <t xml:space="preserve">Curso Oficial do CERT® Division: Overview of Creating and Managing Computer Security Incident Response Teams </t>
  </si>
  <si>
    <t>Turma Única: 28 de abril de 2020</t>
  </si>
  <si>
    <t>José de Ribamar Belford Franco</t>
  </si>
  <si>
    <t>Curso preparatório para certificação PMP</t>
  </si>
  <si>
    <t>Carlos Eduardo Nogueira Gonçalves</t>
  </si>
  <si>
    <t>Desenvolvimento Ágil: eXtreme Programming (XP)</t>
  </si>
  <si>
    <t>Agosto de 2020</t>
  </si>
  <si>
    <t>Danielle Maciel Coelho</t>
  </si>
  <si>
    <t>Carlos Eduardo Gonçalves</t>
  </si>
  <si>
    <t>Pedro Lins de Almeida</t>
  </si>
  <si>
    <t>Estêvao Campos</t>
  </si>
  <si>
    <t>Reinaldo Neli</t>
  </si>
  <si>
    <t>Vitor Curado</t>
  </si>
  <si>
    <t>Gartner Data &amp; Analytics Summit</t>
  </si>
  <si>
    <t>Roberto Antônio Almeida Filho</t>
  </si>
  <si>
    <t xml:space="preserve"> (ganha-se uma vaga cortesia a cada três inscrições, nesse caso para Jaqueline Gismonti)</t>
  </si>
  <si>
    <t xml:space="preserve">Infrastructure, Operations and Cloud Strategy Summit
</t>
  </si>
  <si>
    <t>14 e 15 de Abril/2020</t>
  </si>
  <si>
    <t>Thiago Yamada</t>
  </si>
  <si>
    <t>Bruno Leite</t>
  </si>
  <si>
    <t>Marcos Pires Namekata</t>
  </si>
  <si>
    <t xml:space="preserve"> (ganha-se uma vaga cortesia a cada três inscrições, nesse caso para Carlos Eduardo Nogueira Gonçalves)</t>
  </si>
  <si>
    <t>Inteligência artificial e aprendizado de máquina</t>
  </si>
  <si>
    <t>Julho de 2020</t>
  </si>
  <si>
    <t>Vitor Carneiro Curado</t>
  </si>
  <si>
    <t>IT Symposium/Xpo™-</t>
  </si>
  <si>
    <t>14 a 17 de Setembro/2020</t>
  </si>
  <si>
    <t>William Barbosa de Brito</t>
  </si>
  <si>
    <t>(ganha-se uma vaga cortesia a cada 5 inscrições, nesse caso para Danielle Maciel Coelho)</t>
  </si>
  <si>
    <t>(ganha-se uma vaga cortesia a cada 5 inscrições, nesse caso para Daniela Martins Ferreira)</t>
  </si>
  <si>
    <t>Avaliar riscos</t>
  </si>
  <si>
    <t>Risco corporativo</t>
  </si>
  <si>
    <t>Risco em contratações (está sendo pleiteada uma turma fechada junto à GGPES)</t>
  </si>
  <si>
    <t>Willian Barbosa de Brito</t>
  </si>
  <si>
    <t>Jaqueline Papazian Gismonti</t>
  </si>
  <si>
    <t>GGTOX</t>
  </si>
  <si>
    <t xml:space="preserve"> GEAST</t>
  </si>
  <si>
    <t xml:space="preserve">Aperfeiçoar o conhecimento na área de toxicologia </t>
  </si>
  <si>
    <t>Bioestatística</t>
  </si>
  <si>
    <t>BIOESTATÍSTICA</t>
  </si>
  <si>
    <t>Desenvolver competências de liderança  e gestão</t>
  </si>
  <si>
    <t>Curso sobre construção de projetos, indicadores e metas para avaliar o desempenho da área</t>
  </si>
  <si>
    <t xml:space="preserve">CURSO </t>
  </si>
  <si>
    <t>Desenvolver competências necessárias para a implementação de processo voltado para o fomento à simplificação administrativa e desburocratização na Agência</t>
  </si>
  <si>
    <t xml:space="preserve">Defesa do usuário e simplificação </t>
  </si>
  <si>
    <t xml:space="preserve">Estatística </t>
  </si>
  <si>
    <t>ESTATÍSTICA</t>
  </si>
  <si>
    <t>Estudos Toxicológicos In Silico</t>
  </si>
  <si>
    <t>Gestão de Químicos</t>
  </si>
  <si>
    <t>Programa de extensão -  UCLA</t>
  </si>
  <si>
    <t>Aperfeiçoar  o conhecimento sobre métodos alternativos a experimentos em animais para fins de avaliação toxicológica</t>
  </si>
  <si>
    <t>Workshop e Minicurso em Métodos Alternativos - Universidade Federal do Paraná (Prof. Daniela Leme)</t>
  </si>
  <si>
    <t>GEAST</t>
  </si>
  <si>
    <t xml:space="preserve">Aperfeiçoar  conhecimento sobre Direito Regulatório e administrativo </t>
  </si>
  <si>
    <t>Direito Regulatório (Sipec - Direito Sanitário)</t>
  </si>
  <si>
    <t>GEMAR</t>
  </si>
  <si>
    <t>Realizar as atividades técnico- científicas do PARA, tais como planejamento de amostragem, avaliação do risco dietético, seleção e priorização de ingredientes ativos para pesquisa, elaboração de procedimentos técnicos, etc.</t>
  </si>
  <si>
    <t>European Pesticide Residue Workshop - EPRW</t>
  </si>
  <si>
    <t>11-15 DE MAIO DE 2020</t>
  </si>
  <si>
    <t xml:space="preserve">Adriana Torres de Souza Pottier </t>
  </si>
  <si>
    <t>Simone  de Oliveira Reis Rodero</t>
  </si>
  <si>
    <t>Realizar a avaliação de risco ocupacional, de residentes e transeuntes referente à exposição a agrotóxicos .</t>
  </si>
  <si>
    <t>Pós graduação stricto sensu em Agronomia - UnB</t>
  </si>
  <si>
    <t xml:space="preserve">
Thiago Santana dos Santos</t>
  </si>
  <si>
    <t>Summer Academy 2020</t>
  </si>
  <si>
    <t>17 -28 DE AGOSTO 2020</t>
  </si>
  <si>
    <t xml:space="preserve">Necessidade de aprender a elaborar e aprimorar o Relatório de Análise de impacto regulatório (AIR) e avaliar as contribuições </t>
  </si>
  <si>
    <t xml:space="preserve">Modelagem em AIR, com inclusão de impactos ambientes e a saúde/abordagem prática </t>
  </si>
  <si>
    <t>Relatório de AIR</t>
  </si>
  <si>
    <t xml:space="preserve">Aperfeiçoar o conhecimento para atendimento ao público, seja por meio virtual, ou presencial </t>
  </si>
  <si>
    <t>Governo Aberto (https://www.escolavirtual.gov.br/curso/140)</t>
  </si>
  <si>
    <t>Melhorar a leitura, produção e comunicação em língua estrangeira necessária para as atividades  rotineiras da área , além de participação em missões e  cooperações internacionais.</t>
  </si>
  <si>
    <t>Língua estrangeira - Espanhol</t>
  </si>
  <si>
    <t>Desenvolver conhecimento relacionado a questões de sigilo, proteção de dados e afins.</t>
  </si>
  <si>
    <t>Curso sobre proteção de informação não divulgada para aprovação da comercialização de produtos (Lei 10.603/02)</t>
  </si>
  <si>
    <t>Desenvolver conhecimento para resposta a demandas relacionadas a Lei de Acesso a Informação - LAI</t>
  </si>
  <si>
    <t>Acesso à Informação - Profoco CGU/OGU - Escola Virtual de Governo</t>
  </si>
  <si>
    <t xml:space="preserve">Gestão Pessoal - Base da Liderança (https://www.escolavirtual.gov.br/curso/163) </t>
  </si>
  <si>
    <t>Métodos Alternativos</t>
  </si>
  <si>
    <t xml:space="preserve">Joedson de Souza Delgado </t>
  </si>
  <si>
    <t>Danielle Christine de Souza Filadelpho</t>
  </si>
  <si>
    <t>Maryangela Rezende Mascarenhas Santos Mota</t>
  </si>
  <si>
    <t xml:space="preserve">Flavia Baptista Nobrega Moreira </t>
  </si>
  <si>
    <t>Conhecer, desenvolver, atualizar e aprimorar competências relacionadas a Gestão e avaliação de políticas públicas.</t>
  </si>
  <si>
    <t>Especialização em Gestão de Políticas Agropecuárias - ENAP</t>
  </si>
  <si>
    <t>Aprimorar o conhecimento na área de gestão pública.</t>
  </si>
  <si>
    <t>SETEMBRO A OUTUBRO DE 2020</t>
  </si>
  <si>
    <t>Caio Augusto de Almeida</t>
  </si>
  <si>
    <t>Estratégia de gestão de Processos e da Qualidade</t>
  </si>
  <si>
    <t>OUTUBRO a NOVEMBRO  DE 2020</t>
  </si>
  <si>
    <t>15 JUNHO À 14 JULHO de 2020</t>
  </si>
  <si>
    <t>Processo Administrativo Sanitário</t>
  </si>
  <si>
    <t>Treinamento Internacional em Estratégias para a Gestão de Químicos – ITP</t>
  </si>
  <si>
    <t>GPREQ</t>
  </si>
  <si>
    <t>GGTPS</t>
  </si>
  <si>
    <t xml:space="preserve">CMIOR
</t>
  </si>
  <si>
    <t>Elaborar minutas para submissão de propostas de regulamentação, por meio dos recursos de pesquisa necessários (reuniões, consultas técnicas, grupos de trabalho, convênios, etc..), orientado por normas de redação, técnicas legislativas e Boas Práticas Regulatórias da Anvisa, promovendo a participação da sociedade na discussão do tema indicado.</t>
  </si>
  <si>
    <t>13ª Conferência Anual de Assuntos Estatísticos de Dispositivos Médicos e Diagnósticos</t>
  </si>
  <si>
    <t>23 a 24 Abril</t>
  </si>
  <si>
    <t>Leonardo Fabio Costa Filho</t>
  </si>
  <si>
    <t>Fornecer subsídios técnicos referentes às atividades de normatização, orientado por Boas Práticas Regulatórias.</t>
  </si>
  <si>
    <t>Adriano Soares da Silva</t>
  </si>
  <si>
    <t>Analisar petições primárias e secundárias de registro e de cadastro de produtos para saúde, realizando avaliações de segurança e eficácia do produto, fundamentadas em normas de enquadramento sanitário, aspectos legais, técnicos e científicos, informando o posicionamento da área por meio de documento oficial.</t>
  </si>
  <si>
    <t>Avaliação Clínica de Dispositivos Médicos</t>
  </si>
  <si>
    <t>Validação dos Processos Especiais - Manufatura Aditiva</t>
  </si>
  <si>
    <t>GEMAT</t>
  </si>
  <si>
    <t>11th World Congress on Alternatives and Animal Use in the Life Sciences 2020 - 3Rs in transition: from development to application. Maastricht, The Netherlands</t>
  </si>
  <si>
    <t>23 a 27 de agosto</t>
  </si>
  <si>
    <t>Camila Gonçalves Moreira</t>
  </si>
  <si>
    <t>Advanced Functional Materials Congress</t>
  </si>
  <si>
    <t>Vinícius Moreira Paiva de Oliveira</t>
  </si>
  <si>
    <t>Ana Paula Spósito e Siva</t>
  </si>
  <si>
    <t>Analisar demandas internas e externas de revisão ou de elaboração de regulamentos da área, identificando temas pertinentes e relevantes, com base em documentos disponíveis, em evolução técnico-científica e em resultados de monitoramentos.</t>
  </si>
  <si>
    <t>Carla Catarine  Nobre</t>
  </si>
  <si>
    <t>Biocompatibilidade de Dispositivos Médicos</t>
  </si>
  <si>
    <t>Biological Evaluation of medical Devices - London United Kingdom</t>
  </si>
  <si>
    <t>27 e  28 de maio ou
31 de outubro a 01 de novembro</t>
  </si>
  <si>
    <t>Estabilidade</t>
  </si>
  <si>
    <t>Leila Aparecida Alvim de Paula Ferreira</t>
  </si>
  <si>
    <t>Gerenciamento de Risco de Dispositivos Médicos</t>
  </si>
  <si>
    <t>Gerenciar a realização de ações informativas e educativas, estabelecendo prioridades, temas e modalidades, tendo em vista a abrangência da ação e indicando servidor responsável.</t>
  </si>
  <si>
    <t>Gestão na Administração Pública</t>
  </si>
  <si>
    <t>09 de março a 07 de abril</t>
  </si>
  <si>
    <t>Leandro Silva Moura</t>
  </si>
  <si>
    <t>ICBMSMI 2020: 14. International Conference on Biocompatible Materials, Surgical and Medical Instruments</t>
  </si>
  <si>
    <t>20 a 21 de agosto de 2020</t>
  </si>
  <si>
    <t>Letícia Barel Filier</t>
  </si>
  <si>
    <t>Representar a Anvisa em fóruns técnicos de dispositivos médicos, a fim de promover a atualização técnico-científica da área e do setor regulado.</t>
  </si>
  <si>
    <t>Setembro a Outubro</t>
  </si>
  <si>
    <t>Talyta Vieira de Almeida</t>
  </si>
  <si>
    <t>Mestrado Profissional Saúde Coletiva: Políticas e Gestão em Saúde, fornecido pela UNICAMP</t>
  </si>
  <si>
    <t>todo o ano</t>
  </si>
  <si>
    <t>Previsão de solicitação de licença capacitação para escrita da dissertação do Mestrado</t>
  </si>
  <si>
    <t>Pendente de aprovação pelo RH</t>
  </si>
  <si>
    <t>Previsão de solicitação de licença capacitação para escrita da dissertação do Mestrado - Mestrado em Nanociência e Nanobiotecnologia - PPGNANO - UnB</t>
  </si>
  <si>
    <t>Previsão de solicitação de licença capacitação para escrita da dissertação do Mestrado- Mestrado Profissional Saúde Coletiva: Políticas e Gestão em Saúde</t>
  </si>
  <si>
    <t>Segundo Semestre</t>
  </si>
  <si>
    <t>Coordenar a análise de petições primárias e secundárias de registro e de cadastro de produtos para saúde e seus recursos, observando leis e prazos indicados no Contrato de Gestão e na Avaliação de Desempenho Institucional</t>
  </si>
  <si>
    <t>GHCOS</t>
  </si>
  <si>
    <t>CCOSM</t>
  </si>
  <si>
    <t>Participar em colaboração com a GGFIS de atividades de inspeção de caráter investigativo.</t>
  </si>
  <si>
    <t>Boas Práticas de Fabricação de Cosméticos e Saneantes</t>
  </si>
  <si>
    <t>Especialistas em Regulação, Técnicos em Regulação e Gestor</t>
  </si>
  <si>
    <t>Realizar a verificação de notificações de produtos cosméticos isentos de registro e a análise de registros, avaliando a conformidade das informações referentes à segurança e eficácia, de forma célere e eficiente, observando aspectos legais, técnicos e científicos.</t>
  </si>
  <si>
    <t>Desenvolvimento de Ondulantes, Alisantes Ácidos e Alcalinos</t>
  </si>
  <si>
    <t>04/07/2020 a 05/07/2020</t>
  </si>
  <si>
    <t>Especialista em Regulação, Técnico em Regulação e Gestor</t>
  </si>
  <si>
    <t xml:space="preserve"> Realizar a verificação de notificações de produtos cosméticos isentos de registro e a análise de registros, avaliando a conformidade das informações referentes à segurança e eficácia, de forma célere e eficiente, observando aspectos legais, técnicos e científicos.</t>
  </si>
  <si>
    <t xml:space="preserve">Estabilidade de Produtos Cosméticos </t>
  </si>
  <si>
    <t>28/03/2020 a 29/03/2020</t>
  </si>
  <si>
    <t>Propor solucões tecnológicas para a execução eficiente das atividades</t>
  </si>
  <si>
    <t xml:space="preserve">Gestor, Especialistas em regulação, Técnicos em Regulação, Técnicos Administrativos  </t>
  </si>
  <si>
    <t xml:space="preserve"> Dominar outros idiomas, buscando padronização e comunicação a nível internacional.</t>
  </si>
  <si>
    <t>Curso de espanhol</t>
  </si>
  <si>
    <t>Dominar outros idiomas, buscando padronização e comunicação a nível internacional.</t>
  </si>
  <si>
    <t xml:space="preserve">Curso de Inglês </t>
  </si>
  <si>
    <t>Propor normativos que correspondam às demandas da sociedade e do setor regulado e que contribua para a construção de um ambiente propício à inovação.</t>
  </si>
  <si>
    <t>Avaliação de Segurança relacionada a produtos com Nanotecnologia</t>
  </si>
  <si>
    <t>Gestor, Especialistas em regulação, Técnicos em Regulação</t>
  </si>
  <si>
    <t>Participar da redação de minutas, avaliação das contribuições obtidas na consulta pública, e elaboração do texto final do normativo.</t>
  </si>
  <si>
    <t>Redação de normas</t>
  </si>
  <si>
    <t>Divulgar as informações técnicas a respeito de regulação de produtos cosméticos por meio dos instrumentos adequados, com clareza, objetividade e precisão, tendo em vista a melhoria do processo regulatório.</t>
  </si>
  <si>
    <t>Avaliação de Segurança e Eficácia de Produtos Saneantes e Cosméticos</t>
  </si>
  <si>
    <t>Avaliação de toxicidade de produtos e ingredientes cosméticos, com foco em estratégias integradas de avaliação</t>
  </si>
  <si>
    <t>SEGURANÇA E EFICÁCIA</t>
  </si>
  <si>
    <t xml:space="preserve"> Divulgar as informações técnicas a respeito da regulação de produtos cosméticos, por meio dos instrumentos adequados, com clareza, objetividade e precisão, tendo em vista a melhoria do processo regulatório, conforme designação do gestor em função da matéria.</t>
  </si>
  <si>
    <t>Acesso à informação - ENAP</t>
  </si>
  <si>
    <t>Luciana Silva Machado</t>
  </si>
  <si>
    <t>Compreender como como as ações, atividades e projetos desenvolvidos pela área podem influenciar ou interagir entre si e com outras unidades da organização e/ou instituições externas, visando à mútua colaboração e ao alcance dos resultados.</t>
  </si>
  <si>
    <t>Atualização Jurídica - Direito Administrativo - Administração Pública</t>
  </si>
  <si>
    <t>28/09/2020 a 27/10/2020</t>
  </si>
  <si>
    <t>Banco de dados Mysql</t>
  </si>
  <si>
    <t>02/07/2020 a 04/09/2020</t>
  </si>
  <si>
    <t>Ana Carolina Perdigão Faleiros</t>
  </si>
  <si>
    <t>Analisar as petições de regularização de produtos cosméticos sujeitos a registro e petições de reconsideração de indeferimento, avaliando a conformidade das informações referentes à segurança e eficácia, emitindo parecer circunstanciado e conclusivo, redigido de forma clara e objetiva, observando prazos e fundamentação legal, técnica e científica.</t>
  </si>
  <si>
    <t>Congreso da IFSCC(International Federation of Societies of Cosmetic Chemists)</t>
  </si>
  <si>
    <t>20/10/2020 a 23/10/2020</t>
  </si>
  <si>
    <t>Julcemara Gresselle de Oliveira</t>
  </si>
  <si>
    <t>Itamar de Falco Junior</t>
  </si>
  <si>
    <t>CONGRESSO CIENTÍFICO INTERNACIONAL DE ESTÉTICA E COSMETOLOGIA</t>
  </si>
  <si>
    <t>05/09/2020 a 08/09/2020</t>
  </si>
  <si>
    <t xml:space="preserve"> Propor solucões tecnológicas para a execução eficiente das atividades</t>
  </si>
  <si>
    <t>Curso de Excel AVANÇADO</t>
  </si>
  <si>
    <t>04/05/2020 a 12/06/2020</t>
  </si>
  <si>
    <t>Cristiano Campelo Oliveira</t>
  </si>
  <si>
    <t>Julho a Agosto (58 dias)</t>
  </si>
  <si>
    <t>Nashira Vieira O'Reilly  Cabral Posada</t>
  </si>
  <si>
    <t>25/10/2020 a 25/01/2020</t>
  </si>
  <si>
    <t>Sinthia Ferreira da Fonseca</t>
  </si>
  <si>
    <t>FCE Cosmetique</t>
  </si>
  <si>
    <t>02/06/2020 a 04/06/2020</t>
  </si>
  <si>
    <t>Mirela Mara de Oliveira Lima Leite Vaz</t>
  </si>
  <si>
    <t>Gestão  em Ouvidoria</t>
  </si>
  <si>
    <t>06/04/2020 a 05/05/2020</t>
  </si>
  <si>
    <t>Michelle Ferreira Pádua</t>
  </si>
  <si>
    <t>Introdução à Vigilância Sanitária</t>
  </si>
  <si>
    <t xml:space="preserve">Legislação de Segurança, Saúde, Higiene e Medicina do Trabalho </t>
  </si>
  <si>
    <t xml:space="preserve"> Compreender como como as ações, atividades e projetos desenvolvidos pela área podem influenciar ou interagir entre si e com outras unidades da organização e/ou instituições externas, visando à mútua colaboração e ao alcance dos resultados.</t>
  </si>
  <si>
    <t>MP 881: Liberdade Econômica e Aprovação Tácita, ENAP</t>
  </si>
  <si>
    <t>LIBERDADE ECONÔMICA</t>
  </si>
  <si>
    <t>Segurança do paciente e Qualidade em serviços de saúde, ENAP</t>
  </si>
  <si>
    <t xml:space="preserve"> Propor normativos que correspondam às demandas da sociedade e do setor regulado e que contribua para a construção de um ambiente propício à inovação.</t>
  </si>
  <si>
    <t>WC11 stands for “11th World Congress on Alternatives and Animal Use in the Life Sciences 2020”. (HOLANDA)</t>
  </si>
  <si>
    <t>23/08/2020 a 27/08/2020</t>
  </si>
  <si>
    <t>COSAN</t>
  </si>
  <si>
    <t>Participar em colaboração com a GGFIS de atividades de inspeção investigativa/boas práticas.</t>
  </si>
  <si>
    <t>Curso de Excel - Noções Básicas</t>
  </si>
  <si>
    <t xml:space="preserve"> Analisar as petições de regularização de produtos saneantes sujeitos a registro e petições de reconsideração de indeferimento, avaliando a conformidade das informações referentes à segurança e eficácia, emitindo parecer circunstanciado e conclusivo, redigido de forma clara e objetiva, observando prazos e fundamentação legal, técnica e científica.</t>
  </si>
  <si>
    <t>Power B.I. - Conhecimentos básicos</t>
  </si>
  <si>
    <t>Propor a concessão, indeferimento, alteração, reavaliação, retificação ou cancelamento da autorização de uso de ingrediente ativo destinado à desinfestação de ambientes domiciliares, públicos ou coletivos e no uso em campanhas de saúde pública</t>
  </si>
  <si>
    <t>10ª Conferência Internacional em Pestes Urbanas</t>
  </si>
  <si>
    <t>29/06/2020 a 01/07/2020</t>
  </si>
  <si>
    <t>Gunther Carvalho Blank</t>
  </si>
  <si>
    <t>14/11/2020 a 18/11/2020</t>
  </si>
  <si>
    <t>Divulgar as informações técnicas a respeito da regulação de produtos saneantes, por meio dos instrumentos adequados, com clareza, objetividade e precisão, tendo em vista a melhoria do processo regulatório, conforme designação do gestor em função da matéria.</t>
  </si>
  <si>
    <t>Karla Alves Lacerda</t>
  </si>
  <si>
    <t>Certificação em Ouvidoria</t>
  </si>
  <si>
    <t>Maurício Tonato</t>
  </si>
  <si>
    <t>Apresentar posicionamento técnico quanto à regularidade de produtos em processos e ações de fiscalização, fundamentado em aspectos legais.</t>
  </si>
  <si>
    <t xml:space="preserve">Controle da qualidade de saneantes com abordagem nos ensaios físico químicos. </t>
  </si>
  <si>
    <t>30/09/2020 a 04/10/2020</t>
  </si>
  <si>
    <t>Fábio Ribeiro Campos da Silva</t>
  </si>
  <si>
    <t>Analisar as petições de regularização de produtos saneantes sujeitos a registro e petições de reconsideração de indeferimento, avaliando a conformidade das informações referentes à segurança e eficácia, emitindo parecer circunstanciado e conclusivo, redigido de forma clara e objetiva, observando prazos e fundamentação legal, técnica e científica.</t>
  </si>
  <si>
    <t>Controle microbiológico de saneantes com ação antimicrobiana</t>
  </si>
  <si>
    <t>24/06/2020 a 05/07/2019</t>
  </si>
  <si>
    <t>Curso de Excel  -  Avançado</t>
  </si>
  <si>
    <t>Detergentes e Biofilme - Finalização de trabalho de Pós-Doutorado</t>
  </si>
  <si>
    <t>PÓS-DOUTORADO</t>
  </si>
  <si>
    <t>01/04/2020 a 01/07/2020</t>
  </si>
  <si>
    <t>Rosa Aires Borba Mesiano</t>
  </si>
  <si>
    <t>Capacidade de identificar e analisar os próprios sentimentos e dos outros, de se motivar e de gerir bem as emoções dentro de si e nos relacionamentos para se comportar e executar o que precisa de maneira efetiva e eficiente.</t>
  </si>
  <si>
    <t>Gestão Pessoal - Base da Liderança</t>
  </si>
  <si>
    <t>21/12/2020 a 22/01/2021</t>
  </si>
  <si>
    <t>Núbia Maria Silva Araújo  Moraes</t>
  </si>
  <si>
    <t>Realizar a verificação de notificações de produtos cosméticos isentos de registro, avaliando a conformidade das informações referentes à segurança e eficácia, de forma célere e eficiente, observando aspectos legais, técnicos e científicos.</t>
  </si>
  <si>
    <t>Introdução à  Vigilância Sanitária</t>
  </si>
  <si>
    <t>08/06/2020 a 31/07/2020</t>
  </si>
  <si>
    <t>MIRTHA SUSANA YAMADA TANAKA</t>
  </si>
  <si>
    <t>Power B.I. - Conhecimentos avançados</t>
  </si>
  <si>
    <t xml:space="preserve">COSAN </t>
  </si>
  <si>
    <t>Avaliação de toxicidade de produtos e ingredientes cosméticos e saneantes, com foco com em estratégias integradas de avaliação.</t>
  </si>
  <si>
    <t>Gestor, Especialistas em regulação, Técnicos em Regulação, Analista administrativo</t>
  </si>
  <si>
    <t>GSTCO</t>
  </si>
  <si>
    <t>Realizar inspeções sanitárias em estabelecimentos de sangue, tecidos, células e produtos de terapias avançadas, de acordo com planejamento da GSTCO e demandas prioritárias, bem como avaliar informações obtidas das inspeções sanitárias realizadas pelo SNVS, por meio de método desenvolvido na área, a fim de analisar a situação sanitária dos estabelecimentos e propor estratégias de ação, fiscalização e de gestão de riscos, em parceria com as VISAs municipais e estaduais (Planejamento e Organização - Qualidade Técnica do Trabalho -Empatia)</t>
  </si>
  <si>
    <t>Curso Basico do Ciclo do Sangue</t>
  </si>
  <si>
    <t>julho e agosto</t>
  </si>
  <si>
    <t>Melina Cossote Kumoto</t>
  </si>
  <si>
    <t>Antonio Alfredo Rodrigues e Silva</t>
  </si>
  <si>
    <t>Francielli Cristine Cunha Melo</t>
  </si>
  <si>
    <t>Juliana Ruas de Menezes Rodrigues</t>
  </si>
  <si>
    <t xml:space="preserve">Técnico em regulação </t>
  </si>
  <si>
    <t>Ubiracy Nascimento de Alencar Junior</t>
  </si>
  <si>
    <t>Analisar processos de concessão, renovação e alteração de certificação de Boas Práticas de Fabricação (BPF) em estabelecimentos de sangue, tecidos, células e produtos de terapias avançadas, quando aplicável, verificando a necessidade de inspeção por meio de análise de risco, observando prazos, relatoria concisa e objetiva e critérios técnicos e administrativos em conformidade com a legislação vigente (Qualidade Técnica do Trabalho - Planejamento e Organização - Produtividade)</t>
  </si>
  <si>
    <t>Aprimorar competências em inspeção de BPF em indústrias (medicamentos, produtos para saúde, produtos terapias avançadas)</t>
  </si>
  <si>
    <t>a definir</t>
  </si>
  <si>
    <t>Christiane da Silva Costa</t>
  </si>
  <si>
    <t>Renata Miranda Parca</t>
  </si>
  <si>
    <t>João Batista da Silva Junior</t>
  </si>
  <si>
    <t>Instaurar processo administrativo sanitário para apuração de infrações à legislação sanitária federal, referentes a estabelecimentos que executem atividades na área de sangue, tecidos, células e órgãos e produtos de terapia avançada (Qualidade Técnica do Trabalho - Planejamento e Organização - Produtividade)</t>
  </si>
  <si>
    <t>Treinamento para instauração de processo administrativo sanitário</t>
  </si>
  <si>
    <t>Érika Mattos da Veiga</t>
  </si>
  <si>
    <t>Colaborar no processo de desenvolvimento e implantação de elementos da Gestão de Qualidade nos processos da GSTCO (Planejamento e Organização - Iniciativa - Sistematização e Compartilhamento de Informações e Conhecimentos- Trabalho em equipe)</t>
  </si>
  <si>
    <t xml:space="preserve">Conhecer e aprofundar conhecimentos relativos a práticas a gestão interna: qualidade,  planejamento, pessoal, organização, comunicação, inovação, gestão de processos. </t>
  </si>
  <si>
    <t xml:space="preserve">Nathany Luiza Borges de Andrade </t>
  </si>
  <si>
    <t xml:space="preserve"> Técnico administrativo</t>
  </si>
  <si>
    <t>Rita de Cássia Azevedo Martins</t>
  </si>
  <si>
    <t>Marilia Rodrigues Mendes</t>
  </si>
  <si>
    <t>Hérika Nunes e Sousa</t>
  </si>
  <si>
    <t>Realizar análise técnica de qualidade, segurança e eficácia de produtos de terapias avançadas, para fins de registro, pós-registro, renovação e retratação de recursos, realizando levantamentos de documentos e referências técnicas a fim de emitir documentos oficiais com redação clara e objetiva, de forma célere e eficiente, fundamentado em aspectos legais, técnicos e científicos (Qualidade Técnica do Trabalho - Planejamento e Organização - Produtividade)</t>
  </si>
  <si>
    <t>Compreender os processos de ensaios clinicos e registros de produtos de terapia avançada</t>
  </si>
  <si>
    <t>Valéria de Oliveira Chiaro</t>
  </si>
  <si>
    <t>Andréia Viana Pires</t>
  </si>
  <si>
    <t>Paulo Afonso Bezerra de Almeida Galeão</t>
  </si>
  <si>
    <t>Associação de Farmaceuticos e Biofarmaceuticos -  PDA Brazil (Biotecnológicos, Biomanufatura, Medicina Personalizada, Celulas e Genes</t>
  </si>
  <si>
    <t xml:space="preserve">Compreender os processos de registros de medicamentos ou produtos para saúde </t>
  </si>
  <si>
    <t xml:space="preserve">JANEIRO-DEZEMBRO DE 2020. </t>
  </si>
  <si>
    <t xml:space="preserve">Especialista em regulaçao </t>
  </si>
  <si>
    <t>Congressos de referencia nacional e internacional na área:  PICs (Blood, Tissues and Cells Cricle)</t>
  </si>
  <si>
    <t>Atender as demandas técnicas, analisar a necessidade de ação articulada com outras áreas da Anvisa ou instituições externas, orientado pela evolução técnico-cientifica, pelos resultados de avaliação de risco e pelas políticas de saúde e regulação em sangue, tecidos, células, órgãos e produtos de terapias avançadas, tendo em vista o planejamento da GSTCO e as estratégias definidas (Planejamento e Organização - Produtividade - Qualidade Técnica do Trabalho)</t>
  </si>
  <si>
    <t>Congressos de referencia nacional e internacional na área: Congresso Brasileiro da ABTO</t>
  </si>
  <si>
    <t xml:space="preserve">Licença capacitação para curso de bioética </t>
  </si>
  <si>
    <t>BIOÉTICA</t>
  </si>
  <si>
    <t>Licença capacitação para estágio supervisionado ou experiencia técnica em VISA local de referência.</t>
  </si>
  <si>
    <t>Licença capacitação para imersão na lingua espanhola</t>
  </si>
  <si>
    <t>Março</t>
  </si>
  <si>
    <t xml:space="preserve">Licença capacitação para imersão na lingua inglesa </t>
  </si>
  <si>
    <t>Analisar processos de concessão, renovação e alteração e cancelamento de Autorização de Funcionamento (AFE) de estabelecimentos nacionais relacionados à produtos de terapias avançadas, verificando a necessidade de inspeção por meio de análise de risco, observando prazos, relatoria concisa e objetiva e critérios técnicos e administrativos em conformidade com a legislação vigente (Qualidade Técnica do Trabalho - Planejamento e Organização - Produtividade)</t>
  </si>
  <si>
    <t>Realizar estudos junto a áreas da Anvisa e agências internacionais para compreensão sobre os processos de concessão, renovação e alteração e cancelamento de Autorização de Funcionamento (AFE).</t>
  </si>
  <si>
    <t>AFE</t>
  </si>
  <si>
    <t>OUVID</t>
  </si>
  <si>
    <t>OUVIDORIA</t>
  </si>
  <si>
    <t>Promover a divulgação de temas de interesse da saúde pública e da Anvisa, monitorando temas internos e externos e realizando interlocução com a rede de ouvidorias em vigilância sanitária.</t>
  </si>
  <si>
    <t>Análise de Impacto Regulatório: Definição de Problemas - ENAP</t>
  </si>
  <si>
    <t>01/03/2020 a 31/12/2020</t>
  </si>
  <si>
    <t xml:space="preserve">2092294
1452867
1567995
1328738
2690103
1828708
2089638
3004669
</t>
  </si>
  <si>
    <t xml:space="preserve">André de Souza Oliveira Magela
Daniela Hoffmann Lobato Chaves Lopes
Marcus Kleber Eler Viana
Ottoni Ferreira Filho De Oliveira
Orismelia Maria Mota Gomes
Ricardo Andrade Nascimento
Sergio Otavio Almeida dos Santos
Suzana Beatriz Antunes Flores
</t>
  </si>
  <si>
    <t>Atender o público externo, solicitando a elaboração de respostas com linguagem acessível à sociedade, observando aspectos legais e técnicos e monitorando o cumprimento de prazos e a realização dos ajustes pertinentes.</t>
  </si>
  <si>
    <t>Defesa do Usuário e Simplificação</t>
  </si>
  <si>
    <t xml:space="preserve">Acompanhar a prestação dos serviços oferecidos pela Anvisa, favorecendo a participação e a proteção e defesa dos direitos dos usuários, observando a sua efetividade, propondo o seu aperfeiçoamento e auxiliando na prevenção e correção dos atos e procedimentos incompatíveis. </t>
  </si>
  <si>
    <t>Análise do Comportamento do Consumidor</t>
  </si>
  <si>
    <t>14/09/2020 a 09/12/2020</t>
  </si>
  <si>
    <t>Ricardo Andrade Nascimento</t>
  </si>
  <si>
    <t>COMPORTAMENTO DO CONSUMIDOR</t>
  </si>
  <si>
    <t>Competências Emocionais e Eficiência em Gestão - ENAP</t>
  </si>
  <si>
    <t>Daniela Hoffmann Lobato Chaves Lopes</t>
  </si>
  <si>
    <t>Curso Intensivo idioma estrangeiro (Inglês)</t>
  </si>
  <si>
    <t>04/05/2020 a 01/08/2020</t>
  </si>
  <si>
    <t>Liderando Diferentes Gerações - ENAP</t>
  </si>
  <si>
    <t>Mestrado Profissional em Administração Pública - FGV</t>
  </si>
  <si>
    <t>Término em 2020</t>
  </si>
  <si>
    <t>Marcus Kleber Eler Viana</t>
  </si>
  <si>
    <t>PROCR</t>
  </si>
  <si>
    <t>CAJUD</t>
  </si>
  <si>
    <t>Realizar, no âmbito de suas competências, medidas relacionadas à gestão de recursos humanos, logísticos, de sistemas informatizados e de material da Procuradoria</t>
  </si>
  <si>
    <t>Licença capacitação de 30 dias para a servidora Núbia Cristina Pereira Nishioka realizar um curso de Gestão de Pessoas.</t>
  </si>
  <si>
    <t>Núbia Cristina Pereira Nishioka</t>
  </si>
  <si>
    <t>CODVA</t>
  </si>
  <si>
    <t>Realizar, no âmbito de sus competências, análise preliminar dos procedimentos de licitações e contratos para verificação da devida instrução processual e posterior envio para análise dos Procuradores</t>
  </si>
  <si>
    <t>Licença capacitação para o servidor Ramon de Souza Lima realizar curso de Licitações e Contratos Administrativos.</t>
  </si>
  <si>
    <t>17/08 a 15/09/2020</t>
  </si>
  <si>
    <t>Ramon de Souza Lima</t>
  </si>
  <si>
    <t>Realizar, no âmbito de suas competências, medidas referentes à cobrança administrativa e judicial de créditos da ANVISA</t>
  </si>
  <si>
    <t>Licença capacitação para o servidor Ramon de Souza Lima realizar curso de Noções de Direito Administrativo.</t>
  </si>
  <si>
    <t>11/05 a 09/06/2020</t>
  </si>
  <si>
    <t>Em caso de suficiência dos subsídios, elaborar, no âmbito de suas competências, informações do caso e encaminhar para avaliação do procurador responsável</t>
  </si>
  <si>
    <t>Desenvolver o conhecimento em Língua Portuguesa</t>
  </si>
  <si>
    <t>Analista Administrativo, Técnico Administrativo e Procurador Federal</t>
  </si>
  <si>
    <t>Desenvolver o conhecimento em Redação Oficial</t>
  </si>
  <si>
    <t>Desenvolver o conhecimento nos temas relacionados a Execução Fiscal</t>
  </si>
  <si>
    <t>Desenvolver o conhecimento nos temas relacionados a Gestão de Documentos</t>
  </si>
  <si>
    <t>Desenvolver o conhecimento nos temas relacionados a Gestão de Pessoas</t>
  </si>
  <si>
    <t>Auxiliar, no âmbito de suas competências,  na elaboração, execução e monitoramento do planejamento estratégico da Procuradoria</t>
  </si>
  <si>
    <t>Desenvolver o conhecimento nos temas relacionados a Gestão de Processos</t>
  </si>
  <si>
    <t>Estabelecer, no âmbito de suas competências, intercâmbio de Informações com a PRF visando auxiliar as estratégias de defesa da ANVISA</t>
  </si>
  <si>
    <t>Desenvolver o conhecimento nos temas relacionados a Liderança</t>
  </si>
  <si>
    <t>Realizar, no âmbito de suas competências, análise preliminar dos subsídios encaminhados pelas áreas técnicas, identificando se estes respondem ao solicitado pelo Procurador</t>
  </si>
  <si>
    <t>Licença capacitação de 30 dias para a servidora Renata Meneses de Melo redigir dissertação do Mestrado.</t>
  </si>
  <si>
    <t>Renata Meneses de Melo</t>
  </si>
  <si>
    <t>DIREITO PÚBLICO</t>
  </si>
  <si>
    <t>Gerir  organizações complexas, com foco no desenho de políticas públicas de modo inovador e no mapeamento de novos instrumentos para tomada de decisão.</t>
  </si>
  <si>
    <t>Participação do Programa de Desenvolvimento de Lideranças e Altos Executivos promovido pela Escola Nacional de Administração Pública (ENAP)</t>
  </si>
  <si>
    <t>10/2020 a 03/2021</t>
  </si>
  <si>
    <t>Wládia Carvalho de Maracaba</t>
  </si>
  <si>
    <t>Procuradora Federal</t>
  </si>
  <si>
    <t>SGCOL</t>
  </si>
  <si>
    <t>Elaborar as atas das reuniões da Diretoria Colegiada, realizando os devidos registros com precisão e clareza, submetendo à validação das instâncias pertinentes e preservando a memória dos eventos.</t>
  </si>
  <si>
    <t>Elementos para redação de correspondências oficiais</t>
  </si>
  <si>
    <t>set/out/nov 2020</t>
  </si>
  <si>
    <t xml:space="preserve">Ednardo Bastos Rodrigues </t>
  </si>
  <si>
    <t>Realizar o registro dos Atos de Publicação, numerando-os de forma sequencial, atualizando os sistemas de informação e verificando a correspondência do Diário Oficial da União aos atos.</t>
  </si>
  <si>
    <t>Microsoft Power BI Básico</t>
  </si>
  <si>
    <t>Pablo Rafael Tavares Pereira</t>
  </si>
  <si>
    <t xml:space="preserve"> Gerente de Projetos</t>
  </si>
  <si>
    <t>Ednardo Bastos Rodrigues</t>
  </si>
  <si>
    <t>Analisar documentos para publicação, conferindo os preâmbulos e a correspondência entre os meios físicos e eletrônicos e adequando-os para assinatura da autoridade competente</t>
  </si>
  <si>
    <t>Sheila de Cassia Marques de Araujo</t>
  </si>
  <si>
    <t>Validação de dados das listas suspensas - Favor não editar ou apagar</t>
  </si>
  <si>
    <t>ENFOQUE</t>
  </si>
  <si>
    <t>COMPETENCIA ASSOCIADA</t>
  </si>
  <si>
    <t>AREA TEMATICA</t>
  </si>
  <si>
    <t>SIPEC</t>
  </si>
  <si>
    <t>ENAP</t>
  </si>
  <si>
    <t>AÇÕES DE DESENVOLVIMENTO</t>
  </si>
  <si>
    <t>aprimoramento técnico</t>
  </si>
  <si>
    <t xml:space="preserve"> Articulação</t>
  </si>
  <si>
    <t xml:space="preserve">Gestão, organização e inovação institucional </t>
  </si>
  <si>
    <t>SIM</t>
  </si>
  <si>
    <t>educação formal</t>
  </si>
  <si>
    <t>Autocontrole</t>
  </si>
  <si>
    <t>Gestão, organização e inovação institucional , Gestão de pessoas, Outra – o tema do desenvolvimento não é atualmente coberto por sistema estruturante da administração</t>
  </si>
  <si>
    <t>NÃO</t>
  </si>
  <si>
    <t>comportamental, gerencial ou liderança</t>
  </si>
  <si>
    <t>Autocrítica</t>
  </si>
  <si>
    <t>Planejamento e orçamento</t>
  </si>
  <si>
    <t xml:space="preserve"> ingresso no serviço público </t>
  </si>
  <si>
    <t>Comunicação eficaz</t>
  </si>
  <si>
    <t>Serviços gerais (logística)</t>
  </si>
  <si>
    <t xml:space="preserve">preparação para aposentadoria </t>
  </si>
  <si>
    <t>Condução de mudanças, Gerenciamento de equipes, Inovação, Orientação por resultados, Processo decisório, Relacionamento interpessoal</t>
  </si>
  <si>
    <t xml:space="preserve"> Documentação e Arquivo</t>
  </si>
  <si>
    <t>atividade de extensão</t>
  </si>
  <si>
    <t>Condução de equipes</t>
  </si>
  <si>
    <t xml:space="preserve"> Custos</t>
  </si>
  <si>
    <t xml:space="preserve"> </t>
  </si>
  <si>
    <t>Delegação</t>
  </si>
  <si>
    <t>Administração financeira</t>
  </si>
  <si>
    <t>Desenvolvimento de equipes</t>
  </si>
  <si>
    <t xml:space="preserve"> Contabilidade</t>
  </si>
  <si>
    <t>Devolutiva (feedback)</t>
  </si>
  <si>
    <t>Empatia</t>
  </si>
  <si>
    <t>Tecnologia da Informação e comunicação</t>
  </si>
  <si>
    <t>Engajamento (inspirar pessoas)</t>
  </si>
  <si>
    <t>Controle Interno</t>
  </si>
  <si>
    <t>Flexibilidade</t>
  </si>
  <si>
    <t>Ouvidoria</t>
  </si>
  <si>
    <t>Gerenciamento de equipes</t>
  </si>
  <si>
    <t>Transparência e controle social</t>
  </si>
  <si>
    <t>Gestão de conflitos</t>
  </si>
  <si>
    <t xml:space="preserve"> Correição</t>
  </si>
  <si>
    <t xml:space="preserve"> Inovação</t>
  </si>
  <si>
    <t>, Comunicação</t>
  </si>
  <si>
    <t>Negociação</t>
  </si>
  <si>
    <t>Ética</t>
  </si>
  <si>
    <t>orientação por resultados</t>
  </si>
  <si>
    <t xml:space="preserve">Outra - o tema do desenvolvimento não e atualmente coberto por sistema estruturante da administração.  </t>
  </si>
  <si>
    <t xml:space="preserve"> Processo decisório</t>
  </si>
  <si>
    <t>Relacionamento interpessoal</t>
  </si>
  <si>
    <t>Representação institucional</t>
  </si>
  <si>
    <t>Ensino, pesquisa e/ou extensão</t>
  </si>
  <si>
    <t>Técnica/específica do cargo</t>
  </si>
  <si>
    <t>Normativa/legal</t>
  </si>
  <si>
    <t>Aplicativos e sistemas</t>
  </si>
  <si>
    <t xml:space="preserve"> Visão sistêmica</t>
  </si>
  <si>
    <t>S aúde e segurança do trabalho</t>
  </si>
  <si>
    <t>Sustentabilidade</t>
  </si>
  <si>
    <t xml:space="preserve">Outras </t>
  </si>
  <si>
    <t>TITULO DA COMPETENCIA</t>
  </si>
  <si>
    <r>
      <t xml:space="preserve">CURSO PREVISTO NO PDP DA GGREG?
</t>
    </r>
    <r>
      <rPr>
        <b/>
        <sz val="11"/>
        <color theme="9" tint="-0.249977111117893"/>
        <rFont val="Arial"/>
        <family val="2"/>
      </rPr>
      <t>Não temos conhecimento, pois não verificamos o PDP da GGREG.</t>
    </r>
  </si>
  <si>
    <t>INDIVIDUAL? MISSÃO TÉCNICA? QUEM ESTÁ PROMOVENDO ESTE CURSO?  QUAL A JUSTIFICATIVA PARA CLASSIFICA-LO COMO CORPORATIVO?</t>
  </si>
  <si>
    <r>
      <t xml:space="preserve">PROMOVIDO PELA ESCOLA VIRTUAL DE GOVERNO - REPETIDO?
</t>
    </r>
    <r>
      <rPr>
        <b/>
        <sz val="11"/>
        <color theme="9" tint="-0.249977111117893"/>
        <rFont val="Arial"/>
        <family val="2"/>
      </rPr>
      <t>Sim</t>
    </r>
    <r>
      <rPr>
        <b/>
        <sz val="11"/>
        <color rgb="FFFF0000"/>
        <rFont val="Arial"/>
        <family val="2"/>
      </rPr>
      <t>.</t>
    </r>
  </si>
  <si>
    <t xml:space="preserve">EXISTE ESTE CURSO NO MERCADO?  NÃO ENVOLVE CUSTOS COM DIARIAS/PASSAGENS, GEEC OU OUTROS? QUEM ESTÁ PROMOVENDO ESTE CURSO? </t>
  </si>
  <si>
    <t xml:space="preserve">MESMA CAPACITAÇÃO EM PAD? </t>
  </si>
  <si>
    <t>MESMA CAPACITAÇÃO SOBRE PAD / PAS?</t>
  </si>
  <si>
    <t>PROMOVIDO PELA GGPES</t>
  </si>
  <si>
    <t>PAD</t>
  </si>
  <si>
    <t>PDG</t>
  </si>
  <si>
    <t>CORPORATIVO -PDG? EXISTE ALGUM MOTIVO ESPECÍFICO PARA A PROCURADORIA FAZER ESTA CAPACITAÇÃO FORA DO PDG?</t>
  </si>
  <si>
    <t>CORPORATIVO - PDG</t>
  </si>
  <si>
    <t>CORPORATIVO? QUEM VAI FAZER? QUEM ESTÁ PROMOVENDO ESTE CURSO?  QUAL A JUSTIFICATIVA PARA CLASSIFICA-LO COMO CORPORATIVO?</t>
  </si>
  <si>
    <t>CORPORATIVO -</t>
  </si>
  <si>
    <t>Congresso Brasileiro de Contabilidade, em NOV/2020 (15 a 18/11) - Balneário Camboriú - SC</t>
  </si>
  <si>
    <t>CORPORATIVO? ATENDIMENTO AO PÚBLICO  - MESMA CAPACITAÇÃO?</t>
  </si>
  <si>
    <t>CORPORATIVO?  ATENDIMENTO AO PÚBLICO  - MESMA CAPACITAÇÃO?</t>
  </si>
  <si>
    <t>CORPORATIVO? MESMA CAPACITAÇÃO SOBRE PAD / PAS?</t>
  </si>
  <si>
    <t>ESCOLA DE GOVERNO</t>
  </si>
  <si>
    <r>
      <rPr>
        <b/>
        <sz val="11"/>
        <color rgb="FFFF0000"/>
        <rFont val="Calibri"/>
        <family val="2"/>
        <scheme val="minor"/>
      </rPr>
      <t>CORPORATIVO -</t>
    </r>
    <r>
      <rPr>
        <sz val="11"/>
        <color theme="1"/>
        <rFont val="Calibri"/>
        <family val="2"/>
        <scheme val="minor"/>
      </rPr>
      <t xml:space="preserve"> ESCOLA DE GOVERNO</t>
    </r>
  </si>
  <si>
    <t>GESTOR SETORIAL DO SISTEMA DE ADMINISTRAÇÃO FINANCEIRA E ORÇAMENTO</t>
  </si>
  <si>
    <t>ORÇAMENTTO PÚBLICO - MESMA CAPACITAÇÃO?</t>
  </si>
  <si>
    <t>CORPORATIVO?</t>
  </si>
  <si>
    <r>
      <rPr>
        <b/>
        <sz val="11"/>
        <color rgb="FFFF0000"/>
        <rFont val="Arial"/>
        <family val="2"/>
      </rPr>
      <t>CORPORATIVO? GESTÃO  DE RISCOS -</t>
    </r>
    <r>
      <rPr>
        <sz val="11"/>
        <color rgb="FF000000"/>
        <rFont val="Arial"/>
        <family val="2"/>
      </rPr>
      <t xml:space="preserve"> ENAP</t>
    </r>
  </si>
  <si>
    <t>CORPORATIVO - ESCOLA DE GOVERNO</t>
  </si>
  <si>
    <t>CORPORATIVO - GESTÃO  DE RISCOS</t>
  </si>
  <si>
    <t>Não se sabe ainda o local do evento</t>
  </si>
  <si>
    <t>Será realizado por servidores da área</t>
  </si>
  <si>
    <t>eXISTE ESTE CURSO NO MERCADO? QUEM ESTÁ PROMOVENDO ESTE CURSO?  QUAL A JUSTIFICATIVA PARA CLASSIFICA-LO COMO CORPORATIVO?</t>
  </si>
  <si>
    <t xml:space="preserve">Custo de viagem nacional com PI da GSTCO, para curso promovido por esta área da Anvisa em conjunto com a Visa-MG voltado para inspetores do SNVS. Formação dos novos inspetores da GSTCO e antigos qua ainda não fizeram o curso.   </t>
  </si>
  <si>
    <r>
      <t xml:space="preserve">Afastamento parcial já aprovado - </t>
    </r>
    <r>
      <rPr>
        <b/>
        <sz val="11"/>
        <color rgb="FFFF0000"/>
        <rFont val="Arial"/>
        <family val="2"/>
      </rPr>
      <t>RECLASSIFICADO COMO INDIVIDUAL</t>
    </r>
  </si>
  <si>
    <t>BASES DE CONHECIMENTO</t>
  </si>
  <si>
    <r>
      <t xml:space="preserve"> Custos de viagem nacional ou internacional pelo PI da GSCTO para inspeções </t>
    </r>
    <r>
      <rPr>
        <b/>
        <sz val="11"/>
        <color rgb="FFFF0000"/>
        <rFont val="Arial"/>
        <family val="2"/>
      </rPr>
      <t>(MISSÃO TÉCNICA)</t>
    </r>
    <r>
      <rPr>
        <sz val="11"/>
        <color rgb="FF000000"/>
        <rFont val="Arial"/>
        <family val="2"/>
      </rPr>
      <t xml:space="preserve"> para verificação e treinamento em Boas Práticas de Fabricação (BPF). </t>
    </r>
  </si>
  <si>
    <t>Curso sem custo, uma vez que se pretende que o treinamento seja feito por servidores da Anvisa.</t>
  </si>
  <si>
    <t>EXISTE ESTE CURSO NO MERCADO? QUEM ESTÁ PROMOVENDO ESTE CURSO?  QUAL A JUSTIFICATIVA PARA CLASSIFICA-LO COMO CORPORATIVO?</t>
  </si>
  <si>
    <t>O treinamento em questão poderá ocorrer por meio de intercambio com instituições, com custo de viagem nacional do PI da GSTCO ou por meio de cursos virtuais já existentes no mercado.</t>
  </si>
  <si>
    <t>QUEM ESTÁ PROMOVENDO ESTE CURSO?  QUAL A JUSTIFICATIVA PARA CLASSIFICA-LO COMO CORPORATIVO?</t>
  </si>
  <si>
    <t>QUEM ESTÁ PROMOVENDO ESTE CURSO?  NÃO HÁ NENHUM CUSTO ENVOLVIDO? QUAL A JUSTIFICATIVA PARA CLASSIFICA-LO COMO CORPORATIVO?</t>
  </si>
  <si>
    <t>EXISTE ESTE CURSO NO MERCADO? NÃO ENVOLVE CUSTOS COM DIARIAS/PASSAGENS, GEEC OU OUTROS? QUEM ESTÁ PROMOVENDO ESTE CURSO?  QUAL A JUSTIFICATIVA PARA CLASSIFICA-LO COMO CORPORATIVO?</t>
  </si>
  <si>
    <t xml:space="preserve"> Este curso será organizado pela Comissão RENETA sob coordenação da GSTCO, sem custos voltado para a equipe técnica.</t>
  </si>
  <si>
    <r>
      <t>EXISTE ESTE CURSO NO MERCADO? NÃO ENVOLVE CUSTOS COM DIARIAS/PASSAGENS, GEEC OU OUTROS? QUEM ESTÁ PROMOVENDO ESTE CURSO?</t>
    </r>
    <r>
      <rPr>
        <b/>
        <sz val="11"/>
        <color rgb="FF00B050"/>
        <rFont val="Arial"/>
        <family val="2"/>
      </rPr>
      <t xml:space="preserve"> Trata-se de sugestão para a GGPES</t>
    </r>
  </si>
  <si>
    <t>VALORES DIFERENTES PARA O MESMO CONGRESSO</t>
  </si>
  <si>
    <t xml:space="preserve">LICENÇA SERÁ PERDIDA SE NÃO FOR TIRADA ATÉ 29/09/2020, EM FUNÇÃO DE COMPLETAR 5 ANOS DO PERÍODO DE GOZO PÓS AQUISIÇÃO </t>
  </si>
  <si>
    <t xml:space="preserve"> LICENÇA SERÁ PERDIDA SE NÃO FOR TIRADA ATÉ 24/09/2020, EM FUNÇÃO DE COMPLETAR 5 ANOS DO PERÍODO DE GOZO PÓS AQUISIÇÃO </t>
  </si>
  <si>
    <t>GGTES - MESMO CONGRESSO</t>
  </si>
  <si>
    <t>Custos de vaigem com o PI da GSTCO.</t>
  </si>
  <si>
    <t>Pós-Graduação aprovado pelo Programa. Sem curstos, na UnB.</t>
  </si>
  <si>
    <t xml:space="preserve">Custos de viagem internacional com PI da GSTCO, para Congresso.  </t>
  </si>
  <si>
    <t>Custo de viagem internacional com PI da GSTCO, para congresso.</t>
  </si>
  <si>
    <t xml:space="preserve">Custos de viagem com PI da GSTCO para Congresso </t>
  </si>
  <si>
    <t>REPETIDO?</t>
  </si>
  <si>
    <t>Sem custos.</t>
  </si>
  <si>
    <t>Sem custos</t>
  </si>
  <si>
    <t xml:space="preserve">Custos de viagem internacional de intercâmbio com PI da GSTCO.  </t>
  </si>
  <si>
    <t>CURSO A SER OFERECIDO PELA GGPES</t>
  </si>
  <si>
    <r>
      <t>ESTA CAPACITAÇÃO SERÁ ORGANIZADA CORET?  NÃO ENVOLVE CUSTOS COM DIARIAS/PASSAGENS, GEEC OU OUTROS? RESPOSTA:</t>
    </r>
    <r>
      <rPr>
        <b/>
        <sz val="11"/>
        <color rgb="FF00B050"/>
        <rFont val="Arial"/>
        <family val="2"/>
      </rPr>
      <t xml:space="preserve"> ISTO MESMO</t>
    </r>
  </si>
  <si>
    <r>
      <t xml:space="preserve">ESTA CAPACITAÇÃO SERÁ ORGANIZADA CORET?  NÃO ENVOLVE CUSTOS COM DIARIAS/PASSAGENS, GEEC OU OUTROS? RESPOSTA: </t>
    </r>
    <r>
      <rPr>
        <b/>
        <sz val="11"/>
        <color rgb="FF00B050"/>
        <rFont val="Arial"/>
        <family val="2"/>
      </rPr>
      <t>ISTO MESMO</t>
    </r>
  </si>
  <si>
    <t>ESTA CAPACITAÇÃO SERÁ ORGANIZADA APLAN?  NÃO ENVOLVE CUSTOS COM DIARIAS/PASSAGENS, GEEC OU OUTROS?</t>
  </si>
  <si>
    <t>ESTA CAPACITAÇÃO SERÁ ORGANIZADA APLAN?  NÃO ENVOLVE CUSTOS COM DIARIAS/PASSAGENS, GEEC OU OUTROS? REPETIDO?</t>
  </si>
  <si>
    <t>INDIVIDUAL? QUEM ESTÁ PROMOVENDO ESTE CURSO? QUAL A JUSTIFICATIVA PARA CLASSIFICA-LO COMO CORPORATIVO?</t>
  </si>
  <si>
    <t>INDIVIDUAL? QUEM ESTÁ PROMOVENDO ESTE CURSO? NÃO HÁ NENHUM TIPO DE CUSTO (PASSAGENS/DIÁRIAS, GEEC OU OUTRO)? QUAL A JUSTIFICATIVA PARA CLASSIFICA-LO COMO CORPORATIVO?</t>
  </si>
  <si>
    <t>Pós-Graduação aprovado pelo Programa?</t>
  </si>
  <si>
    <r>
      <rPr>
        <b/>
        <sz val="11"/>
        <color rgb="FFFF0000"/>
        <rFont val="Arial"/>
        <family val="2"/>
      </rPr>
      <t xml:space="preserve">CORPORATIVO - POWER BI </t>
    </r>
    <r>
      <rPr>
        <u/>
        <sz val="11"/>
        <color theme="10"/>
        <rFont val="Arial"/>
        <family val="2"/>
      </rPr>
      <t>- https://www.trainning.com.br/cursos/curso-bi-business-intelligence-microsoft-power-bi</t>
    </r>
  </si>
  <si>
    <t>Trata-se de curso oferecido à Anvisa gratuitamente pela United States Pharmacopeia (USP).
Ainda será definido o servidor participante</t>
  </si>
  <si>
    <t>Curso oferecido pela GGFIS, para servidores da Anvisa.
Ainda serão definidos os servidores participantes</t>
  </si>
  <si>
    <t>O curso será promovido pela GQMED para todos os servidores da GGMED e trata das atualizações do controle microbiológico de produtos não estéreis (tema frequente de exigência). Por isso foi classificado como corporativo. O curso será ministrado por servidor da Anvisa. O valor previsto seria referente ao pagamento de GECC. Neste caso, não haverá pagamento de gratificação pois o servidor é lotado na GQMED. Não haverá emissão de diárias e passagens.</t>
  </si>
  <si>
    <t>CURSO A SER OFERTADO PELA GGPES</t>
  </si>
  <si>
    <t xml:space="preserve">CURSO PROMOVIDO PELA GGMED PARA SEUS SERVIDORES (GESEF, COPEC, COINC e demais interessados). Serão convidados 2 professores de universidades de referência na área
O nome dos servidores será informado oportunamente. </t>
  </si>
  <si>
    <t xml:space="preserve">CURSO PROMOVIDO PELA INTERFARMA. Ainda estamos aguardando confirmação.
Considerado corporativo por poder atender a outras áreas da Anvisa. </t>
  </si>
  <si>
    <t>CURSO A SER OFERECIDO PELA GGPES
Os servidores indicados serão informados oportunamente</t>
  </si>
  <si>
    <t xml:space="preserve">
 Os nomes serão informados oportunamente</t>
  </si>
  <si>
    <r>
      <t xml:space="preserve">É uma necessidade da área. Curso a ser oferecido para toda a coordenação, por isso foi classificado como corporativo. </t>
    </r>
    <r>
      <rPr>
        <b/>
        <sz val="11"/>
        <color rgb="FFFF0000"/>
        <rFont val="Arial"/>
        <family val="2"/>
      </rPr>
      <t>Existe este curso no mercado? Se são somente 03 servidores e existir este curso no mercado, deve ser tratado de forma individual</t>
    </r>
    <r>
      <rPr>
        <b/>
        <sz val="11"/>
        <rFont val="Arial"/>
        <family val="2"/>
      </rPr>
      <t>.</t>
    </r>
    <r>
      <rPr>
        <b/>
        <sz val="11"/>
        <color rgb="FFFF0000"/>
        <rFont val="Arial"/>
        <family val="2"/>
      </rPr>
      <t xml:space="preserve"> Caso seja organizado pela GGMED e oferecido vaga para outras áreas, deverá ser classificado como corporativo.</t>
    </r>
  </si>
  <si>
    <t>Esta capacitação é um curso à distância oferecido pela EVG. Portanto, não envolve custos com diária, passagens, GEEC ou outros.
 Os nomes serão informados oportunamente</t>
  </si>
  <si>
    <t>WORKSHOP A SER OFERECIDO PELA GGPES</t>
  </si>
  <si>
    <r>
      <t xml:space="preserve">Necessidade de capacitação levantada pela área, mas ainda não foi identificado o curso. </t>
    </r>
    <r>
      <rPr>
        <b/>
        <sz val="11"/>
        <color rgb="FFFF0000"/>
        <rFont val="Arial"/>
        <family val="2"/>
      </rPr>
      <t>Existe este curso no mercado? Se são somente 03 servidores e existir este curso no mercado, deve ser tratado de forma individual</t>
    </r>
    <r>
      <rPr>
        <b/>
        <sz val="11"/>
        <rFont val="Arial"/>
        <family val="2"/>
      </rPr>
      <t xml:space="preserve">. </t>
    </r>
    <r>
      <rPr>
        <b/>
        <sz val="11"/>
        <color rgb="FFFF0000"/>
        <rFont val="Arial"/>
        <family val="2"/>
      </rPr>
      <t xml:space="preserve"> Caso seja organizado pela GGMED e oferecido vaga para outras áreas, deverá ser classificado como corporativo.</t>
    </r>
  </si>
  <si>
    <t xml:space="preserve">CURSO PROMOVIDO PELA INTERFARMA. Ainda estamos aguardando confirmação. Considerado corporativo por poder atender a outras áreas da Anvisa. </t>
  </si>
  <si>
    <t xml:space="preserve">CURSO PROMOVIDO PELO SINDUSFARMA. Ainda estamos aguardando confirmação. Considerado corporativo por poder atender a outras áreas da Anvisa. </t>
  </si>
  <si>
    <t xml:space="preserve">CURSO PROMOVIDO PELO SINDUSFARMA. Ainda estamos aguardando confirmação.Considerado corporativo por poder atender a outras áreas da Anvisa. </t>
  </si>
  <si>
    <t>CURSO A SER OFERTADO PELA GGPES
Os servidores serão informados oportunamente</t>
  </si>
  <si>
    <t>Trata-se de curso oferecido à Anvisa gratuitamente pela United States Pharmacopeia (USP). Inicialmente considerado corporativo por poder atender a outras áreas da Anvisa. 
O servidor indicado será informado oportunamente</t>
  </si>
  <si>
    <t>Trata-se de curso a ser realizado em parceria com associações do setor regulado. A contrapartida da Anvisa seria a cessão do local para o curso (auditório ou salas do bloco E) e sua organização. Inicialmente considerado corporativo por poder atender a outras áreas da Anvisa. 
Os servidores indicados serão informados oportunamente</t>
  </si>
  <si>
    <t>Esse curso está sendo orçado com uma instituição externa, que se responsabilizará por todas as despesas (a princípio, o ISPE), mas será organizado pela GQMED, para alguns servidores da área. Por isso foi classificado como corporativo. A previsão de gastos é o custo total de contratação do curso, com diária e passagens por conta da empresa contratada.  A ementa do curso prevê a discussão de possibilidade de regularização de produtos que contenham medicamentos associados a dispositivos médicos (por exemplo, seringas preenchidas, medicamentos acondicionados em bolsas com equipos, medicamentos em implantes, etc.). Não foram identificadas pessoas na Anvisa com expertise para o assunto. Como se trata de um assunto que abarca um número restrito de petições, pensou-se que não seria interessante abrir o curso para toda a equipe num primeiro momento.</t>
  </si>
  <si>
    <r>
      <t xml:space="preserve">Necessidade de capacitação levantada pela área, mas ainda não foi identificado o curso. </t>
    </r>
    <r>
      <rPr>
        <b/>
        <sz val="11"/>
        <color rgb="FFFF0000"/>
        <rFont val="Arial"/>
        <family val="2"/>
      </rPr>
      <t>ESTA NECESSIDADE SERÁ ATENDIDA POR CURSO COM VAGA NO MERCADO? OU ORGANIZADO PELA ÁREA QUE DEMANDOU?</t>
    </r>
  </si>
  <si>
    <t xml:space="preserve">Necessidade de capacitação levantada pela área, mas ainda não foi identificado o curso. </t>
  </si>
  <si>
    <t>Esse curso está sendo orçado com uma instituição externa, que se responsabilizará por todas as despesas, mas será organizado pela GQMED, para alguns servidores da área. Por isso foi classificado como corporativo. A previsão de gastos é o custo total de contratação do curso, com diária e passagens por conta da empresa contratada.  A ementa do curso prevê a discussão de perfil de dissolução de formas farmacêuticas específicas, como sistemas de liberação controladas e suspensões. Como se trata de um assunto que abarca um número restrito de petições, pensou-se que não seria interessante abrir o curso para toda a equipe num primeiro momento.</t>
  </si>
  <si>
    <t>O curso será promovido pela GQMED para todos os servidores da GGMED e trata das atualizações trazidas pela RDC 318/2019 (norma recente da Anvisa, referente a assunto tratado nas petições de registro e pós-registro). O curso será ministrado pelo servidor Raphael Sanches. O valor previsto seria referente ao pagamento de GECC. Neste caso, não haverá pagamento de gratificação pois o servidor é lotado na GQMED. Não haverá emissão de diárias e passagens. Como o curso será oferecido para toda a GGMED, foi classificado como coorporativo.</t>
  </si>
  <si>
    <t>Esse curso está sendo orçado com uma instituição externa (a princípio Estatcamp), que se responsabilizará por todas as despesas, mas será organizado pela GQMED, para todos os servidores da área. Por isso foi classificado como corporativo. A previsão de gastos é o custo total de contratação do curso, com diária e passagens por conta da empresa contratada.  A ementa do curso prevê a discussão dos testes estatísticos utilizados nos relatórios de validação de método analítico, validação de processo e estabilidade.</t>
  </si>
  <si>
    <t>Esse curso está sendo orçado com uma instituição externa, que se responsabilizará por todas as despesas, mas será organizado pela GQMED, para todos os servidores da área. Por isso foi classificado como corporativo. A previsão de gastos é o custo total de contratação do curso, com diária e passagens por conta da empresa contratada.  A ementa do curso prevê a discussão dos testes de extraíveis e lixiviáveis, que devem ser aplicados às formas farmacêuticas líquidas, especialmente às de uso parenteral.</t>
  </si>
  <si>
    <t>O curso será promovido pela GQMED para todos os servidores da GGMED e trata das atualizações trazidas pelo Guia 20/2019 (guia recente da Anvisa, referente a assunto tratado nas petições de registro e pós-registro). Por isso foi classificado como corporativo. O curso será ministrado pelos servidores que elaboraram o Guia. O valor previsto seria referente ao pagamento de GECC. Neste caso, não haverá pagamento de gratificação pois os servidores estão lotados na GQMED. Não haverá emissão de diárias e passagens.</t>
  </si>
  <si>
    <t>Foi encaminhada uma proposta de treinamento para o ICH (International Council for Harmonisation of Technical Requirements for Pharmaceuticals for Human Use) e estamos aguardando a resposta. O treinamento será custeado pelo ICH e a contrapartida da Anvisa seria a cessão do local para o curso (auditório ou salas do bloco E) e sua organização. Como o tema seria de interesse de toda a Gerência, foi considerado corporativo.</t>
  </si>
  <si>
    <t>Esse curso está sendo orçado com uma instituição externa, mas será organizado pela GQMED, para alguns servidores da área. Por isso foi classificado como corporativo. Os servidores precisarão se deslocar para um laboratório equipado com HPLC para realizar o treinamento. Trata-se de um treinamento prático, para os servidores que nunca tiveram contato com equipamentos de HPLC, para que eles conheçam o funcionamento do equipamento, na prática, de modo a melhorar sua capacidade de análise. As diárias e passagens saem por conta da empresa contratada.  A ementa do curso prevê a discussão dos testes estatísticos utilizados nos relatórios de validação de método analítico, validação de processo e estabilidade.</t>
  </si>
  <si>
    <t>Trata-se de curso oferecido à Anvisa gratuitamente pela United States Pharmacopeia (USP). Inicialmente considerado corporativo por poder atender a outras áreas da Anvisa.</t>
  </si>
  <si>
    <t>O curso será promovido pela GQMED para todos os servidores da GGMED e trata do RDC  166/2017 (tema muito frequente de exigência). Por isso foi classificado como corporativo. O curso será ministrado por servidores lotados na GQMED. O valor previsto seria referente ao pagamento de GECC. Neste caso, não haverá pagamento de gratificação pois os servidores estão lotados na área. Não haverá emissão de diárias e passagens.</t>
  </si>
  <si>
    <t>Trata-se de curso de CARACTERIZAÇÃO DE PRODUTOS BIOLÓGICOS a ser realizado em parceria com associações do setor regulado. A contrapartida da Anvisa seria a cessão do local para o curso (auditório ou salas do bloco E) e sua organização. Como o tema seria de interesse de toda a Gerência, foi considerado corporativo.</t>
  </si>
  <si>
    <t>Trata-se de curso de PRODUÇÃO DE PRODUTOS BIOLÓGICOSa ser realizado em parceria com associações do setor regulado. A contrapartida da Anvisa seria a cessão do local para o curso (auditório ou salas do bloco E) e sua organização. Como o tema seria de interesse de toda a Gerência, foi considerado corporativo.</t>
  </si>
  <si>
    <t>Trata-se de curso de ESTUDOS CLÍNICOS DE PRODUTOS BIOLÓGICOS a ser realizado em parceria com associações do setor regulado. A contrapartida da Anvisa seria a cessão do local para o curso (auditório ou salas do bloco E) e sua organização. Como o tema seria de interesse de toda a Gerência, foi considerado corporativo.</t>
  </si>
  <si>
    <t>O curso será promovido pela GQMED para todos os servidores da GGMED e trata do Guia 14/2018 (guia recente e tema de dúvidas frequentes). Por isso foi classificado como corporativo. O curso será ministrado pelos servidores que elaboraram o Guia. O valor previsto seria referente ao pagamento de GECC. Neste caso, não haverá pagamento de gratificação pois os servidores estão lotados na área. Não haverá emissão de diárias e passagens.</t>
  </si>
  <si>
    <t>O curso será promovido pela GQMED para todos os servidores da GGMED e trata da RDC 53/2015 (tema de dúvidas frequentes). Por isso foi classificado como corporativo. O curso será ministrado por servidores lotados na GQMED. O valor previsto seria referente ao pagamento de GECC. Neste caso, não haverá pagamento de gratificação pois os servidores estão lotados na área. Não haverá emissão de diárias e passagens.</t>
  </si>
  <si>
    <t>O curso será promovido pela GQMED para todos os servidores da GGMED e trata do guia ICH M7 (tema recente que tem aparecido com frequência dos DMF). Por isso foi classificado como corporativo. O curso será ministrado por servidores lotados na GGMED. O valor previsto seria referente ao pagamento de GECC. Neste caso, não haverá pagamento de gratificação pois os servidores estão lotados na área. Não haverá emissão de diárias e passagens.</t>
  </si>
  <si>
    <t>CURSO A SER OFERTADO PELA GGPES
Os nomes serão informados oportunamente</t>
  </si>
  <si>
    <t>Trata-se de curso de REGULAÇÃO DE MEDICAMENTOS a ser realizado em parceria com associações do setor regulado. A contrapartida da Anvisa seria a cessão do local para o curso (auditório ou salas do bloco E) e sua organização. Inicialmente considerado corporativo por poder atender a outras áreas da Anvisa.</t>
  </si>
  <si>
    <t>WORKSHOP A SER OFERECIDO PELA USP Farmacopéia nas dependências da Anvisa
Os servidores indicados serão informados oportunamente</t>
  </si>
  <si>
    <t>Curso organizado pela GGREG.
O servidor indicado será informado oportunamente</t>
  </si>
  <si>
    <r>
      <t xml:space="preserve">O curso será oferecido pelo INCQS, sendo muito importante para área. A despesa prevista é com diárias e passagens, visto haver parte prática do curso </t>
    </r>
    <r>
      <rPr>
        <b/>
        <i/>
        <sz val="11"/>
        <color rgb="FF00B050"/>
        <rFont val="Arial"/>
        <family val="2"/>
      </rPr>
      <t>in loco</t>
    </r>
    <r>
      <rPr>
        <b/>
        <sz val="11"/>
        <color rgb="FF00B050"/>
        <rFont val="Arial"/>
        <family val="2"/>
      </rPr>
      <t xml:space="preserve">. É prevista a participação de 10 servidores, podendo haver a divisão em duas ou três turmas. </t>
    </r>
  </si>
  <si>
    <t>Curso oferecido pela FIOCRUZ Brasília
Os servidores indicados serão informados oportunamente</t>
  </si>
  <si>
    <r>
      <t xml:space="preserve">Programa oferecido pelo Instituto Federal Alemão de Avaliação de Risco (Bundesinstitut für Risikobewertung - BfR), sem custos para a Anvisa. </t>
    </r>
    <r>
      <rPr>
        <b/>
        <sz val="11"/>
        <color rgb="FFFF0000"/>
        <rFont val="Arial"/>
        <family val="2"/>
      </rPr>
      <t>Não se trata de uma pós-graduação (480h)? Se sim, foi aprovado no pgramade pós-graduação da Anvisa?</t>
    </r>
  </si>
  <si>
    <t>Aguarda informações dos organizadores quanto ao período e valores</t>
  </si>
  <si>
    <t>ORGANIZADO PELA GEDEP</t>
  </si>
  <si>
    <r>
      <t xml:space="preserve">CONGRESSO DE MEDICINA NUCLEAR
</t>
    </r>
    <r>
      <rPr>
        <b/>
        <sz val="11"/>
        <color theme="9" tint="-0.249977111117893"/>
        <rFont val="Arial"/>
        <family val="2"/>
      </rPr>
      <t>Os nomes serão informados oportunamente</t>
    </r>
  </si>
  <si>
    <r>
      <t>CONGRESSO DE MEDICINA NUCLEAR</t>
    </r>
    <r>
      <rPr>
        <b/>
        <sz val="11"/>
        <color theme="9" tint="-0.249977111117893"/>
        <rFont val="Arial"/>
        <family val="2"/>
      </rPr>
      <t xml:space="preserve">
Os nomes serão informados oportunamente</t>
    </r>
  </si>
  <si>
    <t>Os servidores indicados serão informados oportunamente</t>
  </si>
  <si>
    <t>Curso online, havendo custo apenas com a inscrição. Os nomes serão informados oportunamente</t>
  </si>
  <si>
    <t>Estimativa de valor de acordo com o pesquisado pela área.</t>
  </si>
  <si>
    <t>Curso oferecido pela Enap. Pleiteamos vaga nesse curso, se houver turma, em 2020.
Os servidores indicados serão informados oportunamente</t>
  </si>
  <si>
    <t>O curso é ofertado pela UnaSUS em parceria com a Fiocruz e a intenção é a inscrição em nova edição a ser disponibilizada. Caso não seja disponibilizado, a área tem interesse de realizar um formato com programação específica para as demandas da área, particularmente no âmbito da comunicação de risco e regulamentação.
Os servidores indicados serão informados oportunamente.</t>
  </si>
  <si>
    <t>Não foram identificados cursos no mercado e a intenção é desenvolvimento de curso voltado para a área.
Orçamento estimado.
Os servidores indicados serão informados oportunamente.</t>
  </si>
  <si>
    <t>Processo SEI 25351.903972/2019-17</t>
  </si>
  <si>
    <t>Curso oferecido pela Enap, a distância.
Os servidores indicados serão informados oportunamente.</t>
  </si>
  <si>
    <t>Coordenar as atividades de análises de petições observando prazos legais, os indicados nos compromissos institucionais, na ADI (Avaliação de Desempenho Institucional) e em metas acordadas na gerência.</t>
  </si>
  <si>
    <t>Licença capacitação para elaboração de dissertação de mestrado (Mestrado Profissional em Administração Pública FGV/EBAPE)</t>
  </si>
  <si>
    <t>02/03/2020 a 31/03/2020</t>
  </si>
  <si>
    <t>Thalita Antony de Souza Lima</t>
  </si>
  <si>
    <t>Licença capacitação para elaboração da Tese de Mestrado.</t>
  </si>
  <si>
    <t>Curso oferecido pela Enap. Pleiteamos vaga nesse curso, se houver turma, em 2020.
Os servidores indicados serão informados oportunamente.</t>
  </si>
  <si>
    <t>CURSO A SER OFERECIDO PELA GGPES NO ÂMBITO DO PDG</t>
  </si>
  <si>
    <t>Estimativa de valor de acordo com o pesquisado pela área.
Os servidores indicados serão informados oportunamente</t>
  </si>
  <si>
    <t>Trata-se  de concessão de custeio de pós-graduação na modalidade vaga individual, aprovada pelo Edital nº 2/GEDEP/GGPES/ANVISA, de 13 de janeiro de 2020, com custeio de R$ 6.564,00 pela Anvisa. O valor aprovado tinha como referência o valor divulgado pela instituição organizadora em 2019. O valor informado nesta planilha é o atualizado, referente a este ano de 2020.</t>
  </si>
  <si>
    <t>Aguarda informações dos organizadores quanto aos valores</t>
  </si>
  <si>
    <r>
      <t xml:space="preserve">QUEM ESTÁ PROMOVENDO ESTE CURSO? NÃO HÁ NENHUM TIPO DE CUSTO (PASSAGENS/DIÁRIAS, GEEC OU OUTRO)? QUAL A JUSTIFICATIVA PARA CLASSIFICA-LO COMO CORPORATIVO?
</t>
    </r>
    <r>
      <rPr>
        <b/>
        <sz val="11"/>
        <color theme="9" tint="-0.249977111117893"/>
        <rFont val="Arial"/>
        <family val="2"/>
      </rPr>
      <t xml:space="preserve">A CAPACITAÇÃO SERÁ ORGANIZADA PELA GGREG E SERÁ OFERECIDA PARA INTERLOCUTORES ESTRATEGICOS DA ANVISA.
O CUSTO PREVISTO É GEEC E TALVEZ PASSAGENS E DIÁRIAS DE PELO MENOS UM INSTRUTOR
</t>
    </r>
  </si>
  <si>
    <r>
      <t xml:space="preserve">QUEM ESTÁ PROMOVENDO ESTE CURSO? NÃO HÁ NENHUM TIPO DE CUSTO (PASSAGENS/DIÁRIAS, GEEC OU OUTRO)?
</t>
    </r>
    <r>
      <rPr>
        <b/>
        <sz val="11"/>
        <color theme="9" tint="-0.249977111117893"/>
        <rFont val="Arial"/>
        <family val="2"/>
      </rPr>
      <t>A CAPACITAÇÃO SERÁ ORGANIZADA PELA GGREG E SERÁ OFERECIDA PARA INTERLOCUTORES ESTRATEGICOS DA ANVISA.
O CUSTO PREVISTO É GEEC E TALVEZ PASSAGENS E DIÁRIAS DE PELO MENOS UM INSTRUTOR</t>
    </r>
  </si>
  <si>
    <r>
      <t xml:space="preserve">QUEM ESTÁ PROMOVENDO ESTE CURSO? OU ESTA CAPACITAÇÃO SERÁ ORGANIZADA GGREG? NÃO HÁ NENHUM TIPO DE CUSTO (PASSAGENS/DIÁRIAS, GEEC OU OUTRO)?
</t>
    </r>
    <r>
      <rPr>
        <b/>
        <sz val="11"/>
        <color theme="9" tint="-0.249977111117893"/>
        <rFont val="Arial"/>
        <family val="2"/>
      </rPr>
      <t>A CAPACITAÇÃO SERÁ ORGANIZADA PELA GGREG E SERÁ OFERECIDA PARA INTERLOCUTORES ESTRATEGICOS DA ANVISA.
O CUSTO PREVISTO É GEEC E TALVEZ PASSAGENS E DIÁRIAS DE PELO MENOS UM INSTRUTOR</t>
    </r>
  </si>
  <si>
    <r>
      <t xml:space="preserve">CURSO PREVISTO NO PDP DA GGREG?
</t>
    </r>
    <r>
      <rPr>
        <b/>
        <sz val="11"/>
        <color theme="9" tint="-0.249977111117893"/>
        <rFont val="Arial"/>
        <family val="2"/>
      </rPr>
      <t>ENTENDEMOS QUE SE TRATA DA MESMA CAPACITAÇÃO CORPORATIVA QUE SERIA ORGANIZADA PELA GGREG</t>
    </r>
  </si>
  <si>
    <r>
      <t xml:space="preserve">EXISTE ESTE CURSO NO MERCADO? NÃO ENVOLVE CUSTOS COM DIARIAS/PASSAGENS, GEEC OU OUTROS? QUEM ESTÁ PROMOVENDO ESTE CURSO?  QUAL A JUSTIFICATIVA PARA CLASSIFICA-LO COMO CORPORATIVO?
</t>
    </r>
    <r>
      <rPr>
        <b/>
        <sz val="11"/>
        <color theme="9" tint="-0.249977111117893"/>
        <rFont val="Arial"/>
        <family val="2"/>
      </rPr>
      <t>HÁ CURSO NO MERCADO, CONTUDO, A ÁREA NÃO DISPÕE DE INFORMAÇÕES NO MOMENTO SOBRE VALORES E PERÍODO</t>
    </r>
  </si>
  <si>
    <r>
      <t xml:space="preserve">ESTE CURSO SERÁ OFERECIDO PELA GGFIS?
</t>
    </r>
    <r>
      <rPr>
        <b/>
        <sz val="11"/>
        <color theme="9" tint="-0.249977111117893"/>
        <rFont val="Arial"/>
        <family val="2"/>
      </rPr>
      <t>SIM</t>
    </r>
  </si>
  <si>
    <r>
      <t xml:space="preserve">CURSO A SER OFERECIDO PELA GGPES
</t>
    </r>
    <r>
      <rPr>
        <b/>
        <sz val="11"/>
        <color theme="9" tint="-0.249977111117893"/>
        <rFont val="Arial"/>
        <family val="2"/>
      </rPr>
      <t>OK, A PREOCUPAÇÃO DA ÁREA É NO SENTIDO DE GARANTIR A OFERTA DO CURSO</t>
    </r>
  </si>
  <si>
    <r>
      <t xml:space="preserve">ESTA CAPACITAÇÃO SERÁ ORGANIZADA GHCOS? NÃO HÁ NENHUM TIPO DE CUSTO (PASSAGENS/DIÁRIAS, GEEC OU OUTRO)? 
</t>
    </r>
    <r>
      <rPr>
        <b/>
        <sz val="11"/>
        <color theme="9" tint="-0.249977111117893"/>
        <rFont val="Arial"/>
        <family val="2"/>
      </rPr>
      <t>HÁ INSCRIÇÃO PREVISTA, CONTUDO, O VALOR TOTAL DA AÇÃO NÃO ESTAVA COMPUTADO.
GHCOS INFORMA QUE GERALMENTE CONSEGUEM ISENÇÃO DO VALOR DA INSCRIÇÃO</t>
    </r>
  </si>
  <si>
    <r>
      <t xml:space="preserve">EXISTE ESTE CURSO NO MERCADO? NÃO ENVOLVE CUSTOS COM DIARIAS/PASSAGENS, GEEC OU OUTROS? QUEM ESTÁ PROMOVENDO ESTE CURSO?  QUAL A JUSTIFICATIVA PARA CLASSIFICA-LO COMO CORPORATIVO?
</t>
    </r>
    <r>
      <rPr>
        <b/>
        <sz val="11"/>
        <color theme="9" tint="-0.249977111117893"/>
        <rFont val="Arial"/>
        <family val="2"/>
      </rPr>
      <t>A CAPACITAÇÃO SERÁ ORGANIZADA PELA GGREG E SERÁ OFERECIDA PARA INTERLOCUTORES ESTRATEGICOS DA ANVISA.
O CUSTO PREVISTO É GEEC E TALVEZ PASSAGENS E DIÁRIAS DE PELO MENOS UM INSTRUTOR</t>
    </r>
  </si>
  <si>
    <r>
      <t xml:space="preserve">EXISTE ESTE CURSO NO MERCADO?  NÃO ENVOLVE CUSTOS COM DIARIAS/PASSAGENS, GEEC OU OUTROS? QUEM ESTÁ PROMOVENDO ESTE CURSO? 
</t>
    </r>
    <r>
      <rPr>
        <b/>
        <sz val="11"/>
        <color theme="9" tint="-0.249977111117893"/>
        <rFont val="Arial"/>
        <family val="2"/>
      </rPr>
      <t xml:space="preserve">A EXPECTATIVA É QUE O CURSO SEJA OFERECIDO POR OUTRA ÁREA DA ANVISA E QUE A GGTAB POSSA PARTICIPAR, POR ISSO ESTÁ PREVISTO APENAS O CUSTO DE DESLOCAMENTO </t>
    </r>
  </si>
  <si>
    <r>
      <t xml:space="preserve">EXISTE ESTE CURSO NO MERCADO?  NÃO ENVOLVE CUSTOS COM DIARIAS/PASSAGENS, GEEC OU OUTROS? QUEM ESTÁ PROMOVENDO ESTE CURSO? 
</t>
    </r>
    <r>
      <rPr>
        <b/>
        <sz val="11"/>
        <color theme="9" tint="-0.249977111117893"/>
        <rFont val="Arial"/>
        <family val="2"/>
      </rPr>
      <t xml:space="preserve">A EXPECTATIVA É QUE O CURSO SEJA MINISTRADO POR OUTRA ÁREA DA aNVISA E QUE A GGTAB POSSA PARTICIPAR, POR ISSO ESTÁ PREVISTO APENAS O CUSTO DE DESLOCAMENTO </t>
    </r>
  </si>
  <si>
    <r>
      <rPr>
        <b/>
        <sz val="11"/>
        <color rgb="FFFF0000"/>
        <rFont val="Arial"/>
        <family val="2"/>
      </rPr>
      <t>POWER BI</t>
    </r>
    <r>
      <rPr>
        <sz val="11"/>
        <color theme="1"/>
        <rFont val="Arial"/>
        <family val="2"/>
      </rPr>
      <t xml:space="preserve"> </t>
    </r>
    <r>
      <rPr>
        <b/>
        <sz val="11"/>
        <color theme="9" tint="-0.249977111117893"/>
        <rFont val="Arial"/>
        <family val="2"/>
      </rPr>
      <t>- Curso a ser ofertado pela GGTPS 
SERVIDOR DA GGTPS COLOCOU-SE À DISPOSIÇAO PARA MINISTRAR O CURSO</t>
    </r>
  </si>
  <si>
    <r>
      <t xml:space="preserve">PDG?
</t>
    </r>
    <r>
      <rPr>
        <b/>
        <sz val="11"/>
        <color theme="9" tint="-0.249977111117893"/>
        <rFont val="Arial"/>
        <family val="2"/>
      </rPr>
      <t>SE O CURSO FOR OFERECIDO PELA GGPES NO ÂMBITO DO PDG, A ÁREA GOSTARIA DE SER CONTEMPLADA</t>
    </r>
  </si>
  <si>
    <r>
      <t xml:space="preserve">PROMOVIDO PELA ESCOLA VIRTUAL.GOV
</t>
    </r>
    <r>
      <rPr>
        <b/>
        <sz val="11"/>
        <color theme="9" tint="-0.249977111117893"/>
        <rFont val="Arial"/>
        <family val="2"/>
      </rPr>
      <t xml:space="preserve">SIM, </t>
    </r>
  </si>
  <si>
    <r>
      <t xml:space="preserve">EXISTE ESTE CURSO NO MERCADO? NÃO ENVOLVE CUSTOS COM DIARIAS/PASSAGENS, GEEC OU OUTROS? QUEM ESTÁ PROMOVENDO ESTE CURSO?  QUAL A JUSTIFICATIVA PARA CLASSIFICA-LO COMO CORPORATIVO?
</t>
    </r>
    <r>
      <rPr>
        <b/>
        <sz val="11"/>
        <color theme="9" tint="-0.249977111117893"/>
        <rFont val="Arial"/>
        <family val="2"/>
      </rPr>
      <t>A CAPACITAÇÃO SERÁ ORGANIZADA PELA GGTOX E SERÁ OFERECIDA PARA A EQUIPE E ALGUNS INTERLOCUTORES ESTRATEGICOS DA ANVISA.
O CUSTO PREVISTO É PARA A CONTRATAÇÃO DE PELO MENOS UM INSTRUTOR</t>
    </r>
    <r>
      <rPr>
        <b/>
        <sz val="11"/>
        <color rgb="FFFF0000"/>
        <rFont val="Arial"/>
        <family val="2"/>
      </rPr>
      <t xml:space="preserve">
</t>
    </r>
  </si>
  <si>
    <r>
      <t xml:space="preserve">ESTE CURSO NÃO É OFERECIDO DE FORMA GRATUITA POR ALGUMA INSTITUIÇÃO PÚBLICA?
</t>
    </r>
    <r>
      <rPr>
        <b/>
        <sz val="11"/>
        <color theme="9" tint="-0.249977111117893"/>
        <rFont val="Arial"/>
        <family val="2"/>
      </rPr>
      <t>PROMOVIDO PELA ESCOLA VIRTUAL DE GOVERNO</t>
    </r>
  </si>
  <si>
    <r>
      <t xml:space="preserve">ESTE CURSO NÃO É OFERECIDO DE FORMA GRATUITA POR ALGUMA INSTITUIÇÃO PÚBLICA?
</t>
    </r>
    <r>
      <rPr>
        <b/>
        <sz val="11"/>
        <color theme="9" tint="-0.249977111117893"/>
        <rFont val="Arial"/>
        <family val="2"/>
      </rPr>
      <t xml:space="preserve">A EXPECTATIVA É QUE O CURSO SEJA OFERECIDO POR OUTRA ÁREA DA ANVISA E QUE A GGTAB POSSA PARTICIPAR, POR ISSO ESTÁ PREVISTO APENAS O CUSTO DE DESLOCAMENTO </t>
    </r>
  </si>
  <si>
    <r>
      <t xml:space="preserve">ESTA CAPACITAÇÃO SERÁ ORGANIZADA GHCOS? NÃO HÁ NENHUM TIPO DE CUSTO (PASSAGENS/DIÁRIAS, GEEC OU OUTRO)? 
</t>
    </r>
    <r>
      <rPr>
        <b/>
        <sz val="11"/>
        <color theme="9" tint="-0.249977111117893"/>
        <rFont val="Arial"/>
        <family val="2"/>
      </rPr>
      <t>A CAPACITAÇÃO SERÁ ORGANIZADA PELA GHCOS E O CUSTO PREVISTO É O DE PASSAGENS E DIÁRIAS DE PELO MENOS UM INSTRUTOR</t>
    </r>
  </si>
  <si>
    <r>
      <t xml:space="preserve">FALTA DEFINIR A CAPACITAÇÃO
</t>
    </r>
    <r>
      <rPr>
        <b/>
        <sz val="11"/>
        <color theme="9" tint="-0.249977111117893"/>
        <rFont val="Arial"/>
        <family val="2"/>
      </rPr>
      <t xml:space="preserve">A EXPECTATIVA É QUE O CURSO SEJA OFERECIDO POR OUTRA ÁREA DA ANVISA E QUE A GGTAB POSSA PARTICIPAR, POR ISSO ESTÁ PREVISTO APENAS O CUSTO DE DESLOCAMENTO </t>
    </r>
  </si>
  <si>
    <r>
      <rPr>
        <b/>
        <sz val="11"/>
        <color rgb="FFFF0000"/>
        <rFont val="Arial"/>
        <family val="2"/>
      </rPr>
      <t>QUEM ESTÁ PROMOVENDO ESTE CURSO?</t>
    </r>
    <r>
      <rPr>
        <sz val="11"/>
        <color theme="1"/>
        <rFont val="Arial"/>
        <family val="2"/>
      </rPr>
      <t xml:space="preserve"> Curso corporativo, a intenção é que a GGTAB, GGREC e assessoria da Diretoria supervisora tenham oportunidade de participar.
</t>
    </r>
    <r>
      <rPr>
        <sz val="11"/>
        <color theme="9" tint="-0.249977111117893"/>
        <rFont val="Arial"/>
        <family val="2"/>
      </rPr>
      <t xml:space="preserve">
</t>
    </r>
    <r>
      <rPr>
        <b/>
        <sz val="11"/>
        <color theme="9" tint="-0.249977111117893"/>
        <rFont val="Arial"/>
        <family val="2"/>
      </rPr>
      <t>A CAPACITAÇÃO SERÁ ORGANIZADA PELA GGTAB E SERÁ OFERECIDA PARA A EQUIPE E ALGUNS INTERLOCUTORES ESTRATEGICOS DA ANVISA.
O CUSTO PREVISTO É PARA A CONTRATAÇÃO DE PELO MENOS UM INSTRUTOR</t>
    </r>
  </si>
  <si>
    <r>
      <t xml:space="preserve">CURSO A SER OFERECIDO PELA GGPES
</t>
    </r>
    <r>
      <rPr>
        <b/>
        <sz val="11"/>
        <color theme="9" tint="-0.249977111117893"/>
        <rFont val="Arial"/>
        <family val="2"/>
      </rPr>
      <t>ok 
A preocupação da área é no sentido de garantir a oferta do curso.</t>
    </r>
  </si>
  <si>
    <r>
      <t xml:space="preserve">O evento será organizado pela área de saneantes 
</t>
    </r>
    <r>
      <rPr>
        <b/>
        <sz val="11"/>
        <color theme="9" tint="-0.249977111117893"/>
        <rFont val="Arial"/>
        <family val="2"/>
      </rPr>
      <t>NÃO HÁ CUSTO PREVISTO</t>
    </r>
  </si>
  <si>
    <r>
      <t xml:space="preserve">ESTA CAPACITAÇÃO SERÁ ORGANIZADA GHCOS? NÃO HÁ NENHUM TIPO DE CUSTO (PASSAGENS/DIÁRIAS, GEEC OU OUTRO)? REPETIDO?
</t>
    </r>
    <r>
      <rPr>
        <b/>
        <sz val="11"/>
        <color theme="9" tint="-0.249977111117893"/>
        <rFont val="Arial"/>
        <family val="2"/>
      </rPr>
      <t>NÃO HÁ CUSTO PREVISTO, TRATA-SE DA MESMA CAPACITAÇÃO MAS VOLTADA PARA A COORDENAÇÃO DE COSMÉTICOS (CCOSM)</t>
    </r>
  </si>
  <si>
    <r>
      <t xml:space="preserve">QUEM ESTÁ PROMOVENDO ESTE CURSO? NÃO HÁ NENHUM TIPO DE CUSTO (PASSAGENS/DIÁRIAS, GEEC OU OUTRO)? QUAL A JUSTIFICATIVA PARA CLASSIFICA-LO COMO CORPORATIVO?
</t>
    </r>
    <r>
      <rPr>
        <b/>
        <sz val="11"/>
        <color theme="9" tint="-0.249977111117893"/>
        <rFont val="Arial"/>
        <family val="2"/>
      </rPr>
      <t>A CAPACITAÇÃO SERÁ ORGANIZADA PELA GGREG, QUE PRETENDE CONTRATAR A ENAP PARA MINISTRAR O CURSO. 
SE NÃO FOR POSSÍVEL O CUSTO PREVISTO SERIA A GEEC E TALVEZ PASSAGENS E DIÁRIAS DE PELO MENOS UM INSTRUTOR</t>
    </r>
  </si>
  <si>
    <r>
      <t xml:space="preserve">QUEM ESTÁ PROMOVENDO ESTE CURSO? NÃO HÁ NENHUM TIPO DE CUSTO (PASSAGENS/DIÁRIAS, GEEC OU OUTRO)? QUAL A JUSTIFICATIVA PARA CLASSIFICA-LO COMO CORPORATIVO?
</t>
    </r>
    <r>
      <rPr>
        <b/>
        <sz val="11"/>
        <color theme="9" tint="-0.249977111117893"/>
        <rFont val="Arial"/>
        <family val="2"/>
      </rPr>
      <t>COMO SE TRATA DE UM DOS TEMAS TRANSVERSAIS PRIORIZADOS NA OFICINA QUE TRATOU DO PDP 2020, O ENTENDIMENTO DA ÁREA É DE QUE A CAPACITAÇÃO SERÁ CORPORATIVA E OFERECIDA PELA GGPES, COM O APOIO DA GGREG.
OS PRÓPRIOS SERVIDORES DA GPROR/GGREG TAMBÉM SERIAM CAPACITADOS.</t>
    </r>
  </si>
  <si>
    <r>
      <t xml:space="preserve">GESTÃO  DE RISCOS APLICADOS À REGULAÇÃO E VISA. QUEM ESTÁ PROMOVENDO ESTE CURSO? NÃO HÁ NENHUM TIPO DE CUSTO (PASSAGENS/DIÁRIAS, GEEC OU OUTRO)? 
</t>
    </r>
    <r>
      <rPr>
        <b/>
        <sz val="11"/>
        <color theme="9" tint="-0.249977111117893"/>
        <rFont val="Arial"/>
        <family val="2"/>
      </rPr>
      <t>A CAPACITAÇÃO SERÁ ORGANIZADA PELA GGREG E SERÁ OFERECIDA PARA INTERLOCUTORES ESTRATEGICOS DA ANVISA.
O CUSTO PREVISTO É GEEC E TALVEZ PASSAGENS E DIÁRIAS DE PELO MENOS UM INSTRUTOR</t>
    </r>
  </si>
  <si>
    <t>Inscrição R$ 980,00 reais, porém como o Congresso é da ABRASCO e geralmente tem patrocínio da ANVISA a inscrição pode sair de graça para servidores da ANVISA</t>
  </si>
  <si>
    <r>
      <t xml:space="preserve">VALORES DIFERENTES PARA O MESMO CONGRESSO 
</t>
    </r>
    <r>
      <rPr>
        <b/>
        <sz val="11"/>
        <color theme="9" tint="-0.249977111117893"/>
        <rFont val="Arial"/>
        <family val="2"/>
      </rPr>
      <t>Valor estimado pela área, não foi possivel verificar qual a divergência</t>
    </r>
  </si>
  <si>
    <t>Incrição no programa de mestrado aprovada pelo RH, conforme publicado no Boletim de Serviço n°2, de 13/01/20. Foi autorizada a concessão de abono para participação nas atividades do programa, sem afastamento.</t>
  </si>
  <si>
    <t>MBA financiado pela Anvisa, cujo último pagamento ocorreu em dezembro de 2019. No entanto, em janeiro de 2020 o servidor teve a última disciplina ministrada pela instituição. O período de afstamento de 30 dias.</t>
  </si>
  <si>
    <t>O período de afastamento da servidora será de 90 dias.</t>
  </si>
  <si>
    <r>
      <t xml:space="preserve">AIR - MESMA DEMANDA PARA DIVERSAS ÁREAS?
</t>
    </r>
    <r>
      <rPr>
        <b/>
        <sz val="11"/>
        <color theme="9" tint="-0.249977111117893"/>
        <rFont val="Arial"/>
        <family val="2"/>
      </rPr>
      <t>ENTENDEMOS QUE SE TRATA DA MESMA CAPACITAÇÃO CORPORATIVA QUE SERIA ORGANIZADA PELA GGREG</t>
    </r>
  </si>
  <si>
    <t>O Curso de Aperfeiçoamento de Avaliação de Tecnologia em saúde foi oferecido em agosto no ano de 2019 pela Fiocruz. Nâo possível confirmar se este ano ocorrerá no mesmo período.</t>
  </si>
  <si>
    <t>A servidora tem interesse de usufruir 90 dias.</t>
  </si>
  <si>
    <r>
      <t xml:space="preserve">MESMA CAPACITAÇÃO SOBRE PAD / PAS?
</t>
    </r>
    <r>
      <rPr>
        <b/>
        <sz val="11"/>
        <color theme="9" tint="-0.249977111117893"/>
        <rFont val="Arial"/>
        <family val="2"/>
      </rPr>
      <t>A EXPECTATIVA É QUE O CURSO SEJA OFERECIDO POR OUTRA ÁREA DA ANVISA E QUE A GGTAB POSSA PARTICIPAR, POR ISSO ESTÁ PREVISTO APENAS O CUSTO DE DESLOCAMENTO</t>
    </r>
  </si>
  <si>
    <r>
      <t xml:space="preserve">Foi deferido no Programa de Pós-graduação da Anvisa?
</t>
    </r>
    <r>
      <rPr>
        <b/>
        <sz val="11"/>
        <color theme="9" tint="-0.249977111117893"/>
        <rFont val="Arial"/>
        <family val="2"/>
      </rPr>
      <t>PROCESSO NÃO FORA ENCAMINHADO À GGPES, POIS A PREVISÃO DE INÍCIO É EM MARÇO DE DE 2021</t>
    </r>
  </si>
  <si>
    <r>
      <rPr>
        <b/>
        <sz val="11"/>
        <color rgb="FFFF0000"/>
        <rFont val="Arial"/>
        <family val="2"/>
      </rPr>
      <t xml:space="preserve"> APROVADO NO PROGRAMA DE PÓS-GRADUAÇÃO?</t>
    </r>
    <r>
      <rPr>
        <sz val="11"/>
        <rFont val="Arial"/>
        <family val="2"/>
      </rPr>
      <t xml:space="preserve"> Havia solciitado 4 vagas . Mantive apenas 1 vaga. Solicito verificar se haverá interessado para o ano de 2020 
</t>
    </r>
    <r>
      <rPr>
        <b/>
        <sz val="11"/>
        <color theme="9" tint="-0.249977111117893"/>
        <rFont val="Arial"/>
        <family val="2"/>
      </rPr>
      <t>NÃO FOI APROVADO AINDA. A EXPECTATIVA É QUE O CURSO SEJA ABERTO PARA O 2º SEMESTRE</t>
    </r>
  </si>
  <si>
    <t>Processo SEI 25351.92041/2019-35 /ELABORAÇÃO DE TCC</t>
  </si>
  <si>
    <t>Possivelmente Applied ISO14971 Medical Device Risk Management</t>
  </si>
  <si>
    <t>EXISTE VAGA NO MERCADO OU ESTE CURSO SERÁ FEITO DE FORMA CORPORATIVA PELA PRÓRIA ÁREA?</t>
  </si>
  <si>
    <t>PDG?</t>
  </si>
  <si>
    <t>Solicitação para participação no evento ainda pendente de divulgação da agenda do evento para verificação da sua compatibilidade com as atividades da área. Além disso, apesar de ter sido indicada esta Conferência, eventualmente poderá ser solicitado evento em outra instituição e em curso de outro título, mantendo, contudo, o mesmo objeto de estudo.</t>
  </si>
  <si>
    <r>
      <rPr>
        <b/>
        <sz val="11"/>
        <color rgb="FFFF0000"/>
        <rFont val="Arial"/>
        <family val="2"/>
      </rPr>
      <t>IDIOMA</t>
    </r>
    <r>
      <rPr>
        <sz val="11"/>
        <color theme="1"/>
        <rFont val="Arial"/>
        <family val="2"/>
      </rPr>
      <t xml:space="preserve"> - São 60 dias (previsto)</t>
    </r>
  </si>
  <si>
    <t>MBA financiado pela Anvisa, cujo último pagamento ocorreu em dezembro de 2019. No entanto, em janeiro de 2020 o servidor teve a última disciplina ministrada pela instituição.</t>
  </si>
  <si>
    <t>processo da pós graduação 25351.941241/2018-99./ELABORAÇÃO DE TCC</t>
  </si>
  <si>
    <t>3 cursos: Cidadania e ética no serviço público; Vigilância sanitária; Epidemiologia em saúde pública</t>
  </si>
  <si>
    <r>
      <t xml:space="preserve">PAS
</t>
    </r>
    <r>
      <rPr>
        <b/>
        <sz val="11"/>
        <color theme="9" tint="-0.249977111117893"/>
        <rFont val="Arial"/>
        <family val="2"/>
      </rPr>
      <t xml:space="preserve">A EXPECTATIVA É QUE O CURSO SEJA OFERECIDO POR OUTRA ÁREA DA ANVISA E QUE A GGTAB POSSA PARTICIPAR, POR ISSO ESTÁ PREVISTO APENAS O CUSTO DE DESLOCAMENTO </t>
    </r>
  </si>
  <si>
    <t>Sem custos diretos à Anvisa</t>
  </si>
  <si>
    <t>Comunicação escrita - CONTEÚDOS DE UMA MESMA CAPACITAÇÃO? SIM</t>
  </si>
  <si>
    <r>
      <rPr>
        <b/>
        <sz val="11"/>
        <color rgb="FFFF0000"/>
        <rFont val="Arial"/>
        <family val="2"/>
      </rPr>
      <t>ORÇAMENTTO PÚBLICO - MESMA CAPACITAÇÃO?</t>
    </r>
    <r>
      <rPr>
        <sz val="11"/>
        <color theme="1"/>
        <rFont val="Arial"/>
        <family val="2"/>
      </rPr>
      <t xml:space="preserve"> Curso ofertado pela ENAP (gratuito) em suas instalações em Brasília.</t>
    </r>
  </si>
  <si>
    <t>ressarcimento</t>
  </si>
  <si>
    <t>Incluído no programa de pós graduação</t>
  </si>
  <si>
    <t>CORET???? Não. Diretoria</t>
  </si>
  <si>
    <t>esse curso não fez parte do edital dos cursos de pós gradução mas foi autorizado pelo Diretor Presidente</t>
  </si>
  <si>
    <t>ESTE CURSO SERÁ OFERECIDO PELA GGFIS?
SIM. O CURSO TEM O OBJETIVO DE CAPACITAR OS SERVIDORES DO SNVS. A LOGÍSTICA DO EVENTO GERALMENTE FICA A CARGO DOS ESTADOS QUE POSSUEM UM NÚMERO MUITO MAIOR DE SERVIDORES SENDO CAPACITADOS. O CUSTO DE ENVIAR SERVDORES DA ANVISA PARA OS LOCAIS ONDE OS CURSOS SÃO REALIZADOS É MENOR DO QUE O CUSTO DE REALIZAR O EVENTO NA ANVISA.</t>
  </si>
  <si>
    <t xml:space="preserve">ESTE CURSO SERÁ OFERECIDO PELA GGFIS?
SIM. O CURSO TEM O OBJETIVO DE CAPACITAR OS SERVIDORES DO SNVS. A LOGÍSTICA DO EVENTO GERALMENTE FICA A CARGO DOS ESTADOS QUE POSSUEM UM NÚMERO MUITO MAIOR DE SERVIDORES SENDO CAPACITADOS. O CUSTO DE ENVIAR SERVDORES DA ANVISA PARA OS LOCAIS ONDE OS CURSOS SÃO REALIZADOS É MENOR DO QUE O CUSTO DE REALIZAR O EVENTO NA ANVISA. </t>
  </si>
  <si>
    <t>EXISTE ESTE CURSO NO MERCADO? QUEM ESTÁ PROMOVENDO ESTE CURSO? OU ESTA CAPACITAÇÃO SERÁ ORGANIZADA PELA AREA?  QUAL A JUSTIFICATIVA PARA CLASSIFICA-LO COMO CORPORATIVO?
A GGFIS ORGANIZARÁ O CURSO.  A JUSTIFICATIVA PARA CLASSIFICAÇÃO COMO CORPORATIVO É O FATO DE O CURSO SER ORGANIZADO PELA CGPIS/GGFIS E VÁRIOS SERVIDORES PARTICIPAREM DO REFERIDO CURSO. Devido à pandemia do COVID-19, o cronograma de cursos da GGFIS foi alterado. Neste caso, a proposta é realizar Webinar para este curso.</t>
  </si>
  <si>
    <t>CURSO INDIVIDUAL – CLASSIFICADO ANTERIOMENTE COMO CORPORATIVO DE FORMA EQUIVOCADA.</t>
  </si>
  <si>
    <r>
      <t xml:space="preserve">
CURSO INDIVIDUAL – CLASSIFICADO ANTERIOMENTE COMO CORPORATIVO DE FORMA EQUIVOCADA. </t>
    </r>
    <r>
      <rPr>
        <sz val="11"/>
        <color theme="9" tint="-0.249977111117893"/>
        <rFont val="Arial"/>
        <family val="2"/>
      </rPr>
      <t>A COISC optou por reduzir o número de servidores indicados para esse curso em razão da necessidade de aumentar o número de servidores no curso de estabilidade de cosméticos. Assim, parte dos recursos previstos para esse curso poderão ser realocados para o de estabilidade</t>
    </r>
  </si>
  <si>
    <r>
      <t xml:space="preserve">CURSO INDIVIDUAL – CLASSIFICADO ANTERIOMENTE COMO CORPORATIVO DE FORMA EQUIVOCADA. </t>
    </r>
    <r>
      <rPr>
        <sz val="11"/>
        <color theme="9" tint="-0.249977111117893"/>
        <rFont val="Arial"/>
        <family val="2"/>
      </rPr>
      <t>A COISC optou por reduzir o número de servidores indicados para esse curso em razão da necessidade de aumentar o número de servidores no curso de estabilidade de cosméticos. Assim, parte dos recursos previstos para esse curso poderão ser realocados para o de estabilidade</t>
    </r>
  </si>
  <si>
    <t xml:space="preserve">
 CURSO INDIVIDUAL – CLASSIFICADO ANTERIOMENTE COMO CORPORATIVO DE FORMA EQUIVOCADA</t>
  </si>
  <si>
    <t xml:space="preserve"> CURSO INDIVIDUAL – CLASSIFICADO ANTERIOMENTE COMO CORPORATIVO DE FORMA EQUIVOCADA. NOVA VAGA EM RAZÃO DA EXCLUSÃO DO CURSO DE ATUALIZAÇÃO EM CONTROLE DE QUALIDADE DE SANEANTES INCQS (3 VAGAS) E DA REDUÇÃO  DE VAGAS DOS CURSOS: CURSO DE ATUALIZAÇÃO - CONTROLE MICROBIOLÓGICO DE SANEANTES COM AÇÃO ANTIMICROBIANA - INCQS (1 VAGA) E MICROBIOLOGIA (2 VAGAS).</t>
  </si>
  <si>
    <t>INDIVIDUAL? ESTA CAPACITAÇÃO SERÁ ORGANIZADA GHCOS?  QUAL A JUSTIFICATIVA PARA CLASSIFICA-LO COMO CORPORATIVO? CURSO INDIVIDUAL – CLASSIFICADO ANTERIOMENTE COMO CORPORATIVO DE FORMA EQUIVOCADA. NOVA VAGA EM RAZÃO DA EXCLUSÃO DO CURSO DE ATUALIZAÇÃO EM CONTROLE DE QUALIDADE DE SANEANTES INCQS (3 VAGAS) E DA REDUÇÃO  DE VAGAS DOS CURSOS: CURSO DE ATUALIZAÇÃO - CONTROLE MICROBIOLÓGICO DE SANEANTES COM AÇÃO ANTIMICROBIANA - INCQS (1 VAGA) E MICROBIOLOGIA (2 VAGAS).</t>
  </si>
  <si>
    <t>ESTADOS E MUNICÍPIOS?
SIM. Trata-se de curso organizado pela GGFIS para participação, inclusive, de servidores do SNVS de estados e municípios. O CURSO TEM O OBJETIVO DE CAPACITAR OS SERVIDORES DO SNVS. A LOGÍSTICA DO EVENTO GERALMENTE FICA A CARGO DOS ESTADOS QUE POSSUEM UM NÚMERO MUITO MAIOR DE SERVIDORES SENDO CAPACITADOS. O CUSTO DE ENVIAR SERVDORES DA ANVISA PARA OS LOCAIS ONDE OS CURSOS SÃO REALIZADOS É MENOR DO QUE O CUSTO DE REALIZAR O EVENTO NA ANVISA.</t>
  </si>
  <si>
    <r>
      <rPr>
        <sz val="11"/>
        <color theme="9" tint="-0.249977111117893"/>
        <rFont val="Arial"/>
        <family val="2"/>
      </rPr>
      <t xml:space="preserve">QUEM ESTÁ PROMOVENDO ESTE CURSO?  QUAL A JUSTIFICATIVA PARA CLASSIFICA-LO COMO CORPORATIVO?
</t>
    </r>
    <r>
      <rPr>
        <b/>
        <sz val="11"/>
        <color theme="9" tint="-0.249977111117893"/>
        <rFont val="Arial"/>
        <family val="2"/>
      </rPr>
      <t>A GGFIS ORGANIZARÁ O CURSO. SERÁ VERIFICADO SE HÁ CURSO DISPONÍVEL NO MERCADO OU PROFESSORES QUE POSSAM MINISTRAR O CURSO. A JUSTIFICATIVA PARA CLASSIFICAÇÃO COMO CORPORATIVO É O FATO DE O CURSO SER ORGANIZADO PELA CGPIS/GGFIS E VÁRIOS SERVIDORES PARTICIPAREM DO REFERIDO CURSO.</t>
    </r>
  </si>
  <si>
    <t>Existe no mercado, classificação foi alterada para INDIVIDUAL.</t>
  </si>
  <si>
    <t>Existe no mercado, ainda não temos os nomes dos participantes neste momento, devido a diversas modificações de agenda das áreas em função da pandemia do COVID-19</t>
  </si>
  <si>
    <t>A GGFIS ORGANIZARÁ O CURSO.  A JUSTIFICATIVA PARA CLASSIFICAÇÃO COMO CORPORATIVO É O FATO DE O CURSO SER ORGANIZADO PELA CGPIS/GGFIS E VÁRIOS SERVIDORES PARTICIPAREM DO REFERIDO CURSO. Devido à pandemia do COVID-19, o cronograma de cursos da GGFIS foi alterado. Neste caso, a proposta é realizar Webinar para este curso.</t>
  </si>
  <si>
    <t>Existe no mercado. No momento não é possível informar os nomes dos participantes.</t>
  </si>
  <si>
    <t xml:space="preserve">
Existe no mercado. CURSO INDIVIDUAL – CLASSIFICADO ANTERIOMENTE COMO CORPORATIVO DE FORMA EQUIVOCADA.  A COISC optou por reduzir o número de servidores indicados para esse curso em razão da necessidade de aumentar o número de servidores no curso de estabilidade de cosméticos. Assim, parte dos recursos previstos para esse curso poderão ser realocados para o de estabilidade.</t>
  </si>
  <si>
    <t>Ressalta-se que este seminário tem também caráter de reunião técnica MISSÃO TÉCNICA?? - O evento possui as duas características: capacitação e missão técnica. 
Foi mantido na planilha para evitar problemas futuros com a GEFIC em caso de impedimento pelo fato de se tratar de seminário. Ainda não temos os nomes dos participantes do seminário.</t>
  </si>
  <si>
    <r>
      <t xml:space="preserve">QUEM ESTÁ PROMOVENDO ESTE CURSO?  ESTA CAPACITAÇÃO SERÁ ORGANIZADA GGFIS?  QUAL A JUSTIFICATIVA PARA CLASSIFICA-LO COMO CORPORATIVO?
</t>
    </r>
    <r>
      <rPr>
        <b/>
        <sz val="11"/>
        <color theme="9" tint="-0.249977111117893"/>
        <rFont val="Arial"/>
        <family val="2"/>
      </rPr>
      <t xml:space="preserve">Existe no mercado - PDA abre vagas para Anvisa (cortesia). É importante garantir que todos os inspetores de estéreis possuam este curso. Não é possível informar os participantes neste momento. </t>
    </r>
  </si>
  <si>
    <r>
      <t xml:space="preserve">QUEM ESTÁ PROMOVENDO ESTE CURSO?  ESTA CAPACITAÇÃO SERÁ ORGANIZADA GGFIS?  QUAL A JUSTIFICATIVA PARA CLASSIFICA-LO COMO CORPORATIVO?
</t>
    </r>
    <r>
      <rPr>
        <b/>
        <sz val="11"/>
        <color theme="9" tint="-0.249977111117893"/>
        <rFont val="Arial"/>
        <family val="2"/>
      </rPr>
      <t>A GGFIS ORGANIZARÁ O CURSO. A JUSTIFICATIVA PARA CLASSIFICAÇÃO COMO CORPORATIVO É O FATO DE O CURSO SER ORGANIZADO PELA CGPIS/GGFIS E VÁRIOS SERVIDORES PARTICIPAREM DO REFERIDO CURSO.</t>
    </r>
  </si>
  <si>
    <t xml:space="preserve">CURSO A SER OFERECIDO PELA GGPES
</t>
  </si>
  <si>
    <t>A  GGFIS ORGANIZARÁ O CURSO.  A JUSTIFICATIVA PARA CLASSIFICAÇÃO COMO CORPORATIVO É O FATO DE O CURSO SER ORGANIZADO PELA CGPIS/GGFIS E VÁRIOS SERVIDORES PARTICIPAREM DO REFERIDO CURSO. Devido à pandemia do COVID-19, o cronograma de cursos da GGFIS foi alterado. Neste caso, a proposta é realizar Webinar para este curso..</t>
  </si>
  <si>
    <t>Atualizar competência
COMPETÊNCIA ATUALIZADA</t>
  </si>
  <si>
    <t>Não está no edital - Aprovação no processo SEI 25351.937139/2019-70</t>
  </si>
  <si>
    <t>GESTÃO  DE RISCOS</t>
  </si>
  <si>
    <t>Confirmação da data ainda depende de conclusão da negociação com a OMS</t>
  </si>
  <si>
    <t>PDG? NÃO</t>
  </si>
  <si>
    <t>VAGA NO MERCADO?</t>
  </si>
  <si>
    <t>Período da capacitação estimado</t>
  </si>
  <si>
    <t>Foi deferido no programa de pós graduação da Anvisa para 2020?
SIM</t>
  </si>
  <si>
    <r>
      <t xml:space="preserve">Conforme orientação da GGPES a servidora não se inscreveu no edital do programa de pós-graduação. </t>
    </r>
    <r>
      <rPr>
        <b/>
        <sz val="11"/>
        <color rgb="FFFF0000"/>
        <rFont val="Arial"/>
        <family val="2"/>
      </rPr>
      <t>NÃO HAVERÁ AFASTAMENTO?</t>
    </r>
  </si>
  <si>
    <t>POWER BI: A carga horário do curso proposto é maior que o ofertado pela Anvisa. A pessoa pode dedicar o tempo adequado para o correto aprendizado e, as vezes, dando em retorno um produto para a área feito durante o próprio curso.</t>
  </si>
  <si>
    <t>EXISTE ESTE CURSO NO MERCADO? QUEM ESTÁ PROMOVENDO ESTE CURSO? OU ESTA CAPACITAÇÃO SERÁ ORGANIZADA PELA AREA?  QUAL A JUSTIFICATIVA PARA CLASSIFICA-LO COMO CORPORATIVO?</t>
  </si>
  <si>
    <t>QUEM ESTÁ PROMOVENDO ESTE CURSO? ESTE CURSO SERÁ OFERECIDO PELA GGFIS? NÃO HÁ NENHUM CUSTO ENVOLVIDO? QUAL A JUSTIFICATIVA PARA CLASSIFICA-LO COMO CORPORATIVO?</t>
  </si>
  <si>
    <t xml:space="preserve"> APROVADO NO PROGRAMA DE PÓS-GRADUAÇÃO? RECLASSIFICADO COMO INDIVIDUAL E NO PROGRAMA DE PÓS-GRADUAÇÃO</t>
  </si>
  <si>
    <t>PROGRAMA PERMANENTE DE CAPACITAÇÃO, TREINAMENTO E DESENVOLVIMENTO?</t>
  </si>
  <si>
    <t>CURSO A SER OFERECIDO PELA GGPES - Caros, é isso mesmo - a ideia é que um servidor da cajis possa participar de um curso desse que seja oferecido pela GGPES.</t>
  </si>
  <si>
    <r>
      <t xml:space="preserve">CURSO A SER OFERECIDO PELA GGPES - </t>
    </r>
    <r>
      <rPr>
        <b/>
        <sz val="11"/>
        <color rgb="FF002060"/>
        <rFont val="Arial"/>
        <family val="2"/>
      </rPr>
      <t>Caros, é isso mesmo - a ideia é que um servidor da cajis possa participar de um curso desse que seja oferecido pela GGPES.</t>
    </r>
  </si>
  <si>
    <t>CURSO A SER OFERECIDO PELA GGPES  - Caros, é isso mesmo - a ideia é que um servidor da cajis possa participar de um curso desse que seja oferecido pela GGPES.</t>
  </si>
  <si>
    <t>CURSO A SER OFERECIDO PELA GGPES -  Caros, é isso mesmo - a ideia é que um servidor da cajis possa participar de um curso desse que seja oferecido pela GGPES.</t>
  </si>
  <si>
    <t>ORATÓRIA? Se pudessemos ampliar um pouco mais - acho que a GGFIS tem um curso desses. Não há prejuízo para a área se deixarmos essa capacitação para o próximo ano. podemos elaborar essa trilha com mais calma? Incluir oratória, didática, como elaborar material didático, plataformas digitais (moodle, por ex) etc</t>
  </si>
  <si>
    <t>PDG? Nesse caso, a capacitação não seria apenas para gestores, mas quando para "lideres de equipe", ou seja, quando estamos elaborando um manual, temos várias pessoas com opiniões diferentes sobre o assunto, o que muitas vezes gera tensão (conflito). Assim, essa capacitação seria para o responsável por essa equipe (sem necessariamente esse servidor é o coordenador) saber lidar com esses conflitos e negociar saídas. O ideal seria aliar a gestão de conflitos com as técnicas de negociação.</t>
  </si>
  <si>
    <t>PDG? Mesmo comentário anterior</t>
  </si>
  <si>
    <t>EXISTE ESTE CURSO NO MERCADO? QUEM ESTÁ PROMOVENDO ESTE CURSO?  QUAL A JUSTIFICATIVA PARA CLASSIFICA-LO COMO CORPORATIVO? Acredito que podemos deixar essa capacitação para o próximo ano, assim teremos um pouco mais de tempo para desenvolvê-la. É corporativa porque toda a Anvisa deveria saber sobre tabela de temporalidade, manuseio de processos para que ele depois possa ser arquivado de forma adequada (por ex: não devemos colocar coisas de metal nos processos - "bailarinas", grampos etc), todos devem receber processo no datavisa. A GEDOC poderia auxiliar nesse ponto, inclusive informando quais os principais problemas que eles encontram quando os processos chegam lá para serem arquivados. E já podemos deixar um gancho para os arquivos digitais - é preciso pensar o que será arquivado, qual a temporalidade desse arquivo etc.</t>
  </si>
  <si>
    <r>
      <t xml:space="preserve">EXISTE ESTE CURSO NO MERCADO? NÃO ENVOLVE CUSTOS COM DIARIAS/PASSAGENS, GEEC OU OUTROS? QUEM ESTÁ PROMOVENDO ESTE CURSO?  QUAL A JUSTIFICATIVA PARA CLASSIFICA-LO COMO CORPORATIVO? </t>
    </r>
    <r>
      <rPr>
        <b/>
        <sz val="11"/>
        <color theme="9" tint="-0.249977111117893"/>
        <rFont val="Arial"/>
        <family val="2"/>
      </rPr>
      <t>Várias áreas da ANVISA sofrem para formular seus indicadores - sejam eles de gestão, de produtividade da equipe, para avaliação de desempenho etc. Acredito que também possa ser deixado para o próximo ano.</t>
    </r>
  </si>
  <si>
    <r>
      <t xml:space="preserve">COMPARTILHAMENTO DE CONHECIMENTOS ENTRE AS ÁREAS DA ANVISA - </t>
    </r>
    <r>
      <rPr>
        <b/>
        <sz val="11"/>
        <color theme="9" tint="-0.249977111117893"/>
        <rFont val="Arial"/>
        <family val="2"/>
      </rPr>
      <t>isso. Para elaborarmos as decisões, muitas vezes precisamos entender os argumentos da empresa, os fundamentos das resoluções citadas etc. Acho que esse ano, essa capacitação também estaria comprometida, tendo em vista o episódio do coronavírus e o tempo restante para a execução dos itens planejados</t>
    </r>
  </si>
  <si>
    <t xml:space="preserve">ESTE CURSO NÃO É OFERECIDO DE FORMA GRATUITA POR ALGUMA INSTITUIÇÃO PÚBLICA? Sim, para o que diz respeito a LAI (inclusive a ANVISA mandou um link para todos os servidores um tempo atrás), mas como podemos ampliar as outras formas de compartilhamento de informações? O Teams pode ser um caminho - e há curso on line da microsoft de graça. Há outras formas? </t>
  </si>
  <si>
    <t>PDG? Nesse caso, a capacitação não seria apenas para gestores, mas quando para "lideres de equipe", ou seja, quando estamos elaborando um manual, temos várias pessoas com opiniões diferentes sobre o assunto, o que muitas vezes gera tensão (conflito). Assim, essa capacitação seria para o responsável por essa equipe (sem necessariamente esse servidor é o coordenador) saber lidar com esses conflitos e negociar saídas. O ideal seria aliar a gestão de conflitos com as técnicas de negociação</t>
  </si>
  <si>
    <t>PDG? Mesmo comentário anterior. Como disse antes, uma capacitação atenderá diversas competências - talvez o que possa ser feito é verificar se ela é para finalistico superior ou técnico administrativo/regulação - pois a "profundidade" do curso poderia ser alterada.</t>
  </si>
  <si>
    <t>EXISTE ESTE CURSO NO MERCADO? NÃO ENVOLVE CUSTOS COM DIARIAS/PASSAGENS, GEEC OU OUTROS? QUEM ESTÁ PROMOVENDO ESTE CURSO?  QUAL A JUSTIFICATIVA PARA CLASSIFICA-LO COMO CORPORATIVO? Há um colega da CAJIS que se propôs a elaborar e ministrar um curso desses. É corporativo pois pode abranger todas as áreas que autuam e que elaboram decisões. A correta instrução processual diminui o retrabalho e o tempo entre a autuação e a decisão</t>
  </si>
  <si>
    <t xml:space="preserve">EXISTE ESTE CURSO NO MERCADO? NÃO ENVOLVE CUSTOS COM DIARIAS/PASSAGENS, GEEC OU OUTROS? QUEM ESTÁ PROMOVENDO ESTE CURSO?  QUAL A JUSTIFICATIVA PARA CLASSIFICA-LO COMO CORPORATIVO? REPETIDO CAJIS. Mesmo comentário anterior </t>
  </si>
  <si>
    <t>EXISTE ESTE CURSO NO MERCADO? NÃO ENVOLVE CUSTOS COM DIARIAS/PASSAGENS, GEEC OU OUTROS? QUEM ESTÁ PROMOVENDO ESTE CURSO?  QUAL A JUSTIFICATIVA PARA CLASSIFICA-LO COMO CORPORATIVO? REPETIDO CAJIS. Mesmo comentário anterior</t>
  </si>
  <si>
    <t>EXISTE ESTE CURSO NO MERCADO? NÃO ENVOLVE CUSTOS COM DIARIAS/PASSAGENS, GEEC OU OUTROS? QUEM ESTÁ PROMOVENDO ESTE CURSO?  QUAL A JUSTIFICATIVA PARA CLASSIFICA-LO COMO CORPORATIVO? Podemos deixar essa capacitação para o próximo ano e pensar um pouco melhor nela, inclusive tentando identificar alguém da Marinha que pudesse ministrá-la ou indicar alguém. A GGPAF e a CAJIS poderiam ser o público alvo dessa capacitação</t>
  </si>
  <si>
    <r>
      <t xml:space="preserve">COMPARTILHAMENTO DE CONHECIMENTOS ENTRE AS ÁREAS DA ANVISA. </t>
    </r>
    <r>
      <rPr>
        <b/>
        <sz val="11"/>
        <color theme="9" tint="-0.249977111117893"/>
        <rFont val="Arial"/>
        <family val="2"/>
      </rPr>
      <t>Mesmo comentário sobre a capacitação dos objetos de autuação da GGFIS. Penso que nesse ano não teremos mais tempo para executá-la - podemos deixar para o próximo ano.</t>
    </r>
  </si>
  <si>
    <t xml:space="preserve">EXISTE ESTE CURSO NO MERCADO? NÃO ENVOLVE CUSTOS COM DIARIAS/PASSAGENS, GEEC OU OUTROS? QUEM ESTÁ PROMOVENDO ESTE CURSO? Podemos pensar em GEEC, mas novamente penso que não teremos tempo de executá-lo esse ano. </t>
  </si>
  <si>
    <r>
      <t xml:space="preserve">PDG? </t>
    </r>
    <r>
      <rPr>
        <b/>
        <sz val="11"/>
        <color theme="9" tint="-0.249977111117893"/>
        <rFont val="Arial"/>
        <family val="2"/>
      </rPr>
      <t>Penso que esse capacitação não deveria envolver apenas os líderes, mas sim todos os servidores. Há uma competência dessa descrita no documento que usavamos para a avaliação de desempenho dos servidores</t>
    </r>
  </si>
  <si>
    <t>Não entendi porque o campo está marcado de amarelo (incosistente)</t>
  </si>
  <si>
    <r>
      <t xml:space="preserve">Não entendi porque o campo está marcado de amarelo (incosistente) </t>
    </r>
    <r>
      <rPr>
        <b/>
        <sz val="11"/>
        <color rgb="FFFF0000"/>
        <rFont val="Arial"/>
        <family val="2"/>
      </rPr>
      <t>Ok!</t>
    </r>
  </si>
  <si>
    <r>
      <t xml:space="preserve">Não entendi porque o campo está marcado de amarelo (incosistente) </t>
    </r>
    <r>
      <rPr>
        <b/>
        <sz val="11"/>
        <color rgb="FFFF0000"/>
        <rFont val="Arial"/>
        <family val="2"/>
      </rPr>
      <t>Ok!!</t>
    </r>
  </si>
  <si>
    <t>CORET???? Pode ser.</t>
  </si>
  <si>
    <t>Foi proposto como corporativo, mas como a previsão é de 1 único servidor, foi reclassificado como individual - caros, a ideia é várias áreas da ANVISA tem que, em algum momento, priorizar atividades e várias técnicas para isso. Que tal elaborar uma capacitação que mostre quais são essas técnicas, como podem ser aplicadas, em quais casos podem ser aplicadas e ofertar em trilha corporativa - talvez uma pessoa da APLAN pudesse ministrar/ elaborar o conteúdo. De qualquer forma, devido ao coronavírus, penso que não teremos tempo de executar essa capacitação.</t>
  </si>
  <si>
    <r>
      <t xml:space="preserve">
</t>
    </r>
    <r>
      <rPr>
        <b/>
        <sz val="11"/>
        <color theme="9" tint="-0.249977111117893"/>
        <rFont val="Arial"/>
        <family val="2"/>
      </rPr>
      <t>Será organizado pela GGPAF e os instrutores irão até as coordenações de PAF. Alessandra</t>
    </r>
  </si>
  <si>
    <r>
      <t xml:space="preserve">EXISTE ESTE CURSO NO MERCADO? QUEM ESTÁ PROMOVENDO ESTE CURSO? OU ESTA CAPACITAÇÃO SERÁ ORGANIZADA GGPAF?  QUAL A JUSTIFICATIVA PARA CLASSIFICA-LO COMO CORPORATIVO?
</t>
    </r>
    <r>
      <rPr>
        <b/>
        <sz val="11"/>
        <color theme="9" tint="-0.249977111117893"/>
        <rFont val="Arial"/>
        <family val="2"/>
      </rPr>
      <t>Será organizado pela GGPAF para servidores da GCPAF/anuentes Alessandra.</t>
    </r>
  </si>
  <si>
    <r>
      <t xml:space="preserve">EPISUS
</t>
    </r>
    <r>
      <rPr>
        <b/>
        <sz val="11"/>
        <color theme="9" tint="-0.249977111117893"/>
        <rFont val="Arial"/>
        <family val="2"/>
      </rPr>
      <t>São vários cargos que compõe a força de trabalho em PAF, não tem como consolidar</t>
    </r>
  </si>
  <si>
    <t>CURSO A SER OFERECIDO PELA APLAN</t>
  </si>
  <si>
    <r>
      <t xml:space="preserve">QUEM ESTÁ PROMOVENDO ESTE CURSO?  ESTA CAPACITAÇÃO SERÁ ORGANIZADA GGFIS?  QUAL A JUSTIFICATIVA PARA CLASSIFICA-LO COMO CORPORATIVO?
</t>
    </r>
    <r>
      <rPr>
        <b/>
        <sz val="11"/>
        <color theme="9" tint="-0.249977111117893"/>
        <rFont val="Arial"/>
        <family val="2"/>
      </rPr>
      <t xml:space="preserve">
Será organizado pela GGPAF para servidores da GCPAF/anuentes Alessandra.</t>
    </r>
  </si>
  <si>
    <t>O curso será ministrado por integrante do MSSO, sem custos para a Anvisa. Curso classificado como Corporativo pelo fato do conhecimento adquirido ser necessário para realização das atividades técnicas da área.</t>
  </si>
  <si>
    <t>Curso classificado como Corporativo pelo fato do conhecimento adquirido ser necessário para realização das atividades técnicas da área.</t>
  </si>
  <si>
    <r>
      <t xml:space="preserve">EXISTE ESTE CURSO NO MERCADO? QUEM ESTÁ PROMOVENDO ESTE CURSO?  ESTA CAPACITAÇÃO SERÁ ORGANIZADA GGPAF?  QUAL A JUSTIFICATIVA PARA CLASSIFICA-LO COMO CORPORATIVO?
</t>
    </r>
    <r>
      <rPr>
        <b/>
        <sz val="11"/>
        <color theme="9" tint="-0.249977111117893"/>
        <rFont val="Arial"/>
        <family val="2"/>
      </rPr>
      <t xml:space="preserve">
Será organizado pela GGPAF para servidores da GCPAF/anuentes Alessandra.</t>
    </r>
  </si>
  <si>
    <r>
      <t xml:space="preserve">VALORES DIFERENTES PARA O MESMO CONGRESSO
</t>
    </r>
    <r>
      <rPr>
        <b/>
        <sz val="11"/>
        <color theme="9" tint="-0.249977111117893"/>
        <rFont val="Arial"/>
        <family val="2"/>
      </rPr>
      <t>Usar valor da GGPAF. Alessandra</t>
    </r>
  </si>
  <si>
    <t>Data a definir</t>
  </si>
  <si>
    <t>Curso da Fiocruz</t>
  </si>
  <si>
    <t>CURSO OFERECIDO PELA GGFIS</t>
  </si>
  <si>
    <t>Licença aprovada</t>
  </si>
  <si>
    <r>
      <rPr>
        <b/>
        <sz val="11"/>
        <color rgb="FFFF0000"/>
        <rFont val="Arial"/>
        <family val="2"/>
      </rPr>
      <t xml:space="preserve">IDIOMA. JUSTIFICATIVA? </t>
    </r>
    <r>
      <rPr>
        <b/>
        <sz val="11"/>
        <color theme="9" tint="-0.249977111117893"/>
        <rFont val="Arial"/>
        <family val="2"/>
      </rPr>
      <t xml:space="preserve">
A portaria de licença capacitação prevê cursos presenciais de idioma.</t>
    </r>
  </si>
  <si>
    <r>
      <t xml:space="preserve"> Licitação e Contratos 
</t>
    </r>
    <r>
      <rPr>
        <b/>
        <sz val="11"/>
        <color theme="9" tint="-0.249977111117893"/>
        <rFont val="Arial"/>
        <family val="2"/>
      </rPr>
      <t xml:space="preserve">
Não há impedimento pela portaria para realização de curso nesta temática.</t>
    </r>
  </si>
  <si>
    <t xml:space="preserve"> APROVADO NO PROGRAMA DE PÓS-GRADUAÇÃO?</t>
  </si>
  <si>
    <t>ESCOLA VIRTUAL DO GOVERNO - ENAP</t>
  </si>
  <si>
    <t>PROGRAMA DA POLÍTICA DE DESENVOLVIMENTO DE PESSOAS DA ANVISA</t>
  </si>
  <si>
    <t>OBSERVAÇÕES</t>
  </si>
  <si>
    <t xml:space="preserve">TÍTULO DA COMPETENCIAS </t>
  </si>
  <si>
    <t>CURSO PREVISTO NO PDP DA GGREG?
Não temos conhecimento, pois não verificamos o PDP da GGREG.</t>
  </si>
  <si>
    <t>PROMOVIDO PELA ESCOLA VIRTUAL DE GOVERNO - REPETIDO?
Sim.</t>
  </si>
  <si>
    <r>
      <rPr>
        <b/>
        <sz val="11"/>
        <rFont val="Calibri"/>
        <family val="2"/>
        <scheme val="minor"/>
      </rPr>
      <t>CORPORATIVO -</t>
    </r>
    <r>
      <rPr>
        <sz val="11"/>
        <rFont val="Calibri"/>
        <family val="2"/>
        <scheme val="minor"/>
      </rPr>
      <t xml:space="preserve"> ESCOLA DE GOVERNO</t>
    </r>
  </si>
  <si>
    <r>
      <rPr>
        <b/>
        <sz val="11"/>
        <rFont val="Arial"/>
        <family val="2"/>
      </rPr>
      <t>CORPORATIVO? GESTÃO  DE RISCOS -</t>
    </r>
    <r>
      <rPr>
        <sz val="11"/>
        <rFont val="Arial"/>
        <family val="2"/>
      </rPr>
      <t xml:space="preserve"> ENAP</t>
    </r>
  </si>
  <si>
    <r>
      <t xml:space="preserve">Afastamento parcial já aprovado - </t>
    </r>
    <r>
      <rPr>
        <b/>
        <sz val="11"/>
        <rFont val="Arial"/>
        <family val="2"/>
      </rPr>
      <t>RECLASSIFICADO COMO INDIVIDUAL</t>
    </r>
  </si>
  <si>
    <r>
      <t xml:space="preserve"> Custos de viagem nacional ou internacional pelo PI da GSCTO para inspeções </t>
    </r>
    <r>
      <rPr>
        <b/>
        <sz val="11"/>
        <rFont val="Arial"/>
        <family val="2"/>
      </rPr>
      <t>(MISSÃO TÉCNICA)</t>
    </r>
    <r>
      <rPr>
        <sz val="11"/>
        <rFont val="Arial"/>
        <family val="2"/>
      </rPr>
      <t xml:space="preserve"> para verificação e treinamento em Boas Práticas de Fabricação (BPF). </t>
    </r>
  </si>
  <si>
    <t>EXISTE ESTE CURSO NO MERCADO? NÃO ENVOLVE CUSTOS COM DIARIAS/PASSAGENS, GEEC OU OUTROS? QUEM ESTÁ PROMOVENDO ESTE CURSO? Trata-se de sugestão para a GGPES</t>
  </si>
  <si>
    <t>ESTA CAPACITAÇÃO SERÁ ORGANIZADA CORET?  NÃO ENVOLVE CUSTOS COM DIARIAS/PASSAGENS, GEEC OU OUTROS? RESPOSTA: ISTO MESMO</t>
  </si>
  <si>
    <r>
      <t xml:space="preserve">Lingua estrangeira </t>
    </r>
    <r>
      <rPr>
        <sz val="11"/>
        <rFont val="Calibri"/>
        <family val="2"/>
        <scheme val="minor"/>
      </rPr>
      <t>QUAL?</t>
    </r>
  </si>
  <si>
    <r>
      <rPr>
        <b/>
        <sz val="11"/>
        <rFont val="Arial"/>
        <family val="2"/>
      </rPr>
      <t xml:space="preserve">CORPORATIVO - POWER BI </t>
    </r>
    <r>
      <rPr>
        <u/>
        <sz val="11"/>
        <rFont val="Arial"/>
        <family val="2"/>
      </rPr>
      <t>- https://www.trainning.com.br/cursos/curso-bi-business-intelligence-microsoft-power-bi</t>
    </r>
  </si>
  <si>
    <t>É uma necessidade da área. Curso a ser oferecido para toda a coordenação, por isso foi classificado como corporativo. Existe este curso no mercado? Se são somente 03 servidores e existir este curso no mercado, deve ser tratado de forma individual. Caso seja organizado pela GGMED e oferecido vaga para outras áreas, deverá ser classificado como corporativo.</t>
  </si>
  <si>
    <t>Necessidade de capacitação levantada pela área, mas ainda não foi identificado o curso. Existe este curso no mercado? Se são somente 03 servidores e existir este curso no mercado, deve ser tratado de forma individual.  Caso seja organizado pela GGMED e oferecido vaga para outras áreas, deverá ser classificado como corporativo.</t>
  </si>
  <si>
    <t>Necessidade de capacitação levantada pela área, mas ainda não foi identificado o curso. ESTA NECESSIDADE SERÁ ATENDIDA POR CURSO COM VAGA NO MERCADO? OU ORGANIZADO PELA ÁREA QUE DEMANDOU?</t>
  </si>
  <si>
    <r>
      <t xml:space="preserve">O curso será oferecido pelo INCQS, sendo muito importante para área. A despesa prevista é com diárias e passagens, visto haver parte prática do curso </t>
    </r>
    <r>
      <rPr>
        <b/>
        <i/>
        <sz val="11"/>
        <rFont val="Arial"/>
        <family val="2"/>
      </rPr>
      <t>in loco</t>
    </r>
    <r>
      <rPr>
        <b/>
        <sz val="11"/>
        <rFont val="Arial"/>
        <family val="2"/>
      </rPr>
      <t xml:space="preserve">. É prevista a participação de 10 servidores, podendo haver a divisão em duas ou três turmas. </t>
    </r>
  </si>
  <si>
    <t>Programa oferecido pelo Instituto Federal Alemão de Avaliação de Risco (Bundesinstitut für Risikobewertung - BfR), sem custos para a Anvisa. Não se trata de uma pós-graduação (480h)? Se sim, foi aprovado no pgramade pós-graduação da Anvisa?</t>
  </si>
  <si>
    <t>CONGRESSO DE MEDICINA NUCLEAR
Os nomes serão informados oportunamente</t>
  </si>
  <si>
    <t xml:space="preserve">QUEM ESTÁ PROMOVENDO ESTE CURSO? NÃO HÁ NENHUM TIPO DE CUSTO (PASSAGENS/DIÁRIAS, GEEC OU OUTRO)? QUAL A JUSTIFICATIVA PARA CLASSIFICA-LO COMO CORPORATIVO?
A CAPACITAÇÃO SERÁ ORGANIZADA PELA GGREG E SERÁ OFERECIDA PARA INTERLOCUTORES ESTRATEGICOS DA ANVISA.
O CUSTO PREVISTO É GEEC E TALVEZ PASSAGENS E DIÁRIAS DE PELO MENOS UM INSTRUTOR
</t>
  </si>
  <si>
    <t>QUEM ESTÁ PROMOVENDO ESTE CURSO? NÃO HÁ NENHUM TIPO DE CUSTO (PASSAGENS/DIÁRIAS, GEEC OU OUTRO)?
A CAPACITAÇÃO SERÁ ORGANIZADA PELA GGREG E SERÁ OFERECIDA PARA INTERLOCUTORES ESTRATEGICOS DA ANVISA.
O CUSTO PREVISTO É GEEC E TALVEZ PASSAGENS E DIÁRIAS DE PELO MENOS UM INSTRUTOR</t>
  </si>
  <si>
    <t>QUEM ESTÁ PROMOVENDO ESTE CURSO? OU ESTA CAPACITAÇÃO SERÁ ORGANIZADA GGREG? NÃO HÁ NENHUM TIPO DE CUSTO (PASSAGENS/DIÁRIAS, GEEC OU OUTRO)?
A CAPACITAÇÃO SERÁ ORGANIZADA PELA GGREG E SERÁ OFERECIDA PARA INTERLOCUTORES ESTRATEGICOS DA ANVISA.
O CUSTO PREVISTO É GEEC E TALVEZ PASSAGENS E DIÁRIAS DE PELO MENOS UM INSTRUTOR</t>
  </si>
  <si>
    <t>CURSO PREVISTO NO PDP DA GGREG?
ENTENDEMOS QUE SE TRATA DA MESMA CAPACITAÇÃO CORPORATIVA QUE SERIA ORGANIZADA PELA GGREG</t>
  </si>
  <si>
    <t>EXISTE ESTE CURSO NO MERCADO? NÃO ENVOLVE CUSTOS COM DIARIAS/PASSAGENS, GEEC OU OUTROS? QUEM ESTÁ PROMOVENDO ESTE CURSO?  QUAL A JUSTIFICATIVA PARA CLASSIFICA-LO COMO CORPORATIVO?
HÁ CURSO NO MERCADO, CONTUDO, A ÁREA NÃO DISPÕE DE INFORMAÇÕES NO MOMENTO SOBRE VALORES E PERÍODO</t>
  </si>
  <si>
    <t>ESTE CURSO SERÁ OFERECIDO PELA GGFIS?
SIM</t>
  </si>
  <si>
    <t>CURSO A SER OFERECIDO PELA GGPES
OK, A PREOCUPAÇÃO DA ÁREA É NO SENTIDO DE GARANTIR A OFERTA DO CURSO</t>
  </si>
  <si>
    <t>ESTA CAPACITAÇÃO SERÁ ORGANIZADA GHCOS? NÃO HÁ NENHUM TIPO DE CUSTO (PASSAGENS/DIÁRIAS, GEEC OU OUTRO)? 
HÁ INSCRIÇÃO PREVISTA, CONTUDO, O VALOR TOTAL DA AÇÃO NÃO ESTAVA COMPUTADO.
GHCOS INFORMA QUE GERALMENTE CONSEGUEM ISENÇÃO DO VALOR DA INSCRIÇÃO</t>
  </si>
  <si>
    <t>EXISTE ESTE CURSO NO MERCADO? NÃO ENVOLVE CUSTOS COM DIARIAS/PASSAGENS, GEEC OU OUTROS? QUEM ESTÁ PROMOVENDO ESTE CURSO?  QUAL A JUSTIFICATIVA PARA CLASSIFICA-LO COMO CORPORATIVO?
A CAPACITAÇÃO SERÁ ORGANIZADA PELA GGREG E SERÁ OFERECIDA PARA INTERLOCUTORES ESTRATEGICOS DA ANVISA.
O CUSTO PREVISTO É GEEC E TALVEZ PASSAGENS E DIÁRIAS DE PELO MENOS UM INSTRUTOR</t>
  </si>
  <si>
    <t xml:space="preserve">EXISTE ESTE CURSO NO MERCADO?  NÃO ENVOLVE CUSTOS COM DIARIAS/PASSAGENS, GEEC OU OUTROS? QUEM ESTÁ PROMOVENDO ESTE CURSO? 
A EXPECTATIVA É QUE O CURSO SEJA OFERECIDO POR OUTRA ÁREA DA ANVISA E QUE A GGTAB POSSA PARTICIPAR, POR ISSO ESTÁ PREVISTO APENAS O CUSTO DE DESLOCAMENTO </t>
  </si>
  <si>
    <t xml:space="preserve">EXISTE ESTE CURSO NO MERCADO?  NÃO ENVOLVE CUSTOS COM DIARIAS/PASSAGENS, GEEC OU OUTROS? QUEM ESTÁ PROMOVENDO ESTE CURSO? 
A EXPECTATIVA É QUE O CURSO SEJA MINISTRADO POR OUTRA ÁREA DA aNVISA E QUE A GGTAB POSSA PARTICIPAR, POR ISSO ESTÁ PREVISTO APENAS O CUSTO DE DESLOCAMENTO </t>
  </si>
  <si>
    <r>
      <rPr>
        <b/>
        <sz val="11"/>
        <rFont val="Arial"/>
        <family val="2"/>
      </rPr>
      <t>POWER BI</t>
    </r>
    <r>
      <rPr>
        <sz val="11"/>
        <rFont val="Arial"/>
        <family val="2"/>
      </rPr>
      <t xml:space="preserve"> </t>
    </r>
    <r>
      <rPr>
        <b/>
        <sz val="11"/>
        <rFont val="Arial"/>
        <family val="2"/>
      </rPr>
      <t>- Curso a ser ofertado pela GGTPS 
SERVIDOR DA GGTPS COLOCOU-SE À DISPOSIÇAO PARA MINISTRAR O CURSO</t>
    </r>
  </si>
  <si>
    <t>PDG?
SE O CURSO FOR OFERECIDO PELA GGPES NO ÂMBITO DO PDG, A ÁREA GOSTARIA DE SER CONTEMPLADA</t>
  </si>
  <si>
    <t xml:space="preserve">PROMOVIDO PELA ESCOLA VIRTUAL.GOV
SIM, </t>
  </si>
  <si>
    <t xml:space="preserve">EXISTE ESTE CURSO NO MERCADO? NÃO ENVOLVE CUSTOS COM DIARIAS/PASSAGENS, GEEC OU OUTROS? QUEM ESTÁ PROMOVENDO ESTE CURSO?  QUAL A JUSTIFICATIVA PARA CLASSIFICA-LO COMO CORPORATIVO?
A CAPACITAÇÃO SERÁ ORGANIZADA PELA GGTOX E SERÁ OFERECIDA PARA A EQUIPE E ALGUNS INTERLOCUTORES ESTRATEGICOS DA ANVISA.
O CUSTO PREVISTO É PARA A CONTRATAÇÃO DE PELO MENOS UM INSTRUTOR
</t>
  </si>
  <si>
    <t>ESTE CURSO NÃO É OFERECIDO DE FORMA GRATUITA POR ALGUMA INSTITUIÇÃO PÚBLICA?
PROMOVIDO PELA ESCOLA VIRTUAL DE GOVERNO</t>
  </si>
  <si>
    <t xml:space="preserve">ESTE CURSO NÃO É OFERECIDO DE FORMA GRATUITA POR ALGUMA INSTITUIÇÃO PÚBLICA?
A EXPECTATIVA É QUE O CURSO SEJA OFERECIDO POR OUTRA ÁREA DA ANVISA E QUE A GGTAB POSSA PARTICIPAR, POR ISSO ESTÁ PREVISTO APENAS O CUSTO DE DESLOCAMENTO </t>
  </si>
  <si>
    <t>ESTA CAPACITAÇÃO SERÁ ORGANIZADA GHCOS? NÃO HÁ NENHUM TIPO DE CUSTO (PASSAGENS/DIÁRIAS, GEEC OU OUTRO)? 
A CAPACITAÇÃO SERÁ ORGANIZADA PELA GHCOS E O CUSTO PREVISTO É O DE PASSAGENS E DIÁRIAS DE PELO MENOS UM INSTRUTOR</t>
  </si>
  <si>
    <t xml:space="preserve">FALTA DEFINIR A CAPACITAÇÃO
A EXPECTATIVA É QUE O CURSO SEJA OFERECIDO POR OUTRA ÁREA DA ANVISA E QUE A GGTAB POSSA PARTICIPAR, POR ISSO ESTÁ PREVISTO APENAS O CUSTO DE DESLOCAMENTO </t>
  </si>
  <si>
    <r>
      <rPr>
        <b/>
        <sz val="11"/>
        <rFont val="Arial"/>
        <family val="2"/>
      </rPr>
      <t>QUEM ESTÁ PROMOVENDO ESTE CURSO?</t>
    </r>
    <r>
      <rPr>
        <sz val="11"/>
        <rFont val="Arial"/>
        <family val="2"/>
      </rPr>
      <t xml:space="preserve"> Curso corporativo, a intenção é que a GGTAB, GGREC e assessoria da Diretoria supervisora tenham oportunidade de participar.
</t>
    </r>
    <r>
      <rPr>
        <b/>
        <sz val="11"/>
        <rFont val="Arial"/>
        <family val="2"/>
      </rPr>
      <t>A CAPACITAÇÃO SERÁ ORGANIZADA PELA GGTAB E SERÁ OFERECIDA PARA A EQUIPE E ALGUNS INTERLOCUTORES ESTRATEGICOS DA ANVISA.
O CUSTO PREVISTO É PARA A CONTRATAÇÃO DE PELO MENOS UM INSTRUTOR</t>
    </r>
  </si>
  <si>
    <t>CURSO A SER OFERECIDO PELA GGPES
ok 
A preocupação da área é no sentido de garantir a oferta do curso.</t>
  </si>
  <si>
    <t>O evento será organizado pela área de saneantes 
NÃO HÁ CUSTO PREVISTO</t>
  </si>
  <si>
    <t>ESTA CAPACITAÇÃO SERÁ ORGANIZADA GHCOS? NÃO HÁ NENHUM TIPO DE CUSTO (PASSAGENS/DIÁRIAS, GEEC OU OUTRO)? REPETIDO?
NÃO HÁ CUSTO PREVISTO, TRATA-SE DA MESMA CAPACITAÇÃO MAS VOLTADA PARA A COORDENAÇÃO DE COSMÉTICOS (CCOSM)</t>
  </si>
  <si>
    <t>QUEM ESTÁ PROMOVENDO ESTE CURSO? NÃO HÁ NENHUM TIPO DE CUSTO (PASSAGENS/DIÁRIAS, GEEC OU OUTRO)? QUAL A JUSTIFICATIVA PARA CLASSIFICA-LO COMO CORPORATIVO?
A CAPACITAÇÃO SERÁ ORGANIZADA PELA GGREG, QUE PRETENDE CONTRATAR A ENAP PARA MINISTRAR O CURSO. 
SE NÃO FOR POSSÍVEL O CUSTO PREVISTO SERIA A GEEC E TALVEZ PASSAGENS E DIÁRIAS DE PELO MENOS UM INSTRUTOR</t>
  </si>
  <si>
    <t>QUEM ESTÁ PROMOVENDO ESTE CURSO? NÃO HÁ NENHUM TIPO DE CUSTO (PASSAGENS/DIÁRIAS, GEEC OU OUTRO)? QUAL A JUSTIFICATIVA PARA CLASSIFICA-LO COMO CORPORATIVO?
COMO SE TRATA DE UM DOS TEMAS TRANSVERSAIS PRIORIZADOS NA OFICINA QUE TRATOU DO PDP 2020, O ENTENDIMENTO DA ÁREA É DE QUE A CAPACITAÇÃO SERÁ CORPORATIVA E OFERECIDA PELA GGPES, COM O APOIO DA GGREG.
OS PRÓPRIOS SERVIDORES DA GPROR/GGREG TAMBÉM SERIAM CAPACITADOS.</t>
  </si>
  <si>
    <t>GESTÃO  DE RISCOS APLICADOS À REGULAÇÃO E VISA. QUEM ESTÁ PROMOVENDO ESTE CURSO? NÃO HÁ NENHUM TIPO DE CUSTO (PASSAGENS/DIÁRIAS, GEEC OU OUTRO)? 
A CAPACITAÇÃO SERÁ ORGANIZADA PELA GGREG E SERÁ OFERECIDA PARA INTERLOCUTORES ESTRATEGICOS DA ANVISA.
O CUSTO PREVISTO É GEEC E TALVEZ PASSAGENS E DIÁRIAS DE PELO MENOS UM INSTRUTOR</t>
  </si>
  <si>
    <r>
      <t xml:space="preserve">VALORES DIFERENTES PARA O MESMO CONGRESSO 
</t>
    </r>
    <r>
      <rPr>
        <b/>
        <sz val="11"/>
        <rFont val="Arial"/>
        <family val="2"/>
      </rPr>
      <t>Valor estimado pela área, não foi possivel verificar qual a divergência</t>
    </r>
  </si>
  <si>
    <t>AIR - MESMA DEMANDA PARA DIVERSAS ÁREAS?
ENTENDEMOS QUE SE TRATA DA MESMA CAPACITAÇÃO CORPORATIVA QUE SERIA ORGANIZADA PELA GGREG</t>
  </si>
  <si>
    <t>MESMA CAPACITAÇÃO SOBRE PAD / PAS?
A EXPECTATIVA É QUE O CURSO SEJA OFERECIDO POR OUTRA ÁREA DA ANVISA E QUE A GGTAB POSSA PARTICIPAR, POR ISSO ESTÁ PREVISTO APENAS O CUSTO DE DESLOCAMENTO</t>
  </si>
  <si>
    <r>
      <t xml:space="preserve">Foi deferido no Programa de Pós-graduação da Anvisa?
</t>
    </r>
    <r>
      <rPr>
        <b/>
        <sz val="11"/>
        <rFont val="Arial"/>
        <family val="2"/>
      </rPr>
      <t>PROCESSO NÃO FORA ENCAMINHADO À GGPES, POIS A PREVISÃO DE INÍCIO É EM MARÇO DE DE 2021</t>
    </r>
  </si>
  <si>
    <r>
      <rPr>
        <b/>
        <sz val="11"/>
        <rFont val="Arial"/>
        <family val="2"/>
      </rPr>
      <t xml:space="preserve"> APROVADO NO PROGRAMA DE PÓS-GRADUAÇÃO?</t>
    </r>
    <r>
      <rPr>
        <sz val="11"/>
        <rFont val="Arial"/>
        <family val="2"/>
      </rPr>
      <t xml:space="preserve"> Havia solciitado 4 vagas . Mantive apenas 1 vaga. Solicito verificar se haverá interessado para o ano de 2020 
</t>
    </r>
    <r>
      <rPr>
        <b/>
        <sz val="11"/>
        <rFont val="Arial"/>
        <family val="2"/>
      </rPr>
      <t>NÃO FOI APROVADO AINDA. A EXPECTATIVA É QUE O CURSO SEJA ABERTO PARA O 2º SEMESTRE</t>
    </r>
  </si>
  <si>
    <r>
      <rPr>
        <b/>
        <sz val="11"/>
        <rFont val="Arial"/>
        <family val="2"/>
      </rPr>
      <t>IDIOMA</t>
    </r>
    <r>
      <rPr>
        <sz val="11"/>
        <rFont val="Arial"/>
        <family val="2"/>
      </rPr>
      <t xml:space="preserve"> - São 60 dias (previsto)</t>
    </r>
  </si>
  <si>
    <r>
      <t xml:space="preserve">PAS
</t>
    </r>
    <r>
      <rPr>
        <b/>
        <sz val="11"/>
        <rFont val="Arial"/>
        <family val="2"/>
      </rPr>
      <t xml:space="preserve">A EXPECTATIVA É QUE O CURSO SEJA OFERECIDO POR OUTRA ÁREA DA ANVISA E QUE A GGTAB POSSA PARTICIPAR, POR ISSO ESTÁ PREVISTO APENAS O CUSTO DE DESLOCAMENTO </t>
    </r>
  </si>
  <si>
    <r>
      <t>ORÇAMENTTO PÚBLICO - MESMA CAPACITAÇÃO?</t>
    </r>
    <r>
      <rPr>
        <sz val="11"/>
        <rFont val="Arial"/>
        <family val="2"/>
      </rPr>
      <t xml:space="preserve"> Curso ofertado pela ENAP (gratuito) em suas instalações em Brasília.</t>
    </r>
  </si>
  <si>
    <t xml:space="preserve">
CURSO INDIVIDUAL – CLASSIFICADO ANTERIOMENTE COMO CORPORATIVO DE FORMA EQUIVOCADA. A COISC optou por reduzir o número de servidores indicados para esse curso em razão da necessidade de aumentar o número de servidores no curso de estabilidade de cosméticos. Assim, parte dos recursos previstos para esse curso poderão ser realocados para o de estabilidade</t>
  </si>
  <si>
    <t>CURSO INDIVIDUAL – CLASSIFICADO ANTERIOMENTE COMO CORPORATIVO DE FORMA EQUIVOCADA. A COISC optou por reduzir o número de servidores indicados para esse curso em razão da necessidade de aumentar o número de servidores no curso de estabilidade de cosméticos. Assim, parte dos recursos previstos para esse curso poderão ser realocados para o de estabilidade</t>
  </si>
  <si>
    <r>
      <t xml:space="preserve">QUEM ESTÁ PROMOVENDO ESTE CURSO?  QUAL A JUSTIFICATIVA PARA CLASSIFICA-LO COMO CORPORATIVO?
</t>
    </r>
    <r>
      <rPr>
        <b/>
        <sz val="11"/>
        <rFont val="Arial"/>
        <family val="2"/>
      </rPr>
      <t>A GGFIS ORGANIZARÁ O CURSO. SERÁ VERIFICADO SE HÁ CURSO DISPONÍVEL NO MERCADO OU PROFESSORES QUE POSSAM MINISTRAR O CURSO. A JUSTIFICATIVA PARA CLASSIFICAÇÃO COMO CORPORATIVO É O FATO DE O CURSO SER ORGANIZADO PELA CGPIS/GGFIS E VÁRIOS SERVIDORES PARTICIPAREM DO REFERIDO CURSO.</t>
    </r>
  </si>
  <si>
    <r>
      <t xml:space="preserve">QUEM ESTÁ PROMOVENDO ESTE CURSO?  ESTA CAPACITAÇÃO SERÁ ORGANIZADA GGFIS?  QUAL A JUSTIFICATIVA PARA CLASSIFICA-LO COMO CORPORATIVO?
</t>
    </r>
    <r>
      <rPr>
        <b/>
        <sz val="11"/>
        <rFont val="Arial"/>
        <family val="2"/>
      </rPr>
      <t xml:space="preserve">Existe no mercado - PDA abre vagas para Anvisa (cortesia). É importante garantir que todos os inspetores de estéreis possuam este curso. Não é possível informar os participantes neste momento. </t>
    </r>
  </si>
  <si>
    <r>
      <t xml:space="preserve">QUEM ESTÁ PROMOVENDO ESTE CURSO?  ESTA CAPACITAÇÃO SERÁ ORGANIZADA GGFIS?  QUAL A JUSTIFICATIVA PARA CLASSIFICA-LO COMO CORPORATIVO?
</t>
    </r>
    <r>
      <rPr>
        <b/>
        <sz val="11"/>
        <rFont val="Arial"/>
        <family val="2"/>
      </rPr>
      <t>A GGFIS ORGANIZARÁ O CURSO. A JUSTIFICATIVA PARA CLASSIFICAÇÃO COMO CORPORATIVO É O FATO DE O CURSO SER ORGANIZADO PELA CGPIS/GGFIS E VÁRIOS SERVIDORES PARTICIPAREM DO REFERIDO CURSO.</t>
    </r>
  </si>
  <si>
    <r>
      <t xml:space="preserve">Conforme orientação da GGPES a servidora não se inscreveu no edital do programa de pós-graduação. </t>
    </r>
    <r>
      <rPr>
        <b/>
        <sz val="11"/>
        <rFont val="Arial"/>
        <family val="2"/>
      </rPr>
      <t>NÃO HAVERÁ AFASTAMENTO?</t>
    </r>
  </si>
  <si>
    <r>
      <t xml:space="preserve">EXISTE ESTE CURSO NO MERCADO? NÃO ENVOLVE CUSTOS COM DIARIAS/PASSAGENS, GEEC OU OUTROS? QUEM ESTÁ PROMOVENDO ESTE CURSO?  QUAL A JUSTIFICATIVA PARA CLASSIFICA-LO COMO CORPORATIVO? </t>
    </r>
    <r>
      <rPr>
        <b/>
        <sz val="11"/>
        <rFont val="Arial"/>
        <family val="2"/>
      </rPr>
      <t>Várias áreas da ANVISA sofrem para formular seus indicadores - sejam eles de gestão, de produtividade da equipe, para avaliação de desempenho etc. Acredito que também possa ser deixado para o próximo ano.</t>
    </r>
  </si>
  <si>
    <r>
      <t xml:space="preserve">COMPARTILHAMENTO DE CONHECIMENTOS ENTRE AS ÁREAS DA ANVISA - </t>
    </r>
    <r>
      <rPr>
        <b/>
        <sz val="11"/>
        <rFont val="Arial"/>
        <family val="2"/>
      </rPr>
      <t>isso. Para elaborarmos as decisões, muitas vezes precisamos entender os argumentos da empresa, os fundamentos das resoluções citadas etc. Acho que esse ano, essa capacitação também estaria comprometida, tendo em vista o episódio do coronavírus e o tempo restante para a execução dos itens planejados</t>
    </r>
  </si>
  <si>
    <r>
      <t xml:space="preserve">COMPARTILHAMENTO DE CONHECIMENTOS ENTRE AS ÁREAS DA ANVISA. </t>
    </r>
    <r>
      <rPr>
        <b/>
        <sz val="11"/>
        <rFont val="Arial"/>
        <family val="2"/>
      </rPr>
      <t>Mesmo comentário sobre a capacitação dos objetos de autuação da GGFIS. Penso que nesse ano não teremos mais tempo para executá-la - podemos deixar para o próximo ano.</t>
    </r>
  </si>
  <si>
    <r>
      <t xml:space="preserve">PDG? </t>
    </r>
    <r>
      <rPr>
        <b/>
        <sz val="11"/>
        <rFont val="Arial"/>
        <family val="2"/>
      </rPr>
      <t>Penso que esse capacitação não deveria envolver apenas os líderes, mas sim todos os servidores. Há uma competência dessa descrita no documento que usavamos para a avaliação de desempenho dos servidores</t>
    </r>
  </si>
  <si>
    <r>
      <t xml:space="preserve">Não entendi porque o campo está marcado de amarelo (incosistente) </t>
    </r>
    <r>
      <rPr>
        <b/>
        <sz val="11"/>
        <rFont val="Arial"/>
        <family val="2"/>
      </rPr>
      <t>Ok!</t>
    </r>
  </si>
  <si>
    <r>
      <t xml:space="preserve">Não entendi porque o campo está marcado de amarelo (incosistente) </t>
    </r>
    <r>
      <rPr>
        <b/>
        <sz val="11"/>
        <rFont val="Arial"/>
        <family val="2"/>
      </rPr>
      <t>Ok!!</t>
    </r>
  </si>
  <si>
    <t xml:space="preserve">
Será organizado pela GGPAF e os instrutores irão até as coordenações de PAF. Alessandra</t>
  </si>
  <si>
    <t>EXISTE ESTE CURSO NO MERCADO? QUEM ESTÁ PROMOVENDO ESTE CURSO? OU ESTA CAPACITAÇÃO SERÁ ORGANIZADA GGPAF?  QUAL A JUSTIFICATIVA PARA CLASSIFICA-LO COMO CORPORATIVO?
Será organizado pela GGPAF para servidores da GCPAF/anuentes Alessandra.</t>
  </si>
  <si>
    <r>
      <t xml:space="preserve">EPISUS
</t>
    </r>
    <r>
      <rPr>
        <b/>
        <sz val="11"/>
        <rFont val="Arial"/>
        <family val="2"/>
      </rPr>
      <t>São vários cargos que compõe a força de trabalho em PAF, não tem como consolidar</t>
    </r>
  </si>
  <si>
    <t>QUEM ESTÁ PROMOVENDO ESTE CURSO?  ESTA CAPACITAÇÃO SERÁ ORGANIZADA GGFIS?  QUAL A JUSTIFICATIVA PARA CLASSIFICA-LO COMO CORPORATIVO?
Será organizado pela GGPAF para servidores da GCPAF/anuentes Alessandra.</t>
  </si>
  <si>
    <t>EXISTE ESTE CURSO NO MERCADO? QUEM ESTÁ PROMOVENDO ESTE CURSO?  ESTA CAPACITAÇÃO SERÁ ORGANIZADA GGPAF?  QUAL A JUSTIFICATIVA PARA CLASSIFICA-LO COMO CORPORATIVO?
Será organizado pela GGPAF para servidores da GCPAF/anuentes Alessandra.</t>
  </si>
  <si>
    <r>
      <t xml:space="preserve">VALORES DIFERENTES PARA O MESMO CONGRESSO
</t>
    </r>
    <r>
      <rPr>
        <b/>
        <sz val="11"/>
        <rFont val="Arial"/>
        <family val="2"/>
      </rPr>
      <t>Usar valor da GGPAF. Alessandra</t>
    </r>
  </si>
  <si>
    <t>IDIOMA. JUSTIFICATIVA? 
A portaria de licença capacitação prevê cursos presenciais de idioma.</t>
  </si>
  <si>
    <r>
      <t xml:space="preserve"> Licitação e Contratos 
</t>
    </r>
    <r>
      <rPr>
        <b/>
        <sz val="11"/>
        <rFont val="Arial"/>
        <family val="2"/>
      </rPr>
      <t xml:space="preserve">
Não há impedimento pela portaria para realização de curso nesta temática.</t>
    </r>
  </si>
  <si>
    <r>
      <t>Especialização</t>
    </r>
    <r>
      <rPr>
        <i/>
        <sz val="11"/>
        <rFont val="Calibri"/>
        <family val="2"/>
        <scheme val="minor"/>
      </rPr>
      <t xml:space="preserve"> lato sensu</t>
    </r>
    <r>
      <rPr>
        <sz val="11"/>
        <rFont val="Calibri"/>
        <family val="2"/>
        <scheme val="minor"/>
      </rPr>
      <t xml:space="preserve"> em Gestão da Comunicação nas Organizações</t>
    </r>
  </si>
  <si>
    <t>te</t>
  </si>
  <si>
    <t>Foi deferido no programa de pós graduação da Anvisa para 2020? Pode ser retirado.</t>
  </si>
  <si>
    <t>TÍTULO DA COMPETENCIAS (POLITICA DA ANVISA)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</si>
</sst>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 #,##0.00_-;\-&quot;R$&quot;\ * #,##0.00_-;_-&quot;R$&quot;\ * &quot;-&quot;??_-;_-@_-"/>
    <numFmt numFmtId="165" formatCode="_-&quot;R$&quot;* #,##0.00_-;\-&quot;R$&quot;* #,##0.00_-;_-&quot;R$&quot;* &quot;-&quot;??_-;_-@_-"/>
    <numFmt numFmtId="166" formatCode="&quot;R$&quot;\ #,##0.00"/>
    <numFmt numFmtId="167" formatCode="&quot;R$&quot;#,##0.00"/>
    <numFmt numFmtId="168" formatCode="_-[$R$-416]* #,##0.00_-;\-[$R$-416]* #,##0.00_-;_-[$R$-416]* &quot;-&quot;??_-;_-@_-"/>
  </numFmts>
  <fonts count="50">
    <font>
      <sz val="11"/>
      <color theme="1"/>
      <name val="Calibri"/>
      <family val="2"/>
      <scheme val="minor"/>
    </font>
    <font>
      <sz val="11"/>
      <color theme="1"/>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b/>
      <sz val="11"/>
      <name val="Arial"/>
      <family val="2"/>
    </font>
    <font>
      <sz val="11"/>
      <color theme="1"/>
      <name val="Arial"/>
      <family val="2"/>
    </font>
    <font>
      <sz val="11"/>
      <name val="Arial"/>
      <family val="2"/>
    </font>
    <font>
      <b/>
      <sz val="11"/>
      <color rgb="FFFF0000"/>
      <name val="Arial"/>
      <family val="2"/>
    </font>
    <font>
      <b/>
      <sz val="11"/>
      <color theme="9" tint="-0.249977111117893"/>
      <name val="Arial"/>
      <family val="2"/>
    </font>
    <font>
      <b/>
      <sz val="11"/>
      <color theme="8" tint="-0.249977111117893"/>
      <name val="Arial"/>
      <family val="2"/>
    </font>
    <font>
      <b/>
      <sz val="11"/>
      <color rgb="FF00B0F0"/>
      <name val="Arial"/>
      <family val="2"/>
    </font>
    <font>
      <b/>
      <sz val="11"/>
      <color rgb="FF00B0F0"/>
      <name val="Calibri"/>
      <family val="2"/>
      <scheme val="minor"/>
    </font>
    <font>
      <b/>
      <sz val="11"/>
      <color rgb="FFFF0000"/>
      <name val="Calibri"/>
      <family val="2"/>
      <scheme val="minor"/>
    </font>
    <font>
      <sz val="11"/>
      <color rgb="FFFF0000"/>
      <name val="Arial"/>
      <family val="2"/>
    </font>
    <font>
      <sz val="11"/>
      <color rgb="FF000000"/>
      <name val="Arial"/>
      <family val="2"/>
    </font>
    <font>
      <b/>
      <sz val="11"/>
      <color rgb="FF00B050"/>
      <name val="Arial"/>
      <family val="2"/>
    </font>
    <font>
      <b/>
      <sz val="11"/>
      <color rgb="FFC00000"/>
      <name val="Arial"/>
      <family val="2"/>
    </font>
    <font>
      <sz val="11"/>
      <color rgb="FF00B050"/>
      <name val="Arial"/>
      <family val="2"/>
    </font>
    <font>
      <strike/>
      <sz val="11"/>
      <color rgb="FFC00000"/>
      <name val="Arial"/>
      <family val="2"/>
    </font>
    <font>
      <sz val="11"/>
      <color rgb="FF000000"/>
      <name val="Calibri"/>
      <family val="2"/>
      <scheme val="minor"/>
    </font>
    <font>
      <sz val="11"/>
      <color rgb="FF444444"/>
      <name val="Arial"/>
      <family val="2"/>
    </font>
    <font>
      <sz val="11"/>
      <name val="Calibri"/>
      <family val="2"/>
      <scheme val="minor"/>
    </font>
    <font>
      <sz val="11"/>
      <color rgb="FF00B0F0"/>
      <name val="Calibri"/>
      <family val="2"/>
      <scheme val="minor"/>
    </font>
    <font>
      <b/>
      <sz val="11"/>
      <color theme="0"/>
      <name val="Arial"/>
      <family val="2"/>
    </font>
    <font>
      <u/>
      <sz val="11"/>
      <color theme="10"/>
      <name val="Arial"/>
      <family val="2"/>
    </font>
    <font>
      <b/>
      <sz val="11"/>
      <color rgb="FF0070C0"/>
      <name val="Arial"/>
      <family val="2"/>
    </font>
    <font>
      <b/>
      <sz val="11"/>
      <color theme="4" tint="-0.249977111117893"/>
      <name val="Arial"/>
      <family val="2"/>
    </font>
    <font>
      <b/>
      <i/>
      <sz val="11"/>
      <color rgb="FF00B050"/>
      <name val="Arial"/>
      <family val="2"/>
    </font>
    <font>
      <sz val="11"/>
      <color rgb="FF00B0F0"/>
      <name val="Arial"/>
      <family val="2"/>
    </font>
    <font>
      <sz val="11"/>
      <color theme="9" tint="-0.249977111117893"/>
      <name val="Arial"/>
      <family val="2"/>
    </font>
    <font>
      <b/>
      <sz val="11"/>
      <color rgb="FF002060"/>
      <name val="Arial"/>
      <family val="2"/>
    </font>
    <font>
      <i/>
      <sz val="11"/>
      <color theme="1"/>
      <name val="Calibri"/>
      <family val="2"/>
      <scheme val="minor"/>
    </font>
    <font>
      <sz val="11"/>
      <color rgb="FF333333"/>
      <name val="Arial"/>
      <family val="2"/>
    </font>
    <font>
      <b/>
      <sz val="20"/>
      <name val="Calibri"/>
      <family val="2"/>
      <scheme val="minor"/>
    </font>
    <font>
      <b/>
      <sz val="11"/>
      <name val="Calibri"/>
      <family val="2"/>
      <scheme val="minor"/>
    </font>
    <font>
      <b/>
      <sz val="9"/>
      <color indexed="81"/>
      <name val="Tahoma"/>
      <family val="2"/>
    </font>
    <font>
      <sz val="9"/>
      <color indexed="81"/>
      <name val="Tahoma"/>
      <family val="2"/>
    </font>
    <font>
      <sz val="9"/>
      <color indexed="81"/>
      <name val="Segoe UI"/>
      <family val="2"/>
    </font>
    <font>
      <b/>
      <sz val="9"/>
      <color indexed="81"/>
      <name val="Segoe UI"/>
      <family val="2"/>
    </font>
    <font>
      <sz val="11"/>
      <color theme="0"/>
      <name val="Calibri"/>
      <family val="2"/>
      <scheme val="minor"/>
    </font>
    <font>
      <b/>
      <sz val="12"/>
      <name val="Calibri"/>
      <family val="2"/>
      <scheme val="minor"/>
    </font>
    <font>
      <strike/>
      <sz val="11"/>
      <name val="Arial"/>
      <family val="2"/>
    </font>
    <font>
      <u/>
      <sz val="11"/>
      <name val="Arial"/>
      <family val="2"/>
    </font>
    <font>
      <b/>
      <i/>
      <sz val="11"/>
      <name val="Arial"/>
      <family val="2"/>
    </font>
    <font>
      <i/>
      <sz val="11"/>
      <name val="Calibri"/>
      <family val="2"/>
      <scheme val="minor"/>
    </font>
  </fonts>
  <fills count="31">
    <fill>
      <patternFill patternType="none"/>
    </fill>
    <fill>
      <patternFill patternType="gray125"/>
    </fill>
    <fill>
      <patternFill patternType="solid">
        <fgColor rgb="FFFFC7CE"/>
      </patternFill>
    </fill>
    <fill>
      <patternFill patternType="solid">
        <fgColor rgb="FFFFEB9C"/>
      </patternFill>
    </fill>
    <fill>
      <patternFill patternType="solid">
        <fgColor theme="7" tint="0.59999389629810485"/>
        <bgColor indexed="64"/>
      </patternFill>
    </fill>
    <fill>
      <patternFill patternType="solid">
        <fgColor theme="3" tint="-0.249977111117893"/>
        <bgColor indexed="64"/>
      </patternFill>
    </fill>
    <fill>
      <patternFill patternType="solid">
        <fgColor theme="0"/>
        <bgColor indexed="64"/>
      </patternFill>
    </fill>
    <fill>
      <patternFill patternType="darkUp">
        <fgColor rgb="FFFF0000"/>
        <bgColor theme="0"/>
      </patternFill>
    </fill>
    <fill>
      <patternFill patternType="solid">
        <fgColor rgb="FFFFFF00"/>
        <bgColor indexed="64"/>
      </patternFill>
    </fill>
    <fill>
      <patternFill patternType="solid">
        <fgColor rgb="FFFFFF00"/>
      </patternFill>
    </fill>
    <fill>
      <patternFill patternType="darkUp">
        <fgColor theme="0"/>
        <bgColor rgb="FFC00000"/>
      </patternFill>
    </fill>
    <fill>
      <patternFill patternType="darkUp">
        <fgColor theme="0"/>
        <bgColor theme="0"/>
      </patternFill>
    </fill>
    <fill>
      <patternFill patternType="solid">
        <fgColor rgb="FFFFFFFF"/>
        <bgColor indexed="64"/>
      </patternFill>
    </fill>
    <fill>
      <patternFill patternType="darkUp">
        <fgColor rgb="FFC00000"/>
        <bgColor theme="0"/>
      </patternFill>
    </fill>
    <fill>
      <patternFill patternType="darkUp">
        <fgColor rgb="FFC00000"/>
        <bgColor rgb="FFFFFF00"/>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bgColor indexed="64"/>
      </patternFill>
    </fill>
    <fill>
      <patternFill patternType="solid">
        <fgColor theme="9" tint="-0.249977111117893"/>
        <bgColor indexed="64"/>
      </patternFill>
    </fill>
    <fill>
      <patternFill patternType="darkUp">
        <fgColor rgb="FFFF0000"/>
        <bgColor rgb="FFFFFF00"/>
      </patternFill>
    </fill>
    <fill>
      <patternFill patternType="darkUp">
        <fgColor rgb="FFFF0000"/>
      </patternFill>
    </fill>
    <fill>
      <patternFill patternType="solid">
        <fgColor theme="4" tint="-0.499984740745262"/>
        <bgColor indexed="64"/>
      </patternFill>
    </fill>
    <fill>
      <patternFill patternType="solid">
        <fgColor theme="0" tint="-0.499984740745262"/>
        <bgColor indexed="64"/>
      </patternFill>
    </fill>
    <fill>
      <patternFill patternType="darkUp">
        <fgColor auto="1"/>
        <bgColor theme="0"/>
      </patternFill>
    </fill>
    <fill>
      <patternFill patternType="darkUp">
        <fgColor auto="1"/>
        <bgColor rgb="FFFFFF00"/>
      </patternFill>
    </fill>
    <fill>
      <patternFill patternType="darkUp">
        <fgColor auto="1"/>
      </patternFill>
    </fill>
    <fill>
      <patternFill patternType="darkUp">
        <fgColor auto="1"/>
        <bgColor theme="0" tint="-0.249977111117893"/>
      </patternFill>
    </fill>
    <fill>
      <patternFill patternType="darkUp">
        <fgColor auto="1"/>
        <bgColor theme="9" tint="-0.249977111117893"/>
      </patternFill>
    </fill>
    <fill>
      <patternFill patternType="solid">
        <fgColor theme="0"/>
      </patternFill>
    </fill>
    <fill>
      <patternFill patternType="solid">
        <fgColor theme="0"/>
        <bgColor theme="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auto="1"/>
      </right>
      <top/>
      <bottom/>
      <diagonal/>
    </border>
  </borders>
  <cellStyleXfs count="6">
    <xf numFmtId="0" fontId="0" fillId="0" borderId="0"/>
    <xf numFmtId="0" fontId="2" fillId="2" borderId="0" applyNumberFormat="0" applyBorder="0" applyAlignment="0" applyProtection="0"/>
    <xf numFmtId="0" fontId="7"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3" fillId="3" borderId="0" applyNumberFormat="0" applyBorder="0" applyAlignment="0" applyProtection="0"/>
  </cellStyleXfs>
  <cellXfs count="337">
    <xf numFmtId="0" fontId="0" fillId="0" borderId="0" xfId="0"/>
    <xf numFmtId="0" fontId="4" fillId="5" borderId="12" xfId="0" applyFont="1" applyFill="1" applyBorder="1" applyAlignment="1">
      <alignment horizontal="center" vertical="center" wrapText="1"/>
    </xf>
    <xf numFmtId="0" fontId="6" fillId="5" borderId="12" xfId="0" applyFont="1" applyFill="1" applyBorder="1" applyAlignment="1">
      <alignment horizontal="center" vertical="center" wrapText="1"/>
    </xf>
    <xf numFmtId="166" fontId="4" fillId="5" borderId="12" xfId="0" applyNumberFormat="1" applyFont="1" applyFill="1" applyBorder="1" applyAlignment="1">
      <alignment horizontal="center" vertical="center" wrapText="1"/>
    </xf>
    <xf numFmtId="166" fontId="4" fillId="5" borderId="12" xfId="3" applyNumberFormat="1" applyFont="1" applyFill="1" applyBorder="1" applyAlignment="1">
      <alignment horizontal="center" vertical="center" wrapText="1"/>
    </xf>
    <xf numFmtId="166" fontId="4" fillId="5" borderId="11" xfId="3" applyNumberFormat="1" applyFont="1" applyFill="1" applyBorder="1" applyAlignment="1">
      <alignment horizontal="center" vertical="center" wrapText="1"/>
    </xf>
    <xf numFmtId="166" fontId="4" fillId="5" borderId="8" xfId="3" applyNumberFormat="1" applyFont="1" applyFill="1" applyBorder="1" applyAlignment="1">
      <alignment horizontal="center" vertical="center" wrapText="1"/>
    </xf>
    <xf numFmtId="0" fontId="0" fillId="0" borderId="0" xfId="0" applyAlignment="1">
      <alignment horizontal="left" vertical="top" wrapText="1"/>
    </xf>
    <xf numFmtId="0" fontId="10" fillId="6" borderId="13" xfId="0" applyFont="1" applyFill="1" applyBorder="1" applyAlignment="1">
      <alignment horizontal="center" vertical="center" wrapText="1"/>
    </xf>
    <xf numFmtId="1" fontId="10" fillId="6" borderId="13" xfId="0" applyNumberFormat="1" applyFont="1" applyFill="1" applyBorder="1" applyAlignment="1">
      <alignment horizontal="center" vertical="center" wrapText="1"/>
    </xf>
    <xf numFmtId="1" fontId="10" fillId="0" borderId="13" xfId="0" applyNumberFormat="1" applyFont="1" applyBorder="1" applyAlignment="1">
      <alignment horizontal="center" vertical="center" wrapText="1"/>
    </xf>
    <xf numFmtId="0" fontId="10" fillId="7" borderId="1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3" xfId="0" applyFont="1" applyFill="1" applyBorder="1" applyAlignment="1">
      <alignment horizontal="left" vertical="center" wrapText="1"/>
    </xf>
    <xf numFmtId="167" fontId="10" fillId="6" borderId="13" xfId="0" applyNumberFormat="1"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167" fontId="12" fillId="0" borderId="11" xfId="0" applyNumberFormat="1" applyFont="1" applyBorder="1" applyAlignment="1">
      <alignment horizontal="center" vertical="center" wrapText="1"/>
    </xf>
    <xf numFmtId="0" fontId="14" fillId="6" borderId="4" xfId="0" applyFont="1" applyFill="1" applyBorder="1" applyAlignment="1">
      <alignment horizontal="center" vertical="center" wrapText="1"/>
    </xf>
    <xf numFmtId="0" fontId="10" fillId="0" borderId="13" xfId="0" applyFont="1" applyBorder="1" applyAlignment="1">
      <alignment horizontal="center" vertical="center" wrapText="1"/>
    </xf>
    <xf numFmtId="167" fontId="10" fillId="0" borderId="13" xfId="0" applyNumberFormat="1" applyFont="1" applyBorder="1" applyAlignment="1">
      <alignment horizontal="center" vertical="center" wrapText="1"/>
    </xf>
    <xf numFmtId="0" fontId="15" fillId="0" borderId="13" xfId="0" applyFont="1" applyBorder="1" applyAlignment="1">
      <alignment horizontal="center" vertical="center" wrapText="1"/>
    </xf>
    <xf numFmtId="167" fontId="12" fillId="0" borderId="13" xfId="0" applyNumberFormat="1" applyFont="1" applyBorder="1" applyAlignment="1">
      <alignment horizontal="center" vertical="center" wrapText="1"/>
    </xf>
    <xf numFmtId="0" fontId="0" fillId="0" borderId="4" xfId="0" applyBorder="1"/>
    <xf numFmtId="0" fontId="10" fillId="8" borderId="13" xfId="0" applyFont="1" applyFill="1" applyBorder="1" applyAlignment="1">
      <alignment horizontal="center" vertical="center" wrapText="1"/>
    </xf>
    <xf numFmtId="0" fontId="2" fillId="9" borderId="13" xfId="1" applyFill="1" applyBorder="1" applyAlignment="1">
      <alignment horizontal="center" vertical="center" wrapText="1"/>
    </xf>
    <xf numFmtId="1" fontId="10" fillId="8" borderId="13" xfId="0" applyNumberFormat="1" applyFont="1" applyFill="1" applyBorder="1" applyAlignment="1">
      <alignment horizontal="center" vertical="center" wrapText="1"/>
    </xf>
    <xf numFmtId="0" fontId="11" fillId="8" borderId="13" xfId="0" applyFont="1" applyFill="1" applyBorder="1" applyAlignment="1">
      <alignment horizontal="center" vertical="center" wrapText="1"/>
    </xf>
    <xf numFmtId="167" fontId="10" fillId="8" borderId="13" xfId="0" applyNumberFormat="1"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5" fillId="8" borderId="13" xfId="0" applyFont="1" applyFill="1" applyBorder="1" applyAlignment="1">
      <alignment horizontal="center" vertical="center" wrapText="1"/>
    </xf>
    <xf numFmtId="167" fontId="12" fillId="8" borderId="13" xfId="0" applyNumberFormat="1" applyFont="1" applyFill="1" applyBorder="1" applyAlignment="1">
      <alignment horizontal="center" vertical="center" wrapText="1"/>
    </xf>
    <xf numFmtId="0" fontId="5" fillId="8" borderId="4"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2"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0" fillId="10" borderId="13" xfId="0" applyFont="1" applyFill="1" applyBorder="1" applyAlignment="1">
      <alignment horizontal="center" vertical="center" wrapText="1"/>
    </xf>
    <xf numFmtId="0" fontId="16" fillId="0" borderId="6" xfId="0" applyFont="1" applyBorder="1" applyAlignment="1">
      <alignment horizontal="center" vertical="center" wrapText="1"/>
    </xf>
    <xf numFmtId="167" fontId="12" fillId="6" borderId="13" xfId="0" applyNumberFormat="1" applyFont="1" applyFill="1" applyBorder="1" applyAlignment="1">
      <alignment horizontal="center" vertical="center" wrapText="1"/>
    </xf>
    <xf numFmtId="0" fontId="12" fillId="6" borderId="4" xfId="0" applyFont="1" applyFill="1" applyBorder="1" applyAlignment="1">
      <alignment horizontal="center" vertical="center" wrapText="1"/>
    </xf>
    <xf numFmtId="0" fontId="0" fillId="6" borderId="0" xfId="0" applyFill="1"/>
    <xf numFmtId="0" fontId="0" fillId="6" borderId="0" xfId="0" applyFill="1" applyAlignment="1">
      <alignment horizontal="left" vertical="top" wrapText="1"/>
    </xf>
    <xf numFmtId="0" fontId="16" fillId="0" borderId="12" xfId="0" applyFont="1" applyBorder="1" applyAlignment="1">
      <alignment horizontal="center" vertical="center" wrapText="1"/>
    </xf>
    <xf numFmtId="0" fontId="10" fillId="11" borderId="13" xfId="0" applyFont="1" applyFill="1" applyBorder="1" applyAlignment="1">
      <alignment horizontal="center" vertical="center" wrapText="1"/>
    </xf>
    <xf numFmtId="0" fontId="17" fillId="6" borderId="0" xfId="0" applyFont="1" applyFill="1" applyAlignment="1">
      <alignment horizontal="center" vertical="center" wrapText="1"/>
    </xf>
    <xf numFmtId="0" fontId="0" fillId="0" borderId="13" xfId="0" applyBorder="1" applyAlignment="1">
      <alignment horizontal="center" vertical="center" wrapText="1"/>
    </xf>
    <xf numFmtId="0" fontId="16" fillId="0" borderId="13" xfId="0" applyFont="1" applyBorder="1" applyAlignment="1">
      <alignment horizontal="center" vertical="center" wrapText="1"/>
    </xf>
    <xf numFmtId="167" fontId="10" fillId="0" borderId="13" xfId="4" applyNumberFormat="1" applyFont="1" applyFill="1" applyBorder="1" applyAlignment="1">
      <alignment horizontal="center" vertical="center" wrapText="1"/>
    </xf>
    <xf numFmtId="0" fontId="18" fillId="0" borderId="13" xfId="0" applyFont="1" applyBorder="1" applyAlignment="1">
      <alignment horizontal="center" vertical="center" wrapText="1"/>
    </xf>
    <xf numFmtId="0" fontId="19" fillId="6" borderId="13" xfId="0" applyFont="1" applyFill="1" applyBorder="1" applyAlignment="1">
      <alignment horizontal="center" vertical="center" wrapText="1"/>
    </xf>
    <xf numFmtId="1" fontId="19" fillId="6" borderId="13" xfId="0" applyNumberFormat="1" applyFont="1" applyFill="1" applyBorder="1" applyAlignment="1">
      <alignment horizontal="center" vertical="center" wrapText="1"/>
    </xf>
    <xf numFmtId="167" fontId="19" fillId="6" borderId="13" xfId="0" applyNumberFormat="1" applyFont="1" applyFill="1" applyBorder="1" applyAlignment="1">
      <alignment horizontal="center" vertical="center" wrapText="1"/>
    </xf>
    <xf numFmtId="0" fontId="19" fillId="0" borderId="13" xfId="0" applyFont="1" applyBorder="1" applyAlignment="1">
      <alignment horizontal="center" vertical="center" wrapText="1"/>
    </xf>
    <xf numFmtId="0" fontId="19"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6" xfId="0" applyFont="1" applyBorder="1" applyAlignment="1">
      <alignment horizontal="center" vertical="center" wrapText="1"/>
    </xf>
    <xf numFmtId="1" fontId="11" fillId="0" borderId="6" xfId="0" applyNumberFormat="1" applyFont="1" applyBorder="1" applyAlignment="1">
      <alignment horizontal="center" vertical="center" wrapText="1"/>
    </xf>
    <xf numFmtId="167" fontId="10" fillId="0" borderId="6" xfId="0" applyNumberFormat="1" applyFont="1" applyBorder="1" applyAlignment="1">
      <alignment horizontal="center" vertical="center" wrapText="1"/>
    </xf>
    <xf numFmtId="167" fontId="11" fillId="0" borderId="13" xfId="0" applyNumberFormat="1" applyFont="1" applyBorder="1" applyAlignment="1">
      <alignment horizontal="center" vertical="center" wrapText="1"/>
    </xf>
    <xf numFmtId="0" fontId="12" fillId="0" borderId="6" xfId="0" applyFont="1" applyBorder="1" applyAlignment="1">
      <alignment horizontal="center" vertical="center" wrapText="1"/>
    </xf>
    <xf numFmtId="1" fontId="11" fillId="6" borderId="13" xfId="0" applyNumberFormat="1" applyFont="1" applyFill="1" applyBorder="1" applyAlignment="1">
      <alignment horizontal="center" vertical="center" wrapText="1"/>
    </xf>
    <xf numFmtId="167" fontId="15" fillId="6" borderId="13" xfId="0" applyNumberFormat="1" applyFont="1" applyFill="1" applyBorder="1" applyAlignment="1">
      <alignment horizontal="center" vertical="center" wrapText="1"/>
    </xf>
    <xf numFmtId="167" fontId="11" fillId="6" borderId="13" xfId="0" applyNumberFormat="1" applyFont="1" applyFill="1" applyBorder="1" applyAlignment="1">
      <alignment horizontal="center" vertical="center" wrapText="1"/>
    </xf>
    <xf numFmtId="1" fontId="11" fillId="0" borderId="13" xfId="0" applyNumberFormat="1" applyFont="1" applyBorder="1" applyAlignment="1">
      <alignment horizontal="center" vertical="center" wrapText="1"/>
    </xf>
    <xf numFmtId="167" fontId="19" fillId="0" borderId="13"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0" fontId="19" fillId="8" borderId="13" xfId="0" applyFont="1" applyFill="1" applyBorder="1" applyAlignment="1">
      <alignment horizontal="center" vertical="center" wrapText="1"/>
    </xf>
    <xf numFmtId="1" fontId="19" fillId="8" borderId="13" xfId="0" applyNumberFormat="1" applyFont="1" applyFill="1" applyBorder="1" applyAlignment="1">
      <alignment horizontal="center" vertical="center" wrapText="1"/>
    </xf>
    <xf numFmtId="167" fontId="19" fillId="8" borderId="13" xfId="0" applyNumberFormat="1" applyFont="1" applyFill="1" applyBorder="1" applyAlignment="1">
      <alignment horizontal="center" vertical="center" wrapText="1"/>
    </xf>
    <xf numFmtId="0" fontId="20" fillId="6" borderId="4"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0" fillId="6" borderId="0" xfId="0" applyFill="1" applyAlignment="1">
      <alignment horizontal="center" vertical="center"/>
    </xf>
    <xf numFmtId="0" fontId="21" fillId="0" borderId="13" xfId="0" applyFont="1" applyBorder="1" applyAlignment="1">
      <alignment horizontal="center" vertical="center" wrapText="1"/>
    </xf>
    <xf numFmtId="166" fontId="10" fillId="0" borderId="13" xfId="0" applyNumberFormat="1" applyFont="1" applyBorder="1" applyAlignment="1">
      <alignment horizontal="center" vertical="center" wrapText="1"/>
    </xf>
    <xf numFmtId="0" fontId="22" fillId="6" borderId="13" xfId="0" applyFont="1" applyFill="1" applyBorder="1" applyAlignment="1">
      <alignment horizontal="center" vertical="center" wrapText="1"/>
    </xf>
    <xf numFmtId="166" fontId="10" fillId="6" borderId="13" xfId="0" applyNumberFormat="1" applyFont="1" applyFill="1" applyBorder="1" applyAlignment="1">
      <alignment horizontal="center" vertical="center" wrapText="1"/>
    </xf>
    <xf numFmtId="0" fontId="23" fillId="0" borderId="13" xfId="0" applyFont="1" applyBorder="1" applyAlignment="1">
      <alignment horizontal="center" vertical="center" wrapText="1"/>
    </xf>
    <xf numFmtId="0" fontId="23" fillId="8" borderId="13" xfId="0" applyFont="1" applyFill="1" applyBorder="1" applyAlignment="1">
      <alignment horizontal="center" vertical="center" wrapText="1"/>
    </xf>
    <xf numFmtId="166" fontId="10" fillId="8" borderId="13" xfId="0" applyNumberFormat="1" applyFont="1" applyFill="1" applyBorder="1" applyAlignment="1">
      <alignment horizontal="center" vertical="center" wrapText="1"/>
    </xf>
    <xf numFmtId="0" fontId="24" fillId="0" borderId="13" xfId="1" applyFont="1" applyFill="1" applyBorder="1" applyAlignment="1">
      <alignment horizontal="center" vertical="center" wrapText="1"/>
    </xf>
    <xf numFmtId="0" fontId="22" fillId="0" borderId="13" xfId="0" applyFont="1" applyBorder="1" applyAlignment="1">
      <alignment horizontal="center" vertical="center" wrapText="1"/>
    </xf>
    <xf numFmtId="0" fontId="2" fillId="2" borderId="13" xfId="1" applyBorder="1" applyAlignment="1">
      <alignment horizontal="center" vertical="center" wrapText="1"/>
    </xf>
    <xf numFmtId="1" fontId="11" fillId="8" borderId="13" xfId="0" applyNumberFormat="1" applyFont="1" applyFill="1" applyBorder="1" applyAlignment="1">
      <alignment horizontal="center" vertical="center" wrapText="1"/>
    </xf>
    <xf numFmtId="167" fontId="11" fillId="8" borderId="13" xfId="0" applyNumberFormat="1" applyFont="1" applyFill="1" applyBorder="1" applyAlignment="1">
      <alignment horizontal="center" vertical="center" wrapText="1"/>
    </xf>
    <xf numFmtId="0" fontId="11" fillId="12" borderId="13" xfId="0" applyFont="1" applyFill="1" applyBorder="1" applyAlignment="1">
      <alignment horizontal="center" vertical="center" wrapText="1"/>
    </xf>
    <xf numFmtId="0" fontId="10" fillId="12" borderId="13" xfId="0" applyFont="1" applyFill="1" applyBorder="1" applyAlignment="1">
      <alignment horizontal="center" vertical="center" wrapText="1"/>
    </xf>
    <xf numFmtId="1" fontId="11" fillId="12" borderId="13" xfId="0" applyNumberFormat="1" applyFont="1" applyFill="1" applyBorder="1" applyAlignment="1">
      <alignment horizontal="center" vertical="center" wrapText="1"/>
    </xf>
    <xf numFmtId="0" fontId="19" fillId="12" borderId="13" xfId="0" applyFont="1" applyFill="1" applyBorder="1" applyAlignment="1">
      <alignment horizontal="center" vertical="center" wrapText="1"/>
    </xf>
    <xf numFmtId="1" fontId="10" fillId="0" borderId="6" xfId="0" applyNumberFormat="1" applyFont="1" applyBorder="1" applyAlignment="1">
      <alignment horizontal="center" vertical="center" wrapText="1"/>
    </xf>
    <xf numFmtId="167" fontId="25" fillId="0" borderId="13" xfId="0" applyNumberFormat="1" applyFont="1" applyBorder="1" applyAlignment="1">
      <alignment horizontal="center" vertical="center" wrapText="1"/>
    </xf>
    <xf numFmtId="0" fontId="20" fillId="0" borderId="13" xfId="0" applyFont="1" applyBorder="1" applyAlignment="1">
      <alignment horizontal="center" vertical="center" wrapText="1"/>
    </xf>
    <xf numFmtId="0" fontId="13" fillId="0" borderId="4" xfId="0" applyFont="1" applyBorder="1" applyAlignment="1">
      <alignment horizontal="center" vertical="center" wrapText="1"/>
    </xf>
    <xf numFmtId="167" fontId="25" fillId="6" borderId="13" xfId="0" applyNumberFormat="1" applyFont="1" applyFill="1" applyBorder="1" applyAlignment="1">
      <alignment horizontal="center" vertical="center" wrapText="1"/>
    </xf>
    <xf numFmtId="0" fontId="26" fillId="6" borderId="13" xfId="1" applyFont="1" applyFill="1" applyBorder="1" applyAlignment="1">
      <alignment horizontal="center" vertical="center" wrapText="1"/>
    </xf>
    <xf numFmtId="1" fontId="26" fillId="6" borderId="13" xfId="1" applyNumberFormat="1" applyFont="1" applyFill="1" applyBorder="1" applyAlignment="1">
      <alignment horizontal="center" vertical="center" wrapText="1"/>
    </xf>
    <xf numFmtId="167" fontId="26" fillId="6" borderId="13" xfId="1" applyNumberFormat="1" applyFont="1" applyFill="1" applyBorder="1" applyAlignment="1">
      <alignment horizontal="center" vertical="center" wrapText="1"/>
    </xf>
    <xf numFmtId="0" fontId="27" fillId="6" borderId="13" xfId="1" applyFont="1" applyFill="1" applyBorder="1" applyAlignment="1">
      <alignment horizontal="center" vertical="center" wrapText="1"/>
    </xf>
    <xf numFmtId="0" fontId="26" fillId="6" borderId="4" xfId="0" applyFont="1" applyFill="1" applyBorder="1"/>
    <xf numFmtId="166" fontId="28" fillId="0" borderId="13" xfId="3" applyNumberFormat="1" applyFont="1" applyFill="1" applyBorder="1" applyAlignment="1">
      <alignment horizontal="center" vertical="center" wrapText="1"/>
    </xf>
    <xf numFmtId="0" fontId="0" fillId="6" borderId="4" xfId="0" applyFill="1" applyBorder="1"/>
    <xf numFmtId="0" fontId="29" fillId="6" borderId="13" xfId="2" applyFont="1" applyFill="1" applyBorder="1" applyAlignment="1">
      <alignment horizontal="center" vertical="center" wrapText="1"/>
    </xf>
    <xf numFmtId="0" fontId="10" fillId="0" borderId="13" xfId="0" quotePrefix="1" applyFont="1" applyBorder="1" applyAlignment="1">
      <alignment horizontal="center" vertical="center" wrapText="1"/>
    </xf>
    <xf numFmtId="0" fontId="30" fillId="6" borderId="4" xfId="0" applyFont="1" applyFill="1" applyBorder="1" applyAlignment="1">
      <alignment horizontal="center" vertical="center" wrapText="1"/>
    </xf>
    <xf numFmtId="0" fontId="0" fillId="8" borderId="4" xfId="0" applyFill="1" applyBorder="1"/>
    <xf numFmtId="0" fontId="10" fillId="13" borderId="13"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26" fillId="8" borderId="13" xfId="1"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20" fillId="8" borderId="13" xfId="0" applyFont="1" applyFill="1" applyBorder="1" applyAlignment="1">
      <alignment horizontal="center" vertical="center" wrapText="1"/>
    </xf>
    <xf numFmtId="0" fontId="10" fillId="15" borderId="13" xfId="0" applyFont="1" applyFill="1" applyBorder="1" applyAlignment="1">
      <alignment horizontal="center" vertical="center" wrapText="1"/>
    </xf>
    <xf numFmtId="17" fontId="10" fillId="0" borderId="13" xfId="0" applyNumberFormat="1" applyFont="1" applyBorder="1" applyAlignment="1">
      <alignment horizontal="center" vertical="center" wrapText="1"/>
    </xf>
    <xf numFmtId="1" fontId="10" fillId="16" borderId="13" xfId="0" applyNumberFormat="1" applyFont="1" applyFill="1" applyBorder="1" applyAlignment="1">
      <alignment horizontal="center" vertical="center" wrapText="1"/>
    </xf>
    <xf numFmtId="0" fontId="31" fillId="6" borderId="13" xfId="0" applyFont="1" applyFill="1" applyBorder="1" applyAlignment="1">
      <alignment horizontal="center" vertical="center" wrapText="1"/>
    </xf>
    <xf numFmtId="0" fontId="0" fillId="0" borderId="13" xfId="0" applyBorder="1"/>
    <xf numFmtId="0" fontId="27" fillId="0" borderId="13" xfId="0" applyFont="1" applyBorder="1" applyAlignment="1">
      <alignment horizontal="center" vertical="center" wrapText="1"/>
    </xf>
    <xf numFmtId="22" fontId="10" fillId="0" borderId="13" xfId="0" applyNumberFormat="1" applyFont="1" applyBorder="1" applyAlignment="1">
      <alignment horizontal="center" vertical="center" wrapText="1"/>
    </xf>
    <xf numFmtId="0" fontId="10" fillId="17" borderId="13" xfId="0" applyFont="1" applyFill="1" applyBorder="1" applyAlignment="1">
      <alignment horizontal="center" vertical="center" wrapText="1"/>
    </xf>
    <xf numFmtId="0" fontId="11" fillId="17" borderId="13" xfId="0" applyFont="1" applyFill="1" applyBorder="1" applyAlignment="1">
      <alignment horizontal="center" vertical="center" wrapText="1"/>
    </xf>
    <xf numFmtId="1" fontId="10" fillId="17" borderId="13" xfId="0" applyNumberFormat="1" applyFont="1" applyFill="1" applyBorder="1" applyAlignment="1">
      <alignment horizontal="center" vertical="center" wrapText="1"/>
    </xf>
    <xf numFmtId="167" fontId="10" fillId="17" borderId="13" xfId="0" applyNumberFormat="1" applyFont="1" applyFill="1" applyBorder="1" applyAlignment="1">
      <alignment horizontal="center" vertical="center" wrapText="1"/>
    </xf>
    <xf numFmtId="0" fontId="15" fillId="17" borderId="13" xfId="0" applyFont="1" applyFill="1" applyBorder="1" applyAlignment="1">
      <alignment horizontal="center" vertical="center" wrapText="1"/>
    </xf>
    <xf numFmtId="0" fontId="31" fillId="6" borderId="4" xfId="0" applyFont="1" applyFill="1" applyBorder="1" applyAlignment="1">
      <alignment horizontal="center" vertical="center" wrapText="1"/>
    </xf>
    <xf numFmtId="0" fontId="33" fillId="0" borderId="13" xfId="0" applyFont="1" applyBorder="1" applyAlignment="1">
      <alignment horizontal="center" vertical="center" wrapText="1"/>
    </xf>
    <xf numFmtId="22" fontId="10" fillId="8" borderId="13" xfId="0" applyNumberFormat="1" applyFont="1" applyFill="1" applyBorder="1" applyAlignment="1">
      <alignment horizontal="center" vertical="center" wrapText="1"/>
    </xf>
    <xf numFmtId="167" fontId="12" fillId="8" borderId="4" xfId="0" applyNumberFormat="1" applyFont="1" applyFill="1" applyBorder="1" applyAlignment="1">
      <alignment horizontal="center" vertical="center" wrapText="1"/>
    </xf>
    <xf numFmtId="0" fontId="18" fillId="6" borderId="13" xfId="0" applyFont="1" applyFill="1" applyBorder="1" applyAlignment="1">
      <alignment horizontal="center" vertical="center" wrapText="1"/>
    </xf>
    <xf numFmtId="0" fontId="9" fillId="0" borderId="13" xfId="0" applyFont="1" applyBorder="1" applyAlignment="1">
      <alignment horizontal="center" vertical="center" wrapText="1"/>
    </xf>
    <xf numFmtId="167" fontId="10" fillId="15" borderId="13" xfId="0" applyNumberFormat="1" applyFont="1" applyFill="1" applyBorder="1" applyAlignment="1">
      <alignment horizontal="center" vertical="center" wrapText="1"/>
    </xf>
    <xf numFmtId="0" fontId="13" fillId="6" borderId="4" xfId="0" applyFont="1" applyFill="1" applyBorder="1" applyAlignment="1">
      <alignment horizontal="center" vertical="center" wrapText="1"/>
    </xf>
    <xf numFmtId="0" fontId="11" fillId="0" borderId="13" xfId="5" applyFont="1" applyFill="1" applyBorder="1" applyAlignment="1">
      <alignment horizontal="center" vertical="center" wrapText="1"/>
    </xf>
    <xf numFmtId="0" fontId="11" fillId="15" borderId="13" xfId="0" applyFont="1" applyFill="1" applyBorder="1" applyAlignment="1">
      <alignment horizontal="center" vertical="center" wrapText="1"/>
    </xf>
    <xf numFmtId="17" fontId="11" fillId="0" borderId="13" xfId="0" applyNumberFormat="1" applyFont="1" applyBorder="1" applyAlignment="1">
      <alignment horizontal="center" vertical="center" wrapText="1"/>
    </xf>
    <xf numFmtId="0" fontId="9" fillId="18" borderId="13" xfId="0" applyFont="1" applyFill="1" applyBorder="1" applyAlignment="1">
      <alignment horizontal="center" vertical="center" wrapText="1"/>
    </xf>
    <xf numFmtId="167" fontId="10" fillId="18" borderId="13" xfId="0" applyNumberFormat="1" applyFont="1" applyFill="1" applyBorder="1" applyAlignment="1">
      <alignment horizontal="center" vertical="center" wrapText="1"/>
    </xf>
    <xf numFmtId="167" fontId="9" fillId="18" borderId="13" xfId="0" applyNumberFormat="1" applyFont="1" applyFill="1" applyBorder="1" applyAlignment="1">
      <alignment horizontal="center" vertical="center" wrapText="1"/>
    </xf>
    <xf numFmtId="0" fontId="10" fillId="0" borderId="13" xfId="5" applyFont="1" applyFill="1" applyBorder="1" applyAlignment="1">
      <alignment horizontal="center" vertical="center" wrapText="1"/>
    </xf>
    <xf numFmtId="17" fontId="10" fillId="6" borderId="13" xfId="0" applyNumberFormat="1" applyFont="1" applyFill="1" applyBorder="1" applyAlignment="1">
      <alignment horizontal="center" vertical="center" wrapText="1"/>
    </xf>
    <xf numFmtId="16" fontId="10" fillId="0" borderId="13" xfId="0" applyNumberFormat="1" applyFont="1" applyBorder="1" applyAlignment="1">
      <alignment horizontal="center" vertical="center" wrapText="1"/>
    </xf>
    <xf numFmtId="17" fontId="11" fillId="6" borderId="13" xfId="0" applyNumberFormat="1" applyFont="1" applyFill="1" applyBorder="1" applyAlignment="1">
      <alignment horizontal="center" vertical="center" wrapText="1"/>
    </xf>
    <xf numFmtId="0" fontId="11" fillId="19" borderId="13" xfId="0" applyFont="1" applyFill="1" applyBorder="1" applyAlignment="1">
      <alignment horizontal="center" vertical="center" wrapText="1"/>
    </xf>
    <xf numFmtId="0" fontId="11" fillId="6" borderId="6" xfId="0" applyFont="1" applyFill="1" applyBorder="1" applyAlignment="1">
      <alignment horizontal="center" vertical="center" wrapText="1"/>
    </xf>
    <xf numFmtId="167" fontId="11" fillId="0" borderId="6" xfId="0" applyNumberFormat="1" applyFont="1" applyBorder="1" applyAlignment="1">
      <alignment horizontal="center" vertical="center" wrapText="1"/>
    </xf>
    <xf numFmtId="0" fontId="10" fillId="20" borderId="13" xfId="0" applyFont="1" applyFill="1" applyBorder="1" applyAlignment="1">
      <alignment horizontal="center" vertical="center" wrapText="1"/>
    </xf>
    <xf numFmtId="0" fontId="14" fillId="8" borderId="4" xfId="0" applyFont="1" applyFill="1" applyBorder="1" applyAlignment="1">
      <alignment horizontal="center" vertical="center" wrapText="1"/>
    </xf>
    <xf numFmtId="167" fontId="15" fillId="0" borderId="13" xfId="0" applyNumberFormat="1" applyFont="1" applyBorder="1" applyAlignment="1">
      <alignment horizontal="center" vertical="center" wrapText="1"/>
    </xf>
    <xf numFmtId="14" fontId="11" fillId="6" borderId="13" xfId="0" applyNumberFormat="1" applyFont="1" applyFill="1" applyBorder="1" applyAlignment="1">
      <alignment horizontal="center" vertical="center" wrapText="1"/>
    </xf>
    <xf numFmtId="167" fontId="11" fillId="18" borderId="13" xfId="0" applyNumberFormat="1" applyFont="1" applyFill="1" applyBorder="1" applyAlignment="1">
      <alignment horizontal="center" vertical="center" wrapText="1"/>
    </xf>
    <xf numFmtId="167" fontId="12" fillId="15" borderId="13" xfId="0" applyNumberFormat="1" applyFont="1" applyFill="1" applyBorder="1" applyAlignment="1">
      <alignment horizontal="center" vertical="center" wrapText="1"/>
    </xf>
    <xf numFmtId="0" fontId="11" fillId="7" borderId="13" xfId="0" applyFont="1" applyFill="1" applyBorder="1" applyAlignment="1">
      <alignment horizontal="center" vertical="center" wrapText="1"/>
    </xf>
    <xf numFmtId="167" fontId="11" fillId="0" borderId="13" xfId="4" applyNumberFormat="1" applyFont="1" applyFill="1" applyBorder="1" applyAlignment="1">
      <alignment horizontal="center" vertical="center" wrapText="1"/>
    </xf>
    <xf numFmtId="0" fontId="13" fillId="0" borderId="13" xfId="0" applyFont="1" applyBorder="1" applyAlignment="1">
      <alignment horizontal="center" vertical="center" wrapText="1"/>
    </xf>
    <xf numFmtId="0" fontId="34" fillId="0" borderId="13" xfId="0" applyFont="1" applyBorder="1" applyAlignment="1">
      <alignment horizontal="center" vertical="center" wrapText="1"/>
    </xf>
    <xf numFmtId="167" fontId="15" fillId="8" borderId="13" xfId="0" applyNumberFormat="1" applyFont="1" applyFill="1" applyBorder="1" applyAlignment="1">
      <alignment horizontal="center" vertical="center" wrapText="1"/>
    </xf>
    <xf numFmtId="0" fontId="11" fillId="7" borderId="4" xfId="0" applyFont="1" applyFill="1" applyBorder="1" applyAlignment="1">
      <alignment horizontal="center" vertical="center" wrapText="1"/>
    </xf>
    <xf numFmtId="0" fontId="10" fillId="21" borderId="13" xfId="0" applyFont="1" applyFill="1" applyBorder="1" applyAlignment="1">
      <alignment horizontal="center" vertical="center" wrapText="1"/>
    </xf>
    <xf numFmtId="1" fontId="19" fillId="7" borderId="13" xfId="0" applyNumberFormat="1" applyFont="1" applyFill="1" applyBorder="1" applyAlignment="1">
      <alignment horizontal="center" vertical="center" wrapText="1"/>
    </xf>
    <xf numFmtId="0" fontId="11" fillId="21" borderId="13" xfId="0" applyFont="1" applyFill="1" applyBorder="1" applyAlignment="1">
      <alignment horizontal="center" vertical="center" wrapText="1"/>
    </xf>
    <xf numFmtId="167" fontId="10" fillId="21" borderId="13" xfId="0" applyNumberFormat="1" applyFont="1" applyFill="1" applyBorder="1" applyAlignment="1">
      <alignment horizontal="center" vertical="center" wrapText="1"/>
    </xf>
    <xf numFmtId="0" fontId="10" fillId="0" borderId="0" xfId="0" applyFont="1" applyAlignment="1">
      <alignment horizontal="center" vertical="center"/>
    </xf>
    <xf numFmtId="14" fontId="10" fillId="0" borderId="13" xfId="0" applyNumberFormat="1" applyFont="1" applyBorder="1" applyAlignment="1">
      <alignment horizontal="center" vertical="center" wrapText="1"/>
    </xf>
    <xf numFmtId="0" fontId="12" fillId="0" borderId="0" xfId="0" applyFont="1" applyAlignment="1">
      <alignment horizontal="center" vertical="center" wrapText="1"/>
    </xf>
    <xf numFmtId="22" fontId="10" fillId="6" borderId="13" xfId="0" applyNumberFormat="1" applyFont="1" applyFill="1" applyBorder="1" applyAlignment="1">
      <alignment horizontal="center" vertical="center" wrapText="1"/>
    </xf>
    <xf numFmtId="0" fontId="18" fillId="8" borderId="13" xfId="0" applyFont="1" applyFill="1" applyBorder="1" applyAlignment="1">
      <alignment horizontal="center" vertical="center" wrapText="1"/>
    </xf>
    <xf numFmtId="0" fontId="11" fillId="0" borderId="0" xfId="0" applyFont="1" applyAlignment="1">
      <alignment horizontal="center" vertical="center" wrapText="1"/>
    </xf>
    <xf numFmtId="3" fontId="10" fillId="0" borderId="13" xfId="0" applyNumberFormat="1" applyFont="1" applyBorder="1" applyAlignment="1">
      <alignment horizontal="center" vertical="center" wrapText="1"/>
    </xf>
    <xf numFmtId="0" fontId="10" fillId="6" borderId="6" xfId="0" applyFont="1" applyFill="1" applyBorder="1" applyAlignment="1">
      <alignment horizontal="center" vertical="center" wrapText="1"/>
    </xf>
    <xf numFmtId="0" fontId="0" fillId="6" borderId="13" xfId="0" applyFill="1" applyBorder="1"/>
    <xf numFmtId="0" fontId="37" fillId="0" borderId="13" xfId="0" applyFont="1" applyBorder="1" applyAlignment="1">
      <alignment horizontal="center" vertical="center" wrapText="1"/>
    </xf>
    <xf numFmtId="0" fontId="28" fillId="22" borderId="6" xfId="0" applyFont="1" applyFill="1" applyBorder="1" applyAlignment="1">
      <alignment horizontal="center" vertical="center" wrapText="1"/>
    </xf>
    <xf numFmtId="167" fontId="28" fillId="22" borderId="6" xfId="0" applyNumberFormat="1" applyFont="1" applyFill="1" applyBorder="1" applyAlignment="1">
      <alignment horizontal="center" vertical="center" wrapText="1"/>
    </xf>
    <xf numFmtId="0" fontId="28" fillId="22" borderId="4" xfId="0" applyFont="1" applyFill="1" applyBorder="1" applyAlignment="1">
      <alignment horizontal="center" vertical="center" wrapText="1"/>
    </xf>
    <xf numFmtId="0" fontId="0" fillId="0" borderId="14" xfId="0" applyBorder="1"/>
    <xf numFmtId="1" fontId="0" fillId="0" borderId="0" xfId="0" applyNumberFormat="1"/>
    <xf numFmtId="0" fontId="0" fillId="0" borderId="12" xfId="0" applyBorder="1"/>
    <xf numFmtId="0" fontId="0" fillId="0" borderId="7" xfId="0" applyBorder="1"/>
    <xf numFmtId="168" fontId="0" fillId="0" borderId="0" xfId="0" applyNumberFormat="1"/>
    <xf numFmtId="167" fontId="0" fillId="0" borderId="0" xfId="0" applyNumberFormat="1"/>
    <xf numFmtId="0" fontId="27" fillId="0" borderId="0" xfId="0" applyFont="1"/>
    <xf numFmtId="0" fontId="12" fillId="0" borderId="0" xfId="0" applyFont="1"/>
    <xf numFmtId="0" fontId="10" fillId="0" borderId="0" xfId="0" applyFont="1" applyAlignment="1">
      <alignment horizontal="center" vertical="center" wrapText="1"/>
    </xf>
    <xf numFmtId="0" fontId="39" fillId="23" borderId="11" xfId="0" applyFont="1" applyFill="1" applyBorder="1" applyAlignment="1">
      <alignment horizontal="center" vertical="center" wrapText="1"/>
    </xf>
    <xf numFmtId="0" fontId="26" fillId="23" borderId="0" xfId="0" applyFont="1" applyFill="1"/>
    <xf numFmtId="0" fontId="26" fillId="23" borderId="0" xfId="0" applyFont="1" applyFill="1" applyAlignment="1">
      <alignment horizontal="left"/>
    </xf>
    <xf numFmtId="0" fontId="26" fillId="23" borderId="0" xfId="0" applyFont="1" applyFill="1" applyAlignment="1">
      <alignment horizontal="left" vertical="center" wrapText="1"/>
    </xf>
    <xf numFmtId="0" fontId="26" fillId="23" borderId="0" xfId="0" applyFont="1" applyFill="1" applyAlignment="1">
      <alignment horizontal="center" vertical="center" wrapText="1"/>
    </xf>
    <xf numFmtId="0" fontId="10" fillId="6" borderId="0" xfId="0" applyFont="1" applyFill="1" applyAlignment="1">
      <alignment horizontal="center" vertical="center" wrapText="1"/>
    </xf>
    <xf numFmtId="0" fontId="10" fillId="24" borderId="13" xfId="0" applyNumberFormat="1" applyFont="1" applyFill="1" applyBorder="1" applyAlignment="1">
      <alignment horizontal="center" vertical="center" wrapText="1"/>
    </xf>
    <xf numFmtId="0" fontId="10" fillId="24" borderId="13" xfId="0" applyFont="1" applyFill="1" applyBorder="1" applyAlignment="1">
      <alignment horizontal="center" vertical="center" wrapText="1"/>
    </xf>
    <xf numFmtId="0" fontId="10" fillId="25" borderId="13" xfId="0" applyFont="1" applyFill="1" applyBorder="1" applyAlignment="1">
      <alignment horizontal="center" vertical="center" wrapText="1"/>
    </xf>
    <xf numFmtId="0" fontId="10" fillId="26" borderId="13" xfId="0" applyFont="1" applyFill="1" applyBorder="1" applyAlignment="1">
      <alignment horizontal="center" vertical="center" wrapText="1"/>
    </xf>
    <xf numFmtId="0" fontId="20" fillId="25" borderId="13" xfId="0" applyFont="1" applyFill="1" applyBorder="1" applyAlignment="1">
      <alignment horizontal="center" vertical="center" wrapText="1"/>
    </xf>
    <xf numFmtId="0" fontId="11" fillId="26" borderId="13" xfId="0" applyFont="1" applyFill="1" applyBorder="1" applyAlignment="1">
      <alignment horizontal="center" vertical="center" wrapText="1"/>
    </xf>
    <xf numFmtId="0" fontId="10" fillId="26" borderId="6" xfId="0" applyFont="1" applyFill="1" applyBorder="1" applyAlignment="1">
      <alignment horizontal="center" vertical="center" wrapText="1"/>
    </xf>
    <xf numFmtId="1" fontId="10" fillId="26" borderId="13" xfId="0" applyNumberFormat="1" applyFont="1" applyFill="1" applyBorder="1" applyAlignment="1">
      <alignment horizontal="center" vertical="center" wrapText="1"/>
    </xf>
    <xf numFmtId="17" fontId="10" fillId="26" borderId="13" xfId="0" applyNumberFormat="1" applyFont="1" applyFill="1" applyBorder="1" applyAlignment="1">
      <alignment horizontal="center" vertical="center" wrapText="1"/>
    </xf>
    <xf numFmtId="0" fontId="10" fillId="27" borderId="13" xfId="0" applyFont="1" applyFill="1" applyBorder="1" applyAlignment="1">
      <alignment horizontal="center" vertical="center" wrapText="1"/>
    </xf>
    <xf numFmtId="0" fontId="11" fillId="24" borderId="13" xfId="0" applyFont="1" applyFill="1" applyBorder="1" applyAlignment="1">
      <alignment horizontal="center" vertical="center" wrapText="1"/>
    </xf>
    <xf numFmtId="17" fontId="10" fillId="24" borderId="13" xfId="0" applyNumberFormat="1" applyFont="1" applyFill="1" applyBorder="1" applyAlignment="1">
      <alignment horizontal="center" vertical="center" wrapText="1"/>
    </xf>
    <xf numFmtId="0" fontId="11" fillId="28" borderId="13" xfId="0" applyFont="1" applyFill="1" applyBorder="1" applyAlignment="1">
      <alignment horizontal="center" vertical="center" wrapText="1"/>
    </xf>
    <xf numFmtId="14" fontId="11" fillId="24" borderId="13" xfId="0" applyNumberFormat="1" applyFont="1" applyFill="1" applyBorder="1" applyAlignment="1">
      <alignment horizontal="center" vertical="center" wrapText="1"/>
    </xf>
    <xf numFmtId="1" fontId="19" fillId="24" borderId="13" xfId="0" applyNumberFormat="1" applyFont="1" applyFill="1" applyBorder="1" applyAlignment="1">
      <alignment horizontal="center" vertical="center" wrapText="1"/>
    </xf>
    <xf numFmtId="14" fontId="10" fillId="26" borderId="13" xfId="0" applyNumberFormat="1" applyFont="1" applyFill="1" applyBorder="1" applyAlignment="1">
      <alignment horizontal="center" vertical="center" wrapText="1"/>
    </xf>
    <xf numFmtId="0" fontId="10" fillId="24" borderId="6" xfId="0" applyFont="1" applyFill="1" applyBorder="1" applyAlignment="1">
      <alignment horizontal="center" vertical="center" wrapText="1"/>
    </xf>
    <xf numFmtId="0" fontId="2" fillId="29" borderId="13" xfId="1" applyFill="1" applyBorder="1" applyAlignment="1">
      <alignment horizontal="center" vertical="center" wrapText="1"/>
    </xf>
    <xf numFmtId="0" fontId="11" fillId="30" borderId="13"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26" fillId="0" borderId="0" xfId="0" applyFont="1"/>
    <xf numFmtId="0" fontId="26" fillId="0" borderId="0" xfId="0" applyFont="1" applyAlignment="1">
      <alignment horizontal="left" vertical="top" wrapText="1"/>
    </xf>
    <xf numFmtId="0" fontId="9" fillId="0" borderId="11" xfId="0" applyFont="1" applyBorder="1" applyAlignment="1">
      <alignment horizontal="center" vertical="center" wrapText="1"/>
    </xf>
    <xf numFmtId="167" fontId="9" fillId="0" borderId="11" xfId="0" applyNumberFormat="1" applyFont="1" applyBorder="1" applyAlignment="1">
      <alignment horizontal="center" vertical="center" wrapText="1"/>
    </xf>
    <xf numFmtId="0" fontId="9" fillId="6" borderId="4" xfId="0" applyFont="1" applyFill="1" applyBorder="1" applyAlignment="1">
      <alignment horizontal="center" vertical="center" wrapText="1"/>
    </xf>
    <xf numFmtId="167" fontId="9" fillId="0" borderId="13" xfId="0" applyNumberFormat="1" applyFont="1" applyBorder="1" applyAlignment="1">
      <alignment horizontal="center" vertical="center" wrapText="1"/>
    </xf>
    <xf numFmtId="0" fontId="26" fillId="0" borderId="4" xfId="0" applyFont="1" applyBorder="1"/>
    <xf numFmtId="0" fontId="26" fillId="6"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39" fillId="0" borderId="6" xfId="0" applyFont="1" applyBorder="1" applyAlignment="1">
      <alignment horizontal="center" vertical="center" wrapText="1"/>
    </xf>
    <xf numFmtId="167" fontId="9" fillId="6" borderId="13" xfId="0" applyNumberFormat="1" applyFont="1" applyFill="1" applyBorder="1" applyAlignment="1">
      <alignment horizontal="center" vertical="center" wrapText="1"/>
    </xf>
    <xf numFmtId="0" fontId="26" fillId="6" borderId="0" xfId="0" applyFont="1" applyFill="1"/>
    <xf numFmtId="0" fontId="26" fillId="6" borderId="0" xfId="0" applyFont="1" applyFill="1" applyAlignment="1">
      <alignment horizontal="left" vertical="top" wrapText="1"/>
    </xf>
    <xf numFmtId="0" fontId="39" fillId="0" borderId="12" xfId="0" applyFont="1" applyBorder="1" applyAlignment="1">
      <alignment horizontal="center" vertical="center" wrapText="1"/>
    </xf>
    <xf numFmtId="0" fontId="39" fillId="6" borderId="0" xfId="0" applyFont="1" applyFill="1" applyAlignment="1">
      <alignment horizontal="center" vertical="center" wrapText="1"/>
    </xf>
    <xf numFmtId="0" fontId="26" fillId="0" borderId="13" xfId="0" applyFont="1" applyBorder="1" applyAlignment="1">
      <alignment horizontal="center" vertical="center" wrapText="1"/>
    </xf>
    <xf numFmtId="0" fontId="39" fillId="0" borderId="13" xfId="0" applyFont="1" applyBorder="1" applyAlignment="1">
      <alignment horizontal="center" vertical="center" wrapText="1"/>
    </xf>
    <xf numFmtId="0" fontId="11" fillId="11" borderId="13" xfId="0" applyFont="1" applyFill="1" applyBorder="1" applyAlignment="1">
      <alignment horizontal="center" vertical="center" wrapText="1"/>
    </xf>
    <xf numFmtId="0" fontId="9" fillId="0" borderId="6" xfId="0" applyFont="1" applyBorder="1" applyAlignment="1">
      <alignment horizontal="center" vertical="center" wrapText="1"/>
    </xf>
    <xf numFmtId="0" fontId="26" fillId="6" borderId="0" xfId="0" applyFont="1" applyFill="1" applyAlignment="1">
      <alignment horizontal="center" vertical="center"/>
    </xf>
    <xf numFmtId="166" fontId="11" fillId="0" borderId="13" xfId="0" applyNumberFormat="1" applyFont="1" applyBorder="1" applyAlignment="1">
      <alignment horizontal="center" vertical="center" wrapText="1"/>
    </xf>
    <xf numFmtId="166" fontId="11" fillId="6" borderId="13" xfId="0" applyNumberFormat="1" applyFont="1" applyFill="1" applyBorder="1" applyAlignment="1">
      <alignment horizontal="center" vertical="center" wrapText="1"/>
    </xf>
    <xf numFmtId="0" fontId="46" fillId="0" borderId="13" xfId="0" applyFont="1" applyBorder="1" applyAlignment="1">
      <alignment horizontal="center" vertical="center" wrapText="1"/>
    </xf>
    <xf numFmtId="0" fontId="46" fillId="6" borderId="13" xfId="0" applyFont="1" applyFill="1" applyBorder="1" applyAlignment="1">
      <alignment horizontal="center" vertical="center" wrapText="1"/>
    </xf>
    <xf numFmtId="0" fontId="26" fillId="0" borderId="13" xfId="1" applyFont="1" applyFill="1" applyBorder="1" applyAlignment="1">
      <alignment horizontal="center" vertical="center" wrapText="1"/>
    </xf>
    <xf numFmtId="166" fontId="9" fillId="0" borderId="13" xfId="3" applyNumberFormat="1" applyFont="1" applyFill="1" applyBorder="1" applyAlignment="1">
      <alignment horizontal="center" vertical="center" wrapText="1"/>
    </xf>
    <xf numFmtId="0" fontId="47" fillId="6" borderId="13" xfId="2" applyFont="1" applyFill="1" applyBorder="1" applyAlignment="1">
      <alignment horizontal="center" vertical="center" wrapText="1"/>
    </xf>
    <xf numFmtId="0" fontId="11" fillId="0" borderId="13" xfId="0" quotePrefix="1" applyFont="1" applyBorder="1" applyAlignment="1">
      <alignment horizontal="center" vertical="center" wrapText="1"/>
    </xf>
    <xf numFmtId="0" fontId="11" fillId="13" borderId="13" xfId="0" applyFont="1" applyFill="1" applyBorder="1" applyAlignment="1">
      <alignment horizontal="center" vertical="center" wrapText="1"/>
    </xf>
    <xf numFmtId="0" fontId="26" fillId="0" borderId="13" xfId="0" applyFont="1" applyBorder="1"/>
    <xf numFmtId="22" fontId="11" fillId="0" borderId="13" xfId="0" applyNumberFormat="1" applyFont="1" applyBorder="1" applyAlignment="1">
      <alignment horizontal="center" vertical="center" wrapText="1"/>
    </xf>
    <xf numFmtId="16" fontId="11" fillId="0" borderId="13" xfId="0" applyNumberFormat="1" applyFont="1" applyBorder="1" applyAlignment="1">
      <alignment horizontal="center" vertical="center" wrapText="1"/>
    </xf>
    <xf numFmtId="0" fontId="11" fillId="0" borderId="0" xfId="0" applyFont="1" applyAlignment="1">
      <alignment horizontal="center" vertical="center"/>
    </xf>
    <xf numFmtId="14" fontId="11" fillId="0" borderId="13" xfId="0" applyNumberFormat="1" applyFont="1" applyBorder="1" applyAlignment="1">
      <alignment horizontal="center" vertical="center" wrapText="1"/>
    </xf>
    <xf numFmtId="0" fontId="9" fillId="0" borderId="0" xfId="0" applyFont="1" applyAlignment="1">
      <alignment horizontal="center" vertical="center" wrapText="1"/>
    </xf>
    <xf numFmtId="22" fontId="11" fillId="6" borderId="13" xfId="0" applyNumberFormat="1" applyFont="1" applyFill="1" applyBorder="1" applyAlignment="1">
      <alignment horizontal="center" vertical="center" wrapText="1"/>
    </xf>
    <xf numFmtId="3" fontId="11" fillId="0" borderId="13" xfId="0" applyNumberFormat="1" applyFont="1" applyBorder="1" applyAlignment="1">
      <alignment horizontal="center" vertical="center" wrapText="1"/>
    </xf>
    <xf numFmtId="0" fontId="26" fillId="6" borderId="13" xfId="0" applyFont="1" applyFill="1" applyBorder="1"/>
    <xf numFmtId="0" fontId="9" fillId="22" borderId="6" xfId="0" applyFont="1" applyFill="1" applyBorder="1" applyAlignment="1">
      <alignment horizontal="center" vertical="center" wrapText="1"/>
    </xf>
    <xf numFmtId="167" fontId="9" fillId="22" borderId="6" xfId="0" applyNumberFormat="1" applyFont="1" applyFill="1" applyBorder="1" applyAlignment="1">
      <alignment horizontal="center" vertical="center" wrapText="1"/>
    </xf>
    <xf numFmtId="0" fontId="9" fillId="22" borderId="4" xfId="0" applyFont="1" applyFill="1" applyBorder="1" applyAlignment="1">
      <alignment horizontal="center" vertical="center" wrapText="1"/>
    </xf>
    <xf numFmtId="0" fontId="26" fillId="0" borderId="14" xfId="0" applyFont="1" applyBorder="1"/>
    <xf numFmtId="1" fontId="26" fillId="0" borderId="0" xfId="0" applyNumberFormat="1" applyFont="1"/>
    <xf numFmtId="0" fontId="26" fillId="0" borderId="12" xfId="0" applyFont="1" applyBorder="1"/>
    <xf numFmtId="0" fontId="26" fillId="0" borderId="7" xfId="0" applyFont="1" applyBorder="1"/>
    <xf numFmtId="168" fontId="26" fillId="0" borderId="0" xfId="0" applyNumberFormat="1" applyFont="1"/>
    <xf numFmtId="167" fontId="26" fillId="0" borderId="0" xfId="0" applyNumberFormat="1" applyFont="1"/>
    <xf numFmtId="0" fontId="9" fillId="0" borderId="0" xfId="0" applyFont="1"/>
    <xf numFmtId="0" fontId="11" fillId="6" borderId="0" xfId="0" applyFont="1" applyFill="1" applyAlignment="1">
      <alignment horizontal="center" vertical="center" wrapText="1"/>
    </xf>
    <xf numFmtId="0" fontId="44" fillId="0" borderId="0" xfId="0" applyFont="1"/>
    <xf numFmtId="0" fontId="44" fillId="0" borderId="0" xfId="0" applyFont="1" applyAlignment="1">
      <alignment horizontal="left" vertical="top" wrapText="1"/>
    </xf>
    <xf numFmtId="167" fontId="9" fillId="8" borderId="13" xfId="0" applyNumberFormat="1" applyFont="1" applyFill="1" applyBorder="1" applyAlignment="1">
      <alignment horizontal="center" vertical="center" wrapText="1"/>
    </xf>
    <xf numFmtId="0" fontId="9" fillId="17" borderId="13" xfId="0" applyFont="1" applyFill="1" applyBorder="1" applyAlignment="1">
      <alignment horizontal="center" vertical="center" wrapText="1"/>
    </xf>
    <xf numFmtId="167" fontId="9" fillId="15" borderId="13" xfId="0" applyNumberFormat="1" applyFont="1" applyFill="1" applyBorder="1" applyAlignment="1">
      <alignment horizontal="center" vertical="center" wrapText="1"/>
    </xf>
    <xf numFmtId="0" fontId="8" fillId="4" borderId="7" xfId="0" applyFont="1" applyFill="1" applyBorder="1" applyAlignment="1">
      <alignment vertical="center"/>
    </xf>
    <xf numFmtId="0" fontId="8" fillId="4" borderId="0" xfId="0" applyFont="1" applyFill="1" applyAlignment="1">
      <alignment vertical="center"/>
    </xf>
    <xf numFmtId="0" fontId="8" fillId="4" borderId="6" xfId="0" applyFont="1" applyFill="1" applyBorder="1" applyAlignment="1">
      <alignment vertical="center"/>
    </xf>
    <xf numFmtId="0" fontId="8" fillId="4" borderId="11" xfId="0" applyFont="1" applyFill="1" applyBorder="1" applyAlignment="1">
      <alignment vertical="center"/>
    </xf>
    <xf numFmtId="167" fontId="9" fillId="21" borderId="13" xfId="0" applyNumberFormat="1" applyFont="1" applyFill="1" applyBorder="1" applyAlignment="1">
      <alignment horizontal="center" vertical="center" wrapText="1"/>
    </xf>
    <xf numFmtId="0" fontId="26"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26" fillId="8" borderId="4" xfId="0" applyFont="1" applyFill="1" applyBorder="1"/>
    <xf numFmtId="167" fontId="9" fillId="8" borderId="4" xfId="0" applyNumberFormat="1"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46" fillId="8" borderId="13" xfId="0" applyFont="1" applyFill="1" applyBorder="1" applyAlignment="1">
      <alignment horizontal="center" vertical="center" wrapText="1"/>
    </xf>
    <xf numFmtId="166" fontId="11" fillId="8" borderId="13" xfId="0" applyNumberFormat="1" applyFont="1" applyFill="1" applyBorder="1" applyAlignment="1">
      <alignment horizontal="center" vertical="center" wrapText="1"/>
    </xf>
    <xf numFmtId="0" fontId="26" fillId="2" borderId="13" xfId="1" applyFont="1" applyBorder="1" applyAlignment="1">
      <alignment horizontal="center" vertical="center" wrapText="1"/>
    </xf>
    <xf numFmtId="0" fontId="11" fillId="14" borderId="13" xfId="0" applyFont="1" applyFill="1" applyBorder="1" applyAlignment="1">
      <alignment horizontal="center" vertical="center" wrapText="1"/>
    </xf>
    <xf numFmtId="1" fontId="11" fillId="16" borderId="13" xfId="0" applyNumberFormat="1" applyFont="1" applyFill="1" applyBorder="1" applyAlignment="1">
      <alignment horizontal="center" vertical="center" wrapText="1"/>
    </xf>
    <xf numFmtId="167" fontId="11" fillId="15" borderId="13" xfId="0" applyNumberFormat="1" applyFont="1" applyFill="1" applyBorder="1" applyAlignment="1">
      <alignment horizontal="center" vertical="center" wrapText="1"/>
    </xf>
    <xf numFmtId="0" fontId="10" fillId="0" borderId="13" xfId="0" applyFont="1" applyBorder="1" applyAlignment="1">
      <alignment horizontal="center" vertical="center"/>
    </xf>
    <xf numFmtId="1" fontId="19" fillId="6" borderId="6" xfId="0" applyNumberFormat="1" applyFont="1" applyFill="1" applyBorder="1" applyAlignment="1">
      <alignment horizontal="center" vertical="center" wrapText="1"/>
    </xf>
    <xf numFmtId="0" fontId="19" fillId="0" borderId="0" xfId="0" applyFont="1" applyBorder="1" applyAlignment="1">
      <alignment horizontal="center" vertical="center" wrapText="1"/>
    </xf>
    <xf numFmtId="0" fontId="11" fillId="0" borderId="11" xfId="0" applyFont="1" applyBorder="1" applyAlignment="1">
      <alignment horizontal="center" vertical="center" wrapText="1"/>
    </xf>
    <xf numFmtId="167" fontId="9" fillId="6" borderId="6" xfId="0" applyNumberFormat="1" applyFont="1" applyFill="1" applyBorder="1" applyAlignment="1">
      <alignment horizontal="center" vertical="center" wrapText="1"/>
    </xf>
    <xf numFmtId="167" fontId="9" fillId="6" borderId="11" xfId="0" applyNumberFormat="1" applyFont="1" applyFill="1" applyBorder="1" applyAlignment="1">
      <alignment horizontal="center" vertical="center" wrapText="1"/>
    </xf>
    <xf numFmtId="0" fontId="9" fillId="0" borderId="12" xfId="0" applyFont="1" applyBorder="1" applyAlignment="1">
      <alignment horizontal="center" vertical="center" wrapText="1"/>
    </xf>
    <xf numFmtId="0" fontId="9" fillId="6" borderId="11" xfId="0" applyFont="1" applyFill="1" applyBorder="1" applyAlignment="1">
      <alignment horizontal="center" vertical="center" wrapText="1"/>
    </xf>
    <xf numFmtId="1" fontId="11" fillId="6" borderId="4"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11" fillId="30"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horizontal="center" vertical="center" wrapText="1"/>
    </xf>
    <xf numFmtId="167" fontId="10" fillId="6" borderId="6" xfId="0" applyNumberFormat="1"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0" borderId="0" xfId="0" applyFont="1" applyBorder="1" applyAlignment="1">
      <alignment horizontal="center" vertical="center" wrapText="1"/>
    </xf>
    <xf numFmtId="0" fontId="11" fillId="0" borderId="0" xfId="0" applyFont="1" applyBorder="1" applyAlignment="1">
      <alignment horizontal="center" vertical="center"/>
    </xf>
    <xf numFmtId="0" fontId="26" fillId="0" borderId="0" xfId="0" applyFont="1" applyBorder="1"/>
    <xf numFmtId="0" fontId="39" fillId="6" borderId="0" xfId="0" applyFont="1" applyFill="1" applyBorder="1" applyAlignment="1">
      <alignment horizontal="center" vertical="center" wrapText="1"/>
    </xf>
    <xf numFmtId="0" fontId="26" fillId="6" borderId="0" xfId="0" applyFont="1" applyFill="1" applyBorder="1" applyAlignment="1">
      <alignment horizontal="center" vertical="center"/>
    </xf>
    <xf numFmtId="0" fontId="19" fillId="6" borderId="6" xfId="0" applyFont="1" applyFill="1" applyBorder="1" applyAlignment="1">
      <alignment horizontal="center" vertical="center" wrapText="1"/>
    </xf>
    <xf numFmtId="167" fontId="19" fillId="6" borderId="6" xfId="0" applyNumberFormat="1" applyFont="1" applyFill="1" applyBorder="1" applyAlignment="1">
      <alignment horizontal="center" vertical="center" wrapText="1"/>
    </xf>
    <xf numFmtId="0" fontId="8" fillId="4" borderId="0" xfId="0" applyFont="1" applyFill="1" applyAlignment="1">
      <alignment horizontal="center"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38" fillId="23" borderId="8" xfId="0" applyFont="1" applyFill="1" applyBorder="1" applyAlignment="1">
      <alignment horizontal="center" vertical="center" wrapText="1"/>
    </xf>
    <xf numFmtId="0" fontId="38" fillId="23" borderId="9" xfId="0" applyFont="1" applyFill="1" applyBorder="1" applyAlignment="1">
      <alignment horizontal="center" vertical="center" wrapText="1"/>
    </xf>
    <xf numFmtId="0" fontId="38" fillId="23" borderId="10"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11" xfId="0" applyFont="1" applyFill="1" applyBorder="1" applyAlignment="1">
      <alignment horizontal="center" vertical="center"/>
    </xf>
    <xf numFmtId="0" fontId="45" fillId="4" borderId="7" xfId="0" applyFont="1" applyFill="1" applyBorder="1" applyAlignment="1">
      <alignment horizontal="center" vertical="center"/>
    </xf>
    <xf numFmtId="0" fontId="45" fillId="4" borderId="0" xfId="0" applyFont="1" applyFill="1" applyAlignment="1">
      <alignment horizontal="center" vertical="center"/>
    </xf>
    <xf numFmtId="0" fontId="45" fillId="4" borderId="4" xfId="0" applyFont="1" applyFill="1" applyBorder="1" applyAlignment="1">
      <alignment horizontal="left" vertical="center"/>
    </xf>
    <xf numFmtId="0" fontId="45" fillId="4" borderId="5" xfId="0" applyFont="1" applyFill="1" applyBorder="1" applyAlignment="1">
      <alignment horizontal="left" vertical="center"/>
    </xf>
    <xf numFmtId="0" fontId="45" fillId="4" borderId="1" xfId="0" applyFont="1" applyFill="1" applyBorder="1" applyAlignment="1">
      <alignment horizontal="center" vertical="center"/>
    </xf>
    <xf numFmtId="0" fontId="45" fillId="4" borderId="2" xfId="0" applyFont="1" applyFill="1" applyBorder="1" applyAlignment="1">
      <alignment horizontal="center" vertical="center"/>
    </xf>
    <xf numFmtId="0" fontId="45" fillId="4" borderId="3" xfId="0" applyFont="1" applyFill="1" applyBorder="1" applyAlignment="1">
      <alignment horizontal="center" vertical="center"/>
    </xf>
    <xf numFmtId="0" fontId="45" fillId="4" borderId="8" xfId="0" applyFont="1" applyFill="1" applyBorder="1" applyAlignment="1">
      <alignment horizontal="center" vertical="center"/>
    </xf>
    <xf numFmtId="0" fontId="45" fillId="4" borderId="9" xfId="0" applyFont="1" applyFill="1" applyBorder="1" applyAlignment="1">
      <alignment horizontal="center" vertical="center"/>
    </xf>
    <xf numFmtId="0" fontId="45" fillId="4" borderId="10"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5" xfId="0" applyFont="1" applyFill="1" applyBorder="1" applyAlignment="1">
      <alignment horizontal="center" vertical="center"/>
    </xf>
    <xf numFmtId="0" fontId="45" fillId="4" borderId="6" xfId="0" applyFont="1" applyFill="1" applyBorder="1" applyAlignment="1">
      <alignment horizontal="center" vertical="center"/>
    </xf>
    <xf numFmtId="0" fontId="45" fillId="4" borderId="11"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15" xfId="0" applyFont="1" applyFill="1" applyBorder="1" applyAlignment="1">
      <alignment horizontal="center" vertical="center"/>
    </xf>
  </cellXfs>
  <cellStyles count="6">
    <cellStyle name="Hiperlink" xfId="2" builtinId="8"/>
    <cellStyle name="Moeda 2" xfId="4" xr:uid="{76963E81-7A1D-44C1-ACE2-1DF12ACC44BC}"/>
    <cellStyle name="Moeda_AINTE" xfId="3" xr:uid="{0C6F8507-4515-497C-AFBD-16260FDF7D1D}"/>
    <cellStyle name="Neutra 2" xfId="5" xr:uid="{D927B0F4-34A6-4FE3-B9C4-7E6C3C4AD122}"/>
    <cellStyle name="Normal" xfId="0" builtinId="0"/>
    <cellStyle name="Ruim" xfId="1" builtinId="27"/>
  </cellStyles>
  <dxfs count="252">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outline val="0"/>
        <shadow val="0"/>
        <u val="none"/>
        <vertAlign val="baseline"/>
        <sz val="11"/>
        <color rgb="FFFF0000"/>
        <name val="Arial"/>
        <scheme val="none"/>
      </font>
    </dxf>
    <dxf>
      <font>
        <b/>
        <i val="0"/>
        <strike val="0"/>
        <condense val="0"/>
        <extend val="0"/>
        <outline val="0"/>
        <shadow val="0"/>
        <u val="none"/>
        <vertAlign val="baseline"/>
        <sz val="11"/>
        <color rgb="FFFF0000"/>
        <name val="Arial"/>
        <family val="2"/>
        <scheme val="none"/>
      </font>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B0F0"/>
        <name val="Calibri"/>
        <family val="2"/>
        <scheme val="minor"/>
      </font>
    </dxf>
    <dxf>
      <numFmt numFmtId="167" formatCode="&quot;R$&quot;#,##0.00"/>
    </dxf>
    <dxf>
      <numFmt numFmtId="167" formatCode="&quot;R$&quot;#,##0.00"/>
    </dxf>
    <dxf>
      <numFmt numFmtId="168" formatCode="_-[$R$-416]* #,##0.00_-;\-[$R$-416]* #,##0.00_-;_-[$R$-416]* &quot;-&quot;??_-;_-@_-"/>
    </dxf>
    <dxf>
      <numFmt numFmtId="168" formatCode="_-[$R$-416]* #,##0.00_-;\-[$R$-416]* #,##0.00_-;_-[$R$-416]* &quot;-&quot;??_-;_-@_-"/>
    </dxf>
    <dxf>
      <border outline="0">
        <left style="thin">
          <color indexed="64"/>
        </left>
      </border>
    </dxf>
    <dxf>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left style="thin">
          <color indexed="64"/>
        </left>
        <right style="thin">
          <color indexed="64"/>
        </right>
      </border>
    </dxf>
    <dxf>
      <border diagonalUp="0" diagonalDown="0" outline="0">
        <left style="thin">
          <color indexed="64"/>
        </left>
        <right style="thin">
          <color indexed="64"/>
        </right>
        <top/>
        <bottom/>
      </border>
    </dxf>
    <dxf>
      <numFmt numFmtId="1" formatCode="0"/>
    </dxf>
    <dxf>
      <numFmt numFmtId="1" formatCode="0"/>
    </dxf>
    <dxf>
      <border outline="0">
        <right style="thin">
          <color indexed="64"/>
        </right>
      </border>
    </dxf>
    <dxf>
      <border diagonalUp="0" diagonalDown="0" outline="0">
        <left/>
        <right style="thin">
          <color indexed="64"/>
        </right>
        <top/>
        <bottom/>
      </border>
    </dxf>
    <dxf>
      <border outline="0">
        <bottom style="thin">
          <color indexed="64"/>
        </bottom>
      </border>
    </dxf>
    <dxf>
      <border outline="0">
        <top style="thin">
          <color indexed="64"/>
        </top>
      </border>
    </dxf>
    <dxf>
      <font>
        <b/>
        <strike val="0"/>
        <outline val="0"/>
        <shadow val="0"/>
        <u val="none"/>
        <vertAlign val="baseline"/>
        <sz val="11"/>
        <color theme="0"/>
        <name val="Arial"/>
        <scheme val="none"/>
      </font>
      <fill>
        <patternFill patternType="solid">
          <fgColor indexed="64"/>
          <bgColor theme="4" tint="-0.499984740745262"/>
        </patternFill>
      </fill>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outline val="0"/>
        <shadow val="0"/>
        <u val="none"/>
        <vertAlign val="baseline"/>
        <sz val="11"/>
        <color rgb="FFFF0000"/>
        <name val="Arial"/>
        <scheme val="none"/>
      </font>
    </dxf>
    <dxf>
      <font>
        <b/>
        <i val="0"/>
        <strike val="0"/>
        <condense val="0"/>
        <extend val="0"/>
        <outline val="0"/>
        <shadow val="0"/>
        <u val="none"/>
        <vertAlign val="baseline"/>
        <sz val="11"/>
        <color rgb="FFFF0000"/>
        <name val="Arial"/>
        <family val="2"/>
        <scheme val="none"/>
      </font>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B0F0"/>
        <name val="Calibri"/>
        <family val="2"/>
        <scheme val="minor"/>
      </font>
    </dxf>
    <dxf>
      <numFmt numFmtId="167" formatCode="&quot;R$&quot;#,##0.00"/>
    </dxf>
    <dxf>
      <numFmt numFmtId="167" formatCode="&quot;R$&quot;#,##0.00"/>
    </dxf>
    <dxf>
      <numFmt numFmtId="168" formatCode="_-[$R$-416]* #,##0.00_-;\-[$R$-416]* #,##0.00_-;_-[$R$-416]* &quot;-&quot;??_-;_-@_-"/>
    </dxf>
    <dxf>
      <numFmt numFmtId="168" formatCode="_-[$R$-416]* #,##0.00_-;\-[$R$-416]* #,##0.00_-;_-[$R$-416]* &quot;-&quot;??_-;_-@_-"/>
    </dxf>
    <dxf>
      <border outline="0">
        <left style="thin">
          <color indexed="64"/>
        </left>
      </border>
    </dxf>
    <dxf>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border outline="0">
        <left style="thin">
          <color indexed="64"/>
        </left>
        <right style="thin">
          <color indexed="64"/>
        </right>
      </border>
    </dxf>
    <dxf>
      <border diagonalUp="0" diagonalDown="0" outline="0">
        <left style="thin">
          <color indexed="64"/>
        </left>
        <right style="thin">
          <color indexed="64"/>
        </right>
        <top/>
        <bottom/>
      </border>
    </dxf>
    <dxf>
      <numFmt numFmtId="1" formatCode="0"/>
    </dxf>
    <dxf>
      <numFmt numFmtId="1" formatCode="0"/>
    </dxf>
    <dxf>
      <border outline="0">
        <right style="thin">
          <color indexed="64"/>
        </right>
      </border>
    </dxf>
    <dxf>
      <border diagonalUp="0" diagonalDown="0" outline="0">
        <left/>
        <right style="thin">
          <color indexed="64"/>
        </right>
        <top/>
        <bottom/>
      </border>
    </dxf>
    <dxf>
      <border outline="0">
        <bottom style="thin">
          <color indexed="64"/>
        </bottom>
      </border>
    </dxf>
    <dxf>
      <border outline="0">
        <top style="thin">
          <color indexed="64"/>
        </top>
      </border>
    </dxf>
    <dxf>
      <font>
        <b/>
        <strike val="0"/>
        <outline val="0"/>
        <shadow val="0"/>
        <u val="none"/>
        <vertAlign val="baseline"/>
        <sz val="11"/>
        <color theme="0"/>
        <name val="Arial"/>
        <scheme val="none"/>
      </font>
      <fill>
        <patternFill patternType="solid">
          <fgColor indexed="64"/>
          <bgColor theme="4" tint="-0.499984740745262"/>
        </patternFill>
      </fill>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outline val="0"/>
        <shadow val="0"/>
        <u val="none"/>
        <vertAlign val="baseline"/>
        <sz val="11"/>
        <color rgb="FFFF0000"/>
        <name val="Arial"/>
        <scheme val="none"/>
      </font>
    </dxf>
    <dxf>
      <font>
        <b/>
        <i val="0"/>
        <strike val="0"/>
        <condense val="0"/>
        <extend val="0"/>
        <outline val="0"/>
        <shadow val="0"/>
        <u val="none"/>
        <vertAlign val="baseline"/>
        <sz val="11"/>
        <color rgb="FFFF0000"/>
        <name val="Arial"/>
        <family val="2"/>
        <scheme val="none"/>
      </font>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B0F0"/>
        <name val="Calibri"/>
        <family val="2"/>
        <scheme val="minor"/>
      </font>
    </dxf>
    <dxf>
      <numFmt numFmtId="167" formatCode="&quot;R$&quot;#,##0.00"/>
    </dxf>
    <dxf>
      <numFmt numFmtId="167" formatCode="&quot;R$&quot;#,##0.00"/>
    </dxf>
    <dxf>
      <numFmt numFmtId="168" formatCode="_-[$R$-416]* #,##0.00_-;\-[$R$-416]* #,##0.00_-;_-[$R$-416]* &quot;-&quot;??_-;_-@_-"/>
    </dxf>
    <dxf>
      <numFmt numFmtId="168" formatCode="_-[$R$-416]* #,##0.00_-;\-[$R$-416]* #,##0.00_-;_-[$R$-416]* &quot;-&quot;??_-;_-@_-"/>
    </dxf>
    <dxf>
      <font>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left style="thin">
          <color indexed="64"/>
        </left>
        <right style="thin">
          <color indexed="64"/>
        </right>
      </border>
    </dxf>
    <dxf>
      <border diagonalUp="0" diagonalDown="0" outline="0">
        <left style="thin">
          <color indexed="64"/>
        </left>
        <right style="thin">
          <color indexed="64"/>
        </right>
        <top/>
        <bottom/>
      </border>
    </dxf>
    <dxf>
      <numFmt numFmtId="1" formatCode="0"/>
    </dxf>
    <dxf>
      <numFmt numFmtId="1" formatCode="0"/>
    </dxf>
    <dxf>
      <border outline="0">
        <right style="thin">
          <color indexed="64"/>
        </right>
      </border>
    </dxf>
    <dxf>
      <border diagonalUp="0" diagonalDown="0" outline="0">
        <left/>
        <right style="thin">
          <color indexed="64"/>
        </right>
        <top/>
        <bottom/>
      </border>
    </dxf>
    <dxf>
      <border outline="0">
        <bottom style="thin">
          <color indexed="64"/>
        </bottom>
      </border>
    </dxf>
    <dxf>
      <border outline="0">
        <top style="thin">
          <color indexed="64"/>
        </top>
      </border>
    </dxf>
    <dxf>
      <font>
        <b/>
        <strike val="0"/>
        <outline val="0"/>
        <shadow val="0"/>
        <u val="none"/>
        <vertAlign val="baseline"/>
        <sz val="11"/>
        <color theme="0"/>
        <name val="Arial"/>
        <scheme val="none"/>
      </font>
      <fill>
        <patternFill patternType="solid">
          <fgColor indexed="64"/>
          <bgColor theme="4" tint="-0.499984740745262"/>
        </patternFill>
      </fill>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dxf>
    <dxf>
      <font>
        <b/>
        <outline val="0"/>
        <shadow val="0"/>
        <u val="none"/>
        <vertAlign val="baseline"/>
        <sz val="11"/>
        <color rgb="FFFF0000"/>
        <name val="Arial"/>
        <scheme val="none"/>
      </font>
    </dxf>
    <dxf>
      <font>
        <b/>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numFmt numFmtId="167" formatCode="&quot;R$&quot;#,##0.00"/>
    </dxf>
    <dxf>
      <font>
        <b val="0"/>
        <i val="0"/>
        <strike val="0"/>
        <condense val="0"/>
        <extend val="0"/>
        <outline val="0"/>
        <shadow val="0"/>
        <u val="none"/>
        <vertAlign val="baseline"/>
        <sz val="11"/>
        <color auto="1"/>
        <name val="Calibri"/>
        <family val="2"/>
        <scheme val="minor"/>
      </font>
      <numFmt numFmtId="167" formatCode="&quot;R$&quot;#,##0.00"/>
    </dxf>
    <dxf>
      <font>
        <b val="0"/>
        <i val="0"/>
        <strike val="0"/>
        <condense val="0"/>
        <extend val="0"/>
        <outline val="0"/>
        <shadow val="0"/>
        <u val="none"/>
        <vertAlign val="baseline"/>
        <sz val="11"/>
        <color auto="1"/>
        <name val="Calibri"/>
        <family val="2"/>
        <scheme val="minor"/>
      </font>
      <numFmt numFmtId="168" formatCode="_-[$R$-416]* #,##0.00_-;\-[$R$-416]* #,##0.00_-;_-[$R$-416]* &quot;-&quot;??_-;_-@_-"/>
    </dxf>
    <dxf>
      <font>
        <b val="0"/>
        <i val="0"/>
        <strike val="0"/>
        <condense val="0"/>
        <extend val="0"/>
        <outline val="0"/>
        <shadow val="0"/>
        <u val="none"/>
        <vertAlign val="baseline"/>
        <sz val="11"/>
        <color auto="1"/>
        <name val="Calibri"/>
        <family val="2"/>
        <scheme val="minor"/>
      </font>
      <numFmt numFmtId="168" formatCode="_-[$R$-416]* #,##0.00_-;\-[$R$-416]* #,##0.00_-;_-[$R$-416]* &quot;-&quot;??_-;_-@_-"/>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border outline="0">
        <left style="thin">
          <color indexed="64"/>
        </left>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border outline="0">
        <left style="thin">
          <color indexed="64"/>
        </left>
        <right style="thin">
          <color indexed="64"/>
        </right>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numFmt numFmtId="1" formatCode="0"/>
    </dxf>
    <dxf>
      <font>
        <b val="0"/>
        <i val="0"/>
        <strike val="0"/>
        <condense val="0"/>
        <extend val="0"/>
        <outline val="0"/>
        <shadow val="0"/>
        <u val="none"/>
        <vertAlign val="baseline"/>
        <sz val="11"/>
        <color auto="1"/>
        <name val="Calibri"/>
        <family val="2"/>
        <scheme val="minor"/>
      </font>
      <numFmt numFmtId="1" formatCode="0"/>
    </dxf>
    <dxf>
      <border outline="0">
        <right style="thin">
          <color indexed="64"/>
        </right>
      </border>
    </dxf>
    <dxf>
      <font>
        <b val="0"/>
        <i val="0"/>
        <strike val="0"/>
        <condense val="0"/>
        <extend val="0"/>
        <outline val="0"/>
        <shadow val="0"/>
        <u val="none"/>
        <vertAlign val="baseline"/>
        <sz val="11"/>
        <color auto="1"/>
        <name val="Calibri"/>
        <family val="2"/>
        <scheme val="minor"/>
      </font>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border outline="0">
        <bottom style="thin">
          <color indexed="64"/>
        </bottom>
      </border>
    </dxf>
    <dxf>
      <border outline="0">
        <top style="thin">
          <color indexed="64"/>
        </top>
      </border>
    </dxf>
    <dxf>
      <font>
        <b/>
        <strike val="0"/>
        <outline val="0"/>
        <shadow val="0"/>
        <u val="none"/>
        <vertAlign val="baseline"/>
        <sz val="11"/>
        <color theme="0"/>
        <name val="Arial"/>
        <scheme val="none"/>
      </font>
      <fill>
        <patternFill patternType="solid">
          <fgColor indexed="64"/>
          <bgColor theme="4" tint="-0.499984740745262"/>
        </patternFill>
      </fill>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outline val="0"/>
        <shadow val="0"/>
        <vertAlign val="baseline"/>
        <sz val="11"/>
        <color auto="1"/>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font>
        <b/>
        <outline val="0"/>
        <shadow val="0"/>
        <u val="none"/>
        <vertAlign val="baseline"/>
        <sz val="11"/>
        <color auto="1"/>
        <name val="Arial"/>
        <scheme val="none"/>
      </font>
    </dxf>
    <dxf>
      <font>
        <b/>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numFmt numFmtId="167" formatCode="&quot;R$&quot;#,##0.00"/>
    </dxf>
    <dxf>
      <font>
        <b val="0"/>
        <i val="0"/>
        <strike val="0"/>
        <condense val="0"/>
        <extend val="0"/>
        <outline val="0"/>
        <shadow val="0"/>
        <u val="none"/>
        <vertAlign val="baseline"/>
        <sz val="11"/>
        <color auto="1"/>
        <name val="Calibri"/>
        <family val="2"/>
        <scheme val="minor"/>
      </font>
      <numFmt numFmtId="167" formatCode="&quot;R$&quot;#,##0.00"/>
    </dxf>
    <dxf>
      <font>
        <outline val="0"/>
        <shadow val="0"/>
        <vertAlign val="baseline"/>
        <sz val="11"/>
        <color auto="1"/>
      </font>
    </dxf>
    <dxf>
      <font>
        <b val="0"/>
        <i val="0"/>
        <strike val="0"/>
        <condense val="0"/>
        <extend val="0"/>
        <outline val="0"/>
        <shadow val="0"/>
        <u val="none"/>
        <vertAlign val="baseline"/>
        <sz val="11"/>
        <color auto="1"/>
        <name val="Calibri"/>
        <family val="2"/>
        <scheme val="minor"/>
      </font>
      <numFmt numFmtId="168" formatCode="_-[$R$-416]* #,##0.00_-;\-[$R$-416]* #,##0.00_-;_-[$R$-416]* &quot;-&quot;??_-;_-@_-"/>
    </dxf>
    <dxf>
      <font>
        <outline val="0"/>
        <shadow val="0"/>
        <vertAlign val="baseline"/>
        <sz val="11"/>
        <color auto="1"/>
      </font>
    </dxf>
    <dxf>
      <font>
        <b val="0"/>
        <i val="0"/>
        <strike val="0"/>
        <condense val="0"/>
        <extend val="0"/>
        <outline val="0"/>
        <shadow val="0"/>
        <u val="none"/>
        <vertAlign val="baseline"/>
        <sz val="11"/>
        <color auto="1"/>
        <name val="Calibri"/>
        <family val="2"/>
        <scheme val="minor"/>
      </font>
      <numFmt numFmtId="168" formatCode="_-[$R$-416]* #,##0.00_-;\-[$R$-416]* #,##0.00_-;_-[$R$-416]* &quot;-&quot;??_-;_-@_-"/>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border outline="0">
        <left style="thin">
          <color indexed="64"/>
        </left>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bottom/>
      </border>
    </dxf>
    <dxf>
      <font>
        <b val="0"/>
        <i val="0"/>
        <strike val="0"/>
        <condense val="0"/>
        <extend val="0"/>
        <outline val="0"/>
        <shadow val="0"/>
        <u val="none"/>
        <vertAlign val="baseline"/>
        <sz val="11"/>
        <color auto="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outline val="0"/>
        <shadow val="0"/>
        <vertAlign val="baseline"/>
        <sz val="11"/>
        <color auto="1"/>
      </font>
      <border outline="0">
        <left style="thin">
          <color indexed="64"/>
        </left>
        <right style="thin">
          <color indexed="64"/>
        </right>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
      <font>
        <outline val="0"/>
        <shadow val="0"/>
        <vertAlign val="baseline"/>
        <sz val="11"/>
        <color auto="1"/>
      </font>
      <numFmt numFmtId="1" formatCode="0"/>
    </dxf>
    <dxf>
      <font>
        <b val="0"/>
        <i val="0"/>
        <strike val="0"/>
        <condense val="0"/>
        <extend val="0"/>
        <outline val="0"/>
        <shadow val="0"/>
        <u val="none"/>
        <vertAlign val="baseline"/>
        <sz val="11"/>
        <color auto="1"/>
        <name val="Calibri"/>
        <family val="2"/>
        <scheme val="minor"/>
      </font>
      <numFmt numFmtId="1" formatCode="0"/>
    </dxf>
    <dxf>
      <font>
        <outline val="0"/>
        <shadow val="0"/>
        <vertAlign val="baseline"/>
        <sz val="11"/>
        <color auto="1"/>
      </font>
      <border outline="0">
        <right style="thin">
          <color indexed="64"/>
        </right>
      </border>
    </dxf>
    <dxf>
      <font>
        <b val="0"/>
        <i val="0"/>
        <strike val="0"/>
        <condense val="0"/>
        <extend val="0"/>
        <outline val="0"/>
        <shadow val="0"/>
        <u val="none"/>
        <vertAlign val="baseline"/>
        <sz val="11"/>
        <color auto="1"/>
        <name val="Calibri"/>
        <family val="2"/>
        <scheme val="minor"/>
      </font>
      <border diagonalUp="0" diagonalDown="0" outline="0">
        <left/>
        <right style="thin">
          <color indexed="64"/>
        </right>
        <top/>
        <bottom/>
      </border>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font>
        <outline val="0"/>
        <shadow val="0"/>
        <vertAlign val="baseline"/>
        <sz val="11"/>
        <color auto="1"/>
      </font>
    </dxf>
    <dxf>
      <font>
        <b val="0"/>
        <i val="0"/>
        <strike val="0"/>
        <condense val="0"/>
        <extend val="0"/>
        <outline val="0"/>
        <shadow val="0"/>
        <u val="none"/>
        <vertAlign val="baseline"/>
        <sz val="11"/>
        <color auto="1"/>
        <name val="Calibri"/>
        <family val="2"/>
        <scheme val="minor"/>
      </font>
    </dxf>
    <dxf>
      <border outline="0">
        <bottom style="thin">
          <color indexed="64"/>
        </bottom>
      </border>
    </dxf>
    <dxf>
      <border outline="0">
        <top style="thin">
          <color indexed="64"/>
        </top>
      </border>
    </dxf>
    <dxf>
      <font>
        <b/>
        <strike val="0"/>
        <outline val="0"/>
        <shadow val="0"/>
        <u val="none"/>
        <vertAlign val="baseline"/>
        <sz val="11"/>
        <color auto="1"/>
        <name val="Arial"/>
        <scheme val="none"/>
      </font>
      <numFmt numFmtId="169" formatCode="&quot;R$&quot;\ #.##000"/>
      <fill>
        <patternFill patternType="solid">
          <fgColor indexed="64"/>
          <bgColor theme="4" tint="-0.499984740745262"/>
        </patternFill>
      </fill>
    </dxf>
    <dxf>
      <font>
        <outline val="0"/>
        <shadow val="0"/>
        <vertAlign val="baseline"/>
        <color auto="1"/>
      </font>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outline val="0"/>
        <shadow val="0"/>
        <u val="none"/>
        <vertAlign val="baseline"/>
        <sz val="11"/>
        <color rgb="FFFF0000"/>
        <name val="Arial"/>
        <scheme val="none"/>
      </font>
    </dxf>
    <dxf>
      <font>
        <b/>
        <i val="0"/>
        <strike val="0"/>
        <condense val="0"/>
        <extend val="0"/>
        <outline val="0"/>
        <shadow val="0"/>
        <u val="none"/>
        <vertAlign val="baseline"/>
        <sz val="11"/>
        <color rgb="FFFF0000"/>
        <name val="Arial"/>
        <family val="2"/>
        <scheme val="none"/>
      </font>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B0F0"/>
        <name val="Calibri"/>
        <family val="2"/>
        <scheme val="minor"/>
      </font>
    </dxf>
    <dxf>
      <numFmt numFmtId="167" formatCode="&quot;R$&quot;#,##0.00"/>
    </dxf>
    <dxf>
      <numFmt numFmtId="167" formatCode="&quot;R$&quot;#,##0.00"/>
    </dxf>
    <dxf>
      <numFmt numFmtId="168" formatCode="_-[$R$-416]* #,##0.00_-;\-[$R$-416]* #,##0.00_-;_-[$R$-416]* &quot;-&quot;??_-;_-@_-"/>
    </dxf>
    <dxf>
      <numFmt numFmtId="168" formatCode="_-[$R$-416]* #,##0.00_-;\-[$R$-416]* #,##0.00_-;_-[$R$-416]* &quot;-&quot;??_-;_-@_-"/>
    </dxf>
    <dxf>
      <border outline="0">
        <left style="thin">
          <color indexed="64"/>
        </left>
      </border>
    </dxf>
    <dxf>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border outline="0">
        <left style="thin">
          <color indexed="64"/>
        </left>
        <right style="thin">
          <color indexed="64"/>
        </right>
      </border>
    </dxf>
    <dxf>
      <border diagonalUp="0" diagonalDown="0" outline="0">
        <left style="thin">
          <color indexed="64"/>
        </left>
        <right style="thin">
          <color indexed="64"/>
        </right>
        <top/>
        <bottom/>
      </border>
    </dxf>
    <dxf>
      <numFmt numFmtId="1" formatCode="0"/>
    </dxf>
    <dxf>
      <numFmt numFmtId="1" formatCode="0"/>
    </dxf>
    <dxf>
      <border outline="0">
        <right style="thin">
          <color indexed="64"/>
        </right>
      </border>
    </dxf>
    <dxf>
      <border diagonalUp="0" diagonalDown="0" outline="0">
        <left/>
        <right style="thin">
          <color indexed="64"/>
        </right>
        <top/>
        <bottom/>
      </border>
    </dxf>
    <dxf>
      <border outline="0">
        <bottom style="thin">
          <color indexed="64"/>
        </bottom>
      </border>
    </dxf>
    <dxf>
      <border outline="0">
        <top style="thin">
          <color indexed="64"/>
        </top>
      </border>
    </dxf>
    <dxf>
      <font>
        <b/>
        <strike val="0"/>
        <outline val="0"/>
        <shadow val="0"/>
        <u val="none"/>
        <vertAlign val="baseline"/>
        <sz val="11"/>
        <color theme="0"/>
        <name val="Arial"/>
        <scheme val="none"/>
      </font>
      <fill>
        <patternFill patternType="solid">
          <fgColor indexed="64"/>
          <bgColor theme="4" tint="-0.499984740745262"/>
        </patternFill>
      </fill>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color auto="1"/>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font>
        <b/>
        <strike val="0"/>
        <outline val="0"/>
        <shadow val="0"/>
        <u val="none"/>
        <vertAlign val="baseline"/>
        <sz val="11"/>
        <color auto="1"/>
        <name val="Arial"/>
        <scheme val="none"/>
      </font>
    </dxf>
    <dxf>
      <font>
        <b/>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numFmt numFmtId="167" formatCode="&quot;R$&quot;#,##0.00"/>
    </dxf>
    <dxf>
      <numFmt numFmtId="167" formatCode="&quot;R$&quot;#,##0.00"/>
    </dxf>
    <dxf>
      <numFmt numFmtId="168" formatCode="_-[$R$-416]* #,##0.00_-;\-[$R$-416]* #,##0.00_-;_-[$R$-416]* &quot;-&quot;??_-;_-@_-"/>
    </dxf>
    <dxf>
      <numFmt numFmtId="168" formatCode="_-[$R$-416]* #,##0.00_-;\-[$R$-416]* #,##0.00_-;_-[$R$-416]* &quot;-&quot;??_-;_-@_-"/>
    </dxf>
    <dxf>
      <border outline="0">
        <left style="thin">
          <color indexed="64"/>
        </left>
      </border>
    </dxf>
    <dxf>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darkUp">
          <fgColor rgb="FFFF0000"/>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border>
    </dxf>
    <dxf>
      <border diagonalUp="0" diagonalDown="0" outline="0">
        <left style="thin">
          <color indexed="64"/>
        </left>
        <right style="thin">
          <color indexed="64"/>
        </right>
        <top/>
        <bottom/>
      </border>
    </dxf>
    <dxf>
      <numFmt numFmtId="1" formatCode="0"/>
    </dxf>
    <dxf>
      <numFmt numFmtId="1" formatCode="0"/>
    </dxf>
    <dxf>
      <border outline="0">
        <right style="thin">
          <color indexed="64"/>
        </right>
      </border>
    </dxf>
    <dxf>
      <border diagonalUp="0" diagonalDown="0" outline="0">
        <left/>
        <right style="thin">
          <color indexed="64"/>
        </right>
        <top/>
        <bottom/>
      </border>
    </dxf>
    <dxf>
      <border outline="0">
        <bottom style="thin">
          <color indexed="64"/>
        </bottom>
      </border>
    </dxf>
    <dxf>
      <border outline="0">
        <top style="thin">
          <color indexed="64"/>
        </top>
      </border>
    </dxf>
    <dxf>
      <font>
        <b/>
        <strike val="0"/>
        <outline val="0"/>
        <shadow val="0"/>
        <u val="none"/>
        <vertAlign val="baseline"/>
        <sz val="11"/>
        <color theme="0"/>
        <name val="Arial"/>
        <scheme val="none"/>
      </font>
      <fill>
        <patternFill patternType="solid">
          <fgColor indexed="64"/>
          <bgColor theme="4" tint="-0.499984740745262"/>
        </patternFill>
      </fill>
    </dxf>
    <dxf>
      <font>
        <b/>
        <i val="0"/>
        <strike val="0"/>
        <condense val="0"/>
        <extend val="0"/>
        <outline val="0"/>
        <shadow val="0"/>
        <u val="none"/>
        <vertAlign val="baseline"/>
        <sz val="11"/>
        <color theme="0"/>
        <name val="Calibri"/>
        <scheme val="minor"/>
      </font>
      <numFmt numFmtId="166" formatCode="&quot;R$&quot;\ #,##0.00"/>
      <fill>
        <patternFill patternType="solid">
          <fgColor indexed="64"/>
          <bgColor theme="3"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92f07b2e955311ab\&#193;rea%2520de%2520Trabalho\GEDEP\PDP\Matrizes%2520PDP%25202020\MAR&#199;O\EM%2520REVIS&#195;O%252026-03\PDP%2520DIRE5%2520%252011_03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PDP 2020"/>
      <sheetName val="LICENÇA CAPACITAÇÃO"/>
      <sheetName val="CORPORATIVOS"/>
      <sheetName val="INDIVIDUAIS"/>
      <sheetName val="Análises"/>
      <sheetName val="EXCLUÍDOS PELA GEDEP"/>
      <sheetName val="PDP DIRE5  11_03_2020"/>
      <sheetName val="PDP%20DIRE5%20%2011_03_2020"/>
    </sheetNames>
    <sheetDataSet>
      <sheetData sheetId="0"/>
      <sheetData sheetId="1"/>
      <sheetData sheetId="2"/>
      <sheetData sheetId="3"/>
      <sheetData sheetId="4"/>
      <sheetData sheetId="5"/>
      <sheetData sheetId="6" refreshError="1"/>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0F6FDF-4B6A-41DB-AEBD-8C283CB9DF35}" name="Tabela212" displayName="Tabela212" ref="A3:W1230" totalsRowCount="1" headerRowDxfId="251" totalsRowDxfId="250" headerRowBorderDxfId="248" tableBorderDxfId="249" headerRowCellStyle="Moeda_AINTE">
  <autoFilter ref="A3:W1229" xr:uid="{7819A45D-759A-4B5E-B686-1FC5D15BF7C9}">
    <filterColumn colId="2">
      <filters>
        <filter val="GFARM"/>
      </filters>
    </filterColumn>
  </autoFilter>
  <tableColumns count="23">
    <tableColumn id="1" xr3:uid="{2984FF9A-2032-4E91-89B1-1DE4D5486762}" name="DIRETORIA"/>
    <tableColumn id="2" xr3:uid="{1C01910E-3589-4BFB-A65D-91D259FC1C31}" name="GERENCIA-GERAL E EQUIVALENTES"/>
    <tableColumn id="3" xr3:uid="{E8A627BC-13B5-4465-8BD0-766F37646C91}" name="UNIDADE ORGANIZACIONAL"/>
    <tableColumn id="4" xr3:uid="{FFD62341-C178-47B2-B4EA-C9035113C59D}" name="DESCRIÇÃO DA COMPETÊNCIA A SER DESENVOLVIDA EM 2020"/>
    <tableColumn id="5" xr3:uid="{49A1DBE1-DB8B-4090-AF96-BAF7825AA666}" name="RESULTADO DA FORMULA  DOMINIO IMPORTÂNCIA "/>
    <tableColumn id="6" xr3:uid="{AEDF961D-F5EC-4CF9-8D3E-2A7F831228FB}" name="TITULO DA AÇÃO"/>
    <tableColumn id="7" xr3:uid="{BC3B5AFE-A753-4AC7-98E5-E5A8ADAB6CC1}" name="FORMA DA AÇÃO DE DESENVOLVIMENTO"/>
    <tableColumn id="8" xr3:uid="{CEA4F015-B0E7-403F-9CEC-43004F9FD99D}" name="TIPO  DA AÇÃO"/>
    <tableColumn id="9" xr3:uid="{9E3DA4B2-0E1D-4013-B365-0BA241693008}" name="MODALIDADE" dataDxfId="246" totalsRowDxfId="247"/>
    <tableColumn id="10" xr3:uid="{8D1C4B69-F2A1-43CC-9799-FD9C16367FDD}" name="CARGA HORÁRIA " dataDxfId="244" totalsRowDxfId="245"/>
    <tableColumn id="11" xr3:uid="{45FA928A-EFDE-47B1-BD27-36C0A29C2B56}" name="PERIODO DA CAPACITAÇÃO" dataDxfId="242" totalsRowDxfId="243"/>
    <tableColumn id="22" xr3:uid="{8B1F9841-3D3C-4F81-8137-FFAFA12A2065}" name="MÊS LICENÇA PARA CAPACITAÇÃO" dataDxfId="240" totalsRowDxfId="241"/>
    <tableColumn id="12" xr3:uid="{1092DC75-AF3C-4D0C-9C9F-8142EE5572F1}" name="QUANTIDADE DE SERVIDORES" totalsRowFunction="sum" dataDxfId="238" totalsRowDxfId="239"/>
    <tableColumn id="13" xr3:uid="{DAB0BD9C-C8AA-47A8-B4EA-C74EBEC35B58}" name="MATRICULA DO SERVIDOR"/>
    <tableColumn id="14" xr3:uid="{053CD4C2-4F49-45B5-935C-08B0BD5EA481}" name="NOME DO SERVIDOR"/>
    <tableColumn id="15" xr3:uid="{9440575C-8471-4EFC-A188-BE30C7A83AA2}" name="CARGO"/>
    <tableColumn id="16" xr3:uid="{EF0BFABA-A876-472A-96E4-AF7089EAB5C8}" name="CUSTO INDIVIDUAL INSCRIÇÃO" totalsRowFunction="sum" totalsRowDxfId="237"/>
    <tableColumn id="17" xr3:uid="{C7D088AF-8F26-4BCD-8D70-5F215ADDDD50}" name="CUSTO INDIVIDUAL DIÁRIAS E PASSAGENS" totalsRowFunction="sum" totalsRowDxfId="236"/>
    <tableColumn id="18" xr3:uid="{CBCE26A6-DFB7-4C97-A190-FE1EF578C5B7}" name="CUSTO TOTAL DA AÇÃO" totalsRowFunction="sum" dataDxfId="234" totalsRowDxfId="235">
      <calculatedColumnFormula>(R4+Q4)*M4</calculatedColumnFormula>
    </tableColumn>
    <tableColumn id="19" xr3:uid="{BC378414-C5E8-4ED1-88C7-03EA6662A9C0}" name="PRGRAMA DA POLÍTICA DE DESENVOLVIMENTO DE PESSOAS DA ANVISA"/>
    <tableColumn id="30" xr3:uid="{91171733-427F-40BE-BF43-CF878188E05B}" name="TÍTULO DA COMPETENCIAS" dataDxfId="232" totalsRowDxfId="233"/>
    <tableColumn id="21" xr3:uid="{FC1BDCD7-5567-4669-B55C-807040040378}" name="TRILHAS" dataDxfId="230" totalsRowDxfId="231"/>
    <tableColumn id="23" xr3:uid="{C0FCB35B-8D1F-4CCE-B372-606DDD6C9751}" name="ORGANIZAÇÃO" dataDxfId="228" totalsRowDxfId="229"/>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2D4D13C-EC79-47EA-AF1C-33D2B054154E}" name="Tabela57" displayName="Tabela57" ref="O1252:S1280" totalsRowShown="0" headerRowDxfId="65" dataDxfId="64">
  <autoFilter ref="O1252:S1280" xr:uid="{7708DBE7-AC64-461B-9752-A04B76C4B80E}"/>
  <tableColumns count="5">
    <tableColumn id="1" xr3:uid="{EA435DB4-646B-446C-9562-15E5FBD4BA40}" name="ENFOQUE" dataDxfId="63"/>
    <tableColumn id="2" xr3:uid="{EF2A0BC4-E95F-471F-893B-D0F406B740CE}" name="COMPETENCIA ASSOCIADA" dataDxfId="62"/>
    <tableColumn id="3" xr3:uid="{5A3737B1-8C1A-48C2-83BA-B57BCC2B6E43}" name="AREA TEMATICA" dataDxfId="61"/>
    <tableColumn id="4" xr3:uid="{48E24419-2721-42DF-B642-35D4A7C9B698}" name="SIPEC" dataDxfId="60"/>
    <tableColumn id="5" xr3:uid="{87294782-2C86-4717-990E-A14E8AD8D854}" name="ENAP" dataDxfId="59"/>
  </tableColumns>
  <tableStyleInfo name="TableStyleMedium1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3C92E7D-CCF6-48BC-82E0-8D6681E5045E}" name="Tabela2128" displayName="Tabela2128" ref="A3:X1231" totalsRowCount="1" headerRowDxfId="58" totalsRowDxfId="57" headerRowBorderDxfId="55" tableBorderDxfId="56" headerRowCellStyle="Moeda_AINTE">
  <autoFilter ref="A3:X1230" xr:uid="{CE18EB18-A62E-48A3-9A9A-8D3EDA05FD67}"/>
  <sortState xmlns:xlrd2="http://schemas.microsoft.com/office/spreadsheetml/2017/richdata2" ref="A4:W542">
    <sortCondition ref="A3:A542"/>
  </sortState>
  <tableColumns count="24">
    <tableColumn id="1" xr3:uid="{91A28421-DF47-4A0F-9D8E-217EDB72C695}" name="DIRETORIA"/>
    <tableColumn id="2" xr3:uid="{6084BF7D-5433-4532-AA02-CD823F36A2F8}" name="GERENCIA-GERAL E EQUIVALENTES"/>
    <tableColumn id="3" xr3:uid="{7AAA1FE1-96E3-42DB-962D-3619F84A826C}" name="UNIDADE ORGANIZACIONAL"/>
    <tableColumn id="4" xr3:uid="{F1ADA0FD-FEA7-477A-8173-7736E68A3EDA}" name="DESCRIÇÃO DA COMPETÊNCIA A SER DESENVOLVIDA EM 2020"/>
    <tableColumn id="5" xr3:uid="{5570E762-5870-44E6-8798-77A5E980750A}" name="RESULTADO DA FORMULA  DOMINIO IMPORTÂNCIA "/>
    <tableColumn id="6" xr3:uid="{C316F35B-1496-40BB-8E3E-9C80E38E0987}" name="TITULO DA AÇÃO"/>
    <tableColumn id="7" xr3:uid="{8A28702F-D4FC-4618-BF4A-726DD2616056}" name="FORMA DA AÇÃO DE DESENVOLVIMENTO"/>
    <tableColumn id="8" xr3:uid="{D33D206E-6AD6-42AD-8FD2-2AD5A56447A2}" name="TIPO  DA AÇÃO"/>
    <tableColumn id="9" xr3:uid="{8DB60A17-2E70-40D9-B29C-71A773BB96DE}" name="MODALIDADE" dataDxfId="53" totalsRowDxfId="54"/>
    <tableColumn id="10" xr3:uid="{DC40895B-ACFA-4183-B746-83FB310150A8}" name="CARGA HORÁRIA " dataDxfId="51" totalsRowDxfId="52"/>
    <tableColumn id="11" xr3:uid="{9842AFA6-B090-4710-A058-FBA0ABB0B394}" name="PERIODO DA CAPACITAÇÃO" dataDxfId="49" totalsRowDxfId="50"/>
    <tableColumn id="22" xr3:uid="{B0D62132-3F20-41B2-B73B-CB07B2A32171}" name="MÊS LICENÇA PARA CAPACITAÇÃO" dataDxfId="47" totalsRowDxfId="48"/>
    <tableColumn id="12" xr3:uid="{0A8E6B70-E0BB-48A1-90DC-4D3988E06FCD}" name="QUANTIDADE DE SERVIDORES" totalsRowFunction="sum" dataDxfId="45" totalsRowDxfId="46"/>
    <tableColumn id="13" xr3:uid="{DB4D24E9-93A5-4009-8367-BF419F010BA3}" name="MATRICULA DO SERVIDOR"/>
    <tableColumn id="14" xr3:uid="{9542E25C-9C1E-4951-A6A0-49E133634209}" name="NOME DO SERVIDOR"/>
    <tableColumn id="15" xr3:uid="{9169B705-5E07-4CCC-B203-6FDB94C9D387}" name="CARGO"/>
    <tableColumn id="16" xr3:uid="{9EABD49A-75E0-4A55-A2D3-F26F4C08D7C4}" name="CUSTO INDIVIDUAL INSCRIÇÃO" totalsRowFunction="sum" totalsRowDxfId="44"/>
    <tableColumn id="17" xr3:uid="{8D382CC0-FF6A-46D9-9ADC-53728CD8C68E}" name="CUSTO INDIVIDUAL DIÁRIAS E PASSAGENS" totalsRowFunction="sum" totalsRowDxfId="43"/>
    <tableColumn id="18" xr3:uid="{30FEBF17-A1F1-45B1-B38E-FAF1A78F6755}" name="CUSTO TOTAL DA AÇÃO" totalsRowFunction="sum" dataDxfId="41" totalsRowDxfId="42">
      <calculatedColumnFormula>(R4+Q4)*M4</calculatedColumnFormula>
    </tableColumn>
    <tableColumn id="19" xr3:uid="{B3230A32-BF3B-4443-B995-EFD686E25A9F}" name="PRGRAMA DA POLÍTICA DE DESENVOLVIMENTO DE PESSOAS DA ANVISA"/>
    <tableColumn id="20" xr3:uid="{2E810E0E-AD7A-487A-9E06-9A2B1C1287F8}" name="TÍTULO DA COMPETENCIAS"/>
    <tableColumn id="30" xr3:uid="{89A25DFA-FE7A-4153-8D35-C8B8621BE01B}" name="TITULO DA COMPETENCIA" dataDxfId="39" totalsRowDxfId="40"/>
    <tableColumn id="21" xr3:uid="{859FBCA0-1527-414F-847B-A22815FC3B0C}" name="TRILHAS" dataDxfId="37" totalsRowDxfId="38"/>
    <tableColumn id="23" xr3:uid="{9B6314F3-069B-4DA5-8E0A-9678F2998867}" name="ORGANIZAÇÃO" dataDxfId="36"/>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6574DEF-AEB5-4421-88FF-8CEA70AA63DF}" name="Tabela59" displayName="Tabela59" ref="O1252:S1280" totalsRowShown="0" headerRowDxfId="35" dataDxfId="34">
  <autoFilter ref="O1252:S1280" xr:uid="{35E3F871-51BF-482B-B62B-CEBD320A9D50}"/>
  <tableColumns count="5">
    <tableColumn id="1" xr3:uid="{B4214E1C-930A-4FA0-B6DD-52797F2D0382}" name="ENFOQUE" dataDxfId="33"/>
    <tableColumn id="2" xr3:uid="{99A501A3-7D24-4463-8A3A-10E203E06425}" name="COMPETENCIA ASSOCIADA" dataDxfId="32"/>
    <tableColumn id="3" xr3:uid="{45B5ABF8-6B09-45A0-A370-DEFF47AFD7A6}" name="AREA TEMATICA" dataDxfId="31"/>
    <tableColumn id="4" xr3:uid="{16435798-F0C4-452D-961C-AF66643B5511}" name="SIPEC" dataDxfId="30"/>
    <tableColumn id="5" xr3:uid="{B0244D73-D353-4DA8-8808-860F22B1D6CA}" name="ENAP" dataDxfId="29"/>
  </tableColumns>
  <tableStyleInfo name="TableStyleMedium1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77A087-210B-4D17-8FBD-3F75473E8195}" name="Tabela21210" displayName="Tabela21210" ref="A3:X1231" totalsRowCount="1" headerRowDxfId="28" totalsRowDxfId="27" headerRowBorderDxfId="25" tableBorderDxfId="26" headerRowCellStyle="Moeda_AINTE">
  <autoFilter ref="A3:X1230" xr:uid="{2C938FCC-7DBE-4388-AD51-7184B942DD6C}">
    <filterColumn colId="0">
      <filters>
        <filter val="DIRE 5"/>
      </filters>
    </filterColumn>
    <filterColumn colId="2">
      <filters>
        <filter val="CVPAF/ES"/>
      </filters>
    </filterColumn>
  </autoFilter>
  <sortState xmlns:xlrd2="http://schemas.microsoft.com/office/spreadsheetml/2017/richdata2" ref="A4:W542">
    <sortCondition ref="A3:A542"/>
  </sortState>
  <tableColumns count="24">
    <tableColumn id="1" xr3:uid="{DC6A46DE-A86F-424E-9EF6-99E53E9DA663}" name="DIRETORIA"/>
    <tableColumn id="2" xr3:uid="{88F2DFAD-1739-41B2-9396-2C08C6295CD5}" name="GERENCIA-GERAL E EQUIVALENTES"/>
    <tableColumn id="3" xr3:uid="{E7E36D81-2902-414B-9872-7DC5BFD75ED3}" name="UNIDADE ORGANIZACIONAL"/>
    <tableColumn id="4" xr3:uid="{59A9C9E9-49BF-4679-B948-D75CADBB1BD4}" name="DESCRIÇÃO DA COMPETÊNCIA A SER DESENVOLVIDA EM 2020"/>
    <tableColumn id="5" xr3:uid="{B33A4D92-D072-412D-9269-70121788C089}" name="RESULTADO DA FORMULA  DOMINIO IMPORTÂNCIA "/>
    <tableColumn id="6" xr3:uid="{E73853A0-F451-415C-9A8A-CCF92D294F69}" name="TITULO DA AÇÃO"/>
    <tableColumn id="7" xr3:uid="{1D16A1B5-2570-4421-B80A-249B9134A737}" name="FORMA DA AÇÃO DE DESENVOLVIMENTO"/>
    <tableColumn id="8" xr3:uid="{4FB8C23D-952E-4E66-A7BD-D90FAE2A4E29}" name="TIPO  DA AÇÃO"/>
    <tableColumn id="9" xr3:uid="{DA788DF2-F67B-4CCC-B0C7-7F1591E902D4}" name="MODALIDADE" dataDxfId="23" totalsRowDxfId="24"/>
    <tableColumn id="10" xr3:uid="{9B8CF916-79DB-46B7-9B61-0725BC938FB3}" name="CARGA HORÁRIA " dataDxfId="21" totalsRowDxfId="22"/>
    <tableColumn id="11" xr3:uid="{CFBE4A7C-E4CE-42A3-9075-AFE08D24BE58}" name="PERIODO DA CAPACITAÇÃO" dataDxfId="19" totalsRowDxfId="20"/>
    <tableColumn id="22" xr3:uid="{93213FDC-31F7-4C32-A3EA-B0FC32F4DE04}" name="MÊS LICENÇA PARA CAPACITAÇÃO" dataDxfId="18"/>
    <tableColumn id="12" xr3:uid="{88D95D05-35CF-4032-B554-6F2FF048EB2C}" name="QUANTIDADE DE SERVIDORES" totalsRowFunction="sum" dataDxfId="16" totalsRowDxfId="17"/>
    <tableColumn id="13" xr3:uid="{5C5F2B52-A0D6-4591-A57C-A777B5547C68}" name="MATRICULA DO SERVIDOR"/>
    <tableColumn id="14" xr3:uid="{24CB76A1-FE51-4681-8761-E94C09A92144}" name="NOME DO SERVIDOR"/>
    <tableColumn id="15" xr3:uid="{B3054B05-6AD1-4C4B-BFAF-5788493F4583}" name="CARGO"/>
    <tableColumn id="16" xr3:uid="{704DB9FA-1A07-4BF0-9D95-7904F1A64E1D}" name="CUSTO INDIVIDUAL INSCRIÇÃO" totalsRowFunction="sum" totalsRowDxfId="15"/>
    <tableColumn id="17" xr3:uid="{B2E11ECD-6A63-4454-8D43-33B86039942A}" name="CUSTO INDIVIDUAL DIÁRIAS E PASSAGENS" totalsRowFunction="sum" totalsRowDxfId="14"/>
    <tableColumn id="18" xr3:uid="{1DF14667-4288-4804-AA58-10E6C065BBF6}" name="CUSTO TOTAL DA AÇÃO" totalsRowFunction="sum" dataDxfId="12" totalsRowDxfId="13">
      <calculatedColumnFormula>(R4+Q4)*M4</calculatedColumnFormula>
    </tableColumn>
    <tableColumn id="19" xr3:uid="{BCDE851D-9B68-4A14-BA78-4361B96FF55E}" name="PRGRAMA DA POLÍTICA DE DESENVOLVIMENTO DE PESSOAS DA ANVISA"/>
    <tableColumn id="20" xr3:uid="{1FAE7358-45FD-4405-8859-90F515979C3A}" name="TÍTULO DA COMPETENCIAS"/>
    <tableColumn id="30" xr3:uid="{A6CC7D70-4E1C-41AD-B814-3AB2B43E58DD}" name="TÍTULO DA COMPETENCIAS (POLITICA DA ANVISA)" dataDxfId="10" totalsRowDxfId="11"/>
    <tableColumn id="21" xr3:uid="{0DFCC833-FBFB-4637-8B49-AF3C7FA36E28}" name="TRILHAS" dataDxfId="8" totalsRowDxfId="9"/>
    <tableColumn id="23" xr3:uid="{DE69A3B9-E1F7-4C44-B79A-CA2CA718E475}" name="ORGANIZAÇÃO" dataDxfId="7"/>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DE307FB-56D9-4A44-BF0A-DA39253BA4A1}" name="Tabela511" displayName="Tabela511" ref="O1252:S1280" totalsRowShown="0" headerRowDxfId="6" dataDxfId="5">
  <autoFilter ref="O1252:S1280" xr:uid="{33C74A83-DC14-4DAB-AB4B-FFF87B670896}"/>
  <tableColumns count="5">
    <tableColumn id="1" xr3:uid="{2656DD5D-4A3A-4DF0-9C26-8330055426F4}" name="ENFOQUE" dataDxfId="4"/>
    <tableColumn id="2" xr3:uid="{C8B25D94-E775-43FC-8B7E-108CD27F5AAF}" name="COMPETENCIA ASSOCIADA" dataDxfId="3"/>
    <tableColumn id="3" xr3:uid="{121C3152-309F-4F03-8C7F-1F9D5CC37F02}" name="AREA TEMATICA" dataDxfId="2"/>
    <tableColumn id="4" xr3:uid="{8A7E055C-92DC-46C7-BDB9-4CA1EA1D942A}" name="SIPEC" dataDxfId="1"/>
    <tableColumn id="5" xr3:uid="{770C8FD6-4CB6-40F8-8634-157011649C41}" name="ENAP" dataDxfId="0"/>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1FEBC3-6708-4E92-8CC7-9BDF234D6950}" name="Tabela5" displayName="Tabela5" ref="O1251:S1279" totalsRowShown="0" headerRowDxfId="227" dataDxfId="226">
  <autoFilter ref="O1251:S1279" xr:uid="{F0E3207A-5694-4A48-93C0-0908258A3B58}"/>
  <tableColumns count="5">
    <tableColumn id="1" xr3:uid="{884F40B9-5C0B-4D87-87E1-8FA2C2A7B883}" name="ENFOQUE" dataDxfId="225"/>
    <tableColumn id="2" xr3:uid="{2D11D817-F5E4-462F-8CA7-42D1818C20D4}" name="COMPETENCIA ASSOCIADA" dataDxfId="224"/>
    <tableColumn id="3" xr3:uid="{D3A9CA43-336D-4924-BEC2-BC6B798EA66F}" name="AREA TEMATICA" dataDxfId="223"/>
    <tableColumn id="4" xr3:uid="{1D2B2A0E-2D67-470F-9BC8-1C0BBEADF1AC}" name="SIPEC" dataDxfId="222"/>
    <tableColumn id="5" xr3:uid="{BCABAC0E-622A-4B17-AB7C-9EED96A11B1F}" name="ENAP" dataDxfId="221"/>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00AB59-4009-4EB1-AF2B-A1979740A937}" name="Tabela21212" displayName="Tabela21212" ref="A3:X1230" totalsRowCount="1" headerRowDxfId="220" totalsRowDxfId="219" headerRowBorderDxfId="217" tableBorderDxfId="218" headerRowCellStyle="Moeda_AINTE">
  <autoFilter ref="A3:X1229" xr:uid="{53FB767D-1409-4747-B37B-565062D294A7}">
    <filterColumn colId="7">
      <filters>
        <filter val="DOUTORADO"/>
        <filter val="PÓS-DOUTORADO"/>
      </filters>
    </filterColumn>
  </autoFilter>
  <sortState xmlns:xlrd2="http://schemas.microsoft.com/office/spreadsheetml/2017/richdata2" ref="A4:W542">
    <sortCondition ref="A3:A542"/>
  </sortState>
  <tableColumns count="24">
    <tableColumn id="1" xr3:uid="{88401EEC-C50E-491F-89B9-EDE3C4A1D324}" name="DIRETORIA"/>
    <tableColumn id="2" xr3:uid="{DF37FE74-6E2B-4414-8C5A-0988A6EE96D9}" name="GERENCIA-GERAL E EQUIVALENTES"/>
    <tableColumn id="3" xr3:uid="{A4655EE9-BB5C-4753-A875-53BC2919C416}" name="UNIDADE ORGANIZACIONAL"/>
    <tableColumn id="4" xr3:uid="{57912BBD-F512-4D8D-B37C-34C934D54B66}" name="DESCRIÇÃO DA COMPETÊNCIA A SER DESENVOLVIDA EM 2020"/>
    <tableColumn id="5" xr3:uid="{977B438C-2D50-45C2-8013-5689E83524F2}" name="RESULTADO DA FORMULA  DOMINIO IMPORTÂNCIA "/>
    <tableColumn id="6" xr3:uid="{14646361-70C0-4930-8924-0B6DAD6A3D7C}" name="TITULO DA AÇÃO"/>
    <tableColumn id="7" xr3:uid="{4C3C6AD9-4970-4971-886D-159EB7891192}" name="FORMA DA AÇÃO DE DESENVOLVIMENTO"/>
    <tableColumn id="8" xr3:uid="{99FFD256-E95B-4EBE-8B2A-59BE8B36C544}" name="TIPO  DA AÇÃO"/>
    <tableColumn id="9" xr3:uid="{DB652854-7C1D-4084-976D-24F9420E9ABF}" name="MODALIDADE" dataDxfId="215" totalsRowDxfId="216"/>
    <tableColumn id="10" xr3:uid="{36575ABF-41A0-4B01-82D9-7A5921AD046A}" name="CARGA HORÁRIA " dataDxfId="213" totalsRowDxfId="214"/>
    <tableColumn id="11" xr3:uid="{22A70595-FD78-427B-A745-839A4C6916C6}" name="PERIODO DA CAPACITAÇÃO" dataDxfId="211" totalsRowDxfId="212"/>
    <tableColumn id="22" xr3:uid="{D90486BF-983A-4DAF-8945-350CE8AC60EA}" name="MÊS LICENÇA PARA CAPACITAÇÃO" dataDxfId="209" totalsRowDxfId="210"/>
    <tableColumn id="12" xr3:uid="{56B42FCA-684A-4BED-9975-FD0A89B42660}" name="QUANTIDADE DE SERVIDORES" totalsRowFunction="sum" dataDxfId="207" totalsRowDxfId="208"/>
    <tableColumn id="13" xr3:uid="{BCBF05BA-93D9-4ACD-BDB9-77AA15352560}" name="MATRICULA DO SERVIDOR"/>
    <tableColumn id="14" xr3:uid="{C913309C-D507-4426-8791-35C66E470A15}" name="NOME DO SERVIDOR"/>
    <tableColumn id="15" xr3:uid="{5A940AD2-374B-4695-8EDF-E42AF1194C63}" name="CARGO"/>
    <tableColumn id="16" xr3:uid="{AEC973F3-9BF9-4082-965C-4C9F61555FF8}" name="CUSTO INDIVIDUAL INSCRIÇÃO" totalsRowFunction="sum" totalsRowDxfId="206"/>
    <tableColumn id="17" xr3:uid="{9A7B0895-B6D9-4152-9871-E832157A3E21}" name="CUSTO INDIVIDUAL DIÁRIAS E PASSAGENS" totalsRowFunction="sum" totalsRowDxfId="205"/>
    <tableColumn id="18" xr3:uid="{67E7239E-21D7-48C4-BA26-776D3B336E7C}" name="CUSTO TOTAL DA AÇÃO" totalsRowFunction="sum" dataDxfId="203" totalsRowDxfId="204">
      <calculatedColumnFormula>(R4+Q4)*M4</calculatedColumnFormula>
    </tableColumn>
    <tableColumn id="19" xr3:uid="{E1C1D16C-9EA5-4D07-A94C-668AD4DEFD79}" name="PRGRAMA DA POLÍTICA DE DESENVOLVIMENTO DE PESSOAS DA ANVISA"/>
    <tableColumn id="20" xr3:uid="{02716737-FF97-4B49-BC9D-C1BC1917F2F8}" name="TÍTULO DA COMPETENCIAS"/>
    <tableColumn id="30" xr3:uid="{5DAE53F4-9BF5-400B-BC9E-839647F22D2E}" name="TITULO DA COMPETENCIA" dataDxfId="201" totalsRowDxfId="202"/>
    <tableColumn id="21" xr3:uid="{ED59964F-4352-4784-8EEF-4709AF72B5D1}" name="TRILHAS" dataDxfId="199" totalsRowDxfId="200"/>
    <tableColumn id="23" xr3:uid="{EB13142A-17D6-437A-B7D0-F14286D989B9}" name="ORGANIZAÇÃO" dataDxfId="19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BE484E3-8E05-4361-9895-E1C2AC3E4D5F}" name="Tabela513" displayName="Tabela513" ref="O1251:S1279" totalsRowShown="0" headerRowDxfId="197" dataDxfId="196">
  <autoFilter ref="O1251:S1279" xr:uid="{0009B05A-5889-45B2-B3AA-A59BF194677B}"/>
  <tableColumns count="5">
    <tableColumn id="1" xr3:uid="{16833366-7927-49B3-8E73-DB32D2DB9A09}" name="ENFOQUE" dataDxfId="195"/>
    <tableColumn id="2" xr3:uid="{BADEF154-74F8-4195-8278-A5C39988D369}" name="COMPETENCIA ASSOCIADA" dataDxfId="194"/>
    <tableColumn id="3" xr3:uid="{974C9959-83C4-4E5C-9CE1-80A448AEAD84}" name="AREA TEMATICA" dataDxfId="193"/>
    <tableColumn id="4" xr3:uid="{28B2485B-5E71-482E-9226-7ADC41102029}" name="SIPEC" dataDxfId="192"/>
    <tableColumn id="5" xr3:uid="{52499C89-E744-4B1F-836E-5FF9A6A55340}" name="ENAP" dataDxfId="19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9CB28B2-6445-4BF6-A4BA-CA9DD90BAD84}" name="Tabela21214" displayName="Tabela21214" ref="A3:X1228" totalsRowCount="1" headerRowDxfId="190" dataDxfId="189" totalsRowDxfId="188" headerRowBorderDxfId="186" tableBorderDxfId="187" headerRowCellStyle="Moeda_AINTE">
  <autoFilter ref="A3:X1227" xr:uid="{1A3FDEA7-F319-4EEE-874B-1FAFB7EA2B71}">
    <filterColumn colId="2">
      <filters>
        <filter val="GCPAF"/>
      </filters>
    </filterColumn>
  </autoFilter>
  <sortState xmlns:xlrd2="http://schemas.microsoft.com/office/spreadsheetml/2017/richdata2" ref="A4:W542">
    <sortCondition ref="A3:A542"/>
  </sortState>
  <tableColumns count="24">
    <tableColumn id="1" xr3:uid="{5BFB9CF2-8108-4DBA-91EC-41AE7DD0FCF0}" name="DIRETORIA" dataDxfId="184" totalsRowDxfId="185"/>
    <tableColumn id="2" xr3:uid="{959DE509-ACC4-461A-89DD-398EC2445AB6}" name="GERENCIA-GERAL E EQUIVALENTES" dataDxfId="182" totalsRowDxfId="183"/>
    <tableColumn id="3" xr3:uid="{5EA8F3D8-97C7-4EB9-B874-8321C10B9E28}" name="UNIDADE ORGANIZACIONAL" dataDxfId="180" totalsRowDxfId="181"/>
    <tableColumn id="4" xr3:uid="{3E003DE4-ED1A-4744-9E5B-2B03C25C29F8}" name="DESCRIÇÃO DA COMPETÊNCIA A SER DESENVOLVIDA EM 2020" dataDxfId="178" totalsRowDxfId="179"/>
    <tableColumn id="5" xr3:uid="{562EE53A-091E-4701-93FA-965BFFB19F13}" name="RESULTADO DA FORMULA  DOMINIO IMPORTÂNCIA " dataDxfId="176" totalsRowDxfId="177"/>
    <tableColumn id="6" xr3:uid="{30138911-9AA7-4D2C-A6C3-CB422C62CB6A}" name="TITULO DA AÇÃO" dataDxfId="174" totalsRowDxfId="175"/>
    <tableColumn id="7" xr3:uid="{7225ED0C-8C95-4EF4-A443-0E2F02130BE3}" name="FORMA DA AÇÃO DE DESENVOLVIMENTO" dataDxfId="172" totalsRowDxfId="173"/>
    <tableColumn id="8" xr3:uid="{75F5F0B8-1312-4FFF-B45E-EE51033DBD44}" name="TIPO  DA AÇÃO" dataDxfId="170" totalsRowDxfId="171"/>
    <tableColumn id="9" xr3:uid="{3B98E1AC-221F-48AF-AA99-546051B183E1}" name="MODALIDADE" dataDxfId="168" totalsRowDxfId="169"/>
    <tableColumn id="10" xr3:uid="{C2EBAC12-663F-44A7-9903-87316B97CCA2}" name="CARGA HORÁRIA " dataDxfId="166" totalsRowDxfId="167"/>
    <tableColumn id="11" xr3:uid="{B6500CAC-F56E-45BF-BC06-74A74A31B612}" name="PERIODO DA CAPACITAÇÃO" dataDxfId="164" totalsRowDxfId="165"/>
    <tableColumn id="22" xr3:uid="{7F93EFF0-129F-4D29-9FFD-FCDBED916375}" name="MÊS LICENÇA PARA CAPACITAÇÃO" dataDxfId="162" totalsRowDxfId="163"/>
    <tableColumn id="12" xr3:uid="{FAB25E23-24BB-41C4-820F-7F283D4EE76B}" name="QUANTIDADE DE SERVIDORES" totalsRowFunction="sum" dataDxfId="160" totalsRowDxfId="161"/>
    <tableColumn id="13" xr3:uid="{5118C0F6-5124-4D75-BEA4-0ECC073107CA}" name="MATRICULA DO SERVIDOR" dataDxfId="158" totalsRowDxfId="159"/>
    <tableColumn id="14" xr3:uid="{75B418AE-A3EF-49A3-8FC2-62F56CDE84C3}" name="NOME DO SERVIDOR" dataDxfId="156" totalsRowDxfId="157"/>
    <tableColumn id="15" xr3:uid="{07CF1E7F-D6DC-472D-8338-8C3E8A37E039}" name="CARGO" dataDxfId="154" totalsRowDxfId="155"/>
    <tableColumn id="16" xr3:uid="{446D538C-1A30-4286-839F-1D42FC327278}" name="CUSTO INDIVIDUAL INSCRIÇÃO" totalsRowFunction="sum" dataDxfId="152" totalsRowDxfId="153"/>
    <tableColumn id="17" xr3:uid="{E832FAAB-F4F3-419B-9117-48DB69A0E0ED}" name="CUSTO INDIVIDUAL DIÁRIAS E PASSAGENS" totalsRowFunction="sum" dataDxfId="150" totalsRowDxfId="151"/>
    <tableColumn id="18" xr3:uid="{C780D346-6B99-4AD1-BAC7-8327ED125BA1}" name="CUSTO TOTAL DA AÇÃO" totalsRowFunction="sum" dataDxfId="148" totalsRowDxfId="149">
      <calculatedColumnFormula>(R4+Q4)*M4</calculatedColumnFormula>
    </tableColumn>
    <tableColumn id="19" xr3:uid="{ED713664-3BD7-450E-8686-D24D8C6B002A}" name="PROGRAMA DA POLÍTICA DE DESENVOLVIMENTO DE PESSOAS DA ANVISA" dataDxfId="146" totalsRowDxfId="147"/>
    <tableColumn id="20" xr3:uid="{86902CD9-B838-489C-BD39-AAD15426B25F}" name="OBSERVAÇÕES" dataDxfId="144" totalsRowDxfId="145"/>
    <tableColumn id="30" xr3:uid="{93EC5554-B6DC-47AE-8A4B-5AC20954EB66}" name="TÍTULO DA COMPETENCIAS " dataDxfId="142" totalsRowDxfId="143"/>
    <tableColumn id="21" xr3:uid="{CA3CE368-2148-41A4-9E28-3A5116658ED0}" name="TRILHAS" dataDxfId="140" totalsRowDxfId="141"/>
    <tableColumn id="23" xr3:uid="{02CFB967-6700-48F9-9D47-70B26386A8FF}" name="ORGANIZAÇÃO" dataDxfId="138" totalsRowDxfId="13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00F45A3-7A4F-401F-85CD-8E2A7405FE66}" name="Tabela515" displayName="Tabela515" ref="O1249:S1277" totalsRowShown="0" headerRowDxfId="137" dataDxfId="136">
  <autoFilter ref="O1249:S1277" xr:uid="{A7895BC2-D215-41D2-B861-0B5C659ADC6F}"/>
  <tableColumns count="5">
    <tableColumn id="1" xr3:uid="{D76CDB71-7BFE-4DAF-8DB2-9D1254212503}" name="ENFOQUE" dataDxfId="135"/>
    <tableColumn id="2" xr3:uid="{4D4927BD-1852-41B1-96EE-E9FFFF2E8AA8}" name="COMPETENCIA ASSOCIADA" dataDxfId="134"/>
    <tableColumn id="3" xr3:uid="{0A0D4037-C751-4F76-BB0C-28653799CB45}" name="AREA TEMATICA" dataDxfId="133"/>
    <tableColumn id="4" xr3:uid="{EA7665D8-A364-4BB9-A042-D43567EA99A0}" name="SIPEC" dataDxfId="132"/>
    <tableColumn id="5" xr3:uid="{75FB38F9-0495-49D6-ABF6-45ECE9483672}" name="ENAP" dataDxfId="13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0A9266-863D-4FDF-930D-12831109BC39}" name="Tabela2124" displayName="Tabela2124" ref="A3:X1229" totalsRowCount="1" headerRowDxfId="130" totalsRowDxfId="129" headerRowBorderDxfId="127" tableBorderDxfId="128" headerRowCellStyle="Moeda_AINTE">
  <autoFilter ref="A3:X1228" xr:uid="{CE728AD5-1EEB-4462-BADA-8323537C7A09}">
    <filterColumn colId="5">
      <filters>
        <filter val="direito administrativo"/>
      </filters>
    </filterColumn>
    <filterColumn colId="8">
      <filters>
        <filter val="ENSINO A DISTANCIA"/>
      </filters>
    </filterColumn>
  </autoFilter>
  <sortState xmlns:xlrd2="http://schemas.microsoft.com/office/spreadsheetml/2017/richdata2" ref="A4:W542">
    <sortCondition ref="A3:A542"/>
  </sortState>
  <tableColumns count="24">
    <tableColumn id="1" xr3:uid="{B57FE42B-AD81-4CA4-9585-13406ACEE21E}" name="DIRETORIA" totalsRowDxfId="126"/>
    <tableColumn id="2" xr3:uid="{F54C5EB8-41E7-4EC1-B7A8-E5EC114EDA67}" name="GERENCIA-GERAL E EQUIVALENTES" totalsRowDxfId="125"/>
    <tableColumn id="3" xr3:uid="{224A67FD-20C2-4954-9CE7-45805D5FA520}" name="UNIDADE ORGANIZACIONAL" totalsRowDxfId="124"/>
    <tableColumn id="4" xr3:uid="{96CF067C-4730-4517-97AC-87A84DE1C345}" name="DESCRIÇÃO DA COMPETÊNCIA A SER DESENVOLVIDA EM 2020" totalsRowDxfId="123"/>
    <tableColumn id="5" xr3:uid="{8B77BC3A-76B2-4008-880A-A31D63270ADB}" name="RESULTADO DA FORMULA  DOMINIO IMPORTÂNCIA " totalsRowDxfId="122"/>
    <tableColumn id="6" xr3:uid="{B036B993-A595-4D02-9B14-BB71381EA89F}" name="TITULO DA AÇÃO" totalsRowDxfId="121"/>
    <tableColumn id="7" xr3:uid="{6F902DFF-9F4C-4DB0-A191-8D31236CBD1A}" name="FORMA DA AÇÃO DE DESENVOLVIMENTO" totalsRowDxfId="120"/>
    <tableColumn id="8" xr3:uid="{904CAF36-1F55-4286-8A6C-9CE2DAF07AC5}" name="TIPO  DA AÇÃO" totalsRowDxfId="119"/>
    <tableColumn id="9" xr3:uid="{A59D6704-7956-4160-91A8-EE00B4136AC9}" name="MODALIDADE" dataDxfId="117" totalsRowDxfId="118"/>
    <tableColumn id="10" xr3:uid="{1D5F7517-1BAA-4989-8639-2641B89C8309}" name="CARGA HORÁRIA " dataDxfId="115" totalsRowDxfId="116"/>
    <tableColumn id="11" xr3:uid="{0A9EF757-975D-4B93-AF86-6049B9512721}" name="PERIODO DA CAPACITAÇÃO" dataDxfId="113" totalsRowDxfId="114"/>
    <tableColumn id="22" xr3:uid="{7713C5FD-8D94-4D07-B047-91E3DBC5FD37}" name="MÊS LICENÇA PARA CAPACITAÇÃO" dataDxfId="111" totalsRowDxfId="112"/>
    <tableColumn id="12" xr3:uid="{71FFE658-2307-421D-BA7D-E09B157C447E}" name="QUANTIDADE DE SERVIDORES" totalsRowFunction="sum" dataDxfId="109" totalsRowDxfId="110"/>
    <tableColumn id="13" xr3:uid="{B747BE02-2FFA-45BA-9941-2B6A5B15A3FE}" name="MATRICULA DO SERVIDOR" totalsRowDxfId="108"/>
    <tableColumn id="14" xr3:uid="{ADA40B84-7206-4B45-BD30-EC36BB1A4D8F}" name="NOME DO SERVIDOR" totalsRowDxfId="107"/>
    <tableColumn id="15" xr3:uid="{006811AC-2282-4B3A-B262-9AC09454BC33}" name="CARGO" totalsRowDxfId="106"/>
    <tableColumn id="16" xr3:uid="{666DC345-526B-4987-9717-3DE57EBCE6B0}" name="CUSTO INDIVIDUAL INSCRIÇÃO" totalsRowFunction="sum" totalsRowDxfId="105"/>
    <tableColumn id="17" xr3:uid="{B359F036-508E-4E9E-A1A5-07B0F803FCBF}" name="CUSTO INDIVIDUAL DIÁRIAS E PASSAGENS" totalsRowFunction="sum" totalsRowDxfId="104"/>
    <tableColumn id="18" xr3:uid="{0219C21C-5D03-40E5-A4BE-CBA35625EDE9}" name="CUSTO TOTAL DA AÇÃO" totalsRowFunction="sum" dataDxfId="102" totalsRowDxfId="103">
      <calculatedColumnFormula>(R4+Q4)*M4</calculatedColumnFormula>
    </tableColumn>
    <tableColumn id="19" xr3:uid="{83B6457B-B555-4BF5-BD6A-7EB708F160DB}" name="PRGRAMA DA POLÍTICA DE DESENVOLVIMENTO DE PESSOAS DA ANVISA" totalsRowDxfId="101"/>
    <tableColumn id="20" xr3:uid="{91188195-0417-4912-954C-26B03C5F83C6}" name="TÍTULO DA COMPETENCIAS" totalsRowDxfId="100"/>
    <tableColumn id="30" xr3:uid="{A12E8F77-DC20-46BF-AA25-AB9247DC0BD5}" name="TITULO DA COMPETENCIA" dataDxfId="98" totalsRowDxfId="99"/>
    <tableColumn id="21" xr3:uid="{BB20EF6A-0BCE-4659-9F04-B7FB4B07AA78}" name="TRILHAS" dataDxfId="96" totalsRowDxfId="97"/>
    <tableColumn id="23" xr3:uid="{05754F1D-876E-44FB-8F30-0C258C9498FD}" name="ORGANIZAÇÃO" dataDxfId="94" totalsRowDxfId="95"/>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72091F6-87D2-4A26-9050-BC0258B03EC0}" name="Tabela55" displayName="Tabela55" ref="O1250:S1278" totalsRowShown="0" headerRowDxfId="93" dataDxfId="92">
  <autoFilter ref="O1250:S1278" xr:uid="{06327A89-B8CC-4E1A-BB94-AD0D34CF8FC6}"/>
  <tableColumns count="5">
    <tableColumn id="1" xr3:uid="{12D6FC99-4139-4B18-B14A-91525BC7A46D}" name="ENFOQUE" dataDxfId="91"/>
    <tableColumn id="2" xr3:uid="{367A1073-1C43-49F0-82A0-1239032D2CB0}" name="COMPETENCIA ASSOCIADA" dataDxfId="90"/>
    <tableColumn id="3" xr3:uid="{9ECF79F3-301A-4B4D-B826-52C9E7552FA1}" name="AREA TEMATICA" dataDxfId="89"/>
    <tableColumn id="4" xr3:uid="{43E817EE-8D60-4CAA-B01B-BE5161AF82BC}" name="SIPEC" dataDxfId="88"/>
    <tableColumn id="5" xr3:uid="{B41B26D7-5B1F-4C08-8478-6B4BE26A2EF0}" name="ENAP" dataDxfId="87"/>
  </tableColumns>
  <tableStyleInfo name="TableStyleMedium1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19843E-E8E2-4350-B2EE-ECDF8B3CD315}" name="Tabela2126" displayName="Tabela2126" ref="A3:X1231" totalsRowCount="1" headerRowDxfId="86" totalsRowDxfId="85" headerRowBorderDxfId="83" tableBorderDxfId="84" headerRowCellStyle="Moeda_AINTE">
  <autoFilter ref="A3:X1230" xr:uid="{B0E6DEA2-6958-4E70-B9BB-89755FB6C706}"/>
  <sortState xmlns:xlrd2="http://schemas.microsoft.com/office/spreadsheetml/2017/richdata2" ref="A4:W542">
    <sortCondition ref="A3:A542"/>
  </sortState>
  <tableColumns count="24">
    <tableColumn id="1" xr3:uid="{8E1D7E0E-5647-45FE-891F-00B78CBEDEBB}" name="DIRETORIA"/>
    <tableColumn id="2" xr3:uid="{38870623-AA93-4B72-BB83-2835C9D5F3F4}" name="GERENCIA-GERAL E EQUIVALENTES"/>
    <tableColumn id="3" xr3:uid="{1889833E-1E0E-4182-B132-C8CE1484CF7A}" name="UNIDADE ORGANIZACIONAL"/>
    <tableColumn id="4" xr3:uid="{37499A2C-0221-4779-9D81-E01CD61BCD9B}" name="DESCRIÇÃO DA COMPETÊNCIA A SER DESENVOLVIDA EM 2020"/>
    <tableColumn id="5" xr3:uid="{9BA32870-98F1-42DC-9909-AA5D81ECB629}" name="RESULTADO DA FORMULA  DOMINIO IMPORTÂNCIA "/>
    <tableColumn id="6" xr3:uid="{F091C82A-E1F4-4C97-89FB-26959CD11C14}" name="TITULO DA AÇÃO"/>
    <tableColumn id="7" xr3:uid="{39E989DA-F212-4B7E-B005-7BEC0F1A7704}" name="FORMA DA AÇÃO DE DESENVOLVIMENTO"/>
    <tableColumn id="8" xr3:uid="{900A6D86-0EF0-40AE-8C21-425448192D94}" name="TIPO  DA AÇÃO"/>
    <tableColumn id="9" xr3:uid="{BA7FD1F1-B11D-44D7-8780-890027072FF9}" name="MODALIDADE" dataDxfId="81" totalsRowDxfId="82"/>
    <tableColumn id="10" xr3:uid="{78A73886-FBE9-4141-9179-832E1FBE18CB}" name="CARGA HORÁRIA " dataDxfId="79" totalsRowDxfId="80"/>
    <tableColumn id="11" xr3:uid="{20EE4152-7291-4A13-A16F-10D907E8B286}" name="PERIODO DA CAPACITAÇÃO" dataDxfId="77" totalsRowDxfId="78"/>
    <tableColumn id="22" xr3:uid="{8E5E74B0-E41B-46EA-8919-293E9672FDFE}" name="MÊS LICENÇA PARA CAPACITAÇÃO" dataDxfId="76"/>
    <tableColumn id="12" xr3:uid="{2AF95027-662A-4E02-AC18-0784D5EBB6FA}" name="QUANTIDADE DE SERVIDORES" totalsRowFunction="sum" dataDxfId="75"/>
    <tableColumn id="13" xr3:uid="{5F24DCC9-7247-4800-A8C4-14D21A18D25C}" name="MATRICULA DO SERVIDOR"/>
    <tableColumn id="14" xr3:uid="{54B6AE6C-AC3B-43E1-B157-D6B232816824}" name="NOME DO SERVIDOR"/>
    <tableColumn id="15" xr3:uid="{6DEA76A0-697C-4D40-8AB6-4D0BE8CD8B2F}" name="CARGO"/>
    <tableColumn id="16" xr3:uid="{EA32D689-78F6-47F3-81B4-EE4F721F3E37}" name="CUSTO INDIVIDUAL INSCRIÇÃO" totalsRowFunction="sum" totalsRowDxfId="74"/>
    <tableColumn id="17" xr3:uid="{7DE8B7F4-1A16-4B17-82DD-F39F970F48FB}" name="CUSTO INDIVIDUAL DIÁRIAS E PASSAGENS" totalsRowFunction="sum" totalsRowDxfId="73"/>
    <tableColumn id="18" xr3:uid="{E386947F-1822-4F2E-9986-869C873771F1}" name="CUSTO TOTAL DA AÇÃO" totalsRowFunction="sum" dataDxfId="71" totalsRowDxfId="72">
      <calculatedColumnFormula>(R4+Q4)*M4</calculatedColumnFormula>
    </tableColumn>
    <tableColumn id="19" xr3:uid="{5CFF51A2-E8E5-4269-80C6-D95A7C0FF005}" name="PRGRAMA DA POLÍTICA DE DESENVOLVIMENTO DE PESSOAS DA ANVISA"/>
    <tableColumn id="20" xr3:uid="{5D40938B-C05F-45F5-AF89-7984F655A3C9}" name="TÍTULO DA COMPETENCIAS"/>
    <tableColumn id="30" xr3:uid="{02BEF46B-B2E5-446C-A0E1-A3AFB88C8DE6}" name="TITULO DA COMPETENCIA" dataDxfId="69" totalsRowDxfId="70"/>
    <tableColumn id="21" xr3:uid="{BFFC8D64-7A7D-43EE-ACA5-A5E2246B4E79}" name="TRILHAS" dataDxfId="67" totalsRowDxfId="68"/>
    <tableColumn id="23" xr3:uid="{42C1A32F-BF83-4A61-8B99-AF463E76ED99}" name="ORGANIZAÇÃO" dataDxfId="6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table" Target="../tables/table2.xml"/><Relationship Id="rId3" Type="http://schemas.openxmlformats.org/officeDocument/2006/relationships/hyperlink" Target="https://www.escolavirtual.gov.br/curso/25/" TargetMode="Externa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table" Target="../tables/table1.xml"/><Relationship Id="rId2" Type="http://schemas.openxmlformats.org/officeDocument/2006/relationships/hyperlink" Target="mailto:Adrielly%20Cristina%20Martins%20Torres%20%3cadrielly.torres@anvisa.gov.br" TargetMode="External"/><Relationship Id="rId16" Type="http://schemas.openxmlformats.org/officeDocument/2006/relationships/vmlDrawing" Target="../drawings/vmlDrawing1.vml"/><Relationship Id="rId1" Type="http://schemas.openxmlformats.org/officeDocument/2006/relationships/hyperlink" Target="mailto:Adrielly%20Cristina%20Martins%20Torres%20%3cadrielly.torres@anvisa.gov.br"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https://www.escolavirtual.gov.br/curso/25/"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comments" Target="../comments1.xml"/><Relationship Id="rId4" Type="http://schemas.openxmlformats.org/officeDocument/2006/relationships/hyperlink" Target="mailto:Monica%20da%20Luz%20Carvalho%20Soares%20%3cMonica.Soares@anvisa.gov.br" TargetMode="External"/><Relationship Id="rId9" Type="http://schemas.openxmlformats.org/officeDocument/2006/relationships/hyperlink" Target="https://www.escolavirtual.gov.br/curso/25/" TargetMode="External"/><Relationship Id="rId14" Type="http://schemas.openxmlformats.org/officeDocument/2006/relationships/hyperlink" Target="mailto:Monica%20da%20Luz%20Carvalho%20Soares%20%3cMonica.Soares@anvisa.gov.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table" Target="../tables/table3.xml"/><Relationship Id="rId3" Type="http://schemas.openxmlformats.org/officeDocument/2006/relationships/hyperlink" Target="mailto:Adrielly%20Cristina%20Martins%20Torres%20%3cadrielly.torres@anvisa.gov.br" TargetMode="Externa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vmlDrawing" Target="../drawings/vmlDrawing2.vml"/><Relationship Id="rId2" Type="http://schemas.openxmlformats.org/officeDocument/2006/relationships/hyperlink" Target="mailto:Adrielly%20Cristina%20Martins%20Torres%20%3cadrielly.torres@anvisa.gov.br" TargetMode="External"/><Relationship Id="rId16" Type="http://schemas.openxmlformats.org/officeDocument/2006/relationships/hyperlink" Target="mailto:Monica%20da%20Luz%20Carvalho%20Soares%20%3cMonica.Soares@anvisa.gov.br" TargetMode="External"/><Relationship Id="rId20" Type="http://schemas.openxmlformats.org/officeDocument/2006/relationships/comments" Target="../comments2.xml"/><Relationship Id="rId1" Type="http://schemas.openxmlformats.org/officeDocument/2006/relationships/hyperlink" Target="https://www.trainning.com.br/cursos/curso-bi-business-intelligence-microsoft-power-bi"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mailto:Monica%20da%20Luz%20Carvalho%20Soares%20%3cMonica.Soares@anvisa.gov.br"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table" Target="../tables/table4.xml"/><Relationship Id="rId4" Type="http://schemas.openxmlformats.org/officeDocument/2006/relationships/hyperlink" Target="https://www.escolavirtual.gov.br/curso/25/" TargetMode="External"/><Relationship Id="rId9" Type="http://schemas.openxmlformats.org/officeDocument/2006/relationships/hyperlink" Target="https://www.escolavirtual.gov.br/curso/25/" TargetMode="External"/><Relationship Id="rId14" Type="http://schemas.openxmlformats.org/officeDocument/2006/relationships/hyperlink" Target="https://www.escolavirtual.gov.br/curso/2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table" Target="../tables/table5.xml"/><Relationship Id="rId3" Type="http://schemas.openxmlformats.org/officeDocument/2006/relationships/hyperlink" Target="mailto:Adrielly%20Cristina%20Martins%20Torres%20%3cadrielly.torres@anvisa.gov.br" TargetMode="Externa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vmlDrawing" Target="../drawings/vmlDrawing3.vml"/><Relationship Id="rId2" Type="http://schemas.openxmlformats.org/officeDocument/2006/relationships/hyperlink" Target="mailto:Adrielly%20Cristina%20Martins%20Torres%20%3cadrielly.torres@anvisa.gov.br" TargetMode="External"/><Relationship Id="rId16" Type="http://schemas.openxmlformats.org/officeDocument/2006/relationships/hyperlink" Target="mailto:Monica%20da%20Luz%20Carvalho%20Soares%20%3cMonica.Soares@anvisa.gov.br" TargetMode="External"/><Relationship Id="rId20" Type="http://schemas.openxmlformats.org/officeDocument/2006/relationships/comments" Target="../comments3.xml"/><Relationship Id="rId1" Type="http://schemas.openxmlformats.org/officeDocument/2006/relationships/hyperlink" Target="https://www.trainning.com.br/cursos/curso-bi-business-intelligence-microsoft-power-bi"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mailto:Monica%20da%20Luz%20Carvalho%20Soares%20%3cMonica.Soares@anvisa.gov.br"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table" Target="../tables/table6.xml"/><Relationship Id="rId4" Type="http://schemas.openxmlformats.org/officeDocument/2006/relationships/hyperlink" Target="https://www.escolavirtual.gov.br/curso/25/" TargetMode="External"/><Relationship Id="rId9" Type="http://schemas.openxmlformats.org/officeDocument/2006/relationships/hyperlink" Target="https://www.escolavirtual.gov.br/curso/25/" TargetMode="External"/><Relationship Id="rId14" Type="http://schemas.openxmlformats.org/officeDocument/2006/relationships/hyperlink" Target="https://www.escolavirtual.gov.br/curso/2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table" Target="../tables/table7.xml"/><Relationship Id="rId3" Type="http://schemas.openxmlformats.org/officeDocument/2006/relationships/hyperlink" Target="mailto:Adrielly%20Cristina%20Martins%20Torres%20%3cadrielly.torres@anvisa.gov.br" TargetMode="Externa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vmlDrawing" Target="../drawings/vmlDrawing4.vml"/><Relationship Id="rId2" Type="http://schemas.openxmlformats.org/officeDocument/2006/relationships/hyperlink" Target="mailto:Adrielly%20Cristina%20Martins%20Torres%20%3cadrielly.torres@anvisa.gov.br" TargetMode="External"/><Relationship Id="rId16" Type="http://schemas.openxmlformats.org/officeDocument/2006/relationships/hyperlink" Target="mailto:Monica%20da%20Luz%20Carvalho%20Soares%20%3cMonica.Soares@anvisa.gov.br" TargetMode="External"/><Relationship Id="rId20" Type="http://schemas.openxmlformats.org/officeDocument/2006/relationships/comments" Target="../comments4.xml"/><Relationship Id="rId1" Type="http://schemas.openxmlformats.org/officeDocument/2006/relationships/hyperlink" Target="https://www.trainning.com.br/cursos/curso-bi-business-intelligence-microsoft-power-bi"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mailto:Monica%20da%20Luz%20Carvalho%20Soares%20%3cMonica.Soares@anvisa.gov.br"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table" Target="../tables/table8.xml"/><Relationship Id="rId4" Type="http://schemas.openxmlformats.org/officeDocument/2006/relationships/hyperlink" Target="https://www.escolavirtual.gov.br/curso/25/" TargetMode="External"/><Relationship Id="rId9" Type="http://schemas.openxmlformats.org/officeDocument/2006/relationships/hyperlink" Target="https://www.escolavirtual.gov.br/curso/25/" TargetMode="External"/><Relationship Id="rId14" Type="http://schemas.openxmlformats.org/officeDocument/2006/relationships/hyperlink" Target="https://www.escolavirtual.gov.br/curso/2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table" Target="../tables/table9.xml"/><Relationship Id="rId3" Type="http://schemas.openxmlformats.org/officeDocument/2006/relationships/hyperlink" Target="mailto:Adrielly%20Cristina%20Martins%20Torres%20%3cadrielly.torres@anvisa.gov.br" TargetMode="Externa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vmlDrawing" Target="../drawings/vmlDrawing5.vml"/><Relationship Id="rId2" Type="http://schemas.openxmlformats.org/officeDocument/2006/relationships/hyperlink" Target="mailto:Adrielly%20Cristina%20Martins%20Torres%20%3cadrielly.torres@anvisa.gov.br" TargetMode="External"/><Relationship Id="rId16" Type="http://schemas.openxmlformats.org/officeDocument/2006/relationships/hyperlink" Target="mailto:Monica%20da%20Luz%20Carvalho%20Soares%20%3cMonica.Soares@anvisa.gov.br" TargetMode="External"/><Relationship Id="rId20" Type="http://schemas.openxmlformats.org/officeDocument/2006/relationships/comments" Target="../comments5.xml"/><Relationship Id="rId1" Type="http://schemas.openxmlformats.org/officeDocument/2006/relationships/hyperlink" Target="https://www.trainning.com.br/cursos/curso-bi-business-intelligence-microsoft-power-bi"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mailto:Monica%20da%20Luz%20Carvalho%20Soares%20%3cMonica.Soares@anvisa.gov.br"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table" Target="../tables/table10.xml"/><Relationship Id="rId4" Type="http://schemas.openxmlformats.org/officeDocument/2006/relationships/hyperlink" Target="https://www.escolavirtual.gov.br/curso/25/" TargetMode="External"/><Relationship Id="rId9" Type="http://schemas.openxmlformats.org/officeDocument/2006/relationships/hyperlink" Target="https://www.escolavirtual.gov.br/curso/25/" TargetMode="External"/><Relationship Id="rId14" Type="http://schemas.openxmlformats.org/officeDocument/2006/relationships/hyperlink" Target="https://www.escolavirtual.gov.br/curso/25/"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table" Target="../tables/table11.xml"/><Relationship Id="rId3" Type="http://schemas.openxmlformats.org/officeDocument/2006/relationships/hyperlink" Target="mailto:Adrielly%20Cristina%20Martins%20Torres%20%3cadrielly.torres@anvisa.gov.br" TargetMode="Externa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vmlDrawing" Target="../drawings/vmlDrawing6.vml"/><Relationship Id="rId2" Type="http://schemas.openxmlformats.org/officeDocument/2006/relationships/hyperlink" Target="mailto:Adrielly%20Cristina%20Martins%20Torres%20%3cadrielly.torres@anvisa.gov.br" TargetMode="External"/><Relationship Id="rId16" Type="http://schemas.openxmlformats.org/officeDocument/2006/relationships/hyperlink" Target="mailto:Monica%20da%20Luz%20Carvalho%20Soares%20%3cMonica.Soares@anvisa.gov.br" TargetMode="External"/><Relationship Id="rId20" Type="http://schemas.openxmlformats.org/officeDocument/2006/relationships/comments" Target="../comments6.xml"/><Relationship Id="rId1" Type="http://schemas.openxmlformats.org/officeDocument/2006/relationships/hyperlink" Target="https://www.trainning.com.br/cursos/curso-bi-business-intelligence-microsoft-power-bi"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mailto:Monica%20da%20Luz%20Carvalho%20Soares%20%3cMonica.Soares@anvisa.gov.br"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table" Target="../tables/table12.xml"/><Relationship Id="rId4" Type="http://schemas.openxmlformats.org/officeDocument/2006/relationships/hyperlink" Target="https://www.escolavirtual.gov.br/curso/25/" TargetMode="External"/><Relationship Id="rId9" Type="http://schemas.openxmlformats.org/officeDocument/2006/relationships/hyperlink" Target="https://www.escolavirtual.gov.br/curso/25/" TargetMode="External"/><Relationship Id="rId14" Type="http://schemas.openxmlformats.org/officeDocument/2006/relationships/hyperlink" Target="https://www.escolavirtual.gov.br/curso/2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scolavirtual.gov.br/curso/25/" TargetMode="External"/><Relationship Id="rId13" Type="http://schemas.openxmlformats.org/officeDocument/2006/relationships/hyperlink" Target="https://www.escolavirtual.gov.br/curso/25/" TargetMode="External"/><Relationship Id="rId18" Type="http://schemas.openxmlformats.org/officeDocument/2006/relationships/vmlDrawing" Target="../drawings/vmlDrawing7.vml"/><Relationship Id="rId3" Type="http://schemas.openxmlformats.org/officeDocument/2006/relationships/hyperlink" Target="mailto:Adrielly%20Cristina%20Martins%20Torres%20%3cadrielly.torres@anvisa.gov.br" TargetMode="External"/><Relationship Id="rId21" Type="http://schemas.openxmlformats.org/officeDocument/2006/relationships/comments" Target="../comments7.xml"/><Relationship Id="rId7" Type="http://schemas.openxmlformats.org/officeDocument/2006/relationships/hyperlink" Target="https://www.escolavirtual.gov.br/curso/25/" TargetMode="External"/><Relationship Id="rId12" Type="http://schemas.openxmlformats.org/officeDocument/2006/relationships/hyperlink" Target="https://www.escolavirtual.gov.br/curso/25/" TargetMode="External"/><Relationship Id="rId17" Type="http://schemas.openxmlformats.org/officeDocument/2006/relationships/printerSettings" Target="../printerSettings/printerSettings1.bin"/><Relationship Id="rId2" Type="http://schemas.openxmlformats.org/officeDocument/2006/relationships/hyperlink" Target="mailto:Adrielly%20Cristina%20Martins%20Torres%20%3cadrielly.torres@anvisa.gov.br" TargetMode="External"/><Relationship Id="rId16" Type="http://schemas.openxmlformats.org/officeDocument/2006/relationships/hyperlink" Target="mailto:Monica%20da%20Luz%20Carvalho%20Soares%20%3cMonica.Soares@anvisa.gov.br" TargetMode="External"/><Relationship Id="rId20" Type="http://schemas.openxmlformats.org/officeDocument/2006/relationships/table" Target="../tables/table14.xml"/><Relationship Id="rId1" Type="http://schemas.openxmlformats.org/officeDocument/2006/relationships/hyperlink" Target="https://www.trainning.com.br/cursos/curso-bi-business-intelligence-microsoft-power-bi" TargetMode="External"/><Relationship Id="rId6" Type="http://schemas.openxmlformats.org/officeDocument/2006/relationships/hyperlink" Target="https://www.escolavirtual.gov.br/curso/25/" TargetMode="External"/><Relationship Id="rId11" Type="http://schemas.openxmlformats.org/officeDocument/2006/relationships/hyperlink" Target="https://www.escolavirtual.gov.br/curso/25/" TargetMode="External"/><Relationship Id="rId5" Type="http://schemas.openxmlformats.org/officeDocument/2006/relationships/hyperlink" Target="mailto:Monica%20da%20Luz%20Carvalho%20Soares%20%3cMonica.Soares@anvisa.gov.br" TargetMode="External"/><Relationship Id="rId15" Type="http://schemas.openxmlformats.org/officeDocument/2006/relationships/hyperlink" Target="mailto:Monica%20da%20Luz%20Carvalho%20Soares%20%3cMonica.Soares@anvisa.gov.br" TargetMode="External"/><Relationship Id="rId10" Type="http://schemas.openxmlformats.org/officeDocument/2006/relationships/hyperlink" Target="https://www.escolavirtual.gov.br/curso/25/" TargetMode="External"/><Relationship Id="rId19" Type="http://schemas.openxmlformats.org/officeDocument/2006/relationships/table" Target="../tables/table13.xml"/><Relationship Id="rId4" Type="http://schemas.openxmlformats.org/officeDocument/2006/relationships/hyperlink" Target="https://www.escolavirtual.gov.br/curso/25/" TargetMode="External"/><Relationship Id="rId9" Type="http://schemas.openxmlformats.org/officeDocument/2006/relationships/hyperlink" Target="https://www.escolavirtual.gov.br/curso/25/" TargetMode="External"/><Relationship Id="rId14" Type="http://schemas.openxmlformats.org/officeDocument/2006/relationships/hyperlink" Target="https://www.escolavirtual.gov.br/curso/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78AA-EACE-4F4C-B8B4-B6708B8AFCF5}">
  <dimension ref="A1:AD1279"/>
  <sheetViews>
    <sheetView tabSelected="1" zoomScale="85" zoomScaleNormal="85" workbookViewId="0">
      <selection activeCell="F1" sqref="F1:M2"/>
    </sheetView>
  </sheetViews>
  <sheetFormatPr defaultColWidth="8.7109375" defaultRowHeight="15"/>
  <cols>
    <col min="1" max="1" width="13.140625" bestFit="1" customWidth="1"/>
    <col min="2" max="2" width="22.140625" customWidth="1"/>
    <col min="3" max="3" width="24.42578125" customWidth="1"/>
    <col min="4" max="5" width="31.140625" customWidth="1"/>
    <col min="6" max="6" width="36" customWidth="1"/>
    <col min="7" max="7" width="26.140625" customWidth="1"/>
    <col min="8" max="8" width="20.7109375" customWidth="1"/>
    <col min="9" max="9" width="19.5703125" customWidth="1"/>
    <col min="10" max="10" width="17.7109375" customWidth="1"/>
    <col min="11" max="11" width="24.28515625" customWidth="1"/>
    <col min="12" max="12" width="23.5703125" customWidth="1"/>
    <col min="13" max="14" width="13.28515625" customWidth="1"/>
    <col min="15" max="15" width="36.7109375" customWidth="1"/>
    <col min="16" max="16" width="22.42578125" customWidth="1"/>
    <col min="17" max="17" width="30.5703125" customWidth="1"/>
    <col min="18" max="18" width="23.140625" customWidth="1"/>
    <col min="19" max="19" width="25" customWidth="1"/>
    <col min="20" max="20" width="56.7109375" customWidth="1"/>
    <col min="21" max="21" width="69.140625" style="211" customWidth="1"/>
    <col min="22" max="22" width="34.85546875" style="211" customWidth="1"/>
    <col min="23" max="23" width="22.140625" style="211" customWidth="1"/>
    <col min="27" max="27" width="23.85546875" customWidth="1"/>
    <col min="28" max="28" width="27.85546875" bestFit="1" customWidth="1"/>
    <col min="29" max="29" width="17.5703125" bestFit="1" customWidth="1"/>
  </cols>
  <sheetData>
    <row r="1" spans="1:30" ht="36" customHeight="1">
      <c r="A1" s="310" t="s">
        <v>0</v>
      </c>
      <c r="B1" s="311"/>
      <c r="C1" s="312"/>
      <c r="D1" s="316" t="s">
        <v>1</v>
      </c>
      <c r="E1" s="317"/>
      <c r="F1" s="310" t="s">
        <v>2</v>
      </c>
      <c r="G1" s="311"/>
      <c r="H1" s="311"/>
      <c r="I1" s="311"/>
      <c r="J1" s="311"/>
      <c r="K1" s="311"/>
      <c r="L1" s="311"/>
      <c r="M1" s="312"/>
      <c r="N1" s="310" t="s">
        <v>3</v>
      </c>
      <c r="O1" s="311"/>
      <c r="P1" s="312"/>
      <c r="Q1" s="310" t="s">
        <v>4</v>
      </c>
      <c r="R1" s="311"/>
      <c r="S1" s="312"/>
      <c r="T1" s="318" t="s">
        <v>5</v>
      </c>
      <c r="U1" s="304"/>
      <c r="V1" s="304"/>
      <c r="W1" s="304"/>
    </row>
    <row r="2" spans="1:30" ht="15.75">
      <c r="A2" s="313"/>
      <c r="B2" s="314"/>
      <c r="C2" s="315"/>
      <c r="D2" s="305" t="s">
        <v>6</v>
      </c>
      <c r="E2" s="306"/>
      <c r="F2" s="313"/>
      <c r="G2" s="314"/>
      <c r="H2" s="314"/>
      <c r="I2" s="314"/>
      <c r="J2" s="314"/>
      <c r="K2" s="314"/>
      <c r="L2" s="314"/>
      <c r="M2" s="315"/>
      <c r="N2" s="313"/>
      <c r="O2" s="314"/>
      <c r="P2" s="315"/>
      <c r="Q2" s="313"/>
      <c r="R2" s="314"/>
      <c r="S2" s="315"/>
      <c r="T2" s="319"/>
      <c r="U2" s="304"/>
      <c r="V2" s="304"/>
      <c r="W2" s="304"/>
    </row>
    <row r="3" spans="1:30" ht="64.5" customHeight="1">
      <c r="A3" s="1" t="s">
        <v>7</v>
      </c>
      <c r="B3" s="1" t="s">
        <v>8</v>
      </c>
      <c r="C3" s="1" t="s">
        <v>9</v>
      </c>
      <c r="D3" s="1" t="s">
        <v>10</v>
      </c>
      <c r="E3" s="1" t="s">
        <v>11</v>
      </c>
      <c r="F3" s="1" t="s">
        <v>12</v>
      </c>
      <c r="G3" s="1" t="s">
        <v>13</v>
      </c>
      <c r="H3" s="1" t="s">
        <v>14</v>
      </c>
      <c r="I3" s="1" t="s">
        <v>15</v>
      </c>
      <c r="J3" s="1" t="s">
        <v>16</v>
      </c>
      <c r="K3" s="2" t="s">
        <v>17</v>
      </c>
      <c r="L3" s="2" t="s">
        <v>18</v>
      </c>
      <c r="M3" s="1" t="s">
        <v>19</v>
      </c>
      <c r="N3" s="1" t="s">
        <v>20</v>
      </c>
      <c r="O3" s="1" t="s">
        <v>21</v>
      </c>
      <c r="P3" s="1" t="s">
        <v>22</v>
      </c>
      <c r="Q3" s="3" t="s">
        <v>23</v>
      </c>
      <c r="R3" s="3" t="s">
        <v>24</v>
      </c>
      <c r="S3" s="4" t="s">
        <v>25</v>
      </c>
      <c r="T3" s="1" t="s">
        <v>26</v>
      </c>
      <c r="U3" s="5" t="s">
        <v>27</v>
      </c>
      <c r="V3" s="5" t="s">
        <v>28</v>
      </c>
      <c r="W3" s="5" t="s">
        <v>29</v>
      </c>
      <c r="AD3" s="7"/>
    </row>
    <row r="4" spans="1:30" ht="111" hidden="1" customHeight="1">
      <c r="A4" s="54" t="s">
        <v>30</v>
      </c>
      <c r="B4" s="37" t="s">
        <v>31</v>
      </c>
      <c r="C4" s="54" t="s">
        <v>32</v>
      </c>
      <c r="D4" s="54" t="s">
        <v>33</v>
      </c>
      <c r="E4" s="37">
        <v>15</v>
      </c>
      <c r="F4" s="54" t="s">
        <v>34</v>
      </c>
      <c r="G4" s="54" t="s">
        <v>35</v>
      </c>
      <c r="H4" s="37" t="s">
        <v>36</v>
      </c>
      <c r="I4" s="54" t="s">
        <v>37</v>
      </c>
      <c r="J4" s="54">
        <v>21</v>
      </c>
      <c r="K4" s="10" t="s">
        <v>38</v>
      </c>
      <c r="L4" s="192"/>
      <c r="M4" s="54">
        <v>1</v>
      </c>
      <c r="N4" s="37">
        <v>1820878</v>
      </c>
      <c r="O4" s="54" t="s">
        <v>39</v>
      </c>
      <c r="P4" s="54" t="s">
        <v>40</v>
      </c>
      <c r="Q4" s="37">
        <v>0</v>
      </c>
      <c r="R4" s="54">
        <v>0</v>
      </c>
      <c r="S4" s="54">
        <f t="shared" ref="S4:S35" si="0">(R4+Q4)*M4</f>
        <v>0</v>
      </c>
      <c r="T4" s="37" t="s">
        <v>41</v>
      </c>
      <c r="U4" s="213" t="s">
        <v>42</v>
      </c>
      <c r="V4" s="284" t="s">
        <v>43</v>
      </c>
      <c r="W4" s="217"/>
      <c r="AD4" s="7"/>
    </row>
    <row r="5" spans="1:30" s="42" customFormat="1" ht="85.5" hidden="1" customHeight="1">
      <c r="A5" s="8" t="s">
        <v>30</v>
      </c>
      <c r="B5" s="8" t="s">
        <v>31</v>
      </c>
      <c r="C5" s="8" t="s">
        <v>32</v>
      </c>
      <c r="D5" s="8" t="s">
        <v>33</v>
      </c>
      <c r="E5" s="8">
        <v>15</v>
      </c>
      <c r="F5" s="8" t="s">
        <v>44</v>
      </c>
      <c r="G5" s="8" t="s">
        <v>45</v>
      </c>
      <c r="H5" s="8" t="s">
        <v>36</v>
      </c>
      <c r="I5" s="8" t="s">
        <v>46</v>
      </c>
      <c r="J5" s="9">
        <v>30</v>
      </c>
      <c r="K5" s="10" t="s">
        <v>47</v>
      </c>
      <c r="L5" s="192"/>
      <c r="M5" s="8">
        <v>1</v>
      </c>
      <c r="N5" s="8">
        <v>1820878</v>
      </c>
      <c r="O5" s="8" t="s">
        <v>39</v>
      </c>
      <c r="P5" s="12" t="s">
        <v>40</v>
      </c>
      <c r="Q5" s="77">
        <v>250</v>
      </c>
      <c r="R5" s="14">
        <v>0</v>
      </c>
      <c r="S5" s="14">
        <f t="shared" si="0"/>
        <v>250</v>
      </c>
      <c r="T5" s="8" t="s">
        <v>41</v>
      </c>
      <c r="U5" s="131" t="s">
        <v>48</v>
      </c>
      <c r="V5" s="221" t="s">
        <v>49</v>
      </c>
      <c r="W5" s="215" t="s">
        <v>50</v>
      </c>
      <c r="AD5" s="43"/>
    </row>
    <row r="6" spans="1:30" ht="85.5" hidden="1" customHeight="1">
      <c r="A6" s="19" t="s">
        <v>30</v>
      </c>
      <c r="B6" s="19" t="s">
        <v>51</v>
      </c>
      <c r="C6" s="19" t="s">
        <v>51</v>
      </c>
      <c r="D6" s="19" t="s">
        <v>52</v>
      </c>
      <c r="E6" s="19">
        <v>20</v>
      </c>
      <c r="F6" s="103" t="s">
        <v>53</v>
      </c>
      <c r="G6" s="19" t="s">
        <v>45</v>
      </c>
      <c r="H6" s="8" t="s">
        <v>36</v>
      </c>
      <c r="I6" s="19" t="s">
        <v>37</v>
      </c>
      <c r="J6" s="19">
        <v>21</v>
      </c>
      <c r="K6" s="10">
        <v>2020</v>
      </c>
      <c r="L6" s="192"/>
      <c r="M6" s="37">
        <v>20</v>
      </c>
      <c r="N6" s="37" t="s">
        <v>54</v>
      </c>
      <c r="O6" s="37" t="s">
        <v>54</v>
      </c>
      <c r="P6" s="78" t="s">
        <v>55</v>
      </c>
      <c r="Q6" s="20">
        <v>0</v>
      </c>
      <c r="R6" s="20">
        <v>0</v>
      </c>
      <c r="S6" s="20">
        <f t="shared" si="0"/>
        <v>0</v>
      </c>
      <c r="T6" s="19" t="s">
        <v>41</v>
      </c>
      <c r="U6" s="216" t="s">
        <v>56</v>
      </c>
      <c r="V6" s="131" t="s">
        <v>57</v>
      </c>
      <c r="W6" s="215" t="s">
        <v>58</v>
      </c>
      <c r="AD6" s="7"/>
    </row>
    <row r="7" spans="1:30" ht="85.5" hidden="1" customHeight="1">
      <c r="A7" s="19" t="s">
        <v>30</v>
      </c>
      <c r="B7" s="19" t="s">
        <v>51</v>
      </c>
      <c r="C7" s="19" t="s">
        <v>51</v>
      </c>
      <c r="D7" s="19" t="s">
        <v>59</v>
      </c>
      <c r="E7" s="19">
        <v>20</v>
      </c>
      <c r="F7" s="103" t="s">
        <v>53</v>
      </c>
      <c r="G7" s="19" t="s">
        <v>45</v>
      </c>
      <c r="H7" s="8" t="s">
        <v>36</v>
      </c>
      <c r="I7" s="19" t="s">
        <v>37</v>
      </c>
      <c r="J7" s="19">
        <v>21</v>
      </c>
      <c r="K7" s="10">
        <v>2020</v>
      </c>
      <c r="L7" s="192"/>
      <c r="M7" s="37">
        <v>20</v>
      </c>
      <c r="N7" s="37" t="s">
        <v>54</v>
      </c>
      <c r="O7" s="37" t="s">
        <v>54</v>
      </c>
      <c r="P7" s="78" t="s">
        <v>55</v>
      </c>
      <c r="Q7" s="20">
        <v>0</v>
      </c>
      <c r="R7" s="20">
        <v>0</v>
      </c>
      <c r="S7" s="20">
        <f t="shared" si="0"/>
        <v>0</v>
      </c>
      <c r="T7" s="19" t="s">
        <v>41</v>
      </c>
      <c r="U7" s="216" t="s">
        <v>56</v>
      </c>
      <c r="V7" s="131" t="s">
        <v>57</v>
      </c>
      <c r="W7" s="215" t="s">
        <v>58</v>
      </c>
      <c r="AD7" s="7"/>
    </row>
    <row r="8" spans="1:30" ht="85.5" hidden="1" customHeight="1">
      <c r="A8" s="19" t="s">
        <v>30</v>
      </c>
      <c r="B8" s="19" t="s">
        <v>51</v>
      </c>
      <c r="C8" s="19" t="s">
        <v>51</v>
      </c>
      <c r="D8" s="19" t="s">
        <v>60</v>
      </c>
      <c r="E8" s="19">
        <v>20</v>
      </c>
      <c r="F8" s="19" t="s">
        <v>61</v>
      </c>
      <c r="G8" s="19" t="s">
        <v>45</v>
      </c>
      <c r="H8" s="8" t="s">
        <v>36</v>
      </c>
      <c r="I8" s="19" t="s">
        <v>37</v>
      </c>
      <c r="J8" s="65">
        <v>20</v>
      </c>
      <c r="K8" s="10">
        <v>2020</v>
      </c>
      <c r="L8" s="192"/>
      <c r="M8" s="37">
        <v>8</v>
      </c>
      <c r="N8" s="37" t="s">
        <v>54</v>
      </c>
      <c r="O8" s="37" t="s">
        <v>54</v>
      </c>
      <c r="P8" s="37" t="s">
        <v>62</v>
      </c>
      <c r="Q8" s="75">
        <v>2280</v>
      </c>
      <c r="R8" s="20">
        <v>0</v>
      </c>
      <c r="S8" s="20">
        <f t="shared" si="0"/>
        <v>18240</v>
      </c>
      <c r="T8" s="19" t="s">
        <v>41</v>
      </c>
      <c r="U8" s="131" t="s">
        <v>63</v>
      </c>
      <c r="V8" s="131" t="s">
        <v>64</v>
      </c>
      <c r="W8" s="215" t="s">
        <v>58</v>
      </c>
      <c r="AD8" s="7"/>
    </row>
    <row r="9" spans="1:30" ht="128.25" hidden="1" customHeight="1">
      <c r="A9" s="19" t="s">
        <v>30</v>
      </c>
      <c r="B9" s="19" t="s">
        <v>51</v>
      </c>
      <c r="C9" s="19" t="s">
        <v>51</v>
      </c>
      <c r="D9" s="19" t="s">
        <v>65</v>
      </c>
      <c r="E9" s="19">
        <v>20</v>
      </c>
      <c r="F9" s="37" t="s">
        <v>66</v>
      </c>
      <c r="G9" s="19" t="s">
        <v>45</v>
      </c>
      <c r="H9" s="8" t="s">
        <v>36</v>
      </c>
      <c r="I9" s="19" t="s">
        <v>46</v>
      </c>
      <c r="J9" s="19">
        <v>20</v>
      </c>
      <c r="K9" s="10">
        <v>2020</v>
      </c>
      <c r="L9" s="192"/>
      <c r="M9" s="37">
        <v>50</v>
      </c>
      <c r="N9" s="37" t="s">
        <v>54</v>
      </c>
      <c r="O9" s="37" t="s">
        <v>54</v>
      </c>
      <c r="P9" s="37" t="s">
        <v>67</v>
      </c>
      <c r="Q9" s="75">
        <v>0</v>
      </c>
      <c r="R9" s="20">
        <v>0</v>
      </c>
      <c r="S9" s="20">
        <f t="shared" si="0"/>
        <v>0</v>
      </c>
      <c r="T9" s="19" t="s">
        <v>68</v>
      </c>
      <c r="U9" s="131" t="s">
        <v>48</v>
      </c>
      <c r="V9" s="131" t="s">
        <v>69</v>
      </c>
      <c r="W9" s="215" t="s">
        <v>50</v>
      </c>
      <c r="AD9" s="7"/>
    </row>
    <row r="10" spans="1:30" ht="114" hidden="1" customHeight="1">
      <c r="A10" s="19" t="s">
        <v>30</v>
      </c>
      <c r="B10" s="19" t="s">
        <v>51</v>
      </c>
      <c r="C10" s="19" t="s">
        <v>51</v>
      </c>
      <c r="D10" s="19" t="s">
        <v>70</v>
      </c>
      <c r="E10" s="19">
        <v>20</v>
      </c>
      <c r="F10" s="19" t="s">
        <v>71</v>
      </c>
      <c r="G10" s="19" t="s">
        <v>45</v>
      </c>
      <c r="H10" s="8" t="s">
        <v>36</v>
      </c>
      <c r="I10" s="19" t="s">
        <v>37</v>
      </c>
      <c r="J10" s="192"/>
      <c r="K10" s="10">
        <v>2020</v>
      </c>
      <c r="L10" s="192"/>
      <c r="M10" s="37">
        <v>30</v>
      </c>
      <c r="N10" s="37" t="s">
        <v>54</v>
      </c>
      <c r="O10" s="37" t="s">
        <v>54</v>
      </c>
      <c r="P10" s="37" t="s">
        <v>55</v>
      </c>
      <c r="Q10" s="75">
        <v>0</v>
      </c>
      <c r="R10" s="20">
        <v>0</v>
      </c>
      <c r="S10" s="20">
        <f t="shared" si="0"/>
        <v>0</v>
      </c>
      <c r="T10" s="19" t="s">
        <v>41</v>
      </c>
      <c r="U10" s="131" t="s">
        <v>48</v>
      </c>
      <c r="V10" s="131" t="s">
        <v>72</v>
      </c>
      <c r="W10" s="215" t="s">
        <v>50</v>
      </c>
      <c r="AD10" s="7"/>
    </row>
    <row r="11" spans="1:30" ht="156.75" hidden="1" customHeight="1">
      <c r="A11" s="19" t="s">
        <v>30</v>
      </c>
      <c r="B11" s="19" t="s">
        <v>51</v>
      </c>
      <c r="C11" s="19" t="s">
        <v>51</v>
      </c>
      <c r="D11" s="19" t="s">
        <v>73</v>
      </c>
      <c r="E11" s="19">
        <v>20</v>
      </c>
      <c r="F11" s="19" t="s">
        <v>71</v>
      </c>
      <c r="G11" s="19" t="s">
        <v>45</v>
      </c>
      <c r="H11" s="8" t="s">
        <v>36</v>
      </c>
      <c r="I11" s="19" t="s">
        <v>37</v>
      </c>
      <c r="J11" s="192"/>
      <c r="K11" s="10">
        <v>2020</v>
      </c>
      <c r="L11" s="192"/>
      <c r="M11" s="37">
        <v>30</v>
      </c>
      <c r="N11" s="37" t="s">
        <v>54</v>
      </c>
      <c r="O11" s="37" t="s">
        <v>54</v>
      </c>
      <c r="P11" s="37" t="s">
        <v>55</v>
      </c>
      <c r="Q11" s="75">
        <v>0</v>
      </c>
      <c r="R11" s="20">
        <v>0</v>
      </c>
      <c r="S11" s="20">
        <f t="shared" si="0"/>
        <v>0</v>
      </c>
      <c r="T11" s="19" t="s">
        <v>41</v>
      </c>
      <c r="U11" s="131" t="s">
        <v>48</v>
      </c>
      <c r="V11" s="131" t="s">
        <v>72</v>
      </c>
      <c r="W11" s="215" t="s">
        <v>50</v>
      </c>
      <c r="AD11" s="7"/>
    </row>
    <row r="12" spans="1:30" ht="85.5" hidden="1" customHeight="1">
      <c r="A12" s="19" t="s">
        <v>30</v>
      </c>
      <c r="B12" s="19" t="s">
        <v>51</v>
      </c>
      <c r="C12" s="19" t="s">
        <v>51</v>
      </c>
      <c r="D12" s="19" t="s">
        <v>74</v>
      </c>
      <c r="E12" s="19">
        <v>16</v>
      </c>
      <c r="F12" s="19" t="s">
        <v>75</v>
      </c>
      <c r="G12" s="19" t="s">
        <v>45</v>
      </c>
      <c r="H12" s="8" t="s">
        <v>36</v>
      </c>
      <c r="I12" s="19" t="s">
        <v>37</v>
      </c>
      <c r="J12" s="19">
        <v>14</v>
      </c>
      <c r="K12" s="10">
        <v>2020</v>
      </c>
      <c r="L12" s="192"/>
      <c r="M12" s="37">
        <v>30</v>
      </c>
      <c r="N12" s="37" t="s">
        <v>54</v>
      </c>
      <c r="O12" s="37" t="s">
        <v>54</v>
      </c>
      <c r="P12" s="37" t="s">
        <v>67</v>
      </c>
      <c r="Q12" s="75">
        <v>0</v>
      </c>
      <c r="R12" s="20">
        <v>0</v>
      </c>
      <c r="S12" s="20">
        <f t="shared" si="0"/>
        <v>0</v>
      </c>
      <c r="T12" s="19" t="s">
        <v>41</v>
      </c>
      <c r="U12" s="221" t="s">
        <v>76</v>
      </c>
      <c r="V12" s="131" t="s">
        <v>77</v>
      </c>
      <c r="W12" s="215" t="s">
        <v>78</v>
      </c>
      <c r="AD12" s="7"/>
    </row>
    <row r="13" spans="1:30" ht="85.5" hidden="1" customHeight="1">
      <c r="A13" s="19" t="s">
        <v>30</v>
      </c>
      <c r="B13" s="19" t="s">
        <v>51</v>
      </c>
      <c r="C13" s="19" t="s">
        <v>51</v>
      </c>
      <c r="D13" s="19" t="s">
        <v>79</v>
      </c>
      <c r="E13" s="19">
        <v>15</v>
      </c>
      <c r="F13" s="19" t="s">
        <v>80</v>
      </c>
      <c r="G13" s="19" t="s">
        <v>45</v>
      </c>
      <c r="H13" s="8" t="s">
        <v>36</v>
      </c>
      <c r="I13" s="19" t="s">
        <v>37</v>
      </c>
      <c r="J13" s="19">
        <v>20</v>
      </c>
      <c r="K13" s="10">
        <v>2020</v>
      </c>
      <c r="L13" s="192"/>
      <c r="M13" s="37">
        <v>30</v>
      </c>
      <c r="N13" s="37" t="s">
        <v>54</v>
      </c>
      <c r="O13" s="37" t="s">
        <v>54</v>
      </c>
      <c r="P13" s="78" t="s">
        <v>55</v>
      </c>
      <c r="Q13" s="75">
        <v>0</v>
      </c>
      <c r="R13" s="20">
        <v>0</v>
      </c>
      <c r="S13" s="20">
        <f t="shared" si="0"/>
        <v>0</v>
      </c>
      <c r="T13" s="19" t="s">
        <v>41</v>
      </c>
      <c r="U13" s="221" t="s">
        <v>76</v>
      </c>
      <c r="V13" s="131" t="s">
        <v>77</v>
      </c>
      <c r="W13" s="215" t="s">
        <v>78</v>
      </c>
      <c r="AD13" s="7"/>
    </row>
    <row r="14" spans="1:30" ht="85.5" hidden="1" customHeight="1">
      <c r="A14" s="19" t="s">
        <v>30</v>
      </c>
      <c r="B14" s="19" t="s">
        <v>51</v>
      </c>
      <c r="C14" s="19" t="s">
        <v>51</v>
      </c>
      <c r="D14" s="19" t="s">
        <v>81</v>
      </c>
      <c r="E14" s="19">
        <v>15</v>
      </c>
      <c r="F14" s="103" t="s">
        <v>53</v>
      </c>
      <c r="G14" s="19" t="s">
        <v>45</v>
      </c>
      <c r="H14" s="8" t="s">
        <v>36</v>
      </c>
      <c r="I14" s="19" t="s">
        <v>37</v>
      </c>
      <c r="J14" s="19">
        <v>21</v>
      </c>
      <c r="K14" s="10">
        <v>2020</v>
      </c>
      <c r="L14" s="192"/>
      <c r="M14" s="37">
        <v>20</v>
      </c>
      <c r="N14" s="37" t="s">
        <v>54</v>
      </c>
      <c r="O14" s="37" t="s">
        <v>54</v>
      </c>
      <c r="P14" s="78" t="s">
        <v>55</v>
      </c>
      <c r="Q14" s="20">
        <v>0</v>
      </c>
      <c r="R14" s="20">
        <v>0</v>
      </c>
      <c r="S14" s="20">
        <f t="shared" si="0"/>
        <v>0</v>
      </c>
      <c r="T14" s="19" t="s">
        <v>41</v>
      </c>
      <c r="U14" s="216" t="s">
        <v>56</v>
      </c>
      <c r="V14" s="131" t="s">
        <v>57</v>
      </c>
      <c r="W14" s="215" t="s">
        <v>58</v>
      </c>
      <c r="AD14" s="7"/>
    </row>
    <row r="15" spans="1:30" ht="156.75" hidden="1" customHeight="1">
      <c r="A15" s="19" t="s">
        <v>30</v>
      </c>
      <c r="B15" s="19" t="s">
        <v>51</v>
      </c>
      <c r="C15" s="19" t="s">
        <v>51</v>
      </c>
      <c r="D15" s="19" t="s">
        <v>82</v>
      </c>
      <c r="E15" s="19">
        <v>15</v>
      </c>
      <c r="F15" s="19" t="s">
        <v>83</v>
      </c>
      <c r="G15" s="19" t="s">
        <v>45</v>
      </c>
      <c r="H15" s="8" t="s">
        <v>36</v>
      </c>
      <c r="I15" s="19" t="s">
        <v>37</v>
      </c>
      <c r="J15" s="19">
        <v>8</v>
      </c>
      <c r="K15" s="10">
        <v>2020</v>
      </c>
      <c r="L15" s="192"/>
      <c r="M15" s="37">
        <v>8</v>
      </c>
      <c r="N15" s="37" t="s">
        <v>54</v>
      </c>
      <c r="O15" s="37" t="s">
        <v>54</v>
      </c>
      <c r="P15" s="37" t="s">
        <v>62</v>
      </c>
      <c r="Q15" s="75">
        <v>36000</v>
      </c>
      <c r="R15" s="20">
        <v>0</v>
      </c>
      <c r="S15" s="20">
        <f t="shared" si="0"/>
        <v>288000</v>
      </c>
      <c r="T15" s="19" t="s">
        <v>41</v>
      </c>
      <c r="U15" s="131" t="s">
        <v>48</v>
      </c>
      <c r="V15" s="131" t="s">
        <v>84</v>
      </c>
      <c r="W15" s="215" t="s">
        <v>58</v>
      </c>
      <c r="AD15" s="7"/>
    </row>
    <row r="16" spans="1:30" ht="99.75" hidden="1" customHeight="1">
      <c r="A16" s="19" t="s">
        <v>30</v>
      </c>
      <c r="B16" s="19" t="s">
        <v>51</v>
      </c>
      <c r="C16" s="19" t="s">
        <v>51</v>
      </c>
      <c r="D16" s="19" t="s">
        <v>85</v>
      </c>
      <c r="E16" s="19">
        <v>15</v>
      </c>
      <c r="F16" s="19" t="s">
        <v>86</v>
      </c>
      <c r="G16" s="19" t="s">
        <v>45</v>
      </c>
      <c r="H16" s="8" t="s">
        <v>36</v>
      </c>
      <c r="I16" s="19" t="s">
        <v>37</v>
      </c>
      <c r="J16" s="19">
        <v>36</v>
      </c>
      <c r="K16" s="10">
        <v>2020</v>
      </c>
      <c r="L16" s="192"/>
      <c r="M16" s="37">
        <v>4</v>
      </c>
      <c r="N16" s="37" t="s">
        <v>54</v>
      </c>
      <c r="O16" s="37" t="s">
        <v>54</v>
      </c>
      <c r="P16" s="37" t="s">
        <v>62</v>
      </c>
      <c r="Q16" s="20">
        <v>2540</v>
      </c>
      <c r="R16" s="20">
        <v>0</v>
      </c>
      <c r="S16" s="20">
        <f t="shared" si="0"/>
        <v>10160</v>
      </c>
      <c r="T16" s="19" t="s">
        <v>41</v>
      </c>
      <c r="U16" s="131" t="s">
        <v>63</v>
      </c>
      <c r="V16" s="131" t="s">
        <v>64</v>
      </c>
      <c r="W16" s="215" t="s">
        <v>58</v>
      </c>
      <c r="AD16" s="7"/>
    </row>
    <row r="17" spans="1:30" ht="85.5" hidden="1" customHeight="1">
      <c r="A17" s="19" t="s">
        <v>30</v>
      </c>
      <c r="B17" s="19" t="s">
        <v>51</v>
      </c>
      <c r="C17" s="19" t="s">
        <v>51</v>
      </c>
      <c r="D17" s="19" t="s">
        <v>87</v>
      </c>
      <c r="E17" s="19">
        <v>15</v>
      </c>
      <c r="F17" s="19" t="s">
        <v>61</v>
      </c>
      <c r="G17" s="19" t="s">
        <v>45</v>
      </c>
      <c r="H17" s="8" t="s">
        <v>36</v>
      </c>
      <c r="I17" s="19" t="s">
        <v>37</v>
      </c>
      <c r="J17" s="19">
        <v>20</v>
      </c>
      <c r="K17" s="10">
        <v>2020</v>
      </c>
      <c r="L17" s="192"/>
      <c r="M17" s="37">
        <v>8</v>
      </c>
      <c r="N17" s="37" t="s">
        <v>54</v>
      </c>
      <c r="O17" s="37" t="s">
        <v>54</v>
      </c>
      <c r="P17" s="37" t="s">
        <v>62</v>
      </c>
      <c r="Q17" s="75">
        <v>2280</v>
      </c>
      <c r="R17" s="20">
        <v>0</v>
      </c>
      <c r="S17" s="20">
        <f t="shared" si="0"/>
        <v>18240</v>
      </c>
      <c r="T17" s="19" t="s">
        <v>41</v>
      </c>
      <c r="U17" s="131" t="s">
        <v>63</v>
      </c>
      <c r="V17" s="131" t="s">
        <v>64</v>
      </c>
      <c r="W17" s="215" t="s">
        <v>58</v>
      </c>
      <c r="AD17" s="7"/>
    </row>
    <row r="18" spans="1:30" ht="99.75" hidden="1" customHeight="1">
      <c r="A18" s="19" t="s">
        <v>30</v>
      </c>
      <c r="B18" s="19" t="s">
        <v>51</v>
      </c>
      <c r="C18" s="19" t="s">
        <v>51</v>
      </c>
      <c r="D18" s="19" t="s">
        <v>88</v>
      </c>
      <c r="E18" s="19">
        <v>15</v>
      </c>
      <c r="F18" s="19" t="s">
        <v>61</v>
      </c>
      <c r="G18" s="19" t="s">
        <v>45</v>
      </c>
      <c r="H18" s="8" t="s">
        <v>36</v>
      </c>
      <c r="I18" s="19" t="s">
        <v>37</v>
      </c>
      <c r="J18" s="65">
        <v>20</v>
      </c>
      <c r="K18" s="10">
        <v>2020</v>
      </c>
      <c r="L18" s="192"/>
      <c r="M18" s="37">
        <v>8</v>
      </c>
      <c r="N18" s="37" t="s">
        <v>54</v>
      </c>
      <c r="O18" s="37" t="s">
        <v>54</v>
      </c>
      <c r="P18" s="37" t="s">
        <v>62</v>
      </c>
      <c r="Q18" s="75">
        <v>2280</v>
      </c>
      <c r="R18" s="20">
        <v>0</v>
      </c>
      <c r="S18" s="20">
        <f t="shared" si="0"/>
        <v>18240</v>
      </c>
      <c r="T18" s="19" t="s">
        <v>41</v>
      </c>
      <c r="U18" s="131" t="s">
        <v>63</v>
      </c>
      <c r="V18" s="131" t="s">
        <v>64</v>
      </c>
      <c r="W18" s="215" t="s">
        <v>58</v>
      </c>
      <c r="AD18" s="7"/>
    </row>
    <row r="19" spans="1:30" ht="99.75" hidden="1" customHeight="1">
      <c r="A19" s="19" t="s">
        <v>30</v>
      </c>
      <c r="B19" s="19" t="s">
        <v>51</v>
      </c>
      <c r="C19" s="19" t="s">
        <v>51</v>
      </c>
      <c r="D19" s="19" t="s">
        <v>89</v>
      </c>
      <c r="E19" s="19">
        <v>12</v>
      </c>
      <c r="F19" s="19" t="s">
        <v>90</v>
      </c>
      <c r="G19" s="19" t="s">
        <v>45</v>
      </c>
      <c r="H19" s="8" t="s">
        <v>36</v>
      </c>
      <c r="I19" s="19" t="s">
        <v>91</v>
      </c>
      <c r="J19" s="19">
        <v>21</v>
      </c>
      <c r="K19" s="10">
        <v>2020</v>
      </c>
      <c r="L19" s="192"/>
      <c r="M19" s="37">
        <v>4</v>
      </c>
      <c r="N19" s="37" t="s">
        <v>54</v>
      </c>
      <c r="O19" s="37" t="s">
        <v>54</v>
      </c>
      <c r="P19" s="37" t="s">
        <v>62</v>
      </c>
      <c r="Q19" s="20">
        <v>0</v>
      </c>
      <c r="R19" s="20">
        <v>0</v>
      </c>
      <c r="S19" s="20">
        <f t="shared" si="0"/>
        <v>0</v>
      </c>
      <c r="T19" s="19" t="s">
        <v>41</v>
      </c>
      <c r="U19" s="131" t="s">
        <v>92</v>
      </c>
      <c r="V19" s="131" t="s">
        <v>93</v>
      </c>
      <c r="W19" s="215" t="s">
        <v>50</v>
      </c>
      <c r="AD19" s="7"/>
    </row>
    <row r="20" spans="1:30" ht="99.75" hidden="1" customHeight="1">
      <c r="A20" s="19" t="s">
        <v>30</v>
      </c>
      <c r="B20" s="19" t="s">
        <v>51</v>
      </c>
      <c r="C20" s="19" t="s">
        <v>51</v>
      </c>
      <c r="D20" s="19" t="s">
        <v>94</v>
      </c>
      <c r="E20" s="19">
        <v>12</v>
      </c>
      <c r="F20" s="19" t="s">
        <v>95</v>
      </c>
      <c r="G20" s="19" t="s">
        <v>45</v>
      </c>
      <c r="H20" s="8" t="s">
        <v>36</v>
      </c>
      <c r="I20" s="19" t="s">
        <v>46</v>
      </c>
      <c r="J20" s="19">
        <v>21</v>
      </c>
      <c r="K20" s="10">
        <v>2020</v>
      </c>
      <c r="L20" s="192"/>
      <c r="M20" s="37">
        <v>30</v>
      </c>
      <c r="N20" s="37" t="s">
        <v>54</v>
      </c>
      <c r="O20" s="37" t="s">
        <v>54</v>
      </c>
      <c r="P20" s="78" t="s">
        <v>55</v>
      </c>
      <c r="Q20" s="20">
        <v>0</v>
      </c>
      <c r="R20" s="20">
        <v>0</v>
      </c>
      <c r="S20" s="20">
        <f t="shared" si="0"/>
        <v>0</v>
      </c>
      <c r="T20" s="19" t="s">
        <v>41</v>
      </c>
      <c r="U20" s="221" t="s">
        <v>76</v>
      </c>
      <c r="V20" s="131" t="s">
        <v>77</v>
      </c>
      <c r="W20" s="215" t="s">
        <v>78</v>
      </c>
      <c r="AD20" s="7"/>
    </row>
    <row r="21" spans="1:30" ht="156.75" hidden="1" customHeight="1">
      <c r="A21" s="19" t="s">
        <v>30</v>
      </c>
      <c r="B21" s="19" t="s">
        <v>51</v>
      </c>
      <c r="C21" s="19" t="s">
        <v>51</v>
      </c>
      <c r="D21" s="19" t="s">
        <v>96</v>
      </c>
      <c r="E21" s="19">
        <v>12</v>
      </c>
      <c r="F21" s="19" t="s">
        <v>97</v>
      </c>
      <c r="G21" s="19" t="s">
        <v>45</v>
      </c>
      <c r="H21" s="8" t="s">
        <v>36</v>
      </c>
      <c r="I21" s="19" t="s">
        <v>37</v>
      </c>
      <c r="J21" s="19">
        <v>14</v>
      </c>
      <c r="K21" s="10">
        <v>2020</v>
      </c>
      <c r="L21" s="192"/>
      <c r="M21" s="37">
        <v>10</v>
      </c>
      <c r="N21" s="37" t="s">
        <v>54</v>
      </c>
      <c r="O21" s="37" t="s">
        <v>54</v>
      </c>
      <c r="P21" s="37" t="s">
        <v>67</v>
      </c>
      <c r="Q21" s="75">
        <v>2280</v>
      </c>
      <c r="R21" s="20">
        <v>0</v>
      </c>
      <c r="S21" s="20">
        <f t="shared" si="0"/>
        <v>22800</v>
      </c>
      <c r="T21" s="19" t="s">
        <v>41</v>
      </c>
      <c r="U21" s="221" t="s">
        <v>76</v>
      </c>
      <c r="V21" s="131" t="s">
        <v>77</v>
      </c>
      <c r="W21" s="215" t="s">
        <v>78</v>
      </c>
      <c r="AD21" s="7"/>
    </row>
    <row r="22" spans="1:30" ht="85.5" hidden="1" customHeight="1">
      <c r="A22" s="19" t="s">
        <v>30</v>
      </c>
      <c r="B22" s="19" t="s">
        <v>98</v>
      </c>
      <c r="C22" s="19" t="s">
        <v>98</v>
      </c>
      <c r="D22" s="19" t="s">
        <v>99</v>
      </c>
      <c r="E22" s="19">
        <v>15</v>
      </c>
      <c r="F22" s="37" t="s">
        <v>100</v>
      </c>
      <c r="G22" s="19" t="s">
        <v>45</v>
      </c>
      <c r="H22" s="8" t="s">
        <v>36</v>
      </c>
      <c r="I22" s="19" t="s">
        <v>37</v>
      </c>
      <c r="J22" s="67">
        <v>20</v>
      </c>
      <c r="K22" s="10">
        <v>2020</v>
      </c>
      <c r="L22" s="192"/>
      <c r="M22" s="19">
        <v>20</v>
      </c>
      <c r="N22" s="37" t="s">
        <v>54</v>
      </c>
      <c r="O22" s="37" t="s">
        <v>54</v>
      </c>
      <c r="P22" s="19" t="s">
        <v>101</v>
      </c>
      <c r="Q22" s="20">
        <v>1000</v>
      </c>
      <c r="R22" s="20">
        <v>0</v>
      </c>
      <c r="S22" s="20">
        <f t="shared" si="0"/>
        <v>20000</v>
      </c>
      <c r="T22" s="19" t="s">
        <v>41</v>
      </c>
      <c r="U22" s="131" t="s">
        <v>42</v>
      </c>
      <c r="V22" s="131" t="s">
        <v>43</v>
      </c>
      <c r="W22" s="215" t="s">
        <v>78</v>
      </c>
      <c r="AD22" s="7"/>
    </row>
    <row r="23" spans="1:30" ht="139.5" hidden="1" customHeight="1">
      <c r="A23" s="19" t="s">
        <v>30</v>
      </c>
      <c r="B23" s="19" t="s">
        <v>98</v>
      </c>
      <c r="C23" s="19" t="s">
        <v>102</v>
      </c>
      <c r="D23" s="19" t="s">
        <v>103</v>
      </c>
      <c r="E23" s="19">
        <v>15</v>
      </c>
      <c r="F23" s="37" t="s">
        <v>104</v>
      </c>
      <c r="G23" s="19" t="s">
        <v>35</v>
      </c>
      <c r="H23" s="8" t="s">
        <v>36</v>
      </c>
      <c r="I23" s="19" t="s">
        <v>37</v>
      </c>
      <c r="J23" s="67">
        <v>20</v>
      </c>
      <c r="K23" s="10">
        <v>2020</v>
      </c>
      <c r="L23" s="192"/>
      <c r="M23" s="19">
        <v>1</v>
      </c>
      <c r="N23" s="37">
        <v>3002358</v>
      </c>
      <c r="O23" s="37" t="s">
        <v>105</v>
      </c>
      <c r="P23" s="19" t="s">
        <v>40</v>
      </c>
      <c r="Q23" s="20">
        <v>1500</v>
      </c>
      <c r="R23" s="20">
        <v>0</v>
      </c>
      <c r="S23" s="20">
        <f t="shared" si="0"/>
        <v>1500</v>
      </c>
      <c r="T23" s="19" t="s">
        <v>41</v>
      </c>
      <c r="U23" s="131" t="s">
        <v>42</v>
      </c>
      <c r="V23" s="216" t="s">
        <v>43</v>
      </c>
      <c r="W23" s="217"/>
      <c r="AD23" s="7"/>
    </row>
    <row r="24" spans="1:30" ht="85.5" hidden="1" customHeight="1">
      <c r="A24" s="19" t="s">
        <v>30</v>
      </c>
      <c r="B24" s="19" t="s">
        <v>98</v>
      </c>
      <c r="C24" s="19" t="s">
        <v>102</v>
      </c>
      <c r="D24" s="19" t="s">
        <v>103</v>
      </c>
      <c r="E24" s="19">
        <v>15</v>
      </c>
      <c r="F24" s="37" t="s">
        <v>104</v>
      </c>
      <c r="G24" s="19" t="s">
        <v>35</v>
      </c>
      <c r="H24" s="8" t="s">
        <v>36</v>
      </c>
      <c r="I24" s="19" t="s">
        <v>37</v>
      </c>
      <c r="J24" s="67">
        <v>20</v>
      </c>
      <c r="K24" s="10">
        <v>2020</v>
      </c>
      <c r="L24" s="192"/>
      <c r="M24" s="19">
        <v>1</v>
      </c>
      <c r="N24" s="37">
        <v>2448453</v>
      </c>
      <c r="O24" s="37" t="s">
        <v>106</v>
      </c>
      <c r="P24" s="19" t="s">
        <v>107</v>
      </c>
      <c r="Q24" s="20">
        <v>1500</v>
      </c>
      <c r="R24" s="20">
        <v>0</v>
      </c>
      <c r="S24" s="20">
        <f t="shared" si="0"/>
        <v>1500</v>
      </c>
      <c r="T24" s="19" t="s">
        <v>41</v>
      </c>
      <c r="U24" s="131" t="s">
        <v>42</v>
      </c>
      <c r="V24" s="216" t="s">
        <v>43</v>
      </c>
      <c r="W24" s="217"/>
      <c r="AD24" s="7"/>
    </row>
    <row r="25" spans="1:30" s="42" customFormat="1" ht="98.25" hidden="1" customHeight="1">
      <c r="A25" s="19" t="s">
        <v>30</v>
      </c>
      <c r="B25" s="19" t="s">
        <v>98</v>
      </c>
      <c r="C25" s="19" t="s">
        <v>102</v>
      </c>
      <c r="D25" s="19" t="s">
        <v>108</v>
      </c>
      <c r="E25" s="19">
        <v>15</v>
      </c>
      <c r="F25" s="37" t="s">
        <v>109</v>
      </c>
      <c r="G25" s="19" t="s">
        <v>35</v>
      </c>
      <c r="H25" s="8" t="s">
        <v>36</v>
      </c>
      <c r="I25" s="19" t="s">
        <v>46</v>
      </c>
      <c r="J25" s="67">
        <v>20</v>
      </c>
      <c r="K25" s="10">
        <v>2020</v>
      </c>
      <c r="L25" s="192"/>
      <c r="M25" s="19">
        <v>1</v>
      </c>
      <c r="N25" s="37">
        <v>1466033</v>
      </c>
      <c r="O25" s="37" t="s">
        <v>110</v>
      </c>
      <c r="P25" s="78" t="s">
        <v>107</v>
      </c>
      <c r="Q25" s="75">
        <v>1000</v>
      </c>
      <c r="R25" s="20">
        <v>0</v>
      </c>
      <c r="S25" s="20">
        <f t="shared" si="0"/>
        <v>1000</v>
      </c>
      <c r="T25" s="19" t="s">
        <v>41</v>
      </c>
      <c r="U25" s="229" t="s">
        <v>42</v>
      </c>
      <c r="V25" s="216" t="s">
        <v>43</v>
      </c>
      <c r="W25" s="217"/>
      <c r="AD25" s="43"/>
    </row>
    <row r="26" spans="1:30" ht="85.5" hidden="1" customHeight="1">
      <c r="A26" s="19" t="s">
        <v>30</v>
      </c>
      <c r="B26" s="19" t="s">
        <v>98</v>
      </c>
      <c r="C26" s="19" t="s">
        <v>102</v>
      </c>
      <c r="D26" s="19" t="s">
        <v>108</v>
      </c>
      <c r="E26" s="19">
        <v>15</v>
      </c>
      <c r="F26" s="37" t="s">
        <v>109</v>
      </c>
      <c r="G26" s="19" t="s">
        <v>35</v>
      </c>
      <c r="H26" s="8" t="s">
        <v>36</v>
      </c>
      <c r="I26" s="19" t="s">
        <v>46</v>
      </c>
      <c r="J26" s="67">
        <v>20</v>
      </c>
      <c r="K26" s="10">
        <v>2020</v>
      </c>
      <c r="L26" s="192"/>
      <c r="M26" s="19">
        <v>1</v>
      </c>
      <c r="N26" s="19">
        <v>1302577</v>
      </c>
      <c r="O26" s="19" t="s">
        <v>111</v>
      </c>
      <c r="P26" s="19" t="s">
        <v>107</v>
      </c>
      <c r="Q26" s="19">
        <v>1000</v>
      </c>
      <c r="R26" s="37">
        <v>0</v>
      </c>
      <c r="S26" s="19">
        <f t="shared" si="0"/>
        <v>1000</v>
      </c>
      <c r="T26" s="8" t="s">
        <v>41</v>
      </c>
      <c r="U26" s="287" t="s">
        <v>42</v>
      </c>
      <c r="V26" s="216" t="s">
        <v>43</v>
      </c>
      <c r="W26" s="290"/>
      <c r="AD26" s="7"/>
    </row>
    <row r="27" spans="1:30" ht="128.25" hidden="1" customHeight="1">
      <c r="A27" s="19" t="s">
        <v>30</v>
      </c>
      <c r="B27" s="19" t="s">
        <v>98</v>
      </c>
      <c r="C27" s="19" t="s">
        <v>102</v>
      </c>
      <c r="D27" s="19" t="s">
        <v>103</v>
      </c>
      <c r="E27" s="19">
        <v>15</v>
      </c>
      <c r="F27" s="37" t="s">
        <v>112</v>
      </c>
      <c r="G27" s="19" t="s">
        <v>35</v>
      </c>
      <c r="H27" s="8" t="s">
        <v>36</v>
      </c>
      <c r="I27" s="19" t="s">
        <v>37</v>
      </c>
      <c r="J27" s="67">
        <v>40</v>
      </c>
      <c r="K27" s="10">
        <v>2020</v>
      </c>
      <c r="L27" s="192"/>
      <c r="M27" s="19">
        <v>1</v>
      </c>
      <c r="N27" s="37">
        <v>1091837</v>
      </c>
      <c r="O27" s="37" t="s">
        <v>113</v>
      </c>
      <c r="P27" s="37" t="s">
        <v>114</v>
      </c>
      <c r="Q27" s="75">
        <v>3000</v>
      </c>
      <c r="R27" s="20">
        <v>0</v>
      </c>
      <c r="S27" s="20">
        <f t="shared" si="0"/>
        <v>3000</v>
      </c>
      <c r="T27" s="19" t="s">
        <v>41</v>
      </c>
      <c r="U27" s="287" t="s">
        <v>42</v>
      </c>
      <c r="V27" s="216" t="s">
        <v>43</v>
      </c>
      <c r="W27" s="217"/>
      <c r="AD27" s="7"/>
    </row>
    <row r="28" spans="1:30" ht="156.75" hidden="1" customHeight="1">
      <c r="A28" s="8" t="s">
        <v>30</v>
      </c>
      <c r="B28" s="8" t="s">
        <v>98</v>
      </c>
      <c r="C28" s="8" t="s">
        <v>102</v>
      </c>
      <c r="D28" s="8" t="s">
        <v>115</v>
      </c>
      <c r="E28" s="8">
        <v>12</v>
      </c>
      <c r="F28" s="8" t="s">
        <v>44</v>
      </c>
      <c r="G28" s="8" t="s">
        <v>45</v>
      </c>
      <c r="H28" s="8" t="s">
        <v>36</v>
      </c>
      <c r="I28" s="8" t="s">
        <v>37</v>
      </c>
      <c r="J28" s="9">
        <v>40</v>
      </c>
      <c r="K28" s="10">
        <v>2020</v>
      </c>
      <c r="L28" s="192"/>
      <c r="M28" s="8">
        <v>1</v>
      </c>
      <c r="N28" s="12">
        <v>1583209</v>
      </c>
      <c r="O28" s="12" t="s">
        <v>116</v>
      </c>
      <c r="P28" s="12" t="s">
        <v>40</v>
      </c>
      <c r="Q28" s="77">
        <v>4000</v>
      </c>
      <c r="R28" s="14">
        <v>0</v>
      </c>
      <c r="S28" s="14">
        <f t="shared" si="0"/>
        <v>4000</v>
      </c>
      <c r="T28" s="8" t="s">
        <v>41</v>
      </c>
      <c r="U28" s="287" t="s">
        <v>48</v>
      </c>
      <c r="V28" s="221" t="s">
        <v>49</v>
      </c>
      <c r="W28" s="215" t="s">
        <v>50</v>
      </c>
      <c r="AD28" s="7"/>
    </row>
    <row r="29" spans="1:30" ht="85.5" hidden="1" customHeight="1">
      <c r="A29" s="8" t="s">
        <v>30</v>
      </c>
      <c r="B29" s="8" t="s">
        <v>98</v>
      </c>
      <c r="C29" s="8" t="s">
        <v>102</v>
      </c>
      <c r="D29" s="8" t="s">
        <v>115</v>
      </c>
      <c r="E29" s="8">
        <v>12</v>
      </c>
      <c r="F29" s="8" t="s">
        <v>44</v>
      </c>
      <c r="G29" s="8" t="s">
        <v>45</v>
      </c>
      <c r="H29" s="8" t="s">
        <v>36</v>
      </c>
      <c r="I29" s="8" t="s">
        <v>37</v>
      </c>
      <c r="J29" s="9">
        <v>40</v>
      </c>
      <c r="K29" s="10">
        <v>2020</v>
      </c>
      <c r="L29" s="192"/>
      <c r="M29" s="8">
        <v>1</v>
      </c>
      <c r="N29" s="12">
        <v>1302577</v>
      </c>
      <c r="O29" s="12" t="s">
        <v>111</v>
      </c>
      <c r="P29" s="12" t="s">
        <v>107</v>
      </c>
      <c r="Q29" s="77">
        <v>4000</v>
      </c>
      <c r="R29" s="14">
        <v>0</v>
      </c>
      <c r="S29" s="14">
        <f t="shared" si="0"/>
        <v>4000</v>
      </c>
      <c r="T29" s="8" t="s">
        <v>41</v>
      </c>
      <c r="U29" s="131" t="s">
        <v>48</v>
      </c>
      <c r="V29" s="221" t="s">
        <v>49</v>
      </c>
      <c r="W29" s="215" t="s">
        <v>50</v>
      </c>
      <c r="AD29" s="7"/>
    </row>
    <row r="30" spans="1:30" ht="85.5" hidden="1" customHeight="1">
      <c r="A30" s="19" t="s">
        <v>30</v>
      </c>
      <c r="B30" s="19" t="s">
        <v>98</v>
      </c>
      <c r="C30" s="19" t="s">
        <v>102</v>
      </c>
      <c r="D30" s="19" t="s">
        <v>103</v>
      </c>
      <c r="E30" s="19">
        <v>15</v>
      </c>
      <c r="F30" s="19" t="s">
        <v>117</v>
      </c>
      <c r="G30" s="19" t="s">
        <v>35</v>
      </c>
      <c r="H30" s="8" t="s">
        <v>36</v>
      </c>
      <c r="I30" s="19" t="s">
        <v>37</v>
      </c>
      <c r="J30" s="10">
        <v>40</v>
      </c>
      <c r="K30" s="10">
        <v>2020</v>
      </c>
      <c r="L30" s="192"/>
      <c r="M30" s="19">
        <v>1</v>
      </c>
      <c r="N30" s="37">
        <v>3002358</v>
      </c>
      <c r="O30" s="37" t="s">
        <v>105</v>
      </c>
      <c r="P30" s="19" t="s">
        <v>40</v>
      </c>
      <c r="Q30" s="75">
        <v>3000</v>
      </c>
      <c r="R30" s="20">
        <v>0</v>
      </c>
      <c r="S30" s="20">
        <f t="shared" si="0"/>
        <v>3000</v>
      </c>
      <c r="T30" s="19" t="s">
        <v>41</v>
      </c>
      <c r="U30" s="131" t="s">
        <v>42</v>
      </c>
      <c r="V30" s="216" t="s">
        <v>43</v>
      </c>
      <c r="W30" s="217"/>
    </row>
    <row r="31" spans="1:30" ht="85.5" hidden="1" customHeight="1">
      <c r="A31" s="19" t="s">
        <v>30</v>
      </c>
      <c r="B31" s="19" t="s">
        <v>98</v>
      </c>
      <c r="C31" s="19" t="s">
        <v>102</v>
      </c>
      <c r="D31" s="19" t="s">
        <v>103</v>
      </c>
      <c r="E31" s="19">
        <v>15</v>
      </c>
      <c r="F31" s="19" t="s">
        <v>117</v>
      </c>
      <c r="G31" s="19" t="s">
        <v>35</v>
      </c>
      <c r="H31" s="8" t="s">
        <v>36</v>
      </c>
      <c r="I31" s="19" t="s">
        <v>37</v>
      </c>
      <c r="J31" s="10">
        <v>40</v>
      </c>
      <c r="K31" s="10">
        <v>2020</v>
      </c>
      <c r="L31" s="192"/>
      <c r="M31" s="19">
        <v>1</v>
      </c>
      <c r="N31" s="37">
        <v>1091837</v>
      </c>
      <c r="O31" s="37" t="s">
        <v>113</v>
      </c>
      <c r="P31" s="19" t="s">
        <v>114</v>
      </c>
      <c r="Q31" s="20">
        <v>3000</v>
      </c>
      <c r="R31" s="20">
        <v>0</v>
      </c>
      <c r="S31" s="20">
        <f t="shared" si="0"/>
        <v>3000</v>
      </c>
      <c r="T31" s="19" t="s">
        <v>41</v>
      </c>
      <c r="U31" s="131" t="s">
        <v>42</v>
      </c>
      <c r="V31" s="216" t="s">
        <v>43</v>
      </c>
      <c r="W31" s="217"/>
    </row>
    <row r="32" spans="1:30" s="42" customFormat="1" ht="85.5" hidden="1" customHeight="1">
      <c r="A32" s="19" t="s">
        <v>30</v>
      </c>
      <c r="B32" s="19" t="s">
        <v>98</v>
      </c>
      <c r="C32" s="19" t="s">
        <v>102</v>
      </c>
      <c r="D32" s="19" t="s">
        <v>103</v>
      </c>
      <c r="E32" s="19">
        <v>15</v>
      </c>
      <c r="F32" s="19" t="s">
        <v>117</v>
      </c>
      <c r="G32" s="19" t="s">
        <v>35</v>
      </c>
      <c r="H32" s="8" t="s">
        <v>36</v>
      </c>
      <c r="I32" s="19" t="s">
        <v>37</v>
      </c>
      <c r="J32" s="10">
        <v>40</v>
      </c>
      <c r="K32" s="10">
        <v>2020</v>
      </c>
      <c r="L32" s="192"/>
      <c r="M32" s="19">
        <v>1</v>
      </c>
      <c r="N32" s="37">
        <v>1466033</v>
      </c>
      <c r="O32" s="37" t="s">
        <v>110</v>
      </c>
      <c r="P32" s="19" t="s">
        <v>107</v>
      </c>
      <c r="Q32" s="20">
        <v>3000</v>
      </c>
      <c r="R32" s="20">
        <v>0</v>
      </c>
      <c r="S32" s="20">
        <f t="shared" si="0"/>
        <v>3000</v>
      </c>
      <c r="T32" s="19" t="s">
        <v>41</v>
      </c>
      <c r="U32" s="131" t="s">
        <v>42</v>
      </c>
      <c r="V32" s="216" t="s">
        <v>43</v>
      </c>
      <c r="W32" s="217"/>
    </row>
    <row r="33" spans="1:23" ht="71.25" hidden="1" customHeight="1">
      <c r="A33" s="19" t="s">
        <v>30</v>
      </c>
      <c r="B33" s="19" t="s">
        <v>98</v>
      </c>
      <c r="C33" s="19" t="s">
        <v>118</v>
      </c>
      <c r="D33" s="19" t="s">
        <v>103</v>
      </c>
      <c r="E33" s="19">
        <v>15</v>
      </c>
      <c r="F33" s="37" t="s">
        <v>104</v>
      </c>
      <c r="G33" s="19" t="s">
        <v>35</v>
      </c>
      <c r="H33" s="8" t="s">
        <v>36</v>
      </c>
      <c r="I33" s="19" t="s">
        <v>37</v>
      </c>
      <c r="J33" s="67">
        <v>20</v>
      </c>
      <c r="K33" s="10">
        <v>2020</v>
      </c>
      <c r="L33" s="192"/>
      <c r="M33" s="19">
        <v>1</v>
      </c>
      <c r="N33" s="37">
        <v>1492184</v>
      </c>
      <c r="O33" s="37" t="s">
        <v>119</v>
      </c>
      <c r="P33" s="19" t="s">
        <v>107</v>
      </c>
      <c r="Q33" s="20">
        <v>1500</v>
      </c>
      <c r="R33" s="20">
        <v>0</v>
      </c>
      <c r="S33" s="20">
        <f t="shared" si="0"/>
        <v>1500</v>
      </c>
      <c r="T33" s="19" t="s">
        <v>41</v>
      </c>
      <c r="U33" s="131" t="s">
        <v>42</v>
      </c>
      <c r="V33" s="216" t="s">
        <v>43</v>
      </c>
      <c r="W33" s="217"/>
    </row>
    <row r="34" spans="1:23" ht="85.5" hidden="1" customHeight="1">
      <c r="A34" s="19" t="s">
        <v>30</v>
      </c>
      <c r="B34" s="19" t="s">
        <v>98</v>
      </c>
      <c r="C34" s="19" t="s">
        <v>118</v>
      </c>
      <c r="D34" s="19" t="s">
        <v>108</v>
      </c>
      <c r="E34" s="19">
        <v>15</v>
      </c>
      <c r="F34" s="37" t="s">
        <v>109</v>
      </c>
      <c r="G34" s="19" t="s">
        <v>35</v>
      </c>
      <c r="H34" s="8" t="s">
        <v>36</v>
      </c>
      <c r="I34" s="19" t="s">
        <v>46</v>
      </c>
      <c r="J34" s="67">
        <v>20</v>
      </c>
      <c r="K34" s="10">
        <v>2020</v>
      </c>
      <c r="L34" s="192"/>
      <c r="M34" s="19">
        <v>1</v>
      </c>
      <c r="N34" s="37">
        <v>1489665</v>
      </c>
      <c r="O34" s="37" t="s">
        <v>120</v>
      </c>
      <c r="P34" s="78" t="s">
        <v>107</v>
      </c>
      <c r="Q34" s="75">
        <v>1000</v>
      </c>
      <c r="R34" s="20">
        <v>0</v>
      </c>
      <c r="S34" s="20">
        <f t="shared" si="0"/>
        <v>1000</v>
      </c>
      <c r="T34" s="19" t="s">
        <v>41</v>
      </c>
      <c r="U34" s="131" t="s">
        <v>42</v>
      </c>
      <c r="V34" s="216" t="s">
        <v>43</v>
      </c>
      <c r="W34" s="217"/>
    </row>
    <row r="35" spans="1:23" s="42" customFormat="1" ht="128.25" hidden="1" customHeight="1">
      <c r="A35" s="19" t="s">
        <v>30</v>
      </c>
      <c r="B35" s="19" t="s">
        <v>98</v>
      </c>
      <c r="C35" s="19" t="s">
        <v>118</v>
      </c>
      <c r="D35" s="19" t="s">
        <v>108</v>
      </c>
      <c r="E35" s="19">
        <v>15</v>
      </c>
      <c r="F35" s="37" t="s">
        <v>109</v>
      </c>
      <c r="G35" s="19" t="s">
        <v>35</v>
      </c>
      <c r="H35" s="8" t="s">
        <v>36</v>
      </c>
      <c r="I35" s="19" t="s">
        <v>46</v>
      </c>
      <c r="J35" s="67">
        <v>20</v>
      </c>
      <c r="K35" s="10">
        <v>2020</v>
      </c>
      <c r="L35" s="192"/>
      <c r="M35" s="19">
        <v>1</v>
      </c>
      <c r="N35" s="37">
        <v>1489735</v>
      </c>
      <c r="O35" s="37" t="s">
        <v>121</v>
      </c>
      <c r="P35" s="78" t="s">
        <v>107</v>
      </c>
      <c r="Q35" s="75">
        <v>1000</v>
      </c>
      <c r="R35" s="20">
        <v>0</v>
      </c>
      <c r="S35" s="20">
        <f t="shared" si="0"/>
        <v>1000</v>
      </c>
      <c r="T35" s="19" t="s">
        <v>41</v>
      </c>
      <c r="U35" s="229" t="s">
        <v>42</v>
      </c>
      <c r="V35" s="216" t="s">
        <v>43</v>
      </c>
      <c r="W35" s="217"/>
    </row>
    <row r="36" spans="1:23" ht="114" hidden="1" customHeight="1">
      <c r="A36" s="19" t="s">
        <v>30</v>
      </c>
      <c r="B36" s="19" t="s">
        <v>98</v>
      </c>
      <c r="C36" s="19" t="s">
        <v>118</v>
      </c>
      <c r="D36" s="19" t="s">
        <v>108</v>
      </c>
      <c r="E36" s="19">
        <v>15</v>
      </c>
      <c r="F36" s="37" t="s">
        <v>109</v>
      </c>
      <c r="G36" s="19" t="s">
        <v>35</v>
      </c>
      <c r="H36" s="8" t="s">
        <v>36</v>
      </c>
      <c r="I36" s="19" t="s">
        <v>46</v>
      </c>
      <c r="J36" s="67">
        <v>20</v>
      </c>
      <c r="K36" s="10">
        <v>2020</v>
      </c>
      <c r="L36" s="192"/>
      <c r="M36" s="19">
        <v>1</v>
      </c>
      <c r="N36" s="37">
        <v>1282672</v>
      </c>
      <c r="O36" s="37" t="s">
        <v>122</v>
      </c>
      <c r="P36" s="78" t="s">
        <v>107</v>
      </c>
      <c r="Q36" s="75">
        <v>1000</v>
      </c>
      <c r="R36" s="20">
        <v>0</v>
      </c>
      <c r="S36" s="20">
        <f t="shared" ref="S36:S67" si="1">(R36+Q36)*M36</f>
        <v>1000</v>
      </c>
      <c r="T36" s="19" t="s">
        <v>41</v>
      </c>
      <c r="U36" s="131" t="s">
        <v>42</v>
      </c>
      <c r="V36" s="216" t="s">
        <v>43</v>
      </c>
      <c r="W36" s="217"/>
    </row>
    <row r="37" spans="1:23" ht="98.45" hidden="1" customHeight="1">
      <c r="A37" s="19" t="s">
        <v>30</v>
      </c>
      <c r="B37" s="19" t="s">
        <v>98</v>
      </c>
      <c r="C37" s="19" t="s">
        <v>118</v>
      </c>
      <c r="D37" s="19" t="s">
        <v>103</v>
      </c>
      <c r="E37" s="19">
        <v>15</v>
      </c>
      <c r="F37" s="37" t="s">
        <v>112</v>
      </c>
      <c r="G37" s="19" t="s">
        <v>35</v>
      </c>
      <c r="H37" s="8" t="s">
        <v>36</v>
      </c>
      <c r="I37" s="19" t="s">
        <v>37</v>
      </c>
      <c r="J37" s="67">
        <v>40</v>
      </c>
      <c r="K37" s="10">
        <v>2020</v>
      </c>
      <c r="L37" s="192"/>
      <c r="M37" s="19">
        <v>1</v>
      </c>
      <c r="N37" s="37">
        <v>6236152</v>
      </c>
      <c r="O37" s="37" t="s">
        <v>123</v>
      </c>
      <c r="P37" s="37" t="s">
        <v>114</v>
      </c>
      <c r="Q37" s="75">
        <v>3000</v>
      </c>
      <c r="R37" s="20">
        <v>0</v>
      </c>
      <c r="S37" s="20">
        <f t="shared" si="1"/>
        <v>3000</v>
      </c>
      <c r="T37" s="19" t="s">
        <v>41</v>
      </c>
      <c r="U37" s="131" t="s">
        <v>42</v>
      </c>
      <c r="V37" s="216" t="s">
        <v>43</v>
      </c>
      <c r="W37" s="217"/>
    </row>
    <row r="38" spans="1:23" ht="85.5" hidden="1" customHeight="1">
      <c r="A38" s="19" t="s">
        <v>30</v>
      </c>
      <c r="B38" s="19" t="s">
        <v>98</v>
      </c>
      <c r="C38" s="19" t="s">
        <v>118</v>
      </c>
      <c r="D38" s="19" t="s">
        <v>103</v>
      </c>
      <c r="E38" s="19">
        <v>15</v>
      </c>
      <c r="F38" s="37" t="s">
        <v>112</v>
      </c>
      <c r="G38" s="19" t="s">
        <v>35</v>
      </c>
      <c r="H38" s="8" t="s">
        <v>36</v>
      </c>
      <c r="I38" s="19" t="s">
        <v>37</v>
      </c>
      <c r="J38" s="67">
        <v>40</v>
      </c>
      <c r="K38" s="10">
        <v>2020</v>
      </c>
      <c r="L38" s="192"/>
      <c r="M38" s="19">
        <v>1</v>
      </c>
      <c r="N38" s="37">
        <v>1282672</v>
      </c>
      <c r="O38" s="37" t="s">
        <v>122</v>
      </c>
      <c r="P38" s="37" t="s">
        <v>107</v>
      </c>
      <c r="Q38" s="75">
        <v>3000</v>
      </c>
      <c r="R38" s="20">
        <v>0</v>
      </c>
      <c r="S38" s="20">
        <f t="shared" si="1"/>
        <v>3000</v>
      </c>
      <c r="T38" s="19" t="s">
        <v>41</v>
      </c>
      <c r="U38" s="131" t="s">
        <v>42</v>
      </c>
      <c r="V38" s="216" t="s">
        <v>43</v>
      </c>
      <c r="W38" s="217"/>
    </row>
    <row r="39" spans="1:23" ht="99.75" hidden="1" customHeight="1">
      <c r="A39" s="19" t="s">
        <v>30</v>
      </c>
      <c r="B39" s="19" t="s">
        <v>98</v>
      </c>
      <c r="C39" s="19" t="s">
        <v>118</v>
      </c>
      <c r="D39" s="19" t="s">
        <v>115</v>
      </c>
      <c r="E39" s="19">
        <v>12</v>
      </c>
      <c r="F39" s="19" t="s">
        <v>124</v>
      </c>
      <c r="G39" s="19" t="s">
        <v>35</v>
      </c>
      <c r="H39" s="8" t="s">
        <v>36</v>
      </c>
      <c r="I39" s="19" t="s">
        <v>46</v>
      </c>
      <c r="J39" s="10">
        <v>40</v>
      </c>
      <c r="K39" s="10">
        <v>2020</v>
      </c>
      <c r="L39" s="192"/>
      <c r="M39" s="37">
        <v>1</v>
      </c>
      <c r="N39" s="37">
        <v>1517458</v>
      </c>
      <c r="O39" s="37" t="s">
        <v>125</v>
      </c>
      <c r="P39" s="37" t="s">
        <v>107</v>
      </c>
      <c r="Q39" s="75">
        <v>2500</v>
      </c>
      <c r="R39" s="20">
        <v>0</v>
      </c>
      <c r="S39" s="60">
        <f t="shared" si="1"/>
        <v>2500</v>
      </c>
      <c r="T39" s="19" t="s">
        <v>41</v>
      </c>
      <c r="U39" s="216" t="s">
        <v>48</v>
      </c>
      <c r="V39" s="216" t="s">
        <v>126</v>
      </c>
      <c r="W39" s="217"/>
    </row>
    <row r="40" spans="1:23" ht="85.5" hidden="1" customHeight="1">
      <c r="A40" s="19" t="s">
        <v>30</v>
      </c>
      <c r="B40" s="19" t="s">
        <v>98</v>
      </c>
      <c r="C40" s="19" t="s">
        <v>118</v>
      </c>
      <c r="D40" s="19" t="s">
        <v>115</v>
      </c>
      <c r="E40" s="19">
        <v>12</v>
      </c>
      <c r="F40" s="19" t="s">
        <v>124</v>
      </c>
      <c r="G40" s="19" t="s">
        <v>35</v>
      </c>
      <c r="H40" s="8" t="s">
        <v>36</v>
      </c>
      <c r="I40" s="19" t="s">
        <v>46</v>
      </c>
      <c r="J40" s="10">
        <v>40</v>
      </c>
      <c r="K40" s="10">
        <v>2020</v>
      </c>
      <c r="L40" s="192"/>
      <c r="M40" s="37">
        <v>1</v>
      </c>
      <c r="N40" s="37">
        <v>1489735</v>
      </c>
      <c r="O40" s="37" t="s">
        <v>121</v>
      </c>
      <c r="P40" s="37" t="s">
        <v>107</v>
      </c>
      <c r="Q40" s="75">
        <v>2500</v>
      </c>
      <c r="R40" s="20">
        <v>0</v>
      </c>
      <c r="S40" s="60">
        <f t="shared" si="1"/>
        <v>2500</v>
      </c>
      <c r="T40" s="19" t="s">
        <v>41</v>
      </c>
      <c r="U40" s="216" t="s">
        <v>48</v>
      </c>
      <c r="V40" s="216" t="s">
        <v>126</v>
      </c>
      <c r="W40" s="217"/>
    </row>
    <row r="41" spans="1:23" ht="99.75" hidden="1" customHeight="1">
      <c r="A41" s="19" t="s">
        <v>30</v>
      </c>
      <c r="B41" s="19" t="s">
        <v>98</v>
      </c>
      <c r="C41" s="19" t="s">
        <v>118</v>
      </c>
      <c r="D41" s="19" t="s">
        <v>115</v>
      </c>
      <c r="E41" s="19">
        <v>12</v>
      </c>
      <c r="F41" s="19" t="s">
        <v>124</v>
      </c>
      <c r="G41" s="19" t="s">
        <v>35</v>
      </c>
      <c r="H41" s="8" t="s">
        <v>36</v>
      </c>
      <c r="I41" s="19" t="s">
        <v>46</v>
      </c>
      <c r="J41" s="10">
        <v>40</v>
      </c>
      <c r="K41" s="10">
        <v>2020</v>
      </c>
      <c r="L41" s="192"/>
      <c r="M41" s="37">
        <v>1</v>
      </c>
      <c r="N41" s="37">
        <v>1511431</v>
      </c>
      <c r="O41" s="37" t="s">
        <v>127</v>
      </c>
      <c r="P41" s="37" t="s">
        <v>107</v>
      </c>
      <c r="Q41" s="75">
        <v>2500</v>
      </c>
      <c r="R41" s="20">
        <v>0</v>
      </c>
      <c r="S41" s="60">
        <f t="shared" si="1"/>
        <v>2500</v>
      </c>
      <c r="T41" s="19" t="s">
        <v>41</v>
      </c>
      <c r="U41" s="216" t="s">
        <v>48</v>
      </c>
      <c r="V41" s="216" t="s">
        <v>126</v>
      </c>
      <c r="W41" s="217"/>
    </row>
    <row r="42" spans="1:23" ht="99.75" hidden="1" customHeight="1">
      <c r="A42" s="8" t="s">
        <v>30</v>
      </c>
      <c r="B42" s="8" t="s">
        <v>98</v>
      </c>
      <c r="C42" s="8" t="s">
        <v>118</v>
      </c>
      <c r="D42" s="8" t="s">
        <v>115</v>
      </c>
      <c r="E42" s="8">
        <v>12</v>
      </c>
      <c r="F42" s="8" t="s">
        <v>44</v>
      </c>
      <c r="G42" s="8" t="s">
        <v>45</v>
      </c>
      <c r="H42" s="8" t="s">
        <v>36</v>
      </c>
      <c r="I42" s="8" t="s">
        <v>37</v>
      </c>
      <c r="J42" s="9">
        <v>40</v>
      </c>
      <c r="K42" s="10">
        <v>2020</v>
      </c>
      <c r="L42" s="192"/>
      <c r="M42" s="8">
        <v>1</v>
      </c>
      <c r="N42" s="12">
        <v>1489665</v>
      </c>
      <c r="O42" s="12" t="s">
        <v>120</v>
      </c>
      <c r="P42" s="12" t="s">
        <v>107</v>
      </c>
      <c r="Q42" s="77">
        <v>4000</v>
      </c>
      <c r="R42" s="14">
        <v>0</v>
      </c>
      <c r="S42" s="14">
        <f t="shared" si="1"/>
        <v>4000</v>
      </c>
      <c r="T42" s="8" t="s">
        <v>41</v>
      </c>
      <c r="U42" s="131" t="s">
        <v>48</v>
      </c>
      <c r="V42" s="221" t="s">
        <v>49</v>
      </c>
      <c r="W42" s="215" t="s">
        <v>50</v>
      </c>
    </row>
    <row r="43" spans="1:23" ht="71.25" hidden="1" customHeight="1">
      <c r="A43" s="19" t="s">
        <v>30</v>
      </c>
      <c r="B43" s="19" t="s">
        <v>98</v>
      </c>
      <c r="C43" s="19" t="s">
        <v>118</v>
      </c>
      <c r="D43" s="19" t="s">
        <v>103</v>
      </c>
      <c r="E43" s="19">
        <v>15</v>
      </c>
      <c r="F43" s="19" t="s">
        <v>117</v>
      </c>
      <c r="G43" s="19" t="s">
        <v>35</v>
      </c>
      <c r="H43" s="8" t="s">
        <v>36</v>
      </c>
      <c r="I43" s="19" t="s">
        <v>37</v>
      </c>
      <c r="J43" s="10">
        <v>40</v>
      </c>
      <c r="K43" s="10">
        <v>2020</v>
      </c>
      <c r="L43" s="192"/>
      <c r="M43" s="19">
        <v>1</v>
      </c>
      <c r="N43" s="37">
        <v>1489665</v>
      </c>
      <c r="O43" s="37" t="s">
        <v>120</v>
      </c>
      <c r="P43" s="19" t="s">
        <v>107</v>
      </c>
      <c r="Q43" s="20">
        <v>3000</v>
      </c>
      <c r="R43" s="20">
        <v>0</v>
      </c>
      <c r="S43" s="20">
        <f t="shared" si="1"/>
        <v>3000</v>
      </c>
      <c r="T43" s="19" t="s">
        <v>41</v>
      </c>
      <c r="U43" s="131" t="s">
        <v>42</v>
      </c>
      <c r="V43" s="216" t="s">
        <v>43</v>
      </c>
      <c r="W43" s="217"/>
    </row>
    <row r="44" spans="1:23" ht="128.25" hidden="1" customHeight="1">
      <c r="A44" s="19" t="s">
        <v>30</v>
      </c>
      <c r="B44" s="19" t="s">
        <v>98</v>
      </c>
      <c r="C44" s="19" t="s">
        <v>118</v>
      </c>
      <c r="D44" s="19" t="s">
        <v>103</v>
      </c>
      <c r="E44" s="19">
        <v>15</v>
      </c>
      <c r="F44" s="19" t="s">
        <v>117</v>
      </c>
      <c r="G44" s="19" t="s">
        <v>35</v>
      </c>
      <c r="H44" s="8" t="s">
        <v>36</v>
      </c>
      <c r="I44" s="19" t="s">
        <v>37</v>
      </c>
      <c r="J44" s="10">
        <v>40</v>
      </c>
      <c r="K44" s="10">
        <v>2020</v>
      </c>
      <c r="L44" s="192"/>
      <c r="M44" s="19">
        <v>1</v>
      </c>
      <c r="N44" s="37">
        <v>6236152</v>
      </c>
      <c r="O44" s="37" t="s">
        <v>123</v>
      </c>
      <c r="P44" s="19" t="s">
        <v>114</v>
      </c>
      <c r="Q44" s="20">
        <v>3000</v>
      </c>
      <c r="R44" s="20">
        <v>0</v>
      </c>
      <c r="S44" s="20">
        <f t="shared" si="1"/>
        <v>3000</v>
      </c>
      <c r="T44" s="19" t="s">
        <v>41</v>
      </c>
      <c r="U44" s="131" t="s">
        <v>42</v>
      </c>
      <c r="V44" s="216" t="s">
        <v>43</v>
      </c>
      <c r="W44" s="217"/>
    </row>
    <row r="45" spans="1:23" s="42" customFormat="1" ht="156.75" hidden="1" customHeight="1">
      <c r="A45" s="19" t="s">
        <v>30</v>
      </c>
      <c r="B45" s="19" t="s">
        <v>98</v>
      </c>
      <c r="C45" s="19" t="s">
        <v>118</v>
      </c>
      <c r="D45" s="19" t="s">
        <v>103</v>
      </c>
      <c r="E45" s="19">
        <v>15</v>
      </c>
      <c r="F45" s="19" t="s">
        <v>117</v>
      </c>
      <c r="G45" s="19" t="s">
        <v>35</v>
      </c>
      <c r="H45" s="8" t="s">
        <v>36</v>
      </c>
      <c r="I45" s="19" t="s">
        <v>37</v>
      </c>
      <c r="J45" s="10">
        <v>40</v>
      </c>
      <c r="K45" s="10">
        <v>2020</v>
      </c>
      <c r="L45" s="192"/>
      <c r="M45" s="19">
        <v>1</v>
      </c>
      <c r="N45" s="37">
        <v>1511431</v>
      </c>
      <c r="O45" s="37" t="s">
        <v>127</v>
      </c>
      <c r="P45" s="19" t="s">
        <v>107</v>
      </c>
      <c r="Q45" s="20">
        <v>3000</v>
      </c>
      <c r="R45" s="20">
        <v>0</v>
      </c>
      <c r="S45" s="20">
        <f t="shared" si="1"/>
        <v>3000</v>
      </c>
      <c r="T45" s="19" t="s">
        <v>41</v>
      </c>
      <c r="U45" s="229" t="s">
        <v>42</v>
      </c>
      <c r="V45" s="216" t="s">
        <v>43</v>
      </c>
      <c r="W45" s="217"/>
    </row>
    <row r="46" spans="1:23" ht="99.75" hidden="1" customHeight="1">
      <c r="A46" s="8" t="s">
        <v>128</v>
      </c>
      <c r="B46" s="8" t="s">
        <v>129</v>
      </c>
      <c r="C46" s="8" t="s">
        <v>129</v>
      </c>
      <c r="D46" s="8" t="s">
        <v>130</v>
      </c>
      <c r="E46" s="8">
        <v>15</v>
      </c>
      <c r="F46" s="8" t="s">
        <v>131</v>
      </c>
      <c r="G46" s="8" t="s">
        <v>35</v>
      </c>
      <c r="H46" s="8" t="s">
        <v>132</v>
      </c>
      <c r="I46" s="8" t="s">
        <v>37</v>
      </c>
      <c r="J46" s="9">
        <v>16</v>
      </c>
      <c r="K46" s="9">
        <v>2020</v>
      </c>
      <c r="L46" s="192"/>
      <c r="M46" s="8">
        <v>1</v>
      </c>
      <c r="N46" s="8">
        <v>1973768</v>
      </c>
      <c r="O46" s="8" t="s">
        <v>133</v>
      </c>
      <c r="P46" s="8" t="s">
        <v>107</v>
      </c>
      <c r="Q46" s="14">
        <v>2500</v>
      </c>
      <c r="R46" s="14">
        <v>0</v>
      </c>
      <c r="S46" s="14">
        <f t="shared" si="1"/>
        <v>2500</v>
      </c>
      <c r="T46" s="8" t="s">
        <v>41</v>
      </c>
      <c r="U46" s="210" t="s">
        <v>48</v>
      </c>
      <c r="V46" s="221" t="s">
        <v>134</v>
      </c>
      <c r="W46" s="99"/>
    </row>
    <row r="47" spans="1:23" s="42" customFormat="1" ht="99.75" hidden="1" customHeight="1">
      <c r="A47" s="19" t="s">
        <v>128</v>
      </c>
      <c r="B47" s="19" t="s">
        <v>129</v>
      </c>
      <c r="C47" s="19" t="s">
        <v>129</v>
      </c>
      <c r="D47" s="19" t="s">
        <v>130</v>
      </c>
      <c r="E47" s="19">
        <v>15</v>
      </c>
      <c r="F47" s="19" t="s">
        <v>131</v>
      </c>
      <c r="G47" s="19" t="s">
        <v>35</v>
      </c>
      <c r="H47" s="19" t="s">
        <v>132</v>
      </c>
      <c r="I47" s="19" t="s">
        <v>37</v>
      </c>
      <c r="J47" s="10">
        <v>16</v>
      </c>
      <c r="K47" s="10">
        <v>2020</v>
      </c>
      <c r="L47" s="192"/>
      <c r="M47" s="19">
        <v>1</v>
      </c>
      <c r="N47" s="19">
        <v>1506329</v>
      </c>
      <c r="O47" s="19" t="s">
        <v>135</v>
      </c>
      <c r="P47" s="19" t="s">
        <v>107</v>
      </c>
      <c r="Q47" s="20">
        <v>2500</v>
      </c>
      <c r="R47" s="20">
        <v>0</v>
      </c>
      <c r="S47" s="20">
        <f t="shared" si="1"/>
        <v>2500</v>
      </c>
      <c r="T47" s="19" t="s">
        <v>41</v>
      </c>
      <c r="U47" s="131" t="s">
        <v>48</v>
      </c>
      <c r="V47" s="216" t="s">
        <v>134</v>
      </c>
      <c r="W47" s="217"/>
    </row>
    <row r="48" spans="1:23" s="42" customFormat="1" ht="99.75" hidden="1" customHeight="1">
      <c r="A48" s="19" t="s">
        <v>128</v>
      </c>
      <c r="B48" s="19" t="s">
        <v>129</v>
      </c>
      <c r="C48" s="19" t="s">
        <v>129</v>
      </c>
      <c r="D48" s="19" t="s">
        <v>130</v>
      </c>
      <c r="E48" s="19">
        <v>15</v>
      </c>
      <c r="F48" s="19" t="s">
        <v>131</v>
      </c>
      <c r="G48" s="19" t="s">
        <v>35</v>
      </c>
      <c r="H48" s="19" t="s">
        <v>132</v>
      </c>
      <c r="I48" s="8" t="s">
        <v>37</v>
      </c>
      <c r="J48" s="10">
        <v>16</v>
      </c>
      <c r="K48" s="10">
        <v>2020</v>
      </c>
      <c r="L48" s="192"/>
      <c r="M48" s="19">
        <v>1</v>
      </c>
      <c r="N48" s="19">
        <v>1518386</v>
      </c>
      <c r="O48" s="19" t="s">
        <v>136</v>
      </c>
      <c r="P48" s="19" t="s">
        <v>107</v>
      </c>
      <c r="Q48" s="20">
        <v>2500</v>
      </c>
      <c r="R48" s="20">
        <v>0</v>
      </c>
      <c r="S48" s="20">
        <f t="shared" si="1"/>
        <v>2500</v>
      </c>
      <c r="T48" s="19" t="s">
        <v>41</v>
      </c>
      <c r="U48" s="131" t="s">
        <v>48</v>
      </c>
      <c r="V48" s="216" t="s">
        <v>134</v>
      </c>
      <c r="W48" s="217"/>
    </row>
    <row r="49" spans="1:23" s="42" customFormat="1" ht="99.75" hidden="1" customHeight="1">
      <c r="A49" s="19" t="s">
        <v>128</v>
      </c>
      <c r="B49" s="19" t="s">
        <v>129</v>
      </c>
      <c r="C49" s="19" t="s">
        <v>129</v>
      </c>
      <c r="D49" s="19" t="s">
        <v>130</v>
      </c>
      <c r="E49" s="19">
        <v>15</v>
      </c>
      <c r="F49" s="19" t="s">
        <v>131</v>
      </c>
      <c r="G49" s="19" t="s">
        <v>35</v>
      </c>
      <c r="H49" s="19" t="s">
        <v>132</v>
      </c>
      <c r="I49" s="8" t="s">
        <v>37</v>
      </c>
      <c r="J49" s="10">
        <v>16</v>
      </c>
      <c r="K49" s="10">
        <v>2020</v>
      </c>
      <c r="L49" s="192"/>
      <c r="M49" s="19">
        <v>1</v>
      </c>
      <c r="N49" s="19">
        <v>1492637</v>
      </c>
      <c r="O49" s="19" t="s">
        <v>137</v>
      </c>
      <c r="P49" s="19" t="s">
        <v>107</v>
      </c>
      <c r="Q49" s="20">
        <v>2500</v>
      </c>
      <c r="R49" s="20">
        <v>0</v>
      </c>
      <c r="S49" s="20">
        <f t="shared" si="1"/>
        <v>2500</v>
      </c>
      <c r="T49" s="19" t="s">
        <v>41</v>
      </c>
      <c r="U49" s="229" t="s">
        <v>48</v>
      </c>
      <c r="V49" s="216" t="s">
        <v>134</v>
      </c>
      <c r="W49" s="217"/>
    </row>
    <row r="50" spans="1:23" ht="128.25" hidden="1" customHeight="1">
      <c r="A50" s="19" t="s">
        <v>128</v>
      </c>
      <c r="B50" s="19" t="s">
        <v>129</v>
      </c>
      <c r="C50" s="19" t="s">
        <v>129</v>
      </c>
      <c r="D50" s="19" t="s">
        <v>130</v>
      </c>
      <c r="E50" s="19">
        <v>15</v>
      </c>
      <c r="F50" s="19" t="s">
        <v>138</v>
      </c>
      <c r="G50" s="19" t="s">
        <v>35</v>
      </c>
      <c r="H50" s="19" t="s">
        <v>139</v>
      </c>
      <c r="I50" s="8" t="s">
        <v>37</v>
      </c>
      <c r="J50" s="10">
        <v>16</v>
      </c>
      <c r="K50" s="10">
        <v>2020</v>
      </c>
      <c r="L50" s="192"/>
      <c r="M50" s="19">
        <v>1</v>
      </c>
      <c r="N50" s="19">
        <v>1973768</v>
      </c>
      <c r="O50" s="19" t="s">
        <v>133</v>
      </c>
      <c r="P50" s="19" t="s">
        <v>107</v>
      </c>
      <c r="Q50" s="20">
        <v>0</v>
      </c>
      <c r="R50" s="20">
        <v>0</v>
      </c>
      <c r="S50" s="20">
        <f t="shared" si="1"/>
        <v>0</v>
      </c>
      <c r="T50" s="19" t="s">
        <v>41</v>
      </c>
      <c r="U50" s="131" t="s">
        <v>48</v>
      </c>
      <c r="V50" s="216" t="s">
        <v>134</v>
      </c>
      <c r="W50" s="217"/>
    </row>
    <row r="51" spans="1:23" s="42" customFormat="1" ht="128.25" hidden="1" customHeight="1">
      <c r="A51" s="19" t="s">
        <v>128</v>
      </c>
      <c r="B51" s="19" t="s">
        <v>129</v>
      </c>
      <c r="C51" s="19" t="s">
        <v>129</v>
      </c>
      <c r="D51" s="19" t="s">
        <v>130</v>
      </c>
      <c r="E51" s="19">
        <v>15</v>
      </c>
      <c r="F51" s="19" t="s">
        <v>138</v>
      </c>
      <c r="G51" s="19" t="s">
        <v>35</v>
      </c>
      <c r="H51" s="19" t="s">
        <v>139</v>
      </c>
      <c r="I51" s="8" t="s">
        <v>37</v>
      </c>
      <c r="J51" s="10">
        <v>16</v>
      </c>
      <c r="K51" s="10">
        <v>2020</v>
      </c>
      <c r="L51" s="192"/>
      <c r="M51" s="19">
        <v>1</v>
      </c>
      <c r="N51" s="19">
        <v>1506329</v>
      </c>
      <c r="O51" s="19" t="s">
        <v>135</v>
      </c>
      <c r="P51" s="19" t="s">
        <v>107</v>
      </c>
      <c r="Q51" s="20">
        <v>0</v>
      </c>
      <c r="R51" s="20">
        <v>0</v>
      </c>
      <c r="S51" s="20">
        <f t="shared" si="1"/>
        <v>0</v>
      </c>
      <c r="T51" s="19" t="s">
        <v>41</v>
      </c>
      <c r="U51" s="131" t="s">
        <v>48</v>
      </c>
      <c r="V51" s="216" t="s">
        <v>134</v>
      </c>
      <c r="W51" s="217"/>
    </row>
    <row r="52" spans="1:23" ht="128.25" hidden="1" customHeight="1">
      <c r="A52" s="19" t="s">
        <v>128</v>
      </c>
      <c r="B52" s="57" t="s">
        <v>129</v>
      </c>
      <c r="C52" s="57" t="s">
        <v>129</v>
      </c>
      <c r="D52" s="57" t="s">
        <v>130</v>
      </c>
      <c r="E52" s="57">
        <v>15</v>
      </c>
      <c r="F52" s="57" t="s">
        <v>138</v>
      </c>
      <c r="G52" s="57" t="s">
        <v>35</v>
      </c>
      <c r="H52" s="19" t="s">
        <v>139</v>
      </c>
      <c r="I52" s="170" t="s">
        <v>37</v>
      </c>
      <c r="J52" s="90">
        <v>16</v>
      </c>
      <c r="K52" s="10">
        <v>2020</v>
      </c>
      <c r="L52" s="192"/>
      <c r="M52" s="57">
        <v>1</v>
      </c>
      <c r="N52" s="57">
        <v>1518386</v>
      </c>
      <c r="O52" s="57" t="s">
        <v>136</v>
      </c>
      <c r="P52" s="19" t="s">
        <v>107</v>
      </c>
      <c r="Q52" s="59">
        <v>0</v>
      </c>
      <c r="R52" s="20">
        <v>0</v>
      </c>
      <c r="S52" s="59">
        <f t="shared" si="1"/>
        <v>0</v>
      </c>
      <c r="T52" s="19" t="s">
        <v>41</v>
      </c>
      <c r="U52" s="131" t="s">
        <v>48</v>
      </c>
      <c r="V52" s="216" t="s">
        <v>134</v>
      </c>
      <c r="W52" s="217"/>
    </row>
    <row r="53" spans="1:23" s="42" customFormat="1" ht="128.25" hidden="1" customHeight="1">
      <c r="A53" s="19" t="s">
        <v>128</v>
      </c>
      <c r="B53" s="19" t="s">
        <v>129</v>
      </c>
      <c r="C53" s="19" t="s">
        <v>129</v>
      </c>
      <c r="D53" s="19" t="s">
        <v>130</v>
      </c>
      <c r="E53" s="19">
        <v>15</v>
      </c>
      <c r="F53" s="19" t="s">
        <v>138</v>
      </c>
      <c r="G53" s="19" t="s">
        <v>35</v>
      </c>
      <c r="H53" s="19" t="s">
        <v>139</v>
      </c>
      <c r="I53" s="8" t="s">
        <v>37</v>
      </c>
      <c r="J53" s="10">
        <v>16</v>
      </c>
      <c r="K53" s="10">
        <v>2020</v>
      </c>
      <c r="L53" s="192"/>
      <c r="M53" s="19">
        <v>1</v>
      </c>
      <c r="N53" s="19">
        <v>1492637</v>
      </c>
      <c r="O53" s="19" t="s">
        <v>137</v>
      </c>
      <c r="P53" s="19" t="s">
        <v>107</v>
      </c>
      <c r="Q53" s="20">
        <v>0</v>
      </c>
      <c r="R53" s="20">
        <v>0</v>
      </c>
      <c r="S53" s="20">
        <f t="shared" si="1"/>
        <v>0</v>
      </c>
      <c r="T53" s="19" t="s">
        <v>41</v>
      </c>
      <c r="U53" s="131" t="s">
        <v>48</v>
      </c>
      <c r="V53" s="216" t="s">
        <v>134</v>
      </c>
      <c r="W53" s="217"/>
    </row>
    <row r="54" spans="1:23" s="42" customFormat="1" ht="128.25" hidden="1" customHeight="1">
      <c r="A54" s="19" t="s">
        <v>128</v>
      </c>
      <c r="B54" s="19" t="s">
        <v>129</v>
      </c>
      <c r="C54" s="19" t="s">
        <v>129</v>
      </c>
      <c r="D54" s="19" t="s">
        <v>130</v>
      </c>
      <c r="E54" s="19">
        <v>15</v>
      </c>
      <c r="F54" s="19" t="s">
        <v>138</v>
      </c>
      <c r="G54" s="19" t="s">
        <v>35</v>
      </c>
      <c r="H54" s="19" t="s">
        <v>139</v>
      </c>
      <c r="I54" s="8" t="s">
        <v>37</v>
      </c>
      <c r="J54" s="10">
        <v>16</v>
      </c>
      <c r="K54" s="10">
        <v>2020</v>
      </c>
      <c r="L54" s="192"/>
      <c r="M54" s="19">
        <v>1</v>
      </c>
      <c r="N54" s="19">
        <v>1569060</v>
      </c>
      <c r="O54" s="19" t="s">
        <v>140</v>
      </c>
      <c r="P54" s="19" t="s">
        <v>107</v>
      </c>
      <c r="Q54" s="20">
        <v>0</v>
      </c>
      <c r="R54" s="20">
        <v>0</v>
      </c>
      <c r="S54" s="20">
        <f t="shared" si="1"/>
        <v>0</v>
      </c>
      <c r="T54" s="19" t="s">
        <v>41</v>
      </c>
      <c r="U54" s="131" t="s">
        <v>48</v>
      </c>
      <c r="V54" s="216" t="s">
        <v>134</v>
      </c>
      <c r="W54" s="217"/>
    </row>
    <row r="55" spans="1:23" s="42" customFormat="1" ht="128.25" hidden="1" customHeight="1">
      <c r="A55" s="19" t="s">
        <v>128</v>
      </c>
      <c r="B55" s="19" t="s">
        <v>129</v>
      </c>
      <c r="C55" s="19" t="s">
        <v>129</v>
      </c>
      <c r="D55" s="19" t="s">
        <v>130</v>
      </c>
      <c r="E55" s="19">
        <v>15</v>
      </c>
      <c r="F55" s="19" t="s">
        <v>138</v>
      </c>
      <c r="G55" s="19" t="s">
        <v>35</v>
      </c>
      <c r="H55" s="19" t="s">
        <v>139</v>
      </c>
      <c r="I55" s="8" t="s">
        <v>37</v>
      </c>
      <c r="J55" s="10">
        <v>16</v>
      </c>
      <c r="K55" s="10">
        <v>2020</v>
      </c>
      <c r="L55" s="192"/>
      <c r="M55" s="19">
        <v>1</v>
      </c>
      <c r="N55" s="19">
        <v>1204477</v>
      </c>
      <c r="O55" s="19" t="s">
        <v>141</v>
      </c>
      <c r="P55" s="19" t="s">
        <v>142</v>
      </c>
      <c r="Q55" s="20">
        <v>0</v>
      </c>
      <c r="R55" s="20">
        <v>0</v>
      </c>
      <c r="S55" s="20">
        <f t="shared" si="1"/>
        <v>0</v>
      </c>
      <c r="T55" s="19" t="s">
        <v>41</v>
      </c>
      <c r="U55" s="131" t="s">
        <v>48</v>
      </c>
      <c r="V55" s="216" t="s">
        <v>134</v>
      </c>
      <c r="W55" s="217"/>
    </row>
    <row r="56" spans="1:23" ht="128.25" hidden="1" customHeight="1">
      <c r="A56" s="19" t="s">
        <v>128</v>
      </c>
      <c r="B56" s="19" t="s">
        <v>129</v>
      </c>
      <c r="C56" s="19" t="s">
        <v>129</v>
      </c>
      <c r="D56" s="19" t="s">
        <v>130</v>
      </c>
      <c r="E56" s="19">
        <v>15</v>
      </c>
      <c r="F56" s="19" t="s">
        <v>143</v>
      </c>
      <c r="G56" s="19" t="s">
        <v>35</v>
      </c>
      <c r="H56" s="8" t="s">
        <v>36</v>
      </c>
      <c r="I56" s="8" t="s">
        <v>37</v>
      </c>
      <c r="J56" s="10">
        <v>16</v>
      </c>
      <c r="K56" s="10">
        <v>2020</v>
      </c>
      <c r="L56" s="192"/>
      <c r="M56" s="19">
        <v>1</v>
      </c>
      <c r="N56" s="19">
        <v>1973768</v>
      </c>
      <c r="O56" s="19" t="s">
        <v>133</v>
      </c>
      <c r="P56" s="19" t="s">
        <v>107</v>
      </c>
      <c r="Q56" s="20">
        <v>3500</v>
      </c>
      <c r="R56" s="20">
        <v>0</v>
      </c>
      <c r="S56" s="20">
        <f t="shared" si="1"/>
        <v>3500</v>
      </c>
      <c r="T56" s="19" t="s">
        <v>41</v>
      </c>
      <c r="U56" s="227" t="s">
        <v>48</v>
      </c>
      <c r="V56" s="216" t="s">
        <v>134</v>
      </c>
      <c r="W56" s="217"/>
    </row>
    <row r="57" spans="1:23" ht="128.25" hidden="1" customHeight="1">
      <c r="A57" s="19" t="s">
        <v>128</v>
      </c>
      <c r="B57" s="19" t="s">
        <v>129</v>
      </c>
      <c r="C57" s="19" t="s">
        <v>129</v>
      </c>
      <c r="D57" s="19" t="s">
        <v>130</v>
      </c>
      <c r="E57" s="19">
        <v>15</v>
      </c>
      <c r="F57" s="19" t="s">
        <v>143</v>
      </c>
      <c r="G57" s="19" t="s">
        <v>35</v>
      </c>
      <c r="H57" s="8" t="s">
        <v>36</v>
      </c>
      <c r="I57" s="8" t="s">
        <v>37</v>
      </c>
      <c r="J57" s="10">
        <v>16</v>
      </c>
      <c r="K57" s="10">
        <v>2020</v>
      </c>
      <c r="L57" s="192"/>
      <c r="M57" s="19">
        <v>1</v>
      </c>
      <c r="N57" s="19">
        <v>1506329</v>
      </c>
      <c r="O57" s="19" t="s">
        <v>135</v>
      </c>
      <c r="P57" s="19" t="s">
        <v>107</v>
      </c>
      <c r="Q57" s="20">
        <v>3500</v>
      </c>
      <c r="R57" s="20">
        <v>0</v>
      </c>
      <c r="S57" s="20">
        <f t="shared" si="1"/>
        <v>3500</v>
      </c>
      <c r="T57" s="19" t="s">
        <v>41</v>
      </c>
      <c r="U57" s="227" t="s">
        <v>48</v>
      </c>
      <c r="V57" s="216" t="s">
        <v>134</v>
      </c>
      <c r="W57" s="217"/>
    </row>
    <row r="58" spans="1:23" ht="128.25" hidden="1" customHeight="1">
      <c r="A58" s="19" t="s">
        <v>128</v>
      </c>
      <c r="B58" s="19" t="s">
        <v>129</v>
      </c>
      <c r="C58" s="19" t="s">
        <v>129</v>
      </c>
      <c r="D58" s="19" t="s">
        <v>130</v>
      </c>
      <c r="E58" s="19">
        <v>15</v>
      </c>
      <c r="F58" s="19" t="s">
        <v>143</v>
      </c>
      <c r="G58" s="19" t="s">
        <v>35</v>
      </c>
      <c r="H58" s="8" t="s">
        <v>36</v>
      </c>
      <c r="I58" s="8" t="s">
        <v>37</v>
      </c>
      <c r="J58" s="10">
        <v>16</v>
      </c>
      <c r="K58" s="10">
        <v>2020</v>
      </c>
      <c r="L58" s="192"/>
      <c r="M58" s="19">
        <v>1</v>
      </c>
      <c r="N58" s="19">
        <v>1518386</v>
      </c>
      <c r="O58" s="19" t="s">
        <v>136</v>
      </c>
      <c r="P58" s="19" t="s">
        <v>107</v>
      </c>
      <c r="Q58" s="20">
        <v>3500</v>
      </c>
      <c r="R58" s="20">
        <v>0</v>
      </c>
      <c r="S58" s="20">
        <f t="shared" si="1"/>
        <v>3500</v>
      </c>
      <c r="T58" s="19" t="s">
        <v>41</v>
      </c>
      <c r="U58" s="227" t="s">
        <v>48</v>
      </c>
      <c r="V58" s="216" t="s">
        <v>134</v>
      </c>
      <c r="W58" s="217"/>
    </row>
    <row r="59" spans="1:23" ht="128.25" hidden="1" customHeight="1">
      <c r="A59" s="19" t="s">
        <v>128</v>
      </c>
      <c r="B59" s="19" t="s">
        <v>129</v>
      </c>
      <c r="C59" s="19" t="s">
        <v>129</v>
      </c>
      <c r="D59" s="19" t="s">
        <v>130</v>
      </c>
      <c r="E59" s="19">
        <v>15</v>
      </c>
      <c r="F59" s="19" t="s">
        <v>143</v>
      </c>
      <c r="G59" s="19" t="s">
        <v>35</v>
      </c>
      <c r="H59" s="8" t="s">
        <v>36</v>
      </c>
      <c r="I59" s="8" t="s">
        <v>37</v>
      </c>
      <c r="J59" s="10">
        <v>16</v>
      </c>
      <c r="K59" s="10">
        <v>2020</v>
      </c>
      <c r="L59" s="192"/>
      <c r="M59" s="19">
        <v>1</v>
      </c>
      <c r="N59" s="19">
        <v>1492637</v>
      </c>
      <c r="O59" s="19" t="s">
        <v>137</v>
      </c>
      <c r="P59" s="19" t="s">
        <v>107</v>
      </c>
      <c r="Q59" s="20">
        <v>3500</v>
      </c>
      <c r="R59" s="20">
        <v>0</v>
      </c>
      <c r="S59" s="20">
        <f t="shared" si="1"/>
        <v>3500</v>
      </c>
      <c r="T59" s="19" t="s">
        <v>41</v>
      </c>
      <c r="U59" s="131" t="s">
        <v>48</v>
      </c>
      <c r="V59" s="216" t="s">
        <v>134</v>
      </c>
      <c r="W59" s="217"/>
    </row>
    <row r="60" spans="1:23" ht="128.25" hidden="1" customHeight="1">
      <c r="A60" s="19" t="s">
        <v>128</v>
      </c>
      <c r="B60" s="19" t="s">
        <v>129</v>
      </c>
      <c r="C60" s="19" t="s">
        <v>129</v>
      </c>
      <c r="D60" s="19" t="s">
        <v>130</v>
      </c>
      <c r="E60" s="19">
        <v>15</v>
      </c>
      <c r="F60" s="19" t="s">
        <v>144</v>
      </c>
      <c r="G60" s="19" t="s">
        <v>145</v>
      </c>
      <c r="H60" s="8" t="s">
        <v>36</v>
      </c>
      <c r="I60" s="19" t="s">
        <v>46</v>
      </c>
      <c r="J60" s="10">
        <v>420</v>
      </c>
      <c r="K60" s="10" t="s">
        <v>146</v>
      </c>
      <c r="L60" s="10" t="s">
        <v>147</v>
      </c>
      <c r="M60" s="19">
        <v>1</v>
      </c>
      <c r="N60" s="19">
        <v>1492637</v>
      </c>
      <c r="O60" s="19" t="s">
        <v>137</v>
      </c>
      <c r="P60" s="19" t="s">
        <v>107</v>
      </c>
      <c r="Q60" s="20">
        <v>0</v>
      </c>
      <c r="R60" s="20">
        <v>0</v>
      </c>
      <c r="S60" s="20">
        <f t="shared" si="1"/>
        <v>0</v>
      </c>
      <c r="T60" s="19" t="s">
        <v>145</v>
      </c>
      <c r="U60" s="131" t="s">
        <v>148</v>
      </c>
      <c r="V60" s="131" t="s">
        <v>149</v>
      </c>
      <c r="W60" s="217"/>
    </row>
    <row r="61" spans="1:23" ht="128.25" hidden="1" customHeight="1">
      <c r="A61" s="19" t="s">
        <v>128</v>
      </c>
      <c r="B61" s="19" t="s">
        <v>129</v>
      </c>
      <c r="C61" s="19" t="s">
        <v>129</v>
      </c>
      <c r="D61" s="19" t="s">
        <v>130</v>
      </c>
      <c r="E61" s="19">
        <v>15</v>
      </c>
      <c r="F61" s="19" t="s">
        <v>150</v>
      </c>
      <c r="G61" s="19" t="s">
        <v>145</v>
      </c>
      <c r="H61" s="8" t="s">
        <v>36</v>
      </c>
      <c r="I61" s="19" t="s">
        <v>46</v>
      </c>
      <c r="J61" s="10">
        <v>120</v>
      </c>
      <c r="K61" s="10" t="s">
        <v>151</v>
      </c>
      <c r="L61" s="10" t="s">
        <v>152</v>
      </c>
      <c r="M61" s="19">
        <v>1</v>
      </c>
      <c r="N61" s="19">
        <v>1518386</v>
      </c>
      <c r="O61" s="19" t="s">
        <v>136</v>
      </c>
      <c r="P61" s="19" t="s">
        <v>107</v>
      </c>
      <c r="Q61" s="20">
        <v>0</v>
      </c>
      <c r="R61" s="20">
        <v>0</v>
      </c>
      <c r="S61" s="20">
        <f t="shared" si="1"/>
        <v>0</v>
      </c>
      <c r="T61" s="19" t="s">
        <v>145</v>
      </c>
      <c r="U61" s="226" t="s">
        <v>48</v>
      </c>
      <c r="V61" s="131" t="s">
        <v>69</v>
      </c>
      <c r="W61" s="217"/>
    </row>
    <row r="62" spans="1:23" ht="128.25" hidden="1" customHeight="1">
      <c r="A62" s="19" t="s">
        <v>128</v>
      </c>
      <c r="B62" s="19" t="s">
        <v>129</v>
      </c>
      <c r="C62" s="19" t="s">
        <v>129</v>
      </c>
      <c r="D62" s="19" t="s">
        <v>130</v>
      </c>
      <c r="E62" s="19">
        <v>15</v>
      </c>
      <c r="F62" s="19" t="s">
        <v>153</v>
      </c>
      <c r="G62" s="19" t="s">
        <v>145</v>
      </c>
      <c r="H62" s="19" t="s">
        <v>154</v>
      </c>
      <c r="I62" s="19" t="s">
        <v>37</v>
      </c>
      <c r="J62" s="10">
        <v>480</v>
      </c>
      <c r="K62" s="10" t="s">
        <v>155</v>
      </c>
      <c r="L62" s="10" t="s">
        <v>156</v>
      </c>
      <c r="M62" s="19">
        <v>1</v>
      </c>
      <c r="N62" s="19">
        <v>1569060</v>
      </c>
      <c r="O62" s="19" t="s">
        <v>140</v>
      </c>
      <c r="P62" s="19" t="s">
        <v>107</v>
      </c>
      <c r="Q62" s="20">
        <v>0</v>
      </c>
      <c r="R62" s="20">
        <v>0</v>
      </c>
      <c r="S62" s="20">
        <f t="shared" si="1"/>
        <v>0</v>
      </c>
      <c r="T62" s="19" t="s">
        <v>145</v>
      </c>
      <c r="U62" s="131" t="s">
        <v>148</v>
      </c>
      <c r="V62" s="131" t="s">
        <v>157</v>
      </c>
      <c r="W62" s="217"/>
    </row>
    <row r="63" spans="1:23" ht="128.25" hidden="1" customHeight="1">
      <c r="A63" s="19" t="s">
        <v>158</v>
      </c>
      <c r="B63" s="19" t="s">
        <v>159</v>
      </c>
      <c r="C63" s="19" t="s">
        <v>159</v>
      </c>
      <c r="D63" s="19" t="s">
        <v>160</v>
      </c>
      <c r="E63" s="19">
        <v>12</v>
      </c>
      <c r="F63" s="19" t="s">
        <v>161</v>
      </c>
      <c r="G63" s="19" t="s">
        <v>45</v>
      </c>
      <c r="H63" s="19" t="s">
        <v>36</v>
      </c>
      <c r="I63" s="19" t="s">
        <v>91</v>
      </c>
      <c r="J63" s="52">
        <v>40</v>
      </c>
      <c r="K63" s="192"/>
      <c r="L63" s="192"/>
      <c r="M63" s="19">
        <v>1</v>
      </c>
      <c r="N63" s="192"/>
      <c r="O63" s="192"/>
      <c r="P63" s="19" t="s">
        <v>162</v>
      </c>
      <c r="Q63" s="20">
        <v>0</v>
      </c>
      <c r="R63" s="20">
        <v>0</v>
      </c>
      <c r="S63" s="20">
        <f t="shared" si="1"/>
        <v>0</v>
      </c>
      <c r="T63" s="19" t="s">
        <v>41</v>
      </c>
      <c r="U63" s="221" t="s">
        <v>48</v>
      </c>
      <c r="V63" s="221" t="s">
        <v>163</v>
      </c>
      <c r="W63" s="219" t="s">
        <v>50</v>
      </c>
    </row>
    <row r="64" spans="1:23" s="42" customFormat="1" ht="128.25" hidden="1" customHeight="1">
      <c r="A64" s="19" t="s">
        <v>158</v>
      </c>
      <c r="B64" s="19" t="s">
        <v>159</v>
      </c>
      <c r="C64" s="19" t="s">
        <v>159</v>
      </c>
      <c r="D64" s="19" t="s">
        <v>160</v>
      </c>
      <c r="E64" s="19">
        <v>12</v>
      </c>
      <c r="F64" s="19" t="s">
        <v>161</v>
      </c>
      <c r="G64" s="19" t="s">
        <v>45</v>
      </c>
      <c r="H64" s="19" t="s">
        <v>36</v>
      </c>
      <c r="I64" s="19" t="s">
        <v>91</v>
      </c>
      <c r="J64" s="52">
        <v>40</v>
      </c>
      <c r="K64" s="192"/>
      <c r="L64" s="192"/>
      <c r="M64" s="19">
        <v>1</v>
      </c>
      <c r="N64" s="192"/>
      <c r="O64" s="192"/>
      <c r="P64" s="54" t="s">
        <v>162</v>
      </c>
      <c r="Q64" s="20">
        <v>0</v>
      </c>
      <c r="R64" s="20">
        <v>0</v>
      </c>
      <c r="S64" s="20">
        <f t="shared" si="1"/>
        <v>0</v>
      </c>
      <c r="T64" s="19" t="s">
        <v>41</v>
      </c>
      <c r="U64" s="221" t="s">
        <v>48</v>
      </c>
      <c r="V64" s="221" t="s">
        <v>163</v>
      </c>
      <c r="W64" s="219" t="s">
        <v>50</v>
      </c>
    </row>
    <row r="65" spans="1:23" s="42" customFormat="1" ht="128.25" hidden="1" customHeight="1">
      <c r="A65" s="19" t="s">
        <v>158</v>
      </c>
      <c r="B65" s="19" t="s">
        <v>159</v>
      </c>
      <c r="C65" s="19" t="s">
        <v>159</v>
      </c>
      <c r="D65" s="19" t="s">
        <v>164</v>
      </c>
      <c r="E65" s="19">
        <v>12</v>
      </c>
      <c r="F65" s="19" t="s">
        <v>161</v>
      </c>
      <c r="G65" s="19" t="s">
        <v>45</v>
      </c>
      <c r="H65" s="19" t="s">
        <v>36</v>
      </c>
      <c r="I65" s="19" t="s">
        <v>91</v>
      </c>
      <c r="J65" s="52">
        <v>40</v>
      </c>
      <c r="K65" s="192"/>
      <c r="L65" s="192"/>
      <c r="M65" s="19">
        <v>1</v>
      </c>
      <c r="N65" s="192"/>
      <c r="O65" s="192"/>
      <c r="P65" s="19" t="s">
        <v>162</v>
      </c>
      <c r="Q65" s="20">
        <v>0</v>
      </c>
      <c r="R65" s="20">
        <v>0</v>
      </c>
      <c r="S65" s="20">
        <f t="shared" si="1"/>
        <v>0</v>
      </c>
      <c r="T65" s="19" t="s">
        <v>41</v>
      </c>
      <c r="U65" s="221" t="s">
        <v>48</v>
      </c>
      <c r="V65" s="221" t="s">
        <v>163</v>
      </c>
      <c r="W65" s="219" t="s">
        <v>50</v>
      </c>
    </row>
    <row r="66" spans="1:23" s="42" customFormat="1" ht="128.25" hidden="1" customHeight="1">
      <c r="A66" s="19" t="s">
        <v>158</v>
      </c>
      <c r="B66" s="19" t="s">
        <v>159</v>
      </c>
      <c r="C66" s="19" t="s">
        <v>159</v>
      </c>
      <c r="D66" s="19" t="s">
        <v>165</v>
      </c>
      <c r="E66" s="19">
        <v>12</v>
      </c>
      <c r="F66" s="19" t="s">
        <v>161</v>
      </c>
      <c r="G66" s="19" t="s">
        <v>45</v>
      </c>
      <c r="H66" s="19" t="s">
        <v>36</v>
      </c>
      <c r="I66" s="19" t="s">
        <v>91</v>
      </c>
      <c r="J66" s="52">
        <v>40</v>
      </c>
      <c r="K66" s="192"/>
      <c r="L66" s="192"/>
      <c r="M66" s="19">
        <v>1</v>
      </c>
      <c r="N66" s="192"/>
      <c r="O66" s="192"/>
      <c r="P66" s="19" t="s">
        <v>166</v>
      </c>
      <c r="Q66" s="20">
        <v>0</v>
      </c>
      <c r="R66" s="20">
        <v>0</v>
      </c>
      <c r="S66" s="20">
        <f t="shared" si="1"/>
        <v>0</v>
      </c>
      <c r="T66" s="19" t="s">
        <v>41</v>
      </c>
      <c r="U66" s="221" t="s">
        <v>48</v>
      </c>
      <c r="V66" s="221" t="s">
        <v>163</v>
      </c>
      <c r="W66" s="219" t="s">
        <v>50</v>
      </c>
    </row>
    <row r="67" spans="1:23" s="42" customFormat="1" ht="128.25" hidden="1" customHeight="1">
      <c r="A67" s="19" t="s">
        <v>158</v>
      </c>
      <c r="B67" s="19" t="s">
        <v>159</v>
      </c>
      <c r="C67" s="19" t="s">
        <v>159</v>
      </c>
      <c r="D67" s="19" t="s">
        <v>160</v>
      </c>
      <c r="E67" s="19">
        <v>12</v>
      </c>
      <c r="F67" s="19" t="s">
        <v>167</v>
      </c>
      <c r="G67" s="19" t="s">
        <v>45</v>
      </c>
      <c r="H67" s="19" t="s">
        <v>36</v>
      </c>
      <c r="I67" s="19" t="s">
        <v>91</v>
      </c>
      <c r="J67" s="52">
        <v>40</v>
      </c>
      <c r="K67" s="192"/>
      <c r="L67" s="192"/>
      <c r="M67" s="19">
        <v>1</v>
      </c>
      <c r="N67" s="192"/>
      <c r="O67" s="192"/>
      <c r="P67" s="19" t="s">
        <v>162</v>
      </c>
      <c r="Q67" s="20">
        <v>0</v>
      </c>
      <c r="R67" s="20">
        <v>0</v>
      </c>
      <c r="S67" s="20">
        <f t="shared" si="1"/>
        <v>0</v>
      </c>
      <c r="T67" s="19" t="s">
        <v>41</v>
      </c>
      <c r="U67" s="221" t="s">
        <v>48</v>
      </c>
      <c r="V67" s="221" t="s">
        <v>163</v>
      </c>
      <c r="W67" s="219" t="s">
        <v>50</v>
      </c>
    </row>
    <row r="68" spans="1:23" s="42" customFormat="1" ht="128.25" hidden="1" customHeight="1">
      <c r="A68" s="19" t="s">
        <v>158</v>
      </c>
      <c r="B68" s="19" t="s">
        <v>159</v>
      </c>
      <c r="C68" s="19" t="s">
        <v>159</v>
      </c>
      <c r="D68" s="19" t="s">
        <v>164</v>
      </c>
      <c r="E68" s="19">
        <v>12</v>
      </c>
      <c r="F68" s="19" t="s">
        <v>167</v>
      </c>
      <c r="G68" s="19" t="s">
        <v>45</v>
      </c>
      <c r="H68" s="19" t="s">
        <v>36</v>
      </c>
      <c r="I68" s="19" t="s">
        <v>91</v>
      </c>
      <c r="J68" s="52">
        <v>40</v>
      </c>
      <c r="K68" s="192"/>
      <c r="L68" s="192"/>
      <c r="M68" s="19">
        <v>1</v>
      </c>
      <c r="N68" s="192"/>
      <c r="O68" s="192"/>
      <c r="P68" s="19" t="s">
        <v>162</v>
      </c>
      <c r="Q68" s="20">
        <v>0</v>
      </c>
      <c r="R68" s="20">
        <v>0</v>
      </c>
      <c r="S68" s="20">
        <f t="shared" ref="S68:S99" si="2">(R68+Q68)*M68</f>
        <v>0</v>
      </c>
      <c r="T68" s="19" t="s">
        <v>41</v>
      </c>
      <c r="U68" s="221" t="s">
        <v>48</v>
      </c>
      <c r="V68" s="221" t="s">
        <v>163</v>
      </c>
      <c r="W68" s="219" t="s">
        <v>50</v>
      </c>
    </row>
    <row r="69" spans="1:23" s="42" customFormat="1" ht="128.25" hidden="1" customHeight="1">
      <c r="A69" s="19" t="s">
        <v>158</v>
      </c>
      <c r="B69" s="19" t="s">
        <v>159</v>
      </c>
      <c r="C69" s="19" t="s">
        <v>159</v>
      </c>
      <c r="D69" s="19" t="s">
        <v>165</v>
      </c>
      <c r="E69" s="19">
        <v>12</v>
      </c>
      <c r="F69" s="19" t="s">
        <v>167</v>
      </c>
      <c r="G69" s="19" t="s">
        <v>45</v>
      </c>
      <c r="H69" s="19" t="s">
        <v>36</v>
      </c>
      <c r="I69" s="19" t="s">
        <v>91</v>
      </c>
      <c r="J69" s="52">
        <v>40</v>
      </c>
      <c r="K69" s="192"/>
      <c r="L69" s="192"/>
      <c r="M69" s="19">
        <v>1</v>
      </c>
      <c r="N69" s="192"/>
      <c r="O69" s="192"/>
      <c r="P69" s="19" t="s">
        <v>166</v>
      </c>
      <c r="Q69" s="20">
        <v>0</v>
      </c>
      <c r="R69" s="20">
        <v>0</v>
      </c>
      <c r="S69" s="20">
        <f t="shared" si="2"/>
        <v>0</v>
      </c>
      <c r="T69" s="19" t="s">
        <v>41</v>
      </c>
      <c r="U69" s="221" t="s">
        <v>48</v>
      </c>
      <c r="V69" s="221" t="s">
        <v>163</v>
      </c>
      <c r="W69" s="219" t="s">
        <v>50</v>
      </c>
    </row>
    <row r="70" spans="1:23" s="42" customFormat="1" ht="128.25" hidden="1" customHeight="1">
      <c r="A70" s="19" t="s">
        <v>158</v>
      </c>
      <c r="B70" s="19" t="s">
        <v>159</v>
      </c>
      <c r="C70" s="19" t="s">
        <v>159</v>
      </c>
      <c r="D70" s="19" t="s">
        <v>160</v>
      </c>
      <c r="E70" s="19">
        <v>12</v>
      </c>
      <c r="F70" s="19" t="s">
        <v>168</v>
      </c>
      <c r="G70" s="19" t="s">
        <v>45</v>
      </c>
      <c r="H70" s="19" t="s">
        <v>36</v>
      </c>
      <c r="I70" s="19" t="s">
        <v>91</v>
      </c>
      <c r="J70" s="52">
        <v>40</v>
      </c>
      <c r="K70" s="192"/>
      <c r="L70" s="192"/>
      <c r="M70" s="19">
        <v>1</v>
      </c>
      <c r="N70" s="192"/>
      <c r="O70" s="192"/>
      <c r="P70" s="19" t="s">
        <v>162</v>
      </c>
      <c r="Q70" s="20">
        <v>0</v>
      </c>
      <c r="R70" s="20">
        <v>0</v>
      </c>
      <c r="S70" s="20">
        <f t="shared" si="2"/>
        <v>0</v>
      </c>
      <c r="T70" s="19" t="s">
        <v>41</v>
      </c>
      <c r="U70" s="221" t="s">
        <v>48</v>
      </c>
      <c r="V70" s="221" t="s">
        <v>163</v>
      </c>
      <c r="W70" s="219" t="s">
        <v>50</v>
      </c>
    </row>
    <row r="71" spans="1:23" s="42" customFormat="1" ht="128.25" hidden="1" customHeight="1">
      <c r="A71" s="19" t="s">
        <v>158</v>
      </c>
      <c r="B71" s="19" t="s">
        <v>159</v>
      </c>
      <c r="C71" s="19" t="s">
        <v>159</v>
      </c>
      <c r="D71" s="19" t="s">
        <v>164</v>
      </c>
      <c r="E71" s="19">
        <v>12</v>
      </c>
      <c r="F71" s="19" t="s">
        <v>168</v>
      </c>
      <c r="G71" s="19" t="s">
        <v>45</v>
      </c>
      <c r="H71" s="19" t="s">
        <v>36</v>
      </c>
      <c r="I71" s="19" t="s">
        <v>91</v>
      </c>
      <c r="J71" s="52">
        <v>40</v>
      </c>
      <c r="K71" s="192"/>
      <c r="L71" s="192"/>
      <c r="M71" s="19">
        <v>1</v>
      </c>
      <c r="N71" s="192"/>
      <c r="O71" s="192"/>
      <c r="P71" s="19" t="s">
        <v>162</v>
      </c>
      <c r="Q71" s="20">
        <v>0</v>
      </c>
      <c r="R71" s="20">
        <v>0</v>
      </c>
      <c r="S71" s="20">
        <f t="shared" si="2"/>
        <v>0</v>
      </c>
      <c r="T71" s="19" t="s">
        <v>41</v>
      </c>
      <c r="U71" s="221" t="s">
        <v>48</v>
      </c>
      <c r="V71" s="221" t="s">
        <v>163</v>
      </c>
      <c r="W71" s="219" t="s">
        <v>50</v>
      </c>
    </row>
    <row r="72" spans="1:23" s="42" customFormat="1" ht="128.25" hidden="1" customHeight="1">
      <c r="A72" s="19" t="s">
        <v>158</v>
      </c>
      <c r="B72" s="19" t="s">
        <v>159</v>
      </c>
      <c r="C72" s="19" t="s">
        <v>159</v>
      </c>
      <c r="D72" s="19" t="s">
        <v>165</v>
      </c>
      <c r="E72" s="19">
        <v>12</v>
      </c>
      <c r="F72" s="19" t="s">
        <v>168</v>
      </c>
      <c r="G72" s="19" t="s">
        <v>45</v>
      </c>
      <c r="H72" s="19" t="s">
        <v>36</v>
      </c>
      <c r="I72" s="19" t="s">
        <v>91</v>
      </c>
      <c r="J72" s="52">
        <v>40</v>
      </c>
      <c r="K72" s="192"/>
      <c r="L72" s="192"/>
      <c r="M72" s="19">
        <v>1</v>
      </c>
      <c r="N72" s="192"/>
      <c r="O72" s="192"/>
      <c r="P72" s="19" t="s">
        <v>166</v>
      </c>
      <c r="Q72" s="20">
        <v>0</v>
      </c>
      <c r="R72" s="20">
        <v>0</v>
      </c>
      <c r="S72" s="20">
        <f t="shared" si="2"/>
        <v>0</v>
      </c>
      <c r="T72" s="19" t="s">
        <v>41</v>
      </c>
      <c r="U72" s="221" t="s">
        <v>48</v>
      </c>
      <c r="V72" s="221" t="s">
        <v>163</v>
      </c>
      <c r="W72" s="219" t="s">
        <v>50</v>
      </c>
    </row>
    <row r="73" spans="1:23" s="42" customFormat="1" ht="128.25" hidden="1" customHeight="1">
      <c r="A73" s="19" t="s">
        <v>158</v>
      </c>
      <c r="B73" s="19" t="s">
        <v>159</v>
      </c>
      <c r="C73" s="19" t="s">
        <v>159</v>
      </c>
      <c r="D73" s="19" t="s">
        <v>169</v>
      </c>
      <c r="E73" s="19">
        <v>12</v>
      </c>
      <c r="F73" s="19" t="s">
        <v>170</v>
      </c>
      <c r="G73" s="19" t="s">
        <v>45</v>
      </c>
      <c r="H73" s="19" t="s">
        <v>36</v>
      </c>
      <c r="I73" s="19" t="s">
        <v>37</v>
      </c>
      <c r="J73" s="52">
        <v>20</v>
      </c>
      <c r="K73" s="192"/>
      <c r="L73" s="192"/>
      <c r="M73" s="19">
        <v>1</v>
      </c>
      <c r="N73" s="192"/>
      <c r="O73" s="192"/>
      <c r="P73" s="19" t="s">
        <v>162</v>
      </c>
      <c r="Q73" s="20">
        <v>0</v>
      </c>
      <c r="R73" s="20">
        <v>0</v>
      </c>
      <c r="S73" s="20">
        <f t="shared" si="2"/>
        <v>0</v>
      </c>
      <c r="T73" s="19" t="s">
        <v>171</v>
      </c>
      <c r="U73" s="131" t="s">
        <v>172</v>
      </c>
      <c r="V73" s="131" t="s">
        <v>173</v>
      </c>
      <c r="W73" s="219" t="s">
        <v>50</v>
      </c>
    </row>
    <row r="74" spans="1:23" s="42" customFormat="1" ht="128.25" hidden="1" customHeight="1">
      <c r="A74" s="19" t="s">
        <v>158</v>
      </c>
      <c r="B74" s="19" t="s">
        <v>159</v>
      </c>
      <c r="C74" s="19" t="s">
        <v>159</v>
      </c>
      <c r="D74" s="19" t="s">
        <v>174</v>
      </c>
      <c r="E74" s="19">
        <v>12</v>
      </c>
      <c r="F74" s="19" t="s">
        <v>175</v>
      </c>
      <c r="G74" s="19" t="s">
        <v>45</v>
      </c>
      <c r="H74" s="19" t="s">
        <v>36</v>
      </c>
      <c r="I74" s="19" t="s">
        <v>91</v>
      </c>
      <c r="J74" s="52">
        <v>20</v>
      </c>
      <c r="K74" s="192"/>
      <c r="L74" s="192"/>
      <c r="M74" s="19">
        <v>1</v>
      </c>
      <c r="N74" s="192"/>
      <c r="O74" s="192"/>
      <c r="P74" s="19" t="s">
        <v>162</v>
      </c>
      <c r="Q74" s="20">
        <v>0</v>
      </c>
      <c r="R74" s="20">
        <v>0</v>
      </c>
      <c r="S74" s="20">
        <f t="shared" si="2"/>
        <v>0</v>
      </c>
      <c r="T74" s="19" t="s">
        <v>41</v>
      </c>
      <c r="U74" s="131" t="s">
        <v>176</v>
      </c>
      <c r="V74" s="131" t="s">
        <v>177</v>
      </c>
      <c r="W74" s="219" t="s">
        <v>50</v>
      </c>
    </row>
    <row r="75" spans="1:23" s="42" customFormat="1" ht="128.25" hidden="1" customHeight="1">
      <c r="A75" s="19" t="s">
        <v>158</v>
      </c>
      <c r="B75" s="19" t="s">
        <v>159</v>
      </c>
      <c r="C75" s="19" t="s">
        <v>159</v>
      </c>
      <c r="D75" s="19" t="s">
        <v>169</v>
      </c>
      <c r="E75" s="19">
        <v>12</v>
      </c>
      <c r="F75" s="19" t="s">
        <v>175</v>
      </c>
      <c r="G75" s="19" t="s">
        <v>45</v>
      </c>
      <c r="H75" s="19" t="s">
        <v>36</v>
      </c>
      <c r="I75" s="19" t="s">
        <v>91</v>
      </c>
      <c r="J75" s="52">
        <v>20</v>
      </c>
      <c r="K75" s="192"/>
      <c r="L75" s="192"/>
      <c r="M75" s="19">
        <v>1</v>
      </c>
      <c r="N75" s="192"/>
      <c r="O75" s="192"/>
      <c r="P75" s="19" t="s">
        <v>162</v>
      </c>
      <c r="Q75" s="20">
        <v>0</v>
      </c>
      <c r="R75" s="20">
        <v>0</v>
      </c>
      <c r="S75" s="20">
        <f t="shared" si="2"/>
        <v>0</v>
      </c>
      <c r="T75" s="19" t="s">
        <v>41</v>
      </c>
      <c r="U75" s="131" t="s">
        <v>176</v>
      </c>
      <c r="V75" s="131" t="s">
        <v>177</v>
      </c>
      <c r="W75" s="219" t="s">
        <v>50</v>
      </c>
    </row>
    <row r="76" spans="1:23" s="42" customFormat="1" ht="128.25" hidden="1" customHeight="1">
      <c r="A76" s="19" t="s">
        <v>158</v>
      </c>
      <c r="B76" s="19" t="s">
        <v>159</v>
      </c>
      <c r="C76" s="19" t="s">
        <v>159</v>
      </c>
      <c r="D76" s="19" t="s">
        <v>165</v>
      </c>
      <c r="E76" s="19">
        <v>12</v>
      </c>
      <c r="F76" s="19" t="s">
        <v>178</v>
      </c>
      <c r="G76" s="19" t="s">
        <v>45</v>
      </c>
      <c r="H76" s="19" t="s">
        <v>36</v>
      </c>
      <c r="I76" s="19" t="s">
        <v>37</v>
      </c>
      <c r="J76" s="52">
        <v>20</v>
      </c>
      <c r="K76" s="192"/>
      <c r="L76" s="192"/>
      <c r="M76" s="19">
        <v>1</v>
      </c>
      <c r="N76" s="192"/>
      <c r="O76" s="192"/>
      <c r="P76" s="19" t="s">
        <v>166</v>
      </c>
      <c r="Q76" s="20">
        <v>0</v>
      </c>
      <c r="R76" s="20">
        <v>0</v>
      </c>
      <c r="S76" s="20">
        <f t="shared" si="2"/>
        <v>0</v>
      </c>
      <c r="T76" s="19" t="s">
        <v>41</v>
      </c>
      <c r="U76" s="210" t="s">
        <v>48</v>
      </c>
      <c r="V76" s="221" t="s">
        <v>179</v>
      </c>
      <c r="W76" s="215" t="s">
        <v>58</v>
      </c>
    </row>
    <row r="77" spans="1:23" s="42" customFormat="1" ht="128.25" hidden="1" customHeight="1">
      <c r="A77" s="19" t="s">
        <v>158</v>
      </c>
      <c r="B77" s="19" t="s">
        <v>159</v>
      </c>
      <c r="C77" s="19" t="s">
        <v>159</v>
      </c>
      <c r="D77" s="19" t="s">
        <v>164</v>
      </c>
      <c r="E77" s="19">
        <v>12</v>
      </c>
      <c r="F77" s="19" t="s">
        <v>180</v>
      </c>
      <c r="G77" s="19" t="s">
        <v>45</v>
      </c>
      <c r="H77" s="19" t="s">
        <v>36</v>
      </c>
      <c r="I77" s="19" t="s">
        <v>46</v>
      </c>
      <c r="J77" s="52">
        <v>40</v>
      </c>
      <c r="K77" s="192"/>
      <c r="L77" s="192"/>
      <c r="M77" s="19">
        <v>1</v>
      </c>
      <c r="N77" s="192"/>
      <c r="O77" s="192"/>
      <c r="P77" s="19" t="s">
        <v>162</v>
      </c>
      <c r="Q77" s="20">
        <v>0</v>
      </c>
      <c r="R77" s="20">
        <v>0</v>
      </c>
      <c r="S77" s="20">
        <f t="shared" si="2"/>
        <v>0</v>
      </c>
      <c r="T77" s="19" t="s">
        <v>41</v>
      </c>
      <c r="U77" s="131" t="s">
        <v>63</v>
      </c>
      <c r="V77" s="216" t="s">
        <v>181</v>
      </c>
      <c r="W77" s="215" t="s">
        <v>58</v>
      </c>
    </row>
    <row r="78" spans="1:23" s="42" customFormat="1" ht="128.25" hidden="1" customHeight="1">
      <c r="A78" s="19" t="s">
        <v>158</v>
      </c>
      <c r="B78" s="19" t="s">
        <v>159</v>
      </c>
      <c r="C78" s="19" t="s">
        <v>159</v>
      </c>
      <c r="D78" s="19" t="s">
        <v>182</v>
      </c>
      <c r="E78" s="19">
        <v>12</v>
      </c>
      <c r="F78" s="19" t="s">
        <v>183</v>
      </c>
      <c r="G78" s="19" t="s">
        <v>45</v>
      </c>
      <c r="H78" s="19" t="s">
        <v>36</v>
      </c>
      <c r="I78" s="19" t="s">
        <v>37</v>
      </c>
      <c r="J78" s="52">
        <v>40</v>
      </c>
      <c r="K78" s="19">
        <v>43983</v>
      </c>
      <c r="L78" s="192"/>
      <c r="M78" s="19">
        <v>9</v>
      </c>
      <c r="N78" s="192"/>
      <c r="O78" s="192"/>
      <c r="P78" s="19" t="s">
        <v>162</v>
      </c>
      <c r="Q78" s="20">
        <v>0</v>
      </c>
      <c r="R78" s="20">
        <v>0</v>
      </c>
      <c r="S78" s="20">
        <f t="shared" si="2"/>
        <v>0</v>
      </c>
      <c r="T78" s="19" t="s">
        <v>41</v>
      </c>
      <c r="U78" s="131" t="s">
        <v>184</v>
      </c>
      <c r="V78" s="216" t="s">
        <v>185</v>
      </c>
      <c r="W78" s="219" t="s">
        <v>78</v>
      </c>
    </row>
    <row r="79" spans="1:23" s="42" customFormat="1" ht="128.25" hidden="1" customHeight="1">
      <c r="A79" s="19" t="s">
        <v>158</v>
      </c>
      <c r="B79" s="19" t="s">
        <v>159</v>
      </c>
      <c r="C79" s="19" t="s">
        <v>159</v>
      </c>
      <c r="D79" s="19" t="s">
        <v>186</v>
      </c>
      <c r="E79" s="19">
        <v>12</v>
      </c>
      <c r="F79" s="19" t="s">
        <v>187</v>
      </c>
      <c r="G79" s="19" t="s">
        <v>45</v>
      </c>
      <c r="H79" s="19" t="s">
        <v>36</v>
      </c>
      <c r="I79" s="19" t="s">
        <v>37</v>
      </c>
      <c r="J79" s="52">
        <v>20</v>
      </c>
      <c r="K79" s="192"/>
      <c r="L79" s="192"/>
      <c r="M79" s="19">
        <v>1</v>
      </c>
      <c r="N79" s="192"/>
      <c r="O79" s="192"/>
      <c r="P79" s="19" t="s">
        <v>162</v>
      </c>
      <c r="Q79" s="20">
        <v>0</v>
      </c>
      <c r="R79" s="20">
        <v>0</v>
      </c>
      <c r="S79" s="20">
        <f t="shared" si="2"/>
        <v>0</v>
      </c>
      <c r="T79" s="19" t="s">
        <v>41</v>
      </c>
      <c r="U79" s="131" t="s">
        <v>48</v>
      </c>
      <c r="V79" s="216" t="s">
        <v>188</v>
      </c>
      <c r="W79" s="215" t="s">
        <v>58</v>
      </c>
    </row>
    <row r="80" spans="1:23" ht="128.25" hidden="1" customHeight="1">
      <c r="A80" s="19" t="s">
        <v>158</v>
      </c>
      <c r="B80" s="19" t="s">
        <v>159</v>
      </c>
      <c r="C80" s="19" t="s">
        <v>159</v>
      </c>
      <c r="D80" s="19" t="s">
        <v>174</v>
      </c>
      <c r="E80" s="19">
        <v>12</v>
      </c>
      <c r="F80" s="19" t="s">
        <v>189</v>
      </c>
      <c r="G80" s="19" t="s">
        <v>45</v>
      </c>
      <c r="H80" s="19" t="s">
        <v>36</v>
      </c>
      <c r="I80" s="19" t="s">
        <v>37</v>
      </c>
      <c r="J80" s="52">
        <v>20</v>
      </c>
      <c r="K80" s="192"/>
      <c r="L80" s="192"/>
      <c r="M80" s="19">
        <v>1</v>
      </c>
      <c r="N80" s="192"/>
      <c r="O80" s="192"/>
      <c r="P80" s="19" t="s">
        <v>162</v>
      </c>
      <c r="Q80" s="20">
        <v>0</v>
      </c>
      <c r="R80" s="20">
        <v>0</v>
      </c>
      <c r="S80" s="20">
        <f t="shared" si="2"/>
        <v>0</v>
      </c>
      <c r="T80" s="19" t="s">
        <v>41</v>
      </c>
      <c r="U80" s="131" t="s">
        <v>176</v>
      </c>
      <c r="V80" s="216" t="s">
        <v>190</v>
      </c>
      <c r="W80" s="219" t="s">
        <v>50</v>
      </c>
    </row>
    <row r="81" spans="1:23" ht="128.25" hidden="1" customHeight="1">
      <c r="A81" s="19" t="s">
        <v>158</v>
      </c>
      <c r="B81" s="19" t="s">
        <v>159</v>
      </c>
      <c r="C81" s="19" t="s">
        <v>159</v>
      </c>
      <c r="D81" s="19" t="s">
        <v>169</v>
      </c>
      <c r="E81" s="19">
        <v>12</v>
      </c>
      <c r="F81" s="19" t="s">
        <v>189</v>
      </c>
      <c r="G81" s="19" t="s">
        <v>45</v>
      </c>
      <c r="H81" s="19" t="s">
        <v>36</v>
      </c>
      <c r="I81" s="19" t="s">
        <v>37</v>
      </c>
      <c r="J81" s="52">
        <v>20</v>
      </c>
      <c r="K81" s="192"/>
      <c r="L81" s="192"/>
      <c r="M81" s="19">
        <v>1</v>
      </c>
      <c r="N81" s="192"/>
      <c r="O81" s="192"/>
      <c r="P81" s="19" t="s">
        <v>162</v>
      </c>
      <c r="Q81" s="20">
        <v>0</v>
      </c>
      <c r="R81" s="20">
        <v>0</v>
      </c>
      <c r="S81" s="20">
        <f t="shared" si="2"/>
        <v>0</v>
      </c>
      <c r="T81" s="19" t="s">
        <v>41</v>
      </c>
      <c r="U81" s="131" t="s">
        <v>176</v>
      </c>
      <c r="V81" s="216" t="s">
        <v>190</v>
      </c>
      <c r="W81" s="219" t="s">
        <v>50</v>
      </c>
    </row>
    <row r="82" spans="1:23" ht="128.25" hidden="1" customHeight="1">
      <c r="A82" s="19" t="s">
        <v>158</v>
      </c>
      <c r="B82" s="19" t="s">
        <v>159</v>
      </c>
      <c r="C82" s="19" t="s">
        <v>159</v>
      </c>
      <c r="D82" s="19" t="s">
        <v>182</v>
      </c>
      <c r="E82" s="19">
        <v>12</v>
      </c>
      <c r="F82" s="19" t="s">
        <v>191</v>
      </c>
      <c r="G82" s="19" t="s">
        <v>45</v>
      </c>
      <c r="H82" s="19" t="s">
        <v>36</v>
      </c>
      <c r="I82" s="19" t="s">
        <v>37</v>
      </c>
      <c r="J82" s="52">
        <v>40</v>
      </c>
      <c r="K82" s="192"/>
      <c r="L82" s="192"/>
      <c r="M82" s="19">
        <v>9</v>
      </c>
      <c r="N82" s="192"/>
      <c r="O82" s="192"/>
      <c r="P82" s="19" t="s">
        <v>162</v>
      </c>
      <c r="Q82" s="20">
        <v>0</v>
      </c>
      <c r="R82" s="20">
        <v>0</v>
      </c>
      <c r="S82" s="20">
        <f t="shared" si="2"/>
        <v>0</v>
      </c>
      <c r="T82" s="19" t="s">
        <v>41</v>
      </c>
      <c r="U82" s="131" t="s">
        <v>148</v>
      </c>
      <c r="V82" s="216" t="s">
        <v>192</v>
      </c>
      <c r="W82" s="215" t="s">
        <v>58</v>
      </c>
    </row>
    <row r="83" spans="1:23" ht="128.25" hidden="1" customHeight="1">
      <c r="A83" s="19" t="s">
        <v>158</v>
      </c>
      <c r="B83" s="19" t="s">
        <v>159</v>
      </c>
      <c r="C83" s="19" t="s">
        <v>159</v>
      </c>
      <c r="D83" s="19" t="s">
        <v>169</v>
      </c>
      <c r="E83" s="19">
        <v>12</v>
      </c>
      <c r="F83" s="19" t="s">
        <v>193</v>
      </c>
      <c r="G83" s="19" t="s">
        <v>45</v>
      </c>
      <c r="H83" s="19" t="s">
        <v>36</v>
      </c>
      <c r="I83" s="19" t="s">
        <v>37</v>
      </c>
      <c r="J83" s="52">
        <v>40</v>
      </c>
      <c r="K83" s="192"/>
      <c r="L83" s="192"/>
      <c r="M83" s="19">
        <v>9</v>
      </c>
      <c r="N83" s="192"/>
      <c r="O83" s="192"/>
      <c r="P83" s="19" t="s">
        <v>162</v>
      </c>
      <c r="Q83" s="20">
        <v>0</v>
      </c>
      <c r="R83" s="20">
        <v>0</v>
      </c>
      <c r="S83" s="20">
        <f t="shared" si="2"/>
        <v>0</v>
      </c>
      <c r="T83" s="19" t="s">
        <v>41</v>
      </c>
      <c r="U83" s="131" t="s">
        <v>148</v>
      </c>
      <c r="V83" s="216" t="s">
        <v>192</v>
      </c>
      <c r="W83" s="215" t="s">
        <v>58</v>
      </c>
    </row>
    <row r="84" spans="1:23" ht="128.25" hidden="1" customHeight="1">
      <c r="A84" s="19" t="s">
        <v>158</v>
      </c>
      <c r="B84" s="19" t="s">
        <v>159</v>
      </c>
      <c r="C84" s="19" t="s">
        <v>159</v>
      </c>
      <c r="D84" s="19" t="s">
        <v>194</v>
      </c>
      <c r="E84" s="19">
        <v>12</v>
      </c>
      <c r="F84" s="19" t="s">
        <v>193</v>
      </c>
      <c r="G84" s="19" t="s">
        <v>45</v>
      </c>
      <c r="H84" s="19" t="s">
        <v>36</v>
      </c>
      <c r="I84" s="19" t="s">
        <v>37</v>
      </c>
      <c r="J84" s="52">
        <v>40</v>
      </c>
      <c r="K84" s="192"/>
      <c r="L84" s="192"/>
      <c r="M84" s="19">
        <v>9</v>
      </c>
      <c r="N84" s="192"/>
      <c r="O84" s="192"/>
      <c r="P84" s="19" t="s">
        <v>162</v>
      </c>
      <c r="Q84" s="20">
        <v>0</v>
      </c>
      <c r="R84" s="20">
        <v>0</v>
      </c>
      <c r="S84" s="20">
        <f t="shared" si="2"/>
        <v>0</v>
      </c>
      <c r="T84" s="19" t="s">
        <v>41</v>
      </c>
      <c r="U84" s="131" t="s">
        <v>148</v>
      </c>
      <c r="V84" s="216" t="s">
        <v>192</v>
      </c>
      <c r="W84" s="215" t="s">
        <v>58</v>
      </c>
    </row>
    <row r="85" spans="1:23" ht="128.25" hidden="1" customHeight="1">
      <c r="A85" s="209" t="s">
        <v>158</v>
      </c>
      <c r="B85" s="209" t="s">
        <v>159</v>
      </c>
      <c r="C85" s="209" t="s">
        <v>159</v>
      </c>
      <c r="D85" s="209" t="s">
        <v>182</v>
      </c>
      <c r="E85" s="209">
        <v>12</v>
      </c>
      <c r="F85" s="209" t="s">
        <v>195</v>
      </c>
      <c r="G85" s="209" t="s">
        <v>45</v>
      </c>
      <c r="H85" s="209" t="s">
        <v>36</v>
      </c>
      <c r="I85" s="209" t="s">
        <v>37</v>
      </c>
      <c r="J85" s="209">
        <v>20</v>
      </c>
      <c r="K85" s="192"/>
      <c r="L85" s="192"/>
      <c r="M85" s="209">
        <v>9</v>
      </c>
      <c r="N85" s="192"/>
      <c r="O85" s="192"/>
      <c r="P85" s="209" t="s">
        <v>162</v>
      </c>
      <c r="Q85" s="209">
        <v>0</v>
      </c>
      <c r="R85" s="209">
        <v>0</v>
      </c>
      <c r="S85" s="209">
        <f t="shared" si="2"/>
        <v>0</v>
      </c>
      <c r="T85" s="209" t="s">
        <v>41</v>
      </c>
      <c r="U85" s="209"/>
      <c r="V85" s="209" t="s">
        <v>196</v>
      </c>
      <c r="W85" s="291" t="s">
        <v>78</v>
      </c>
    </row>
    <row r="86" spans="1:23" ht="128.25" hidden="1" customHeight="1">
      <c r="A86" s="19" t="s">
        <v>158</v>
      </c>
      <c r="B86" s="19" t="s">
        <v>159</v>
      </c>
      <c r="C86" s="19" t="s">
        <v>159</v>
      </c>
      <c r="D86" s="19" t="s">
        <v>182</v>
      </c>
      <c r="E86" s="19">
        <v>12</v>
      </c>
      <c r="F86" s="19" t="s">
        <v>197</v>
      </c>
      <c r="G86" s="19" t="s">
        <v>45</v>
      </c>
      <c r="H86" s="19" t="s">
        <v>36</v>
      </c>
      <c r="I86" s="19" t="s">
        <v>37</v>
      </c>
      <c r="J86" s="52">
        <v>40</v>
      </c>
      <c r="K86" s="19">
        <v>44075</v>
      </c>
      <c r="L86" s="192"/>
      <c r="M86" s="19">
        <v>9</v>
      </c>
      <c r="N86" s="192"/>
      <c r="O86" s="192"/>
      <c r="P86" s="19" t="s">
        <v>162</v>
      </c>
      <c r="Q86" s="20">
        <v>0</v>
      </c>
      <c r="R86" s="20">
        <v>0</v>
      </c>
      <c r="S86" s="20">
        <f t="shared" si="2"/>
        <v>0</v>
      </c>
      <c r="T86" s="19" t="s">
        <v>41</v>
      </c>
      <c r="U86" s="131" t="s">
        <v>184</v>
      </c>
      <c r="V86" s="216" t="s">
        <v>185</v>
      </c>
      <c r="W86" s="215" t="s">
        <v>58</v>
      </c>
    </row>
    <row r="87" spans="1:23" ht="128.25" hidden="1" customHeight="1">
      <c r="A87" s="19" t="s">
        <v>158</v>
      </c>
      <c r="B87" s="19" t="s">
        <v>159</v>
      </c>
      <c r="C87" s="19" t="s">
        <v>159</v>
      </c>
      <c r="D87" s="19" t="s">
        <v>160</v>
      </c>
      <c r="E87" s="19">
        <v>12</v>
      </c>
      <c r="F87" s="19" t="s">
        <v>198</v>
      </c>
      <c r="G87" s="19" t="s">
        <v>45</v>
      </c>
      <c r="H87" s="19" t="s">
        <v>36</v>
      </c>
      <c r="I87" s="19" t="s">
        <v>37</v>
      </c>
      <c r="J87" s="52">
        <v>40</v>
      </c>
      <c r="K87" s="192"/>
      <c r="L87" s="192"/>
      <c r="M87" s="19">
        <v>1</v>
      </c>
      <c r="N87" s="192"/>
      <c r="O87" s="192"/>
      <c r="P87" s="19" t="s">
        <v>162</v>
      </c>
      <c r="Q87" s="20">
        <v>0</v>
      </c>
      <c r="R87" s="20">
        <v>0</v>
      </c>
      <c r="S87" s="20">
        <f t="shared" si="2"/>
        <v>0</v>
      </c>
      <c r="T87" s="19" t="s">
        <v>41</v>
      </c>
      <c r="U87" s="131" t="s">
        <v>48</v>
      </c>
      <c r="V87" s="216" t="s">
        <v>49</v>
      </c>
      <c r="W87" s="219" t="s">
        <v>50</v>
      </c>
    </row>
    <row r="88" spans="1:23" ht="128.25" hidden="1" customHeight="1">
      <c r="A88" s="19" t="s">
        <v>158</v>
      </c>
      <c r="B88" s="19" t="s">
        <v>159</v>
      </c>
      <c r="C88" s="19" t="s">
        <v>159</v>
      </c>
      <c r="D88" s="19" t="s">
        <v>164</v>
      </c>
      <c r="E88" s="19">
        <v>12</v>
      </c>
      <c r="F88" s="19" t="s">
        <v>198</v>
      </c>
      <c r="G88" s="19" t="s">
        <v>45</v>
      </c>
      <c r="H88" s="19" t="s">
        <v>36</v>
      </c>
      <c r="I88" s="19" t="s">
        <v>37</v>
      </c>
      <c r="J88" s="52">
        <v>40</v>
      </c>
      <c r="K88" s="192"/>
      <c r="L88" s="192"/>
      <c r="M88" s="19">
        <v>1</v>
      </c>
      <c r="N88" s="37">
        <v>2373334</v>
      </c>
      <c r="O88" s="37" t="s">
        <v>199</v>
      </c>
      <c r="P88" s="19" t="s">
        <v>162</v>
      </c>
      <c r="Q88" s="20">
        <v>0</v>
      </c>
      <c r="R88" s="20">
        <v>0</v>
      </c>
      <c r="S88" s="20">
        <f t="shared" si="2"/>
        <v>0</v>
      </c>
      <c r="T88" s="19" t="s">
        <v>41</v>
      </c>
      <c r="U88" s="131" t="s">
        <v>48</v>
      </c>
      <c r="V88" s="216" t="s">
        <v>49</v>
      </c>
      <c r="W88" s="219" t="s">
        <v>50</v>
      </c>
    </row>
    <row r="89" spans="1:23" ht="128.25" hidden="1" customHeight="1">
      <c r="A89" s="19" t="s">
        <v>158</v>
      </c>
      <c r="B89" s="19" t="s">
        <v>159</v>
      </c>
      <c r="C89" s="19" t="s">
        <v>159</v>
      </c>
      <c r="D89" s="19" t="s">
        <v>165</v>
      </c>
      <c r="E89" s="19">
        <v>12</v>
      </c>
      <c r="F89" s="19" t="s">
        <v>200</v>
      </c>
      <c r="G89" s="19" t="s">
        <v>45</v>
      </c>
      <c r="H89" s="19" t="s">
        <v>36</v>
      </c>
      <c r="I89" s="19" t="s">
        <v>37</v>
      </c>
      <c r="J89" s="52">
        <v>12</v>
      </c>
      <c r="K89" s="192"/>
      <c r="L89" s="192"/>
      <c r="M89" s="19">
        <v>1</v>
      </c>
      <c r="N89" s="192"/>
      <c r="O89" s="192"/>
      <c r="P89" s="19" t="s">
        <v>166</v>
      </c>
      <c r="Q89" s="20">
        <v>0</v>
      </c>
      <c r="R89" s="20">
        <v>0</v>
      </c>
      <c r="S89" s="20">
        <f t="shared" si="2"/>
        <v>0</v>
      </c>
      <c r="T89" s="19" t="s">
        <v>41</v>
      </c>
      <c r="U89" s="131" t="s">
        <v>201</v>
      </c>
      <c r="V89" s="131" t="s">
        <v>202</v>
      </c>
      <c r="W89" s="219" t="s">
        <v>50</v>
      </c>
    </row>
    <row r="90" spans="1:23" ht="128.25" hidden="1" customHeight="1">
      <c r="A90" s="19" t="s">
        <v>158</v>
      </c>
      <c r="B90" s="19" t="s">
        <v>159</v>
      </c>
      <c r="C90" s="19" t="s">
        <v>159</v>
      </c>
      <c r="D90" s="19" t="s">
        <v>186</v>
      </c>
      <c r="E90" s="19">
        <v>12</v>
      </c>
      <c r="F90" s="19" t="s">
        <v>203</v>
      </c>
      <c r="G90" s="19" t="s">
        <v>45</v>
      </c>
      <c r="H90" s="19" t="s">
        <v>36</v>
      </c>
      <c r="I90" s="19" t="s">
        <v>37</v>
      </c>
      <c r="J90" s="52">
        <v>20</v>
      </c>
      <c r="K90" s="192"/>
      <c r="L90" s="192"/>
      <c r="M90" s="19">
        <v>1</v>
      </c>
      <c r="N90" s="192"/>
      <c r="O90" s="192"/>
      <c r="P90" s="19" t="s">
        <v>162</v>
      </c>
      <c r="Q90" s="20">
        <v>0</v>
      </c>
      <c r="R90" s="20">
        <v>0</v>
      </c>
      <c r="S90" s="20">
        <f t="shared" si="2"/>
        <v>0</v>
      </c>
      <c r="T90" s="19" t="s">
        <v>41</v>
      </c>
      <c r="U90" s="131" t="s">
        <v>201</v>
      </c>
      <c r="V90" s="131" t="s">
        <v>202</v>
      </c>
      <c r="W90" s="219" t="s">
        <v>50</v>
      </c>
    </row>
    <row r="91" spans="1:23" ht="128.25" hidden="1" customHeight="1">
      <c r="A91" s="19" t="s">
        <v>158</v>
      </c>
      <c r="B91" s="19" t="s">
        <v>159</v>
      </c>
      <c r="C91" s="19" t="s">
        <v>159</v>
      </c>
      <c r="D91" s="19" t="s">
        <v>174</v>
      </c>
      <c r="E91" s="19">
        <v>12</v>
      </c>
      <c r="F91" s="19" t="s">
        <v>204</v>
      </c>
      <c r="G91" s="19" t="s">
        <v>45</v>
      </c>
      <c r="H91" s="19" t="s">
        <v>36</v>
      </c>
      <c r="I91" s="19" t="s">
        <v>37</v>
      </c>
      <c r="J91" s="52">
        <v>30</v>
      </c>
      <c r="K91" s="192"/>
      <c r="L91" s="192"/>
      <c r="M91" s="19">
        <v>1</v>
      </c>
      <c r="N91" s="192"/>
      <c r="O91" s="192"/>
      <c r="P91" s="19" t="s">
        <v>162</v>
      </c>
      <c r="Q91" s="20">
        <v>0</v>
      </c>
      <c r="R91" s="20">
        <v>0</v>
      </c>
      <c r="S91" s="20">
        <f t="shared" si="2"/>
        <v>0</v>
      </c>
      <c r="T91" s="19" t="s">
        <v>41</v>
      </c>
      <c r="U91" s="131" t="s">
        <v>201</v>
      </c>
      <c r="V91" s="131" t="s">
        <v>202</v>
      </c>
      <c r="W91" s="219" t="s">
        <v>50</v>
      </c>
    </row>
    <row r="92" spans="1:23" ht="128.25" hidden="1" customHeight="1">
      <c r="A92" s="19" t="s">
        <v>158</v>
      </c>
      <c r="B92" s="19" t="s">
        <v>159</v>
      </c>
      <c r="C92" s="19" t="s">
        <v>159</v>
      </c>
      <c r="D92" s="19" t="s">
        <v>169</v>
      </c>
      <c r="E92" s="19">
        <v>12</v>
      </c>
      <c r="F92" s="19" t="s">
        <v>205</v>
      </c>
      <c r="G92" s="19" t="s">
        <v>45</v>
      </c>
      <c r="H92" s="19" t="s">
        <v>36</v>
      </c>
      <c r="I92" s="19" t="s">
        <v>37</v>
      </c>
      <c r="J92" s="52">
        <v>30</v>
      </c>
      <c r="K92" s="192"/>
      <c r="L92" s="192"/>
      <c r="M92" s="19">
        <v>1</v>
      </c>
      <c r="N92" s="192"/>
      <c r="O92" s="192"/>
      <c r="P92" s="19" t="s">
        <v>162</v>
      </c>
      <c r="Q92" s="20">
        <v>0</v>
      </c>
      <c r="R92" s="20">
        <v>0</v>
      </c>
      <c r="S92" s="20">
        <f t="shared" si="2"/>
        <v>0</v>
      </c>
      <c r="T92" s="19" t="s">
        <v>41</v>
      </c>
      <c r="U92" s="131" t="s">
        <v>201</v>
      </c>
      <c r="V92" s="131" t="s">
        <v>202</v>
      </c>
      <c r="W92" s="219" t="s">
        <v>50</v>
      </c>
    </row>
    <row r="93" spans="1:23" ht="128.25" hidden="1" customHeight="1">
      <c r="A93" s="19" t="s">
        <v>158</v>
      </c>
      <c r="B93" s="19" t="s">
        <v>159</v>
      </c>
      <c r="C93" s="19" t="s">
        <v>159</v>
      </c>
      <c r="D93" s="19" t="s">
        <v>194</v>
      </c>
      <c r="E93" s="19">
        <v>12</v>
      </c>
      <c r="F93" s="19" t="s">
        <v>203</v>
      </c>
      <c r="G93" s="19" t="s">
        <v>45</v>
      </c>
      <c r="H93" s="19" t="s">
        <v>36</v>
      </c>
      <c r="I93" s="19" t="s">
        <v>37</v>
      </c>
      <c r="J93" s="52">
        <v>20</v>
      </c>
      <c r="K93" s="192"/>
      <c r="L93" s="192"/>
      <c r="M93" s="19">
        <v>1</v>
      </c>
      <c r="N93" s="192"/>
      <c r="O93" s="192"/>
      <c r="P93" s="19" t="s">
        <v>162</v>
      </c>
      <c r="Q93" s="20">
        <v>0</v>
      </c>
      <c r="R93" s="20">
        <v>0</v>
      </c>
      <c r="S93" s="20">
        <f t="shared" si="2"/>
        <v>0</v>
      </c>
      <c r="T93" s="19" t="s">
        <v>41</v>
      </c>
      <c r="U93" s="131" t="s">
        <v>201</v>
      </c>
      <c r="V93" s="131" t="s">
        <v>202</v>
      </c>
      <c r="W93" s="219" t="s">
        <v>50</v>
      </c>
    </row>
    <row r="94" spans="1:23" ht="128.25" hidden="1" customHeight="1">
      <c r="A94" s="19" t="s">
        <v>158</v>
      </c>
      <c r="B94" s="19" t="s">
        <v>159</v>
      </c>
      <c r="C94" s="19" t="s">
        <v>159</v>
      </c>
      <c r="D94" s="19" t="s">
        <v>174</v>
      </c>
      <c r="E94" s="19">
        <v>12</v>
      </c>
      <c r="F94" s="19" t="s">
        <v>206</v>
      </c>
      <c r="G94" s="19" t="s">
        <v>45</v>
      </c>
      <c r="H94" s="19" t="s">
        <v>36</v>
      </c>
      <c r="I94" s="19" t="s">
        <v>37</v>
      </c>
      <c r="J94" s="52">
        <v>20</v>
      </c>
      <c r="K94" s="192"/>
      <c r="L94" s="192"/>
      <c r="M94" s="19">
        <v>9</v>
      </c>
      <c r="N94" s="192"/>
      <c r="O94" s="192"/>
      <c r="P94" s="19" t="s">
        <v>162</v>
      </c>
      <c r="Q94" s="20">
        <v>0</v>
      </c>
      <c r="R94" s="20">
        <v>0</v>
      </c>
      <c r="S94" s="20">
        <f t="shared" si="2"/>
        <v>0</v>
      </c>
      <c r="T94" s="19" t="s">
        <v>41</v>
      </c>
      <c r="U94" s="131" t="s">
        <v>201</v>
      </c>
      <c r="V94" s="210" t="s">
        <v>207</v>
      </c>
      <c r="W94" s="219" t="s">
        <v>50</v>
      </c>
    </row>
    <row r="95" spans="1:23" ht="128.25" hidden="1" customHeight="1">
      <c r="A95" s="19" t="s">
        <v>158</v>
      </c>
      <c r="B95" s="19" t="s">
        <v>159</v>
      </c>
      <c r="C95" s="19" t="s">
        <v>159</v>
      </c>
      <c r="D95" s="19" t="s">
        <v>165</v>
      </c>
      <c r="E95" s="19">
        <v>12</v>
      </c>
      <c r="F95" s="19" t="s">
        <v>208</v>
      </c>
      <c r="G95" s="19" t="s">
        <v>45</v>
      </c>
      <c r="H95" s="19" t="s">
        <v>36</v>
      </c>
      <c r="I95" s="19" t="s">
        <v>46</v>
      </c>
      <c r="J95" s="52">
        <v>20</v>
      </c>
      <c r="K95" s="192"/>
      <c r="L95" s="192"/>
      <c r="M95" s="19">
        <v>1</v>
      </c>
      <c r="N95" s="192"/>
      <c r="O95" s="192"/>
      <c r="P95" s="19" t="s">
        <v>166</v>
      </c>
      <c r="Q95" s="20">
        <v>0</v>
      </c>
      <c r="R95" s="20">
        <v>0</v>
      </c>
      <c r="S95" s="20">
        <f t="shared" si="2"/>
        <v>0</v>
      </c>
      <c r="T95" s="19" t="s">
        <v>41</v>
      </c>
      <c r="U95" s="216" t="s">
        <v>209</v>
      </c>
      <c r="V95" s="216" t="s">
        <v>210</v>
      </c>
      <c r="W95" s="219" t="s">
        <v>50</v>
      </c>
    </row>
    <row r="96" spans="1:23" ht="128.25" hidden="1" customHeight="1">
      <c r="A96" s="19" t="s">
        <v>158</v>
      </c>
      <c r="B96" s="19" t="s">
        <v>159</v>
      </c>
      <c r="C96" s="19" t="s">
        <v>159</v>
      </c>
      <c r="D96" s="19" t="s">
        <v>174</v>
      </c>
      <c r="E96" s="19">
        <v>12</v>
      </c>
      <c r="F96" s="19" t="s">
        <v>208</v>
      </c>
      <c r="G96" s="19" t="s">
        <v>45</v>
      </c>
      <c r="H96" s="19" t="s">
        <v>36</v>
      </c>
      <c r="I96" s="19" t="s">
        <v>46</v>
      </c>
      <c r="J96" s="52">
        <v>20</v>
      </c>
      <c r="K96" s="192"/>
      <c r="L96" s="192"/>
      <c r="M96" s="19">
        <v>1</v>
      </c>
      <c r="N96" s="192"/>
      <c r="O96" s="192"/>
      <c r="P96" s="19" t="s">
        <v>162</v>
      </c>
      <c r="Q96" s="20">
        <v>0</v>
      </c>
      <c r="R96" s="20">
        <v>0</v>
      </c>
      <c r="S96" s="20">
        <f t="shared" si="2"/>
        <v>0</v>
      </c>
      <c r="T96" s="19" t="s">
        <v>41</v>
      </c>
      <c r="U96" s="216" t="s">
        <v>209</v>
      </c>
      <c r="V96" s="216" t="s">
        <v>210</v>
      </c>
      <c r="W96" s="219" t="s">
        <v>50</v>
      </c>
    </row>
    <row r="97" spans="1:23" ht="128.25" hidden="1" customHeight="1">
      <c r="A97" s="19" t="s">
        <v>158</v>
      </c>
      <c r="B97" s="19" t="s">
        <v>159</v>
      </c>
      <c r="C97" s="19" t="s">
        <v>159</v>
      </c>
      <c r="D97" s="19" t="s">
        <v>169</v>
      </c>
      <c r="E97" s="19">
        <v>12</v>
      </c>
      <c r="F97" s="19" t="s">
        <v>208</v>
      </c>
      <c r="G97" s="19" t="s">
        <v>45</v>
      </c>
      <c r="H97" s="19" t="s">
        <v>36</v>
      </c>
      <c r="I97" s="19" t="s">
        <v>46</v>
      </c>
      <c r="J97" s="52">
        <v>20</v>
      </c>
      <c r="K97" s="192"/>
      <c r="L97" s="192"/>
      <c r="M97" s="19">
        <v>1</v>
      </c>
      <c r="N97" s="192"/>
      <c r="O97" s="192"/>
      <c r="P97" s="19" t="s">
        <v>162</v>
      </c>
      <c r="Q97" s="20">
        <v>0</v>
      </c>
      <c r="R97" s="20">
        <v>0</v>
      </c>
      <c r="S97" s="20">
        <f t="shared" si="2"/>
        <v>0</v>
      </c>
      <c r="T97" s="19" t="s">
        <v>41</v>
      </c>
      <c r="U97" s="216" t="s">
        <v>209</v>
      </c>
      <c r="V97" s="216" t="s">
        <v>210</v>
      </c>
      <c r="W97" s="219" t="s">
        <v>50</v>
      </c>
    </row>
    <row r="98" spans="1:23" ht="128.25" hidden="1" customHeight="1">
      <c r="A98" s="19" t="s">
        <v>158</v>
      </c>
      <c r="B98" s="19" t="s">
        <v>159</v>
      </c>
      <c r="C98" s="19" t="s">
        <v>159</v>
      </c>
      <c r="D98" s="19" t="s">
        <v>194</v>
      </c>
      <c r="E98" s="19">
        <v>12</v>
      </c>
      <c r="F98" s="19" t="s">
        <v>211</v>
      </c>
      <c r="G98" s="19" t="s">
        <v>145</v>
      </c>
      <c r="H98" s="19" t="s">
        <v>36</v>
      </c>
      <c r="I98" s="19" t="s">
        <v>46</v>
      </c>
      <c r="J98" s="52">
        <v>120</v>
      </c>
      <c r="K98" s="19" t="s">
        <v>212</v>
      </c>
      <c r="L98" s="19" t="s">
        <v>152</v>
      </c>
      <c r="M98" s="19">
        <v>1</v>
      </c>
      <c r="N98" s="37">
        <v>1491481</v>
      </c>
      <c r="O98" s="37" t="s">
        <v>213</v>
      </c>
      <c r="P98" s="19" t="s">
        <v>162</v>
      </c>
      <c r="Q98" s="20">
        <v>0</v>
      </c>
      <c r="R98" s="20">
        <v>0</v>
      </c>
      <c r="S98" s="20">
        <f t="shared" si="2"/>
        <v>0</v>
      </c>
      <c r="T98" s="19" t="s">
        <v>145</v>
      </c>
      <c r="U98" s="131" t="s">
        <v>148</v>
      </c>
      <c r="V98" s="216" t="s">
        <v>157</v>
      </c>
      <c r="W98" s="217"/>
    </row>
    <row r="99" spans="1:23" ht="128.25" hidden="1" customHeight="1">
      <c r="A99" s="19" t="s">
        <v>158</v>
      </c>
      <c r="B99" s="19" t="s">
        <v>159</v>
      </c>
      <c r="C99" s="19" t="s">
        <v>159</v>
      </c>
      <c r="D99" s="19" t="s">
        <v>182</v>
      </c>
      <c r="E99" s="19">
        <v>12</v>
      </c>
      <c r="F99" s="19" t="s">
        <v>214</v>
      </c>
      <c r="G99" s="19" t="s">
        <v>145</v>
      </c>
      <c r="H99" s="19" t="s">
        <v>36</v>
      </c>
      <c r="I99" s="19" t="s">
        <v>46</v>
      </c>
      <c r="J99" s="52">
        <v>100</v>
      </c>
      <c r="K99" s="19" t="s">
        <v>215</v>
      </c>
      <c r="L99" s="19" t="s">
        <v>216</v>
      </c>
      <c r="M99" s="19">
        <v>1</v>
      </c>
      <c r="N99" s="37">
        <v>1492834</v>
      </c>
      <c r="O99" s="37" t="s">
        <v>217</v>
      </c>
      <c r="P99" s="19" t="s">
        <v>162</v>
      </c>
      <c r="Q99" s="20">
        <v>0</v>
      </c>
      <c r="R99" s="20">
        <v>0</v>
      </c>
      <c r="S99" s="20">
        <f t="shared" si="2"/>
        <v>0</v>
      </c>
      <c r="T99" s="19" t="s">
        <v>145</v>
      </c>
      <c r="U99" s="216" t="s">
        <v>218</v>
      </c>
      <c r="V99" s="216" t="s">
        <v>219</v>
      </c>
      <c r="W99" s="217"/>
    </row>
    <row r="100" spans="1:23" ht="128.25" hidden="1" customHeight="1">
      <c r="A100" s="19" t="s">
        <v>158</v>
      </c>
      <c r="B100" s="19" t="s">
        <v>159</v>
      </c>
      <c r="C100" s="19" t="s">
        <v>159</v>
      </c>
      <c r="D100" s="19" t="s">
        <v>182</v>
      </c>
      <c r="E100" s="19">
        <v>12</v>
      </c>
      <c r="F100" s="19" t="s">
        <v>214</v>
      </c>
      <c r="G100" s="19" t="s">
        <v>35</v>
      </c>
      <c r="H100" s="19" t="s">
        <v>36</v>
      </c>
      <c r="I100" s="19" t="s">
        <v>46</v>
      </c>
      <c r="J100" s="52">
        <v>100</v>
      </c>
      <c r="K100" s="19">
        <v>43922</v>
      </c>
      <c r="L100" s="192"/>
      <c r="M100" s="19">
        <v>1</v>
      </c>
      <c r="N100" s="37">
        <v>1492003</v>
      </c>
      <c r="O100" s="37" t="s">
        <v>220</v>
      </c>
      <c r="P100" s="19" t="s">
        <v>162</v>
      </c>
      <c r="Q100" s="20">
        <v>0</v>
      </c>
      <c r="R100" s="20">
        <v>0</v>
      </c>
      <c r="S100" s="20">
        <f t="shared" ref="S100:S131" si="3">(R100+Q100)*M100</f>
        <v>0</v>
      </c>
      <c r="T100" s="19" t="s">
        <v>41</v>
      </c>
      <c r="U100" s="216" t="s">
        <v>218</v>
      </c>
      <c r="V100" s="216" t="s">
        <v>219</v>
      </c>
      <c r="W100" s="217"/>
    </row>
    <row r="101" spans="1:23" ht="128.25" hidden="1" customHeight="1">
      <c r="A101" s="19" t="s">
        <v>158</v>
      </c>
      <c r="B101" s="19" t="s">
        <v>159</v>
      </c>
      <c r="C101" s="19" t="s">
        <v>159</v>
      </c>
      <c r="D101" s="19" t="s">
        <v>182</v>
      </c>
      <c r="E101" s="19">
        <v>12</v>
      </c>
      <c r="F101" s="19" t="s">
        <v>214</v>
      </c>
      <c r="G101" s="19" t="s">
        <v>35</v>
      </c>
      <c r="H101" s="19" t="s">
        <v>36</v>
      </c>
      <c r="I101" s="19" t="s">
        <v>46</v>
      </c>
      <c r="J101" s="52">
        <v>100</v>
      </c>
      <c r="K101" s="19">
        <v>44044</v>
      </c>
      <c r="L101" s="192"/>
      <c r="M101" s="19">
        <v>1</v>
      </c>
      <c r="N101" s="37">
        <v>1062750</v>
      </c>
      <c r="O101" s="37" t="s">
        <v>221</v>
      </c>
      <c r="P101" s="19" t="s">
        <v>162</v>
      </c>
      <c r="Q101" s="20">
        <v>0</v>
      </c>
      <c r="R101" s="20">
        <v>0</v>
      </c>
      <c r="S101" s="20">
        <f t="shared" si="3"/>
        <v>0</v>
      </c>
      <c r="T101" s="19" t="s">
        <v>41</v>
      </c>
      <c r="U101" s="216" t="s">
        <v>218</v>
      </c>
      <c r="V101" s="216" t="s">
        <v>219</v>
      </c>
      <c r="W101" s="217"/>
    </row>
    <row r="102" spans="1:23" ht="128.25" hidden="1" customHeight="1">
      <c r="A102" s="19" t="s">
        <v>158</v>
      </c>
      <c r="B102" s="19" t="s">
        <v>159</v>
      </c>
      <c r="C102" s="19" t="s">
        <v>159</v>
      </c>
      <c r="D102" s="19" t="s">
        <v>194</v>
      </c>
      <c r="E102" s="19">
        <v>12</v>
      </c>
      <c r="F102" s="19" t="s">
        <v>222</v>
      </c>
      <c r="G102" s="19" t="s">
        <v>145</v>
      </c>
      <c r="H102" s="19" t="s">
        <v>36</v>
      </c>
      <c r="I102" s="19" t="s">
        <v>46</v>
      </c>
      <c r="J102" s="52">
        <v>240</v>
      </c>
      <c r="K102" s="19" t="s">
        <v>223</v>
      </c>
      <c r="L102" s="10" t="s">
        <v>224</v>
      </c>
      <c r="M102" s="19">
        <v>1</v>
      </c>
      <c r="N102" s="37">
        <v>1491481</v>
      </c>
      <c r="O102" s="37" t="s">
        <v>213</v>
      </c>
      <c r="P102" s="19" t="s">
        <v>162</v>
      </c>
      <c r="Q102" s="20">
        <v>0</v>
      </c>
      <c r="R102" s="20">
        <v>0</v>
      </c>
      <c r="S102" s="20">
        <f t="shared" si="3"/>
        <v>0</v>
      </c>
      <c r="T102" s="19" t="s">
        <v>145</v>
      </c>
      <c r="U102" s="210" t="s">
        <v>148</v>
      </c>
      <c r="V102" s="216" t="s">
        <v>225</v>
      </c>
      <c r="W102" s="217"/>
    </row>
    <row r="103" spans="1:23" ht="128.25" hidden="1" customHeight="1">
      <c r="A103" s="19" t="s">
        <v>158</v>
      </c>
      <c r="B103" s="19" t="s">
        <v>159</v>
      </c>
      <c r="C103" s="19" t="s">
        <v>159</v>
      </c>
      <c r="D103" s="19" t="s">
        <v>186</v>
      </c>
      <c r="E103" s="19">
        <v>12</v>
      </c>
      <c r="F103" s="19" t="s">
        <v>226</v>
      </c>
      <c r="G103" s="19" t="s">
        <v>35</v>
      </c>
      <c r="H103" s="19" t="s">
        <v>36</v>
      </c>
      <c r="I103" s="19" t="s">
        <v>37</v>
      </c>
      <c r="J103" s="19">
        <v>360</v>
      </c>
      <c r="K103" s="19" t="s">
        <v>227</v>
      </c>
      <c r="L103" s="192"/>
      <c r="M103" s="19">
        <v>1</v>
      </c>
      <c r="N103" s="19">
        <v>2373334</v>
      </c>
      <c r="O103" s="19" t="s">
        <v>199</v>
      </c>
      <c r="P103" s="19" t="s">
        <v>162</v>
      </c>
      <c r="Q103" s="19">
        <v>0</v>
      </c>
      <c r="R103" s="19">
        <v>0</v>
      </c>
      <c r="S103" s="19">
        <f t="shared" si="3"/>
        <v>0</v>
      </c>
      <c r="T103" s="19" t="s">
        <v>228</v>
      </c>
      <c r="U103" s="37" t="s">
        <v>148</v>
      </c>
      <c r="V103" s="37" t="s">
        <v>225</v>
      </c>
      <c r="W103" s="217"/>
    </row>
    <row r="104" spans="1:23" s="42" customFormat="1" ht="128.25" hidden="1" customHeight="1">
      <c r="A104" s="19" t="s">
        <v>158</v>
      </c>
      <c r="B104" s="19" t="s">
        <v>159</v>
      </c>
      <c r="C104" s="19" t="s">
        <v>159</v>
      </c>
      <c r="D104" s="19" t="s">
        <v>182</v>
      </c>
      <c r="E104" s="19">
        <v>12</v>
      </c>
      <c r="F104" s="19" t="s">
        <v>229</v>
      </c>
      <c r="G104" s="19" t="s">
        <v>145</v>
      </c>
      <c r="H104" s="19" t="s">
        <v>36</v>
      </c>
      <c r="I104" s="19" t="s">
        <v>46</v>
      </c>
      <c r="J104" s="52">
        <v>20</v>
      </c>
      <c r="K104" s="19" t="s">
        <v>215</v>
      </c>
      <c r="L104" s="19" t="s">
        <v>216</v>
      </c>
      <c r="M104" s="19">
        <v>1</v>
      </c>
      <c r="N104" s="37">
        <v>1492834</v>
      </c>
      <c r="O104" s="37" t="s">
        <v>217</v>
      </c>
      <c r="P104" s="19" t="s">
        <v>162</v>
      </c>
      <c r="Q104" s="20">
        <v>0</v>
      </c>
      <c r="R104" s="20">
        <v>0</v>
      </c>
      <c r="S104" s="20">
        <f t="shared" si="3"/>
        <v>0</v>
      </c>
      <c r="T104" s="19" t="s">
        <v>145</v>
      </c>
      <c r="U104" s="216" t="s">
        <v>230</v>
      </c>
      <c r="V104" s="216" t="s">
        <v>231</v>
      </c>
      <c r="W104" s="217"/>
    </row>
    <row r="105" spans="1:23" s="42" customFormat="1" ht="128.25" hidden="1" customHeight="1">
      <c r="A105" s="19" t="s">
        <v>158</v>
      </c>
      <c r="B105" s="19" t="s">
        <v>159</v>
      </c>
      <c r="C105" s="19" t="s">
        <v>159</v>
      </c>
      <c r="D105" s="19" t="s">
        <v>182</v>
      </c>
      <c r="E105" s="19">
        <v>12</v>
      </c>
      <c r="F105" s="19" t="s">
        <v>232</v>
      </c>
      <c r="G105" s="19" t="s">
        <v>35</v>
      </c>
      <c r="H105" s="19" t="s">
        <v>36</v>
      </c>
      <c r="I105" s="19" t="s">
        <v>37</v>
      </c>
      <c r="J105" s="52">
        <v>100</v>
      </c>
      <c r="K105" s="19" t="s">
        <v>233</v>
      </c>
      <c r="L105" s="192"/>
      <c r="M105" s="19">
        <v>1</v>
      </c>
      <c r="N105" s="37">
        <v>1491446</v>
      </c>
      <c r="O105" s="37" t="s">
        <v>234</v>
      </c>
      <c r="P105" s="19" t="s">
        <v>162</v>
      </c>
      <c r="Q105" s="20">
        <v>0</v>
      </c>
      <c r="R105" s="20">
        <v>0</v>
      </c>
      <c r="S105" s="20">
        <f t="shared" si="3"/>
        <v>0</v>
      </c>
      <c r="T105" s="19" t="s">
        <v>235</v>
      </c>
      <c r="U105" s="131" t="s">
        <v>235</v>
      </c>
      <c r="V105" s="216" t="s">
        <v>236</v>
      </c>
      <c r="W105" s="217"/>
    </row>
    <row r="106" spans="1:23" s="42" customFormat="1" ht="128.25" hidden="1" customHeight="1">
      <c r="A106" s="19" t="s">
        <v>158</v>
      </c>
      <c r="B106" s="19" t="s">
        <v>159</v>
      </c>
      <c r="C106" s="19" t="s">
        <v>159</v>
      </c>
      <c r="D106" s="19" t="s">
        <v>182</v>
      </c>
      <c r="E106" s="19">
        <v>12</v>
      </c>
      <c r="F106" s="19" t="s">
        <v>232</v>
      </c>
      <c r="G106" s="19" t="s">
        <v>35</v>
      </c>
      <c r="H106" s="19" t="s">
        <v>36</v>
      </c>
      <c r="I106" s="19" t="s">
        <v>37</v>
      </c>
      <c r="J106" s="52">
        <v>100</v>
      </c>
      <c r="K106" s="19" t="s">
        <v>233</v>
      </c>
      <c r="L106" s="192"/>
      <c r="M106" s="19">
        <v>1</v>
      </c>
      <c r="N106" s="37">
        <v>1491481</v>
      </c>
      <c r="O106" s="37" t="s">
        <v>213</v>
      </c>
      <c r="P106" s="19" t="s">
        <v>162</v>
      </c>
      <c r="Q106" s="20">
        <v>0</v>
      </c>
      <c r="R106" s="20">
        <v>0</v>
      </c>
      <c r="S106" s="20">
        <f t="shared" si="3"/>
        <v>0</v>
      </c>
      <c r="T106" s="19" t="s">
        <v>235</v>
      </c>
      <c r="U106" s="131" t="s">
        <v>235</v>
      </c>
      <c r="V106" s="216" t="s">
        <v>236</v>
      </c>
      <c r="W106" s="217"/>
    </row>
    <row r="107" spans="1:23" s="42" customFormat="1" ht="128.25" hidden="1" customHeight="1">
      <c r="A107" s="19" t="s">
        <v>158</v>
      </c>
      <c r="B107" s="19" t="s">
        <v>159</v>
      </c>
      <c r="C107" s="19" t="s">
        <v>159</v>
      </c>
      <c r="D107" s="19" t="s">
        <v>182</v>
      </c>
      <c r="E107" s="19">
        <v>12</v>
      </c>
      <c r="F107" s="19" t="s">
        <v>232</v>
      </c>
      <c r="G107" s="19" t="s">
        <v>35</v>
      </c>
      <c r="H107" s="19" t="s">
        <v>36</v>
      </c>
      <c r="I107" s="19" t="s">
        <v>37</v>
      </c>
      <c r="J107" s="52">
        <v>100</v>
      </c>
      <c r="K107" s="19" t="s">
        <v>233</v>
      </c>
      <c r="L107" s="192"/>
      <c r="M107" s="19">
        <v>1</v>
      </c>
      <c r="N107" s="37">
        <v>1492217</v>
      </c>
      <c r="O107" s="37" t="s">
        <v>237</v>
      </c>
      <c r="P107" s="19" t="s">
        <v>162</v>
      </c>
      <c r="Q107" s="20">
        <v>0</v>
      </c>
      <c r="R107" s="20">
        <v>0</v>
      </c>
      <c r="S107" s="20">
        <f t="shared" si="3"/>
        <v>0</v>
      </c>
      <c r="T107" s="19" t="s">
        <v>235</v>
      </c>
      <c r="U107" s="131" t="s">
        <v>235</v>
      </c>
      <c r="V107" s="216" t="s">
        <v>236</v>
      </c>
      <c r="W107" s="217"/>
    </row>
    <row r="108" spans="1:23" s="42" customFormat="1" ht="128.25" hidden="1" customHeight="1">
      <c r="A108" s="19" t="s">
        <v>158</v>
      </c>
      <c r="B108" s="19" t="s">
        <v>159</v>
      </c>
      <c r="C108" s="19" t="s">
        <v>159</v>
      </c>
      <c r="D108" s="19" t="s">
        <v>160</v>
      </c>
      <c r="E108" s="19">
        <v>12</v>
      </c>
      <c r="F108" s="19" t="s">
        <v>238</v>
      </c>
      <c r="G108" s="19" t="s">
        <v>45</v>
      </c>
      <c r="H108" s="19" t="s">
        <v>36</v>
      </c>
      <c r="I108" s="19" t="s">
        <v>46</v>
      </c>
      <c r="J108" s="52">
        <v>40</v>
      </c>
      <c r="K108" s="19"/>
      <c r="L108" s="192"/>
      <c r="M108" s="19">
        <v>1</v>
      </c>
      <c r="N108" s="37"/>
      <c r="O108" s="192"/>
      <c r="P108" s="19" t="s">
        <v>162</v>
      </c>
      <c r="Q108" s="20">
        <v>0</v>
      </c>
      <c r="R108" s="20">
        <v>0</v>
      </c>
      <c r="S108" s="20">
        <f t="shared" si="3"/>
        <v>0</v>
      </c>
      <c r="T108" s="19" t="s">
        <v>41</v>
      </c>
      <c r="U108" s="131" t="s">
        <v>63</v>
      </c>
      <c r="V108" s="216" t="s">
        <v>64</v>
      </c>
      <c r="W108" s="215" t="s">
        <v>58</v>
      </c>
    </row>
    <row r="109" spans="1:23" s="42" customFormat="1" ht="128.25" hidden="1" customHeight="1">
      <c r="A109" s="19" t="s">
        <v>158</v>
      </c>
      <c r="B109" s="19" t="s">
        <v>239</v>
      </c>
      <c r="C109" s="19" t="s">
        <v>239</v>
      </c>
      <c r="D109" s="19" t="s">
        <v>240</v>
      </c>
      <c r="E109" s="19">
        <v>12</v>
      </c>
      <c r="F109" s="19" t="s">
        <v>241</v>
      </c>
      <c r="G109" s="19" t="s">
        <v>45</v>
      </c>
      <c r="H109" s="19" t="s">
        <v>36</v>
      </c>
      <c r="I109" s="19" t="s">
        <v>46</v>
      </c>
      <c r="J109" s="52">
        <v>8</v>
      </c>
      <c r="K109" s="19">
        <v>44013</v>
      </c>
      <c r="L109" s="192"/>
      <c r="M109" s="19">
        <v>6</v>
      </c>
      <c r="N109" s="192"/>
      <c r="O109" s="192"/>
      <c r="P109" s="19" t="s">
        <v>242</v>
      </c>
      <c r="Q109" s="20">
        <v>0</v>
      </c>
      <c r="R109" s="20">
        <v>0</v>
      </c>
      <c r="S109" s="20">
        <f t="shared" si="3"/>
        <v>0</v>
      </c>
      <c r="T109" s="19" t="s">
        <v>41</v>
      </c>
      <c r="U109" s="131" t="s">
        <v>243</v>
      </c>
      <c r="V109" s="216" t="s">
        <v>244</v>
      </c>
      <c r="W109" s="215" t="s">
        <v>58</v>
      </c>
    </row>
    <row r="110" spans="1:23" s="42" customFormat="1" ht="128.25" hidden="1" customHeight="1">
      <c r="A110" s="19" t="s">
        <v>158</v>
      </c>
      <c r="B110" s="19" t="s">
        <v>239</v>
      </c>
      <c r="C110" s="19" t="s">
        <v>239</v>
      </c>
      <c r="D110" s="19" t="s">
        <v>245</v>
      </c>
      <c r="E110" s="19">
        <v>15</v>
      </c>
      <c r="F110" s="19" t="s">
        <v>246</v>
      </c>
      <c r="G110" s="19" t="s">
        <v>45</v>
      </c>
      <c r="H110" s="19" t="s">
        <v>36</v>
      </c>
      <c r="I110" s="19" t="s">
        <v>37</v>
      </c>
      <c r="J110" s="52">
        <v>40</v>
      </c>
      <c r="K110" s="19">
        <v>44044</v>
      </c>
      <c r="L110" s="192"/>
      <c r="M110" s="19">
        <v>12</v>
      </c>
      <c r="N110" s="192"/>
      <c r="O110" s="192"/>
      <c r="P110" s="19" t="s">
        <v>247</v>
      </c>
      <c r="Q110" s="20">
        <v>0</v>
      </c>
      <c r="R110" s="20">
        <v>0</v>
      </c>
      <c r="S110" s="20">
        <f t="shared" si="3"/>
        <v>0</v>
      </c>
      <c r="T110" s="19" t="s">
        <v>41</v>
      </c>
      <c r="U110" s="216" t="s">
        <v>184</v>
      </c>
      <c r="V110" s="216" t="s">
        <v>248</v>
      </c>
      <c r="W110" s="219" t="s">
        <v>78</v>
      </c>
    </row>
    <row r="111" spans="1:23" s="42" customFormat="1" ht="128.25" hidden="1" customHeight="1">
      <c r="A111" s="19" t="s">
        <v>158</v>
      </c>
      <c r="B111" s="19" t="s">
        <v>239</v>
      </c>
      <c r="C111" s="19" t="s">
        <v>239</v>
      </c>
      <c r="D111" s="19" t="s">
        <v>249</v>
      </c>
      <c r="E111" s="19">
        <v>12</v>
      </c>
      <c r="F111" s="19" t="s">
        <v>250</v>
      </c>
      <c r="G111" s="19" t="s">
        <v>45</v>
      </c>
      <c r="H111" s="19" t="s">
        <v>36</v>
      </c>
      <c r="I111" s="19" t="s">
        <v>37</v>
      </c>
      <c r="J111" s="52">
        <v>16</v>
      </c>
      <c r="K111" s="19">
        <v>44105</v>
      </c>
      <c r="L111" s="192"/>
      <c r="M111" s="19">
        <v>6</v>
      </c>
      <c r="N111" s="192"/>
      <c r="O111" s="192"/>
      <c r="P111" s="19" t="s">
        <v>251</v>
      </c>
      <c r="Q111" s="20">
        <v>0</v>
      </c>
      <c r="R111" s="20">
        <v>0</v>
      </c>
      <c r="S111" s="20">
        <f t="shared" si="3"/>
        <v>0</v>
      </c>
      <c r="T111" s="19" t="s">
        <v>68</v>
      </c>
      <c r="U111" s="131" t="s">
        <v>63</v>
      </c>
      <c r="V111" s="216" t="s">
        <v>181</v>
      </c>
      <c r="W111" s="215" t="s">
        <v>58</v>
      </c>
    </row>
    <row r="112" spans="1:23" ht="128.25" hidden="1" customHeight="1">
      <c r="A112" s="19" t="s">
        <v>158</v>
      </c>
      <c r="B112" s="19" t="s">
        <v>239</v>
      </c>
      <c r="C112" s="19" t="s">
        <v>239</v>
      </c>
      <c r="D112" s="19" t="s">
        <v>252</v>
      </c>
      <c r="E112" s="19">
        <v>15</v>
      </c>
      <c r="F112" s="19" t="s">
        <v>253</v>
      </c>
      <c r="G112" s="19" t="s">
        <v>45</v>
      </c>
      <c r="H112" s="19" t="s">
        <v>36</v>
      </c>
      <c r="I112" s="19" t="s">
        <v>37</v>
      </c>
      <c r="J112" s="52">
        <v>24</v>
      </c>
      <c r="K112" s="19">
        <v>44075</v>
      </c>
      <c r="L112" s="192"/>
      <c r="M112" s="19">
        <v>3</v>
      </c>
      <c r="N112" s="192"/>
      <c r="O112" s="192"/>
      <c r="P112" s="19" t="s">
        <v>247</v>
      </c>
      <c r="Q112" s="20">
        <v>0</v>
      </c>
      <c r="R112" s="20">
        <v>0</v>
      </c>
      <c r="S112" s="20">
        <f t="shared" si="3"/>
        <v>0</v>
      </c>
      <c r="T112" s="19" t="s">
        <v>68</v>
      </c>
      <c r="U112" s="227" t="s">
        <v>176</v>
      </c>
      <c r="V112" s="216" t="s">
        <v>254</v>
      </c>
      <c r="W112" s="131" t="s">
        <v>50</v>
      </c>
    </row>
    <row r="113" spans="1:23" ht="128.25" hidden="1" customHeight="1">
      <c r="A113" s="19" t="s">
        <v>158</v>
      </c>
      <c r="B113" s="19" t="s">
        <v>239</v>
      </c>
      <c r="C113" s="19" t="s">
        <v>239</v>
      </c>
      <c r="D113" s="19" t="s">
        <v>255</v>
      </c>
      <c r="E113" s="19">
        <v>12</v>
      </c>
      <c r="F113" s="19" t="s">
        <v>256</v>
      </c>
      <c r="G113" s="19" t="s">
        <v>45</v>
      </c>
      <c r="H113" s="19" t="s">
        <v>36</v>
      </c>
      <c r="I113" s="19" t="s">
        <v>91</v>
      </c>
      <c r="J113" s="52">
        <v>16</v>
      </c>
      <c r="K113" s="19">
        <v>44013</v>
      </c>
      <c r="L113" s="192"/>
      <c r="M113" s="19">
        <v>4</v>
      </c>
      <c r="N113" s="192"/>
      <c r="O113" s="192"/>
      <c r="P113" s="19" t="s">
        <v>251</v>
      </c>
      <c r="Q113" s="20">
        <v>0</v>
      </c>
      <c r="R113" s="20">
        <v>0</v>
      </c>
      <c r="S113" s="20">
        <f t="shared" si="3"/>
        <v>0</v>
      </c>
      <c r="T113" s="19" t="s">
        <v>41</v>
      </c>
      <c r="U113" s="131" t="s">
        <v>76</v>
      </c>
      <c r="V113" s="216" t="s">
        <v>257</v>
      </c>
      <c r="W113" s="131" t="s">
        <v>78</v>
      </c>
    </row>
    <row r="114" spans="1:23" ht="128.25" hidden="1" customHeight="1">
      <c r="A114" s="19" t="s">
        <v>158</v>
      </c>
      <c r="B114" s="19" t="s">
        <v>239</v>
      </c>
      <c r="C114" s="19" t="s">
        <v>239</v>
      </c>
      <c r="D114" s="19" t="s">
        <v>258</v>
      </c>
      <c r="E114" s="19">
        <v>15</v>
      </c>
      <c r="F114" s="19" t="s">
        <v>49</v>
      </c>
      <c r="G114" s="19" t="s">
        <v>45</v>
      </c>
      <c r="H114" s="19" t="s">
        <v>36</v>
      </c>
      <c r="I114" s="19" t="s">
        <v>37</v>
      </c>
      <c r="J114" s="52">
        <v>30</v>
      </c>
      <c r="K114" s="19">
        <v>44044</v>
      </c>
      <c r="L114" s="192"/>
      <c r="M114" s="19">
        <v>2</v>
      </c>
      <c r="N114" s="192"/>
      <c r="O114" s="192"/>
      <c r="P114" s="19" t="s">
        <v>259</v>
      </c>
      <c r="Q114" s="20">
        <v>0</v>
      </c>
      <c r="R114" s="20">
        <v>0</v>
      </c>
      <c r="S114" s="20">
        <f t="shared" si="3"/>
        <v>0</v>
      </c>
      <c r="T114" s="19" t="s">
        <v>41</v>
      </c>
      <c r="U114" s="131" t="s">
        <v>48</v>
      </c>
      <c r="V114" s="216" t="s">
        <v>49</v>
      </c>
      <c r="W114" s="131" t="s">
        <v>50</v>
      </c>
    </row>
    <row r="115" spans="1:23" ht="128.25" hidden="1" customHeight="1">
      <c r="A115" s="19" t="s">
        <v>158</v>
      </c>
      <c r="B115" s="19" t="s">
        <v>239</v>
      </c>
      <c r="C115" s="19" t="s">
        <v>239</v>
      </c>
      <c r="D115" s="19" t="s">
        <v>260</v>
      </c>
      <c r="E115" s="19">
        <v>12</v>
      </c>
      <c r="F115" s="19" t="s">
        <v>261</v>
      </c>
      <c r="G115" s="19" t="s">
        <v>45</v>
      </c>
      <c r="H115" s="19" t="s">
        <v>36</v>
      </c>
      <c r="I115" s="19" t="s">
        <v>37</v>
      </c>
      <c r="J115" s="52">
        <v>16</v>
      </c>
      <c r="K115" s="19">
        <v>43983</v>
      </c>
      <c r="L115" s="192"/>
      <c r="M115" s="19">
        <v>3</v>
      </c>
      <c r="N115" s="192"/>
      <c r="O115" s="192"/>
      <c r="P115" s="19" t="s">
        <v>247</v>
      </c>
      <c r="Q115" s="20">
        <v>0</v>
      </c>
      <c r="R115" s="20">
        <v>0</v>
      </c>
      <c r="S115" s="20">
        <f t="shared" si="3"/>
        <v>0</v>
      </c>
      <c r="T115" s="19" t="s">
        <v>68</v>
      </c>
      <c r="U115" s="131" t="s">
        <v>63</v>
      </c>
      <c r="V115" s="216" t="s">
        <v>64</v>
      </c>
      <c r="W115" s="210" t="s">
        <v>58</v>
      </c>
    </row>
    <row r="116" spans="1:23" ht="128.25" hidden="1" customHeight="1">
      <c r="A116" s="19" t="s">
        <v>158</v>
      </c>
      <c r="B116" s="19" t="s">
        <v>239</v>
      </c>
      <c r="C116" s="19" t="s">
        <v>239</v>
      </c>
      <c r="D116" s="19" t="s">
        <v>249</v>
      </c>
      <c r="E116" s="19">
        <v>12</v>
      </c>
      <c r="F116" s="19" t="s">
        <v>262</v>
      </c>
      <c r="G116" s="19" t="s">
        <v>45</v>
      </c>
      <c r="H116" s="19" t="s">
        <v>36</v>
      </c>
      <c r="I116" s="19" t="s">
        <v>46</v>
      </c>
      <c r="J116" s="52">
        <v>21</v>
      </c>
      <c r="K116" s="19">
        <v>44044</v>
      </c>
      <c r="L116" s="192"/>
      <c r="M116" s="19">
        <v>7</v>
      </c>
      <c r="N116" s="192"/>
      <c r="O116" s="192"/>
      <c r="P116" s="19" t="s">
        <v>242</v>
      </c>
      <c r="Q116" s="20">
        <v>0</v>
      </c>
      <c r="R116" s="20">
        <v>0</v>
      </c>
      <c r="S116" s="20">
        <f t="shared" si="3"/>
        <v>0</v>
      </c>
      <c r="T116" s="19" t="s">
        <v>41</v>
      </c>
      <c r="U116" s="131" t="s">
        <v>201</v>
      </c>
      <c r="V116" s="131" t="s">
        <v>202</v>
      </c>
      <c r="W116" s="131" t="s">
        <v>50</v>
      </c>
    </row>
    <row r="117" spans="1:23" ht="128.25" hidden="1" customHeight="1">
      <c r="A117" s="19" t="s">
        <v>158</v>
      </c>
      <c r="B117" s="19" t="s">
        <v>239</v>
      </c>
      <c r="C117" s="19" t="s">
        <v>239</v>
      </c>
      <c r="D117" s="19" t="s">
        <v>263</v>
      </c>
      <c r="E117" s="19">
        <v>15</v>
      </c>
      <c r="F117" s="19" t="s">
        <v>264</v>
      </c>
      <c r="G117" s="19" t="s">
        <v>35</v>
      </c>
      <c r="H117" s="19" t="s">
        <v>265</v>
      </c>
      <c r="I117" s="19" t="s">
        <v>91</v>
      </c>
      <c r="J117" s="52">
        <v>360</v>
      </c>
      <c r="K117" s="19" t="s">
        <v>266</v>
      </c>
      <c r="L117" s="192"/>
      <c r="M117" s="19">
        <v>1</v>
      </c>
      <c r="N117" s="37">
        <v>2090498</v>
      </c>
      <c r="O117" s="37" t="s">
        <v>267</v>
      </c>
      <c r="P117" s="19" t="s">
        <v>268</v>
      </c>
      <c r="Q117" s="20">
        <v>0</v>
      </c>
      <c r="R117" s="20">
        <v>0</v>
      </c>
      <c r="S117" s="20">
        <f t="shared" si="3"/>
        <v>0</v>
      </c>
      <c r="T117" s="19" t="s">
        <v>228</v>
      </c>
      <c r="U117" s="131" t="s">
        <v>184</v>
      </c>
      <c r="V117" s="216" t="s">
        <v>269</v>
      </c>
      <c r="W117" s="240"/>
    </row>
    <row r="118" spans="1:23" ht="128.25" hidden="1" customHeight="1">
      <c r="A118" s="19" t="s">
        <v>158</v>
      </c>
      <c r="B118" s="19" t="s">
        <v>239</v>
      </c>
      <c r="C118" s="19" t="s">
        <v>239</v>
      </c>
      <c r="D118" s="19" t="s">
        <v>252</v>
      </c>
      <c r="E118" s="19">
        <v>15</v>
      </c>
      <c r="F118" s="19" t="s">
        <v>270</v>
      </c>
      <c r="G118" s="19" t="s">
        <v>145</v>
      </c>
      <c r="H118" s="19" t="s">
        <v>36</v>
      </c>
      <c r="I118" s="19" t="s">
        <v>46</v>
      </c>
      <c r="J118" s="52">
        <v>280</v>
      </c>
      <c r="K118" s="19" t="s">
        <v>271</v>
      </c>
      <c r="L118" s="19" t="s">
        <v>272</v>
      </c>
      <c r="M118" s="19">
        <v>1</v>
      </c>
      <c r="N118" s="37">
        <v>1491472</v>
      </c>
      <c r="O118" s="37" t="s">
        <v>273</v>
      </c>
      <c r="P118" s="19" t="s">
        <v>162</v>
      </c>
      <c r="Q118" s="20">
        <v>0</v>
      </c>
      <c r="R118" s="20">
        <v>0</v>
      </c>
      <c r="S118" s="20">
        <f t="shared" si="3"/>
        <v>0</v>
      </c>
      <c r="T118" s="19" t="s">
        <v>145</v>
      </c>
      <c r="U118" s="210" t="s">
        <v>48</v>
      </c>
      <c r="V118" s="216" t="s">
        <v>274</v>
      </c>
      <c r="W118" s="240"/>
    </row>
    <row r="119" spans="1:23" ht="128.25" hidden="1" customHeight="1">
      <c r="A119" s="19" t="s">
        <v>158</v>
      </c>
      <c r="B119" s="19" t="s">
        <v>239</v>
      </c>
      <c r="C119" s="19" t="s">
        <v>239</v>
      </c>
      <c r="D119" s="19" t="s">
        <v>275</v>
      </c>
      <c r="E119" s="19">
        <v>15</v>
      </c>
      <c r="F119" s="19" t="s">
        <v>276</v>
      </c>
      <c r="G119" s="19" t="s">
        <v>45</v>
      </c>
      <c r="H119" s="19" t="s">
        <v>36</v>
      </c>
      <c r="I119" s="19" t="s">
        <v>46</v>
      </c>
      <c r="J119" s="52">
        <v>40</v>
      </c>
      <c r="K119" s="19">
        <v>44136</v>
      </c>
      <c r="L119" s="192"/>
      <c r="M119" s="19">
        <v>3</v>
      </c>
      <c r="N119" s="192"/>
      <c r="O119" s="192"/>
      <c r="P119" s="19" t="s">
        <v>268</v>
      </c>
      <c r="Q119" s="20">
        <v>0</v>
      </c>
      <c r="R119" s="20">
        <v>0</v>
      </c>
      <c r="S119" s="20">
        <f t="shared" si="3"/>
        <v>0</v>
      </c>
      <c r="T119" s="19" t="s">
        <v>41</v>
      </c>
      <c r="U119" s="131" t="s">
        <v>92</v>
      </c>
      <c r="V119" s="216" t="s">
        <v>93</v>
      </c>
      <c r="W119" s="219" t="s">
        <v>50</v>
      </c>
    </row>
    <row r="120" spans="1:23" ht="128.25" hidden="1" customHeight="1">
      <c r="A120" s="19" t="s">
        <v>158</v>
      </c>
      <c r="B120" s="19" t="s">
        <v>239</v>
      </c>
      <c r="C120" s="19" t="s">
        <v>239</v>
      </c>
      <c r="D120" s="19" t="s">
        <v>277</v>
      </c>
      <c r="E120" s="19">
        <v>15</v>
      </c>
      <c r="F120" s="19" t="s">
        <v>232</v>
      </c>
      <c r="G120" s="19" t="s">
        <v>35</v>
      </c>
      <c r="H120" s="19" t="s">
        <v>36</v>
      </c>
      <c r="I120" s="19" t="s">
        <v>37</v>
      </c>
      <c r="J120" s="52">
        <v>260</v>
      </c>
      <c r="K120" s="19" t="s">
        <v>278</v>
      </c>
      <c r="L120" s="192"/>
      <c r="M120" s="19">
        <v>1</v>
      </c>
      <c r="N120" s="37">
        <v>1493407</v>
      </c>
      <c r="O120" s="37" t="s">
        <v>279</v>
      </c>
      <c r="P120" s="19" t="s">
        <v>162</v>
      </c>
      <c r="Q120" s="20">
        <v>0</v>
      </c>
      <c r="R120" s="20">
        <v>0</v>
      </c>
      <c r="S120" s="20">
        <f t="shared" si="3"/>
        <v>0</v>
      </c>
      <c r="T120" s="19" t="s">
        <v>41</v>
      </c>
      <c r="U120" s="131" t="s">
        <v>235</v>
      </c>
      <c r="V120" s="216" t="s">
        <v>236</v>
      </c>
      <c r="W120" s="217"/>
    </row>
    <row r="121" spans="1:23" ht="128.25" hidden="1" customHeight="1">
      <c r="A121" s="19" t="s">
        <v>158</v>
      </c>
      <c r="B121" s="19" t="s">
        <v>239</v>
      </c>
      <c r="C121" s="19" t="s">
        <v>239</v>
      </c>
      <c r="D121" s="19" t="s">
        <v>277</v>
      </c>
      <c r="E121" s="19">
        <v>15</v>
      </c>
      <c r="F121" s="19" t="s">
        <v>280</v>
      </c>
      <c r="G121" s="19" t="s">
        <v>35</v>
      </c>
      <c r="H121" s="19" t="s">
        <v>36</v>
      </c>
      <c r="I121" s="19" t="s">
        <v>37</v>
      </c>
      <c r="J121" s="52">
        <v>113</v>
      </c>
      <c r="K121" s="19" t="s">
        <v>281</v>
      </c>
      <c r="L121" s="192"/>
      <c r="M121" s="19">
        <v>1</v>
      </c>
      <c r="N121" s="37">
        <v>2090498</v>
      </c>
      <c r="O121" s="37" t="s">
        <v>267</v>
      </c>
      <c r="P121" s="19" t="s">
        <v>268</v>
      </c>
      <c r="Q121" s="20">
        <v>0</v>
      </c>
      <c r="R121" s="20">
        <v>0</v>
      </c>
      <c r="S121" s="20">
        <f t="shared" si="3"/>
        <v>0</v>
      </c>
      <c r="T121" s="19" t="s">
        <v>41</v>
      </c>
      <c r="U121" s="131" t="s">
        <v>235</v>
      </c>
      <c r="V121" s="216" t="s">
        <v>236</v>
      </c>
      <c r="W121" s="217"/>
    </row>
    <row r="122" spans="1:23" ht="128.25" hidden="1" customHeight="1">
      <c r="A122" s="19" t="s">
        <v>158</v>
      </c>
      <c r="B122" s="19" t="s">
        <v>239</v>
      </c>
      <c r="C122" s="19" t="s">
        <v>239</v>
      </c>
      <c r="D122" s="19" t="s">
        <v>277</v>
      </c>
      <c r="E122" s="19">
        <v>15</v>
      </c>
      <c r="F122" s="19" t="s">
        <v>282</v>
      </c>
      <c r="G122" s="19" t="s">
        <v>35</v>
      </c>
      <c r="H122" s="19" t="s">
        <v>36</v>
      </c>
      <c r="I122" s="19" t="s">
        <v>37</v>
      </c>
      <c r="J122" s="52">
        <v>113</v>
      </c>
      <c r="K122" s="19" t="s">
        <v>283</v>
      </c>
      <c r="L122" s="192"/>
      <c r="M122" s="19">
        <v>1</v>
      </c>
      <c r="N122" s="37">
        <v>2090498</v>
      </c>
      <c r="O122" s="37" t="s">
        <v>267</v>
      </c>
      <c r="P122" s="19" t="s">
        <v>268</v>
      </c>
      <c r="Q122" s="20">
        <v>0</v>
      </c>
      <c r="R122" s="20">
        <v>0</v>
      </c>
      <c r="S122" s="20">
        <f t="shared" si="3"/>
        <v>0</v>
      </c>
      <c r="T122" s="19" t="s">
        <v>41</v>
      </c>
      <c r="U122" s="131" t="s">
        <v>235</v>
      </c>
      <c r="V122" s="216" t="s">
        <v>236</v>
      </c>
      <c r="W122" s="217"/>
    </row>
    <row r="123" spans="1:23" ht="128.25" hidden="1" customHeight="1">
      <c r="A123" s="19" t="s">
        <v>30</v>
      </c>
      <c r="B123" s="19" t="s">
        <v>284</v>
      </c>
      <c r="C123" s="19" t="s">
        <v>284</v>
      </c>
      <c r="D123" s="19" t="s">
        <v>285</v>
      </c>
      <c r="E123" s="19">
        <v>15</v>
      </c>
      <c r="F123" s="19" t="s">
        <v>286</v>
      </c>
      <c r="G123" s="19" t="s">
        <v>45</v>
      </c>
      <c r="H123" s="19" t="s">
        <v>287</v>
      </c>
      <c r="I123" s="19" t="s">
        <v>37</v>
      </c>
      <c r="J123" s="19">
        <v>3</v>
      </c>
      <c r="K123" s="10" t="s">
        <v>288</v>
      </c>
      <c r="L123" s="192"/>
      <c r="M123" s="37">
        <v>60</v>
      </c>
      <c r="N123" s="19" t="s">
        <v>289</v>
      </c>
      <c r="O123" s="19" t="s">
        <v>290</v>
      </c>
      <c r="P123" s="20" t="s">
        <v>291</v>
      </c>
      <c r="Q123" s="20">
        <v>0</v>
      </c>
      <c r="R123" s="20">
        <v>0</v>
      </c>
      <c r="S123" s="20">
        <f t="shared" si="3"/>
        <v>0</v>
      </c>
      <c r="T123" s="19" t="s">
        <v>41</v>
      </c>
      <c r="U123" s="216" t="s">
        <v>230</v>
      </c>
      <c r="V123" s="216" t="s">
        <v>231</v>
      </c>
      <c r="W123" s="215" t="s">
        <v>78</v>
      </c>
    </row>
    <row r="124" spans="1:23" ht="128.25" hidden="1" customHeight="1">
      <c r="A124" s="19" t="s">
        <v>30</v>
      </c>
      <c r="B124" s="19" t="s">
        <v>284</v>
      </c>
      <c r="C124" s="19" t="s">
        <v>284</v>
      </c>
      <c r="D124" s="19" t="s">
        <v>285</v>
      </c>
      <c r="E124" s="19">
        <v>15</v>
      </c>
      <c r="F124" s="19" t="s">
        <v>292</v>
      </c>
      <c r="G124" s="19" t="s">
        <v>45</v>
      </c>
      <c r="H124" s="19" t="s">
        <v>287</v>
      </c>
      <c r="I124" s="19" t="s">
        <v>37</v>
      </c>
      <c r="J124" s="19">
        <v>3</v>
      </c>
      <c r="K124" s="10" t="s">
        <v>293</v>
      </c>
      <c r="L124" s="192"/>
      <c r="M124" s="37">
        <v>60</v>
      </c>
      <c r="N124" s="19" t="s">
        <v>289</v>
      </c>
      <c r="O124" s="19" t="s">
        <v>290</v>
      </c>
      <c r="P124" s="20" t="s">
        <v>291</v>
      </c>
      <c r="Q124" s="20">
        <v>0</v>
      </c>
      <c r="R124" s="20">
        <v>0</v>
      </c>
      <c r="S124" s="20">
        <f t="shared" si="3"/>
        <v>0</v>
      </c>
      <c r="T124" s="19" t="s">
        <v>41</v>
      </c>
      <c r="U124" s="216" t="s">
        <v>230</v>
      </c>
      <c r="V124" s="216" t="s">
        <v>231</v>
      </c>
      <c r="W124" s="215" t="s">
        <v>78</v>
      </c>
    </row>
    <row r="125" spans="1:23" ht="128.25" hidden="1" customHeight="1">
      <c r="A125" s="19" t="s">
        <v>30</v>
      </c>
      <c r="B125" s="19" t="s">
        <v>284</v>
      </c>
      <c r="C125" s="19" t="s">
        <v>284</v>
      </c>
      <c r="D125" s="19" t="s">
        <v>285</v>
      </c>
      <c r="E125" s="19">
        <v>15</v>
      </c>
      <c r="F125" s="19" t="s">
        <v>294</v>
      </c>
      <c r="G125" s="19" t="s">
        <v>45</v>
      </c>
      <c r="H125" s="19" t="s">
        <v>287</v>
      </c>
      <c r="I125" s="19" t="s">
        <v>37</v>
      </c>
      <c r="J125" s="19">
        <v>3</v>
      </c>
      <c r="K125" s="10" t="s">
        <v>295</v>
      </c>
      <c r="L125" s="192"/>
      <c r="M125" s="37">
        <v>60</v>
      </c>
      <c r="N125" s="19" t="s">
        <v>289</v>
      </c>
      <c r="O125" s="19" t="s">
        <v>290</v>
      </c>
      <c r="P125" s="20" t="s">
        <v>291</v>
      </c>
      <c r="Q125" s="20">
        <v>0</v>
      </c>
      <c r="R125" s="20">
        <v>0</v>
      </c>
      <c r="S125" s="20">
        <f t="shared" si="3"/>
        <v>0</v>
      </c>
      <c r="T125" s="19" t="s">
        <v>41</v>
      </c>
      <c r="U125" s="216" t="s">
        <v>230</v>
      </c>
      <c r="V125" s="216" t="s">
        <v>231</v>
      </c>
      <c r="W125" s="215" t="s">
        <v>78</v>
      </c>
    </row>
    <row r="126" spans="1:23" ht="128.25" hidden="1" customHeight="1">
      <c r="A126" s="19" t="s">
        <v>30</v>
      </c>
      <c r="B126" s="19" t="s">
        <v>284</v>
      </c>
      <c r="C126" s="19" t="s">
        <v>284</v>
      </c>
      <c r="D126" s="19" t="s">
        <v>296</v>
      </c>
      <c r="E126" s="19">
        <v>15</v>
      </c>
      <c r="F126" s="19" t="s">
        <v>294</v>
      </c>
      <c r="G126" s="19" t="s">
        <v>45</v>
      </c>
      <c r="H126" s="19" t="s">
        <v>287</v>
      </c>
      <c r="I126" s="19" t="s">
        <v>37</v>
      </c>
      <c r="J126" s="19">
        <v>3</v>
      </c>
      <c r="K126" s="10" t="s">
        <v>297</v>
      </c>
      <c r="L126" s="192"/>
      <c r="M126" s="37">
        <v>30</v>
      </c>
      <c r="N126" s="19" t="s">
        <v>289</v>
      </c>
      <c r="O126" s="19" t="s">
        <v>298</v>
      </c>
      <c r="P126" s="20" t="s">
        <v>291</v>
      </c>
      <c r="Q126" s="20">
        <v>0</v>
      </c>
      <c r="R126" s="20">
        <v>0</v>
      </c>
      <c r="S126" s="20">
        <f t="shared" si="3"/>
        <v>0</v>
      </c>
      <c r="T126" s="19" t="s">
        <v>41</v>
      </c>
      <c r="U126" s="216" t="s">
        <v>230</v>
      </c>
      <c r="V126" s="216" t="s">
        <v>231</v>
      </c>
      <c r="W126" s="215" t="s">
        <v>78</v>
      </c>
    </row>
    <row r="127" spans="1:23" ht="128.25" hidden="1" customHeight="1">
      <c r="A127" s="19" t="s">
        <v>30</v>
      </c>
      <c r="B127" s="19" t="s">
        <v>284</v>
      </c>
      <c r="C127" s="19" t="s">
        <v>284</v>
      </c>
      <c r="D127" s="19" t="s">
        <v>285</v>
      </c>
      <c r="E127" s="19">
        <v>15</v>
      </c>
      <c r="F127" s="19" t="s">
        <v>294</v>
      </c>
      <c r="G127" s="19" t="s">
        <v>45</v>
      </c>
      <c r="H127" s="19" t="s">
        <v>287</v>
      </c>
      <c r="I127" s="19" t="s">
        <v>37</v>
      </c>
      <c r="J127" s="19">
        <v>3</v>
      </c>
      <c r="K127" s="10" t="s">
        <v>297</v>
      </c>
      <c r="L127" s="192"/>
      <c r="M127" s="37">
        <v>30</v>
      </c>
      <c r="N127" s="19" t="s">
        <v>289</v>
      </c>
      <c r="O127" s="19" t="s">
        <v>299</v>
      </c>
      <c r="P127" s="20" t="s">
        <v>291</v>
      </c>
      <c r="Q127" s="20">
        <v>0</v>
      </c>
      <c r="R127" s="20">
        <v>0</v>
      </c>
      <c r="S127" s="20">
        <f t="shared" si="3"/>
        <v>0</v>
      </c>
      <c r="T127" s="19" t="s">
        <v>41</v>
      </c>
      <c r="U127" s="216" t="s">
        <v>230</v>
      </c>
      <c r="V127" s="216" t="s">
        <v>231</v>
      </c>
      <c r="W127" s="215" t="s">
        <v>78</v>
      </c>
    </row>
    <row r="128" spans="1:23" ht="128.25" hidden="1" customHeight="1">
      <c r="A128" s="19" t="s">
        <v>30</v>
      </c>
      <c r="B128" s="19" t="s">
        <v>284</v>
      </c>
      <c r="C128" s="19" t="s">
        <v>284</v>
      </c>
      <c r="D128" s="19" t="s">
        <v>296</v>
      </c>
      <c r="E128" s="19">
        <v>15</v>
      </c>
      <c r="F128" s="19" t="s">
        <v>294</v>
      </c>
      <c r="G128" s="19" t="s">
        <v>45</v>
      </c>
      <c r="H128" s="19" t="s">
        <v>287</v>
      </c>
      <c r="I128" s="19" t="s">
        <v>37</v>
      </c>
      <c r="J128" s="19">
        <v>3</v>
      </c>
      <c r="K128" s="10" t="s">
        <v>300</v>
      </c>
      <c r="L128" s="192"/>
      <c r="M128" s="37">
        <v>30</v>
      </c>
      <c r="N128" s="19" t="s">
        <v>289</v>
      </c>
      <c r="O128" s="19" t="s">
        <v>301</v>
      </c>
      <c r="P128" s="20" t="s">
        <v>291</v>
      </c>
      <c r="Q128" s="20">
        <v>0</v>
      </c>
      <c r="R128" s="20">
        <v>0</v>
      </c>
      <c r="S128" s="20">
        <f t="shared" si="3"/>
        <v>0</v>
      </c>
      <c r="T128" s="19" t="s">
        <v>41</v>
      </c>
      <c r="U128" s="216" t="s">
        <v>230</v>
      </c>
      <c r="V128" s="216" t="s">
        <v>231</v>
      </c>
      <c r="W128" s="215" t="s">
        <v>78</v>
      </c>
    </row>
    <row r="129" spans="1:23" ht="128.25" hidden="1" customHeight="1">
      <c r="A129" s="19" t="s">
        <v>30</v>
      </c>
      <c r="B129" s="19" t="s">
        <v>284</v>
      </c>
      <c r="C129" s="19" t="s">
        <v>284</v>
      </c>
      <c r="D129" s="19" t="s">
        <v>285</v>
      </c>
      <c r="E129" s="19">
        <v>15</v>
      </c>
      <c r="F129" s="19" t="s">
        <v>294</v>
      </c>
      <c r="G129" s="19" t="s">
        <v>45</v>
      </c>
      <c r="H129" s="19" t="s">
        <v>287</v>
      </c>
      <c r="I129" s="19" t="s">
        <v>37</v>
      </c>
      <c r="J129" s="19">
        <v>3</v>
      </c>
      <c r="K129" s="10" t="s">
        <v>300</v>
      </c>
      <c r="L129" s="192"/>
      <c r="M129" s="37">
        <v>30</v>
      </c>
      <c r="N129" s="19" t="s">
        <v>289</v>
      </c>
      <c r="O129" s="19" t="s">
        <v>302</v>
      </c>
      <c r="P129" s="20" t="s">
        <v>291</v>
      </c>
      <c r="Q129" s="20">
        <v>0</v>
      </c>
      <c r="R129" s="20">
        <v>0</v>
      </c>
      <c r="S129" s="20">
        <f t="shared" si="3"/>
        <v>0</v>
      </c>
      <c r="T129" s="19" t="s">
        <v>41</v>
      </c>
      <c r="U129" s="216" t="s">
        <v>230</v>
      </c>
      <c r="V129" s="216" t="s">
        <v>231</v>
      </c>
      <c r="W129" s="215" t="s">
        <v>78</v>
      </c>
    </row>
    <row r="130" spans="1:23" s="42" customFormat="1" ht="128.25" hidden="1" customHeight="1">
      <c r="A130" s="19" t="s">
        <v>30</v>
      </c>
      <c r="B130" s="19" t="s">
        <v>284</v>
      </c>
      <c r="C130" s="19" t="s">
        <v>284</v>
      </c>
      <c r="D130" s="19" t="s">
        <v>296</v>
      </c>
      <c r="E130" s="19">
        <v>15</v>
      </c>
      <c r="F130" s="19" t="s">
        <v>294</v>
      </c>
      <c r="G130" s="19" t="s">
        <v>45</v>
      </c>
      <c r="H130" s="19" t="s">
        <v>287</v>
      </c>
      <c r="I130" s="19" t="s">
        <v>37</v>
      </c>
      <c r="J130" s="19">
        <v>3</v>
      </c>
      <c r="K130" s="10" t="s">
        <v>303</v>
      </c>
      <c r="L130" s="192"/>
      <c r="M130" s="37">
        <v>30</v>
      </c>
      <c r="N130" s="19" t="s">
        <v>289</v>
      </c>
      <c r="O130" s="19" t="s">
        <v>298</v>
      </c>
      <c r="P130" s="20" t="s">
        <v>291</v>
      </c>
      <c r="Q130" s="20">
        <v>0</v>
      </c>
      <c r="R130" s="20">
        <v>0</v>
      </c>
      <c r="S130" s="20">
        <f t="shared" si="3"/>
        <v>0</v>
      </c>
      <c r="T130" s="19" t="s">
        <v>41</v>
      </c>
      <c r="U130" s="216" t="s">
        <v>230</v>
      </c>
      <c r="V130" s="216" t="s">
        <v>231</v>
      </c>
      <c r="W130" s="215" t="s">
        <v>78</v>
      </c>
    </row>
    <row r="131" spans="1:23" s="42" customFormat="1" ht="128.25" hidden="1" customHeight="1">
      <c r="A131" s="19" t="s">
        <v>30</v>
      </c>
      <c r="B131" s="19" t="s">
        <v>284</v>
      </c>
      <c r="C131" s="19" t="s">
        <v>284</v>
      </c>
      <c r="D131" s="19" t="s">
        <v>296</v>
      </c>
      <c r="E131" s="19">
        <v>15</v>
      </c>
      <c r="F131" s="19" t="s">
        <v>294</v>
      </c>
      <c r="G131" s="19" t="s">
        <v>45</v>
      </c>
      <c r="H131" s="19" t="s">
        <v>287</v>
      </c>
      <c r="I131" s="19" t="s">
        <v>37</v>
      </c>
      <c r="J131" s="19">
        <v>3</v>
      </c>
      <c r="K131" s="10" t="s">
        <v>303</v>
      </c>
      <c r="L131" s="192"/>
      <c r="M131" s="37">
        <v>30</v>
      </c>
      <c r="N131" s="19" t="s">
        <v>289</v>
      </c>
      <c r="O131" s="19" t="s">
        <v>304</v>
      </c>
      <c r="P131" s="20" t="s">
        <v>291</v>
      </c>
      <c r="Q131" s="20">
        <v>0</v>
      </c>
      <c r="R131" s="20">
        <v>0</v>
      </c>
      <c r="S131" s="20">
        <f t="shared" si="3"/>
        <v>0</v>
      </c>
      <c r="T131" s="19" t="s">
        <v>41</v>
      </c>
      <c r="U131" s="216" t="s">
        <v>230</v>
      </c>
      <c r="V131" s="216" t="s">
        <v>231</v>
      </c>
      <c r="W131" s="215" t="s">
        <v>78</v>
      </c>
    </row>
    <row r="132" spans="1:23" ht="128.25" hidden="1" customHeight="1">
      <c r="A132" s="19" t="s">
        <v>30</v>
      </c>
      <c r="B132" s="19" t="s">
        <v>284</v>
      </c>
      <c r="C132" s="19" t="s">
        <v>284</v>
      </c>
      <c r="D132" s="19" t="s">
        <v>296</v>
      </c>
      <c r="E132" s="19">
        <v>15</v>
      </c>
      <c r="F132" s="19" t="s">
        <v>294</v>
      </c>
      <c r="G132" s="19" t="s">
        <v>45</v>
      </c>
      <c r="H132" s="19" t="s">
        <v>287</v>
      </c>
      <c r="I132" s="19" t="s">
        <v>37</v>
      </c>
      <c r="J132" s="19">
        <v>3</v>
      </c>
      <c r="K132" s="10" t="s">
        <v>305</v>
      </c>
      <c r="L132" s="192"/>
      <c r="M132" s="37">
        <v>30</v>
      </c>
      <c r="N132" s="19" t="s">
        <v>289</v>
      </c>
      <c r="O132" s="19" t="s">
        <v>306</v>
      </c>
      <c r="P132" s="20" t="s">
        <v>291</v>
      </c>
      <c r="Q132" s="20">
        <v>0</v>
      </c>
      <c r="R132" s="20">
        <v>0</v>
      </c>
      <c r="S132" s="20">
        <f t="shared" ref="S132:S163" si="4">(R132+Q132)*M132</f>
        <v>0</v>
      </c>
      <c r="T132" s="19" t="s">
        <v>41</v>
      </c>
      <c r="U132" s="216" t="s">
        <v>230</v>
      </c>
      <c r="V132" s="216" t="s">
        <v>231</v>
      </c>
      <c r="W132" s="215" t="s">
        <v>78</v>
      </c>
    </row>
    <row r="133" spans="1:23" ht="128.25" hidden="1" customHeight="1">
      <c r="A133" s="19" t="s">
        <v>30</v>
      </c>
      <c r="B133" s="19" t="s">
        <v>284</v>
      </c>
      <c r="C133" s="19" t="s">
        <v>284</v>
      </c>
      <c r="D133" s="19" t="s">
        <v>285</v>
      </c>
      <c r="E133" s="19">
        <v>15</v>
      </c>
      <c r="F133" s="19" t="s">
        <v>294</v>
      </c>
      <c r="G133" s="19" t="s">
        <v>45</v>
      </c>
      <c r="H133" s="19" t="s">
        <v>287</v>
      </c>
      <c r="I133" s="19" t="s">
        <v>37</v>
      </c>
      <c r="J133" s="19">
        <v>3</v>
      </c>
      <c r="K133" s="10" t="s">
        <v>305</v>
      </c>
      <c r="L133" s="192"/>
      <c r="M133" s="37">
        <v>30</v>
      </c>
      <c r="N133" s="19" t="s">
        <v>289</v>
      </c>
      <c r="O133" s="19" t="s">
        <v>307</v>
      </c>
      <c r="P133" s="20" t="s">
        <v>291</v>
      </c>
      <c r="Q133" s="20">
        <v>0</v>
      </c>
      <c r="R133" s="20">
        <v>0</v>
      </c>
      <c r="S133" s="20">
        <f t="shared" si="4"/>
        <v>0</v>
      </c>
      <c r="T133" s="19" t="s">
        <v>41</v>
      </c>
      <c r="U133" s="216" t="s">
        <v>230</v>
      </c>
      <c r="V133" s="216" t="s">
        <v>231</v>
      </c>
      <c r="W133" s="215" t="s">
        <v>78</v>
      </c>
    </row>
    <row r="134" spans="1:23" ht="128.25" hidden="1" customHeight="1">
      <c r="A134" s="19" t="s">
        <v>30</v>
      </c>
      <c r="B134" s="19" t="s">
        <v>284</v>
      </c>
      <c r="C134" s="19" t="s">
        <v>284</v>
      </c>
      <c r="D134" s="19" t="s">
        <v>308</v>
      </c>
      <c r="E134" s="19">
        <v>15</v>
      </c>
      <c r="F134" s="19" t="s">
        <v>309</v>
      </c>
      <c r="G134" s="19" t="s">
        <v>35</v>
      </c>
      <c r="H134" s="19" t="s">
        <v>310</v>
      </c>
      <c r="I134" s="19" t="s">
        <v>37</v>
      </c>
      <c r="J134" s="52">
        <v>32</v>
      </c>
      <c r="K134" s="10" t="s">
        <v>295</v>
      </c>
      <c r="L134" s="192"/>
      <c r="M134" s="37">
        <v>1</v>
      </c>
      <c r="N134" s="19">
        <v>2092294</v>
      </c>
      <c r="O134" s="19" t="s">
        <v>311</v>
      </c>
      <c r="P134" s="19" t="s">
        <v>268</v>
      </c>
      <c r="Q134" s="20">
        <v>1000</v>
      </c>
      <c r="R134" s="20">
        <v>9200</v>
      </c>
      <c r="S134" s="20">
        <f t="shared" si="4"/>
        <v>10200</v>
      </c>
      <c r="T134" s="19" t="s">
        <v>41</v>
      </c>
      <c r="U134" s="131" t="s">
        <v>148</v>
      </c>
      <c r="V134" s="221" t="s">
        <v>149</v>
      </c>
      <c r="W134" s="217"/>
    </row>
    <row r="135" spans="1:23" ht="128.25" hidden="1" customHeight="1">
      <c r="A135" s="19" t="s">
        <v>30</v>
      </c>
      <c r="B135" s="19" t="s">
        <v>284</v>
      </c>
      <c r="C135" s="19" t="s">
        <v>284</v>
      </c>
      <c r="D135" s="19" t="s">
        <v>308</v>
      </c>
      <c r="E135" s="19">
        <v>15</v>
      </c>
      <c r="F135" s="19" t="s">
        <v>309</v>
      </c>
      <c r="G135" s="19" t="s">
        <v>35</v>
      </c>
      <c r="H135" s="19" t="s">
        <v>310</v>
      </c>
      <c r="I135" s="19" t="s">
        <v>37</v>
      </c>
      <c r="J135" s="52">
        <v>32</v>
      </c>
      <c r="K135" s="10" t="s">
        <v>295</v>
      </c>
      <c r="L135" s="192"/>
      <c r="M135" s="37">
        <v>1</v>
      </c>
      <c r="N135" s="19">
        <v>1491857</v>
      </c>
      <c r="O135" s="19" t="s">
        <v>312</v>
      </c>
      <c r="P135" s="19" t="s">
        <v>107</v>
      </c>
      <c r="Q135" s="20">
        <v>1000</v>
      </c>
      <c r="R135" s="20">
        <v>9200</v>
      </c>
      <c r="S135" s="20">
        <f t="shared" si="4"/>
        <v>10200</v>
      </c>
      <c r="T135" s="19" t="s">
        <v>41</v>
      </c>
      <c r="U135" s="131" t="s">
        <v>148</v>
      </c>
      <c r="V135" s="221" t="s">
        <v>149</v>
      </c>
      <c r="W135" s="217"/>
    </row>
    <row r="136" spans="1:23" ht="128.25" hidden="1" customHeight="1">
      <c r="A136" s="54" t="s">
        <v>30</v>
      </c>
      <c r="B136" s="37" t="s">
        <v>284</v>
      </c>
      <c r="C136" s="54" t="s">
        <v>284</v>
      </c>
      <c r="D136" s="54" t="s">
        <v>308</v>
      </c>
      <c r="E136" s="37">
        <v>15</v>
      </c>
      <c r="F136" s="54" t="s">
        <v>313</v>
      </c>
      <c r="G136" s="54" t="s">
        <v>35</v>
      </c>
      <c r="H136" s="37" t="s">
        <v>314</v>
      </c>
      <c r="I136" s="54" t="s">
        <v>37</v>
      </c>
      <c r="J136" s="54">
        <v>8</v>
      </c>
      <c r="K136" s="10" t="s">
        <v>303</v>
      </c>
      <c r="L136" s="192"/>
      <c r="M136" s="54">
        <v>1</v>
      </c>
      <c r="N136" s="37">
        <v>1491857</v>
      </c>
      <c r="O136" s="54" t="s">
        <v>312</v>
      </c>
      <c r="P136" s="54" t="s">
        <v>107</v>
      </c>
      <c r="Q136" s="37">
        <v>0</v>
      </c>
      <c r="R136" s="54">
        <v>0</v>
      </c>
      <c r="S136" s="54">
        <f t="shared" si="4"/>
        <v>0</v>
      </c>
      <c r="T136" s="37" t="s">
        <v>41</v>
      </c>
      <c r="U136" s="216" t="s">
        <v>230</v>
      </c>
      <c r="V136" s="37" t="s">
        <v>231</v>
      </c>
      <c r="W136" s="215" t="s">
        <v>78</v>
      </c>
    </row>
    <row r="137" spans="1:23" ht="128.25" hidden="1" customHeight="1">
      <c r="A137" s="54" t="s">
        <v>30</v>
      </c>
      <c r="B137" s="37" t="s">
        <v>284</v>
      </c>
      <c r="C137" s="54" t="s">
        <v>284</v>
      </c>
      <c r="D137" s="54" t="s">
        <v>308</v>
      </c>
      <c r="E137" s="37">
        <v>15</v>
      </c>
      <c r="F137" s="54" t="s">
        <v>313</v>
      </c>
      <c r="G137" s="54" t="s">
        <v>35</v>
      </c>
      <c r="H137" s="37" t="s">
        <v>314</v>
      </c>
      <c r="I137" s="54" t="s">
        <v>37</v>
      </c>
      <c r="J137" s="54">
        <v>8</v>
      </c>
      <c r="K137" s="10" t="s">
        <v>303</v>
      </c>
      <c r="L137" s="192"/>
      <c r="M137" s="54">
        <v>1</v>
      </c>
      <c r="N137" s="37">
        <v>2092294</v>
      </c>
      <c r="O137" s="54" t="s">
        <v>315</v>
      </c>
      <c r="P137" s="54" t="s">
        <v>268</v>
      </c>
      <c r="Q137" s="37">
        <v>0</v>
      </c>
      <c r="R137" s="54">
        <v>0</v>
      </c>
      <c r="S137" s="54">
        <f t="shared" si="4"/>
        <v>0</v>
      </c>
      <c r="T137" s="37" t="s">
        <v>41</v>
      </c>
      <c r="U137" s="216" t="s">
        <v>230</v>
      </c>
      <c r="V137" s="37" t="s">
        <v>231</v>
      </c>
      <c r="W137" s="215" t="s">
        <v>78</v>
      </c>
    </row>
    <row r="138" spans="1:23" ht="128.25" hidden="1" customHeight="1">
      <c r="A138" s="54" t="s">
        <v>30</v>
      </c>
      <c r="B138" s="37" t="s">
        <v>284</v>
      </c>
      <c r="C138" s="54" t="s">
        <v>284</v>
      </c>
      <c r="D138" s="54" t="s">
        <v>308</v>
      </c>
      <c r="E138" s="37">
        <v>15</v>
      </c>
      <c r="F138" s="54" t="s">
        <v>313</v>
      </c>
      <c r="G138" s="54" t="s">
        <v>35</v>
      </c>
      <c r="H138" s="37" t="s">
        <v>314</v>
      </c>
      <c r="I138" s="54" t="s">
        <v>37</v>
      </c>
      <c r="J138" s="54">
        <v>8</v>
      </c>
      <c r="K138" s="10" t="s">
        <v>303</v>
      </c>
      <c r="L138" s="192"/>
      <c r="M138" s="54">
        <v>1</v>
      </c>
      <c r="N138" s="37">
        <v>1636635</v>
      </c>
      <c r="O138" s="54" t="s">
        <v>316</v>
      </c>
      <c r="P138" s="54" t="s">
        <v>40</v>
      </c>
      <c r="Q138" s="37">
        <v>0</v>
      </c>
      <c r="R138" s="54">
        <v>0</v>
      </c>
      <c r="S138" s="54">
        <f t="shared" si="4"/>
        <v>0</v>
      </c>
      <c r="T138" s="37" t="s">
        <v>41</v>
      </c>
      <c r="U138" s="216" t="s">
        <v>230</v>
      </c>
      <c r="V138" s="37" t="s">
        <v>231</v>
      </c>
      <c r="W138" s="215" t="s">
        <v>78</v>
      </c>
    </row>
    <row r="139" spans="1:23" ht="128.25" hidden="1" customHeight="1">
      <c r="A139" s="54" t="s">
        <v>30</v>
      </c>
      <c r="B139" s="37" t="s">
        <v>284</v>
      </c>
      <c r="C139" s="54" t="s">
        <v>284</v>
      </c>
      <c r="D139" s="54" t="s">
        <v>308</v>
      </c>
      <c r="E139" s="37">
        <v>15</v>
      </c>
      <c r="F139" s="54" t="s">
        <v>313</v>
      </c>
      <c r="G139" s="54" t="s">
        <v>35</v>
      </c>
      <c r="H139" s="37" t="s">
        <v>314</v>
      </c>
      <c r="I139" s="54" t="s">
        <v>37</v>
      </c>
      <c r="J139" s="54">
        <v>8</v>
      </c>
      <c r="K139" s="10" t="s">
        <v>303</v>
      </c>
      <c r="L139" s="192"/>
      <c r="M139" s="54">
        <v>1</v>
      </c>
      <c r="N139" s="37">
        <v>1492858</v>
      </c>
      <c r="O139" s="54" t="s">
        <v>317</v>
      </c>
      <c r="P139" s="54" t="s">
        <v>162</v>
      </c>
      <c r="Q139" s="37">
        <v>0</v>
      </c>
      <c r="R139" s="54">
        <v>0</v>
      </c>
      <c r="S139" s="54">
        <f t="shared" si="4"/>
        <v>0</v>
      </c>
      <c r="T139" s="37" t="s">
        <v>41</v>
      </c>
      <c r="U139" s="216" t="s">
        <v>230</v>
      </c>
      <c r="V139" s="37" t="s">
        <v>231</v>
      </c>
      <c r="W139" s="215" t="s">
        <v>78</v>
      </c>
    </row>
    <row r="140" spans="1:23" s="42" customFormat="1" ht="128.25" hidden="1" customHeight="1">
      <c r="A140" s="54" t="s">
        <v>30</v>
      </c>
      <c r="B140" s="37" t="s">
        <v>284</v>
      </c>
      <c r="C140" s="54" t="s">
        <v>284</v>
      </c>
      <c r="D140" s="54" t="s">
        <v>308</v>
      </c>
      <c r="E140" s="37">
        <v>15</v>
      </c>
      <c r="F140" s="54" t="s">
        <v>313</v>
      </c>
      <c r="G140" s="54" t="s">
        <v>35</v>
      </c>
      <c r="H140" s="37" t="s">
        <v>314</v>
      </c>
      <c r="I140" s="54" t="s">
        <v>37</v>
      </c>
      <c r="J140" s="54">
        <v>8</v>
      </c>
      <c r="K140" s="10" t="s">
        <v>303</v>
      </c>
      <c r="L140" s="192"/>
      <c r="M140" s="54">
        <v>1</v>
      </c>
      <c r="N140" s="37">
        <v>1518751</v>
      </c>
      <c r="O140" s="54" t="s">
        <v>318</v>
      </c>
      <c r="P140" s="54" t="s">
        <v>162</v>
      </c>
      <c r="Q140" s="37">
        <v>0</v>
      </c>
      <c r="R140" s="54">
        <v>0</v>
      </c>
      <c r="S140" s="54">
        <f t="shared" si="4"/>
        <v>0</v>
      </c>
      <c r="T140" s="37" t="s">
        <v>41</v>
      </c>
      <c r="U140" s="216" t="s">
        <v>230</v>
      </c>
      <c r="V140" s="37" t="s">
        <v>231</v>
      </c>
      <c r="W140" s="215" t="s">
        <v>78</v>
      </c>
    </row>
    <row r="141" spans="1:23" ht="128.25" hidden="1" customHeight="1">
      <c r="A141" s="54" t="s">
        <v>30</v>
      </c>
      <c r="B141" s="37" t="s">
        <v>284</v>
      </c>
      <c r="C141" s="54" t="s">
        <v>284</v>
      </c>
      <c r="D141" s="54" t="s">
        <v>308</v>
      </c>
      <c r="E141" s="37">
        <v>15</v>
      </c>
      <c r="F141" s="54" t="s">
        <v>313</v>
      </c>
      <c r="G141" s="54" t="s">
        <v>35</v>
      </c>
      <c r="H141" s="37" t="s">
        <v>314</v>
      </c>
      <c r="I141" s="54" t="s">
        <v>37</v>
      </c>
      <c r="J141" s="54">
        <v>8</v>
      </c>
      <c r="K141" s="10" t="s">
        <v>303</v>
      </c>
      <c r="L141" s="192"/>
      <c r="M141" s="54">
        <v>1</v>
      </c>
      <c r="N141" s="37">
        <v>445195</v>
      </c>
      <c r="O141" s="54" t="s">
        <v>319</v>
      </c>
      <c r="P141" s="54" t="s">
        <v>107</v>
      </c>
      <c r="Q141" s="37">
        <v>0</v>
      </c>
      <c r="R141" s="54">
        <v>0</v>
      </c>
      <c r="S141" s="54">
        <f t="shared" si="4"/>
        <v>0</v>
      </c>
      <c r="T141" s="37" t="s">
        <v>41</v>
      </c>
      <c r="U141" s="216" t="s">
        <v>230</v>
      </c>
      <c r="V141" s="37" t="s">
        <v>231</v>
      </c>
      <c r="W141" s="215" t="s">
        <v>78</v>
      </c>
    </row>
    <row r="142" spans="1:23" s="42" customFormat="1" ht="128.25" hidden="1" customHeight="1">
      <c r="A142" s="54" t="s">
        <v>30</v>
      </c>
      <c r="B142" s="37" t="s">
        <v>284</v>
      </c>
      <c r="C142" s="54" t="s">
        <v>284</v>
      </c>
      <c r="D142" s="54" t="s">
        <v>308</v>
      </c>
      <c r="E142" s="37">
        <v>15</v>
      </c>
      <c r="F142" s="54" t="s">
        <v>313</v>
      </c>
      <c r="G142" s="54" t="s">
        <v>35</v>
      </c>
      <c r="H142" s="37" t="s">
        <v>314</v>
      </c>
      <c r="I142" s="54" t="s">
        <v>37</v>
      </c>
      <c r="J142" s="54">
        <v>8</v>
      </c>
      <c r="K142" s="10" t="s">
        <v>303</v>
      </c>
      <c r="L142" s="192"/>
      <c r="M142" s="54">
        <v>1</v>
      </c>
      <c r="N142" s="37">
        <v>1980441</v>
      </c>
      <c r="O142" s="54" t="s">
        <v>320</v>
      </c>
      <c r="P142" s="54" t="s">
        <v>107</v>
      </c>
      <c r="Q142" s="37">
        <v>0</v>
      </c>
      <c r="R142" s="54">
        <v>0</v>
      </c>
      <c r="S142" s="54">
        <f t="shared" si="4"/>
        <v>0</v>
      </c>
      <c r="T142" s="37" t="s">
        <v>41</v>
      </c>
      <c r="U142" s="216" t="s">
        <v>230</v>
      </c>
      <c r="V142" s="37" t="s">
        <v>231</v>
      </c>
      <c r="W142" s="215" t="s">
        <v>78</v>
      </c>
    </row>
    <row r="143" spans="1:23" s="42" customFormat="1" ht="128.25" hidden="1" customHeight="1">
      <c r="A143" s="54" t="s">
        <v>30</v>
      </c>
      <c r="B143" s="37" t="s">
        <v>284</v>
      </c>
      <c r="C143" s="54" t="s">
        <v>284</v>
      </c>
      <c r="D143" s="54" t="s">
        <v>308</v>
      </c>
      <c r="E143" s="37">
        <v>15</v>
      </c>
      <c r="F143" s="54" t="s">
        <v>313</v>
      </c>
      <c r="G143" s="54" t="s">
        <v>35</v>
      </c>
      <c r="H143" s="37" t="s">
        <v>314</v>
      </c>
      <c r="I143" s="54" t="s">
        <v>37</v>
      </c>
      <c r="J143" s="54">
        <v>8</v>
      </c>
      <c r="K143" s="10" t="s">
        <v>303</v>
      </c>
      <c r="L143" s="192"/>
      <c r="M143" s="54">
        <v>1</v>
      </c>
      <c r="N143" s="37">
        <v>1525343</v>
      </c>
      <c r="O143" s="54" t="s">
        <v>321</v>
      </c>
      <c r="P143" s="54" t="s">
        <v>107</v>
      </c>
      <c r="Q143" s="37">
        <v>0</v>
      </c>
      <c r="R143" s="54">
        <v>0</v>
      </c>
      <c r="S143" s="54">
        <f t="shared" si="4"/>
        <v>0</v>
      </c>
      <c r="T143" s="37" t="s">
        <v>41</v>
      </c>
      <c r="U143" s="216" t="s">
        <v>230</v>
      </c>
      <c r="V143" s="37" t="s">
        <v>231</v>
      </c>
      <c r="W143" s="215" t="s">
        <v>78</v>
      </c>
    </row>
    <row r="144" spans="1:23" s="42" customFormat="1" ht="128.25" hidden="1" customHeight="1">
      <c r="A144" s="54" t="s">
        <v>30</v>
      </c>
      <c r="B144" s="37" t="s">
        <v>284</v>
      </c>
      <c r="C144" s="54" t="s">
        <v>284</v>
      </c>
      <c r="D144" s="54" t="s">
        <v>308</v>
      </c>
      <c r="E144" s="37">
        <v>15</v>
      </c>
      <c r="F144" s="54" t="s">
        <v>313</v>
      </c>
      <c r="G144" s="54" t="s">
        <v>35</v>
      </c>
      <c r="H144" s="37" t="s">
        <v>314</v>
      </c>
      <c r="I144" s="54" t="s">
        <v>37</v>
      </c>
      <c r="J144" s="54">
        <v>8</v>
      </c>
      <c r="K144" s="10" t="s">
        <v>303</v>
      </c>
      <c r="L144" s="192"/>
      <c r="M144" s="54">
        <v>1</v>
      </c>
      <c r="N144" s="37">
        <v>1518749</v>
      </c>
      <c r="O144" s="54" t="s">
        <v>322</v>
      </c>
      <c r="P144" s="54" t="s">
        <v>107</v>
      </c>
      <c r="Q144" s="37">
        <v>0</v>
      </c>
      <c r="R144" s="54">
        <v>0</v>
      </c>
      <c r="S144" s="54">
        <f t="shared" si="4"/>
        <v>0</v>
      </c>
      <c r="T144" s="37" t="s">
        <v>41</v>
      </c>
      <c r="U144" s="216" t="s">
        <v>230</v>
      </c>
      <c r="V144" s="37" t="s">
        <v>231</v>
      </c>
      <c r="W144" s="215" t="s">
        <v>78</v>
      </c>
    </row>
    <row r="145" spans="1:23" ht="128.25" hidden="1" customHeight="1">
      <c r="A145" s="54" t="s">
        <v>30</v>
      </c>
      <c r="B145" s="37" t="s">
        <v>284</v>
      </c>
      <c r="C145" s="54" t="s">
        <v>284</v>
      </c>
      <c r="D145" s="54" t="s">
        <v>308</v>
      </c>
      <c r="E145" s="37">
        <v>15</v>
      </c>
      <c r="F145" s="54" t="s">
        <v>313</v>
      </c>
      <c r="G145" s="54" t="s">
        <v>35</v>
      </c>
      <c r="H145" s="37" t="s">
        <v>314</v>
      </c>
      <c r="I145" s="54" t="s">
        <v>37</v>
      </c>
      <c r="J145" s="54">
        <v>8</v>
      </c>
      <c r="K145" s="10" t="s">
        <v>303</v>
      </c>
      <c r="L145" s="192"/>
      <c r="M145" s="54">
        <v>1</v>
      </c>
      <c r="N145" s="37">
        <v>2264120</v>
      </c>
      <c r="O145" s="54" t="s">
        <v>323</v>
      </c>
      <c r="P145" s="54" t="s">
        <v>40</v>
      </c>
      <c r="Q145" s="37">
        <v>0</v>
      </c>
      <c r="R145" s="54">
        <v>0</v>
      </c>
      <c r="S145" s="54">
        <f t="shared" si="4"/>
        <v>0</v>
      </c>
      <c r="T145" s="37" t="s">
        <v>41</v>
      </c>
      <c r="U145" s="216" t="s">
        <v>230</v>
      </c>
      <c r="V145" s="37" t="s">
        <v>231</v>
      </c>
      <c r="W145" s="215" t="s">
        <v>78</v>
      </c>
    </row>
    <row r="146" spans="1:23" ht="128.25" hidden="1" customHeight="1">
      <c r="A146" s="54" t="s">
        <v>30</v>
      </c>
      <c r="B146" s="37" t="s">
        <v>284</v>
      </c>
      <c r="C146" s="54" t="s">
        <v>284</v>
      </c>
      <c r="D146" s="54" t="s">
        <v>308</v>
      </c>
      <c r="E146" s="37">
        <v>15</v>
      </c>
      <c r="F146" s="54" t="s">
        <v>324</v>
      </c>
      <c r="G146" s="54" t="s">
        <v>35</v>
      </c>
      <c r="H146" s="37" t="s">
        <v>36</v>
      </c>
      <c r="I146" s="54" t="s">
        <v>37</v>
      </c>
      <c r="J146" s="54">
        <v>24</v>
      </c>
      <c r="K146" s="10" t="s">
        <v>325</v>
      </c>
      <c r="L146" s="192"/>
      <c r="M146" s="54">
        <v>1</v>
      </c>
      <c r="N146" s="37">
        <v>1518751</v>
      </c>
      <c r="O146" s="54" t="s">
        <v>318</v>
      </c>
      <c r="P146" s="54" t="s">
        <v>162</v>
      </c>
      <c r="Q146" s="37">
        <v>0</v>
      </c>
      <c r="R146" s="54">
        <v>0</v>
      </c>
      <c r="S146" s="54">
        <f t="shared" si="4"/>
        <v>0</v>
      </c>
      <c r="T146" s="37" t="s">
        <v>41</v>
      </c>
      <c r="U146" s="216" t="s">
        <v>230</v>
      </c>
      <c r="V146" s="37" t="s">
        <v>231</v>
      </c>
      <c r="W146" s="215" t="s">
        <v>78</v>
      </c>
    </row>
    <row r="147" spans="1:23" s="42" customFormat="1" ht="128.25" hidden="1" customHeight="1">
      <c r="A147" s="54" t="s">
        <v>30</v>
      </c>
      <c r="B147" s="37" t="s">
        <v>284</v>
      </c>
      <c r="C147" s="54" t="s">
        <v>284</v>
      </c>
      <c r="D147" s="54" t="s">
        <v>308</v>
      </c>
      <c r="E147" s="37">
        <v>15</v>
      </c>
      <c r="F147" s="54" t="s">
        <v>324</v>
      </c>
      <c r="G147" s="54" t="s">
        <v>35</v>
      </c>
      <c r="H147" s="37" t="s">
        <v>36</v>
      </c>
      <c r="I147" s="54" t="s">
        <v>37</v>
      </c>
      <c r="J147" s="54">
        <v>24</v>
      </c>
      <c r="K147" s="10" t="s">
        <v>325</v>
      </c>
      <c r="L147" s="192"/>
      <c r="M147" s="54">
        <v>1</v>
      </c>
      <c r="N147" s="37">
        <v>1525343</v>
      </c>
      <c r="O147" s="54" t="s">
        <v>321</v>
      </c>
      <c r="P147" s="54" t="s">
        <v>107</v>
      </c>
      <c r="Q147" s="37">
        <v>0</v>
      </c>
      <c r="R147" s="54">
        <v>0</v>
      </c>
      <c r="S147" s="54">
        <f t="shared" si="4"/>
        <v>0</v>
      </c>
      <c r="T147" s="37" t="s">
        <v>41</v>
      </c>
      <c r="U147" s="216" t="s">
        <v>230</v>
      </c>
      <c r="V147" s="37" t="s">
        <v>231</v>
      </c>
      <c r="W147" s="215" t="s">
        <v>78</v>
      </c>
    </row>
    <row r="148" spans="1:23" s="42" customFormat="1" ht="128.25" hidden="1" customHeight="1">
      <c r="A148" s="54" t="s">
        <v>30</v>
      </c>
      <c r="B148" s="37" t="s">
        <v>284</v>
      </c>
      <c r="C148" s="54" t="s">
        <v>284</v>
      </c>
      <c r="D148" s="54" t="s">
        <v>308</v>
      </c>
      <c r="E148" s="37">
        <v>15</v>
      </c>
      <c r="F148" s="54" t="s">
        <v>324</v>
      </c>
      <c r="G148" s="54" t="s">
        <v>35</v>
      </c>
      <c r="H148" s="37" t="s">
        <v>36</v>
      </c>
      <c r="I148" s="54" t="s">
        <v>37</v>
      </c>
      <c r="J148" s="54">
        <v>24</v>
      </c>
      <c r="K148" s="10" t="s">
        <v>325</v>
      </c>
      <c r="L148" s="192"/>
      <c r="M148" s="54">
        <v>1</v>
      </c>
      <c r="N148" s="37">
        <v>1518749</v>
      </c>
      <c r="O148" s="54" t="s">
        <v>322</v>
      </c>
      <c r="P148" s="54" t="s">
        <v>107</v>
      </c>
      <c r="Q148" s="37">
        <v>0</v>
      </c>
      <c r="R148" s="54">
        <v>0</v>
      </c>
      <c r="S148" s="54">
        <f t="shared" si="4"/>
        <v>0</v>
      </c>
      <c r="T148" s="37" t="s">
        <v>41</v>
      </c>
      <c r="U148" s="216" t="s">
        <v>230</v>
      </c>
      <c r="V148" s="37" t="s">
        <v>231</v>
      </c>
      <c r="W148" s="215" t="s">
        <v>78</v>
      </c>
    </row>
    <row r="149" spans="1:23" s="42" customFormat="1" ht="128.25" hidden="1" customHeight="1">
      <c r="A149" s="54" t="s">
        <v>30</v>
      </c>
      <c r="B149" s="37" t="s">
        <v>284</v>
      </c>
      <c r="C149" s="54" t="s">
        <v>284</v>
      </c>
      <c r="D149" s="54" t="s">
        <v>308</v>
      </c>
      <c r="E149" s="37">
        <v>15</v>
      </c>
      <c r="F149" s="54" t="s">
        <v>324</v>
      </c>
      <c r="G149" s="54" t="s">
        <v>35</v>
      </c>
      <c r="H149" s="37" t="s">
        <v>36</v>
      </c>
      <c r="I149" s="54" t="s">
        <v>37</v>
      </c>
      <c r="J149" s="54">
        <v>24</v>
      </c>
      <c r="K149" s="10" t="s">
        <v>325</v>
      </c>
      <c r="L149" s="192"/>
      <c r="M149" s="54">
        <v>1</v>
      </c>
      <c r="N149" s="37">
        <v>2264120</v>
      </c>
      <c r="O149" s="54" t="s">
        <v>323</v>
      </c>
      <c r="P149" s="54" t="s">
        <v>40</v>
      </c>
      <c r="Q149" s="37">
        <v>0</v>
      </c>
      <c r="R149" s="54">
        <v>0</v>
      </c>
      <c r="S149" s="54">
        <f t="shared" si="4"/>
        <v>0</v>
      </c>
      <c r="T149" s="37" t="s">
        <v>41</v>
      </c>
      <c r="U149" s="216" t="s">
        <v>230</v>
      </c>
      <c r="V149" s="37" t="s">
        <v>231</v>
      </c>
      <c r="W149" s="215" t="s">
        <v>78</v>
      </c>
    </row>
    <row r="150" spans="1:23" s="42" customFormat="1" ht="128.25" hidden="1" customHeight="1">
      <c r="A150" s="8" t="s">
        <v>30</v>
      </c>
      <c r="B150" s="8" t="s">
        <v>284</v>
      </c>
      <c r="C150" s="8" t="s">
        <v>284</v>
      </c>
      <c r="D150" s="8" t="s">
        <v>326</v>
      </c>
      <c r="E150" s="8">
        <v>12</v>
      </c>
      <c r="F150" s="8" t="s">
        <v>327</v>
      </c>
      <c r="G150" s="8" t="s">
        <v>35</v>
      </c>
      <c r="H150" s="8" t="s">
        <v>314</v>
      </c>
      <c r="I150" s="8" t="s">
        <v>37</v>
      </c>
      <c r="J150" s="9">
        <v>16</v>
      </c>
      <c r="K150" s="10" t="s">
        <v>295</v>
      </c>
      <c r="L150" s="192"/>
      <c r="M150" s="12">
        <v>1</v>
      </c>
      <c r="N150" s="8">
        <v>1491857</v>
      </c>
      <c r="O150" s="8" t="s">
        <v>312</v>
      </c>
      <c r="P150" s="8" t="s">
        <v>107</v>
      </c>
      <c r="Q150" s="14">
        <v>0</v>
      </c>
      <c r="R150" s="14">
        <v>0</v>
      </c>
      <c r="S150" s="14">
        <f t="shared" si="4"/>
        <v>0</v>
      </c>
      <c r="T150" s="8" t="s">
        <v>41</v>
      </c>
      <c r="U150" s="216" t="s">
        <v>230</v>
      </c>
      <c r="V150" s="221" t="s">
        <v>231</v>
      </c>
      <c r="W150" s="215" t="s">
        <v>78</v>
      </c>
    </row>
    <row r="151" spans="1:23" s="42" customFormat="1" ht="128.25" hidden="1" customHeight="1">
      <c r="A151" s="19" t="s">
        <v>30</v>
      </c>
      <c r="B151" s="19" t="s">
        <v>284</v>
      </c>
      <c r="C151" s="19" t="s">
        <v>284</v>
      </c>
      <c r="D151" s="19" t="s">
        <v>326</v>
      </c>
      <c r="E151" s="19">
        <v>12</v>
      </c>
      <c r="F151" s="19" t="s">
        <v>327</v>
      </c>
      <c r="G151" s="19" t="s">
        <v>35</v>
      </c>
      <c r="H151" s="19" t="s">
        <v>314</v>
      </c>
      <c r="I151" s="19" t="s">
        <v>37</v>
      </c>
      <c r="J151" s="10">
        <v>16</v>
      </c>
      <c r="K151" s="10" t="s">
        <v>295</v>
      </c>
      <c r="L151" s="192"/>
      <c r="M151" s="37">
        <v>1</v>
      </c>
      <c r="N151" s="19">
        <v>2092294</v>
      </c>
      <c r="O151" s="19" t="s">
        <v>315</v>
      </c>
      <c r="P151" s="19" t="s">
        <v>268</v>
      </c>
      <c r="Q151" s="20">
        <v>0</v>
      </c>
      <c r="R151" s="20">
        <v>0</v>
      </c>
      <c r="S151" s="20">
        <f t="shared" si="4"/>
        <v>0</v>
      </c>
      <c r="T151" s="19" t="s">
        <v>41</v>
      </c>
      <c r="U151" s="216" t="s">
        <v>230</v>
      </c>
      <c r="V151" s="216" t="s">
        <v>231</v>
      </c>
      <c r="W151" s="215" t="s">
        <v>78</v>
      </c>
    </row>
    <row r="152" spans="1:23" s="42" customFormat="1" ht="128.25" hidden="1" customHeight="1">
      <c r="A152" s="19" t="s">
        <v>30</v>
      </c>
      <c r="B152" s="19" t="s">
        <v>284</v>
      </c>
      <c r="C152" s="19" t="s">
        <v>284</v>
      </c>
      <c r="D152" s="19" t="s">
        <v>326</v>
      </c>
      <c r="E152" s="19">
        <v>12</v>
      </c>
      <c r="F152" s="19" t="s">
        <v>327</v>
      </c>
      <c r="G152" s="19" t="s">
        <v>35</v>
      </c>
      <c r="H152" s="19" t="s">
        <v>314</v>
      </c>
      <c r="I152" s="19" t="s">
        <v>37</v>
      </c>
      <c r="J152" s="10">
        <v>16</v>
      </c>
      <c r="K152" s="10" t="s">
        <v>295</v>
      </c>
      <c r="L152" s="192"/>
      <c r="M152" s="37">
        <v>1</v>
      </c>
      <c r="N152" s="19">
        <v>1636635</v>
      </c>
      <c r="O152" s="19" t="s">
        <v>316</v>
      </c>
      <c r="P152" s="19" t="s">
        <v>40</v>
      </c>
      <c r="Q152" s="20">
        <v>0</v>
      </c>
      <c r="R152" s="20">
        <v>0</v>
      </c>
      <c r="S152" s="20">
        <f t="shared" si="4"/>
        <v>0</v>
      </c>
      <c r="T152" s="19" t="s">
        <v>41</v>
      </c>
      <c r="U152" s="216" t="s">
        <v>230</v>
      </c>
      <c r="V152" s="216" t="s">
        <v>231</v>
      </c>
      <c r="W152" s="215" t="s">
        <v>78</v>
      </c>
    </row>
    <row r="153" spans="1:23" s="42" customFormat="1" ht="128.25" hidden="1" customHeight="1">
      <c r="A153" s="19" t="s">
        <v>30</v>
      </c>
      <c r="B153" s="19" t="s">
        <v>284</v>
      </c>
      <c r="C153" s="19" t="s">
        <v>284</v>
      </c>
      <c r="D153" s="19" t="s">
        <v>326</v>
      </c>
      <c r="E153" s="19">
        <v>12</v>
      </c>
      <c r="F153" s="19" t="s">
        <v>327</v>
      </c>
      <c r="G153" s="19" t="s">
        <v>35</v>
      </c>
      <c r="H153" s="19" t="s">
        <v>314</v>
      </c>
      <c r="I153" s="19" t="s">
        <v>37</v>
      </c>
      <c r="J153" s="10">
        <v>16</v>
      </c>
      <c r="K153" s="10" t="s">
        <v>295</v>
      </c>
      <c r="L153" s="192"/>
      <c r="M153" s="37">
        <v>1</v>
      </c>
      <c r="N153" s="19">
        <v>1492858</v>
      </c>
      <c r="O153" s="19" t="s">
        <v>317</v>
      </c>
      <c r="P153" s="54" t="s">
        <v>162</v>
      </c>
      <c r="Q153" s="20">
        <v>0</v>
      </c>
      <c r="R153" s="20">
        <v>0</v>
      </c>
      <c r="S153" s="20">
        <f t="shared" si="4"/>
        <v>0</v>
      </c>
      <c r="T153" s="19" t="s">
        <v>41</v>
      </c>
      <c r="U153" s="216" t="s">
        <v>230</v>
      </c>
      <c r="V153" s="216" t="s">
        <v>231</v>
      </c>
      <c r="W153" s="215" t="s">
        <v>78</v>
      </c>
    </row>
    <row r="154" spans="1:23" s="42" customFormat="1" ht="128.25" hidden="1" customHeight="1">
      <c r="A154" s="19" t="s">
        <v>30</v>
      </c>
      <c r="B154" s="19" t="s">
        <v>284</v>
      </c>
      <c r="C154" s="19" t="s">
        <v>284</v>
      </c>
      <c r="D154" s="19" t="s">
        <v>326</v>
      </c>
      <c r="E154" s="19">
        <v>12</v>
      </c>
      <c r="F154" s="19" t="s">
        <v>327</v>
      </c>
      <c r="G154" s="19" t="s">
        <v>35</v>
      </c>
      <c r="H154" s="19" t="s">
        <v>314</v>
      </c>
      <c r="I154" s="19" t="s">
        <v>37</v>
      </c>
      <c r="J154" s="10">
        <v>16</v>
      </c>
      <c r="K154" s="10" t="s">
        <v>295</v>
      </c>
      <c r="L154" s="192"/>
      <c r="M154" s="37">
        <v>1</v>
      </c>
      <c r="N154" s="19">
        <v>1518751</v>
      </c>
      <c r="O154" s="19" t="s">
        <v>318</v>
      </c>
      <c r="P154" s="54" t="s">
        <v>162</v>
      </c>
      <c r="Q154" s="20">
        <v>0</v>
      </c>
      <c r="R154" s="20">
        <v>0</v>
      </c>
      <c r="S154" s="20">
        <f t="shared" si="4"/>
        <v>0</v>
      </c>
      <c r="T154" s="19" t="s">
        <v>41</v>
      </c>
      <c r="U154" s="216" t="s">
        <v>230</v>
      </c>
      <c r="V154" s="216" t="s">
        <v>231</v>
      </c>
      <c r="W154" s="215" t="s">
        <v>78</v>
      </c>
    </row>
    <row r="155" spans="1:23" s="42" customFormat="1" ht="128.25" hidden="1" customHeight="1">
      <c r="A155" s="19" t="s">
        <v>30</v>
      </c>
      <c r="B155" s="19" t="s">
        <v>284</v>
      </c>
      <c r="C155" s="19" t="s">
        <v>284</v>
      </c>
      <c r="D155" s="19" t="s">
        <v>326</v>
      </c>
      <c r="E155" s="19">
        <v>12</v>
      </c>
      <c r="F155" s="19" t="s">
        <v>327</v>
      </c>
      <c r="G155" s="19" t="s">
        <v>35</v>
      </c>
      <c r="H155" s="19" t="s">
        <v>314</v>
      </c>
      <c r="I155" s="19" t="s">
        <v>37</v>
      </c>
      <c r="J155" s="10">
        <v>16</v>
      </c>
      <c r="K155" s="10" t="s">
        <v>295</v>
      </c>
      <c r="L155" s="192"/>
      <c r="M155" s="37">
        <v>1</v>
      </c>
      <c r="N155" s="19">
        <v>445195</v>
      </c>
      <c r="O155" s="19" t="s">
        <v>319</v>
      </c>
      <c r="P155" s="19" t="s">
        <v>107</v>
      </c>
      <c r="Q155" s="20">
        <v>0</v>
      </c>
      <c r="R155" s="20">
        <v>0</v>
      </c>
      <c r="S155" s="20">
        <f t="shared" si="4"/>
        <v>0</v>
      </c>
      <c r="T155" s="19" t="s">
        <v>41</v>
      </c>
      <c r="U155" s="216" t="s">
        <v>230</v>
      </c>
      <c r="V155" s="216" t="s">
        <v>231</v>
      </c>
      <c r="W155" s="215" t="s">
        <v>78</v>
      </c>
    </row>
    <row r="156" spans="1:23" s="42" customFormat="1" ht="128.25" hidden="1" customHeight="1">
      <c r="A156" s="19" t="s">
        <v>30</v>
      </c>
      <c r="B156" s="19" t="s">
        <v>284</v>
      </c>
      <c r="C156" s="19" t="s">
        <v>284</v>
      </c>
      <c r="D156" s="19" t="s">
        <v>326</v>
      </c>
      <c r="E156" s="19">
        <v>12</v>
      </c>
      <c r="F156" s="19" t="s">
        <v>327</v>
      </c>
      <c r="G156" s="19" t="s">
        <v>35</v>
      </c>
      <c r="H156" s="19" t="s">
        <v>314</v>
      </c>
      <c r="I156" s="19" t="s">
        <v>37</v>
      </c>
      <c r="J156" s="10">
        <v>16</v>
      </c>
      <c r="K156" s="10" t="s">
        <v>295</v>
      </c>
      <c r="L156" s="192"/>
      <c r="M156" s="37">
        <v>1</v>
      </c>
      <c r="N156" s="19">
        <v>1980441</v>
      </c>
      <c r="O156" s="19" t="s">
        <v>320</v>
      </c>
      <c r="P156" s="19" t="s">
        <v>107</v>
      </c>
      <c r="Q156" s="20">
        <v>0</v>
      </c>
      <c r="R156" s="20">
        <v>0</v>
      </c>
      <c r="S156" s="20">
        <f t="shared" si="4"/>
        <v>0</v>
      </c>
      <c r="T156" s="19" t="s">
        <v>41</v>
      </c>
      <c r="U156" s="216" t="s">
        <v>230</v>
      </c>
      <c r="V156" s="216" t="s">
        <v>231</v>
      </c>
      <c r="W156" s="215" t="s">
        <v>78</v>
      </c>
    </row>
    <row r="157" spans="1:23" s="42" customFormat="1" ht="128.25" hidden="1" customHeight="1">
      <c r="A157" s="19" t="s">
        <v>30</v>
      </c>
      <c r="B157" s="19" t="s">
        <v>284</v>
      </c>
      <c r="C157" s="19" t="s">
        <v>284</v>
      </c>
      <c r="D157" s="19" t="s">
        <v>326</v>
      </c>
      <c r="E157" s="19">
        <v>12</v>
      </c>
      <c r="F157" s="19" t="s">
        <v>327</v>
      </c>
      <c r="G157" s="19" t="s">
        <v>35</v>
      </c>
      <c r="H157" s="19" t="s">
        <v>314</v>
      </c>
      <c r="I157" s="19" t="s">
        <v>37</v>
      </c>
      <c r="J157" s="10">
        <v>16</v>
      </c>
      <c r="K157" s="10" t="s">
        <v>295</v>
      </c>
      <c r="L157" s="192"/>
      <c r="M157" s="37">
        <v>1</v>
      </c>
      <c r="N157" s="19">
        <v>1525343</v>
      </c>
      <c r="O157" s="19" t="s">
        <v>321</v>
      </c>
      <c r="P157" s="19" t="s">
        <v>107</v>
      </c>
      <c r="Q157" s="20">
        <v>0</v>
      </c>
      <c r="R157" s="20">
        <v>0</v>
      </c>
      <c r="S157" s="20">
        <f t="shared" si="4"/>
        <v>0</v>
      </c>
      <c r="T157" s="19" t="s">
        <v>41</v>
      </c>
      <c r="U157" s="216" t="s">
        <v>230</v>
      </c>
      <c r="V157" s="216" t="s">
        <v>231</v>
      </c>
      <c r="W157" s="215" t="s">
        <v>78</v>
      </c>
    </row>
    <row r="158" spans="1:23" s="42" customFormat="1" ht="128.25" hidden="1" customHeight="1">
      <c r="A158" s="19" t="s">
        <v>30</v>
      </c>
      <c r="B158" s="19" t="s">
        <v>284</v>
      </c>
      <c r="C158" s="19" t="s">
        <v>284</v>
      </c>
      <c r="D158" s="19" t="s">
        <v>326</v>
      </c>
      <c r="E158" s="19">
        <v>12</v>
      </c>
      <c r="F158" s="19" t="s">
        <v>327</v>
      </c>
      <c r="G158" s="19" t="s">
        <v>35</v>
      </c>
      <c r="H158" s="19" t="s">
        <v>314</v>
      </c>
      <c r="I158" s="19" t="s">
        <v>37</v>
      </c>
      <c r="J158" s="10">
        <v>16</v>
      </c>
      <c r="K158" s="10" t="s">
        <v>295</v>
      </c>
      <c r="L158" s="192"/>
      <c r="M158" s="37">
        <v>1</v>
      </c>
      <c r="N158" s="19">
        <v>1518749</v>
      </c>
      <c r="O158" s="19" t="s">
        <v>322</v>
      </c>
      <c r="P158" s="19" t="s">
        <v>107</v>
      </c>
      <c r="Q158" s="20">
        <v>0</v>
      </c>
      <c r="R158" s="20">
        <v>0</v>
      </c>
      <c r="S158" s="20">
        <f t="shared" si="4"/>
        <v>0</v>
      </c>
      <c r="T158" s="19" t="s">
        <v>41</v>
      </c>
      <c r="U158" s="216" t="s">
        <v>230</v>
      </c>
      <c r="V158" s="216" t="s">
        <v>231</v>
      </c>
      <c r="W158" s="215" t="s">
        <v>78</v>
      </c>
    </row>
    <row r="159" spans="1:23" s="42" customFormat="1" ht="128.25" hidden="1" customHeight="1">
      <c r="A159" s="19" t="s">
        <v>30</v>
      </c>
      <c r="B159" s="19" t="s">
        <v>284</v>
      </c>
      <c r="C159" s="19" t="s">
        <v>284</v>
      </c>
      <c r="D159" s="19" t="s">
        <v>326</v>
      </c>
      <c r="E159" s="19">
        <v>12</v>
      </c>
      <c r="F159" s="19" t="s">
        <v>327</v>
      </c>
      <c r="G159" s="19" t="s">
        <v>35</v>
      </c>
      <c r="H159" s="19" t="s">
        <v>314</v>
      </c>
      <c r="I159" s="19" t="s">
        <v>37</v>
      </c>
      <c r="J159" s="10">
        <v>16</v>
      </c>
      <c r="K159" s="10" t="s">
        <v>295</v>
      </c>
      <c r="L159" s="192"/>
      <c r="M159" s="37">
        <v>1</v>
      </c>
      <c r="N159" s="19">
        <v>2264120</v>
      </c>
      <c r="O159" s="19" t="s">
        <v>323</v>
      </c>
      <c r="P159" s="19" t="s">
        <v>40</v>
      </c>
      <c r="Q159" s="20">
        <v>0</v>
      </c>
      <c r="R159" s="20">
        <v>0</v>
      </c>
      <c r="S159" s="20">
        <f t="shared" si="4"/>
        <v>0</v>
      </c>
      <c r="T159" s="19" t="s">
        <v>41</v>
      </c>
      <c r="U159" s="216" t="s">
        <v>230</v>
      </c>
      <c r="V159" s="216" t="s">
        <v>231</v>
      </c>
      <c r="W159" s="215" t="s">
        <v>78</v>
      </c>
    </row>
    <row r="160" spans="1:23" s="42" customFormat="1" ht="128.25" hidden="1" customHeight="1">
      <c r="A160" s="8" t="s">
        <v>128</v>
      </c>
      <c r="B160" s="8" t="s">
        <v>328</v>
      </c>
      <c r="C160" s="8" t="s">
        <v>328</v>
      </c>
      <c r="D160" s="8" t="s">
        <v>329</v>
      </c>
      <c r="E160" s="8">
        <v>15</v>
      </c>
      <c r="F160" s="208" t="s">
        <v>330</v>
      </c>
      <c r="G160" s="208" t="s">
        <v>35</v>
      </c>
      <c r="H160" s="208" t="s">
        <v>331</v>
      </c>
      <c r="I160" s="8" t="s">
        <v>37</v>
      </c>
      <c r="J160" s="9">
        <v>80</v>
      </c>
      <c r="K160" s="9" t="s">
        <v>332</v>
      </c>
      <c r="L160" s="192"/>
      <c r="M160" s="8">
        <v>3</v>
      </c>
      <c r="N160" s="12" t="s">
        <v>333</v>
      </c>
      <c r="O160" s="12" t="s">
        <v>334</v>
      </c>
      <c r="P160" s="8" t="s">
        <v>335</v>
      </c>
      <c r="Q160" s="14">
        <v>500</v>
      </c>
      <c r="R160" s="14">
        <v>9800</v>
      </c>
      <c r="S160" s="14">
        <f t="shared" si="4"/>
        <v>30900</v>
      </c>
      <c r="T160" s="8" t="s">
        <v>41</v>
      </c>
      <c r="U160" s="210" t="s">
        <v>336</v>
      </c>
      <c r="V160" s="221" t="s">
        <v>337</v>
      </c>
      <c r="W160" s="218" t="s">
        <v>338</v>
      </c>
    </row>
    <row r="161" spans="1:23" s="42" customFormat="1" ht="128.25" hidden="1" customHeight="1">
      <c r="A161" s="8" t="s">
        <v>128</v>
      </c>
      <c r="B161" s="8" t="s">
        <v>328</v>
      </c>
      <c r="C161" s="8" t="s">
        <v>328</v>
      </c>
      <c r="D161" s="8" t="s">
        <v>339</v>
      </c>
      <c r="E161" s="8">
        <v>15</v>
      </c>
      <c r="F161" s="8" t="s">
        <v>340</v>
      </c>
      <c r="G161" s="8" t="s">
        <v>45</v>
      </c>
      <c r="H161" s="8" t="s">
        <v>36</v>
      </c>
      <c r="I161" s="8" t="s">
        <v>37</v>
      </c>
      <c r="J161" s="9">
        <v>40</v>
      </c>
      <c r="K161" s="10" t="s">
        <v>341</v>
      </c>
      <c r="L161" s="192"/>
      <c r="M161" s="8">
        <v>3</v>
      </c>
      <c r="N161" s="12" t="s">
        <v>333</v>
      </c>
      <c r="O161" s="12" t="s">
        <v>334</v>
      </c>
      <c r="P161" s="12" t="s">
        <v>335</v>
      </c>
      <c r="Q161" s="14">
        <v>100</v>
      </c>
      <c r="R161" s="14">
        <v>1000</v>
      </c>
      <c r="S161" s="14">
        <f t="shared" si="4"/>
        <v>3300</v>
      </c>
      <c r="T161" s="8" t="s">
        <v>41</v>
      </c>
      <c r="U161" s="210" t="s">
        <v>148</v>
      </c>
      <c r="V161" s="210" t="s">
        <v>225</v>
      </c>
      <c r="W161" s="219" t="s">
        <v>50</v>
      </c>
    </row>
    <row r="162" spans="1:23" s="42" customFormat="1" ht="128.25" hidden="1" customHeight="1">
      <c r="A162" s="8" t="s">
        <v>128</v>
      </c>
      <c r="B162" s="8" t="s">
        <v>328</v>
      </c>
      <c r="C162" s="8" t="s">
        <v>328</v>
      </c>
      <c r="D162" s="8" t="s">
        <v>342</v>
      </c>
      <c r="E162" s="8">
        <v>15</v>
      </c>
      <c r="F162" s="8" t="s">
        <v>340</v>
      </c>
      <c r="G162" s="8" t="s">
        <v>45</v>
      </c>
      <c r="H162" s="8" t="s">
        <v>36</v>
      </c>
      <c r="I162" s="8" t="s">
        <v>37</v>
      </c>
      <c r="J162" s="9">
        <v>40</v>
      </c>
      <c r="K162" s="10" t="s">
        <v>343</v>
      </c>
      <c r="L162" s="192"/>
      <c r="M162" s="8">
        <v>1</v>
      </c>
      <c r="N162" s="8">
        <v>1492984</v>
      </c>
      <c r="O162" s="8" t="s">
        <v>344</v>
      </c>
      <c r="P162" s="12" t="s">
        <v>335</v>
      </c>
      <c r="Q162" s="14">
        <v>5000</v>
      </c>
      <c r="R162" s="14">
        <v>0</v>
      </c>
      <c r="S162" s="14">
        <f t="shared" si="4"/>
        <v>5000</v>
      </c>
      <c r="T162" s="8" t="s">
        <v>41</v>
      </c>
      <c r="U162" s="210" t="s">
        <v>148</v>
      </c>
      <c r="V162" s="216" t="s">
        <v>225</v>
      </c>
      <c r="W162" s="219" t="s">
        <v>50</v>
      </c>
    </row>
    <row r="163" spans="1:23" s="42" customFormat="1" ht="128.25" hidden="1" customHeight="1">
      <c r="A163" s="8" t="s">
        <v>128</v>
      </c>
      <c r="B163" s="8" t="s">
        <v>328</v>
      </c>
      <c r="C163" s="8" t="s">
        <v>328</v>
      </c>
      <c r="D163" s="8" t="s">
        <v>345</v>
      </c>
      <c r="E163" s="8">
        <v>10</v>
      </c>
      <c r="F163" s="8" t="s">
        <v>346</v>
      </c>
      <c r="G163" s="8" t="s">
        <v>45</v>
      </c>
      <c r="H163" s="8" t="s">
        <v>36</v>
      </c>
      <c r="I163" s="8" t="s">
        <v>37</v>
      </c>
      <c r="J163" s="9">
        <v>16</v>
      </c>
      <c r="K163" s="10" t="s">
        <v>343</v>
      </c>
      <c r="L163" s="192"/>
      <c r="M163" s="8">
        <v>4</v>
      </c>
      <c r="N163" s="12" t="s">
        <v>333</v>
      </c>
      <c r="O163" s="12" t="s">
        <v>334</v>
      </c>
      <c r="P163" s="12" t="s">
        <v>335</v>
      </c>
      <c r="Q163" s="14">
        <v>100</v>
      </c>
      <c r="R163" s="14">
        <v>0</v>
      </c>
      <c r="S163" s="14">
        <f t="shared" si="4"/>
        <v>400</v>
      </c>
      <c r="T163" s="8" t="s">
        <v>41</v>
      </c>
      <c r="U163" s="210" t="s">
        <v>148</v>
      </c>
      <c r="V163" s="210" t="s">
        <v>225</v>
      </c>
      <c r="W163" s="219" t="s">
        <v>50</v>
      </c>
    </row>
    <row r="164" spans="1:23" s="42" customFormat="1" ht="128.25" hidden="1" customHeight="1">
      <c r="A164" s="19" t="s">
        <v>128</v>
      </c>
      <c r="B164" s="19" t="s">
        <v>328</v>
      </c>
      <c r="C164" s="19" t="s">
        <v>328</v>
      </c>
      <c r="D164" s="19" t="s">
        <v>347</v>
      </c>
      <c r="E164" s="19">
        <v>15</v>
      </c>
      <c r="F164" s="19" t="s">
        <v>348</v>
      </c>
      <c r="G164" s="19" t="s">
        <v>35</v>
      </c>
      <c r="H164" s="8" t="s">
        <v>36</v>
      </c>
      <c r="I164" s="8" t="s">
        <v>37</v>
      </c>
      <c r="J164" s="10">
        <v>40</v>
      </c>
      <c r="K164" s="10" t="s">
        <v>332</v>
      </c>
      <c r="L164" s="192"/>
      <c r="M164" s="19">
        <v>1</v>
      </c>
      <c r="N164" s="19">
        <v>6225458</v>
      </c>
      <c r="O164" s="19" t="s">
        <v>349</v>
      </c>
      <c r="P164" s="19" t="s">
        <v>335</v>
      </c>
      <c r="Q164" s="20">
        <v>1000</v>
      </c>
      <c r="R164" s="20">
        <v>9800</v>
      </c>
      <c r="S164" s="20">
        <f t="shared" ref="S164:S195" si="5">(R164+Q164)*M164</f>
        <v>10800</v>
      </c>
      <c r="T164" s="19" t="s">
        <v>41</v>
      </c>
      <c r="U164" s="210" t="s">
        <v>148</v>
      </c>
      <c r="V164" s="216" t="s">
        <v>225</v>
      </c>
      <c r="W164" s="219" t="s">
        <v>50</v>
      </c>
    </row>
    <row r="165" spans="1:23" ht="128.25" hidden="1" customHeight="1">
      <c r="A165" s="8" t="s">
        <v>128</v>
      </c>
      <c r="B165" s="8" t="s">
        <v>328</v>
      </c>
      <c r="C165" s="8" t="s">
        <v>328</v>
      </c>
      <c r="D165" s="8" t="s">
        <v>350</v>
      </c>
      <c r="E165" s="8">
        <v>15</v>
      </c>
      <c r="F165" s="8" t="s">
        <v>351</v>
      </c>
      <c r="G165" s="8" t="s">
        <v>35</v>
      </c>
      <c r="H165" s="8" t="s">
        <v>36</v>
      </c>
      <c r="I165" s="8" t="s">
        <v>37</v>
      </c>
      <c r="J165" s="9">
        <v>40</v>
      </c>
      <c r="K165" s="10" t="s">
        <v>352</v>
      </c>
      <c r="L165" s="192"/>
      <c r="M165" s="8">
        <v>1</v>
      </c>
      <c r="N165" s="8">
        <v>1580280</v>
      </c>
      <c r="O165" s="8" t="s">
        <v>353</v>
      </c>
      <c r="P165" s="8" t="s">
        <v>335</v>
      </c>
      <c r="Q165" s="14">
        <v>1000</v>
      </c>
      <c r="R165" s="14">
        <v>9800</v>
      </c>
      <c r="S165" s="14">
        <f t="shared" si="5"/>
        <v>10800</v>
      </c>
      <c r="T165" s="8" t="s">
        <v>41</v>
      </c>
      <c r="U165" s="210" t="s">
        <v>148</v>
      </c>
      <c r="V165" s="216" t="s">
        <v>225</v>
      </c>
      <c r="W165" s="217"/>
    </row>
    <row r="166" spans="1:23" ht="128.25" hidden="1" customHeight="1">
      <c r="A166" s="19" t="s">
        <v>128</v>
      </c>
      <c r="B166" s="19" t="s">
        <v>328</v>
      </c>
      <c r="C166" s="19" t="s">
        <v>328</v>
      </c>
      <c r="D166" s="19" t="s">
        <v>354</v>
      </c>
      <c r="E166" s="19">
        <v>15</v>
      </c>
      <c r="F166" s="19" t="s">
        <v>355</v>
      </c>
      <c r="G166" s="19" t="s">
        <v>145</v>
      </c>
      <c r="H166" s="19" t="s">
        <v>265</v>
      </c>
      <c r="I166" s="19" t="s">
        <v>46</v>
      </c>
      <c r="J166" s="10">
        <v>360</v>
      </c>
      <c r="K166" s="10" t="s">
        <v>341</v>
      </c>
      <c r="L166" s="10" t="s">
        <v>356</v>
      </c>
      <c r="M166" s="19">
        <v>1</v>
      </c>
      <c r="N166" s="19">
        <v>1580280</v>
      </c>
      <c r="O166" s="19" t="s">
        <v>353</v>
      </c>
      <c r="P166" s="19" t="s">
        <v>335</v>
      </c>
      <c r="Q166" s="20">
        <v>0</v>
      </c>
      <c r="R166" s="20">
        <v>0</v>
      </c>
      <c r="S166" s="20">
        <f t="shared" si="5"/>
        <v>0</v>
      </c>
      <c r="T166" s="19" t="s">
        <v>145</v>
      </c>
      <c r="U166" s="131" t="s">
        <v>48</v>
      </c>
      <c r="V166" s="131" t="s">
        <v>357</v>
      </c>
      <c r="W166" s="217"/>
    </row>
    <row r="167" spans="1:23" ht="128.25" hidden="1" customHeight="1">
      <c r="A167" s="19" t="s">
        <v>358</v>
      </c>
      <c r="B167" s="19" t="s">
        <v>358</v>
      </c>
      <c r="C167" s="19" t="s">
        <v>358</v>
      </c>
      <c r="D167" s="19" t="s">
        <v>359</v>
      </c>
      <c r="E167" s="19">
        <v>10</v>
      </c>
      <c r="F167" s="19" t="s">
        <v>360</v>
      </c>
      <c r="G167" s="19" t="s">
        <v>45</v>
      </c>
      <c r="H167" s="19" t="s">
        <v>36</v>
      </c>
      <c r="I167" s="37" t="s">
        <v>37</v>
      </c>
      <c r="J167" s="10">
        <v>20</v>
      </c>
      <c r="K167" s="19">
        <v>2020</v>
      </c>
      <c r="L167" s="192"/>
      <c r="M167" s="19">
        <v>1</v>
      </c>
      <c r="N167" s="19">
        <v>1454718</v>
      </c>
      <c r="O167" s="19" t="s">
        <v>361</v>
      </c>
      <c r="P167" s="54" t="s">
        <v>162</v>
      </c>
      <c r="Q167" s="20">
        <v>0</v>
      </c>
      <c r="R167" s="20">
        <v>0</v>
      </c>
      <c r="S167" s="20">
        <v>0</v>
      </c>
      <c r="T167" s="19" t="s">
        <v>41</v>
      </c>
      <c r="U167" s="210" t="s">
        <v>148</v>
      </c>
      <c r="V167" s="131" t="s">
        <v>225</v>
      </c>
      <c r="W167" s="219" t="s">
        <v>50</v>
      </c>
    </row>
    <row r="168" spans="1:23" s="42" customFormat="1" ht="128.25" hidden="1" customHeight="1">
      <c r="A168" s="19" t="s">
        <v>358</v>
      </c>
      <c r="B168" s="19" t="s">
        <v>358</v>
      </c>
      <c r="C168" s="19" t="s">
        <v>358</v>
      </c>
      <c r="D168" s="19" t="s">
        <v>362</v>
      </c>
      <c r="E168" s="19">
        <v>10</v>
      </c>
      <c r="F168" s="19" t="s">
        <v>363</v>
      </c>
      <c r="G168" s="19" t="s">
        <v>45</v>
      </c>
      <c r="H168" s="19" t="s">
        <v>331</v>
      </c>
      <c r="I168" s="37" t="s">
        <v>37</v>
      </c>
      <c r="J168" s="10">
        <v>16</v>
      </c>
      <c r="K168" s="19">
        <v>2020</v>
      </c>
      <c r="L168" s="192"/>
      <c r="M168" s="19">
        <v>1</v>
      </c>
      <c r="N168" s="19">
        <v>1568137</v>
      </c>
      <c r="O168" s="19" t="s">
        <v>364</v>
      </c>
      <c r="P168" s="54" t="s">
        <v>162</v>
      </c>
      <c r="Q168" s="20">
        <v>0</v>
      </c>
      <c r="R168" s="20">
        <v>0</v>
      </c>
      <c r="S168" s="20">
        <v>0</v>
      </c>
      <c r="T168" s="19" t="s">
        <v>41</v>
      </c>
      <c r="U168" s="216" t="s">
        <v>56</v>
      </c>
      <c r="V168" s="131" t="s">
        <v>57</v>
      </c>
      <c r="W168" s="215" t="s">
        <v>58</v>
      </c>
    </row>
    <row r="169" spans="1:23" s="42" customFormat="1" ht="128.25" hidden="1" customHeight="1">
      <c r="A169" s="19" t="s">
        <v>358</v>
      </c>
      <c r="B169" s="19" t="s">
        <v>358</v>
      </c>
      <c r="C169" s="19" t="s">
        <v>358</v>
      </c>
      <c r="D169" s="19" t="s">
        <v>365</v>
      </c>
      <c r="E169" s="19">
        <v>10</v>
      </c>
      <c r="F169" s="19" t="s">
        <v>366</v>
      </c>
      <c r="G169" s="19" t="s">
        <v>45</v>
      </c>
      <c r="H169" s="19" t="s">
        <v>331</v>
      </c>
      <c r="I169" s="37" t="s">
        <v>37</v>
      </c>
      <c r="J169" s="10">
        <v>16</v>
      </c>
      <c r="K169" s="19">
        <v>2020</v>
      </c>
      <c r="L169" s="192"/>
      <c r="M169" s="19">
        <v>1</v>
      </c>
      <c r="N169" s="19">
        <v>1492768</v>
      </c>
      <c r="O169" s="19" t="s">
        <v>367</v>
      </c>
      <c r="P169" s="54" t="s">
        <v>162</v>
      </c>
      <c r="Q169" s="20">
        <v>0</v>
      </c>
      <c r="R169" s="20">
        <v>0</v>
      </c>
      <c r="S169" s="20">
        <v>0</v>
      </c>
      <c r="T169" s="19" t="s">
        <v>41</v>
      </c>
      <c r="U169" s="131" t="s">
        <v>176</v>
      </c>
      <c r="V169" s="131" t="s">
        <v>368</v>
      </c>
      <c r="W169" s="219" t="s">
        <v>50</v>
      </c>
    </row>
    <row r="170" spans="1:23" s="42" customFormat="1" ht="128.25" hidden="1" customHeight="1">
      <c r="A170" s="19" t="s">
        <v>358</v>
      </c>
      <c r="B170" s="19" t="s">
        <v>358</v>
      </c>
      <c r="C170" s="19" t="s">
        <v>358</v>
      </c>
      <c r="D170" s="19" t="s">
        <v>365</v>
      </c>
      <c r="E170" s="19">
        <v>10</v>
      </c>
      <c r="F170" s="19" t="s">
        <v>366</v>
      </c>
      <c r="G170" s="19" t="s">
        <v>45</v>
      </c>
      <c r="H170" s="19" t="s">
        <v>331</v>
      </c>
      <c r="I170" s="37" t="s">
        <v>37</v>
      </c>
      <c r="J170" s="10">
        <v>16</v>
      </c>
      <c r="K170" s="19">
        <v>2020</v>
      </c>
      <c r="L170" s="192"/>
      <c r="M170" s="19">
        <v>1</v>
      </c>
      <c r="N170" s="19" t="s">
        <v>369</v>
      </c>
      <c r="O170" s="19" t="s">
        <v>370</v>
      </c>
      <c r="P170" s="54" t="s">
        <v>162</v>
      </c>
      <c r="Q170" s="20">
        <v>0</v>
      </c>
      <c r="R170" s="20">
        <v>0</v>
      </c>
      <c r="S170" s="20">
        <v>0</v>
      </c>
      <c r="T170" s="19" t="s">
        <v>41</v>
      </c>
      <c r="U170" s="131" t="s">
        <v>176</v>
      </c>
      <c r="V170" s="131" t="s">
        <v>368</v>
      </c>
      <c r="W170" s="219" t="s">
        <v>50</v>
      </c>
    </row>
    <row r="171" spans="1:23" s="42" customFormat="1" ht="128.25" hidden="1" customHeight="1">
      <c r="A171" s="19" t="s">
        <v>358</v>
      </c>
      <c r="B171" s="19" t="s">
        <v>358</v>
      </c>
      <c r="C171" s="19" t="s">
        <v>358</v>
      </c>
      <c r="D171" s="19" t="s">
        <v>359</v>
      </c>
      <c r="E171" s="19">
        <v>10</v>
      </c>
      <c r="F171" s="19" t="s">
        <v>371</v>
      </c>
      <c r="G171" s="19" t="s">
        <v>45</v>
      </c>
      <c r="H171" s="19" t="s">
        <v>36</v>
      </c>
      <c r="I171" s="37" t="s">
        <v>37</v>
      </c>
      <c r="J171" s="10">
        <v>30</v>
      </c>
      <c r="K171" s="19"/>
      <c r="L171" s="192"/>
      <c r="M171" s="19">
        <v>1</v>
      </c>
      <c r="N171" s="19">
        <v>3003053</v>
      </c>
      <c r="O171" s="19" t="s">
        <v>372</v>
      </c>
      <c r="P171" s="19" t="s">
        <v>40</v>
      </c>
      <c r="Q171" s="20">
        <v>0</v>
      </c>
      <c r="R171" s="20">
        <v>0</v>
      </c>
      <c r="S171" s="20">
        <v>0</v>
      </c>
      <c r="T171" s="19" t="s">
        <v>41</v>
      </c>
      <c r="U171" s="37" t="s">
        <v>48</v>
      </c>
      <c r="V171" s="37" t="s">
        <v>49</v>
      </c>
      <c r="W171" s="290" t="s">
        <v>50</v>
      </c>
    </row>
    <row r="172" spans="1:23" s="42" customFormat="1" ht="128.25" hidden="1" customHeight="1">
      <c r="A172" s="19" t="s">
        <v>358</v>
      </c>
      <c r="B172" s="19" t="s">
        <v>358</v>
      </c>
      <c r="C172" s="19" t="s">
        <v>358</v>
      </c>
      <c r="D172" s="19" t="s">
        <v>373</v>
      </c>
      <c r="E172" s="19">
        <v>10</v>
      </c>
      <c r="F172" s="19" t="s">
        <v>374</v>
      </c>
      <c r="G172" s="19" t="s">
        <v>35</v>
      </c>
      <c r="H172" s="19" t="s">
        <v>36</v>
      </c>
      <c r="I172" s="37" t="s">
        <v>37</v>
      </c>
      <c r="J172" s="10">
        <v>35</v>
      </c>
      <c r="K172" s="120" t="s">
        <v>375</v>
      </c>
      <c r="L172" s="192"/>
      <c r="M172" s="19">
        <v>1</v>
      </c>
      <c r="N172" s="19">
        <v>1518751</v>
      </c>
      <c r="O172" s="19" t="s">
        <v>376</v>
      </c>
      <c r="P172" s="54" t="s">
        <v>162</v>
      </c>
      <c r="Q172" s="20">
        <v>6200</v>
      </c>
      <c r="R172" s="20">
        <v>17400</v>
      </c>
      <c r="S172" s="20">
        <v>23600</v>
      </c>
      <c r="T172" s="19" t="s">
        <v>41</v>
      </c>
      <c r="U172" s="216" t="s">
        <v>218</v>
      </c>
      <c r="V172" s="216" t="s">
        <v>377</v>
      </c>
      <c r="W172" s="217"/>
    </row>
    <row r="173" spans="1:23" s="42" customFormat="1" ht="128.25" hidden="1" customHeight="1">
      <c r="A173" s="19" t="s">
        <v>358</v>
      </c>
      <c r="B173" s="19" t="s">
        <v>358</v>
      </c>
      <c r="C173" s="19" t="s">
        <v>358</v>
      </c>
      <c r="D173" s="19" t="s">
        <v>373</v>
      </c>
      <c r="E173" s="19">
        <v>10</v>
      </c>
      <c r="F173" s="19" t="s">
        <v>374</v>
      </c>
      <c r="G173" s="19" t="s">
        <v>35</v>
      </c>
      <c r="H173" s="19" t="s">
        <v>36</v>
      </c>
      <c r="I173" s="37" t="s">
        <v>37</v>
      </c>
      <c r="J173" s="10">
        <v>35</v>
      </c>
      <c r="K173" s="120" t="s">
        <v>375</v>
      </c>
      <c r="L173" s="192"/>
      <c r="M173" s="19">
        <v>1</v>
      </c>
      <c r="N173" s="19">
        <v>1896085</v>
      </c>
      <c r="O173" s="19" t="s">
        <v>378</v>
      </c>
      <c r="P173" s="19" t="s">
        <v>40</v>
      </c>
      <c r="Q173" s="20">
        <v>6200</v>
      </c>
      <c r="R173" s="20">
        <v>17400</v>
      </c>
      <c r="S173" s="20">
        <v>23600</v>
      </c>
      <c r="T173" s="19" t="s">
        <v>41</v>
      </c>
      <c r="U173" s="216" t="s">
        <v>218</v>
      </c>
      <c r="V173" s="216" t="s">
        <v>377</v>
      </c>
      <c r="W173" s="217"/>
    </row>
    <row r="174" spans="1:23" s="42" customFormat="1" ht="128.25" hidden="1" customHeight="1">
      <c r="A174" s="19" t="s">
        <v>358</v>
      </c>
      <c r="B174" s="19" t="s">
        <v>358</v>
      </c>
      <c r="C174" s="19" t="s">
        <v>358</v>
      </c>
      <c r="D174" s="19" t="s">
        <v>365</v>
      </c>
      <c r="E174" s="19">
        <v>10</v>
      </c>
      <c r="F174" s="19" t="s">
        <v>379</v>
      </c>
      <c r="G174" s="19" t="s">
        <v>35</v>
      </c>
      <c r="H174" s="19" t="s">
        <v>36</v>
      </c>
      <c r="I174" s="37" t="s">
        <v>37</v>
      </c>
      <c r="J174" s="10">
        <v>40</v>
      </c>
      <c r="K174" s="19" t="s">
        <v>380</v>
      </c>
      <c r="L174" s="192"/>
      <c r="M174" s="19">
        <v>1</v>
      </c>
      <c r="N174" s="19">
        <v>3003781</v>
      </c>
      <c r="O174" s="19" t="s">
        <v>381</v>
      </c>
      <c r="P174" s="19" t="s">
        <v>382</v>
      </c>
      <c r="Q174" s="20">
        <v>0</v>
      </c>
      <c r="R174" s="20">
        <v>0</v>
      </c>
      <c r="S174" s="20">
        <v>0</v>
      </c>
      <c r="T174" s="19" t="s">
        <v>235</v>
      </c>
      <c r="U174" s="131" t="s">
        <v>235</v>
      </c>
      <c r="V174" s="216" t="s">
        <v>236</v>
      </c>
      <c r="W174" s="217"/>
    </row>
    <row r="175" spans="1:23" s="42" customFormat="1" ht="128.25" hidden="1" customHeight="1">
      <c r="A175" s="19" t="s">
        <v>358</v>
      </c>
      <c r="B175" s="19" t="s">
        <v>358</v>
      </c>
      <c r="C175" s="19" t="s">
        <v>358</v>
      </c>
      <c r="D175" s="19" t="s">
        <v>365</v>
      </c>
      <c r="E175" s="19">
        <v>10</v>
      </c>
      <c r="F175" s="19" t="s">
        <v>383</v>
      </c>
      <c r="G175" s="19" t="s">
        <v>35</v>
      </c>
      <c r="H175" s="19" t="s">
        <v>36</v>
      </c>
      <c r="I175" s="37" t="s">
        <v>37</v>
      </c>
      <c r="J175" s="10">
        <v>80</v>
      </c>
      <c r="K175" s="19" t="s">
        <v>384</v>
      </c>
      <c r="L175" s="192"/>
      <c r="M175" s="19">
        <v>1</v>
      </c>
      <c r="N175" s="19">
        <v>1518751</v>
      </c>
      <c r="O175" s="19" t="s">
        <v>376</v>
      </c>
      <c r="P175" s="54" t="s">
        <v>162</v>
      </c>
      <c r="Q175" s="20">
        <v>0</v>
      </c>
      <c r="R175" s="20">
        <v>0</v>
      </c>
      <c r="S175" s="20">
        <v>0</v>
      </c>
      <c r="T175" s="19" t="s">
        <v>235</v>
      </c>
      <c r="U175" s="131" t="s">
        <v>235</v>
      </c>
      <c r="V175" s="216" t="s">
        <v>236</v>
      </c>
      <c r="W175" s="217"/>
    </row>
    <row r="176" spans="1:23" s="42" customFormat="1" ht="128.25" hidden="1" customHeight="1">
      <c r="A176" s="19" t="s">
        <v>358</v>
      </c>
      <c r="B176" s="19" t="s">
        <v>358</v>
      </c>
      <c r="C176" s="19" t="s">
        <v>358</v>
      </c>
      <c r="D176" s="19" t="s">
        <v>365</v>
      </c>
      <c r="E176" s="19">
        <v>10</v>
      </c>
      <c r="F176" s="19" t="s">
        <v>383</v>
      </c>
      <c r="G176" s="19" t="s">
        <v>35</v>
      </c>
      <c r="H176" s="19" t="s">
        <v>36</v>
      </c>
      <c r="I176" s="37" t="s">
        <v>37</v>
      </c>
      <c r="J176" s="10">
        <v>80</v>
      </c>
      <c r="K176" s="19" t="s">
        <v>384</v>
      </c>
      <c r="L176" s="192"/>
      <c r="M176" s="19">
        <v>1</v>
      </c>
      <c r="N176" s="19" t="s">
        <v>369</v>
      </c>
      <c r="O176" s="19" t="s">
        <v>370</v>
      </c>
      <c r="P176" s="54" t="s">
        <v>162</v>
      </c>
      <c r="Q176" s="20">
        <v>0</v>
      </c>
      <c r="R176" s="20">
        <v>0</v>
      </c>
      <c r="S176" s="20">
        <v>0</v>
      </c>
      <c r="T176" s="19" t="s">
        <v>235</v>
      </c>
      <c r="U176" s="131" t="s">
        <v>235</v>
      </c>
      <c r="V176" s="216" t="s">
        <v>236</v>
      </c>
      <c r="W176" s="217"/>
    </row>
    <row r="177" spans="1:23" s="42" customFormat="1" ht="128.25" hidden="1" customHeight="1">
      <c r="A177" s="19" t="s">
        <v>358</v>
      </c>
      <c r="B177" s="19" t="s">
        <v>358</v>
      </c>
      <c r="C177" s="19" t="s">
        <v>358</v>
      </c>
      <c r="D177" s="19" t="s">
        <v>365</v>
      </c>
      <c r="E177" s="19">
        <v>10</v>
      </c>
      <c r="F177" s="19" t="s">
        <v>383</v>
      </c>
      <c r="G177" s="19" t="s">
        <v>35</v>
      </c>
      <c r="H177" s="19" t="s">
        <v>36</v>
      </c>
      <c r="I177" s="37" t="s">
        <v>37</v>
      </c>
      <c r="J177" s="10">
        <v>80</v>
      </c>
      <c r="K177" s="19" t="s">
        <v>384</v>
      </c>
      <c r="L177" s="192"/>
      <c r="M177" s="19">
        <v>1</v>
      </c>
      <c r="N177" s="19">
        <v>3003053</v>
      </c>
      <c r="O177" s="19" t="s">
        <v>372</v>
      </c>
      <c r="P177" s="19" t="s">
        <v>40</v>
      </c>
      <c r="Q177" s="20">
        <v>0</v>
      </c>
      <c r="R177" s="20">
        <v>0</v>
      </c>
      <c r="S177" s="20">
        <v>0</v>
      </c>
      <c r="T177" s="19" t="s">
        <v>235</v>
      </c>
      <c r="U177" s="131" t="s">
        <v>235</v>
      </c>
      <c r="V177" s="216" t="s">
        <v>236</v>
      </c>
      <c r="W177" s="217"/>
    </row>
    <row r="178" spans="1:23" s="42" customFormat="1" ht="128.25" hidden="1" customHeight="1">
      <c r="A178" s="19" t="s">
        <v>358</v>
      </c>
      <c r="B178" s="19" t="s">
        <v>358</v>
      </c>
      <c r="C178" s="19" t="s">
        <v>358</v>
      </c>
      <c r="D178" s="19" t="s">
        <v>365</v>
      </c>
      <c r="E178" s="19">
        <v>10</v>
      </c>
      <c r="F178" s="19" t="s">
        <v>383</v>
      </c>
      <c r="G178" s="19" t="s">
        <v>145</v>
      </c>
      <c r="H178" s="19" t="s">
        <v>36</v>
      </c>
      <c r="I178" s="37" t="s">
        <v>37</v>
      </c>
      <c r="J178" s="10">
        <v>150</v>
      </c>
      <c r="K178" s="19" t="s">
        <v>385</v>
      </c>
      <c r="L178" s="19" t="s">
        <v>385</v>
      </c>
      <c r="M178" s="19">
        <v>1</v>
      </c>
      <c r="N178" s="19" t="s">
        <v>369</v>
      </c>
      <c r="O178" s="19" t="s">
        <v>370</v>
      </c>
      <c r="P178" s="54" t="s">
        <v>162</v>
      </c>
      <c r="Q178" s="20">
        <v>0</v>
      </c>
      <c r="R178" s="20">
        <v>0</v>
      </c>
      <c r="S178" s="20">
        <v>0</v>
      </c>
      <c r="T178" s="19" t="s">
        <v>145</v>
      </c>
      <c r="U178" s="131" t="s">
        <v>235</v>
      </c>
      <c r="V178" s="216" t="s">
        <v>236</v>
      </c>
      <c r="W178" s="217"/>
    </row>
    <row r="179" spans="1:23" s="42" customFormat="1" ht="128.25" hidden="1" customHeight="1">
      <c r="A179" s="19" t="s">
        <v>386</v>
      </c>
      <c r="B179" s="19" t="s">
        <v>386</v>
      </c>
      <c r="C179" s="19" t="s">
        <v>386</v>
      </c>
      <c r="D179" s="19" t="s">
        <v>387</v>
      </c>
      <c r="E179" s="19">
        <v>15</v>
      </c>
      <c r="F179" s="19" t="s">
        <v>388</v>
      </c>
      <c r="G179" s="19" t="s">
        <v>45</v>
      </c>
      <c r="H179" s="19" t="s">
        <v>36</v>
      </c>
      <c r="I179" s="19" t="s">
        <v>37</v>
      </c>
      <c r="J179" s="52"/>
      <c r="K179" s="8">
        <v>2020</v>
      </c>
      <c r="L179" s="192"/>
      <c r="M179" s="19">
        <v>2</v>
      </c>
      <c r="N179" s="19" t="s">
        <v>389</v>
      </c>
      <c r="O179" s="19" t="s">
        <v>389</v>
      </c>
      <c r="P179" s="19" t="s">
        <v>390</v>
      </c>
      <c r="Q179" s="20">
        <v>0</v>
      </c>
      <c r="R179" s="20">
        <v>0</v>
      </c>
      <c r="S179" s="20">
        <v>0</v>
      </c>
      <c r="T179" s="19" t="s">
        <v>41</v>
      </c>
      <c r="U179" s="221" t="s">
        <v>48</v>
      </c>
      <c r="V179" s="221" t="s">
        <v>163</v>
      </c>
      <c r="W179" s="219" t="s">
        <v>50</v>
      </c>
    </row>
    <row r="180" spans="1:23" s="42" customFormat="1" ht="128.25" hidden="1" customHeight="1">
      <c r="A180" s="19" t="s">
        <v>386</v>
      </c>
      <c r="B180" s="19" t="s">
        <v>386</v>
      </c>
      <c r="C180" s="19" t="s">
        <v>386</v>
      </c>
      <c r="D180" s="19" t="s">
        <v>387</v>
      </c>
      <c r="E180" s="19">
        <v>15</v>
      </c>
      <c r="F180" s="19" t="s">
        <v>391</v>
      </c>
      <c r="G180" s="19" t="s">
        <v>45</v>
      </c>
      <c r="H180" s="19" t="s">
        <v>36</v>
      </c>
      <c r="I180" s="19" t="s">
        <v>37</v>
      </c>
      <c r="J180" s="52"/>
      <c r="K180" s="8">
        <v>2020</v>
      </c>
      <c r="L180" s="192"/>
      <c r="M180" s="19">
        <v>2</v>
      </c>
      <c r="N180" s="19" t="s">
        <v>389</v>
      </c>
      <c r="O180" s="19" t="s">
        <v>389</v>
      </c>
      <c r="P180" s="19" t="s">
        <v>390</v>
      </c>
      <c r="Q180" s="20">
        <v>0</v>
      </c>
      <c r="R180" s="20">
        <v>0</v>
      </c>
      <c r="S180" s="20">
        <v>0</v>
      </c>
      <c r="T180" s="19" t="s">
        <v>41</v>
      </c>
      <c r="U180" s="131" t="s">
        <v>48</v>
      </c>
      <c r="V180" s="131" t="s">
        <v>392</v>
      </c>
      <c r="W180" s="219" t="s">
        <v>50</v>
      </c>
    </row>
    <row r="181" spans="1:23" s="42" customFormat="1" ht="128.25" hidden="1" customHeight="1">
      <c r="A181" s="19" t="s">
        <v>386</v>
      </c>
      <c r="B181" s="19" t="s">
        <v>386</v>
      </c>
      <c r="C181" s="19" t="s">
        <v>386</v>
      </c>
      <c r="D181" s="19" t="s">
        <v>387</v>
      </c>
      <c r="E181" s="19">
        <v>15</v>
      </c>
      <c r="F181" s="19" t="s">
        <v>44</v>
      </c>
      <c r="G181" s="19" t="s">
        <v>45</v>
      </c>
      <c r="H181" s="19" t="s">
        <v>36</v>
      </c>
      <c r="I181" s="19" t="s">
        <v>37</v>
      </c>
      <c r="J181" s="52"/>
      <c r="K181" s="8">
        <v>2020</v>
      </c>
      <c r="L181" s="192"/>
      <c r="M181" s="19">
        <v>3</v>
      </c>
      <c r="N181" s="19" t="s">
        <v>389</v>
      </c>
      <c r="O181" s="19" t="s">
        <v>389</v>
      </c>
      <c r="P181" s="19" t="s">
        <v>390</v>
      </c>
      <c r="Q181" s="20">
        <v>0</v>
      </c>
      <c r="R181" s="20">
        <v>0</v>
      </c>
      <c r="S181" s="20">
        <v>0</v>
      </c>
      <c r="T181" s="19" t="s">
        <v>41</v>
      </c>
      <c r="U181" s="131" t="s">
        <v>48</v>
      </c>
      <c r="V181" s="131" t="s">
        <v>49</v>
      </c>
      <c r="W181" s="219" t="s">
        <v>50</v>
      </c>
    </row>
    <row r="182" spans="1:23" s="42" customFormat="1" ht="128.25" hidden="1" customHeight="1">
      <c r="A182" s="8" t="s">
        <v>386</v>
      </c>
      <c r="B182" s="8" t="s">
        <v>386</v>
      </c>
      <c r="C182" s="8" t="s">
        <v>386</v>
      </c>
      <c r="D182" s="8" t="s">
        <v>393</v>
      </c>
      <c r="E182" s="8">
        <v>10</v>
      </c>
      <c r="F182" s="12" t="s">
        <v>394</v>
      </c>
      <c r="G182" s="8" t="s">
        <v>35</v>
      </c>
      <c r="H182" s="8" t="s">
        <v>310</v>
      </c>
      <c r="I182" s="8" t="s">
        <v>37</v>
      </c>
      <c r="J182" s="52">
        <v>48</v>
      </c>
      <c r="K182" s="166" t="s">
        <v>395</v>
      </c>
      <c r="L182" s="192"/>
      <c r="M182" s="8">
        <v>1</v>
      </c>
      <c r="N182" s="8">
        <v>1568431</v>
      </c>
      <c r="O182" s="8" t="s">
        <v>396</v>
      </c>
      <c r="P182" s="8" t="s">
        <v>397</v>
      </c>
      <c r="Q182" s="20">
        <v>1000</v>
      </c>
      <c r="R182" s="20">
        <v>18800</v>
      </c>
      <c r="S182" s="20">
        <v>19800</v>
      </c>
      <c r="T182" s="8" t="s">
        <v>41</v>
      </c>
      <c r="U182" s="131" t="s">
        <v>218</v>
      </c>
      <c r="V182" s="131" t="s">
        <v>398</v>
      </c>
      <c r="W182" s="219"/>
    </row>
    <row r="183" spans="1:23" s="42" customFormat="1" ht="128.25" hidden="1" customHeight="1">
      <c r="A183" s="19" t="s">
        <v>386</v>
      </c>
      <c r="B183" s="19" t="s">
        <v>386</v>
      </c>
      <c r="C183" s="19" t="s">
        <v>386</v>
      </c>
      <c r="D183" s="19" t="s">
        <v>362</v>
      </c>
      <c r="E183" s="19">
        <v>10</v>
      </c>
      <c r="F183" s="19" t="s">
        <v>399</v>
      </c>
      <c r="G183" s="19" t="s">
        <v>35</v>
      </c>
      <c r="H183" s="19" t="s">
        <v>36</v>
      </c>
      <c r="I183" s="19" t="s">
        <v>37</v>
      </c>
      <c r="J183" s="52">
        <v>32</v>
      </c>
      <c r="K183" s="8">
        <v>2020</v>
      </c>
      <c r="L183" s="192"/>
      <c r="M183" s="19">
        <v>2</v>
      </c>
      <c r="N183" s="19" t="s">
        <v>400</v>
      </c>
      <c r="O183" s="37" t="s">
        <v>401</v>
      </c>
      <c r="P183" s="19" t="s">
        <v>397</v>
      </c>
      <c r="Q183" s="20">
        <v>0</v>
      </c>
      <c r="R183" s="20">
        <v>0</v>
      </c>
      <c r="S183" s="20">
        <v>0</v>
      </c>
      <c r="T183" s="19" t="s">
        <v>235</v>
      </c>
      <c r="U183" s="131" t="s">
        <v>235</v>
      </c>
      <c r="V183" s="216" t="s">
        <v>236</v>
      </c>
      <c r="W183" s="217"/>
    </row>
    <row r="184" spans="1:23" s="42" customFormat="1" ht="128.25" hidden="1" customHeight="1">
      <c r="A184" s="19" t="s">
        <v>386</v>
      </c>
      <c r="B184" s="19" t="s">
        <v>386</v>
      </c>
      <c r="C184" s="19" t="s">
        <v>386</v>
      </c>
      <c r="D184" s="19" t="s">
        <v>362</v>
      </c>
      <c r="E184" s="19">
        <v>10</v>
      </c>
      <c r="F184" s="19" t="s">
        <v>402</v>
      </c>
      <c r="G184" s="19" t="s">
        <v>35</v>
      </c>
      <c r="H184" s="19" t="s">
        <v>36</v>
      </c>
      <c r="I184" s="19" t="s">
        <v>46</v>
      </c>
      <c r="J184" s="52">
        <v>120</v>
      </c>
      <c r="K184" s="8" t="s">
        <v>403</v>
      </c>
      <c r="L184" s="192"/>
      <c r="M184" s="19">
        <v>1</v>
      </c>
      <c r="N184" s="169">
        <v>1449388</v>
      </c>
      <c r="O184" s="19" t="s">
        <v>404</v>
      </c>
      <c r="P184" s="19" t="s">
        <v>397</v>
      </c>
      <c r="Q184" s="20">
        <v>0</v>
      </c>
      <c r="R184" s="20">
        <v>0</v>
      </c>
      <c r="S184" s="20">
        <v>0</v>
      </c>
      <c r="T184" s="19" t="s">
        <v>41</v>
      </c>
      <c r="U184" s="216" t="s">
        <v>230</v>
      </c>
      <c r="V184" s="216" t="s">
        <v>231</v>
      </c>
      <c r="W184" s="215" t="s">
        <v>58</v>
      </c>
    </row>
    <row r="185" spans="1:23" s="42" customFormat="1" ht="128.25" hidden="1" customHeight="1">
      <c r="A185" s="19" t="s">
        <v>386</v>
      </c>
      <c r="B185" s="19" t="s">
        <v>386</v>
      </c>
      <c r="C185" s="19" t="s">
        <v>386</v>
      </c>
      <c r="D185" s="19" t="s">
        <v>362</v>
      </c>
      <c r="E185" s="19">
        <v>10</v>
      </c>
      <c r="F185" s="19" t="s">
        <v>405</v>
      </c>
      <c r="G185" s="19" t="s">
        <v>35</v>
      </c>
      <c r="H185" s="19" t="s">
        <v>36</v>
      </c>
      <c r="I185" s="19" t="s">
        <v>46</v>
      </c>
      <c r="J185" s="52">
        <v>120</v>
      </c>
      <c r="K185" s="52" t="s">
        <v>406</v>
      </c>
      <c r="L185" s="192"/>
      <c r="M185" s="19">
        <v>1</v>
      </c>
      <c r="N185" s="169">
        <v>1449388</v>
      </c>
      <c r="O185" s="19" t="s">
        <v>404</v>
      </c>
      <c r="P185" s="19" t="s">
        <v>397</v>
      </c>
      <c r="Q185" s="20">
        <v>0</v>
      </c>
      <c r="R185" s="20">
        <v>0</v>
      </c>
      <c r="S185" s="20">
        <v>0</v>
      </c>
      <c r="T185" s="19" t="s">
        <v>41</v>
      </c>
      <c r="U185" s="216" t="s">
        <v>218</v>
      </c>
      <c r="V185" s="216" t="s">
        <v>398</v>
      </c>
      <c r="W185" s="217"/>
    </row>
    <row r="186" spans="1:23" s="42" customFormat="1" ht="128.25" hidden="1" customHeight="1">
      <c r="A186" s="19" t="s">
        <v>386</v>
      </c>
      <c r="B186" s="19" t="s">
        <v>386</v>
      </c>
      <c r="C186" s="19" t="s">
        <v>386</v>
      </c>
      <c r="D186" s="19" t="s">
        <v>362</v>
      </c>
      <c r="E186" s="19">
        <v>10</v>
      </c>
      <c r="F186" s="19" t="s">
        <v>407</v>
      </c>
      <c r="G186" s="19" t="s">
        <v>35</v>
      </c>
      <c r="H186" s="19" t="s">
        <v>36</v>
      </c>
      <c r="I186" s="19" t="s">
        <v>46</v>
      </c>
      <c r="J186" s="67">
        <v>120</v>
      </c>
      <c r="K186" s="115" t="s">
        <v>408</v>
      </c>
      <c r="L186" s="192"/>
      <c r="M186" s="19">
        <v>1</v>
      </c>
      <c r="N186" s="169">
        <v>1449388</v>
      </c>
      <c r="O186" s="19" t="s">
        <v>404</v>
      </c>
      <c r="P186" s="19" t="s">
        <v>397</v>
      </c>
      <c r="Q186" s="20">
        <v>0</v>
      </c>
      <c r="R186" s="20">
        <v>0</v>
      </c>
      <c r="S186" s="20">
        <v>0</v>
      </c>
      <c r="T186" s="19" t="s">
        <v>41</v>
      </c>
      <c r="U186" s="131" t="s">
        <v>148</v>
      </c>
      <c r="V186" s="216" t="s">
        <v>149</v>
      </c>
      <c r="W186" s="217"/>
    </row>
    <row r="187" spans="1:23" s="42" customFormat="1" ht="128.25" hidden="1" customHeight="1">
      <c r="A187" s="19" t="s">
        <v>386</v>
      </c>
      <c r="B187" s="19" t="s">
        <v>386</v>
      </c>
      <c r="C187" s="19" t="s">
        <v>386</v>
      </c>
      <c r="D187" s="19" t="s">
        <v>362</v>
      </c>
      <c r="E187" s="19">
        <v>10</v>
      </c>
      <c r="F187" s="19" t="s">
        <v>409</v>
      </c>
      <c r="G187" s="19" t="s">
        <v>35</v>
      </c>
      <c r="H187" s="19" t="s">
        <v>36</v>
      </c>
      <c r="I187" s="19" t="s">
        <v>37</v>
      </c>
      <c r="J187" s="67">
        <v>35</v>
      </c>
      <c r="K187" s="115" t="s">
        <v>403</v>
      </c>
      <c r="L187" s="192"/>
      <c r="M187" s="19">
        <v>1</v>
      </c>
      <c r="N187" s="169">
        <v>1449388</v>
      </c>
      <c r="O187" s="19" t="s">
        <v>404</v>
      </c>
      <c r="P187" s="19" t="s">
        <v>397</v>
      </c>
      <c r="Q187" s="20">
        <v>6500</v>
      </c>
      <c r="R187" s="20">
        <v>10400</v>
      </c>
      <c r="S187" s="20">
        <v>16900</v>
      </c>
      <c r="T187" s="19" t="s">
        <v>41</v>
      </c>
      <c r="U187" s="216" t="s">
        <v>218</v>
      </c>
      <c r="V187" s="216" t="s">
        <v>377</v>
      </c>
      <c r="W187" s="217"/>
    </row>
    <row r="188" spans="1:23" s="42" customFormat="1" ht="128.25" hidden="1" customHeight="1">
      <c r="A188" s="19" t="s">
        <v>386</v>
      </c>
      <c r="B188" s="19" t="s">
        <v>386</v>
      </c>
      <c r="C188" s="19" t="s">
        <v>386</v>
      </c>
      <c r="D188" s="19" t="s">
        <v>362</v>
      </c>
      <c r="E188" s="19">
        <v>10</v>
      </c>
      <c r="F188" s="19" t="s">
        <v>410</v>
      </c>
      <c r="G188" s="19" t="s">
        <v>35</v>
      </c>
      <c r="H188" s="19" t="s">
        <v>36</v>
      </c>
      <c r="I188" s="19" t="s">
        <v>37</v>
      </c>
      <c r="J188" s="52">
        <v>32</v>
      </c>
      <c r="K188" s="8">
        <v>2020</v>
      </c>
      <c r="L188" s="192"/>
      <c r="M188" s="19">
        <v>1</v>
      </c>
      <c r="N188" s="19">
        <v>1568431</v>
      </c>
      <c r="O188" s="37" t="s">
        <v>411</v>
      </c>
      <c r="P188" s="19" t="s">
        <v>412</v>
      </c>
      <c r="Q188" s="20">
        <v>0</v>
      </c>
      <c r="R188" s="20">
        <v>0</v>
      </c>
      <c r="S188" s="20">
        <v>0</v>
      </c>
      <c r="T188" s="19" t="s">
        <v>235</v>
      </c>
      <c r="U188" s="131" t="s">
        <v>235</v>
      </c>
      <c r="V188" s="216" t="s">
        <v>236</v>
      </c>
      <c r="W188" s="217"/>
    </row>
    <row r="189" spans="1:23" s="42" customFormat="1" ht="128.25" hidden="1" customHeight="1">
      <c r="A189" s="19" t="s">
        <v>386</v>
      </c>
      <c r="B189" s="19" t="s">
        <v>386</v>
      </c>
      <c r="C189" s="19" t="s">
        <v>386</v>
      </c>
      <c r="D189" s="19" t="s">
        <v>362</v>
      </c>
      <c r="E189" s="19">
        <v>10</v>
      </c>
      <c r="F189" s="19" t="s">
        <v>413</v>
      </c>
      <c r="G189" s="19" t="s">
        <v>35</v>
      </c>
      <c r="H189" s="19" t="s">
        <v>36</v>
      </c>
      <c r="I189" s="19" t="s">
        <v>46</v>
      </c>
      <c r="J189" s="67">
        <v>120</v>
      </c>
      <c r="K189" s="115" t="s">
        <v>414</v>
      </c>
      <c r="L189" s="192"/>
      <c r="M189" s="19">
        <v>1</v>
      </c>
      <c r="N189" s="169">
        <v>1449388</v>
      </c>
      <c r="O189" s="19" t="s">
        <v>404</v>
      </c>
      <c r="P189" s="19" t="s">
        <v>412</v>
      </c>
      <c r="Q189" s="20">
        <v>0</v>
      </c>
      <c r="R189" s="20">
        <v>0</v>
      </c>
      <c r="S189" s="20">
        <v>0</v>
      </c>
      <c r="T189" s="19" t="s">
        <v>41</v>
      </c>
      <c r="U189" s="131" t="s">
        <v>148</v>
      </c>
      <c r="V189" s="131" t="s">
        <v>157</v>
      </c>
      <c r="W189" s="217"/>
    </row>
    <row r="190" spans="1:23" s="42" customFormat="1" ht="128.25" hidden="1" customHeight="1">
      <c r="A190" s="19" t="s">
        <v>386</v>
      </c>
      <c r="B190" s="19" t="s">
        <v>386</v>
      </c>
      <c r="C190" s="19" t="s">
        <v>386</v>
      </c>
      <c r="D190" s="19" t="s">
        <v>362</v>
      </c>
      <c r="E190" s="19">
        <v>10</v>
      </c>
      <c r="F190" s="19" t="s">
        <v>415</v>
      </c>
      <c r="G190" s="19" t="s">
        <v>35</v>
      </c>
      <c r="H190" s="19" t="s">
        <v>36</v>
      </c>
      <c r="I190" s="67" t="s">
        <v>46</v>
      </c>
      <c r="J190" s="115">
        <v>120</v>
      </c>
      <c r="K190" s="67" t="s">
        <v>416</v>
      </c>
      <c r="L190" s="192"/>
      <c r="M190" s="19">
        <v>1</v>
      </c>
      <c r="N190" s="169">
        <v>1449388</v>
      </c>
      <c r="O190" s="19" t="s">
        <v>404</v>
      </c>
      <c r="P190" s="19" t="s">
        <v>412</v>
      </c>
      <c r="Q190" s="20">
        <v>0</v>
      </c>
      <c r="R190" s="20">
        <v>0</v>
      </c>
      <c r="S190" s="20">
        <v>0</v>
      </c>
      <c r="T190" s="19" t="s">
        <v>41</v>
      </c>
      <c r="U190" s="131" t="s">
        <v>243</v>
      </c>
      <c r="V190" s="216" t="s">
        <v>244</v>
      </c>
      <c r="W190" s="217"/>
    </row>
    <row r="191" spans="1:23" s="42" customFormat="1" ht="128.25" hidden="1" customHeight="1">
      <c r="A191" s="19" t="s">
        <v>386</v>
      </c>
      <c r="B191" s="19" t="s">
        <v>386</v>
      </c>
      <c r="C191" s="19" t="s">
        <v>386</v>
      </c>
      <c r="D191" s="19" t="s">
        <v>362</v>
      </c>
      <c r="E191" s="19">
        <v>10</v>
      </c>
      <c r="F191" s="172" t="s">
        <v>417</v>
      </c>
      <c r="G191" s="19" t="s">
        <v>35</v>
      </c>
      <c r="H191" s="19" t="s">
        <v>418</v>
      </c>
      <c r="I191" s="19" t="s">
        <v>37</v>
      </c>
      <c r="J191" s="67">
        <v>24</v>
      </c>
      <c r="K191" s="8" t="s">
        <v>419</v>
      </c>
      <c r="L191" s="192"/>
      <c r="M191" s="19">
        <v>1</v>
      </c>
      <c r="N191" s="19">
        <v>2326887</v>
      </c>
      <c r="O191" s="19" t="s">
        <v>420</v>
      </c>
      <c r="P191" s="19" t="s">
        <v>412</v>
      </c>
      <c r="Q191" s="20">
        <v>6636</v>
      </c>
      <c r="R191" s="20">
        <v>11800</v>
      </c>
      <c r="S191" s="20">
        <v>18436</v>
      </c>
      <c r="T191" s="19" t="s">
        <v>41</v>
      </c>
      <c r="U191" s="216" t="s">
        <v>218</v>
      </c>
      <c r="V191" s="216" t="s">
        <v>377</v>
      </c>
      <c r="W191" s="217"/>
    </row>
    <row r="192" spans="1:23" s="42" customFormat="1" ht="128.25" hidden="1" customHeight="1">
      <c r="A192" s="54" t="s">
        <v>421</v>
      </c>
      <c r="B192" s="19" t="s">
        <v>422</v>
      </c>
      <c r="C192" s="19" t="s">
        <v>422</v>
      </c>
      <c r="D192" s="19" t="s">
        <v>393</v>
      </c>
      <c r="E192" s="19">
        <v>15</v>
      </c>
      <c r="F192" s="19" t="s">
        <v>423</v>
      </c>
      <c r="G192" s="54" t="s">
        <v>45</v>
      </c>
      <c r="H192" s="8" t="s">
        <v>36</v>
      </c>
      <c r="I192" s="19" t="s">
        <v>37</v>
      </c>
      <c r="J192" s="10">
        <v>20</v>
      </c>
      <c r="K192" s="10">
        <v>43952</v>
      </c>
      <c r="L192" s="192"/>
      <c r="M192" s="19">
        <v>8</v>
      </c>
      <c r="N192" s="19"/>
      <c r="O192" s="19" t="s">
        <v>424</v>
      </c>
      <c r="P192" s="19" t="s">
        <v>425</v>
      </c>
      <c r="Q192" s="20">
        <v>0</v>
      </c>
      <c r="R192" s="20">
        <v>0</v>
      </c>
      <c r="S192" s="20">
        <f t="shared" ref="S192:S223" si="6">(R192+Q192)*M192</f>
        <v>0</v>
      </c>
      <c r="T192" s="19" t="s">
        <v>41</v>
      </c>
      <c r="U192" s="131" t="s">
        <v>201</v>
      </c>
      <c r="V192" s="210" t="s">
        <v>207</v>
      </c>
      <c r="W192" s="215" t="s">
        <v>50</v>
      </c>
    </row>
    <row r="193" spans="1:23" s="42" customFormat="1" ht="128.25" hidden="1" customHeight="1">
      <c r="A193" s="54" t="s">
        <v>421</v>
      </c>
      <c r="B193" s="19" t="s">
        <v>422</v>
      </c>
      <c r="C193" s="19" t="s">
        <v>422</v>
      </c>
      <c r="D193" s="19" t="s">
        <v>365</v>
      </c>
      <c r="E193" s="19">
        <v>15</v>
      </c>
      <c r="F193" s="19" t="s">
        <v>426</v>
      </c>
      <c r="G193" s="19" t="s">
        <v>35</v>
      </c>
      <c r="H193" s="19" t="s">
        <v>310</v>
      </c>
      <c r="I193" s="19" t="s">
        <v>37</v>
      </c>
      <c r="J193" s="10">
        <v>32</v>
      </c>
      <c r="K193" s="10"/>
      <c r="L193" s="192"/>
      <c r="M193" s="19">
        <v>1</v>
      </c>
      <c r="N193" s="19">
        <v>1636635</v>
      </c>
      <c r="O193" s="19" t="s">
        <v>427</v>
      </c>
      <c r="P193" s="19" t="s">
        <v>425</v>
      </c>
      <c r="Q193" s="20">
        <v>400</v>
      </c>
      <c r="R193" s="20">
        <v>8000</v>
      </c>
      <c r="S193" s="20">
        <f t="shared" si="6"/>
        <v>8400</v>
      </c>
      <c r="T193" s="19" t="s">
        <v>41</v>
      </c>
      <c r="U193" s="131" t="s">
        <v>148</v>
      </c>
      <c r="V193" s="221" t="s">
        <v>149</v>
      </c>
      <c r="W193" s="217"/>
    </row>
    <row r="194" spans="1:23" s="42" customFormat="1" ht="128.25" hidden="1" customHeight="1">
      <c r="A194" s="54" t="s">
        <v>421</v>
      </c>
      <c r="B194" s="19" t="s">
        <v>422</v>
      </c>
      <c r="C194" s="19" t="s">
        <v>422</v>
      </c>
      <c r="D194" s="19" t="s">
        <v>365</v>
      </c>
      <c r="E194" s="19">
        <v>15</v>
      </c>
      <c r="F194" s="19" t="s">
        <v>426</v>
      </c>
      <c r="G194" s="19" t="s">
        <v>35</v>
      </c>
      <c r="H194" s="19" t="s">
        <v>310</v>
      </c>
      <c r="I194" s="19" t="s">
        <v>37</v>
      </c>
      <c r="J194" s="10">
        <v>32</v>
      </c>
      <c r="K194" s="10"/>
      <c r="L194" s="192"/>
      <c r="M194" s="19">
        <v>1</v>
      </c>
      <c r="N194" s="19">
        <v>2264120</v>
      </c>
      <c r="O194" s="19" t="s">
        <v>428</v>
      </c>
      <c r="P194" s="19" t="s">
        <v>425</v>
      </c>
      <c r="Q194" s="20">
        <v>400</v>
      </c>
      <c r="R194" s="20">
        <v>8000</v>
      </c>
      <c r="S194" s="20">
        <f t="shared" si="6"/>
        <v>8400</v>
      </c>
      <c r="T194" s="19" t="s">
        <v>41</v>
      </c>
      <c r="U194" s="131" t="s">
        <v>148</v>
      </c>
      <c r="V194" s="221" t="s">
        <v>149</v>
      </c>
      <c r="W194" s="217"/>
    </row>
    <row r="195" spans="1:23" s="42" customFormat="1" ht="128.25" hidden="1" customHeight="1">
      <c r="A195" s="19" t="s">
        <v>158</v>
      </c>
      <c r="B195" s="19" t="s">
        <v>429</v>
      </c>
      <c r="C195" s="19" t="s">
        <v>429</v>
      </c>
      <c r="D195" s="19" t="s">
        <v>430</v>
      </c>
      <c r="E195" s="19">
        <v>15</v>
      </c>
      <c r="F195" s="19" t="s">
        <v>168</v>
      </c>
      <c r="G195" s="19" t="s">
        <v>45</v>
      </c>
      <c r="H195" s="19" t="s">
        <v>36</v>
      </c>
      <c r="I195" s="19" t="s">
        <v>37</v>
      </c>
      <c r="J195" s="52">
        <v>40</v>
      </c>
      <c r="K195" s="192"/>
      <c r="L195" s="192"/>
      <c r="M195" s="19">
        <v>6</v>
      </c>
      <c r="N195" s="192"/>
      <c r="O195" s="192"/>
      <c r="P195" s="54" t="s">
        <v>162</v>
      </c>
      <c r="Q195" s="49">
        <v>0</v>
      </c>
      <c r="R195" s="20">
        <v>0</v>
      </c>
      <c r="S195" s="20">
        <f t="shared" si="6"/>
        <v>0</v>
      </c>
      <c r="T195" s="19" t="s">
        <v>41</v>
      </c>
      <c r="U195" s="221" t="s">
        <v>48</v>
      </c>
      <c r="V195" s="221" t="s">
        <v>163</v>
      </c>
      <c r="W195" s="219" t="s">
        <v>50</v>
      </c>
    </row>
    <row r="196" spans="1:23" s="42" customFormat="1" ht="128.25" hidden="1" customHeight="1">
      <c r="A196" s="19" t="s">
        <v>158</v>
      </c>
      <c r="B196" s="19" t="s">
        <v>429</v>
      </c>
      <c r="C196" s="19" t="s">
        <v>429</v>
      </c>
      <c r="D196" s="19" t="s">
        <v>430</v>
      </c>
      <c r="E196" s="19">
        <v>15</v>
      </c>
      <c r="F196" s="19" t="s">
        <v>49</v>
      </c>
      <c r="G196" s="19" t="s">
        <v>45</v>
      </c>
      <c r="H196" s="19" t="s">
        <v>36</v>
      </c>
      <c r="I196" s="19" t="s">
        <v>37</v>
      </c>
      <c r="J196" s="52">
        <v>40</v>
      </c>
      <c r="K196" s="192"/>
      <c r="L196" s="192"/>
      <c r="M196" s="19">
        <v>6</v>
      </c>
      <c r="N196" s="192"/>
      <c r="O196" s="192"/>
      <c r="P196" s="54" t="s">
        <v>162</v>
      </c>
      <c r="Q196" s="49">
        <v>0</v>
      </c>
      <c r="R196" s="20">
        <v>0</v>
      </c>
      <c r="S196" s="20">
        <f t="shared" si="6"/>
        <v>0</v>
      </c>
      <c r="T196" s="19" t="s">
        <v>41</v>
      </c>
      <c r="U196" s="131" t="s">
        <v>48</v>
      </c>
      <c r="V196" s="131" t="s">
        <v>49</v>
      </c>
      <c r="W196" s="219" t="s">
        <v>50</v>
      </c>
    </row>
    <row r="197" spans="1:23" s="42" customFormat="1" ht="128.25" hidden="1" customHeight="1">
      <c r="A197" s="19" t="s">
        <v>158</v>
      </c>
      <c r="B197" s="19" t="s">
        <v>429</v>
      </c>
      <c r="C197" s="19" t="s">
        <v>429</v>
      </c>
      <c r="D197" s="19" t="s">
        <v>431</v>
      </c>
      <c r="E197" s="19">
        <v>15</v>
      </c>
      <c r="F197" s="19" t="s">
        <v>432</v>
      </c>
      <c r="G197" s="19" t="s">
        <v>145</v>
      </c>
      <c r="H197" s="19" t="s">
        <v>36</v>
      </c>
      <c r="I197" s="19" t="s">
        <v>46</v>
      </c>
      <c r="J197" s="52">
        <v>100</v>
      </c>
      <c r="K197" s="8" t="s">
        <v>433</v>
      </c>
      <c r="L197" s="8" t="s">
        <v>272</v>
      </c>
      <c r="M197" s="19">
        <v>1</v>
      </c>
      <c r="N197" s="37">
        <v>1492168</v>
      </c>
      <c r="O197" s="37" t="s">
        <v>434</v>
      </c>
      <c r="P197" s="54" t="s">
        <v>162</v>
      </c>
      <c r="Q197" s="20">
        <v>0</v>
      </c>
      <c r="R197" s="20">
        <v>0</v>
      </c>
      <c r="S197" s="20">
        <f t="shared" si="6"/>
        <v>0</v>
      </c>
      <c r="T197" s="19" t="s">
        <v>145</v>
      </c>
      <c r="U197" s="131" t="s">
        <v>176</v>
      </c>
      <c r="V197" s="216" t="s">
        <v>177</v>
      </c>
      <c r="W197" s="217"/>
    </row>
    <row r="198" spans="1:23" s="42" customFormat="1" ht="128.25" hidden="1" customHeight="1">
      <c r="A198" s="19" t="s">
        <v>158</v>
      </c>
      <c r="B198" s="19" t="s">
        <v>429</v>
      </c>
      <c r="C198" s="19" t="s">
        <v>429</v>
      </c>
      <c r="D198" s="19" t="s">
        <v>431</v>
      </c>
      <c r="E198" s="19">
        <v>15</v>
      </c>
      <c r="F198" s="19" t="s">
        <v>435</v>
      </c>
      <c r="G198" s="19" t="s">
        <v>145</v>
      </c>
      <c r="H198" s="19" t="s">
        <v>36</v>
      </c>
      <c r="I198" s="19" t="s">
        <v>46</v>
      </c>
      <c r="J198" s="52">
        <v>100</v>
      </c>
      <c r="K198" s="8" t="s">
        <v>436</v>
      </c>
      <c r="L198" s="8" t="s">
        <v>216</v>
      </c>
      <c r="M198" s="19">
        <v>1</v>
      </c>
      <c r="N198" s="37">
        <v>1222297</v>
      </c>
      <c r="O198" s="37" t="s">
        <v>437</v>
      </c>
      <c r="P198" s="54" t="s">
        <v>162</v>
      </c>
      <c r="Q198" s="20">
        <v>0</v>
      </c>
      <c r="R198" s="20">
        <v>0</v>
      </c>
      <c r="S198" s="20">
        <f t="shared" si="6"/>
        <v>0</v>
      </c>
      <c r="T198" s="19" t="s">
        <v>145</v>
      </c>
      <c r="U198" s="131" t="s">
        <v>148</v>
      </c>
      <c r="V198" s="131" t="s">
        <v>157</v>
      </c>
      <c r="W198" s="217"/>
    </row>
    <row r="199" spans="1:23" s="42" customFormat="1" ht="128.25" hidden="1" customHeight="1">
      <c r="A199" s="19" t="s">
        <v>158</v>
      </c>
      <c r="B199" s="19" t="s">
        <v>429</v>
      </c>
      <c r="C199" s="19" t="s">
        <v>429</v>
      </c>
      <c r="D199" s="19" t="s">
        <v>431</v>
      </c>
      <c r="E199" s="19">
        <v>15</v>
      </c>
      <c r="F199" s="19" t="s">
        <v>438</v>
      </c>
      <c r="G199" s="19" t="s">
        <v>145</v>
      </c>
      <c r="H199" s="19" t="s">
        <v>36</v>
      </c>
      <c r="I199" s="19" t="s">
        <v>46</v>
      </c>
      <c r="J199" s="52">
        <v>10</v>
      </c>
      <c r="K199" s="8" t="s">
        <v>433</v>
      </c>
      <c r="L199" s="8" t="s">
        <v>272</v>
      </c>
      <c r="M199" s="19">
        <v>1</v>
      </c>
      <c r="N199" s="37">
        <v>1491218</v>
      </c>
      <c r="O199" s="37" t="s">
        <v>439</v>
      </c>
      <c r="P199" s="54" t="s">
        <v>162</v>
      </c>
      <c r="Q199" s="20">
        <v>0</v>
      </c>
      <c r="R199" s="20">
        <v>0</v>
      </c>
      <c r="S199" s="20">
        <f t="shared" si="6"/>
        <v>0</v>
      </c>
      <c r="T199" s="19" t="s">
        <v>145</v>
      </c>
      <c r="U199" s="131" t="s">
        <v>201</v>
      </c>
      <c r="V199" s="131" t="s">
        <v>202</v>
      </c>
      <c r="W199" s="217"/>
    </row>
    <row r="200" spans="1:23" s="42" customFormat="1" ht="128.25" hidden="1" customHeight="1">
      <c r="A200" s="19" t="s">
        <v>158</v>
      </c>
      <c r="B200" s="54" t="s">
        <v>429</v>
      </c>
      <c r="C200" s="54" t="s">
        <v>429</v>
      </c>
      <c r="D200" s="54" t="s">
        <v>431</v>
      </c>
      <c r="E200" s="54">
        <v>15</v>
      </c>
      <c r="F200" s="19" t="s">
        <v>438</v>
      </c>
      <c r="G200" s="54" t="s">
        <v>145</v>
      </c>
      <c r="H200" s="54" t="s">
        <v>36</v>
      </c>
      <c r="I200" s="19" t="s">
        <v>46</v>
      </c>
      <c r="J200" s="52">
        <v>250</v>
      </c>
      <c r="K200" s="8" t="s">
        <v>433</v>
      </c>
      <c r="L200" s="8" t="s">
        <v>272</v>
      </c>
      <c r="M200" s="54">
        <v>1</v>
      </c>
      <c r="N200" s="54">
        <v>1492981</v>
      </c>
      <c r="O200" s="37" t="s">
        <v>440</v>
      </c>
      <c r="P200" s="54" t="s">
        <v>162</v>
      </c>
      <c r="Q200" s="20">
        <v>0</v>
      </c>
      <c r="R200" s="20">
        <v>0</v>
      </c>
      <c r="S200" s="20">
        <f t="shared" si="6"/>
        <v>0</v>
      </c>
      <c r="T200" s="54" t="s">
        <v>145</v>
      </c>
      <c r="U200" s="131" t="s">
        <v>201</v>
      </c>
      <c r="V200" s="131" t="s">
        <v>202</v>
      </c>
      <c r="W200" s="217"/>
    </row>
    <row r="201" spans="1:23" s="42" customFormat="1" ht="128.25" hidden="1" customHeight="1">
      <c r="A201" s="19" t="s">
        <v>158</v>
      </c>
      <c r="B201" s="19" t="s">
        <v>429</v>
      </c>
      <c r="C201" s="19" t="s">
        <v>429</v>
      </c>
      <c r="D201" s="19" t="s">
        <v>362</v>
      </c>
      <c r="E201" s="19">
        <v>15</v>
      </c>
      <c r="F201" s="19" t="s">
        <v>438</v>
      </c>
      <c r="G201" s="19" t="s">
        <v>145</v>
      </c>
      <c r="H201" s="19" t="s">
        <v>36</v>
      </c>
      <c r="I201" s="19" t="s">
        <v>46</v>
      </c>
      <c r="J201" s="52">
        <v>100</v>
      </c>
      <c r="K201" s="8" t="s">
        <v>436</v>
      </c>
      <c r="L201" s="8" t="s">
        <v>216</v>
      </c>
      <c r="M201" s="19">
        <v>1</v>
      </c>
      <c r="N201" s="37">
        <v>1222297</v>
      </c>
      <c r="O201" s="37" t="s">
        <v>437</v>
      </c>
      <c r="P201" s="54" t="s">
        <v>162</v>
      </c>
      <c r="Q201" s="20">
        <v>0</v>
      </c>
      <c r="R201" s="20">
        <v>0</v>
      </c>
      <c r="S201" s="20">
        <f t="shared" si="6"/>
        <v>0</v>
      </c>
      <c r="T201" s="19" t="s">
        <v>145</v>
      </c>
      <c r="U201" s="131" t="s">
        <v>201</v>
      </c>
      <c r="V201" s="131" t="s">
        <v>202</v>
      </c>
      <c r="W201" s="217"/>
    </row>
    <row r="202" spans="1:23" s="42" customFormat="1" ht="128.25" hidden="1" customHeight="1">
      <c r="A202" s="19" t="s">
        <v>158</v>
      </c>
      <c r="B202" s="19" t="s">
        <v>429</v>
      </c>
      <c r="C202" s="19" t="s">
        <v>429</v>
      </c>
      <c r="D202" s="19" t="s">
        <v>431</v>
      </c>
      <c r="E202" s="19">
        <v>15</v>
      </c>
      <c r="F202" s="19" t="s">
        <v>441</v>
      </c>
      <c r="G202" s="19" t="s">
        <v>145</v>
      </c>
      <c r="H202" s="19" t="s">
        <v>36</v>
      </c>
      <c r="I202" s="19" t="s">
        <v>46</v>
      </c>
      <c r="J202" s="52">
        <v>10</v>
      </c>
      <c r="K202" s="8" t="s">
        <v>436</v>
      </c>
      <c r="L202" s="8" t="s">
        <v>216</v>
      </c>
      <c r="M202" s="19">
        <v>1</v>
      </c>
      <c r="N202" s="37">
        <v>1222297</v>
      </c>
      <c r="O202" s="37" t="s">
        <v>437</v>
      </c>
      <c r="P202" s="54" t="s">
        <v>162</v>
      </c>
      <c r="Q202" s="20">
        <v>0</v>
      </c>
      <c r="R202" s="20">
        <v>0</v>
      </c>
      <c r="S202" s="20">
        <f t="shared" si="6"/>
        <v>0</v>
      </c>
      <c r="T202" s="19" t="s">
        <v>145</v>
      </c>
      <c r="U202" s="216" t="s">
        <v>56</v>
      </c>
      <c r="V202" s="216" t="s">
        <v>57</v>
      </c>
      <c r="W202" s="217"/>
    </row>
    <row r="203" spans="1:23" s="42" customFormat="1" ht="128.25" hidden="1" customHeight="1">
      <c r="A203" s="19" t="s">
        <v>158</v>
      </c>
      <c r="B203" s="19" t="s">
        <v>429</v>
      </c>
      <c r="C203" s="19" t="s">
        <v>429</v>
      </c>
      <c r="D203" s="19" t="s">
        <v>362</v>
      </c>
      <c r="E203" s="19">
        <v>15</v>
      </c>
      <c r="F203" s="19" t="s">
        <v>442</v>
      </c>
      <c r="G203" s="19" t="s">
        <v>35</v>
      </c>
      <c r="H203" s="19" t="s">
        <v>36</v>
      </c>
      <c r="I203" s="19" t="s">
        <v>37</v>
      </c>
      <c r="J203" s="52">
        <v>430</v>
      </c>
      <c r="K203" s="52" t="s">
        <v>443</v>
      </c>
      <c r="L203" s="192"/>
      <c r="M203" s="19">
        <v>1</v>
      </c>
      <c r="N203" s="37">
        <v>1491218</v>
      </c>
      <c r="O203" s="37" t="s">
        <v>439</v>
      </c>
      <c r="P203" s="54" t="s">
        <v>162</v>
      </c>
      <c r="Q203" s="49">
        <v>1680</v>
      </c>
      <c r="R203" s="20">
        <v>0</v>
      </c>
      <c r="S203" s="20">
        <f t="shared" si="6"/>
        <v>1680</v>
      </c>
      <c r="T203" s="19" t="s">
        <v>235</v>
      </c>
      <c r="U203" s="131" t="s">
        <v>235</v>
      </c>
      <c r="V203" s="216" t="s">
        <v>236</v>
      </c>
      <c r="W203" s="217"/>
    </row>
    <row r="204" spans="1:23" s="42" customFormat="1" ht="128.25" hidden="1" customHeight="1">
      <c r="A204" s="19" t="s">
        <v>158</v>
      </c>
      <c r="B204" s="19" t="s">
        <v>429</v>
      </c>
      <c r="C204" s="19" t="s">
        <v>429</v>
      </c>
      <c r="D204" s="19" t="s">
        <v>362</v>
      </c>
      <c r="E204" s="19">
        <v>15</v>
      </c>
      <c r="F204" s="19" t="s">
        <v>442</v>
      </c>
      <c r="G204" s="19" t="s">
        <v>35</v>
      </c>
      <c r="H204" s="19" t="s">
        <v>36</v>
      </c>
      <c r="I204" s="19" t="s">
        <v>37</v>
      </c>
      <c r="J204" s="52">
        <v>430</v>
      </c>
      <c r="K204" s="52" t="s">
        <v>443</v>
      </c>
      <c r="L204" s="192"/>
      <c r="M204" s="19">
        <v>1</v>
      </c>
      <c r="N204" s="37">
        <v>1492981</v>
      </c>
      <c r="O204" s="37" t="s">
        <v>440</v>
      </c>
      <c r="P204" s="54" t="s">
        <v>162</v>
      </c>
      <c r="Q204" s="49">
        <v>1680</v>
      </c>
      <c r="R204" s="20">
        <v>0</v>
      </c>
      <c r="S204" s="20">
        <f t="shared" si="6"/>
        <v>1680</v>
      </c>
      <c r="T204" s="19" t="s">
        <v>235</v>
      </c>
      <c r="U204" s="131" t="s">
        <v>235</v>
      </c>
      <c r="V204" s="216" t="s">
        <v>236</v>
      </c>
      <c r="W204" s="217"/>
    </row>
    <row r="205" spans="1:23" s="42" customFormat="1" ht="128.25" hidden="1" customHeight="1">
      <c r="A205" s="19" t="s">
        <v>158</v>
      </c>
      <c r="B205" s="19" t="s">
        <v>429</v>
      </c>
      <c r="C205" s="19" t="s">
        <v>429</v>
      </c>
      <c r="D205" s="19" t="s">
        <v>362</v>
      </c>
      <c r="E205" s="19">
        <v>15</v>
      </c>
      <c r="F205" s="19" t="s">
        <v>444</v>
      </c>
      <c r="G205" s="19" t="s">
        <v>145</v>
      </c>
      <c r="H205" s="19" t="s">
        <v>36</v>
      </c>
      <c r="I205" s="19" t="s">
        <v>46</v>
      </c>
      <c r="J205" s="52">
        <v>20</v>
      </c>
      <c r="K205" s="52" t="s">
        <v>436</v>
      </c>
      <c r="L205" s="52" t="s">
        <v>216</v>
      </c>
      <c r="M205" s="19">
        <v>1</v>
      </c>
      <c r="N205" s="37">
        <v>1222297</v>
      </c>
      <c r="O205" s="37" t="s">
        <v>437</v>
      </c>
      <c r="P205" s="54" t="s">
        <v>162</v>
      </c>
      <c r="Q205" s="20">
        <v>0</v>
      </c>
      <c r="R205" s="20">
        <v>0</v>
      </c>
      <c r="S205" s="20">
        <f t="shared" si="6"/>
        <v>0</v>
      </c>
      <c r="T205" s="19" t="s">
        <v>145</v>
      </c>
      <c r="U205" s="131" t="s">
        <v>243</v>
      </c>
      <c r="V205" s="216" t="s">
        <v>244</v>
      </c>
      <c r="W205" s="217"/>
    </row>
    <row r="206" spans="1:23" s="42" customFormat="1" ht="128.25" hidden="1" customHeight="1">
      <c r="A206" s="19" t="s">
        <v>158</v>
      </c>
      <c r="B206" s="19" t="s">
        <v>429</v>
      </c>
      <c r="C206" s="19" t="s">
        <v>429</v>
      </c>
      <c r="D206" s="19" t="s">
        <v>445</v>
      </c>
      <c r="E206" s="19">
        <v>15</v>
      </c>
      <c r="F206" s="19" t="s">
        <v>446</v>
      </c>
      <c r="G206" s="19" t="s">
        <v>35</v>
      </c>
      <c r="H206" s="19" t="s">
        <v>36</v>
      </c>
      <c r="I206" s="19" t="s">
        <v>37</v>
      </c>
      <c r="J206" s="52">
        <v>720</v>
      </c>
      <c r="K206" s="52" t="s">
        <v>447</v>
      </c>
      <c r="L206" s="192"/>
      <c r="M206" s="19">
        <v>1</v>
      </c>
      <c r="N206" s="37">
        <v>1492148</v>
      </c>
      <c r="O206" s="37" t="s">
        <v>448</v>
      </c>
      <c r="P206" s="54" t="s">
        <v>162</v>
      </c>
      <c r="Q206" s="154">
        <v>0</v>
      </c>
      <c r="R206" s="20">
        <v>0</v>
      </c>
      <c r="S206" s="60">
        <f t="shared" si="6"/>
        <v>0</v>
      </c>
      <c r="T206" s="19" t="s">
        <v>228</v>
      </c>
      <c r="U206" s="131" t="s">
        <v>63</v>
      </c>
      <c r="V206" s="216" t="s">
        <v>449</v>
      </c>
      <c r="W206" s="217"/>
    </row>
    <row r="207" spans="1:23" s="42" customFormat="1" ht="128.25" hidden="1" customHeight="1">
      <c r="A207" s="19" t="s">
        <v>158</v>
      </c>
      <c r="B207" s="54" t="s">
        <v>429</v>
      </c>
      <c r="C207" s="54" t="s">
        <v>429</v>
      </c>
      <c r="D207" s="54" t="s">
        <v>445</v>
      </c>
      <c r="E207" s="54">
        <v>15</v>
      </c>
      <c r="F207" s="54" t="s">
        <v>450</v>
      </c>
      <c r="G207" s="54" t="s">
        <v>145</v>
      </c>
      <c r="H207" s="54" t="s">
        <v>36</v>
      </c>
      <c r="I207" s="19" t="s">
        <v>46</v>
      </c>
      <c r="J207" s="52">
        <v>140</v>
      </c>
      <c r="K207" s="52" t="s">
        <v>433</v>
      </c>
      <c r="L207" s="52" t="s">
        <v>272</v>
      </c>
      <c r="M207" s="54">
        <v>1</v>
      </c>
      <c r="N207" s="54">
        <v>1492981</v>
      </c>
      <c r="O207" s="37" t="s">
        <v>440</v>
      </c>
      <c r="P207" s="54" t="s">
        <v>162</v>
      </c>
      <c r="Q207" s="20">
        <v>0</v>
      </c>
      <c r="R207" s="20">
        <v>0</v>
      </c>
      <c r="S207" s="20">
        <f t="shared" si="6"/>
        <v>0</v>
      </c>
      <c r="T207" s="54" t="s">
        <v>145</v>
      </c>
      <c r="U207" s="210" t="s">
        <v>148</v>
      </c>
      <c r="V207" s="216" t="s">
        <v>225</v>
      </c>
      <c r="W207" s="217"/>
    </row>
    <row r="208" spans="1:23" s="42" customFormat="1" ht="128.25" hidden="1" customHeight="1">
      <c r="A208" s="19" t="s">
        <v>158</v>
      </c>
      <c r="B208" s="19" t="s">
        <v>429</v>
      </c>
      <c r="C208" s="19" t="s">
        <v>429</v>
      </c>
      <c r="D208" s="19" t="s">
        <v>431</v>
      </c>
      <c r="E208" s="19">
        <v>15</v>
      </c>
      <c r="F208" s="19" t="s">
        <v>229</v>
      </c>
      <c r="G208" s="19" t="s">
        <v>145</v>
      </c>
      <c r="H208" s="19" t="s">
        <v>36</v>
      </c>
      <c r="I208" s="19" t="s">
        <v>46</v>
      </c>
      <c r="J208" s="52">
        <v>20</v>
      </c>
      <c r="K208" s="52" t="s">
        <v>436</v>
      </c>
      <c r="L208" s="52" t="s">
        <v>216</v>
      </c>
      <c r="M208" s="19">
        <v>1</v>
      </c>
      <c r="N208" s="37">
        <v>1222297</v>
      </c>
      <c r="O208" s="37" t="s">
        <v>437</v>
      </c>
      <c r="P208" s="54" t="s">
        <v>162</v>
      </c>
      <c r="Q208" s="20">
        <v>0</v>
      </c>
      <c r="R208" s="20">
        <v>0</v>
      </c>
      <c r="S208" s="20">
        <f t="shared" si="6"/>
        <v>0</v>
      </c>
      <c r="T208" s="19" t="s">
        <v>145</v>
      </c>
      <c r="U208" s="216" t="s">
        <v>230</v>
      </c>
      <c r="V208" s="216" t="s">
        <v>231</v>
      </c>
      <c r="W208" s="217"/>
    </row>
    <row r="209" spans="1:23" s="42" customFormat="1" ht="128.25" hidden="1" customHeight="1">
      <c r="A209" s="19" t="s">
        <v>158</v>
      </c>
      <c r="B209" s="19" t="s">
        <v>429</v>
      </c>
      <c r="C209" s="19" t="s">
        <v>429</v>
      </c>
      <c r="D209" s="19" t="s">
        <v>431</v>
      </c>
      <c r="E209" s="19">
        <v>15</v>
      </c>
      <c r="F209" s="19" t="s">
        <v>451</v>
      </c>
      <c r="G209" s="19" t="s">
        <v>145</v>
      </c>
      <c r="H209" s="19" t="s">
        <v>36</v>
      </c>
      <c r="I209" s="19" t="s">
        <v>46</v>
      </c>
      <c r="J209" s="52">
        <v>200</v>
      </c>
      <c r="K209" s="52" t="s">
        <v>433</v>
      </c>
      <c r="L209" s="52" t="s">
        <v>272</v>
      </c>
      <c r="M209" s="19">
        <v>1</v>
      </c>
      <c r="N209" s="37">
        <v>1492168</v>
      </c>
      <c r="O209" s="37" t="s">
        <v>434</v>
      </c>
      <c r="P209" s="54" t="s">
        <v>162</v>
      </c>
      <c r="Q209" s="20">
        <v>0</v>
      </c>
      <c r="R209" s="20">
        <v>0</v>
      </c>
      <c r="S209" s="20">
        <f t="shared" si="6"/>
        <v>0</v>
      </c>
      <c r="T209" s="19" t="s">
        <v>145</v>
      </c>
      <c r="U209" s="210" t="s">
        <v>48</v>
      </c>
      <c r="V209" s="131" t="s">
        <v>274</v>
      </c>
      <c r="W209" s="217"/>
    </row>
    <row r="210" spans="1:23" s="42" customFormat="1" ht="128.25" hidden="1" customHeight="1">
      <c r="A210" s="19" t="s">
        <v>158</v>
      </c>
      <c r="B210" s="19" t="s">
        <v>429</v>
      </c>
      <c r="C210" s="19" t="s">
        <v>429</v>
      </c>
      <c r="D210" s="19" t="s">
        <v>362</v>
      </c>
      <c r="E210" s="19">
        <v>15</v>
      </c>
      <c r="F210" s="19" t="s">
        <v>452</v>
      </c>
      <c r="G210" s="19" t="s">
        <v>145</v>
      </c>
      <c r="H210" s="19" t="s">
        <v>36</v>
      </c>
      <c r="I210" s="19" t="s">
        <v>46</v>
      </c>
      <c r="J210" s="52">
        <v>20</v>
      </c>
      <c r="K210" s="52" t="s">
        <v>436</v>
      </c>
      <c r="L210" s="52" t="s">
        <v>216</v>
      </c>
      <c r="M210" s="19">
        <v>1</v>
      </c>
      <c r="N210" s="37">
        <v>1222297</v>
      </c>
      <c r="O210" s="37" t="s">
        <v>437</v>
      </c>
      <c r="P210" s="54" t="s">
        <v>162</v>
      </c>
      <c r="Q210" s="20">
        <v>0</v>
      </c>
      <c r="R210" s="20">
        <v>0</v>
      </c>
      <c r="S210" s="20">
        <f t="shared" si="6"/>
        <v>0</v>
      </c>
      <c r="T210" s="19" t="s">
        <v>145</v>
      </c>
      <c r="U210" s="131" t="s">
        <v>48</v>
      </c>
      <c r="V210" s="131" t="s">
        <v>69</v>
      </c>
      <c r="W210" s="217"/>
    </row>
    <row r="211" spans="1:23" s="42" customFormat="1" ht="128.25" hidden="1" customHeight="1">
      <c r="A211" s="19" t="s">
        <v>158</v>
      </c>
      <c r="B211" s="19" t="s">
        <v>429</v>
      </c>
      <c r="C211" s="19" t="s">
        <v>429</v>
      </c>
      <c r="D211" s="19" t="s">
        <v>362</v>
      </c>
      <c r="E211" s="19">
        <v>15</v>
      </c>
      <c r="F211" s="19" t="s">
        <v>453</v>
      </c>
      <c r="G211" s="19" t="s">
        <v>145</v>
      </c>
      <c r="H211" s="19" t="s">
        <v>36</v>
      </c>
      <c r="I211" s="19" t="s">
        <v>46</v>
      </c>
      <c r="J211" s="52">
        <v>50</v>
      </c>
      <c r="K211" s="52" t="s">
        <v>436</v>
      </c>
      <c r="L211" s="52" t="s">
        <v>216</v>
      </c>
      <c r="M211" s="19">
        <v>1</v>
      </c>
      <c r="N211" s="19">
        <v>1222297</v>
      </c>
      <c r="O211" s="19" t="s">
        <v>437</v>
      </c>
      <c r="P211" s="54" t="s">
        <v>162</v>
      </c>
      <c r="Q211" s="20">
        <v>0</v>
      </c>
      <c r="R211" s="20">
        <v>0</v>
      </c>
      <c r="S211" s="20">
        <f t="shared" si="6"/>
        <v>0</v>
      </c>
      <c r="T211" s="19" t="s">
        <v>145</v>
      </c>
      <c r="U211" s="227" t="s">
        <v>176</v>
      </c>
      <c r="V211" s="216" t="s">
        <v>254</v>
      </c>
      <c r="W211" s="217"/>
    </row>
    <row r="212" spans="1:23" s="42" customFormat="1" ht="128.25" hidden="1" customHeight="1">
      <c r="A212" s="19" t="s">
        <v>158</v>
      </c>
      <c r="B212" s="19" t="s">
        <v>429</v>
      </c>
      <c r="C212" s="19" t="s">
        <v>429</v>
      </c>
      <c r="D212" s="19" t="s">
        <v>431</v>
      </c>
      <c r="E212" s="19">
        <v>15</v>
      </c>
      <c r="F212" s="19" t="s">
        <v>454</v>
      </c>
      <c r="G212" s="19" t="s">
        <v>145</v>
      </c>
      <c r="H212" s="19" t="s">
        <v>36</v>
      </c>
      <c r="I212" s="19" t="s">
        <v>46</v>
      </c>
      <c r="J212" s="52">
        <v>20</v>
      </c>
      <c r="K212" s="52" t="s">
        <v>436</v>
      </c>
      <c r="L212" s="52" t="s">
        <v>216</v>
      </c>
      <c r="M212" s="19">
        <v>1</v>
      </c>
      <c r="N212" s="37">
        <v>1222297</v>
      </c>
      <c r="O212" s="37" t="s">
        <v>437</v>
      </c>
      <c r="P212" s="54" t="s">
        <v>162</v>
      </c>
      <c r="Q212" s="20">
        <v>0</v>
      </c>
      <c r="R212" s="20">
        <v>0</v>
      </c>
      <c r="S212" s="20">
        <f t="shared" si="6"/>
        <v>0</v>
      </c>
      <c r="T212" s="19" t="s">
        <v>145</v>
      </c>
      <c r="U212" s="131" t="s">
        <v>48</v>
      </c>
      <c r="V212" s="216" t="s">
        <v>455</v>
      </c>
      <c r="W212" s="217"/>
    </row>
    <row r="213" spans="1:23" s="42" customFormat="1" ht="128.25" hidden="1" customHeight="1">
      <c r="A213" s="19" t="s">
        <v>158</v>
      </c>
      <c r="B213" s="19" t="s">
        <v>429</v>
      </c>
      <c r="C213" s="19" t="s">
        <v>429</v>
      </c>
      <c r="D213" s="19" t="s">
        <v>431</v>
      </c>
      <c r="E213" s="19">
        <v>15</v>
      </c>
      <c r="F213" s="19" t="s">
        <v>456</v>
      </c>
      <c r="G213" s="19" t="s">
        <v>145</v>
      </c>
      <c r="H213" s="19" t="s">
        <v>36</v>
      </c>
      <c r="I213" s="19" t="s">
        <v>46</v>
      </c>
      <c r="J213" s="52">
        <v>10</v>
      </c>
      <c r="K213" s="52" t="s">
        <v>436</v>
      </c>
      <c r="L213" s="52" t="s">
        <v>216</v>
      </c>
      <c r="M213" s="19">
        <v>1</v>
      </c>
      <c r="N213" s="37">
        <v>1222297</v>
      </c>
      <c r="O213" s="37" t="s">
        <v>437</v>
      </c>
      <c r="P213" s="54" t="s">
        <v>162</v>
      </c>
      <c r="Q213" s="20">
        <v>0</v>
      </c>
      <c r="R213" s="20">
        <v>0</v>
      </c>
      <c r="S213" s="20">
        <f t="shared" si="6"/>
        <v>0</v>
      </c>
      <c r="T213" s="19" t="s">
        <v>145</v>
      </c>
      <c r="U213" s="216" t="s">
        <v>56</v>
      </c>
      <c r="V213" s="216" t="s">
        <v>57</v>
      </c>
      <c r="W213" s="217"/>
    </row>
    <row r="214" spans="1:23" ht="128.25" hidden="1" customHeight="1">
      <c r="A214" s="19" t="s">
        <v>158</v>
      </c>
      <c r="B214" s="19" t="s">
        <v>429</v>
      </c>
      <c r="C214" s="19" t="s">
        <v>429</v>
      </c>
      <c r="D214" s="19" t="s">
        <v>431</v>
      </c>
      <c r="E214" s="19">
        <v>15</v>
      </c>
      <c r="F214" s="19" t="s">
        <v>457</v>
      </c>
      <c r="G214" s="19" t="s">
        <v>145</v>
      </c>
      <c r="H214" s="19" t="s">
        <v>36</v>
      </c>
      <c r="I214" s="19" t="s">
        <v>46</v>
      </c>
      <c r="J214" s="52">
        <v>20</v>
      </c>
      <c r="K214" s="52" t="s">
        <v>436</v>
      </c>
      <c r="L214" s="52" t="s">
        <v>216</v>
      </c>
      <c r="M214" s="19">
        <v>1</v>
      </c>
      <c r="N214" s="37">
        <v>1222297</v>
      </c>
      <c r="O214" s="37" t="s">
        <v>437</v>
      </c>
      <c r="P214" s="54" t="s">
        <v>162</v>
      </c>
      <c r="Q214" s="20">
        <v>0</v>
      </c>
      <c r="R214" s="20">
        <v>0</v>
      </c>
      <c r="S214" s="20">
        <f t="shared" si="6"/>
        <v>0</v>
      </c>
      <c r="T214" s="19" t="s">
        <v>145</v>
      </c>
      <c r="U214" s="131" t="s">
        <v>63</v>
      </c>
      <c r="V214" s="216" t="s">
        <v>64</v>
      </c>
      <c r="W214" s="217"/>
    </row>
    <row r="215" spans="1:23" ht="128.25" hidden="1" customHeight="1">
      <c r="A215" s="19" t="s">
        <v>158</v>
      </c>
      <c r="B215" s="19" t="s">
        <v>429</v>
      </c>
      <c r="C215" s="19" t="s">
        <v>429</v>
      </c>
      <c r="D215" s="19" t="s">
        <v>431</v>
      </c>
      <c r="E215" s="19">
        <v>15</v>
      </c>
      <c r="F215" s="19" t="s">
        <v>458</v>
      </c>
      <c r="G215" s="19" t="s">
        <v>145</v>
      </c>
      <c r="H215" s="19" t="s">
        <v>36</v>
      </c>
      <c r="I215" s="19" t="s">
        <v>46</v>
      </c>
      <c r="J215" s="52">
        <v>100</v>
      </c>
      <c r="K215" s="52" t="s">
        <v>459</v>
      </c>
      <c r="L215" s="52" t="s">
        <v>272</v>
      </c>
      <c r="M215" s="19">
        <v>1</v>
      </c>
      <c r="N215" s="37">
        <v>1492168</v>
      </c>
      <c r="O215" s="37" t="s">
        <v>434</v>
      </c>
      <c r="P215" s="54" t="s">
        <v>162</v>
      </c>
      <c r="Q215" s="20">
        <v>0</v>
      </c>
      <c r="R215" s="20">
        <v>0</v>
      </c>
      <c r="S215" s="20">
        <f t="shared" si="6"/>
        <v>0</v>
      </c>
      <c r="T215" s="19" t="s">
        <v>145</v>
      </c>
      <c r="U215" s="37" t="s">
        <v>176</v>
      </c>
      <c r="V215" s="216" t="s">
        <v>460</v>
      </c>
      <c r="W215" s="217"/>
    </row>
    <row r="216" spans="1:23" s="42" customFormat="1" ht="128.25" hidden="1" customHeight="1">
      <c r="A216" s="19" t="s">
        <v>158</v>
      </c>
      <c r="B216" s="19" t="s">
        <v>429</v>
      </c>
      <c r="C216" s="19" t="s">
        <v>429</v>
      </c>
      <c r="D216" s="19" t="s">
        <v>362</v>
      </c>
      <c r="E216" s="19">
        <v>15</v>
      </c>
      <c r="F216" s="19" t="s">
        <v>461</v>
      </c>
      <c r="G216" s="19" t="s">
        <v>35</v>
      </c>
      <c r="H216" s="19" t="s">
        <v>265</v>
      </c>
      <c r="I216" s="19" t="s">
        <v>37</v>
      </c>
      <c r="J216" s="52">
        <v>588</v>
      </c>
      <c r="K216" s="19" t="s">
        <v>462</v>
      </c>
      <c r="L216" s="192"/>
      <c r="M216" s="19">
        <v>1</v>
      </c>
      <c r="N216" s="19">
        <v>1493407</v>
      </c>
      <c r="O216" s="19" t="s">
        <v>279</v>
      </c>
      <c r="P216" s="54" t="s">
        <v>162</v>
      </c>
      <c r="Q216" s="20"/>
      <c r="R216" s="20">
        <v>9500</v>
      </c>
      <c r="S216" s="20">
        <f t="shared" si="6"/>
        <v>9500</v>
      </c>
      <c r="T216" s="19" t="s">
        <v>228</v>
      </c>
      <c r="U216" s="131" t="s">
        <v>148</v>
      </c>
      <c r="V216" s="216" t="s">
        <v>149</v>
      </c>
      <c r="W216" s="217"/>
    </row>
    <row r="217" spans="1:23" s="42" customFormat="1" ht="128.25" hidden="1" customHeight="1">
      <c r="A217" s="19" t="s">
        <v>158</v>
      </c>
      <c r="B217" s="19" t="s">
        <v>429</v>
      </c>
      <c r="C217" s="19" t="s">
        <v>429</v>
      </c>
      <c r="D217" s="19" t="s">
        <v>431</v>
      </c>
      <c r="E217" s="19">
        <v>15</v>
      </c>
      <c r="F217" s="19" t="s">
        <v>463</v>
      </c>
      <c r="G217" s="19" t="s">
        <v>145</v>
      </c>
      <c r="H217" s="19" t="s">
        <v>36</v>
      </c>
      <c r="I217" s="19" t="s">
        <v>46</v>
      </c>
      <c r="J217" s="52">
        <v>20</v>
      </c>
      <c r="K217" s="19" t="s">
        <v>436</v>
      </c>
      <c r="L217" s="19" t="s">
        <v>216</v>
      </c>
      <c r="M217" s="19">
        <v>1</v>
      </c>
      <c r="N217" s="37">
        <v>1222297</v>
      </c>
      <c r="O217" s="37" t="s">
        <v>437</v>
      </c>
      <c r="P217" s="54" t="s">
        <v>162</v>
      </c>
      <c r="Q217" s="20">
        <v>0</v>
      </c>
      <c r="R217" s="20">
        <v>0</v>
      </c>
      <c r="S217" s="20">
        <f t="shared" si="6"/>
        <v>0</v>
      </c>
      <c r="T217" s="19" t="s">
        <v>145</v>
      </c>
      <c r="U217" s="131" t="s">
        <v>48</v>
      </c>
      <c r="V217" s="216" t="s">
        <v>464</v>
      </c>
      <c r="W217" s="217"/>
    </row>
    <row r="218" spans="1:23" s="42" customFormat="1" ht="128.25" hidden="1" customHeight="1">
      <c r="A218" s="19" t="s">
        <v>30</v>
      </c>
      <c r="B218" s="19" t="s">
        <v>30</v>
      </c>
      <c r="C218" s="19" t="s">
        <v>465</v>
      </c>
      <c r="D218" s="19" t="s">
        <v>466</v>
      </c>
      <c r="E218" s="19">
        <v>15</v>
      </c>
      <c r="F218" s="19" t="s">
        <v>467</v>
      </c>
      <c r="G218" s="19" t="s">
        <v>145</v>
      </c>
      <c r="H218" s="8" t="s">
        <v>36</v>
      </c>
      <c r="I218" s="19" t="s">
        <v>46</v>
      </c>
      <c r="J218" s="52">
        <v>180</v>
      </c>
      <c r="K218" s="10" t="s">
        <v>468</v>
      </c>
      <c r="L218" s="10" t="s">
        <v>216</v>
      </c>
      <c r="M218" s="19">
        <v>1</v>
      </c>
      <c r="N218" s="19">
        <v>1821518</v>
      </c>
      <c r="O218" s="19" t="s">
        <v>469</v>
      </c>
      <c r="P218" s="37" t="s">
        <v>40</v>
      </c>
      <c r="Q218" s="20">
        <v>0</v>
      </c>
      <c r="R218" s="20">
        <v>0</v>
      </c>
      <c r="S218" s="20">
        <f t="shared" si="6"/>
        <v>0</v>
      </c>
      <c r="T218" s="19" t="s">
        <v>145</v>
      </c>
      <c r="U218" s="131" t="s">
        <v>148</v>
      </c>
      <c r="V218" s="131" t="s">
        <v>157</v>
      </c>
      <c r="W218" s="217"/>
    </row>
    <row r="219" spans="1:23" s="42" customFormat="1" ht="128.25" hidden="1" customHeight="1">
      <c r="A219" s="8" t="s">
        <v>30</v>
      </c>
      <c r="B219" s="8" t="s">
        <v>30</v>
      </c>
      <c r="C219" s="8" t="s">
        <v>465</v>
      </c>
      <c r="D219" s="8" t="s">
        <v>470</v>
      </c>
      <c r="E219" s="8">
        <v>15</v>
      </c>
      <c r="F219" s="8" t="s">
        <v>471</v>
      </c>
      <c r="G219" s="8" t="s">
        <v>45</v>
      </c>
      <c r="H219" s="8" t="s">
        <v>36</v>
      </c>
      <c r="I219" s="8" t="s">
        <v>46</v>
      </c>
      <c r="J219" s="52">
        <v>130</v>
      </c>
      <c r="K219" s="10">
        <v>2020</v>
      </c>
      <c r="L219" s="192"/>
      <c r="M219" s="8">
        <v>1</v>
      </c>
      <c r="N219" s="8">
        <v>2439065</v>
      </c>
      <c r="O219" s="8" t="s">
        <v>472</v>
      </c>
      <c r="P219" s="12" t="s">
        <v>162</v>
      </c>
      <c r="Q219" s="77">
        <v>0</v>
      </c>
      <c r="R219" s="14">
        <v>0</v>
      </c>
      <c r="S219" s="64">
        <f t="shared" si="6"/>
        <v>0</v>
      </c>
      <c r="T219" s="8" t="s">
        <v>41</v>
      </c>
      <c r="U219" s="221" t="s">
        <v>48</v>
      </c>
      <c r="V219" s="221" t="s">
        <v>473</v>
      </c>
      <c r="W219" s="215" t="s">
        <v>78</v>
      </c>
    </row>
    <row r="220" spans="1:23" ht="128.25" hidden="1" customHeight="1">
      <c r="A220" s="8" t="s">
        <v>30</v>
      </c>
      <c r="B220" s="8" t="s">
        <v>30</v>
      </c>
      <c r="C220" s="8" t="s">
        <v>465</v>
      </c>
      <c r="D220" s="8" t="s">
        <v>474</v>
      </c>
      <c r="E220" s="8">
        <v>15</v>
      </c>
      <c r="F220" s="8" t="s">
        <v>471</v>
      </c>
      <c r="G220" s="8" t="s">
        <v>45</v>
      </c>
      <c r="H220" s="8" t="s">
        <v>36</v>
      </c>
      <c r="I220" s="8" t="s">
        <v>46</v>
      </c>
      <c r="J220" s="52">
        <v>130</v>
      </c>
      <c r="K220" s="10">
        <v>2020</v>
      </c>
      <c r="L220" s="192"/>
      <c r="M220" s="8">
        <v>1</v>
      </c>
      <c r="N220" s="8">
        <v>1060737</v>
      </c>
      <c r="O220" s="8" t="s">
        <v>475</v>
      </c>
      <c r="P220" s="12" t="s">
        <v>40</v>
      </c>
      <c r="Q220" s="77">
        <v>0</v>
      </c>
      <c r="R220" s="14">
        <v>0</v>
      </c>
      <c r="S220" s="64">
        <f t="shared" si="6"/>
        <v>0</v>
      </c>
      <c r="T220" s="8" t="s">
        <v>41</v>
      </c>
      <c r="U220" s="221" t="s">
        <v>48</v>
      </c>
      <c r="V220" s="221" t="s">
        <v>473</v>
      </c>
      <c r="W220" s="215" t="s">
        <v>78</v>
      </c>
    </row>
    <row r="221" spans="1:23" s="42" customFormat="1" ht="128.25" hidden="1" customHeight="1">
      <c r="A221" s="8" t="s">
        <v>30</v>
      </c>
      <c r="B221" s="8" t="s">
        <v>30</v>
      </c>
      <c r="C221" s="8" t="s">
        <v>465</v>
      </c>
      <c r="D221" s="8" t="s">
        <v>474</v>
      </c>
      <c r="E221" s="8">
        <v>15</v>
      </c>
      <c r="F221" s="8" t="s">
        <v>471</v>
      </c>
      <c r="G221" s="8" t="s">
        <v>45</v>
      </c>
      <c r="H221" s="8" t="s">
        <v>36</v>
      </c>
      <c r="I221" s="8" t="s">
        <v>46</v>
      </c>
      <c r="J221" s="52">
        <v>130</v>
      </c>
      <c r="K221" s="10">
        <v>2020</v>
      </c>
      <c r="L221" s="192"/>
      <c r="M221" s="8">
        <v>1</v>
      </c>
      <c r="N221" s="8">
        <v>19996163</v>
      </c>
      <c r="O221" s="8" t="s">
        <v>476</v>
      </c>
      <c r="P221" s="12" t="s">
        <v>40</v>
      </c>
      <c r="Q221" s="77">
        <v>0</v>
      </c>
      <c r="R221" s="14">
        <v>0</v>
      </c>
      <c r="S221" s="64">
        <f t="shared" si="6"/>
        <v>0</v>
      </c>
      <c r="T221" s="8" t="s">
        <v>41</v>
      </c>
      <c r="U221" s="221" t="s">
        <v>48</v>
      </c>
      <c r="V221" s="221" t="s">
        <v>473</v>
      </c>
      <c r="W221" s="215" t="s">
        <v>78</v>
      </c>
    </row>
    <row r="222" spans="1:23" s="42" customFormat="1" ht="128.25" hidden="1" customHeight="1">
      <c r="A222" s="8" t="s">
        <v>30</v>
      </c>
      <c r="B222" s="8" t="s">
        <v>30</v>
      </c>
      <c r="C222" s="8" t="s">
        <v>465</v>
      </c>
      <c r="D222" s="8" t="s">
        <v>474</v>
      </c>
      <c r="E222" s="8">
        <v>15</v>
      </c>
      <c r="F222" s="8" t="s">
        <v>471</v>
      </c>
      <c r="G222" s="8" t="s">
        <v>45</v>
      </c>
      <c r="H222" s="8" t="s">
        <v>36</v>
      </c>
      <c r="I222" s="8" t="s">
        <v>46</v>
      </c>
      <c r="J222" s="52">
        <v>130</v>
      </c>
      <c r="K222" s="10">
        <v>2020</v>
      </c>
      <c r="L222" s="192"/>
      <c r="M222" s="8">
        <v>1</v>
      </c>
      <c r="N222" s="8">
        <v>1516425</v>
      </c>
      <c r="O222" s="8" t="s">
        <v>477</v>
      </c>
      <c r="P222" s="12" t="s">
        <v>478</v>
      </c>
      <c r="Q222" s="77">
        <v>0</v>
      </c>
      <c r="R222" s="14">
        <v>0</v>
      </c>
      <c r="S222" s="64">
        <f t="shared" si="6"/>
        <v>0</v>
      </c>
      <c r="T222" s="8" t="s">
        <v>41</v>
      </c>
      <c r="U222" s="221" t="s">
        <v>48</v>
      </c>
      <c r="V222" s="221" t="s">
        <v>473</v>
      </c>
      <c r="W222" s="215" t="s">
        <v>78</v>
      </c>
    </row>
    <row r="223" spans="1:23" ht="128.25" hidden="1" customHeight="1">
      <c r="A223" s="8" t="s">
        <v>30</v>
      </c>
      <c r="B223" s="8" t="s">
        <v>30</v>
      </c>
      <c r="C223" s="8" t="s">
        <v>465</v>
      </c>
      <c r="D223" s="8" t="s">
        <v>474</v>
      </c>
      <c r="E223" s="8">
        <v>15</v>
      </c>
      <c r="F223" s="8" t="s">
        <v>471</v>
      </c>
      <c r="G223" s="8" t="s">
        <v>45</v>
      </c>
      <c r="H223" s="8" t="s">
        <v>36</v>
      </c>
      <c r="I223" s="8" t="s">
        <v>46</v>
      </c>
      <c r="J223" s="52">
        <v>130</v>
      </c>
      <c r="K223" s="10">
        <v>2020</v>
      </c>
      <c r="L223" s="192"/>
      <c r="M223" s="8">
        <v>1</v>
      </c>
      <c r="N223" s="8">
        <v>2089606</v>
      </c>
      <c r="O223" s="8" t="s">
        <v>479</v>
      </c>
      <c r="P223" s="12" t="s">
        <v>40</v>
      </c>
      <c r="Q223" s="77">
        <v>0</v>
      </c>
      <c r="R223" s="14">
        <v>0</v>
      </c>
      <c r="S223" s="64">
        <f t="shared" si="6"/>
        <v>0</v>
      </c>
      <c r="T223" s="8" t="s">
        <v>41</v>
      </c>
      <c r="U223" s="221" t="s">
        <v>48</v>
      </c>
      <c r="V223" s="221" t="s">
        <v>473</v>
      </c>
      <c r="W223" s="215" t="s">
        <v>78</v>
      </c>
    </row>
    <row r="224" spans="1:23" s="42" customFormat="1" ht="128.25" hidden="1" customHeight="1">
      <c r="A224" s="54" t="s">
        <v>30</v>
      </c>
      <c r="B224" s="37" t="s">
        <v>30</v>
      </c>
      <c r="C224" s="54" t="s">
        <v>465</v>
      </c>
      <c r="D224" s="54" t="s">
        <v>466</v>
      </c>
      <c r="E224" s="37">
        <v>15</v>
      </c>
      <c r="F224" s="54" t="s">
        <v>480</v>
      </c>
      <c r="G224" s="54" t="s">
        <v>35</v>
      </c>
      <c r="H224" s="37" t="s">
        <v>36</v>
      </c>
      <c r="I224" s="54" t="s">
        <v>37</v>
      </c>
      <c r="J224" s="54">
        <v>390</v>
      </c>
      <c r="K224" s="10">
        <v>43862</v>
      </c>
      <c r="L224" s="192"/>
      <c r="M224" s="54">
        <v>1</v>
      </c>
      <c r="N224" s="37">
        <v>1516425</v>
      </c>
      <c r="O224" s="54" t="s">
        <v>481</v>
      </c>
      <c r="P224" s="54" t="s">
        <v>478</v>
      </c>
      <c r="Q224" s="37">
        <v>0</v>
      </c>
      <c r="R224" s="54">
        <v>0</v>
      </c>
      <c r="S224" s="54">
        <f t="shared" ref="S224:S255" si="7">(R224+Q224)*M224</f>
        <v>0</v>
      </c>
      <c r="T224" s="37" t="s">
        <v>41</v>
      </c>
      <c r="U224" s="37" t="s">
        <v>218</v>
      </c>
      <c r="V224" s="37" t="s">
        <v>219</v>
      </c>
      <c r="W224" s="290"/>
    </row>
    <row r="225" spans="1:23" s="42" customFormat="1" ht="128.25" hidden="1" customHeight="1">
      <c r="A225" s="19" t="s">
        <v>30</v>
      </c>
      <c r="B225" s="19" t="s">
        <v>30</v>
      </c>
      <c r="C225" s="19" t="s">
        <v>465</v>
      </c>
      <c r="D225" s="19" t="s">
        <v>466</v>
      </c>
      <c r="E225" s="19">
        <v>15</v>
      </c>
      <c r="F225" s="19" t="s">
        <v>482</v>
      </c>
      <c r="G225" s="19" t="s">
        <v>145</v>
      </c>
      <c r="H225" s="8" t="s">
        <v>36</v>
      </c>
      <c r="I225" s="19" t="s">
        <v>46</v>
      </c>
      <c r="J225" s="9">
        <v>180</v>
      </c>
      <c r="K225" s="10" t="s">
        <v>468</v>
      </c>
      <c r="L225" s="10" t="s">
        <v>216</v>
      </c>
      <c r="M225" s="19">
        <v>1</v>
      </c>
      <c r="N225" s="19">
        <v>1821518</v>
      </c>
      <c r="O225" s="19" t="s">
        <v>469</v>
      </c>
      <c r="P225" s="19" t="s">
        <v>40</v>
      </c>
      <c r="Q225" s="20">
        <v>0</v>
      </c>
      <c r="R225" s="20">
        <v>0</v>
      </c>
      <c r="S225" s="20">
        <f t="shared" si="7"/>
        <v>0</v>
      </c>
      <c r="T225" s="19" t="s">
        <v>145</v>
      </c>
      <c r="U225" s="131" t="s">
        <v>201</v>
      </c>
      <c r="V225" s="131" t="s">
        <v>202</v>
      </c>
      <c r="W225" s="217"/>
    </row>
    <row r="226" spans="1:23" s="42" customFormat="1" ht="128.25" hidden="1" customHeight="1">
      <c r="A226" s="19" t="s">
        <v>30</v>
      </c>
      <c r="B226" s="19" t="s">
        <v>30</v>
      </c>
      <c r="C226" s="19" t="s">
        <v>30</v>
      </c>
      <c r="D226" s="19" t="s">
        <v>483</v>
      </c>
      <c r="E226" s="19">
        <v>15</v>
      </c>
      <c r="F226" s="19" t="s">
        <v>484</v>
      </c>
      <c r="G226" s="19" t="s">
        <v>145</v>
      </c>
      <c r="H226" s="8" t="s">
        <v>36</v>
      </c>
      <c r="I226" s="19" t="s">
        <v>46</v>
      </c>
      <c r="J226" s="52">
        <v>180</v>
      </c>
      <c r="K226" s="10" t="s">
        <v>485</v>
      </c>
      <c r="L226" s="10" t="s">
        <v>147</v>
      </c>
      <c r="M226" s="19">
        <v>1</v>
      </c>
      <c r="N226" s="19">
        <v>1491169</v>
      </c>
      <c r="O226" s="19" t="s">
        <v>486</v>
      </c>
      <c r="P226" s="54" t="s">
        <v>162</v>
      </c>
      <c r="Q226" s="20">
        <v>0</v>
      </c>
      <c r="R226" s="20">
        <v>0</v>
      </c>
      <c r="S226" s="20">
        <f t="shared" si="7"/>
        <v>0</v>
      </c>
      <c r="T226" s="19" t="s">
        <v>145</v>
      </c>
      <c r="U226" s="216" t="s">
        <v>218</v>
      </c>
      <c r="V226" s="216" t="s">
        <v>398</v>
      </c>
      <c r="W226" s="217"/>
    </row>
    <row r="227" spans="1:23" ht="128.25" hidden="1" customHeight="1">
      <c r="A227" s="19" t="s">
        <v>30</v>
      </c>
      <c r="B227" s="19" t="s">
        <v>30</v>
      </c>
      <c r="C227" s="19" t="s">
        <v>30</v>
      </c>
      <c r="D227" s="19" t="s">
        <v>483</v>
      </c>
      <c r="E227" s="19">
        <v>15</v>
      </c>
      <c r="F227" s="19" t="s">
        <v>435</v>
      </c>
      <c r="G227" s="19" t="s">
        <v>145</v>
      </c>
      <c r="H227" s="8" t="s">
        <v>36</v>
      </c>
      <c r="I227" s="19" t="s">
        <v>46</v>
      </c>
      <c r="J227" s="52">
        <v>180</v>
      </c>
      <c r="K227" s="10" t="s">
        <v>485</v>
      </c>
      <c r="L227" s="10" t="s">
        <v>147</v>
      </c>
      <c r="M227" s="19">
        <v>1</v>
      </c>
      <c r="N227" s="19">
        <v>1491169</v>
      </c>
      <c r="O227" s="19" t="s">
        <v>486</v>
      </c>
      <c r="P227" s="54" t="s">
        <v>162</v>
      </c>
      <c r="Q227" s="20">
        <v>0</v>
      </c>
      <c r="R227" s="20">
        <v>0</v>
      </c>
      <c r="S227" s="20">
        <f t="shared" si="7"/>
        <v>0</v>
      </c>
      <c r="T227" s="19" t="s">
        <v>145</v>
      </c>
      <c r="U227" s="131" t="s">
        <v>148</v>
      </c>
      <c r="V227" s="131" t="s">
        <v>157</v>
      </c>
      <c r="W227" s="217"/>
    </row>
    <row r="228" spans="1:23" ht="128.25" hidden="1" customHeight="1">
      <c r="A228" s="19" t="s">
        <v>30</v>
      </c>
      <c r="B228" s="19" t="s">
        <v>30</v>
      </c>
      <c r="C228" s="19" t="s">
        <v>30</v>
      </c>
      <c r="D228" s="19" t="s">
        <v>483</v>
      </c>
      <c r="E228" s="19">
        <v>15</v>
      </c>
      <c r="F228" s="54" t="s">
        <v>487</v>
      </c>
      <c r="G228" s="19" t="s">
        <v>145</v>
      </c>
      <c r="H228" s="8" t="s">
        <v>36</v>
      </c>
      <c r="I228" s="19" t="s">
        <v>46</v>
      </c>
      <c r="J228" s="52">
        <v>180</v>
      </c>
      <c r="K228" s="10" t="s">
        <v>485</v>
      </c>
      <c r="L228" s="10" t="s">
        <v>147</v>
      </c>
      <c r="M228" s="19">
        <v>1</v>
      </c>
      <c r="N228" s="19">
        <v>1491169</v>
      </c>
      <c r="O228" s="19" t="s">
        <v>486</v>
      </c>
      <c r="P228" s="37" t="s">
        <v>162</v>
      </c>
      <c r="Q228" s="20">
        <v>0</v>
      </c>
      <c r="R228" s="20">
        <v>0</v>
      </c>
      <c r="S228" s="20">
        <f t="shared" si="7"/>
        <v>0</v>
      </c>
      <c r="T228" s="19" t="s">
        <v>145</v>
      </c>
      <c r="U228" s="216" t="s">
        <v>218</v>
      </c>
      <c r="V228" s="216" t="s">
        <v>398</v>
      </c>
      <c r="W228" s="217"/>
    </row>
    <row r="229" spans="1:23" ht="128.25" hidden="1" customHeight="1">
      <c r="A229" s="19" t="s">
        <v>30</v>
      </c>
      <c r="B229" s="19" t="s">
        <v>30</v>
      </c>
      <c r="C229" s="19" t="s">
        <v>30</v>
      </c>
      <c r="D229" s="19" t="s">
        <v>483</v>
      </c>
      <c r="E229" s="19">
        <v>15</v>
      </c>
      <c r="F229" s="54" t="s">
        <v>487</v>
      </c>
      <c r="G229" s="19" t="s">
        <v>145</v>
      </c>
      <c r="H229" s="8" t="s">
        <v>36</v>
      </c>
      <c r="I229" s="19" t="s">
        <v>46</v>
      </c>
      <c r="J229" s="52">
        <v>120</v>
      </c>
      <c r="K229" s="10" t="s">
        <v>488</v>
      </c>
      <c r="L229" s="10" t="s">
        <v>152</v>
      </c>
      <c r="M229" s="19">
        <v>1</v>
      </c>
      <c r="N229" s="19">
        <v>2115007</v>
      </c>
      <c r="O229" s="19" t="s">
        <v>489</v>
      </c>
      <c r="P229" s="37" t="s">
        <v>162</v>
      </c>
      <c r="Q229" s="20">
        <v>0</v>
      </c>
      <c r="R229" s="20">
        <v>0</v>
      </c>
      <c r="S229" s="20">
        <f t="shared" si="7"/>
        <v>0</v>
      </c>
      <c r="T229" s="19" t="s">
        <v>490</v>
      </c>
      <c r="U229" s="216" t="s">
        <v>218</v>
      </c>
      <c r="V229" s="216" t="s">
        <v>398</v>
      </c>
      <c r="W229" s="217"/>
    </row>
    <row r="230" spans="1:23" ht="128.25" hidden="1" customHeight="1">
      <c r="A230" s="19" t="s">
        <v>30</v>
      </c>
      <c r="B230" s="19" t="s">
        <v>30</v>
      </c>
      <c r="C230" s="19" t="s">
        <v>30</v>
      </c>
      <c r="D230" s="19" t="s">
        <v>483</v>
      </c>
      <c r="E230" s="19">
        <v>15</v>
      </c>
      <c r="F230" s="19" t="s">
        <v>491</v>
      </c>
      <c r="G230" s="19" t="s">
        <v>145</v>
      </c>
      <c r="H230" s="8" t="s">
        <v>36</v>
      </c>
      <c r="I230" s="19" t="s">
        <v>46</v>
      </c>
      <c r="J230" s="9">
        <v>160</v>
      </c>
      <c r="K230" s="10" t="s">
        <v>492</v>
      </c>
      <c r="L230" s="10" t="s">
        <v>356</v>
      </c>
      <c r="M230" s="19">
        <v>1</v>
      </c>
      <c r="N230" s="19">
        <v>2439468</v>
      </c>
      <c r="O230" s="19" t="s">
        <v>493</v>
      </c>
      <c r="P230" s="37" t="s">
        <v>162</v>
      </c>
      <c r="Q230" s="20">
        <v>0</v>
      </c>
      <c r="R230" s="20">
        <v>0</v>
      </c>
      <c r="S230" s="20">
        <f t="shared" si="7"/>
        <v>0</v>
      </c>
      <c r="T230" s="19" t="s">
        <v>145</v>
      </c>
      <c r="U230" s="131" t="s">
        <v>235</v>
      </c>
      <c r="V230" s="216" t="s">
        <v>236</v>
      </c>
      <c r="W230" s="217"/>
    </row>
    <row r="231" spans="1:23" ht="128.25" hidden="1" customHeight="1">
      <c r="A231" s="19" t="s">
        <v>30</v>
      </c>
      <c r="B231" s="19" t="s">
        <v>30</v>
      </c>
      <c r="C231" s="19" t="s">
        <v>30</v>
      </c>
      <c r="D231" s="19" t="s">
        <v>483</v>
      </c>
      <c r="E231" s="19">
        <v>15</v>
      </c>
      <c r="F231" s="19" t="s">
        <v>426</v>
      </c>
      <c r="G231" s="19" t="s">
        <v>35</v>
      </c>
      <c r="H231" s="19" t="s">
        <v>310</v>
      </c>
      <c r="I231" s="19" t="s">
        <v>37</v>
      </c>
      <c r="J231" s="9">
        <v>32</v>
      </c>
      <c r="K231" s="10">
        <v>44136</v>
      </c>
      <c r="L231" s="192"/>
      <c r="M231" s="19">
        <v>1</v>
      </c>
      <c r="N231" s="19">
        <v>2264120</v>
      </c>
      <c r="O231" s="19" t="s">
        <v>428</v>
      </c>
      <c r="P231" s="37" t="s">
        <v>425</v>
      </c>
      <c r="Q231" s="75">
        <v>400</v>
      </c>
      <c r="R231" s="75">
        <v>8000</v>
      </c>
      <c r="S231" s="20">
        <f t="shared" si="7"/>
        <v>8400</v>
      </c>
      <c r="T231" s="19" t="s">
        <v>41</v>
      </c>
      <c r="U231" s="131" t="s">
        <v>148</v>
      </c>
      <c r="V231" s="221" t="s">
        <v>149</v>
      </c>
      <c r="W231" s="217"/>
    </row>
    <row r="232" spans="1:23" ht="128.25" hidden="1" customHeight="1">
      <c r="A232" s="8" t="s">
        <v>30</v>
      </c>
      <c r="B232" s="8" t="s">
        <v>30</v>
      </c>
      <c r="C232" s="8" t="s">
        <v>30</v>
      </c>
      <c r="D232" s="8" t="s">
        <v>494</v>
      </c>
      <c r="E232" s="8">
        <v>15</v>
      </c>
      <c r="F232" s="8" t="s">
        <v>423</v>
      </c>
      <c r="G232" s="8" t="s">
        <v>45</v>
      </c>
      <c r="H232" s="8" t="s">
        <v>36</v>
      </c>
      <c r="I232" s="8" t="s">
        <v>46</v>
      </c>
      <c r="J232" s="9">
        <v>20</v>
      </c>
      <c r="K232" s="10" t="s">
        <v>495</v>
      </c>
      <c r="L232" s="192"/>
      <c r="M232" s="8">
        <v>1</v>
      </c>
      <c r="N232" s="8">
        <v>1060737</v>
      </c>
      <c r="O232" s="8" t="s">
        <v>496</v>
      </c>
      <c r="P232" s="8" t="s">
        <v>497</v>
      </c>
      <c r="Q232" s="77">
        <v>0</v>
      </c>
      <c r="R232" s="14">
        <v>0</v>
      </c>
      <c r="S232" s="64">
        <f t="shared" si="7"/>
        <v>0</v>
      </c>
      <c r="T232" s="8" t="s">
        <v>41</v>
      </c>
      <c r="U232" s="131" t="s">
        <v>201</v>
      </c>
      <c r="V232" s="210" t="s">
        <v>207</v>
      </c>
      <c r="W232" s="215" t="s">
        <v>50</v>
      </c>
    </row>
    <row r="233" spans="1:23" ht="128.25" hidden="1" customHeight="1">
      <c r="A233" s="8" t="s">
        <v>30</v>
      </c>
      <c r="B233" s="8" t="s">
        <v>30</v>
      </c>
      <c r="C233" s="8" t="s">
        <v>30</v>
      </c>
      <c r="D233" s="8" t="s">
        <v>494</v>
      </c>
      <c r="E233" s="8">
        <v>15</v>
      </c>
      <c r="F233" s="8" t="s">
        <v>423</v>
      </c>
      <c r="G233" s="8" t="s">
        <v>45</v>
      </c>
      <c r="H233" s="8" t="s">
        <v>36</v>
      </c>
      <c r="I233" s="8" t="s">
        <v>46</v>
      </c>
      <c r="J233" s="9">
        <v>20</v>
      </c>
      <c r="K233" s="10" t="s">
        <v>406</v>
      </c>
      <c r="L233" s="192"/>
      <c r="M233" s="8">
        <v>1</v>
      </c>
      <c r="N233" s="8">
        <v>2264120</v>
      </c>
      <c r="O233" s="8" t="s">
        <v>428</v>
      </c>
      <c r="P233" s="8" t="s">
        <v>425</v>
      </c>
      <c r="Q233" s="77">
        <v>0</v>
      </c>
      <c r="R233" s="14">
        <v>0</v>
      </c>
      <c r="S233" s="64">
        <f t="shared" si="7"/>
        <v>0</v>
      </c>
      <c r="T233" s="8" t="s">
        <v>41</v>
      </c>
      <c r="U233" s="131" t="s">
        <v>201</v>
      </c>
      <c r="V233" s="210" t="s">
        <v>207</v>
      </c>
      <c r="W233" s="215" t="s">
        <v>50</v>
      </c>
    </row>
    <row r="234" spans="1:23" s="42" customFormat="1" ht="128.25" hidden="1" customHeight="1">
      <c r="A234" s="19" t="s">
        <v>158</v>
      </c>
      <c r="B234" s="19" t="s">
        <v>498</v>
      </c>
      <c r="C234" s="19" t="s">
        <v>498</v>
      </c>
      <c r="D234" s="19" t="s">
        <v>499</v>
      </c>
      <c r="E234" s="19">
        <v>15</v>
      </c>
      <c r="F234" s="19" t="s">
        <v>500</v>
      </c>
      <c r="G234" s="19" t="s">
        <v>145</v>
      </c>
      <c r="H234" s="19" t="s">
        <v>36</v>
      </c>
      <c r="I234" s="19" t="s">
        <v>46</v>
      </c>
      <c r="J234" s="52">
        <v>130</v>
      </c>
      <c r="K234" s="8" t="s">
        <v>501</v>
      </c>
      <c r="L234" s="8" t="s">
        <v>216</v>
      </c>
      <c r="M234" s="19">
        <v>1</v>
      </c>
      <c r="N234" s="12">
        <v>2110511</v>
      </c>
      <c r="O234" s="12" t="s">
        <v>502</v>
      </c>
      <c r="P234" s="54" t="s">
        <v>162</v>
      </c>
      <c r="Q234" s="49">
        <v>0</v>
      </c>
      <c r="R234" s="20">
        <v>0</v>
      </c>
      <c r="S234" s="20">
        <f t="shared" si="7"/>
        <v>0</v>
      </c>
      <c r="T234" s="19" t="s">
        <v>145</v>
      </c>
      <c r="U234" s="131" t="s">
        <v>503</v>
      </c>
      <c r="V234" s="131" t="s">
        <v>504</v>
      </c>
      <c r="W234" s="217"/>
    </row>
    <row r="235" spans="1:23" s="42" customFormat="1" ht="128.25" hidden="1" customHeight="1">
      <c r="A235" s="19" t="s">
        <v>158</v>
      </c>
      <c r="B235" s="19" t="s">
        <v>498</v>
      </c>
      <c r="C235" s="19" t="s">
        <v>498</v>
      </c>
      <c r="D235" s="19" t="s">
        <v>505</v>
      </c>
      <c r="E235" s="19">
        <v>12</v>
      </c>
      <c r="F235" s="19" t="s">
        <v>506</v>
      </c>
      <c r="G235" s="19" t="s">
        <v>145</v>
      </c>
      <c r="H235" s="19" t="s">
        <v>36</v>
      </c>
      <c r="I235" s="19" t="s">
        <v>46</v>
      </c>
      <c r="J235" s="52">
        <v>150</v>
      </c>
      <c r="K235" s="8" t="s">
        <v>507</v>
      </c>
      <c r="L235" s="8" t="s">
        <v>152</v>
      </c>
      <c r="M235" s="19">
        <v>1</v>
      </c>
      <c r="N235" s="8">
        <v>1568278</v>
      </c>
      <c r="O235" s="8" t="s">
        <v>508</v>
      </c>
      <c r="P235" s="54" t="s">
        <v>162</v>
      </c>
      <c r="Q235" s="20">
        <v>0</v>
      </c>
      <c r="R235" s="20">
        <v>0</v>
      </c>
      <c r="S235" s="20">
        <f t="shared" si="7"/>
        <v>0</v>
      </c>
      <c r="T235" s="19" t="s">
        <v>145</v>
      </c>
      <c r="U235" s="131" t="s">
        <v>48</v>
      </c>
      <c r="V235" s="131" t="s">
        <v>188</v>
      </c>
      <c r="W235" s="217"/>
    </row>
    <row r="236" spans="1:23" ht="128.25" hidden="1" customHeight="1">
      <c r="A236" s="19" t="s">
        <v>158</v>
      </c>
      <c r="B236" s="19" t="s">
        <v>498</v>
      </c>
      <c r="C236" s="19" t="s">
        <v>498</v>
      </c>
      <c r="D236" s="19" t="s">
        <v>505</v>
      </c>
      <c r="E236" s="19">
        <v>12</v>
      </c>
      <c r="F236" s="19" t="s">
        <v>506</v>
      </c>
      <c r="G236" s="19" t="s">
        <v>145</v>
      </c>
      <c r="H236" s="19" t="s">
        <v>36</v>
      </c>
      <c r="I236" s="19" t="s">
        <v>46</v>
      </c>
      <c r="J236" s="52">
        <v>270</v>
      </c>
      <c r="K236" s="8" t="s">
        <v>509</v>
      </c>
      <c r="L236" s="8" t="s">
        <v>356</v>
      </c>
      <c r="M236" s="19">
        <v>1</v>
      </c>
      <c r="N236" s="8">
        <v>2090964</v>
      </c>
      <c r="O236" s="8" t="s">
        <v>510</v>
      </c>
      <c r="P236" s="54" t="s">
        <v>268</v>
      </c>
      <c r="Q236" s="20">
        <v>0</v>
      </c>
      <c r="R236" s="20">
        <v>0</v>
      </c>
      <c r="S236" s="20">
        <f t="shared" si="7"/>
        <v>0</v>
      </c>
      <c r="T236" s="19" t="s">
        <v>145</v>
      </c>
      <c r="U236" s="131" t="s">
        <v>48</v>
      </c>
      <c r="V236" s="131" t="s">
        <v>188</v>
      </c>
      <c r="W236" s="217"/>
    </row>
    <row r="237" spans="1:23" ht="128.25" hidden="1" customHeight="1">
      <c r="A237" s="19" t="s">
        <v>158</v>
      </c>
      <c r="B237" s="19" t="s">
        <v>498</v>
      </c>
      <c r="C237" s="19" t="s">
        <v>498</v>
      </c>
      <c r="D237" s="19" t="s">
        <v>511</v>
      </c>
      <c r="E237" s="19">
        <v>16</v>
      </c>
      <c r="F237" s="19" t="s">
        <v>512</v>
      </c>
      <c r="G237" s="19" t="s">
        <v>145</v>
      </c>
      <c r="H237" s="19" t="s">
        <v>36</v>
      </c>
      <c r="I237" s="19" t="s">
        <v>46</v>
      </c>
      <c r="J237" s="52">
        <v>30</v>
      </c>
      <c r="K237" s="8" t="s">
        <v>507</v>
      </c>
      <c r="L237" s="8" t="s">
        <v>152</v>
      </c>
      <c r="M237" s="19">
        <v>1</v>
      </c>
      <c r="N237" s="37">
        <v>1568278</v>
      </c>
      <c r="O237" s="37" t="s">
        <v>508</v>
      </c>
      <c r="P237" s="54" t="s">
        <v>162</v>
      </c>
      <c r="Q237" s="20">
        <v>0</v>
      </c>
      <c r="R237" s="20">
        <v>0</v>
      </c>
      <c r="S237" s="20">
        <f t="shared" si="7"/>
        <v>0</v>
      </c>
      <c r="T237" s="19" t="s">
        <v>145</v>
      </c>
      <c r="U237" s="131" t="s">
        <v>48</v>
      </c>
      <c r="V237" s="216" t="s">
        <v>188</v>
      </c>
      <c r="W237" s="217"/>
    </row>
    <row r="238" spans="1:23" s="42" customFormat="1" ht="128.25" hidden="1" customHeight="1">
      <c r="A238" s="19" t="s">
        <v>158</v>
      </c>
      <c r="B238" s="19" t="s">
        <v>498</v>
      </c>
      <c r="C238" s="19" t="s">
        <v>498</v>
      </c>
      <c r="D238" s="19" t="s">
        <v>513</v>
      </c>
      <c r="E238" s="19">
        <v>15</v>
      </c>
      <c r="F238" s="19" t="s">
        <v>514</v>
      </c>
      <c r="G238" s="19" t="s">
        <v>35</v>
      </c>
      <c r="H238" s="19" t="s">
        <v>36</v>
      </c>
      <c r="I238" s="19" t="s">
        <v>46</v>
      </c>
      <c r="J238" s="52">
        <v>30</v>
      </c>
      <c r="K238" s="52" t="s">
        <v>515</v>
      </c>
      <c r="L238" s="192"/>
      <c r="M238" s="19">
        <v>1</v>
      </c>
      <c r="N238" s="37">
        <v>1914787</v>
      </c>
      <c r="O238" s="37" t="s">
        <v>516</v>
      </c>
      <c r="P238" s="19" t="s">
        <v>40</v>
      </c>
      <c r="Q238" s="154">
        <v>0</v>
      </c>
      <c r="R238" s="20">
        <v>0</v>
      </c>
      <c r="S238" s="60">
        <f t="shared" si="7"/>
        <v>0</v>
      </c>
      <c r="T238" s="19" t="s">
        <v>41</v>
      </c>
      <c r="U238" s="131" t="s">
        <v>92</v>
      </c>
      <c r="V238" s="216" t="s">
        <v>517</v>
      </c>
      <c r="W238" s="217"/>
    </row>
    <row r="239" spans="1:23" s="42" customFormat="1" ht="128.25" hidden="1" customHeight="1">
      <c r="A239" s="19" t="s">
        <v>158</v>
      </c>
      <c r="B239" s="19" t="s">
        <v>498</v>
      </c>
      <c r="C239" s="19" t="s">
        <v>498</v>
      </c>
      <c r="D239" s="19" t="s">
        <v>518</v>
      </c>
      <c r="E239" s="19">
        <v>12</v>
      </c>
      <c r="F239" s="19" t="s">
        <v>519</v>
      </c>
      <c r="G239" s="19" t="s">
        <v>145</v>
      </c>
      <c r="H239" s="19" t="s">
        <v>36</v>
      </c>
      <c r="I239" s="19" t="s">
        <v>37</v>
      </c>
      <c r="J239" s="52">
        <v>30</v>
      </c>
      <c r="K239" s="52" t="s">
        <v>520</v>
      </c>
      <c r="L239" s="10" t="s">
        <v>224</v>
      </c>
      <c r="M239" s="19">
        <v>1</v>
      </c>
      <c r="N239" s="19">
        <v>2110511</v>
      </c>
      <c r="O239" s="19" t="s">
        <v>502</v>
      </c>
      <c r="P239" s="54" t="s">
        <v>162</v>
      </c>
      <c r="Q239" s="20">
        <v>0</v>
      </c>
      <c r="R239" s="20">
        <v>0</v>
      </c>
      <c r="S239" s="20">
        <f t="shared" si="7"/>
        <v>0</v>
      </c>
      <c r="T239" s="19" t="s">
        <v>145</v>
      </c>
      <c r="U239" s="131" t="s">
        <v>235</v>
      </c>
      <c r="V239" s="216" t="s">
        <v>236</v>
      </c>
      <c r="W239" s="217"/>
    </row>
    <row r="240" spans="1:23" s="42" customFormat="1" ht="128.25" hidden="1" customHeight="1">
      <c r="A240" s="19" t="s">
        <v>158</v>
      </c>
      <c r="B240" s="19" t="s">
        <v>498</v>
      </c>
      <c r="C240" s="19" t="s">
        <v>498</v>
      </c>
      <c r="D240" s="19" t="s">
        <v>518</v>
      </c>
      <c r="E240" s="19">
        <v>12</v>
      </c>
      <c r="F240" s="19" t="s">
        <v>442</v>
      </c>
      <c r="G240" s="19" t="s">
        <v>35</v>
      </c>
      <c r="H240" s="19" t="s">
        <v>36</v>
      </c>
      <c r="I240" s="19" t="s">
        <v>37</v>
      </c>
      <c r="J240" s="52">
        <v>80</v>
      </c>
      <c r="K240" s="52" t="s">
        <v>521</v>
      </c>
      <c r="L240" s="192"/>
      <c r="M240" s="19">
        <v>1</v>
      </c>
      <c r="N240" s="19">
        <v>1441282</v>
      </c>
      <c r="O240" s="19" t="s">
        <v>522</v>
      </c>
      <c r="P240" s="54" t="s">
        <v>162</v>
      </c>
      <c r="Q240" s="20">
        <v>5550</v>
      </c>
      <c r="R240" s="20">
        <v>0</v>
      </c>
      <c r="S240" s="20">
        <f t="shared" si="7"/>
        <v>5550</v>
      </c>
      <c r="T240" s="19" t="s">
        <v>235</v>
      </c>
      <c r="U240" s="131" t="s">
        <v>235</v>
      </c>
      <c r="V240" s="216" t="s">
        <v>236</v>
      </c>
      <c r="W240" s="217"/>
    </row>
    <row r="241" spans="1:23" s="42" customFormat="1" ht="128.25" hidden="1" customHeight="1">
      <c r="A241" s="19" t="s">
        <v>158</v>
      </c>
      <c r="B241" s="19" t="s">
        <v>498</v>
      </c>
      <c r="C241" s="19" t="s">
        <v>498</v>
      </c>
      <c r="D241" s="19" t="s">
        <v>518</v>
      </c>
      <c r="E241" s="19">
        <v>12</v>
      </c>
      <c r="F241" s="19" t="s">
        <v>442</v>
      </c>
      <c r="G241" s="19" t="s">
        <v>145</v>
      </c>
      <c r="H241" s="19" t="s">
        <v>36</v>
      </c>
      <c r="I241" s="19" t="s">
        <v>91</v>
      </c>
      <c r="J241" s="52">
        <v>30</v>
      </c>
      <c r="K241" s="52" t="s">
        <v>507</v>
      </c>
      <c r="L241" s="52" t="s">
        <v>152</v>
      </c>
      <c r="M241" s="19">
        <v>1</v>
      </c>
      <c r="N241" s="19">
        <v>1568278</v>
      </c>
      <c r="O241" s="19" t="s">
        <v>508</v>
      </c>
      <c r="P241" s="54" t="s">
        <v>162</v>
      </c>
      <c r="Q241" s="20">
        <v>0</v>
      </c>
      <c r="R241" s="20">
        <v>0</v>
      </c>
      <c r="S241" s="20">
        <f t="shared" si="7"/>
        <v>0</v>
      </c>
      <c r="T241" s="19" t="s">
        <v>145</v>
      </c>
      <c r="U241" s="131" t="s">
        <v>235</v>
      </c>
      <c r="V241" s="216" t="s">
        <v>236</v>
      </c>
      <c r="W241" s="217"/>
    </row>
    <row r="242" spans="1:23" s="42" customFormat="1" ht="128.25" hidden="1" customHeight="1">
      <c r="A242" s="19" t="s">
        <v>158</v>
      </c>
      <c r="B242" s="19" t="s">
        <v>498</v>
      </c>
      <c r="C242" s="19" t="s">
        <v>498</v>
      </c>
      <c r="D242" s="19" t="s">
        <v>518</v>
      </c>
      <c r="E242" s="19">
        <v>12</v>
      </c>
      <c r="F242" s="19" t="s">
        <v>523</v>
      </c>
      <c r="G242" s="19" t="s">
        <v>35</v>
      </c>
      <c r="H242" s="19" t="s">
        <v>36</v>
      </c>
      <c r="I242" s="19" t="s">
        <v>37</v>
      </c>
      <c r="J242" s="52">
        <v>80</v>
      </c>
      <c r="K242" s="52" t="s">
        <v>521</v>
      </c>
      <c r="L242" s="192"/>
      <c r="M242" s="19">
        <v>1</v>
      </c>
      <c r="N242" s="19">
        <v>1493291</v>
      </c>
      <c r="O242" s="19" t="s">
        <v>524</v>
      </c>
      <c r="P242" s="54" t="s">
        <v>162</v>
      </c>
      <c r="Q242" s="20">
        <v>2350</v>
      </c>
      <c r="R242" s="20">
        <v>0</v>
      </c>
      <c r="S242" s="20">
        <f t="shared" si="7"/>
        <v>2350</v>
      </c>
      <c r="T242" s="19" t="s">
        <v>235</v>
      </c>
      <c r="U242" s="131" t="s">
        <v>235</v>
      </c>
      <c r="V242" s="216" t="s">
        <v>236</v>
      </c>
      <c r="W242" s="217"/>
    </row>
    <row r="243" spans="1:23" ht="128.25" hidden="1" customHeight="1">
      <c r="A243" s="19" t="s">
        <v>158</v>
      </c>
      <c r="B243" s="19" t="s">
        <v>498</v>
      </c>
      <c r="C243" s="19" t="s">
        <v>498</v>
      </c>
      <c r="D243" s="19" t="s">
        <v>499</v>
      </c>
      <c r="E243" s="19">
        <v>15</v>
      </c>
      <c r="F243" s="19" t="s">
        <v>525</v>
      </c>
      <c r="G243" s="19" t="s">
        <v>145</v>
      </c>
      <c r="H243" s="19" t="s">
        <v>36</v>
      </c>
      <c r="I243" s="19" t="s">
        <v>46</v>
      </c>
      <c r="J243" s="52">
        <v>30</v>
      </c>
      <c r="K243" s="52" t="s">
        <v>501</v>
      </c>
      <c r="L243" s="52" t="s">
        <v>216</v>
      </c>
      <c r="M243" s="19">
        <v>1</v>
      </c>
      <c r="N243" s="37">
        <v>2110511</v>
      </c>
      <c r="O243" s="37" t="s">
        <v>502</v>
      </c>
      <c r="P243" s="54" t="s">
        <v>162</v>
      </c>
      <c r="Q243" s="20">
        <v>0</v>
      </c>
      <c r="R243" s="20">
        <v>0</v>
      </c>
      <c r="S243" s="20">
        <f t="shared" si="7"/>
        <v>0</v>
      </c>
      <c r="T243" s="19" t="s">
        <v>145</v>
      </c>
      <c r="U243" s="131" t="s">
        <v>503</v>
      </c>
      <c r="V243" s="216" t="s">
        <v>504</v>
      </c>
      <c r="W243" s="217"/>
    </row>
    <row r="244" spans="1:23" ht="128.25" hidden="1" customHeight="1">
      <c r="A244" s="19" t="s">
        <v>158</v>
      </c>
      <c r="B244" s="19" t="s">
        <v>498</v>
      </c>
      <c r="C244" s="19" t="s">
        <v>498</v>
      </c>
      <c r="D244" s="19" t="s">
        <v>505</v>
      </c>
      <c r="E244" s="19">
        <v>12</v>
      </c>
      <c r="F244" s="19" t="s">
        <v>506</v>
      </c>
      <c r="G244" s="19" t="s">
        <v>145</v>
      </c>
      <c r="H244" s="19" t="s">
        <v>36</v>
      </c>
      <c r="I244" s="19" t="s">
        <v>46</v>
      </c>
      <c r="J244" s="52">
        <v>30</v>
      </c>
      <c r="K244" s="19" t="s">
        <v>507</v>
      </c>
      <c r="L244" s="19" t="s">
        <v>152</v>
      </c>
      <c r="M244" s="19">
        <v>1</v>
      </c>
      <c r="N244" s="37">
        <v>1568278</v>
      </c>
      <c r="O244" s="37" t="s">
        <v>508</v>
      </c>
      <c r="P244" s="54" t="s">
        <v>162</v>
      </c>
      <c r="Q244" s="20">
        <v>0</v>
      </c>
      <c r="R244" s="20">
        <v>0</v>
      </c>
      <c r="S244" s="20">
        <f t="shared" si="7"/>
        <v>0</v>
      </c>
      <c r="T244" s="19" t="s">
        <v>145</v>
      </c>
      <c r="U244" s="131" t="s">
        <v>48</v>
      </c>
      <c r="V244" s="216" t="s">
        <v>188</v>
      </c>
      <c r="W244" s="217"/>
    </row>
    <row r="245" spans="1:23" ht="128.25" hidden="1" customHeight="1">
      <c r="A245" s="19" t="s">
        <v>158</v>
      </c>
      <c r="B245" s="19" t="s">
        <v>498</v>
      </c>
      <c r="C245" s="19" t="s">
        <v>498</v>
      </c>
      <c r="D245" s="19" t="s">
        <v>505</v>
      </c>
      <c r="E245" s="19">
        <v>12</v>
      </c>
      <c r="F245" s="19" t="s">
        <v>506</v>
      </c>
      <c r="G245" s="19" t="s">
        <v>145</v>
      </c>
      <c r="H245" s="19" t="s">
        <v>36</v>
      </c>
      <c r="I245" s="19" t="s">
        <v>46</v>
      </c>
      <c r="J245" s="52">
        <v>30</v>
      </c>
      <c r="K245" s="19" t="s">
        <v>509</v>
      </c>
      <c r="L245" s="19" t="s">
        <v>356</v>
      </c>
      <c r="M245" s="19">
        <v>1</v>
      </c>
      <c r="N245" s="37">
        <v>2090964</v>
      </c>
      <c r="O245" s="37" t="s">
        <v>510</v>
      </c>
      <c r="P245" s="19" t="s">
        <v>268</v>
      </c>
      <c r="Q245" s="20">
        <v>0</v>
      </c>
      <c r="R245" s="20">
        <v>0</v>
      </c>
      <c r="S245" s="20">
        <f t="shared" si="7"/>
        <v>0</v>
      </c>
      <c r="T245" s="19" t="s">
        <v>145</v>
      </c>
      <c r="U245" s="131" t="s">
        <v>48</v>
      </c>
      <c r="V245" s="216" t="s">
        <v>188</v>
      </c>
      <c r="W245" s="217"/>
    </row>
    <row r="246" spans="1:23" ht="128.25" hidden="1" customHeight="1">
      <c r="A246" s="19" t="s">
        <v>358</v>
      </c>
      <c r="B246" s="19" t="s">
        <v>526</v>
      </c>
      <c r="C246" s="19" t="s">
        <v>526</v>
      </c>
      <c r="D246" s="19" t="s">
        <v>527</v>
      </c>
      <c r="E246" s="19">
        <v>15</v>
      </c>
      <c r="F246" s="19" t="s">
        <v>528</v>
      </c>
      <c r="G246" s="19" t="s">
        <v>45</v>
      </c>
      <c r="H246" s="19" t="s">
        <v>36</v>
      </c>
      <c r="I246" s="37" t="s">
        <v>37</v>
      </c>
      <c r="J246" s="10">
        <v>35</v>
      </c>
      <c r="K246" s="19">
        <v>2020</v>
      </c>
      <c r="L246" s="192"/>
      <c r="M246" s="37">
        <v>4</v>
      </c>
      <c r="N246" s="192"/>
      <c r="O246" s="192"/>
      <c r="P246" s="19" t="s">
        <v>529</v>
      </c>
      <c r="Q246" s="20">
        <v>0</v>
      </c>
      <c r="R246" s="20">
        <v>0</v>
      </c>
      <c r="S246" s="20">
        <v>0</v>
      </c>
      <c r="T246" s="19" t="s">
        <v>41</v>
      </c>
      <c r="U246" s="221" t="s">
        <v>48</v>
      </c>
      <c r="V246" s="221" t="s">
        <v>163</v>
      </c>
      <c r="W246" s="219" t="s">
        <v>50</v>
      </c>
    </row>
    <row r="247" spans="1:23" ht="128.25" hidden="1" customHeight="1">
      <c r="A247" s="19" t="s">
        <v>358</v>
      </c>
      <c r="B247" s="19" t="s">
        <v>526</v>
      </c>
      <c r="C247" s="19" t="s">
        <v>526</v>
      </c>
      <c r="D247" s="19" t="s">
        <v>527</v>
      </c>
      <c r="E247" s="19">
        <v>15</v>
      </c>
      <c r="F247" s="19" t="s">
        <v>44</v>
      </c>
      <c r="G247" s="19" t="s">
        <v>45</v>
      </c>
      <c r="H247" s="19" t="s">
        <v>36</v>
      </c>
      <c r="I247" s="37" t="s">
        <v>37</v>
      </c>
      <c r="J247" s="10">
        <v>30</v>
      </c>
      <c r="K247" s="19">
        <v>2020</v>
      </c>
      <c r="L247" s="192"/>
      <c r="M247" s="37">
        <v>5</v>
      </c>
      <c r="N247" s="192"/>
      <c r="O247" s="192"/>
      <c r="P247" s="19" t="s">
        <v>529</v>
      </c>
      <c r="Q247" s="20">
        <v>0</v>
      </c>
      <c r="R247" s="20">
        <v>0</v>
      </c>
      <c r="S247" s="20">
        <v>0</v>
      </c>
      <c r="T247" s="19" t="s">
        <v>41</v>
      </c>
      <c r="U247" s="37" t="s">
        <v>48</v>
      </c>
      <c r="V247" s="37" t="s">
        <v>49</v>
      </c>
      <c r="W247" s="290" t="s">
        <v>50</v>
      </c>
    </row>
    <row r="248" spans="1:23" ht="128.25" hidden="1" customHeight="1">
      <c r="A248" s="19" t="s">
        <v>358</v>
      </c>
      <c r="B248" s="19" t="s">
        <v>526</v>
      </c>
      <c r="C248" s="19" t="s">
        <v>526</v>
      </c>
      <c r="D248" s="19" t="s">
        <v>530</v>
      </c>
      <c r="E248" s="19">
        <v>10</v>
      </c>
      <c r="F248" s="19" t="s">
        <v>531</v>
      </c>
      <c r="G248" s="19" t="s">
        <v>45</v>
      </c>
      <c r="H248" s="19" t="s">
        <v>36</v>
      </c>
      <c r="I248" s="19" t="s">
        <v>46</v>
      </c>
      <c r="J248" s="10">
        <v>40</v>
      </c>
      <c r="K248" s="19">
        <v>2020</v>
      </c>
      <c r="L248" s="192"/>
      <c r="M248" s="19">
        <v>2</v>
      </c>
      <c r="N248" s="192"/>
      <c r="O248" s="192"/>
      <c r="P248" s="19" t="s">
        <v>532</v>
      </c>
      <c r="Q248" s="20">
        <v>0</v>
      </c>
      <c r="R248" s="20">
        <v>0</v>
      </c>
      <c r="S248" s="20">
        <v>0</v>
      </c>
      <c r="T248" s="19" t="s">
        <v>41</v>
      </c>
      <c r="U248" s="37" t="s">
        <v>201</v>
      </c>
      <c r="V248" s="37" t="s">
        <v>202</v>
      </c>
      <c r="W248" s="290" t="s">
        <v>50</v>
      </c>
    </row>
    <row r="249" spans="1:23" ht="128.25" hidden="1" customHeight="1">
      <c r="A249" s="19" t="s">
        <v>358</v>
      </c>
      <c r="B249" s="19" t="s">
        <v>526</v>
      </c>
      <c r="C249" s="19" t="s">
        <v>526</v>
      </c>
      <c r="D249" s="19" t="s">
        <v>533</v>
      </c>
      <c r="E249" s="19">
        <v>15</v>
      </c>
      <c r="F249" s="19" t="s">
        <v>534</v>
      </c>
      <c r="G249" s="19" t="s">
        <v>45</v>
      </c>
      <c r="H249" s="19" t="s">
        <v>331</v>
      </c>
      <c r="I249" s="37" t="s">
        <v>37</v>
      </c>
      <c r="J249" s="10">
        <v>16</v>
      </c>
      <c r="K249" s="115" t="s">
        <v>535</v>
      </c>
      <c r="L249" s="192"/>
      <c r="M249" s="19">
        <v>20</v>
      </c>
      <c r="N249" s="192"/>
      <c r="O249" s="192"/>
      <c r="P249" s="19" t="s">
        <v>532</v>
      </c>
      <c r="Q249" s="20">
        <v>0</v>
      </c>
      <c r="R249" s="20">
        <v>0</v>
      </c>
      <c r="S249" s="20">
        <v>0</v>
      </c>
      <c r="T249" s="19" t="s">
        <v>41</v>
      </c>
      <c r="U249" s="131" t="s">
        <v>184</v>
      </c>
      <c r="V249" s="216" t="s">
        <v>536</v>
      </c>
      <c r="W249" s="219" t="s">
        <v>78</v>
      </c>
    </row>
    <row r="250" spans="1:23" ht="128.25" hidden="1" customHeight="1">
      <c r="A250" s="8" t="s">
        <v>358</v>
      </c>
      <c r="B250" s="8" t="s">
        <v>526</v>
      </c>
      <c r="C250" s="8" t="s">
        <v>526</v>
      </c>
      <c r="D250" s="8" t="s">
        <v>537</v>
      </c>
      <c r="E250" s="8">
        <v>10</v>
      </c>
      <c r="F250" s="8" t="s">
        <v>538</v>
      </c>
      <c r="G250" s="8" t="s">
        <v>45</v>
      </c>
      <c r="H250" s="8" t="s">
        <v>36</v>
      </c>
      <c r="I250" s="12" t="s">
        <v>37</v>
      </c>
      <c r="J250" s="9">
        <v>40</v>
      </c>
      <c r="K250" s="8">
        <v>2020</v>
      </c>
      <c r="L250" s="192"/>
      <c r="M250" s="8">
        <v>1</v>
      </c>
      <c r="N250" s="192"/>
      <c r="O250" s="192"/>
      <c r="P250" s="54" t="s">
        <v>162</v>
      </c>
      <c r="Q250" s="14">
        <v>0</v>
      </c>
      <c r="R250" s="14">
        <v>15000</v>
      </c>
      <c r="S250" s="14">
        <v>15000</v>
      </c>
      <c r="T250" s="19" t="s">
        <v>41</v>
      </c>
      <c r="U250" s="131" t="s">
        <v>539</v>
      </c>
      <c r="V250" s="216" t="s">
        <v>540</v>
      </c>
      <c r="W250" s="219" t="s">
        <v>58</v>
      </c>
    </row>
    <row r="251" spans="1:23" ht="128.25" hidden="1" customHeight="1">
      <c r="A251" s="19" t="s">
        <v>358</v>
      </c>
      <c r="B251" s="19" t="s">
        <v>526</v>
      </c>
      <c r="C251" s="19" t="s">
        <v>526</v>
      </c>
      <c r="D251" s="19" t="s">
        <v>533</v>
      </c>
      <c r="E251" s="19">
        <v>15</v>
      </c>
      <c r="F251" s="19" t="s">
        <v>541</v>
      </c>
      <c r="G251" s="19" t="s">
        <v>35</v>
      </c>
      <c r="H251" s="19" t="s">
        <v>36</v>
      </c>
      <c r="I251" s="37" t="s">
        <v>91</v>
      </c>
      <c r="J251" s="10">
        <v>40</v>
      </c>
      <c r="K251" s="19">
        <v>2020</v>
      </c>
      <c r="L251" s="192"/>
      <c r="M251" s="19">
        <v>4</v>
      </c>
      <c r="N251" s="192"/>
      <c r="O251" s="192"/>
      <c r="P251" s="54" t="s">
        <v>162</v>
      </c>
      <c r="Q251" s="20">
        <v>0</v>
      </c>
      <c r="R251" s="20">
        <v>0</v>
      </c>
      <c r="S251" s="20">
        <v>0</v>
      </c>
      <c r="T251" s="19" t="s">
        <v>41</v>
      </c>
      <c r="U251" s="131" t="s">
        <v>184</v>
      </c>
      <c r="V251" s="216" t="s">
        <v>542</v>
      </c>
      <c r="W251" s="219" t="s">
        <v>78</v>
      </c>
    </row>
    <row r="252" spans="1:23" ht="128.25" hidden="1" customHeight="1">
      <c r="A252" s="19" t="s">
        <v>358</v>
      </c>
      <c r="B252" s="19" t="s">
        <v>526</v>
      </c>
      <c r="C252" s="19" t="s">
        <v>526</v>
      </c>
      <c r="D252" s="19" t="s">
        <v>533</v>
      </c>
      <c r="E252" s="19">
        <v>15</v>
      </c>
      <c r="F252" s="19" t="s">
        <v>543</v>
      </c>
      <c r="G252" s="19" t="s">
        <v>35</v>
      </c>
      <c r="H252" s="19" t="s">
        <v>544</v>
      </c>
      <c r="I252" s="19" t="s">
        <v>37</v>
      </c>
      <c r="J252" s="19">
        <v>480</v>
      </c>
      <c r="K252" s="19" t="s">
        <v>545</v>
      </c>
      <c r="L252" s="192"/>
      <c r="M252" s="19">
        <v>1</v>
      </c>
      <c r="N252" s="19">
        <v>1611355</v>
      </c>
      <c r="O252" s="19" t="s">
        <v>546</v>
      </c>
      <c r="P252" s="19" t="s">
        <v>162</v>
      </c>
      <c r="Q252" s="19">
        <v>0</v>
      </c>
      <c r="R252" s="19">
        <v>0</v>
      </c>
      <c r="S252" s="19">
        <v>0</v>
      </c>
      <c r="T252" s="19" t="s">
        <v>41</v>
      </c>
      <c r="U252" s="131" t="s">
        <v>184</v>
      </c>
      <c r="V252" s="216" t="s">
        <v>547</v>
      </c>
      <c r="W252" s="219"/>
    </row>
    <row r="253" spans="1:23" ht="128.25" hidden="1" customHeight="1">
      <c r="A253" s="19" t="s">
        <v>358</v>
      </c>
      <c r="B253" s="19" t="s">
        <v>526</v>
      </c>
      <c r="C253" s="19" t="s">
        <v>526</v>
      </c>
      <c r="D253" s="19" t="s">
        <v>533</v>
      </c>
      <c r="E253" s="19">
        <v>15</v>
      </c>
      <c r="F253" s="19" t="s">
        <v>548</v>
      </c>
      <c r="G253" s="19" t="s">
        <v>35</v>
      </c>
      <c r="H253" s="19" t="s">
        <v>36</v>
      </c>
      <c r="I253" s="37" t="s">
        <v>37</v>
      </c>
      <c r="J253" s="10">
        <v>40</v>
      </c>
      <c r="K253" s="19">
        <v>2020</v>
      </c>
      <c r="L253" s="192"/>
      <c r="M253" s="37">
        <v>5</v>
      </c>
      <c r="N253" s="192"/>
      <c r="O253" s="192"/>
      <c r="P253" s="54" t="s">
        <v>162</v>
      </c>
      <c r="Q253" s="20">
        <v>15000</v>
      </c>
      <c r="R253" s="20">
        <v>0</v>
      </c>
      <c r="S253" s="20">
        <v>75000</v>
      </c>
      <c r="T253" s="19" t="s">
        <v>41</v>
      </c>
      <c r="U253" s="131" t="s">
        <v>184</v>
      </c>
      <c r="V253" s="216" t="s">
        <v>549</v>
      </c>
      <c r="W253" s="219"/>
    </row>
    <row r="254" spans="1:23" ht="128.25" hidden="1" customHeight="1">
      <c r="A254" s="19" t="s">
        <v>358</v>
      </c>
      <c r="B254" s="19" t="s">
        <v>526</v>
      </c>
      <c r="C254" s="19" t="s">
        <v>526</v>
      </c>
      <c r="D254" s="19" t="s">
        <v>550</v>
      </c>
      <c r="E254" s="19">
        <v>10</v>
      </c>
      <c r="F254" s="19" t="s">
        <v>551</v>
      </c>
      <c r="G254" s="19" t="s">
        <v>145</v>
      </c>
      <c r="H254" s="19" t="s">
        <v>36</v>
      </c>
      <c r="I254" s="37" t="s">
        <v>37</v>
      </c>
      <c r="J254" s="10">
        <v>160</v>
      </c>
      <c r="K254" s="115" t="s">
        <v>552</v>
      </c>
      <c r="L254" s="115" t="s">
        <v>152</v>
      </c>
      <c r="M254" s="19">
        <v>1</v>
      </c>
      <c r="N254" s="19">
        <v>1491449</v>
      </c>
      <c r="O254" s="19" t="s">
        <v>553</v>
      </c>
      <c r="P254" s="19" t="s">
        <v>532</v>
      </c>
      <c r="Q254" s="20">
        <v>0</v>
      </c>
      <c r="R254" s="20">
        <v>0</v>
      </c>
      <c r="S254" s="20">
        <v>0</v>
      </c>
      <c r="T254" s="19" t="s">
        <v>145</v>
      </c>
      <c r="U254" s="131" t="s">
        <v>235</v>
      </c>
      <c r="V254" s="216" t="s">
        <v>236</v>
      </c>
      <c r="W254" s="217"/>
    </row>
    <row r="255" spans="1:23" ht="128.25" hidden="1" customHeight="1">
      <c r="A255" s="19" t="s">
        <v>358</v>
      </c>
      <c r="B255" s="19" t="s">
        <v>526</v>
      </c>
      <c r="C255" s="19" t="s">
        <v>526</v>
      </c>
      <c r="D255" s="19" t="s">
        <v>550</v>
      </c>
      <c r="E255" s="19">
        <v>10</v>
      </c>
      <c r="F255" s="19" t="s">
        <v>551</v>
      </c>
      <c r="G255" s="19" t="s">
        <v>145</v>
      </c>
      <c r="H255" s="19" t="s">
        <v>36</v>
      </c>
      <c r="I255" s="37" t="s">
        <v>37</v>
      </c>
      <c r="J255" s="10">
        <v>120</v>
      </c>
      <c r="K255" s="19" t="s">
        <v>554</v>
      </c>
      <c r="L255" s="10" t="s">
        <v>224</v>
      </c>
      <c r="M255" s="19">
        <v>1</v>
      </c>
      <c r="N255" s="19">
        <v>1492833</v>
      </c>
      <c r="O255" s="19" t="s">
        <v>555</v>
      </c>
      <c r="P255" s="54" t="s">
        <v>162</v>
      </c>
      <c r="Q255" s="20">
        <v>0</v>
      </c>
      <c r="R255" s="20">
        <v>0</v>
      </c>
      <c r="S255" s="20">
        <v>0</v>
      </c>
      <c r="T255" s="19" t="s">
        <v>145</v>
      </c>
      <c r="U255" s="131" t="s">
        <v>235</v>
      </c>
      <c r="V255" s="216" t="s">
        <v>236</v>
      </c>
      <c r="W255" s="217"/>
    </row>
    <row r="256" spans="1:23" ht="128.25" hidden="1" customHeight="1">
      <c r="A256" s="19" t="s">
        <v>358</v>
      </c>
      <c r="B256" s="19" t="s">
        <v>526</v>
      </c>
      <c r="C256" s="19" t="s">
        <v>526</v>
      </c>
      <c r="D256" s="19" t="s">
        <v>533</v>
      </c>
      <c r="E256" s="19">
        <v>15</v>
      </c>
      <c r="F256" s="19" t="s">
        <v>556</v>
      </c>
      <c r="G256" s="19" t="s">
        <v>145</v>
      </c>
      <c r="H256" s="19" t="s">
        <v>36</v>
      </c>
      <c r="I256" s="37" t="s">
        <v>37</v>
      </c>
      <c r="J256" s="10">
        <v>126</v>
      </c>
      <c r="K256" s="19" t="s">
        <v>557</v>
      </c>
      <c r="L256" s="19" t="s">
        <v>216</v>
      </c>
      <c r="M256" s="19">
        <v>1</v>
      </c>
      <c r="N256" s="19">
        <v>1569170</v>
      </c>
      <c r="O256" s="19" t="s">
        <v>558</v>
      </c>
      <c r="P256" s="19" t="s">
        <v>532</v>
      </c>
      <c r="Q256" s="20">
        <v>0</v>
      </c>
      <c r="R256" s="20">
        <v>0</v>
      </c>
      <c r="S256" s="20">
        <v>0</v>
      </c>
      <c r="T256" s="19" t="s">
        <v>145</v>
      </c>
      <c r="U256" s="131" t="s">
        <v>235</v>
      </c>
      <c r="V256" s="216" t="s">
        <v>236</v>
      </c>
      <c r="W256" s="217"/>
    </row>
    <row r="257" spans="1:25" ht="128.25" hidden="1" customHeight="1">
      <c r="A257" s="19" t="s">
        <v>358</v>
      </c>
      <c r="B257" s="19" t="s">
        <v>526</v>
      </c>
      <c r="C257" s="19" t="s">
        <v>526</v>
      </c>
      <c r="D257" s="19" t="s">
        <v>533</v>
      </c>
      <c r="E257" s="19">
        <v>15</v>
      </c>
      <c r="F257" s="19" t="s">
        <v>556</v>
      </c>
      <c r="G257" s="19" t="s">
        <v>145</v>
      </c>
      <c r="H257" s="19" t="s">
        <v>36</v>
      </c>
      <c r="I257" s="37" t="s">
        <v>37</v>
      </c>
      <c r="J257" s="10">
        <v>120</v>
      </c>
      <c r="K257" s="115" t="s">
        <v>559</v>
      </c>
      <c r="L257" s="115" t="s">
        <v>147</v>
      </c>
      <c r="M257" s="19">
        <v>1</v>
      </c>
      <c r="N257" s="19">
        <v>1492830</v>
      </c>
      <c r="O257" s="19" t="s">
        <v>560</v>
      </c>
      <c r="P257" s="54" t="s">
        <v>162</v>
      </c>
      <c r="Q257" s="20">
        <v>0</v>
      </c>
      <c r="R257" s="20">
        <v>0</v>
      </c>
      <c r="S257" s="20">
        <v>0</v>
      </c>
      <c r="T257" s="19" t="s">
        <v>145</v>
      </c>
      <c r="U257" s="131" t="s">
        <v>235</v>
      </c>
      <c r="V257" s="216" t="s">
        <v>236</v>
      </c>
      <c r="W257" s="217"/>
    </row>
    <row r="258" spans="1:25" ht="128.25" hidden="1" customHeight="1">
      <c r="A258" s="19" t="s">
        <v>358</v>
      </c>
      <c r="B258" s="19" t="s">
        <v>526</v>
      </c>
      <c r="C258" s="19" t="s">
        <v>526</v>
      </c>
      <c r="D258" s="19" t="s">
        <v>537</v>
      </c>
      <c r="E258" s="19">
        <v>10</v>
      </c>
      <c r="F258" s="19" t="s">
        <v>561</v>
      </c>
      <c r="G258" s="19" t="s">
        <v>35</v>
      </c>
      <c r="H258" s="19" t="s">
        <v>36</v>
      </c>
      <c r="I258" s="37" t="s">
        <v>37</v>
      </c>
      <c r="J258" s="10">
        <v>21</v>
      </c>
      <c r="K258" s="19">
        <v>2020</v>
      </c>
      <c r="L258" s="192"/>
      <c r="M258" s="19">
        <v>2</v>
      </c>
      <c r="N258" s="192"/>
      <c r="O258" s="192"/>
      <c r="P258" s="19" t="s">
        <v>532</v>
      </c>
      <c r="Q258" s="20">
        <v>0</v>
      </c>
      <c r="R258" s="20">
        <v>0</v>
      </c>
      <c r="S258" s="20">
        <v>0</v>
      </c>
      <c r="T258" s="19" t="s">
        <v>41</v>
      </c>
      <c r="U258" s="216" t="s">
        <v>56</v>
      </c>
      <c r="V258" s="216" t="s">
        <v>57</v>
      </c>
      <c r="W258" s="217"/>
    </row>
    <row r="259" spans="1:25" s="42" customFormat="1" ht="128.25" hidden="1" customHeight="1">
      <c r="A259" s="19" t="s">
        <v>358</v>
      </c>
      <c r="B259" s="19" t="s">
        <v>526</v>
      </c>
      <c r="C259" s="19" t="s">
        <v>526</v>
      </c>
      <c r="D259" s="19" t="s">
        <v>527</v>
      </c>
      <c r="E259" s="19">
        <v>15</v>
      </c>
      <c r="F259" s="19" t="s">
        <v>562</v>
      </c>
      <c r="G259" s="19" t="s">
        <v>35</v>
      </c>
      <c r="H259" s="19" t="s">
        <v>36</v>
      </c>
      <c r="I259" s="37" t="s">
        <v>37</v>
      </c>
      <c r="J259" s="10">
        <v>20</v>
      </c>
      <c r="K259" s="19">
        <v>2020</v>
      </c>
      <c r="L259" s="192"/>
      <c r="M259" s="37">
        <v>2</v>
      </c>
      <c r="N259" s="192"/>
      <c r="O259" s="192"/>
      <c r="P259" s="19" t="s">
        <v>532</v>
      </c>
      <c r="Q259" s="20">
        <v>10000</v>
      </c>
      <c r="R259" s="20">
        <v>0</v>
      </c>
      <c r="S259" s="20">
        <v>20000</v>
      </c>
      <c r="T259" s="19" t="s">
        <v>41</v>
      </c>
      <c r="U259" s="131" t="s">
        <v>48</v>
      </c>
      <c r="V259" s="216" t="s">
        <v>188</v>
      </c>
      <c r="W259" s="217"/>
    </row>
    <row r="260" spans="1:25" ht="128.25" hidden="1" customHeight="1">
      <c r="A260" s="8" t="s">
        <v>358</v>
      </c>
      <c r="B260" s="8" t="s">
        <v>526</v>
      </c>
      <c r="C260" s="8" t="s">
        <v>526</v>
      </c>
      <c r="D260" s="8" t="s">
        <v>533</v>
      </c>
      <c r="E260" s="8">
        <v>15</v>
      </c>
      <c r="F260" s="8" t="s">
        <v>563</v>
      </c>
      <c r="G260" s="8" t="s">
        <v>35</v>
      </c>
      <c r="H260" s="8" t="s">
        <v>36</v>
      </c>
      <c r="I260" s="12" t="s">
        <v>37</v>
      </c>
      <c r="J260" s="9">
        <v>40</v>
      </c>
      <c r="K260" s="8">
        <v>2020</v>
      </c>
      <c r="L260" s="192"/>
      <c r="M260" s="12">
        <v>5</v>
      </c>
      <c r="N260" s="192"/>
      <c r="O260" s="192"/>
      <c r="P260" s="51" t="s">
        <v>162</v>
      </c>
      <c r="Q260" s="14">
        <v>15000</v>
      </c>
      <c r="R260" s="14">
        <v>0</v>
      </c>
      <c r="S260" s="14">
        <v>75000</v>
      </c>
      <c r="T260" s="8" t="s">
        <v>41</v>
      </c>
      <c r="U260" s="131" t="s">
        <v>184</v>
      </c>
      <c r="V260" s="221" t="s">
        <v>547</v>
      </c>
      <c r="W260" s="99"/>
    </row>
    <row r="261" spans="1:25" ht="128.25" hidden="1" customHeight="1">
      <c r="A261" s="19" t="s">
        <v>358</v>
      </c>
      <c r="B261" s="19" t="s">
        <v>526</v>
      </c>
      <c r="C261" s="19" t="s">
        <v>526</v>
      </c>
      <c r="D261" s="19" t="s">
        <v>537</v>
      </c>
      <c r="E261" s="19">
        <v>10</v>
      </c>
      <c r="F261" s="19" t="s">
        <v>564</v>
      </c>
      <c r="G261" s="19" t="s">
        <v>145</v>
      </c>
      <c r="H261" s="19" t="s">
        <v>36</v>
      </c>
      <c r="I261" s="19" t="s">
        <v>46</v>
      </c>
      <c r="J261" s="10">
        <v>180</v>
      </c>
      <c r="K261" s="19" t="s">
        <v>565</v>
      </c>
      <c r="L261" s="19" t="s">
        <v>566</v>
      </c>
      <c r="M261" s="19">
        <v>1</v>
      </c>
      <c r="N261" s="19">
        <v>2438602</v>
      </c>
      <c r="O261" s="19" t="s">
        <v>567</v>
      </c>
      <c r="P261" s="54" t="s">
        <v>162</v>
      </c>
      <c r="Q261" s="20">
        <v>0</v>
      </c>
      <c r="R261" s="20">
        <v>0</v>
      </c>
      <c r="S261" s="20">
        <v>0</v>
      </c>
      <c r="T261" s="19" t="s">
        <v>145</v>
      </c>
      <c r="U261" s="227" t="s">
        <v>218</v>
      </c>
      <c r="V261" s="216" t="s">
        <v>568</v>
      </c>
      <c r="W261" s="217"/>
    </row>
    <row r="262" spans="1:25" ht="128.25" hidden="1" customHeight="1">
      <c r="A262" s="19" t="s">
        <v>358</v>
      </c>
      <c r="B262" s="19" t="s">
        <v>526</v>
      </c>
      <c r="C262" s="19" t="s">
        <v>526</v>
      </c>
      <c r="D262" s="19" t="s">
        <v>537</v>
      </c>
      <c r="E262" s="19">
        <v>10</v>
      </c>
      <c r="F262" s="19" t="s">
        <v>564</v>
      </c>
      <c r="G262" s="19" t="s">
        <v>145</v>
      </c>
      <c r="H262" s="19" t="s">
        <v>36</v>
      </c>
      <c r="I262" s="19" t="s">
        <v>46</v>
      </c>
      <c r="J262" s="10">
        <v>180</v>
      </c>
      <c r="K262" s="19" t="s">
        <v>569</v>
      </c>
      <c r="L262" s="19" t="s">
        <v>385</v>
      </c>
      <c r="M262" s="19">
        <v>1</v>
      </c>
      <c r="N262" s="19">
        <v>1568136</v>
      </c>
      <c r="O262" s="19" t="s">
        <v>570</v>
      </c>
      <c r="P262" s="54" t="s">
        <v>162</v>
      </c>
      <c r="Q262" s="20">
        <v>0</v>
      </c>
      <c r="R262" s="20">
        <v>0</v>
      </c>
      <c r="S262" s="20">
        <v>0</v>
      </c>
      <c r="T262" s="19" t="s">
        <v>145</v>
      </c>
      <c r="U262" s="227" t="s">
        <v>218</v>
      </c>
      <c r="V262" s="216" t="s">
        <v>568</v>
      </c>
      <c r="W262" s="217"/>
    </row>
    <row r="263" spans="1:25" ht="128.25" hidden="1" customHeight="1">
      <c r="A263" s="19" t="s">
        <v>358</v>
      </c>
      <c r="B263" s="19" t="s">
        <v>526</v>
      </c>
      <c r="C263" s="19" t="s">
        <v>526</v>
      </c>
      <c r="D263" s="19" t="s">
        <v>527</v>
      </c>
      <c r="E263" s="19">
        <v>15</v>
      </c>
      <c r="F263" s="19" t="s">
        <v>571</v>
      </c>
      <c r="G263" s="19" t="s">
        <v>35</v>
      </c>
      <c r="H263" s="19" t="s">
        <v>36</v>
      </c>
      <c r="I263" s="37" t="s">
        <v>37</v>
      </c>
      <c r="J263" s="10">
        <v>16</v>
      </c>
      <c r="K263" s="19">
        <v>2020</v>
      </c>
      <c r="L263" s="192"/>
      <c r="M263" s="37">
        <v>2</v>
      </c>
      <c r="N263" s="192"/>
      <c r="O263" s="192"/>
      <c r="P263" s="19" t="s">
        <v>532</v>
      </c>
      <c r="Q263" s="60">
        <v>13600</v>
      </c>
      <c r="R263" s="20">
        <v>0</v>
      </c>
      <c r="S263" s="20">
        <v>27200</v>
      </c>
      <c r="T263" s="19" t="s">
        <v>41</v>
      </c>
      <c r="U263" s="131" t="s">
        <v>184</v>
      </c>
      <c r="V263" s="216" t="s">
        <v>547</v>
      </c>
      <c r="W263" s="217"/>
    </row>
    <row r="264" spans="1:25" ht="128.25" hidden="1" customHeight="1">
      <c r="A264" s="19" t="s">
        <v>358</v>
      </c>
      <c r="B264" s="19" t="s">
        <v>526</v>
      </c>
      <c r="C264" s="19" t="s">
        <v>526</v>
      </c>
      <c r="D264" s="19" t="s">
        <v>572</v>
      </c>
      <c r="E264" s="19">
        <v>10</v>
      </c>
      <c r="F264" s="19" t="s">
        <v>66</v>
      </c>
      <c r="G264" s="19" t="s">
        <v>45</v>
      </c>
      <c r="H264" s="19" t="s">
        <v>36</v>
      </c>
      <c r="I264" s="19" t="s">
        <v>46</v>
      </c>
      <c r="J264" s="10">
        <v>20</v>
      </c>
      <c r="K264" s="19">
        <v>2020</v>
      </c>
      <c r="L264" s="192"/>
      <c r="M264" s="19">
        <v>2</v>
      </c>
      <c r="N264" s="192"/>
      <c r="O264" s="192"/>
      <c r="P264" s="19" t="s">
        <v>532</v>
      </c>
      <c r="Q264" s="14">
        <v>0</v>
      </c>
      <c r="R264" s="14">
        <v>0</v>
      </c>
      <c r="S264" s="14">
        <v>0</v>
      </c>
      <c r="T264" s="19" t="s">
        <v>41</v>
      </c>
      <c r="U264" s="131" t="s">
        <v>48</v>
      </c>
      <c r="V264" s="131" t="s">
        <v>69</v>
      </c>
      <c r="W264" s="219" t="s">
        <v>50</v>
      </c>
    </row>
    <row r="265" spans="1:25" ht="128.25" hidden="1" customHeight="1">
      <c r="A265" s="19" t="s">
        <v>358</v>
      </c>
      <c r="B265" s="19" t="s">
        <v>526</v>
      </c>
      <c r="C265" s="19" t="s">
        <v>526</v>
      </c>
      <c r="D265" s="19" t="s">
        <v>537</v>
      </c>
      <c r="E265" s="19">
        <v>10</v>
      </c>
      <c r="F265" s="19" t="s">
        <v>573</v>
      </c>
      <c r="G265" s="19" t="s">
        <v>45</v>
      </c>
      <c r="H265" s="19" t="s">
        <v>36</v>
      </c>
      <c r="I265" s="37" t="s">
        <v>37</v>
      </c>
      <c r="J265" s="10">
        <v>36</v>
      </c>
      <c r="K265" s="19">
        <v>2020</v>
      </c>
      <c r="L265" s="192"/>
      <c r="M265" s="37">
        <v>2</v>
      </c>
      <c r="N265" s="192"/>
      <c r="O265" s="192"/>
      <c r="P265" s="19" t="s">
        <v>532</v>
      </c>
      <c r="Q265" s="20">
        <v>0</v>
      </c>
      <c r="R265" s="20">
        <v>0</v>
      </c>
      <c r="S265" s="20">
        <v>0</v>
      </c>
      <c r="T265" s="19" t="s">
        <v>41</v>
      </c>
      <c r="U265" s="131" t="s">
        <v>539</v>
      </c>
      <c r="V265" s="216" t="s">
        <v>540</v>
      </c>
      <c r="W265" s="215" t="s">
        <v>574</v>
      </c>
    </row>
    <row r="266" spans="1:25" ht="128.25" hidden="1" customHeight="1">
      <c r="A266" s="19" t="s">
        <v>358</v>
      </c>
      <c r="B266" s="19" t="s">
        <v>526</v>
      </c>
      <c r="C266" s="19" t="s">
        <v>526</v>
      </c>
      <c r="D266" s="19" t="s">
        <v>537</v>
      </c>
      <c r="E266" s="19">
        <v>10</v>
      </c>
      <c r="F266" s="19" t="s">
        <v>575</v>
      </c>
      <c r="G266" s="19" t="s">
        <v>145</v>
      </c>
      <c r="H266" s="19" t="s">
        <v>36</v>
      </c>
      <c r="I266" s="19" t="s">
        <v>46</v>
      </c>
      <c r="J266" s="10">
        <v>180</v>
      </c>
      <c r="K266" s="19" t="s">
        <v>576</v>
      </c>
      <c r="L266" s="19" t="s">
        <v>152</v>
      </c>
      <c r="M266" s="19">
        <v>1</v>
      </c>
      <c r="N266" s="19">
        <v>1568136</v>
      </c>
      <c r="O266" s="19" t="s">
        <v>570</v>
      </c>
      <c r="P266" s="54" t="s">
        <v>162</v>
      </c>
      <c r="Q266" s="20">
        <v>0</v>
      </c>
      <c r="R266" s="20">
        <v>0</v>
      </c>
      <c r="S266" s="20">
        <v>0</v>
      </c>
      <c r="T266" s="19" t="s">
        <v>145</v>
      </c>
      <c r="U266" s="216" t="s">
        <v>218</v>
      </c>
      <c r="V266" s="216" t="s">
        <v>219</v>
      </c>
      <c r="W266" s="217"/>
    </row>
    <row r="267" spans="1:25" ht="128.25" hidden="1" customHeight="1">
      <c r="A267" s="54" t="s">
        <v>421</v>
      </c>
      <c r="B267" s="19" t="s">
        <v>577</v>
      </c>
      <c r="C267" s="19" t="s">
        <v>577</v>
      </c>
      <c r="D267" s="19" t="s">
        <v>578</v>
      </c>
      <c r="E267" s="19">
        <v>20</v>
      </c>
      <c r="F267" s="19" t="s">
        <v>579</v>
      </c>
      <c r="G267" s="19" t="s">
        <v>35</v>
      </c>
      <c r="H267" s="8" t="s">
        <v>36</v>
      </c>
      <c r="I267" s="19" t="s">
        <v>37</v>
      </c>
      <c r="J267" s="19" t="s">
        <v>580</v>
      </c>
      <c r="K267" s="192"/>
      <c r="L267" s="192"/>
      <c r="M267" s="19">
        <v>1</v>
      </c>
      <c r="N267" s="37">
        <v>1567993</v>
      </c>
      <c r="O267" s="37" t="s">
        <v>581</v>
      </c>
      <c r="P267" s="19" t="s">
        <v>582</v>
      </c>
      <c r="Q267" s="20">
        <v>2100</v>
      </c>
      <c r="R267" s="20">
        <v>875</v>
      </c>
      <c r="S267" s="60">
        <f t="shared" ref="S267:S330" si="8">(R267+Q267)*M267</f>
        <v>2975</v>
      </c>
      <c r="T267" s="60" t="s">
        <v>41</v>
      </c>
      <c r="U267" s="131" t="s">
        <v>48</v>
      </c>
      <c r="V267" s="221" t="s">
        <v>188</v>
      </c>
      <c r="W267" s="217"/>
    </row>
    <row r="268" spans="1:25" ht="128.25" hidden="1" customHeight="1">
      <c r="A268" s="54" t="s">
        <v>421</v>
      </c>
      <c r="B268" s="19" t="s">
        <v>577</v>
      </c>
      <c r="C268" s="19" t="s">
        <v>577</v>
      </c>
      <c r="D268" s="19" t="s">
        <v>578</v>
      </c>
      <c r="E268" s="19">
        <v>20</v>
      </c>
      <c r="F268" s="19" t="s">
        <v>583</v>
      </c>
      <c r="G268" s="19" t="s">
        <v>35</v>
      </c>
      <c r="H268" s="19" t="s">
        <v>310</v>
      </c>
      <c r="I268" s="19" t="s">
        <v>37</v>
      </c>
      <c r="J268" s="19" t="s">
        <v>584</v>
      </c>
      <c r="K268" s="192"/>
      <c r="L268" s="192"/>
      <c r="M268" s="19">
        <v>1</v>
      </c>
      <c r="N268" s="19">
        <v>1567993</v>
      </c>
      <c r="O268" s="19" t="s">
        <v>581</v>
      </c>
      <c r="P268" s="19" t="s">
        <v>582</v>
      </c>
      <c r="Q268" s="20">
        <v>11110</v>
      </c>
      <c r="R268" s="20">
        <v>14600</v>
      </c>
      <c r="S268" s="60">
        <f t="shared" si="8"/>
        <v>25710</v>
      </c>
      <c r="T268" s="60" t="s">
        <v>41</v>
      </c>
      <c r="U268" s="131" t="s">
        <v>48</v>
      </c>
      <c r="V268" s="221" t="s">
        <v>188</v>
      </c>
      <c r="W268" s="217"/>
    </row>
    <row r="269" spans="1:25" ht="128.25" hidden="1" customHeight="1">
      <c r="A269" s="54" t="s">
        <v>421</v>
      </c>
      <c r="B269" s="19" t="s">
        <v>577</v>
      </c>
      <c r="C269" s="19" t="s">
        <v>577</v>
      </c>
      <c r="D269" s="19" t="s">
        <v>578</v>
      </c>
      <c r="E269" s="19">
        <v>20</v>
      </c>
      <c r="F269" s="19" t="s">
        <v>585</v>
      </c>
      <c r="G269" s="19" t="s">
        <v>35</v>
      </c>
      <c r="H269" s="19" t="s">
        <v>310</v>
      </c>
      <c r="I269" s="19" t="s">
        <v>37</v>
      </c>
      <c r="J269" s="19" t="s">
        <v>586</v>
      </c>
      <c r="K269" s="192"/>
      <c r="L269" s="192"/>
      <c r="M269" s="19">
        <v>1</v>
      </c>
      <c r="N269" s="19">
        <v>1567993</v>
      </c>
      <c r="O269" s="19" t="s">
        <v>581</v>
      </c>
      <c r="P269" s="19" t="s">
        <v>582</v>
      </c>
      <c r="Q269" s="20">
        <v>4725</v>
      </c>
      <c r="R269" s="20">
        <v>625</v>
      </c>
      <c r="S269" s="60">
        <f t="shared" si="8"/>
        <v>5350</v>
      </c>
      <c r="T269" s="19" t="s">
        <v>41</v>
      </c>
      <c r="U269" s="131" t="s">
        <v>48</v>
      </c>
      <c r="V269" s="221" t="s">
        <v>188</v>
      </c>
      <c r="W269" s="217"/>
    </row>
    <row r="270" spans="1:25" ht="128.25" hidden="1" customHeight="1">
      <c r="A270" s="54" t="s">
        <v>421</v>
      </c>
      <c r="B270" s="19" t="s">
        <v>577</v>
      </c>
      <c r="C270" s="19" t="s">
        <v>577</v>
      </c>
      <c r="D270" s="19" t="s">
        <v>578</v>
      </c>
      <c r="E270" s="19">
        <v>20</v>
      </c>
      <c r="F270" s="19" t="s">
        <v>585</v>
      </c>
      <c r="G270" s="19" t="s">
        <v>35</v>
      </c>
      <c r="H270" s="19" t="s">
        <v>310</v>
      </c>
      <c r="I270" s="19" t="s">
        <v>37</v>
      </c>
      <c r="J270" s="19" t="s">
        <v>586</v>
      </c>
      <c r="K270" s="192"/>
      <c r="L270" s="192"/>
      <c r="M270" s="19">
        <v>1</v>
      </c>
      <c r="N270" s="19">
        <v>1491477</v>
      </c>
      <c r="O270" s="37" t="s">
        <v>587</v>
      </c>
      <c r="P270" s="19" t="s">
        <v>588</v>
      </c>
      <c r="Q270" s="20">
        <v>4725</v>
      </c>
      <c r="R270" s="20">
        <v>625</v>
      </c>
      <c r="S270" s="60">
        <f t="shared" si="8"/>
        <v>5350</v>
      </c>
      <c r="T270" s="19" t="s">
        <v>41</v>
      </c>
      <c r="U270" s="131" t="s">
        <v>48</v>
      </c>
      <c r="V270" s="221" t="s">
        <v>188</v>
      </c>
      <c r="W270" s="240"/>
      <c r="X270" s="19"/>
      <c r="Y270" s="67"/>
    </row>
    <row r="271" spans="1:25" ht="128.25" hidden="1" customHeight="1">
      <c r="A271" s="54" t="s">
        <v>421</v>
      </c>
      <c r="B271" s="19" t="s">
        <v>577</v>
      </c>
      <c r="C271" s="19" t="s">
        <v>577</v>
      </c>
      <c r="D271" s="19" t="s">
        <v>578</v>
      </c>
      <c r="E271" s="19">
        <v>20</v>
      </c>
      <c r="F271" s="19" t="s">
        <v>589</v>
      </c>
      <c r="G271" s="19" t="s">
        <v>35</v>
      </c>
      <c r="H271" s="8" t="s">
        <v>36</v>
      </c>
      <c r="I271" s="19" t="s">
        <v>37</v>
      </c>
      <c r="J271" s="19" t="s">
        <v>580</v>
      </c>
      <c r="K271" s="192"/>
      <c r="L271" s="192"/>
      <c r="M271" s="19">
        <v>1</v>
      </c>
      <c r="N271" s="19">
        <v>1567993</v>
      </c>
      <c r="O271" s="19" t="s">
        <v>581</v>
      </c>
      <c r="P271" s="19" t="s">
        <v>582</v>
      </c>
      <c r="Q271" s="20">
        <v>2100</v>
      </c>
      <c r="R271" s="20">
        <v>875</v>
      </c>
      <c r="S271" s="60">
        <f t="shared" si="8"/>
        <v>2975</v>
      </c>
      <c r="T271" s="60" t="s">
        <v>41</v>
      </c>
      <c r="U271" s="131" t="s">
        <v>48</v>
      </c>
      <c r="V271" s="221" t="s">
        <v>188</v>
      </c>
      <c r="W271" s="217"/>
    </row>
    <row r="272" spans="1:25" ht="128.25" hidden="1" customHeight="1">
      <c r="A272" s="51" t="s">
        <v>421</v>
      </c>
      <c r="B272" s="8" t="s">
        <v>577</v>
      </c>
      <c r="C272" s="8" t="s">
        <v>577</v>
      </c>
      <c r="D272" s="8" t="s">
        <v>590</v>
      </c>
      <c r="E272" s="8">
        <v>20</v>
      </c>
      <c r="F272" s="102" t="s">
        <v>276</v>
      </c>
      <c r="G272" s="8" t="s">
        <v>45</v>
      </c>
      <c r="H272" s="8" t="s">
        <v>36</v>
      </c>
      <c r="I272" s="8" t="s">
        <v>46</v>
      </c>
      <c r="J272" s="8" t="s">
        <v>591</v>
      </c>
      <c r="K272" s="192"/>
      <c r="L272" s="192"/>
      <c r="M272" s="8">
        <v>1</v>
      </c>
      <c r="N272" s="12">
        <v>1816331</v>
      </c>
      <c r="O272" s="12" t="s">
        <v>592</v>
      </c>
      <c r="P272" s="12" t="s">
        <v>40</v>
      </c>
      <c r="Q272" s="14">
        <v>0</v>
      </c>
      <c r="R272" s="14">
        <v>0</v>
      </c>
      <c r="S272" s="64">
        <f t="shared" si="8"/>
        <v>0</v>
      </c>
      <c r="T272" s="64" t="s">
        <v>41</v>
      </c>
      <c r="U272" s="210" t="s">
        <v>148</v>
      </c>
      <c r="V272" s="221" t="s">
        <v>93</v>
      </c>
      <c r="W272" s="215" t="s">
        <v>58</v>
      </c>
    </row>
    <row r="273" spans="1:23" ht="128.25" hidden="1" customHeight="1">
      <c r="A273" s="51" t="s">
        <v>421</v>
      </c>
      <c r="B273" s="8" t="s">
        <v>577</v>
      </c>
      <c r="C273" s="8" t="s">
        <v>577</v>
      </c>
      <c r="D273" s="8" t="s">
        <v>590</v>
      </c>
      <c r="E273" s="8">
        <v>20</v>
      </c>
      <c r="F273" s="102" t="s">
        <v>276</v>
      </c>
      <c r="G273" s="8" t="s">
        <v>45</v>
      </c>
      <c r="H273" s="8" t="s">
        <v>36</v>
      </c>
      <c r="I273" s="8" t="s">
        <v>46</v>
      </c>
      <c r="J273" s="8" t="s">
        <v>591</v>
      </c>
      <c r="K273" s="192"/>
      <c r="L273" s="192"/>
      <c r="M273" s="8">
        <v>1</v>
      </c>
      <c r="N273" s="12">
        <v>2089649</v>
      </c>
      <c r="O273" s="12" t="s">
        <v>593</v>
      </c>
      <c r="P273" s="12" t="s">
        <v>40</v>
      </c>
      <c r="Q273" s="14">
        <v>0</v>
      </c>
      <c r="R273" s="14">
        <v>0</v>
      </c>
      <c r="S273" s="64">
        <f t="shared" si="8"/>
        <v>0</v>
      </c>
      <c r="T273" s="64" t="s">
        <v>41</v>
      </c>
      <c r="U273" s="210" t="s">
        <v>148</v>
      </c>
      <c r="V273" s="221" t="s">
        <v>93</v>
      </c>
      <c r="W273" s="215" t="s">
        <v>58</v>
      </c>
    </row>
    <row r="274" spans="1:23" ht="128.25" hidden="1" customHeight="1">
      <c r="A274" s="51" t="s">
        <v>421</v>
      </c>
      <c r="B274" s="8" t="s">
        <v>577</v>
      </c>
      <c r="C274" s="8" t="s">
        <v>577</v>
      </c>
      <c r="D274" s="8" t="s">
        <v>590</v>
      </c>
      <c r="E274" s="8">
        <v>20</v>
      </c>
      <c r="F274" s="102" t="s">
        <v>276</v>
      </c>
      <c r="G274" s="8" t="s">
        <v>45</v>
      </c>
      <c r="H274" s="8" t="s">
        <v>36</v>
      </c>
      <c r="I274" s="8" t="s">
        <v>46</v>
      </c>
      <c r="J274" s="8" t="s">
        <v>591</v>
      </c>
      <c r="K274" s="192"/>
      <c r="L274" s="192"/>
      <c r="M274" s="8">
        <v>1</v>
      </c>
      <c r="N274" s="12">
        <v>1579514</v>
      </c>
      <c r="O274" s="12" t="s">
        <v>594</v>
      </c>
      <c r="P274" s="12" t="s">
        <v>40</v>
      </c>
      <c r="Q274" s="14">
        <v>0</v>
      </c>
      <c r="R274" s="14">
        <v>0</v>
      </c>
      <c r="S274" s="64">
        <f t="shared" si="8"/>
        <v>0</v>
      </c>
      <c r="T274" s="64" t="s">
        <v>41</v>
      </c>
      <c r="U274" s="210" t="s">
        <v>148</v>
      </c>
      <c r="V274" s="221" t="s">
        <v>93</v>
      </c>
      <c r="W274" s="215" t="s">
        <v>58</v>
      </c>
    </row>
    <row r="275" spans="1:23" ht="128.25" hidden="1" customHeight="1">
      <c r="A275" s="51" t="s">
        <v>421</v>
      </c>
      <c r="B275" s="8" t="s">
        <v>577</v>
      </c>
      <c r="C275" s="8" t="s">
        <v>577</v>
      </c>
      <c r="D275" s="8" t="s">
        <v>590</v>
      </c>
      <c r="E275" s="8">
        <v>20</v>
      </c>
      <c r="F275" s="102" t="s">
        <v>276</v>
      </c>
      <c r="G275" s="8" t="s">
        <v>45</v>
      </c>
      <c r="H275" s="8" t="s">
        <v>36</v>
      </c>
      <c r="I275" s="8" t="s">
        <v>46</v>
      </c>
      <c r="J275" s="8" t="s">
        <v>591</v>
      </c>
      <c r="K275" s="192"/>
      <c r="L275" s="192"/>
      <c r="M275" s="8">
        <v>1</v>
      </c>
      <c r="N275" s="12">
        <v>1531703</v>
      </c>
      <c r="O275" s="12" t="s">
        <v>595</v>
      </c>
      <c r="P275" s="12" t="s">
        <v>596</v>
      </c>
      <c r="Q275" s="14">
        <v>0</v>
      </c>
      <c r="R275" s="14">
        <v>0</v>
      </c>
      <c r="S275" s="64">
        <f t="shared" si="8"/>
        <v>0</v>
      </c>
      <c r="T275" s="64" t="s">
        <v>41</v>
      </c>
      <c r="U275" s="210" t="s">
        <v>148</v>
      </c>
      <c r="V275" s="221" t="s">
        <v>93</v>
      </c>
      <c r="W275" s="215" t="s">
        <v>58</v>
      </c>
    </row>
    <row r="276" spans="1:23" ht="128.25" hidden="1" customHeight="1">
      <c r="A276" s="51" t="s">
        <v>421</v>
      </c>
      <c r="B276" s="8" t="s">
        <v>577</v>
      </c>
      <c r="C276" s="8" t="s">
        <v>577</v>
      </c>
      <c r="D276" s="8" t="s">
        <v>590</v>
      </c>
      <c r="E276" s="8">
        <v>20</v>
      </c>
      <c r="F276" s="102" t="s">
        <v>276</v>
      </c>
      <c r="G276" s="8" t="s">
        <v>45</v>
      </c>
      <c r="H276" s="8" t="s">
        <v>36</v>
      </c>
      <c r="I276" s="8" t="s">
        <v>46</v>
      </c>
      <c r="J276" s="8" t="s">
        <v>591</v>
      </c>
      <c r="K276" s="192"/>
      <c r="L276" s="192"/>
      <c r="M276" s="8">
        <v>1</v>
      </c>
      <c r="N276" s="12">
        <v>1491556</v>
      </c>
      <c r="O276" s="12" t="s">
        <v>597</v>
      </c>
      <c r="P276" s="12" t="s">
        <v>598</v>
      </c>
      <c r="Q276" s="14">
        <v>0</v>
      </c>
      <c r="R276" s="14">
        <v>0</v>
      </c>
      <c r="S276" s="64">
        <f t="shared" si="8"/>
        <v>0</v>
      </c>
      <c r="T276" s="64" t="s">
        <v>41</v>
      </c>
      <c r="U276" s="210" t="s">
        <v>148</v>
      </c>
      <c r="V276" s="221" t="s">
        <v>93</v>
      </c>
      <c r="W276" s="215" t="s">
        <v>58</v>
      </c>
    </row>
    <row r="277" spans="1:23" s="42" customFormat="1" ht="128.25" hidden="1" customHeight="1">
      <c r="A277" s="51" t="s">
        <v>421</v>
      </c>
      <c r="B277" s="8" t="s">
        <v>577</v>
      </c>
      <c r="C277" s="8" t="s">
        <v>577</v>
      </c>
      <c r="D277" s="8" t="s">
        <v>590</v>
      </c>
      <c r="E277" s="8">
        <v>20</v>
      </c>
      <c r="F277" s="102" t="s">
        <v>276</v>
      </c>
      <c r="G277" s="8" t="s">
        <v>45</v>
      </c>
      <c r="H277" s="8" t="s">
        <v>36</v>
      </c>
      <c r="I277" s="8" t="s">
        <v>46</v>
      </c>
      <c r="J277" s="8" t="s">
        <v>591</v>
      </c>
      <c r="K277" s="192"/>
      <c r="L277" s="192"/>
      <c r="M277" s="8">
        <v>1</v>
      </c>
      <c r="N277" s="12">
        <v>3004381</v>
      </c>
      <c r="O277" s="12" t="s">
        <v>599</v>
      </c>
      <c r="P277" s="12" t="s">
        <v>40</v>
      </c>
      <c r="Q277" s="14">
        <v>0</v>
      </c>
      <c r="R277" s="14">
        <v>0</v>
      </c>
      <c r="S277" s="64">
        <f t="shared" si="8"/>
        <v>0</v>
      </c>
      <c r="T277" s="64" t="s">
        <v>41</v>
      </c>
      <c r="U277" s="210" t="s">
        <v>148</v>
      </c>
      <c r="V277" s="221" t="s">
        <v>93</v>
      </c>
      <c r="W277" s="215" t="s">
        <v>58</v>
      </c>
    </row>
    <row r="278" spans="1:23" s="42" customFormat="1" ht="128.25" hidden="1" customHeight="1">
      <c r="A278" s="51" t="s">
        <v>421</v>
      </c>
      <c r="B278" s="8" t="s">
        <v>577</v>
      </c>
      <c r="C278" s="8" t="s">
        <v>577</v>
      </c>
      <c r="D278" s="8" t="s">
        <v>590</v>
      </c>
      <c r="E278" s="8">
        <v>20</v>
      </c>
      <c r="F278" s="102" t="s">
        <v>276</v>
      </c>
      <c r="G278" s="8" t="s">
        <v>45</v>
      </c>
      <c r="H278" s="8" t="s">
        <v>36</v>
      </c>
      <c r="I278" s="8" t="s">
        <v>46</v>
      </c>
      <c r="J278" s="8" t="s">
        <v>591</v>
      </c>
      <c r="K278" s="192"/>
      <c r="L278" s="192"/>
      <c r="M278" s="8">
        <v>1</v>
      </c>
      <c r="N278" s="12">
        <v>1583054</v>
      </c>
      <c r="O278" s="12" t="s">
        <v>600</v>
      </c>
      <c r="P278" s="12" t="s">
        <v>40</v>
      </c>
      <c r="Q278" s="14">
        <v>0</v>
      </c>
      <c r="R278" s="14">
        <v>0</v>
      </c>
      <c r="S278" s="64">
        <f t="shared" si="8"/>
        <v>0</v>
      </c>
      <c r="T278" s="64" t="s">
        <v>41</v>
      </c>
      <c r="U278" s="210" t="s">
        <v>148</v>
      </c>
      <c r="V278" s="221" t="s">
        <v>93</v>
      </c>
      <c r="W278" s="215" t="s">
        <v>58</v>
      </c>
    </row>
    <row r="279" spans="1:23" s="42" customFormat="1" ht="128.25" hidden="1" customHeight="1">
      <c r="A279" s="51" t="s">
        <v>421</v>
      </c>
      <c r="B279" s="8" t="s">
        <v>577</v>
      </c>
      <c r="C279" s="8" t="s">
        <v>577</v>
      </c>
      <c r="D279" s="8" t="s">
        <v>590</v>
      </c>
      <c r="E279" s="8">
        <v>20</v>
      </c>
      <c r="F279" s="102" t="s">
        <v>276</v>
      </c>
      <c r="G279" s="8" t="s">
        <v>45</v>
      </c>
      <c r="H279" s="8" t="s">
        <v>36</v>
      </c>
      <c r="I279" s="8" t="s">
        <v>46</v>
      </c>
      <c r="J279" s="8" t="s">
        <v>591</v>
      </c>
      <c r="K279" s="192"/>
      <c r="L279" s="192"/>
      <c r="M279" s="8">
        <v>1</v>
      </c>
      <c r="N279" s="12">
        <v>1493320</v>
      </c>
      <c r="O279" s="12" t="s">
        <v>601</v>
      </c>
      <c r="P279" s="12" t="s">
        <v>598</v>
      </c>
      <c r="Q279" s="14">
        <v>0</v>
      </c>
      <c r="R279" s="14">
        <v>0</v>
      </c>
      <c r="S279" s="64">
        <f t="shared" si="8"/>
        <v>0</v>
      </c>
      <c r="T279" s="64" t="s">
        <v>41</v>
      </c>
      <c r="U279" s="210" t="s">
        <v>148</v>
      </c>
      <c r="V279" s="221" t="s">
        <v>93</v>
      </c>
      <c r="W279" s="215" t="s">
        <v>58</v>
      </c>
    </row>
    <row r="280" spans="1:23" ht="128.25" hidden="1" customHeight="1">
      <c r="A280" s="51" t="s">
        <v>421</v>
      </c>
      <c r="B280" s="8" t="s">
        <v>577</v>
      </c>
      <c r="C280" s="8" t="s">
        <v>577</v>
      </c>
      <c r="D280" s="8" t="s">
        <v>590</v>
      </c>
      <c r="E280" s="8">
        <v>20</v>
      </c>
      <c r="F280" s="102" t="s">
        <v>276</v>
      </c>
      <c r="G280" s="8" t="s">
        <v>45</v>
      </c>
      <c r="H280" s="8" t="s">
        <v>36</v>
      </c>
      <c r="I280" s="8" t="s">
        <v>46</v>
      </c>
      <c r="J280" s="8" t="s">
        <v>591</v>
      </c>
      <c r="K280" s="192"/>
      <c r="L280" s="192"/>
      <c r="M280" s="8">
        <v>1</v>
      </c>
      <c r="N280" s="12">
        <v>1242351</v>
      </c>
      <c r="O280" s="12" t="s">
        <v>602</v>
      </c>
      <c r="P280" s="12" t="s">
        <v>598</v>
      </c>
      <c r="Q280" s="14">
        <v>0</v>
      </c>
      <c r="R280" s="14">
        <v>0</v>
      </c>
      <c r="S280" s="64">
        <f t="shared" si="8"/>
        <v>0</v>
      </c>
      <c r="T280" s="64" t="s">
        <v>41</v>
      </c>
      <c r="U280" s="210" t="s">
        <v>148</v>
      </c>
      <c r="V280" s="221" t="s">
        <v>93</v>
      </c>
      <c r="W280" s="215" t="s">
        <v>58</v>
      </c>
    </row>
    <row r="281" spans="1:23" ht="128.25" hidden="1" customHeight="1">
      <c r="A281" s="51" t="s">
        <v>421</v>
      </c>
      <c r="B281" s="8" t="s">
        <v>577</v>
      </c>
      <c r="C281" s="8" t="s">
        <v>577</v>
      </c>
      <c r="D281" s="8" t="s">
        <v>590</v>
      </c>
      <c r="E281" s="8">
        <v>20</v>
      </c>
      <c r="F281" s="102" t="s">
        <v>276</v>
      </c>
      <c r="G281" s="8" t="s">
        <v>45</v>
      </c>
      <c r="H281" s="8" t="s">
        <v>36</v>
      </c>
      <c r="I281" s="8" t="s">
        <v>46</v>
      </c>
      <c r="J281" s="8" t="s">
        <v>591</v>
      </c>
      <c r="K281" s="192"/>
      <c r="L281" s="192"/>
      <c r="M281" s="8">
        <v>1</v>
      </c>
      <c r="N281" s="12">
        <v>1569066</v>
      </c>
      <c r="O281" s="12" t="s">
        <v>603</v>
      </c>
      <c r="P281" s="12" t="s">
        <v>598</v>
      </c>
      <c r="Q281" s="14">
        <v>0</v>
      </c>
      <c r="R281" s="14">
        <v>0</v>
      </c>
      <c r="S281" s="64">
        <f t="shared" si="8"/>
        <v>0</v>
      </c>
      <c r="T281" s="64" t="s">
        <v>41</v>
      </c>
      <c r="U281" s="210" t="s">
        <v>148</v>
      </c>
      <c r="V281" s="221" t="s">
        <v>93</v>
      </c>
      <c r="W281" s="215" t="s">
        <v>58</v>
      </c>
    </row>
    <row r="282" spans="1:23" ht="128.25" hidden="1" customHeight="1">
      <c r="A282" s="51" t="s">
        <v>421</v>
      </c>
      <c r="B282" s="8" t="s">
        <v>577</v>
      </c>
      <c r="C282" s="8" t="s">
        <v>577</v>
      </c>
      <c r="D282" s="8" t="s">
        <v>590</v>
      </c>
      <c r="E282" s="8">
        <v>20</v>
      </c>
      <c r="F282" s="8" t="s">
        <v>604</v>
      </c>
      <c r="G282" s="8" t="s">
        <v>45</v>
      </c>
      <c r="H282" s="8" t="s">
        <v>36</v>
      </c>
      <c r="I282" s="8" t="s">
        <v>46</v>
      </c>
      <c r="J282" s="8">
        <v>30</v>
      </c>
      <c r="K282" s="192"/>
      <c r="L282" s="192"/>
      <c r="M282" s="8">
        <v>1</v>
      </c>
      <c r="N282" s="12">
        <v>1816331</v>
      </c>
      <c r="O282" s="12" t="s">
        <v>592</v>
      </c>
      <c r="P282" s="12" t="s">
        <v>40</v>
      </c>
      <c r="Q282" s="14">
        <v>0</v>
      </c>
      <c r="R282" s="14">
        <v>0</v>
      </c>
      <c r="S282" s="64">
        <f t="shared" si="8"/>
        <v>0</v>
      </c>
      <c r="T282" s="64" t="s">
        <v>41</v>
      </c>
      <c r="U282" s="210" t="s">
        <v>148</v>
      </c>
      <c r="V282" s="221" t="s">
        <v>93</v>
      </c>
      <c r="W282" s="215" t="s">
        <v>58</v>
      </c>
    </row>
    <row r="283" spans="1:23" ht="128.25" hidden="1" customHeight="1">
      <c r="A283" s="51" t="s">
        <v>421</v>
      </c>
      <c r="B283" s="8" t="s">
        <v>577</v>
      </c>
      <c r="C283" s="8" t="s">
        <v>577</v>
      </c>
      <c r="D283" s="8" t="s">
        <v>590</v>
      </c>
      <c r="E283" s="8">
        <v>20</v>
      </c>
      <c r="F283" s="8" t="s">
        <v>604</v>
      </c>
      <c r="G283" s="8" t="s">
        <v>45</v>
      </c>
      <c r="H283" s="8" t="s">
        <v>36</v>
      </c>
      <c r="I283" s="8" t="s">
        <v>46</v>
      </c>
      <c r="J283" s="8">
        <v>30</v>
      </c>
      <c r="K283" s="192"/>
      <c r="L283" s="192"/>
      <c r="M283" s="8">
        <v>1</v>
      </c>
      <c r="N283" s="12">
        <v>2089649</v>
      </c>
      <c r="O283" s="12" t="s">
        <v>593</v>
      </c>
      <c r="P283" s="12" t="s">
        <v>40</v>
      </c>
      <c r="Q283" s="14">
        <v>0</v>
      </c>
      <c r="R283" s="14">
        <v>0</v>
      </c>
      <c r="S283" s="64">
        <f t="shared" si="8"/>
        <v>0</v>
      </c>
      <c r="T283" s="64" t="s">
        <v>41</v>
      </c>
      <c r="U283" s="210" t="s">
        <v>148</v>
      </c>
      <c r="V283" s="221" t="s">
        <v>93</v>
      </c>
      <c r="W283" s="215" t="s">
        <v>58</v>
      </c>
    </row>
    <row r="284" spans="1:23" ht="128.25" hidden="1" customHeight="1">
      <c r="A284" s="51" t="s">
        <v>421</v>
      </c>
      <c r="B284" s="8" t="s">
        <v>577</v>
      </c>
      <c r="C284" s="8" t="s">
        <v>577</v>
      </c>
      <c r="D284" s="8" t="s">
        <v>590</v>
      </c>
      <c r="E284" s="8">
        <v>20</v>
      </c>
      <c r="F284" s="8" t="s">
        <v>604</v>
      </c>
      <c r="G284" s="8" t="s">
        <v>45</v>
      </c>
      <c r="H284" s="8" t="s">
        <v>36</v>
      </c>
      <c r="I284" s="8" t="s">
        <v>46</v>
      </c>
      <c r="J284" s="8">
        <v>30</v>
      </c>
      <c r="K284" s="192"/>
      <c r="L284" s="192"/>
      <c r="M284" s="8">
        <v>1</v>
      </c>
      <c r="N284" s="12">
        <v>1579514</v>
      </c>
      <c r="O284" s="12" t="s">
        <v>594</v>
      </c>
      <c r="P284" s="12" t="s">
        <v>40</v>
      </c>
      <c r="Q284" s="14">
        <v>0</v>
      </c>
      <c r="R284" s="14">
        <v>0</v>
      </c>
      <c r="S284" s="64">
        <f t="shared" si="8"/>
        <v>0</v>
      </c>
      <c r="T284" s="64" t="s">
        <v>41</v>
      </c>
      <c r="U284" s="210" t="s">
        <v>148</v>
      </c>
      <c r="V284" s="221" t="s">
        <v>93</v>
      </c>
      <c r="W284" s="215" t="s">
        <v>58</v>
      </c>
    </row>
    <row r="285" spans="1:23" ht="128.25" hidden="1" customHeight="1">
      <c r="A285" s="51" t="s">
        <v>421</v>
      </c>
      <c r="B285" s="8" t="s">
        <v>577</v>
      </c>
      <c r="C285" s="8" t="s">
        <v>577</v>
      </c>
      <c r="D285" s="8" t="s">
        <v>590</v>
      </c>
      <c r="E285" s="8">
        <v>20</v>
      </c>
      <c r="F285" s="8" t="s">
        <v>604</v>
      </c>
      <c r="G285" s="8" t="s">
        <v>45</v>
      </c>
      <c r="H285" s="8" t="s">
        <v>36</v>
      </c>
      <c r="I285" s="8" t="s">
        <v>46</v>
      </c>
      <c r="J285" s="8">
        <v>30</v>
      </c>
      <c r="K285" s="192"/>
      <c r="L285" s="192"/>
      <c r="M285" s="8">
        <v>1</v>
      </c>
      <c r="N285" s="12">
        <v>1531703</v>
      </c>
      <c r="O285" s="12" t="s">
        <v>595</v>
      </c>
      <c r="P285" s="12" t="s">
        <v>596</v>
      </c>
      <c r="Q285" s="14">
        <v>0</v>
      </c>
      <c r="R285" s="14">
        <v>0</v>
      </c>
      <c r="S285" s="64">
        <f t="shared" si="8"/>
        <v>0</v>
      </c>
      <c r="T285" s="64" t="s">
        <v>41</v>
      </c>
      <c r="U285" s="210" t="s">
        <v>148</v>
      </c>
      <c r="V285" s="221" t="s">
        <v>93</v>
      </c>
      <c r="W285" s="215" t="s">
        <v>58</v>
      </c>
    </row>
    <row r="286" spans="1:23" ht="128.25" hidden="1" customHeight="1">
      <c r="A286" s="51" t="s">
        <v>421</v>
      </c>
      <c r="B286" s="8" t="s">
        <v>577</v>
      </c>
      <c r="C286" s="8" t="s">
        <v>577</v>
      </c>
      <c r="D286" s="8" t="s">
        <v>590</v>
      </c>
      <c r="E286" s="8">
        <v>20</v>
      </c>
      <c r="F286" s="8" t="s">
        <v>604</v>
      </c>
      <c r="G286" s="8" t="s">
        <v>45</v>
      </c>
      <c r="H286" s="8" t="s">
        <v>36</v>
      </c>
      <c r="I286" s="8" t="s">
        <v>46</v>
      </c>
      <c r="J286" s="8">
        <v>30</v>
      </c>
      <c r="K286" s="192"/>
      <c r="L286" s="192"/>
      <c r="M286" s="8">
        <v>1</v>
      </c>
      <c r="N286" s="12">
        <v>1491556</v>
      </c>
      <c r="O286" s="12" t="s">
        <v>597</v>
      </c>
      <c r="P286" s="12" t="s">
        <v>598</v>
      </c>
      <c r="Q286" s="14">
        <v>0</v>
      </c>
      <c r="R286" s="14">
        <v>0</v>
      </c>
      <c r="S286" s="64">
        <f t="shared" si="8"/>
        <v>0</v>
      </c>
      <c r="T286" s="64" t="s">
        <v>41</v>
      </c>
      <c r="U286" s="210" t="s">
        <v>148</v>
      </c>
      <c r="V286" s="221" t="s">
        <v>93</v>
      </c>
      <c r="W286" s="215" t="s">
        <v>58</v>
      </c>
    </row>
    <row r="287" spans="1:23" ht="128.25" hidden="1" customHeight="1">
      <c r="A287" s="51" t="s">
        <v>421</v>
      </c>
      <c r="B287" s="8" t="s">
        <v>577</v>
      </c>
      <c r="C287" s="8" t="s">
        <v>577</v>
      </c>
      <c r="D287" s="8" t="s">
        <v>590</v>
      </c>
      <c r="E287" s="8">
        <v>20</v>
      </c>
      <c r="F287" s="8" t="s">
        <v>604</v>
      </c>
      <c r="G287" s="8" t="s">
        <v>45</v>
      </c>
      <c r="H287" s="8" t="s">
        <v>36</v>
      </c>
      <c r="I287" s="8" t="s">
        <v>46</v>
      </c>
      <c r="J287" s="8">
        <v>30</v>
      </c>
      <c r="K287" s="192"/>
      <c r="L287" s="192"/>
      <c r="M287" s="8">
        <v>1</v>
      </c>
      <c r="N287" s="12">
        <v>3004381</v>
      </c>
      <c r="O287" s="12" t="s">
        <v>599</v>
      </c>
      <c r="P287" s="12" t="s">
        <v>40</v>
      </c>
      <c r="Q287" s="14">
        <v>0</v>
      </c>
      <c r="R287" s="14">
        <v>0</v>
      </c>
      <c r="S287" s="64">
        <f t="shared" si="8"/>
        <v>0</v>
      </c>
      <c r="T287" s="64" t="s">
        <v>41</v>
      </c>
      <c r="U287" s="210" t="s">
        <v>148</v>
      </c>
      <c r="V287" s="221" t="s">
        <v>93</v>
      </c>
      <c r="W287" s="215" t="s">
        <v>58</v>
      </c>
    </row>
    <row r="288" spans="1:23" ht="128.25" hidden="1" customHeight="1">
      <c r="A288" s="51" t="s">
        <v>421</v>
      </c>
      <c r="B288" s="8" t="s">
        <v>577</v>
      </c>
      <c r="C288" s="8" t="s">
        <v>577</v>
      </c>
      <c r="D288" s="8" t="s">
        <v>590</v>
      </c>
      <c r="E288" s="8">
        <v>20</v>
      </c>
      <c r="F288" s="8" t="s">
        <v>604</v>
      </c>
      <c r="G288" s="8" t="s">
        <v>45</v>
      </c>
      <c r="H288" s="8" t="s">
        <v>36</v>
      </c>
      <c r="I288" s="8" t="s">
        <v>46</v>
      </c>
      <c r="J288" s="8">
        <v>30</v>
      </c>
      <c r="K288" s="192"/>
      <c r="L288" s="192"/>
      <c r="M288" s="8">
        <v>1</v>
      </c>
      <c r="N288" s="12">
        <v>1583054</v>
      </c>
      <c r="O288" s="12" t="s">
        <v>600</v>
      </c>
      <c r="P288" s="12" t="s">
        <v>40</v>
      </c>
      <c r="Q288" s="14">
        <v>0</v>
      </c>
      <c r="R288" s="14">
        <v>0</v>
      </c>
      <c r="S288" s="64">
        <f t="shared" si="8"/>
        <v>0</v>
      </c>
      <c r="T288" s="64" t="s">
        <v>41</v>
      </c>
      <c r="U288" s="210" t="s">
        <v>148</v>
      </c>
      <c r="V288" s="221" t="s">
        <v>93</v>
      </c>
      <c r="W288" s="215" t="s">
        <v>58</v>
      </c>
    </row>
    <row r="289" spans="1:23" ht="128.25" hidden="1" customHeight="1">
      <c r="A289" s="51" t="s">
        <v>421</v>
      </c>
      <c r="B289" s="8" t="s">
        <v>577</v>
      </c>
      <c r="C289" s="8" t="s">
        <v>577</v>
      </c>
      <c r="D289" s="8" t="s">
        <v>590</v>
      </c>
      <c r="E289" s="8">
        <v>20</v>
      </c>
      <c r="F289" s="8" t="s">
        <v>604</v>
      </c>
      <c r="G289" s="8" t="s">
        <v>45</v>
      </c>
      <c r="H289" s="8" t="s">
        <v>36</v>
      </c>
      <c r="I289" s="8" t="s">
        <v>46</v>
      </c>
      <c r="J289" s="8">
        <v>30</v>
      </c>
      <c r="K289" s="192"/>
      <c r="L289" s="192"/>
      <c r="M289" s="8">
        <v>1</v>
      </c>
      <c r="N289" s="12">
        <v>1493320</v>
      </c>
      <c r="O289" s="12" t="s">
        <v>601</v>
      </c>
      <c r="P289" s="12" t="s">
        <v>598</v>
      </c>
      <c r="Q289" s="14">
        <v>0</v>
      </c>
      <c r="R289" s="14">
        <v>0</v>
      </c>
      <c r="S289" s="64">
        <f t="shared" si="8"/>
        <v>0</v>
      </c>
      <c r="T289" s="64" t="s">
        <v>41</v>
      </c>
      <c r="U289" s="210" t="s">
        <v>148</v>
      </c>
      <c r="V289" s="221" t="s">
        <v>93</v>
      </c>
      <c r="W289" s="215" t="s">
        <v>58</v>
      </c>
    </row>
    <row r="290" spans="1:23" ht="128.25" hidden="1" customHeight="1">
      <c r="A290" s="51" t="s">
        <v>421</v>
      </c>
      <c r="B290" s="8" t="s">
        <v>577</v>
      </c>
      <c r="C290" s="8" t="s">
        <v>577</v>
      </c>
      <c r="D290" s="8" t="s">
        <v>590</v>
      </c>
      <c r="E290" s="8">
        <v>20</v>
      </c>
      <c r="F290" s="8" t="s">
        <v>604</v>
      </c>
      <c r="G290" s="8" t="s">
        <v>45</v>
      </c>
      <c r="H290" s="8" t="s">
        <v>36</v>
      </c>
      <c r="I290" s="8" t="s">
        <v>46</v>
      </c>
      <c r="J290" s="8">
        <v>30</v>
      </c>
      <c r="K290" s="192"/>
      <c r="L290" s="192"/>
      <c r="M290" s="8">
        <v>1</v>
      </c>
      <c r="N290" s="12">
        <v>1242351</v>
      </c>
      <c r="O290" s="12" t="s">
        <v>602</v>
      </c>
      <c r="P290" s="12" t="s">
        <v>598</v>
      </c>
      <c r="Q290" s="14">
        <v>0</v>
      </c>
      <c r="R290" s="14">
        <v>0</v>
      </c>
      <c r="S290" s="64">
        <f t="shared" si="8"/>
        <v>0</v>
      </c>
      <c r="T290" s="64" t="s">
        <v>41</v>
      </c>
      <c r="U290" s="210" t="s">
        <v>148</v>
      </c>
      <c r="V290" s="221" t="s">
        <v>93</v>
      </c>
      <c r="W290" s="215" t="s">
        <v>58</v>
      </c>
    </row>
    <row r="291" spans="1:23" ht="128.25" hidden="1" customHeight="1">
      <c r="A291" s="51" t="s">
        <v>421</v>
      </c>
      <c r="B291" s="8" t="s">
        <v>577</v>
      </c>
      <c r="C291" s="8" t="s">
        <v>577</v>
      </c>
      <c r="D291" s="8" t="s">
        <v>590</v>
      </c>
      <c r="E291" s="8">
        <v>20</v>
      </c>
      <c r="F291" s="8" t="s">
        <v>604</v>
      </c>
      <c r="G291" s="8" t="s">
        <v>45</v>
      </c>
      <c r="H291" s="8" t="s">
        <v>36</v>
      </c>
      <c r="I291" s="8" t="s">
        <v>46</v>
      </c>
      <c r="J291" s="8">
        <v>30</v>
      </c>
      <c r="K291" s="192"/>
      <c r="L291" s="192"/>
      <c r="M291" s="8">
        <v>1</v>
      </c>
      <c r="N291" s="12">
        <v>1569066</v>
      </c>
      <c r="O291" s="12" t="s">
        <v>603</v>
      </c>
      <c r="P291" s="12" t="s">
        <v>598</v>
      </c>
      <c r="Q291" s="14">
        <v>0</v>
      </c>
      <c r="R291" s="14">
        <v>0</v>
      </c>
      <c r="S291" s="64">
        <f t="shared" si="8"/>
        <v>0</v>
      </c>
      <c r="T291" s="64" t="s">
        <v>41</v>
      </c>
      <c r="U291" s="288" t="s">
        <v>148</v>
      </c>
      <c r="V291" s="221" t="s">
        <v>93</v>
      </c>
      <c r="W291" s="215" t="s">
        <v>58</v>
      </c>
    </row>
    <row r="292" spans="1:23" ht="128.25" hidden="1" customHeight="1">
      <c r="A292" s="54" t="s">
        <v>421</v>
      </c>
      <c r="B292" s="19" t="s">
        <v>577</v>
      </c>
      <c r="C292" s="19" t="s">
        <v>577</v>
      </c>
      <c r="D292" s="19" t="s">
        <v>605</v>
      </c>
      <c r="E292" s="19">
        <v>20</v>
      </c>
      <c r="F292" s="19" t="s">
        <v>606</v>
      </c>
      <c r="G292" s="19" t="s">
        <v>35</v>
      </c>
      <c r="H292" s="19" t="s">
        <v>310</v>
      </c>
      <c r="I292" s="19" t="s">
        <v>37</v>
      </c>
      <c r="J292" s="19" t="s">
        <v>580</v>
      </c>
      <c r="K292" s="10">
        <v>44105</v>
      </c>
      <c r="L292" s="192"/>
      <c r="M292" s="19">
        <v>1</v>
      </c>
      <c r="N292" s="37">
        <v>1531703</v>
      </c>
      <c r="O292" s="37" t="s">
        <v>595</v>
      </c>
      <c r="P292" s="37" t="s">
        <v>596</v>
      </c>
      <c r="Q292" s="20">
        <v>3950</v>
      </c>
      <c r="R292" s="20">
        <v>9700</v>
      </c>
      <c r="S292" s="60">
        <f t="shared" si="8"/>
        <v>13650</v>
      </c>
      <c r="T292" s="60" t="s">
        <v>41</v>
      </c>
      <c r="U292" s="216" t="s">
        <v>56</v>
      </c>
      <c r="V292" s="221" t="s">
        <v>57</v>
      </c>
      <c r="W292" s="217"/>
    </row>
    <row r="293" spans="1:23" ht="128.25" hidden="1" customHeight="1">
      <c r="A293" s="54" t="s">
        <v>421</v>
      </c>
      <c r="B293" s="19" t="s">
        <v>577</v>
      </c>
      <c r="C293" s="19" t="s">
        <v>577</v>
      </c>
      <c r="D293" s="19" t="s">
        <v>605</v>
      </c>
      <c r="E293" s="19">
        <v>20</v>
      </c>
      <c r="F293" s="19" t="s">
        <v>606</v>
      </c>
      <c r="G293" s="19" t="s">
        <v>35</v>
      </c>
      <c r="H293" s="19" t="s">
        <v>310</v>
      </c>
      <c r="I293" s="19" t="s">
        <v>37</v>
      </c>
      <c r="J293" s="19" t="s">
        <v>580</v>
      </c>
      <c r="K293" s="10">
        <v>44105</v>
      </c>
      <c r="L293" s="192"/>
      <c r="M293" s="19">
        <v>2</v>
      </c>
      <c r="N293" s="192"/>
      <c r="O293" s="192"/>
      <c r="P293" s="192"/>
      <c r="Q293" s="20">
        <v>3950</v>
      </c>
      <c r="R293" s="20">
        <v>9700</v>
      </c>
      <c r="S293" s="60">
        <f t="shared" si="8"/>
        <v>27300</v>
      </c>
      <c r="T293" s="60" t="s">
        <v>41</v>
      </c>
      <c r="U293" s="216" t="s">
        <v>56</v>
      </c>
      <c r="V293" s="221" t="s">
        <v>57</v>
      </c>
      <c r="W293" s="217"/>
    </row>
    <row r="294" spans="1:23" ht="128.25" hidden="1" customHeight="1">
      <c r="A294" s="54" t="s">
        <v>421</v>
      </c>
      <c r="B294" s="19" t="s">
        <v>577</v>
      </c>
      <c r="C294" s="19" t="s">
        <v>577</v>
      </c>
      <c r="D294" s="19" t="s">
        <v>607</v>
      </c>
      <c r="E294" s="19">
        <v>20</v>
      </c>
      <c r="F294" s="19" t="s">
        <v>608</v>
      </c>
      <c r="G294" s="19" t="s">
        <v>145</v>
      </c>
      <c r="H294" s="19" t="s">
        <v>609</v>
      </c>
      <c r="I294" s="19" t="s">
        <v>46</v>
      </c>
      <c r="J294" s="19">
        <v>120</v>
      </c>
      <c r="K294" s="10">
        <v>44044</v>
      </c>
      <c r="L294" s="192" t="s">
        <v>610</v>
      </c>
      <c r="M294" s="19">
        <v>1</v>
      </c>
      <c r="N294" s="19">
        <v>1491477</v>
      </c>
      <c r="O294" s="37" t="s">
        <v>587</v>
      </c>
      <c r="P294" s="37" t="s">
        <v>611</v>
      </c>
      <c r="Q294" s="20">
        <v>0</v>
      </c>
      <c r="R294" s="20">
        <v>0</v>
      </c>
      <c r="S294" s="20">
        <f t="shared" si="8"/>
        <v>0</v>
      </c>
      <c r="T294" s="19" t="s">
        <v>145</v>
      </c>
      <c r="U294" s="131" t="s">
        <v>48</v>
      </c>
      <c r="V294" s="221" t="s">
        <v>188</v>
      </c>
      <c r="W294" s="217"/>
    </row>
    <row r="295" spans="1:23" ht="128.25" hidden="1" customHeight="1">
      <c r="A295" s="54" t="s">
        <v>421</v>
      </c>
      <c r="B295" s="19" t="s">
        <v>577</v>
      </c>
      <c r="C295" s="19" t="s">
        <v>577</v>
      </c>
      <c r="D295" s="19" t="s">
        <v>612</v>
      </c>
      <c r="E295" s="19">
        <v>12</v>
      </c>
      <c r="F295" s="19" t="s">
        <v>608</v>
      </c>
      <c r="G295" s="19" t="s">
        <v>145</v>
      </c>
      <c r="H295" s="8" t="s">
        <v>36</v>
      </c>
      <c r="I295" s="19" t="s">
        <v>46</v>
      </c>
      <c r="J295" s="19">
        <v>120</v>
      </c>
      <c r="K295" s="10">
        <v>44075</v>
      </c>
      <c r="L295" s="192" t="s">
        <v>610</v>
      </c>
      <c r="M295" s="19">
        <v>1</v>
      </c>
      <c r="N295" s="19">
        <v>1300882</v>
      </c>
      <c r="O295" s="37" t="s">
        <v>613</v>
      </c>
      <c r="P295" s="37" t="s">
        <v>582</v>
      </c>
      <c r="Q295" s="20">
        <v>0</v>
      </c>
      <c r="R295" s="20">
        <v>0</v>
      </c>
      <c r="S295" s="20">
        <f t="shared" si="8"/>
        <v>0</v>
      </c>
      <c r="T295" s="19" t="s">
        <v>145</v>
      </c>
      <c r="U295" s="131" t="s">
        <v>148</v>
      </c>
      <c r="V295" s="221" t="s">
        <v>149</v>
      </c>
      <c r="W295" s="217"/>
    </row>
    <row r="296" spans="1:23" ht="128.25" hidden="1" customHeight="1">
      <c r="A296" s="54" t="s">
        <v>421</v>
      </c>
      <c r="B296" s="19" t="s">
        <v>577</v>
      </c>
      <c r="C296" s="19" t="s">
        <v>577</v>
      </c>
      <c r="D296" s="19" t="s">
        <v>614</v>
      </c>
      <c r="E296" s="19">
        <v>12</v>
      </c>
      <c r="F296" s="19" t="s">
        <v>608</v>
      </c>
      <c r="G296" s="19" t="s">
        <v>145</v>
      </c>
      <c r="H296" s="19" t="s">
        <v>609</v>
      </c>
      <c r="I296" s="19" t="s">
        <v>37</v>
      </c>
      <c r="J296" s="19">
        <v>372</v>
      </c>
      <c r="K296" s="10" t="s">
        <v>615</v>
      </c>
      <c r="L296" s="192" t="s">
        <v>385</v>
      </c>
      <c r="M296" s="19">
        <v>1</v>
      </c>
      <c r="N296" s="19">
        <v>1491054</v>
      </c>
      <c r="O296" s="37" t="s">
        <v>616</v>
      </c>
      <c r="P296" s="37" t="s">
        <v>596</v>
      </c>
      <c r="Q296" s="20">
        <v>0</v>
      </c>
      <c r="R296" s="20">
        <v>0</v>
      </c>
      <c r="S296" s="20">
        <f t="shared" si="8"/>
        <v>0</v>
      </c>
      <c r="T296" s="19" t="s">
        <v>145</v>
      </c>
      <c r="U296" s="131" t="s">
        <v>148</v>
      </c>
      <c r="V296" s="221" t="s">
        <v>149</v>
      </c>
      <c r="W296" s="217"/>
    </row>
    <row r="297" spans="1:23" ht="128.25" hidden="1" customHeight="1">
      <c r="A297" s="19" t="s">
        <v>158</v>
      </c>
      <c r="B297" s="19" t="s">
        <v>617</v>
      </c>
      <c r="C297" s="19" t="s">
        <v>618</v>
      </c>
      <c r="D297" s="19" t="s">
        <v>258</v>
      </c>
      <c r="E297" s="19">
        <v>15</v>
      </c>
      <c r="F297" s="19" t="s">
        <v>528</v>
      </c>
      <c r="G297" s="19" t="s">
        <v>45</v>
      </c>
      <c r="H297" s="19" t="s">
        <v>36</v>
      </c>
      <c r="I297" s="19" t="s">
        <v>37</v>
      </c>
      <c r="J297" s="52">
        <v>40</v>
      </c>
      <c r="K297" s="19" t="s">
        <v>619</v>
      </c>
      <c r="L297" s="192"/>
      <c r="M297" s="19">
        <v>1</v>
      </c>
      <c r="N297" s="37">
        <v>1493474</v>
      </c>
      <c r="O297" s="37" t="s">
        <v>620</v>
      </c>
      <c r="P297" s="19" t="s">
        <v>247</v>
      </c>
      <c r="Q297" s="20">
        <v>0</v>
      </c>
      <c r="R297" s="20">
        <v>0</v>
      </c>
      <c r="S297" s="20">
        <f t="shared" si="8"/>
        <v>0</v>
      </c>
      <c r="T297" s="19" t="s">
        <v>41</v>
      </c>
      <c r="U297" s="221" t="s">
        <v>48</v>
      </c>
      <c r="V297" s="221" t="s">
        <v>163</v>
      </c>
      <c r="W297" s="219" t="s">
        <v>50</v>
      </c>
    </row>
    <row r="298" spans="1:23" ht="128.25" hidden="1" customHeight="1">
      <c r="A298" s="19" t="s">
        <v>158</v>
      </c>
      <c r="B298" s="19" t="s">
        <v>617</v>
      </c>
      <c r="C298" s="19" t="s">
        <v>618</v>
      </c>
      <c r="D298" s="19" t="s">
        <v>258</v>
      </c>
      <c r="E298" s="19">
        <v>15</v>
      </c>
      <c r="F298" s="19" t="s">
        <v>528</v>
      </c>
      <c r="G298" s="19" t="s">
        <v>45</v>
      </c>
      <c r="H298" s="19" t="s">
        <v>36</v>
      </c>
      <c r="I298" s="19" t="s">
        <v>37</v>
      </c>
      <c r="J298" s="52">
        <v>40</v>
      </c>
      <c r="K298" s="19" t="s">
        <v>619</v>
      </c>
      <c r="L298" s="192"/>
      <c r="M298" s="19">
        <v>1</v>
      </c>
      <c r="N298" s="37">
        <v>1491471</v>
      </c>
      <c r="O298" s="37" t="s">
        <v>621</v>
      </c>
      <c r="P298" s="19" t="s">
        <v>247</v>
      </c>
      <c r="Q298" s="20">
        <v>0</v>
      </c>
      <c r="R298" s="20">
        <v>0</v>
      </c>
      <c r="S298" s="20">
        <f t="shared" si="8"/>
        <v>0</v>
      </c>
      <c r="T298" s="19" t="s">
        <v>41</v>
      </c>
      <c r="U298" s="221" t="s">
        <v>48</v>
      </c>
      <c r="V298" s="221" t="s">
        <v>163</v>
      </c>
      <c r="W298" s="219" t="s">
        <v>50</v>
      </c>
    </row>
    <row r="299" spans="1:23" ht="128.25" hidden="1" customHeight="1">
      <c r="A299" s="19" t="s">
        <v>158</v>
      </c>
      <c r="B299" s="19" t="s">
        <v>617</v>
      </c>
      <c r="C299" s="19" t="s">
        <v>618</v>
      </c>
      <c r="D299" s="19" t="s">
        <v>258</v>
      </c>
      <c r="E299" s="19">
        <v>15</v>
      </c>
      <c r="F299" s="19" t="s">
        <v>528</v>
      </c>
      <c r="G299" s="19" t="s">
        <v>45</v>
      </c>
      <c r="H299" s="19" t="s">
        <v>36</v>
      </c>
      <c r="I299" s="19" t="s">
        <v>37</v>
      </c>
      <c r="J299" s="52">
        <v>40</v>
      </c>
      <c r="K299" s="19" t="s">
        <v>619</v>
      </c>
      <c r="L299" s="192"/>
      <c r="M299" s="19">
        <v>1</v>
      </c>
      <c r="N299" s="37">
        <v>1492164</v>
      </c>
      <c r="O299" s="37" t="s">
        <v>622</v>
      </c>
      <c r="P299" s="19" t="s">
        <v>247</v>
      </c>
      <c r="Q299" s="20">
        <v>0</v>
      </c>
      <c r="R299" s="20">
        <v>0</v>
      </c>
      <c r="S299" s="20">
        <f t="shared" si="8"/>
        <v>0</v>
      </c>
      <c r="T299" s="19" t="s">
        <v>41</v>
      </c>
      <c r="U299" s="221" t="s">
        <v>48</v>
      </c>
      <c r="V299" s="221" t="s">
        <v>163</v>
      </c>
      <c r="W299" s="219" t="s">
        <v>50</v>
      </c>
    </row>
    <row r="300" spans="1:23" ht="128.25" hidden="1" customHeight="1">
      <c r="A300" s="19" t="s">
        <v>158</v>
      </c>
      <c r="B300" s="19" t="s">
        <v>617</v>
      </c>
      <c r="C300" s="19" t="s">
        <v>618</v>
      </c>
      <c r="D300" s="19" t="s">
        <v>258</v>
      </c>
      <c r="E300" s="19">
        <v>15</v>
      </c>
      <c r="F300" s="19" t="s">
        <v>528</v>
      </c>
      <c r="G300" s="19" t="s">
        <v>45</v>
      </c>
      <c r="H300" s="19" t="s">
        <v>36</v>
      </c>
      <c r="I300" s="19" t="s">
        <v>37</v>
      </c>
      <c r="J300" s="52">
        <v>40</v>
      </c>
      <c r="K300" s="19" t="s">
        <v>619</v>
      </c>
      <c r="L300" s="192"/>
      <c r="M300" s="19">
        <v>1</v>
      </c>
      <c r="N300" s="37">
        <v>1123136</v>
      </c>
      <c r="O300" s="37" t="s">
        <v>623</v>
      </c>
      <c r="P300" s="19" t="s">
        <v>247</v>
      </c>
      <c r="Q300" s="20">
        <v>0</v>
      </c>
      <c r="R300" s="20">
        <v>0</v>
      </c>
      <c r="S300" s="20">
        <f t="shared" si="8"/>
        <v>0</v>
      </c>
      <c r="T300" s="19" t="s">
        <v>41</v>
      </c>
      <c r="U300" s="221" t="s">
        <v>48</v>
      </c>
      <c r="V300" s="221" t="s">
        <v>163</v>
      </c>
      <c r="W300" s="219" t="s">
        <v>50</v>
      </c>
    </row>
    <row r="301" spans="1:23" ht="128.25" hidden="1" customHeight="1">
      <c r="A301" s="19" t="s">
        <v>158</v>
      </c>
      <c r="B301" s="19" t="s">
        <v>617</v>
      </c>
      <c r="C301" s="19" t="s">
        <v>618</v>
      </c>
      <c r="D301" s="19" t="s">
        <v>624</v>
      </c>
      <c r="E301" s="19">
        <v>15</v>
      </c>
      <c r="F301" s="19" t="s">
        <v>625</v>
      </c>
      <c r="G301" s="19" t="s">
        <v>35</v>
      </c>
      <c r="H301" s="19" t="s">
        <v>36</v>
      </c>
      <c r="I301" s="19" t="s">
        <v>37</v>
      </c>
      <c r="J301" s="52">
        <v>40</v>
      </c>
      <c r="K301" s="19" t="s">
        <v>406</v>
      </c>
      <c r="L301" s="192"/>
      <c r="M301" s="19">
        <v>5</v>
      </c>
      <c r="N301" s="37"/>
      <c r="O301" s="37"/>
      <c r="P301" s="19" t="s">
        <v>162</v>
      </c>
      <c r="Q301" s="20">
        <v>2900</v>
      </c>
      <c r="R301" s="20">
        <v>0</v>
      </c>
      <c r="S301" s="20">
        <f t="shared" si="8"/>
        <v>14500</v>
      </c>
      <c r="T301" s="19" t="s">
        <v>41</v>
      </c>
      <c r="U301" s="131" t="s">
        <v>184</v>
      </c>
      <c r="V301" s="221" t="s">
        <v>626</v>
      </c>
      <c r="W301" s="217"/>
    </row>
    <row r="302" spans="1:23" ht="128.25" hidden="1" customHeight="1">
      <c r="A302" s="19" t="s">
        <v>158</v>
      </c>
      <c r="B302" s="19" t="s">
        <v>617</v>
      </c>
      <c r="C302" s="19" t="s">
        <v>618</v>
      </c>
      <c r="D302" s="19" t="s">
        <v>258</v>
      </c>
      <c r="E302" s="19">
        <v>15</v>
      </c>
      <c r="F302" s="19" t="s">
        <v>627</v>
      </c>
      <c r="G302" s="19" t="s">
        <v>45</v>
      </c>
      <c r="H302" s="19" t="s">
        <v>36</v>
      </c>
      <c r="I302" s="19" t="s">
        <v>37</v>
      </c>
      <c r="J302" s="52">
        <v>40</v>
      </c>
      <c r="K302" s="19" t="s">
        <v>619</v>
      </c>
      <c r="L302" s="192"/>
      <c r="M302" s="19">
        <v>1</v>
      </c>
      <c r="N302" s="37">
        <v>1123136</v>
      </c>
      <c r="O302" s="37" t="s">
        <v>623</v>
      </c>
      <c r="P302" s="19" t="s">
        <v>247</v>
      </c>
      <c r="Q302" s="20">
        <v>0</v>
      </c>
      <c r="R302" s="20">
        <v>0</v>
      </c>
      <c r="S302" s="20">
        <f t="shared" si="8"/>
        <v>0</v>
      </c>
      <c r="T302" s="19" t="s">
        <v>41</v>
      </c>
      <c r="U302" s="131" t="s">
        <v>48</v>
      </c>
      <c r="V302" s="216" t="s">
        <v>49</v>
      </c>
      <c r="W302" s="219" t="s">
        <v>50</v>
      </c>
    </row>
    <row r="303" spans="1:23" ht="128.25" hidden="1" customHeight="1">
      <c r="A303" s="19" t="s">
        <v>158</v>
      </c>
      <c r="B303" s="19" t="s">
        <v>617</v>
      </c>
      <c r="C303" s="19" t="s">
        <v>618</v>
      </c>
      <c r="D303" s="19" t="s">
        <v>258</v>
      </c>
      <c r="E303" s="19">
        <v>15</v>
      </c>
      <c r="F303" s="19" t="s">
        <v>628</v>
      </c>
      <c r="G303" s="19" t="s">
        <v>45</v>
      </c>
      <c r="H303" s="19" t="s">
        <v>36</v>
      </c>
      <c r="I303" s="19" t="s">
        <v>37</v>
      </c>
      <c r="J303" s="52">
        <v>40</v>
      </c>
      <c r="K303" s="19" t="s">
        <v>619</v>
      </c>
      <c r="L303" s="192"/>
      <c r="M303" s="19">
        <v>1</v>
      </c>
      <c r="N303" s="37">
        <v>1493474</v>
      </c>
      <c r="O303" s="37" t="s">
        <v>620</v>
      </c>
      <c r="P303" s="19" t="s">
        <v>247</v>
      </c>
      <c r="Q303" s="20">
        <v>0</v>
      </c>
      <c r="R303" s="20">
        <v>0</v>
      </c>
      <c r="S303" s="20">
        <f t="shared" si="8"/>
        <v>0</v>
      </c>
      <c r="T303" s="19" t="s">
        <v>41</v>
      </c>
      <c r="U303" s="131" t="s">
        <v>48</v>
      </c>
      <c r="V303" s="216" t="s">
        <v>49</v>
      </c>
      <c r="W303" s="219" t="s">
        <v>50</v>
      </c>
    </row>
    <row r="304" spans="1:23" ht="128.25" hidden="1" customHeight="1">
      <c r="A304" s="19" t="s">
        <v>158</v>
      </c>
      <c r="B304" s="19" t="s">
        <v>617</v>
      </c>
      <c r="C304" s="19" t="s">
        <v>618</v>
      </c>
      <c r="D304" s="19" t="s">
        <v>258</v>
      </c>
      <c r="E304" s="19">
        <v>15</v>
      </c>
      <c r="F304" s="19" t="s">
        <v>628</v>
      </c>
      <c r="G304" s="19" t="s">
        <v>45</v>
      </c>
      <c r="H304" s="19" t="s">
        <v>36</v>
      </c>
      <c r="I304" s="19" t="s">
        <v>37</v>
      </c>
      <c r="J304" s="52">
        <v>40</v>
      </c>
      <c r="K304" s="19" t="s">
        <v>619</v>
      </c>
      <c r="L304" s="192"/>
      <c r="M304" s="19">
        <v>1</v>
      </c>
      <c r="N304" s="37">
        <v>1492164</v>
      </c>
      <c r="O304" s="37" t="s">
        <v>622</v>
      </c>
      <c r="P304" s="19" t="s">
        <v>247</v>
      </c>
      <c r="Q304" s="20">
        <v>0</v>
      </c>
      <c r="R304" s="20">
        <v>0</v>
      </c>
      <c r="S304" s="20">
        <f t="shared" si="8"/>
        <v>0</v>
      </c>
      <c r="T304" s="19" t="s">
        <v>41</v>
      </c>
      <c r="U304" s="131" t="s">
        <v>48</v>
      </c>
      <c r="V304" s="216" t="s">
        <v>49</v>
      </c>
      <c r="W304" s="219" t="s">
        <v>50</v>
      </c>
    </row>
    <row r="305" spans="1:23" s="42" customFormat="1" ht="128.25" hidden="1" customHeight="1">
      <c r="A305" s="19" t="s">
        <v>158</v>
      </c>
      <c r="B305" s="19" t="s">
        <v>617</v>
      </c>
      <c r="C305" s="19" t="s">
        <v>618</v>
      </c>
      <c r="D305" s="19" t="s">
        <v>629</v>
      </c>
      <c r="E305" s="19">
        <v>12</v>
      </c>
      <c r="F305" s="19" t="s">
        <v>630</v>
      </c>
      <c r="G305" s="19" t="s">
        <v>145</v>
      </c>
      <c r="H305" s="19" t="s">
        <v>36</v>
      </c>
      <c r="I305" s="19" t="s">
        <v>46</v>
      </c>
      <c r="J305" s="52">
        <v>180</v>
      </c>
      <c r="K305" s="19" t="s">
        <v>631</v>
      </c>
      <c r="L305" s="19" t="s">
        <v>632</v>
      </c>
      <c r="M305" s="19">
        <v>1</v>
      </c>
      <c r="N305" s="37">
        <v>1493474</v>
      </c>
      <c r="O305" s="37" t="s">
        <v>620</v>
      </c>
      <c r="P305" s="19" t="s">
        <v>162</v>
      </c>
      <c r="Q305" s="20">
        <v>0</v>
      </c>
      <c r="R305" s="20">
        <v>0</v>
      </c>
      <c r="S305" s="20">
        <f t="shared" si="8"/>
        <v>0</v>
      </c>
      <c r="T305" s="19" t="s">
        <v>145</v>
      </c>
      <c r="U305" s="210" t="s">
        <v>48</v>
      </c>
      <c r="V305" s="216" t="s">
        <v>274</v>
      </c>
      <c r="W305" s="217"/>
    </row>
    <row r="306" spans="1:23" s="42" customFormat="1" ht="128.25" hidden="1" customHeight="1">
      <c r="A306" s="19" t="s">
        <v>158</v>
      </c>
      <c r="B306" s="19" t="s">
        <v>617</v>
      </c>
      <c r="C306" s="19" t="s">
        <v>618</v>
      </c>
      <c r="D306" s="19" t="s">
        <v>633</v>
      </c>
      <c r="E306" s="19">
        <v>12</v>
      </c>
      <c r="F306" s="19" t="s">
        <v>634</v>
      </c>
      <c r="G306" s="19" t="s">
        <v>145</v>
      </c>
      <c r="H306" s="19" t="s">
        <v>36</v>
      </c>
      <c r="I306" s="19" t="s">
        <v>46</v>
      </c>
      <c r="J306" s="52">
        <v>360</v>
      </c>
      <c r="K306" s="19" t="s">
        <v>635</v>
      </c>
      <c r="L306" s="19" t="s">
        <v>636</v>
      </c>
      <c r="M306" s="19">
        <v>1</v>
      </c>
      <c r="N306" s="37">
        <v>1492164</v>
      </c>
      <c r="O306" s="37" t="s">
        <v>622</v>
      </c>
      <c r="P306" s="19" t="s">
        <v>162</v>
      </c>
      <c r="Q306" s="20">
        <v>0</v>
      </c>
      <c r="R306" s="20">
        <v>0</v>
      </c>
      <c r="S306" s="20">
        <f t="shared" si="8"/>
        <v>0</v>
      </c>
      <c r="T306" s="19" t="s">
        <v>145</v>
      </c>
      <c r="U306" s="216" t="s">
        <v>184</v>
      </c>
      <c r="V306" s="216" t="s">
        <v>637</v>
      </c>
      <c r="W306" s="217"/>
    </row>
    <row r="307" spans="1:23" s="42" customFormat="1" ht="128.25" hidden="1" customHeight="1">
      <c r="A307" s="19" t="s">
        <v>158</v>
      </c>
      <c r="B307" s="19" t="s">
        <v>617</v>
      </c>
      <c r="C307" s="19" t="s">
        <v>618</v>
      </c>
      <c r="D307" s="19" t="s">
        <v>638</v>
      </c>
      <c r="E307" s="19">
        <v>12</v>
      </c>
      <c r="F307" s="19" t="s">
        <v>639</v>
      </c>
      <c r="G307" s="19" t="s">
        <v>145</v>
      </c>
      <c r="H307" s="19" t="s">
        <v>36</v>
      </c>
      <c r="I307" s="19" t="s">
        <v>46</v>
      </c>
      <c r="J307" s="52">
        <v>180</v>
      </c>
      <c r="K307" s="19" t="s">
        <v>631</v>
      </c>
      <c r="L307" s="19" t="s">
        <v>632</v>
      </c>
      <c r="M307" s="19">
        <v>1</v>
      </c>
      <c r="N307" s="37">
        <v>1493474</v>
      </c>
      <c r="O307" s="37" t="s">
        <v>620</v>
      </c>
      <c r="P307" s="19" t="s">
        <v>162</v>
      </c>
      <c r="Q307" s="20">
        <v>0</v>
      </c>
      <c r="R307" s="20">
        <v>0</v>
      </c>
      <c r="S307" s="20">
        <f t="shared" si="8"/>
        <v>0</v>
      </c>
      <c r="T307" s="19" t="s">
        <v>145</v>
      </c>
      <c r="U307" s="131" t="s">
        <v>184</v>
      </c>
      <c r="V307" s="216" t="s">
        <v>637</v>
      </c>
      <c r="W307" s="217"/>
    </row>
    <row r="308" spans="1:23" s="42" customFormat="1" ht="128.25" hidden="1" customHeight="1">
      <c r="A308" s="19" t="s">
        <v>158</v>
      </c>
      <c r="B308" s="19" t="s">
        <v>617</v>
      </c>
      <c r="C308" s="19" t="s">
        <v>618</v>
      </c>
      <c r="D308" s="19" t="s">
        <v>633</v>
      </c>
      <c r="E308" s="19">
        <v>12</v>
      </c>
      <c r="F308" s="19" t="s">
        <v>640</v>
      </c>
      <c r="G308" s="19" t="s">
        <v>145</v>
      </c>
      <c r="H308" s="19" t="s">
        <v>36</v>
      </c>
      <c r="I308" s="19" t="s">
        <v>46</v>
      </c>
      <c r="J308" s="52">
        <v>240</v>
      </c>
      <c r="K308" s="19" t="s">
        <v>641</v>
      </c>
      <c r="L308" s="19" t="s">
        <v>152</v>
      </c>
      <c r="M308" s="19">
        <v>1</v>
      </c>
      <c r="N308" s="37">
        <v>1491471</v>
      </c>
      <c r="O308" s="37" t="s">
        <v>642</v>
      </c>
      <c r="P308" s="19" t="s">
        <v>162</v>
      </c>
      <c r="Q308" s="20">
        <v>0</v>
      </c>
      <c r="R308" s="20">
        <v>0</v>
      </c>
      <c r="S308" s="20">
        <f t="shared" si="8"/>
        <v>0</v>
      </c>
      <c r="T308" s="19" t="s">
        <v>145</v>
      </c>
      <c r="U308" s="131" t="s">
        <v>184</v>
      </c>
      <c r="V308" s="216" t="s">
        <v>637</v>
      </c>
      <c r="W308" s="217"/>
    </row>
    <row r="309" spans="1:23" s="42" customFormat="1" ht="128.25" hidden="1" customHeight="1">
      <c r="A309" s="19" t="s">
        <v>158</v>
      </c>
      <c r="B309" s="19" t="s">
        <v>617</v>
      </c>
      <c r="C309" s="19" t="s">
        <v>618</v>
      </c>
      <c r="D309" s="19" t="s">
        <v>277</v>
      </c>
      <c r="E309" s="19">
        <v>15</v>
      </c>
      <c r="F309" s="19" t="s">
        <v>643</v>
      </c>
      <c r="G309" s="19" t="s">
        <v>145</v>
      </c>
      <c r="H309" s="19" t="s">
        <v>36</v>
      </c>
      <c r="I309" s="19" t="s">
        <v>46</v>
      </c>
      <c r="J309" s="52">
        <v>160</v>
      </c>
      <c r="K309" s="19" t="s">
        <v>644</v>
      </c>
      <c r="L309" s="19" t="s">
        <v>272</v>
      </c>
      <c r="M309" s="19">
        <v>1</v>
      </c>
      <c r="N309" s="37">
        <v>1491221</v>
      </c>
      <c r="O309" s="37" t="s">
        <v>645</v>
      </c>
      <c r="P309" s="19" t="s">
        <v>162</v>
      </c>
      <c r="Q309" s="20">
        <v>0</v>
      </c>
      <c r="R309" s="20">
        <v>0</v>
      </c>
      <c r="S309" s="20">
        <f t="shared" si="8"/>
        <v>0</v>
      </c>
      <c r="T309" s="19" t="s">
        <v>145</v>
      </c>
      <c r="U309" s="131" t="s">
        <v>235</v>
      </c>
      <c r="V309" s="216" t="s">
        <v>236</v>
      </c>
      <c r="W309" s="217"/>
    </row>
    <row r="310" spans="1:23" s="42" customFormat="1" ht="128.25" hidden="1" customHeight="1">
      <c r="A310" s="19" t="s">
        <v>158</v>
      </c>
      <c r="B310" s="19" t="s">
        <v>617</v>
      </c>
      <c r="C310" s="19" t="s">
        <v>618</v>
      </c>
      <c r="D310" s="19" t="s">
        <v>277</v>
      </c>
      <c r="E310" s="19">
        <v>15</v>
      </c>
      <c r="F310" s="19" t="s">
        <v>232</v>
      </c>
      <c r="G310" s="19" t="s">
        <v>145</v>
      </c>
      <c r="H310" s="19" t="s">
        <v>36</v>
      </c>
      <c r="I310" s="19" t="s">
        <v>46</v>
      </c>
      <c r="J310" s="52">
        <v>280</v>
      </c>
      <c r="K310" s="19" t="s">
        <v>646</v>
      </c>
      <c r="L310" s="19" t="s">
        <v>156</v>
      </c>
      <c r="M310" s="19">
        <v>1</v>
      </c>
      <c r="N310" s="37" t="s">
        <v>647</v>
      </c>
      <c r="O310" s="37" t="s">
        <v>648</v>
      </c>
      <c r="P310" s="19" t="s">
        <v>162</v>
      </c>
      <c r="Q310" s="20">
        <v>0</v>
      </c>
      <c r="R310" s="20">
        <v>0</v>
      </c>
      <c r="S310" s="20">
        <f t="shared" si="8"/>
        <v>0</v>
      </c>
      <c r="T310" s="19" t="s">
        <v>145</v>
      </c>
      <c r="U310" s="131" t="s">
        <v>235</v>
      </c>
      <c r="V310" s="216" t="s">
        <v>236</v>
      </c>
      <c r="W310" s="217"/>
    </row>
    <row r="311" spans="1:23" s="42" customFormat="1" ht="128.25" hidden="1" customHeight="1">
      <c r="A311" s="19" t="s">
        <v>158</v>
      </c>
      <c r="B311" s="19" t="s">
        <v>617</v>
      </c>
      <c r="C311" s="19" t="s">
        <v>649</v>
      </c>
      <c r="D311" s="19" t="s">
        <v>650</v>
      </c>
      <c r="E311" s="19">
        <v>15</v>
      </c>
      <c r="F311" s="19" t="s">
        <v>651</v>
      </c>
      <c r="G311" s="19" t="s">
        <v>45</v>
      </c>
      <c r="H311" s="19" t="s">
        <v>36</v>
      </c>
      <c r="I311" s="19" t="s">
        <v>37</v>
      </c>
      <c r="J311" s="52">
        <v>16</v>
      </c>
      <c r="K311" s="19" t="s">
        <v>652</v>
      </c>
      <c r="L311" s="192"/>
      <c r="M311" s="19">
        <v>3</v>
      </c>
      <c r="N311" s="37"/>
      <c r="O311" s="37"/>
      <c r="P311" s="19" t="s">
        <v>247</v>
      </c>
      <c r="Q311" s="20">
        <v>0</v>
      </c>
      <c r="R311" s="20">
        <v>1000</v>
      </c>
      <c r="S311" s="20">
        <f t="shared" si="8"/>
        <v>3000</v>
      </c>
      <c r="T311" s="19" t="s">
        <v>41</v>
      </c>
      <c r="U311" s="131" t="s">
        <v>184</v>
      </c>
      <c r="V311" s="216" t="s">
        <v>547</v>
      </c>
      <c r="W311" s="219" t="s">
        <v>78</v>
      </c>
    </row>
    <row r="312" spans="1:23" ht="128.25" hidden="1" customHeight="1">
      <c r="A312" s="19" t="s">
        <v>158</v>
      </c>
      <c r="B312" s="19" t="s">
        <v>617</v>
      </c>
      <c r="C312" s="19" t="s">
        <v>649</v>
      </c>
      <c r="D312" s="19" t="s">
        <v>653</v>
      </c>
      <c r="E312" s="19">
        <v>15</v>
      </c>
      <c r="F312" s="19" t="s">
        <v>654</v>
      </c>
      <c r="G312" s="19" t="s">
        <v>45</v>
      </c>
      <c r="H312" s="19" t="s">
        <v>36</v>
      </c>
      <c r="I312" s="19" t="s">
        <v>37</v>
      </c>
      <c r="J312" s="52">
        <v>8</v>
      </c>
      <c r="K312" s="19" t="s">
        <v>655</v>
      </c>
      <c r="L312" s="192"/>
      <c r="M312" s="19">
        <v>10</v>
      </c>
      <c r="N312" s="192"/>
      <c r="O312" s="192"/>
      <c r="P312" s="19" t="s">
        <v>162</v>
      </c>
      <c r="Q312" s="20">
        <v>0</v>
      </c>
      <c r="R312" s="20">
        <v>0</v>
      </c>
      <c r="S312" s="20">
        <f t="shared" si="8"/>
        <v>0</v>
      </c>
      <c r="T312" s="19" t="s">
        <v>41</v>
      </c>
      <c r="U312" s="131" t="s">
        <v>184</v>
      </c>
      <c r="V312" s="216" t="s">
        <v>185</v>
      </c>
      <c r="W312" s="219" t="s">
        <v>78</v>
      </c>
    </row>
    <row r="313" spans="1:23" ht="128.25" hidden="1" customHeight="1">
      <c r="A313" s="19" t="s">
        <v>158</v>
      </c>
      <c r="B313" s="19" t="s">
        <v>617</v>
      </c>
      <c r="C313" s="19" t="s">
        <v>649</v>
      </c>
      <c r="D313" s="19" t="s">
        <v>252</v>
      </c>
      <c r="E313" s="19">
        <v>15</v>
      </c>
      <c r="F313" s="19" t="s">
        <v>656</v>
      </c>
      <c r="G313" s="19" t="s">
        <v>145</v>
      </c>
      <c r="H313" s="19" t="s">
        <v>36</v>
      </c>
      <c r="I313" s="19" t="s">
        <v>46</v>
      </c>
      <c r="J313" s="52">
        <v>120</v>
      </c>
      <c r="K313" s="19" t="s">
        <v>657</v>
      </c>
      <c r="L313" s="19" t="s">
        <v>272</v>
      </c>
      <c r="M313" s="19">
        <v>1</v>
      </c>
      <c r="N313" s="37">
        <v>1492790</v>
      </c>
      <c r="O313" s="37" t="s">
        <v>658</v>
      </c>
      <c r="P313" s="19" t="s">
        <v>162</v>
      </c>
      <c r="Q313" s="20">
        <v>0</v>
      </c>
      <c r="R313" s="20">
        <v>0</v>
      </c>
      <c r="S313" s="20">
        <f t="shared" si="8"/>
        <v>0</v>
      </c>
      <c r="T313" s="19" t="s">
        <v>145</v>
      </c>
      <c r="U313" s="221" t="s">
        <v>76</v>
      </c>
      <c r="V313" s="216" t="s">
        <v>77</v>
      </c>
      <c r="W313" s="217"/>
    </row>
    <row r="314" spans="1:23" ht="128.25" hidden="1" customHeight="1">
      <c r="A314" s="19" t="s">
        <v>158</v>
      </c>
      <c r="B314" s="19" t="s">
        <v>617</v>
      </c>
      <c r="C314" s="19" t="s">
        <v>649</v>
      </c>
      <c r="D314" s="19" t="s">
        <v>659</v>
      </c>
      <c r="E314" s="19">
        <v>15</v>
      </c>
      <c r="F314" s="19" t="s">
        <v>660</v>
      </c>
      <c r="G314" s="19" t="s">
        <v>35</v>
      </c>
      <c r="H314" s="19" t="s">
        <v>36</v>
      </c>
      <c r="I314" s="19" t="s">
        <v>37</v>
      </c>
      <c r="J314" s="52">
        <v>40</v>
      </c>
      <c r="K314" s="19" t="s">
        <v>408</v>
      </c>
      <c r="L314" s="192"/>
      <c r="M314" s="19">
        <v>1</v>
      </c>
      <c r="N314" s="37">
        <v>1841303</v>
      </c>
      <c r="O314" s="37" t="s">
        <v>661</v>
      </c>
      <c r="P314" s="19" t="s">
        <v>162</v>
      </c>
      <c r="Q314" s="20">
        <v>2600</v>
      </c>
      <c r="R314" s="20">
        <v>1700</v>
      </c>
      <c r="S314" s="20">
        <f t="shared" si="8"/>
        <v>4300</v>
      </c>
      <c r="T314" s="19" t="s">
        <v>41</v>
      </c>
      <c r="U314" s="131" t="s">
        <v>184</v>
      </c>
      <c r="V314" s="216" t="s">
        <v>547</v>
      </c>
      <c r="W314" s="215" t="s">
        <v>78</v>
      </c>
    </row>
    <row r="315" spans="1:23" ht="128.25" hidden="1" customHeight="1">
      <c r="A315" s="19" t="s">
        <v>158</v>
      </c>
      <c r="B315" s="19" t="s">
        <v>617</v>
      </c>
      <c r="C315" s="19" t="s">
        <v>649</v>
      </c>
      <c r="D315" s="19" t="s">
        <v>263</v>
      </c>
      <c r="E315" s="19">
        <v>15</v>
      </c>
      <c r="F315" s="19" t="s">
        <v>662</v>
      </c>
      <c r="G315" s="19" t="s">
        <v>35</v>
      </c>
      <c r="H315" s="19" t="s">
        <v>154</v>
      </c>
      <c r="I315" s="19" t="s">
        <v>37</v>
      </c>
      <c r="J315" s="19">
        <v>540</v>
      </c>
      <c r="K315" s="52" t="s">
        <v>663</v>
      </c>
      <c r="L315" s="19"/>
      <c r="M315" s="19">
        <v>1</v>
      </c>
      <c r="N315" s="19">
        <v>2579353</v>
      </c>
      <c r="O315" s="19" t="s">
        <v>664</v>
      </c>
      <c r="P315" s="19" t="s">
        <v>162</v>
      </c>
      <c r="Q315" s="19">
        <v>0</v>
      </c>
      <c r="R315" s="19">
        <v>0</v>
      </c>
      <c r="S315" s="19">
        <f t="shared" si="8"/>
        <v>0</v>
      </c>
      <c r="T315" s="19" t="s">
        <v>228</v>
      </c>
      <c r="U315" s="37" t="s">
        <v>665</v>
      </c>
      <c r="V315" s="37" t="s">
        <v>665</v>
      </c>
      <c r="W315" s="289"/>
    </row>
    <row r="316" spans="1:23" ht="128.25" hidden="1" customHeight="1">
      <c r="A316" s="19" t="s">
        <v>158</v>
      </c>
      <c r="B316" s="19" t="s">
        <v>617</v>
      </c>
      <c r="C316" s="19" t="s">
        <v>666</v>
      </c>
      <c r="D316" s="19" t="s">
        <v>653</v>
      </c>
      <c r="E316" s="19">
        <v>15</v>
      </c>
      <c r="F316" s="19" t="s">
        <v>667</v>
      </c>
      <c r="G316" s="19" t="s">
        <v>145</v>
      </c>
      <c r="H316" s="19" t="s">
        <v>36</v>
      </c>
      <c r="I316" s="19" t="s">
        <v>46</v>
      </c>
      <c r="J316" s="52">
        <v>128</v>
      </c>
      <c r="K316" s="19" t="s">
        <v>668</v>
      </c>
      <c r="L316" s="19" t="s">
        <v>272</v>
      </c>
      <c r="M316" s="19">
        <v>1</v>
      </c>
      <c r="N316" s="37">
        <v>1491057</v>
      </c>
      <c r="O316" s="37" t="s">
        <v>669</v>
      </c>
      <c r="P316" s="19" t="s">
        <v>162</v>
      </c>
      <c r="Q316" s="20">
        <v>0</v>
      </c>
      <c r="R316" s="20">
        <v>0</v>
      </c>
      <c r="S316" s="20">
        <f t="shared" si="8"/>
        <v>0</v>
      </c>
      <c r="T316" s="19" t="s">
        <v>145</v>
      </c>
      <c r="U316" s="131" t="s">
        <v>184</v>
      </c>
      <c r="V316" s="216" t="s">
        <v>185</v>
      </c>
      <c r="W316" s="217"/>
    </row>
    <row r="317" spans="1:23" ht="128.25" hidden="1" customHeight="1">
      <c r="A317" s="19" t="s">
        <v>158</v>
      </c>
      <c r="B317" s="19" t="s">
        <v>617</v>
      </c>
      <c r="C317" s="19" t="s">
        <v>666</v>
      </c>
      <c r="D317" s="19" t="s">
        <v>659</v>
      </c>
      <c r="E317" s="19">
        <v>15</v>
      </c>
      <c r="F317" s="19" t="s">
        <v>670</v>
      </c>
      <c r="G317" s="19" t="s">
        <v>145</v>
      </c>
      <c r="H317" s="19" t="s">
        <v>36</v>
      </c>
      <c r="I317" s="19" t="s">
        <v>46</v>
      </c>
      <c r="J317" s="52">
        <v>396</v>
      </c>
      <c r="K317" s="19" t="s">
        <v>671</v>
      </c>
      <c r="L317" s="19" t="s">
        <v>272</v>
      </c>
      <c r="M317" s="19">
        <v>1</v>
      </c>
      <c r="N317" s="37">
        <v>1491055</v>
      </c>
      <c r="O317" s="37" t="s">
        <v>672</v>
      </c>
      <c r="P317" s="19" t="s">
        <v>162</v>
      </c>
      <c r="Q317" s="20">
        <v>0</v>
      </c>
      <c r="R317" s="20">
        <v>0</v>
      </c>
      <c r="S317" s="20">
        <f t="shared" si="8"/>
        <v>0</v>
      </c>
      <c r="T317" s="19" t="s">
        <v>145</v>
      </c>
      <c r="U317" s="131" t="s">
        <v>184</v>
      </c>
      <c r="V317" s="216" t="s">
        <v>549</v>
      </c>
      <c r="W317" s="217"/>
    </row>
    <row r="318" spans="1:23" ht="128.25" hidden="1" customHeight="1">
      <c r="A318" s="19" t="s">
        <v>158</v>
      </c>
      <c r="B318" s="19" t="s">
        <v>617</v>
      </c>
      <c r="C318" s="19" t="s">
        <v>666</v>
      </c>
      <c r="D318" s="19" t="s">
        <v>673</v>
      </c>
      <c r="E318" s="19">
        <v>15</v>
      </c>
      <c r="F318" s="19" t="s">
        <v>232</v>
      </c>
      <c r="G318" s="19" t="s">
        <v>145</v>
      </c>
      <c r="H318" s="19" t="s">
        <v>36</v>
      </c>
      <c r="I318" s="19" t="s">
        <v>37</v>
      </c>
      <c r="J318" s="52">
        <v>360</v>
      </c>
      <c r="K318" s="19" t="s">
        <v>674</v>
      </c>
      <c r="L318" s="19" t="s">
        <v>566</v>
      </c>
      <c r="M318" s="19">
        <v>1</v>
      </c>
      <c r="N318" s="37">
        <v>6272660</v>
      </c>
      <c r="O318" s="37" t="s">
        <v>675</v>
      </c>
      <c r="P318" s="19" t="s">
        <v>162</v>
      </c>
      <c r="Q318" s="20">
        <v>0</v>
      </c>
      <c r="R318" s="20">
        <v>0</v>
      </c>
      <c r="S318" s="20">
        <f t="shared" si="8"/>
        <v>0</v>
      </c>
      <c r="T318" s="19" t="s">
        <v>145</v>
      </c>
      <c r="U318" s="131" t="s">
        <v>235</v>
      </c>
      <c r="V318" s="216" t="s">
        <v>236</v>
      </c>
      <c r="W318" s="217"/>
    </row>
    <row r="319" spans="1:23" ht="128.25" hidden="1" customHeight="1">
      <c r="A319" s="19" t="s">
        <v>158</v>
      </c>
      <c r="B319" s="19" t="s">
        <v>617</v>
      </c>
      <c r="C319" s="19" t="s">
        <v>666</v>
      </c>
      <c r="D319" s="19" t="s">
        <v>673</v>
      </c>
      <c r="E319" s="19">
        <v>15</v>
      </c>
      <c r="F319" s="19" t="s">
        <v>232</v>
      </c>
      <c r="G319" s="19" t="s">
        <v>145</v>
      </c>
      <c r="H319" s="19" t="s">
        <v>36</v>
      </c>
      <c r="I319" s="19" t="s">
        <v>37</v>
      </c>
      <c r="J319" s="52">
        <v>120</v>
      </c>
      <c r="K319" s="19" t="s">
        <v>676</v>
      </c>
      <c r="L319" s="19" t="s">
        <v>566</v>
      </c>
      <c r="M319" s="19">
        <v>1</v>
      </c>
      <c r="N319" s="37">
        <v>2114524</v>
      </c>
      <c r="O319" s="37" t="s">
        <v>677</v>
      </c>
      <c r="P319" s="19" t="s">
        <v>162</v>
      </c>
      <c r="Q319" s="20">
        <v>0</v>
      </c>
      <c r="R319" s="20">
        <v>0</v>
      </c>
      <c r="S319" s="20">
        <f t="shared" si="8"/>
        <v>0</v>
      </c>
      <c r="T319" s="19" t="s">
        <v>145</v>
      </c>
      <c r="U319" s="131" t="s">
        <v>235</v>
      </c>
      <c r="V319" s="216" t="s">
        <v>236</v>
      </c>
      <c r="W319" s="217"/>
    </row>
    <row r="320" spans="1:23" ht="128.25" hidden="1" customHeight="1">
      <c r="A320" s="19" t="s">
        <v>158</v>
      </c>
      <c r="B320" s="19" t="s">
        <v>617</v>
      </c>
      <c r="C320" s="19" t="s">
        <v>666</v>
      </c>
      <c r="D320" s="19" t="s">
        <v>653</v>
      </c>
      <c r="E320" s="19">
        <v>15</v>
      </c>
      <c r="F320" s="19" t="s">
        <v>678</v>
      </c>
      <c r="G320" s="19" t="s">
        <v>145</v>
      </c>
      <c r="H320" s="19" t="s">
        <v>36</v>
      </c>
      <c r="I320" s="19" t="s">
        <v>46</v>
      </c>
      <c r="J320" s="52">
        <v>166</v>
      </c>
      <c r="K320" s="19" t="s">
        <v>679</v>
      </c>
      <c r="L320" s="19" t="s">
        <v>156</v>
      </c>
      <c r="M320" s="19">
        <v>1</v>
      </c>
      <c r="N320" s="37" t="s">
        <v>680</v>
      </c>
      <c r="O320" s="37" t="s">
        <v>681</v>
      </c>
      <c r="P320" s="19" t="s">
        <v>162</v>
      </c>
      <c r="Q320" s="20">
        <v>0</v>
      </c>
      <c r="R320" s="20">
        <v>0</v>
      </c>
      <c r="S320" s="20">
        <f t="shared" si="8"/>
        <v>0</v>
      </c>
      <c r="T320" s="19" t="s">
        <v>145</v>
      </c>
      <c r="U320" s="131" t="s">
        <v>184</v>
      </c>
      <c r="V320" s="216" t="s">
        <v>185</v>
      </c>
      <c r="W320" s="217"/>
    </row>
    <row r="321" spans="1:23" ht="128.25" hidden="1" customHeight="1">
      <c r="A321" s="19" t="s">
        <v>158</v>
      </c>
      <c r="B321" s="19" t="s">
        <v>617</v>
      </c>
      <c r="C321" s="19" t="s">
        <v>666</v>
      </c>
      <c r="D321" s="19" t="s">
        <v>252</v>
      </c>
      <c r="E321" s="19">
        <v>15</v>
      </c>
      <c r="F321" s="19" t="s">
        <v>682</v>
      </c>
      <c r="G321" s="19" t="s">
        <v>145</v>
      </c>
      <c r="H321" s="19" t="s">
        <v>154</v>
      </c>
      <c r="I321" s="19" t="s">
        <v>37</v>
      </c>
      <c r="J321" s="52">
        <v>50</v>
      </c>
      <c r="K321" s="19" t="s">
        <v>683</v>
      </c>
      <c r="L321" s="19" t="s">
        <v>156</v>
      </c>
      <c r="M321" s="19">
        <v>1</v>
      </c>
      <c r="N321" s="37">
        <v>2110788</v>
      </c>
      <c r="O321" s="37" t="s">
        <v>684</v>
      </c>
      <c r="P321" s="19" t="s">
        <v>162</v>
      </c>
      <c r="Q321" s="20">
        <v>0</v>
      </c>
      <c r="R321" s="20">
        <v>0</v>
      </c>
      <c r="S321" s="20">
        <f t="shared" si="8"/>
        <v>0</v>
      </c>
      <c r="T321" s="19" t="s">
        <v>145</v>
      </c>
      <c r="U321" s="131" t="s">
        <v>148</v>
      </c>
      <c r="V321" s="216" t="s">
        <v>157</v>
      </c>
      <c r="W321" s="217"/>
    </row>
    <row r="322" spans="1:23" ht="128.25" hidden="1" customHeight="1">
      <c r="A322" s="19" t="s">
        <v>158</v>
      </c>
      <c r="B322" s="19" t="s">
        <v>617</v>
      </c>
      <c r="C322" s="19" t="s">
        <v>666</v>
      </c>
      <c r="D322" s="19" t="s">
        <v>252</v>
      </c>
      <c r="E322" s="19">
        <v>15</v>
      </c>
      <c r="F322" s="19" t="s">
        <v>685</v>
      </c>
      <c r="G322" s="19" t="s">
        <v>145</v>
      </c>
      <c r="H322" s="19" t="s">
        <v>36</v>
      </c>
      <c r="I322" s="19" t="s">
        <v>46</v>
      </c>
      <c r="J322" s="52">
        <v>246</v>
      </c>
      <c r="K322" s="19" t="s">
        <v>686</v>
      </c>
      <c r="L322" s="19" t="s">
        <v>147</v>
      </c>
      <c r="M322" s="19">
        <v>1</v>
      </c>
      <c r="N322" s="37">
        <v>1568911</v>
      </c>
      <c r="O322" s="37" t="s">
        <v>687</v>
      </c>
      <c r="P322" s="19" t="s">
        <v>162</v>
      </c>
      <c r="Q322" s="20">
        <v>0</v>
      </c>
      <c r="R322" s="20">
        <v>0</v>
      </c>
      <c r="S322" s="20">
        <f t="shared" si="8"/>
        <v>0</v>
      </c>
      <c r="T322" s="19" t="s">
        <v>145</v>
      </c>
      <c r="U322" s="131" t="s">
        <v>184</v>
      </c>
      <c r="V322" s="216" t="s">
        <v>269</v>
      </c>
      <c r="W322" s="217"/>
    </row>
    <row r="323" spans="1:23" ht="128.25" hidden="1" customHeight="1">
      <c r="A323" s="19" t="s">
        <v>158</v>
      </c>
      <c r="B323" s="19" t="s">
        <v>617</v>
      </c>
      <c r="C323" s="19" t="s">
        <v>688</v>
      </c>
      <c r="D323" s="19" t="s">
        <v>673</v>
      </c>
      <c r="E323" s="19">
        <v>15</v>
      </c>
      <c r="F323" s="19" t="s">
        <v>689</v>
      </c>
      <c r="G323" s="19" t="s">
        <v>35</v>
      </c>
      <c r="H323" s="19" t="s">
        <v>314</v>
      </c>
      <c r="I323" s="19" t="s">
        <v>37</v>
      </c>
      <c r="J323" s="52">
        <v>20</v>
      </c>
      <c r="K323" s="19" t="s">
        <v>305</v>
      </c>
      <c r="L323" s="192"/>
      <c r="M323" s="19">
        <v>1</v>
      </c>
      <c r="N323" s="37">
        <v>1491234</v>
      </c>
      <c r="O323" s="37" t="s">
        <v>690</v>
      </c>
      <c r="P323" s="19" t="s">
        <v>162</v>
      </c>
      <c r="Q323" s="20">
        <v>0</v>
      </c>
      <c r="R323" s="20">
        <v>13200</v>
      </c>
      <c r="S323" s="20">
        <f t="shared" si="8"/>
        <v>13200</v>
      </c>
      <c r="T323" s="19" t="s">
        <v>41</v>
      </c>
      <c r="U323" s="131" t="s">
        <v>184</v>
      </c>
      <c r="V323" s="216" t="s">
        <v>626</v>
      </c>
      <c r="W323" s="217"/>
    </row>
    <row r="324" spans="1:23" ht="128.25" hidden="1" customHeight="1">
      <c r="A324" s="19" t="s">
        <v>158</v>
      </c>
      <c r="B324" s="19" t="s">
        <v>617</v>
      </c>
      <c r="C324" s="19" t="s">
        <v>688</v>
      </c>
      <c r="D324" s="19" t="s">
        <v>252</v>
      </c>
      <c r="E324" s="19">
        <v>15</v>
      </c>
      <c r="F324" s="19" t="s">
        <v>682</v>
      </c>
      <c r="G324" s="19" t="s">
        <v>145</v>
      </c>
      <c r="H324" s="19" t="s">
        <v>154</v>
      </c>
      <c r="I324" s="19" t="s">
        <v>37</v>
      </c>
      <c r="J324" s="52">
        <v>50</v>
      </c>
      <c r="K324" s="19" t="s">
        <v>683</v>
      </c>
      <c r="L324" s="19" t="s">
        <v>156</v>
      </c>
      <c r="M324" s="19">
        <v>1</v>
      </c>
      <c r="N324" s="37">
        <v>1568223</v>
      </c>
      <c r="O324" s="37" t="s">
        <v>691</v>
      </c>
      <c r="P324" s="19" t="s">
        <v>162</v>
      </c>
      <c r="Q324" s="20">
        <v>0</v>
      </c>
      <c r="R324" s="20">
        <v>0</v>
      </c>
      <c r="S324" s="20">
        <f t="shared" si="8"/>
        <v>0</v>
      </c>
      <c r="T324" s="19" t="s">
        <v>145</v>
      </c>
      <c r="U324" s="131" t="s">
        <v>148</v>
      </c>
      <c r="V324" s="216" t="s">
        <v>157</v>
      </c>
      <c r="W324" s="217"/>
    </row>
    <row r="325" spans="1:23" ht="128.25" hidden="1" customHeight="1">
      <c r="A325" s="19" t="s">
        <v>158</v>
      </c>
      <c r="B325" s="19" t="s">
        <v>617</v>
      </c>
      <c r="C325" s="19" t="s">
        <v>692</v>
      </c>
      <c r="D325" s="19" t="s">
        <v>693</v>
      </c>
      <c r="E325" s="19">
        <v>15</v>
      </c>
      <c r="F325" s="19" t="s">
        <v>694</v>
      </c>
      <c r="G325" s="19" t="s">
        <v>35</v>
      </c>
      <c r="H325" s="19" t="s">
        <v>36</v>
      </c>
      <c r="I325" s="19" t="s">
        <v>37</v>
      </c>
      <c r="J325" s="52">
        <v>40</v>
      </c>
      <c r="K325" s="19" t="s">
        <v>406</v>
      </c>
      <c r="L325" s="192"/>
      <c r="M325" s="19">
        <v>1</v>
      </c>
      <c r="N325" s="37">
        <v>1445476</v>
      </c>
      <c r="O325" s="37" t="s">
        <v>695</v>
      </c>
      <c r="P325" s="19" t="s">
        <v>162</v>
      </c>
      <c r="Q325" s="20">
        <v>0</v>
      </c>
      <c r="R325" s="20">
        <v>2250</v>
      </c>
      <c r="S325" s="20">
        <f t="shared" si="8"/>
        <v>2250</v>
      </c>
      <c r="T325" s="19" t="s">
        <v>41</v>
      </c>
      <c r="U325" s="210" t="s">
        <v>184</v>
      </c>
      <c r="V325" s="216" t="s">
        <v>696</v>
      </c>
      <c r="W325" s="215" t="s">
        <v>78</v>
      </c>
    </row>
    <row r="326" spans="1:23" ht="128.25" hidden="1" customHeight="1">
      <c r="A326" s="19" t="s">
        <v>158</v>
      </c>
      <c r="B326" s="19" t="s">
        <v>617</v>
      </c>
      <c r="C326" s="19" t="s">
        <v>692</v>
      </c>
      <c r="D326" s="19" t="s">
        <v>693</v>
      </c>
      <c r="E326" s="19">
        <v>15</v>
      </c>
      <c r="F326" s="19" t="s">
        <v>694</v>
      </c>
      <c r="G326" s="19" t="s">
        <v>35</v>
      </c>
      <c r="H326" s="19" t="s">
        <v>36</v>
      </c>
      <c r="I326" s="19" t="s">
        <v>37</v>
      </c>
      <c r="J326" s="52">
        <v>40</v>
      </c>
      <c r="K326" s="19" t="s">
        <v>406</v>
      </c>
      <c r="L326" s="192"/>
      <c r="M326" s="19">
        <v>1</v>
      </c>
      <c r="N326" s="37">
        <v>2325758</v>
      </c>
      <c r="O326" s="37" t="s">
        <v>697</v>
      </c>
      <c r="P326" s="19" t="s">
        <v>162</v>
      </c>
      <c r="Q326" s="20">
        <v>0</v>
      </c>
      <c r="R326" s="20">
        <v>2250</v>
      </c>
      <c r="S326" s="20">
        <f t="shared" si="8"/>
        <v>2250</v>
      </c>
      <c r="T326" s="19" t="s">
        <v>41</v>
      </c>
      <c r="U326" s="210" t="s">
        <v>184</v>
      </c>
      <c r="V326" s="216" t="s">
        <v>696</v>
      </c>
      <c r="W326" s="215" t="s">
        <v>78</v>
      </c>
    </row>
    <row r="327" spans="1:23" ht="128.25" hidden="1" customHeight="1">
      <c r="A327" s="19" t="s">
        <v>158</v>
      </c>
      <c r="B327" s="19" t="s">
        <v>617</v>
      </c>
      <c r="C327" s="19" t="s">
        <v>692</v>
      </c>
      <c r="D327" s="19" t="s">
        <v>693</v>
      </c>
      <c r="E327" s="19">
        <v>15</v>
      </c>
      <c r="F327" s="19" t="s">
        <v>694</v>
      </c>
      <c r="G327" s="19" t="s">
        <v>35</v>
      </c>
      <c r="H327" s="19" t="s">
        <v>36</v>
      </c>
      <c r="I327" s="19" t="s">
        <v>37</v>
      </c>
      <c r="J327" s="52">
        <v>40</v>
      </c>
      <c r="K327" s="19" t="s">
        <v>406</v>
      </c>
      <c r="L327" s="192"/>
      <c r="M327" s="19">
        <v>1</v>
      </c>
      <c r="N327" s="37">
        <v>1367615</v>
      </c>
      <c r="O327" s="37" t="s">
        <v>698</v>
      </c>
      <c r="P327" s="19" t="s">
        <v>162</v>
      </c>
      <c r="Q327" s="20">
        <v>0</v>
      </c>
      <c r="R327" s="20">
        <v>2250</v>
      </c>
      <c r="S327" s="20">
        <f t="shared" si="8"/>
        <v>2250</v>
      </c>
      <c r="T327" s="19" t="s">
        <v>41</v>
      </c>
      <c r="U327" s="210" t="s">
        <v>184</v>
      </c>
      <c r="V327" s="216" t="s">
        <v>696</v>
      </c>
      <c r="W327" s="215" t="s">
        <v>78</v>
      </c>
    </row>
    <row r="328" spans="1:23" ht="128.25" hidden="1" customHeight="1">
      <c r="A328" s="19" t="s">
        <v>158</v>
      </c>
      <c r="B328" s="19" t="s">
        <v>617</v>
      </c>
      <c r="C328" s="19" t="s">
        <v>692</v>
      </c>
      <c r="D328" s="19" t="s">
        <v>693</v>
      </c>
      <c r="E328" s="19">
        <v>15</v>
      </c>
      <c r="F328" s="19" t="s">
        <v>699</v>
      </c>
      <c r="G328" s="19" t="s">
        <v>35</v>
      </c>
      <c r="H328" s="19" t="s">
        <v>36</v>
      </c>
      <c r="I328" s="19" t="s">
        <v>37</v>
      </c>
      <c r="J328" s="52">
        <v>40</v>
      </c>
      <c r="K328" s="19" t="s">
        <v>408</v>
      </c>
      <c r="L328" s="192"/>
      <c r="M328" s="19">
        <v>1</v>
      </c>
      <c r="N328" s="37">
        <v>1568125</v>
      </c>
      <c r="O328" s="37" t="s">
        <v>700</v>
      </c>
      <c r="P328" s="19" t="s">
        <v>162</v>
      </c>
      <c r="Q328" s="20">
        <v>0</v>
      </c>
      <c r="R328" s="20">
        <v>2250</v>
      </c>
      <c r="S328" s="20">
        <f t="shared" si="8"/>
        <v>2250</v>
      </c>
      <c r="T328" s="19" t="s">
        <v>41</v>
      </c>
      <c r="U328" s="210" t="s">
        <v>184</v>
      </c>
      <c r="V328" s="216" t="s">
        <v>696</v>
      </c>
      <c r="W328" s="215" t="s">
        <v>78</v>
      </c>
    </row>
    <row r="329" spans="1:23" ht="128.25" hidden="1" customHeight="1">
      <c r="A329" s="19" t="s">
        <v>158</v>
      </c>
      <c r="B329" s="19" t="s">
        <v>617</v>
      </c>
      <c r="C329" s="19" t="s">
        <v>692</v>
      </c>
      <c r="D329" s="19" t="s">
        <v>693</v>
      </c>
      <c r="E329" s="19">
        <v>15</v>
      </c>
      <c r="F329" s="19" t="s">
        <v>701</v>
      </c>
      <c r="G329" s="19" t="s">
        <v>35</v>
      </c>
      <c r="H329" s="19" t="s">
        <v>36</v>
      </c>
      <c r="I329" s="19" t="s">
        <v>37</v>
      </c>
      <c r="J329" s="52">
        <v>40</v>
      </c>
      <c r="K329" s="19" t="s">
        <v>408</v>
      </c>
      <c r="L329" s="192"/>
      <c r="M329" s="19">
        <v>1</v>
      </c>
      <c r="N329" s="37">
        <v>1568927</v>
      </c>
      <c r="O329" s="37" t="s">
        <v>702</v>
      </c>
      <c r="P329" s="19" t="s">
        <v>162</v>
      </c>
      <c r="Q329" s="20">
        <v>0</v>
      </c>
      <c r="R329" s="20">
        <v>2500</v>
      </c>
      <c r="S329" s="20">
        <f t="shared" si="8"/>
        <v>2500</v>
      </c>
      <c r="T329" s="19" t="s">
        <v>41</v>
      </c>
      <c r="U329" s="210" t="s">
        <v>184</v>
      </c>
      <c r="V329" s="216" t="s">
        <v>696</v>
      </c>
      <c r="W329" s="215" t="s">
        <v>78</v>
      </c>
    </row>
    <row r="330" spans="1:23" ht="128.25" hidden="1" customHeight="1">
      <c r="A330" s="19" t="s">
        <v>158</v>
      </c>
      <c r="B330" s="19" t="s">
        <v>617</v>
      </c>
      <c r="C330" s="19" t="s">
        <v>692</v>
      </c>
      <c r="D330" s="19" t="s">
        <v>693</v>
      </c>
      <c r="E330" s="19">
        <v>15</v>
      </c>
      <c r="F330" s="19" t="s">
        <v>703</v>
      </c>
      <c r="G330" s="19" t="s">
        <v>35</v>
      </c>
      <c r="H330" s="19" t="s">
        <v>36</v>
      </c>
      <c r="I330" s="19" t="s">
        <v>37</v>
      </c>
      <c r="J330" s="52">
        <v>16</v>
      </c>
      <c r="K330" s="19" t="s">
        <v>704</v>
      </c>
      <c r="L330" s="192"/>
      <c r="M330" s="19">
        <v>1</v>
      </c>
      <c r="N330" s="37">
        <v>1405631</v>
      </c>
      <c r="O330" s="37" t="s">
        <v>705</v>
      </c>
      <c r="P330" s="19" t="s">
        <v>162</v>
      </c>
      <c r="Q330" s="20">
        <v>380</v>
      </c>
      <c r="R330" s="20">
        <v>1500</v>
      </c>
      <c r="S330" s="20">
        <f t="shared" si="8"/>
        <v>1880</v>
      </c>
      <c r="T330" s="19" t="s">
        <v>41</v>
      </c>
      <c r="U330" s="131" t="s">
        <v>184</v>
      </c>
      <c r="V330" s="216" t="s">
        <v>706</v>
      </c>
      <c r="W330" s="215" t="s">
        <v>78</v>
      </c>
    </row>
    <row r="331" spans="1:23" ht="128.25" hidden="1" customHeight="1">
      <c r="A331" s="19" t="s">
        <v>158</v>
      </c>
      <c r="B331" s="19" t="s">
        <v>617</v>
      </c>
      <c r="C331" s="19" t="s">
        <v>692</v>
      </c>
      <c r="D331" s="19" t="s">
        <v>693</v>
      </c>
      <c r="E331" s="19">
        <v>15</v>
      </c>
      <c r="F331" s="19" t="s">
        <v>703</v>
      </c>
      <c r="G331" s="19" t="s">
        <v>35</v>
      </c>
      <c r="H331" s="19" t="s">
        <v>36</v>
      </c>
      <c r="I331" s="19" t="s">
        <v>37</v>
      </c>
      <c r="J331" s="52">
        <v>16</v>
      </c>
      <c r="K331" s="19" t="s">
        <v>707</v>
      </c>
      <c r="L331" s="192"/>
      <c r="M331" s="19">
        <v>1</v>
      </c>
      <c r="N331" s="37">
        <v>1367615</v>
      </c>
      <c r="O331" s="37" t="s">
        <v>698</v>
      </c>
      <c r="P331" s="19" t="s">
        <v>162</v>
      </c>
      <c r="Q331" s="20">
        <v>380</v>
      </c>
      <c r="R331" s="20">
        <v>1500</v>
      </c>
      <c r="S331" s="20">
        <f t="shared" ref="S331:S394" si="9">(R331+Q331)*M331</f>
        <v>1880</v>
      </c>
      <c r="T331" s="19" t="s">
        <v>41</v>
      </c>
      <c r="U331" s="131" t="s">
        <v>184</v>
      </c>
      <c r="V331" s="216" t="s">
        <v>706</v>
      </c>
      <c r="W331" s="215" t="s">
        <v>78</v>
      </c>
    </row>
    <row r="332" spans="1:23" ht="128.25" hidden="1" customHeight="1">
      <c r="A332" s="19" t="s">
        <v>158</v>
      </c>
      <c r="B332" s="19" t="s">
        <v>617</v>
      </c>
      <c r="C332" s="19" t="s">
        <v>692</v>
      </c>
      <c r="D332" s="19" t="s">
        <v>693</v>
      </c>
      <c r="E332" s="19">
        <v>15</v>
      </c>
      <c r="F332" s="19" t="s">
        <v>703</v>
      </c>
      <c r="G332" s="19" t="s">
        <v>35</v>
      </c>
      <c r="H332" s="19" t="s">
        <v>36</v>
      </c>
      <c r="I332" s="19" t="s">
        <v>37</v>
      </c>
      <c r="J332" s="52">
        <v>16</v>
      </c>
      <c r="K332" s="19" t="s">
        <v>707</v>
      </c>
      <c r="L332" s="192"/>
      <c r="M332" s="19">
        <v>1</v>
      </c>
      <c r="N332" s="37">
        <v>1568125</v>
      </c>
      <c r="O332" s="37" t="s">
        <v>700</v>
      </c>
      <c r="P332" s="19" t="s">
        <v>162</v>
      </c>
      <c r="Q332" s="20">
        <v>380</v>
      </c>
      <c r="R332" s="20">
        <v>1500</v>
      </c>
      <c r="S332" s="20">
        <f t="shared" si="9"/>
        <v>1880</v>
      </c>
      <c r="T332" s="19" t="s">
        <v>41</v>
      </c>
      <c r="U332" s="131" t="s">
        <v>184</v>
      </c>
      <c r="V332" s="216" t="s">
        <v>706</v>
      </c>
      <c r="W332" s="215" t="s">
        <v>78</v>
      </c>
    </row>
    <row r="333" spans="1:23" ht="128.25" hidden="1" customHeight="1">
      <c r="A333" s="19" t="s">
        <v>158</v>
      </c>
      <c r="B333" s="19" t="s">
        <v>617</v>
      </c>
      <c r="C333" s="19" t="s">
        <v>692</v>
      </c>
      <c r="D333" s="19" t="s">
        <v>693</v>
      </c>
      <c r="E333" s="19">
        <v>15</v>
      </c>
      <c r="F333" s="19" t="s">
        <v>708</v>
      </c>
      <c r="G333" s="19" t="s">
        <v>35</v>
      </c>
      <c r="H333" s="19" t="s">
        <v>36</v>
      </c>
      <c r="I333" s="19" t="s">
        <v>37</v>
      </c>
      <c r="J333" s="52">
        <v>16</v>
      </c>
      <c r="K333" s="19" t="s">
        <v>707</v>
      </c>
      <c r="L333" s="192"/>
      <c r="M333" s="19">
        <v>1</v>
      </c>
      <c r="N333" s="37">
        <v>1491425</v>
      </c>
      <c r="O333" s="37" t="s">
        <v>709</v>
      </c>
      <c r="P333" s="19" t="s">
        <v>162</v>
      </c>
      <c r="Q333" s="20">
        <v>380</v>
      </c>
      <c r="R333" s="20">
        <v>1500</v>
      </c>
      <c r="S333" s="20">
        <f t="shared" si="9"/>
        <v>1880</v>
      </c>
      <c r="T333" s="19" t="s">
        <v>41</v>
      </c>
      <c r="U333" s="131" t="s">
        <v>184</v>
      </c>
      <c r="V333" s="216" t="s">
        <v>706</v>
      </c>
      <c r="W333" s="215" t="s">
        <v>78</v>
      </c>
    </row>
    <row r="334" spans="1:23" ht="128.25" hidden="1" customHeight="1">
      <c r="A334" s="19" t="s">
        <v>158</v>
      </c>
      <c r="B334" s="19" t="s">
        <v>617</v>
      </c>
      <c r="C334" s="19" t="s">
        <v>692</v>
      </c>
      <c r="D334" s="19" t="s">
        <v>693</v>
      </c>
      <c r="E334" s="19">
        <v>15</v>
      </c>
      <c r="F334" s="19" t="s">
        <v>708</v>
      </c>
      <c r="G334" s="19" t="s">
        <v>35</v>
      </c>
      <c r="H334" s="19" t="s">
        <v>36</v>
      </c>
      <c r="I334" s="19" t="s">
        <v>37</v>
      </c>
      <c r="J334" s="52">
        <v>16</v>
      </c>
      <c r="K334" s="19" t="s">
        <v>707</v>
      </c>
      <c r="L334" s="192"/>
      <c r="M334" s="19">
        <v>1</v>
      </c>
      <c r="N334" s="37" t="s">
        <v>710</v>
      </c>
      <c r="O334" s="37" t="s">
        <v>695</v>
      </c>
      <c r="P334" s="19" t="s">
        <v>162</v>
      </c>
      <c r="Q334" s="20">
        <v>380</v>
      </c>
      <c r="R334" s="20">
        <v>1500</v>
      </c>
      <c r="S334" s="20">
        <f t="shared" si="9"/>
        <v>1880</v>
      </c>
      <c r="T334" s="19" t="s">
        <v>41</v>
      </c>
      <c r="U334" s="131" t="s">
        <v>184</v>
      </c>
      <c r="V334" s="216" t="s">
        <v>706</v>
      </c>
      <c r="W334" s="215" t="s">
        <v>78</v>
      </c>
    </row>
    <row r="335" spans="1:23" ht="128.25" hidden="1" customHeight="1">
      <c r="A335" s="19" t="s">
        <v>158</v>
      </c>
      <c r="B335" s="19" t="s">
        <v>617</v>
      </c>
      <c r="C335" s="19" t="s">
        <v>692</v>
      </c>
      <c r="D335" s="19" t="s">
        <v>693</v>
      </c>
      <c r="E335" s="19">
        <v>15</v>
      </c>
      <c r="F335" s="19" t="s">
        <v>711</v>
      </c>
      <c r="G335" s="19" t="s">
        <v>35</v>
      </c>
      <c r="H335" s="19" t="s">
        <v>36</v>
      </c>
      <c r="I335" s="19" t="s">
        <v>46</v>
      </c>
      <c r="J335" s="52">
        <v>5</v>
      </c>
      <c r="K335" s="19" t="s">
        <v>712</v>
      </c>
      <c r="L335" s="192"/>
      <c r="M335" s="19">
        <v>1</v>
      </c>
      <c r="N335" s="37">
        <v>1405631</v>
      </c>
      <c r="O335" s="37" t="s">
        <v>705</v>
      </c>
      <c r="P335" s="19" t="s">
        <v>162</v>
      </c>
      <c r="Q335" s="20">
        <v>1060</v>
      </c>
      <c r="R335" s="20">
        <v>0</v>
      </c>
      <c r="S335" s="20">
        <f t="shared" si="9"/>
        <v>1060</v>
      </c>
      <c r="T335" s="19" t="s">
        <v>41</v>
      </c>
      <c r="U335" s="131" t="s">
        <v>184</v>
      </c>
      <c r="V335" s="216" t="s">
        <v>626</v>
      </c>
      <c r="W335" s="217"/>
    </row>
    <row r="336" spans="1:23" ht="128.25" hidden="1" customHeight="1">
      <c r="A336" s="19" t="s">
        <v>158</v>
      </c>
      <c r="B336" s="19" t="s">
        <v>617</v>
      </c>
      <c r="C336" s="19" t="s">
        <v>692</v>
      </c>
      <c r="D336" s="19" t="s">
        <v>693</v>
      </c>
      <c r="E336" s="19">
        <v>15</v>
      </c>
      <c r="F336" s="19" t="s">
        <v>713</v>
      </c>
      <c r="G336" s="19" t="s">
        <v>145</v>
      </c>
      <c r="H336" s="19" t="s">
        <v>544</v>
      </c>
      <c r="I336" s="19" t="s">
        <v>37</v>
      </c>
      <c r="J336" s="52">
        <v>120</v>
      </c>
      <c r="K336" s="19" t="s">
        <v>714</v>
      </c>
      <c r="L336" s="19" t="s">
        <v>632</v>
      </c>
      <c r="M336" s="19">
        <v>1</v>
      </c>
      <c r="N336" s="37" t="s">
        <v>715</v>
      </c>
      <c r="O336" s="37" t="s">
        <v>700</v>
      </c>
      <c r="P336" s="19" t="s">
        <v>162</v>
      </c>
      <c r="Q336" s="20">
        <v>0</v>
      </c>
      <c r="R336" s="20">
        <v>0</v>
      </c>
      <c r="S336" s="20">
        <f t="shared" si="9"/>
        <v>0</v>
      </c>
      <c r="T336" s="19" t="s">
        <v>145</v>
      </c>
      <c r="U336" s="131" t="s">
        <v>184</v>
      </c>
      <c r="V336" s="216" t="s">
        <v>185</v>
      </c>
      <c r="W336" s="217"/>
    </row>
    <row r="337" spans="1:23" ht="128.25" hidden="1" customHeight="1">
      <c r="A337" s="19" t="s">
        <v>158</v>
      </c>
      <c r="B337" s="19" t="s">
        <v>617</v>
      </c>
      <c r="C337" s="19" t="s">
        <v>692</v>
      </c>
      <c r="D337" s="19" t="s">
        <v>252</v>
      </c>
      <c r="E337" s="19">
        <v>15</v>
      </c>
      <c r="F337" s="19" t="s">
        <v>716</v>
      </c>
      <c r="G337" s="19" t="s">
        <v>145</v>
      </c>
      <c r="H337" s="19" t="s">
        <v>36</v>
      </c>
      <c r="I337" s="19" t="s">
        <v>46</v>
      </c>
      <c r="J337" s="52">
        <v>10</v>
      </c>
      <c r="K337" s="19" t="s">
        <v>717</v>
      </c>
      <c r="L337" s="10" t="s">
        <v>224</v>
      </c>
      <c r="M337" s="19">
        <v>1</v>
      </c>
      <c r="N337" s="37">
        <v>1568927</v>
      </c>
      <c r="O337" s="37" t="s">
        <v>702</v>
      </c>
      <c r="P337" s="19" t="s">
        <v>162</v>
      </c>
      <c r="Q337" s="20">
        <v>0</v>
      </c>
      <c r="R337" s="20">
        <v>0</v>
      </c>
      <c r="S337" s="20">
        <f t="shared" si="9"/>
        <v>0</v>
      </c>
      <c r="T337" s="19" t="s">
        <v>145</v>
      </c>
      <c r="U337" s="216" t="s">
        <v>56</v>
      </c>
      <c r="V337" s="216" t="s">
        <v>57</v>
      </c>
      <c r="W337" s="217"/>
    </row>
    <row r="338" spans="1:23" ht="128.25" hidden="1" customHeight="1">
      <c r="A338" s="19" t="s">
        <v>158</v>
      </c>
      <c r="B338" s="19" t="s">
        <v>617</v>
      </c>
      <c r="C338" s="19" t="s">
        <v>692</v>
      </c>
      <c r="D338" s="19" t="s">
        <v>252</v>
      </c>
      <c r="E338" s="19">
        <v>15</v>
      </c>
      <c r="F338" s="19" t="s">
        <v>716</v>
      </c>
      <c r="G338" s="19" t="s">
        <v>145</v>
      </c>
      <c r="H338" s="19" t="s">
        <v>36</v>
      </c>
      <c r="I338" s="19" t="s">
        <v>46</v>
      </c>
      <c r="J338" s="52">
        <v>10</v>
      </c>
      <c r="K338" s="19" t="s">
        <v>718</v>
      </c>
      <c r="L338" s="19" t="s">
        <v>152</v>
      </c>
      <c r="M338" s="19">
        <v>1</v>
      </c>
      <c r="N338" s="37" t="s">
        <v>715</v>
      </c>
      <c r="O338" s="37" t="s">
        <v>700</v>
      </c>
      <c r="P338" s="19" t="s">
        <v>162</v>
      </c>
      <c r="Q338" s="20">
        <v>0</v>
      </c>
      <c r="R338" s="20">
        <v>0</v>
      </c>
      <c r="S338" s="20">
        <f t="shared" si="9"/>
        <v>0</v>
      </c>
      <c r="T338" s="19" t="s">
        <v>145</v>
      </c>
      <c r="U338" s="216" t="s">
        <v>56</v>
      </c>
      <c r="V338" s="216" t="s">
        <v>57</v>
      </c>
      <c r="W338" s="217"/>
    </row>
    <row r="339" spans="1:23" ht="128.25" hidden="1" customHeight="1">
      <c r="A339" s="19" t="s">
        <v>158</v>
      </c>
      <c r="B339" s="19" t="s">
        <v>617</v>
      </c>
      <c r="C339" s="19" t="s">
        <v>692</v>
      </c>
      <c r="D339" s="19" t="s">
        <v>252</v>
      </c>
      <c r="E339" s="19">
        <v>15</v>
      </c>
      <c r="F339" s="19" t="s">
        <v>719</v>
      </c>
      <c r="G339" s="19" t="s">
        <v>145</v>
      </c>
      <c r="H339" s="19" t="s">
        <v>36</v>
      </c>
      <c r="I339" s="19" t="s">
        <v>46</v>
      </c>
      <c r="J339" s="52">
        <v>320</v>
      </c>
      <c r="K339" s="19" t="s">
        <v>720</v>
      </c>
      <c r="L339" s="19" t="s">
        <v>566</v>
      </c>
      <c r="M339" s="19">
        <v>1</v>
      </c>
      <c r="N339" s="37">
        <v>1367615</v>
      </c>
      <c r="O339" s="37" t="s">
        <v>698</v>
      </c>
      <c r="P339" s="19" t="s">
        <v>162</v>
      </c>
      <c r="Q339" s="20">
        <v>0</v>
      </c>
      <c r="R339" s="20">
        <v>0</v>
      </c>
      <c r="S339" s="20">
        <f t="shared" si="9"/>
        <v>0</v>
      </c>
      <c r="T339" s="19" t="s">
        <v>145</v>
      </c>
      <c r="U339" s="131" t="s">
        <v>48</v>
      </c>
      <c r="V339" s="216" t="s">
        <v>455</v>
      </c>
      <c r="W339" s="217"/>
    </row>
    <row r="340" spans="1:23" ht="128.25" hidden="1" customHeight="1">
      <c r="A340" s="19" t="s">
        <v>158</v>
      </c>
      <c r="B340" s="19" t="s">
        <v>617</v>
      </c>
      <c r="C340" s="19" t="s">
        <v>692</v>
      </c>
      <c r="D340" s="19" t="s">
        <v>252</v>
      </c>
      <c r="E340" s="19">
        <v>15</v>
      </c>
      <c r="F340" s="19" t="s">
        <v>721</v>
      </c>
      <c r="G340" s="19" t="s">
        <v>145</v>
      </c>
      <c r="H340" s="19" t="s">
        <v>36</v>
      </c>
      <c r="I340" s="19" t="s">
        <v>46</v>
      </c>
      <c r="J340" s="52">
        <v>20</v>
      </c>
      <c r="K340" s="19" t="s">
        <v>717</v>
      </c>
      <c r="L340" s="10" t="s">
        <v>224</v>
      </c>
      <c r="M340" s="19">
        <v>1</v>
      </c>
      <c r="N340" s="37">
        <v>1568927</v>
      </c>
      <c r="O340" s="37" t="s">
        <v>702</v>
      </c>
      <c r="P340" s="19" t="s">
        <v>162</v>
      </c>
      <c r="Q340" s="20">
        <v>0</v>
      </c>
      <c r="R340" s="20">
        <v>0</v>
      </c>
      <c r="S340" s="20">
        <f t="shared" si="9"/>
        <v>0</v>
      </c>
      <c r="T340" s="19" t="s">
        <v>145</v>
      </c>
      <c r="U340" s="131" t="s">
        <v>148</v>
      </c>
      <c r="V340" s="216" t="s">
        <v>149</v>
      </c>
      <c r="W340" s="217"/>
    </row>
    <row r="341" spans="1:23" ht="128.25" hidden="1" customHeight="1">
      <c r="A341" s="19" t="s">
        <v>158</v>
      </c>
      <c r="B341" s="19" t="s">
        <v>617</v>
      </c>
      <c r="C341" s="19" t="s">
        <v>692</v>
      </c>
      <c r="D341" s="19" t="s">
        <v>252</v>
      </c>
      <c r="E341" s="19">
        <v>15</v>
      </c>
      <c r="F341" s="19" t="s">
        <v>721</v>
      </c>
      <c r="G341" s="19" t="s">
        <v>145</v>
      </c>
      <c r="H341" s="19" t="s">
        <v>36</v>
      </c>
      <c r="I341" s="19" t="s">
        <v>46</v>
      </c>
      <c r="J341" s="52">
        <v>20</v>
      </c>
      <c r="K341" s="19" t="s">
        <v>718</v>
      </c>
      <c r="L341" s="19" t="s">
        <v>152</v>
      </c>
      <c r="M341" s="19">
        <v>1</v>
      </c>
      <c r="N341" s="37" t="s">
        <v>715</v>
      </c>
      <c r="O341" s="37" t="s">
        <v>700</v>
      </c>
      <c r="P341" s="19" t="s">
        <v>162</v>
      </c>
      <c r="Q341" s="20">
        <v>0</v>
      </c>
      <c r="R341" s="20">
        <v>0</v>
      </c>
      <c r="S341" s="20">
        <f t="shared" si="9"/>
        <v>0</v>
      </c>
      <c r="T341" s="19" t="s">
        <v>145</v>
      </c>
      <c r="U341" s="131" t="s">
        <v>63</v>
      </c>
      <c r="V341" s="216" t="s">
        <v>64</v>
      </c>
      <c r="W341" s="217"/>
    </row>
    <row r="342" spans="1:23" ht="128.25" hidden="1" customHeight="1">
      <c r="A342" s="19" t="s">
        <v>158</v>
      </c>
      <c r="B342" s="19" t="s">
        <v>617</v>
      </c>
      <c r="C342" s="19" t="s">
        <v>692</v>
      </c>
      <c r="D342" s="19" t="s">
        <v>252</v>
      </c>
      <c r="E342" s="19">
        <v>15</v>
      </c>
      <c r="F342" s="19" t="s">
        <v>722</v>
      </c>
      <c r="G342" s="19" t="s">
        <v>145</v>
      </c>
      <c r="H342" s="19" t="s">
        <v>36</v>
      </c>
      <c r="I342" s="19" t="s">
        <v>46</v>
      </c>
      <c r="J342" s="52">
        <v>50</v>
      </c>
      <c r="K342" s="19" t="s">
        <v>717</v>
      </c>
      <c r="L342" s="10" t="s">
        <v>224</v>
      </c>
      <c r="M342" s="19">
        <v>1</v>
      </c>
      <c r="N342" s="37">
        <v>1568927</v>
      </c>
      <c r="O342" s="37" t="s">
        <v>702</v>
      </c>
      <c r="P342" s="19" t="s">
        <v>162</v>
      </c>
      <c r="Q342" s="20">
        <v>0</v>
      </c>
      <c r="R342" s="20">
        <v>0</v>
      </c>
      <c r="S342" s="20">
        <f t="shared" si="9"/>
        <v>0</v>
      </c>
      <c r="T342" s="19" t="s">
        <v>145</v>
      </c>
      <c r="U342" s="227" t="s">
        <v>176</v>
      </c>
      <c r="V342" s="216" t="s">
        <v>254</v>
      </c>
      <c r="W342" s="217"/>
    </row>
    <row r="343" spans="1:23" ht="128.25" hidden="1" customHeight="1">
      <c r="A343" s="19" t="s">
        <v>158</v>
      </c>
      <c r="B343" s="19" t="s">
        <v>617</v>
      </c>
      <c r="C343" s="19" t="s">
        <v>692</v>
      </c>
      <c r="D343" s="19" t="s">
        <v>252</v>
      </c>
      <c r="E343" s="19">
        <v>15</v>
      </c>
      <c r="F343" s="19" t="s">
        <v>722</v>
      </c>
      <c r="G343" s="19" t="s">
        <v>145</v>
      </c>
      <c r="H343" s="19" t="s">
        <v>36</v>
      </c>
      <c r="I343" s="19" t="s">
        <v>46</v>
      </c>
      <c r="J343" s="52">
        <v>50</v>
      </c>
      <c r="K343" s="19" t="s">
        <v>718</v>
      </c>
      <c r="L343" s="19" t="s">
        <v>152</v>
      </c>
      <c r="M343" s="19">
        <v>1</v>
      </c>
      <c r="N343" s="37" t="s">
        <v>715</v>
      </c>
      <c r="O343" s="37" t="s">
        <v>700</v>
      </c>
      <c r="P343" s="19" t="s">
        <v>162</v>
      </c>
      <c r="Q343" s="20">
        <v>0</v>
      </c>
      <c r="R343" s="20">
        <v>0</v>
      </c>
      <c r="S343" s="20">
        <f t="shared" si="9"/>
        <v>0</v>
      </c>
      <c r="T343" s="19" t="s">
        <v>145</v>
      </c>
      <c r="U343" s="227" t="s">
        <v>176</v>
      </c>
      <c r="V343" s="216" t="s">
        <v>254</v>
      </c>
      <c r="W343" s="217"/>
    </row>
    <row r="344" spans="1:23" ht="128.25" hidden="1" customHeight="1">
      <c r="A344" s="19" t="s">
        <v>158</v>
      </c>
      <c r="B344" s="19" t="s">
        <v>617</v>
      </c>
      <c r="C344" s="19" t="s">
        <v>692</v>
      </c>
      <c r="D344" s="19" t="s">
        <v>252</v>
      </c>
      <c r="E344" s="19">
        <v>15</v>
      </c>
      <c r="F344" s="19" t="s">
        <v>722</v>
      </c>
      <c r="G344" s="19" t="s">
        <v>145</v>
      </c>
      <c r="H344" s="19" t="s">
        <v>36</v>
      </c>
      <c r="I344" s="19" t="s">
        <v>46</v>
      </c>
      <c r="J344" s="52">
        <v>50</v>
      </c>
      <c r="K344" s="19" t="s">
        <v>723</v>
      </c>
      <c r="L344" s="19" t="s">
        <v>272</v>
      </c>
      <c r="M344" s="19">
        <v>1</v>
      </c>
      <c r="N344" s="37">
        <v>1491432</v>
      </c>
      <c r="O344" s="37" t="s">
        <v>724</v>
      </c>
      <c r="P344" s="19" t="s">
        <v>162</v>
      </c>
      <c r="Q344" s="20">
        <v>0</v>
      </c>
      <c r="R344" s="20">
        <v>0</v>
      </c>
      <c r="S344" s="20">
        <f t="shared" si="9"/>
        <v>0</v>
      </c>
      <c r="T344" s="19" t="s">
        <v>145</v>
      </c>
      <c r="U344" s="227" t="s">
        <v>176</v>
      </c>
      <c r="V344" s="216" t="s">
        <v>254</v>
      </c>
      <c r="W344" s="217"/>
    </row>
    <row r="345" spans="1:23" ht="128.25" hidden="1" customHeight="1">
      <c r="A345" s="19" t="s">
        <v>158</v>
      </c>
      <c r="B345" s="19" t="s">
        <v>617</v>
      </c>
      <c r="C345" s="19" t="s">
        <v>692</v>
      </c>
      <c r="D345" s="19" t="s">
        <v>252</v>
      </c>
      <c r="E345" s="19">
        <v>15</v>
      </c>
      <c r="F345" s="19" t="s">
        <v>725</v>
      </c>
      <c r="G345" s="19" t="s">
        <v>145</v>
      </c>
      <c r="H345" s="19" t="s">
        <v>36</v>
      </c>
      <c r="I345" s="19" t="s">
        <v>46</v>
      </c>
      <c r="J345" s="52">
        <v>40</v>
      </c>
      <c r="K345" s="19" t="s">
        <v>723</v>
      </c>
      <c r="L345" s="19" t="s">
        <v>272</v>
      </c>
      <c r="M345" s="19">
        <v>1</v>
      </c>
      <c r="N345" s="37">
        <v>1491432</v>
      </c>
      <c r="O345" s="37" t="s">
        <v>724</v>
      </c>
      <c r="P345" s="19" t="s">
        <v>162</v>
      </c>
      <c r="Q345" s="20">
        <v>0</v>
      </c>
      <c r="R345" s="20">
        <v>0</v>
      </c>
      <c r="S345" s="20">
        <f t="shared" si="9"/>
        <v>0</v>
      </c>
      <c r="T345" s="19" t="s">
        <v>145</v>
      </c>
      <c r="U345" s="131" t="s">
        <v>56</v>
      </c>
      <c r="V345" s="216" t="s">
        <v>726</v>
      </c>
      <c r="W345" s="219" t="s">
        <v>50</v>
      </c>
    </row>
    <row r="346" spans="1:23" ht="128.25" hidden="1" customHeight="1">
      <c r="A346" s="19" t="s">
        <v>158</v>
      </c>
      <c r="B346" s="19" t="s">
        <v>617</v>
      </c>
      <c r="C346" s="19" t="s">
        <v>692</v>
      </c>
      <c r="D346" s="19" t="s">
        <v>252</v>
      </c>
      <c r="E346" s="19">
        <v>15</v>
      </c>
      <c r="F346" s="19" t="s">
        <v>727</v>
      </c>
      <c r="G346" s="19" t="s">
        <v>145</v>
      </c>
      <c r="H346" s="19" t="s">
        <v>36</v>
      </c>
      <c r="I346" s="19" t="s">
        <v>46</v>
      </c>
      <c r="J346" s="52">
        <v>30</v>
      </c>
      <c r="K346" s="19" t="s">
        <v>723</v>
      </c>
      <c r="L346" s="19" t="s">
        <v>272</v>
      </c>
      <c r="M346" s="19">
        <v>1</v>
      </c>
      <c r="N346" s="37">
        <v>1491432</v>
      </c>
      <c r="O346" s="37" t="s">
        <v>724</v>
      </c>
      <c r="P346" s="19" t="s">
        <v>162</v>
      </c>
      <c r="Q346" s="20">
        <v>0</v>
      </c>
      <c r="R346" s="20">
        <v>0</v>
      </c>
      <c r="S346" s="20">
        <f t="shared" si="9"/>
        <v>0</v>
      </c>
      <c r="T346" s="19" t="s">
        <v>145</v>
      </c>
      <c r="U346" s="131" t="s">
        <v>148</v>
      </c>
      <c r="V346" s="216" t="s">
        <v>157</v>
      </c>
      <c r="W346" s="217"/>
    </row>
    <row r="347" spans="1:23" ht="128.25" hidden="1" customHeight="1">
      <c r="A347" s="19" t="s">
        <v>158</v>
      </c>
      <c r="B347" s="19" t="s">
        <v>617</v>
      </c>
      <c r="C347" s="19" t="s">
        <v>692</v>
      </c>
      <c r="D347" s="19" t="s">
        <v>252</v>
      </c>
      <c r="E347" s="19">
        <v>15</v>
      </c>
      <c r="F347" s="19" t="s">
        <v>728</v>
      </c>
      <c r="G347" s="19" t="s">
        <v>145</v>
      </c>
      <c r="H347" s="19" t="s">
        <v>36</v>
      </c>
      <c r="I347" s="19" t="s">
        <v>46</v>
      </c>
      <c r="J347" s="52">
        <v>40</v>
      </c>
      <c r="K347" s="19" t="s">
        <v>717</v>
      </c>
      <c r="L347" s="10" t="s">
        <v>224</v>
      </c>
      <c r="M347" s="19">
        <v>1</v>
      </c>
      <c r="N347" s="37">
        <v>1568927</v>
      </c>
      <c r="O347" s="37" t="s">
        <v>702</v>
      </c>
      <c r="P347" s="19" t="s">
        <v>162</v>
      </c>
      <c r="Q347" s="20">
        <v>0</v>
      </c>
      <c r="R347" s="20">
        <v>0</v>
      </c>
      <c r="S347" s="20">
        <f t="shared" si="9"/>
        <v>0</v>
      </c>
      <c r="T347" s="19" t="s">
        <v>145</v>
      </c>
      <c r="U347" s="131" t="s">
        <v>63</v>
      </c>
      <c r="V347" s="216" t="s">
        <v>64</v>
      </c>
      <c r="W347" s="217"/>
    </row>
    <row r="348" spans="1:23" ht="128.25" hidden="1" customHeight="1">
      <c r="A348" s="19" t="s">
        <v>158</v>
      </c>
      <c r="B348" s="19" t="s">
        <v>617</v>
      </c>
      <c r="C348" s="19" t="s">
        <v>692</v>
      </c>
      <c r="D348" s="19" t="s">
        <v>252</v>
      </c>
      <c r="E348" s="19">
        <v>15</v>
      </c>
      <c r="F348" s="19" t="s">
        <v>728</v>
      </c>
      <c r="G348" s="19" t="s">
        <v>145</v>
      </c>
      <c r="H348" s="19" t="s">
        <v>36</v>
      </c>
      <c r="I348" s="19" t="s">
        <v>46</v>
      </c>
      <c r="J348" s="52">
        <v>40</v>
      </c>
      <c r="K348" s="19" t="s">
        <v>718</v>
      </c>
      <c r="L348" s="19" t="s">
        <v>152</v>
      </c>
      <c r="M348" s="19">
        <v>1</v>
      </c>
      <c r="N348" s="37" t="s">
        <v>715</v>
      </c>
      <c r="O348" s="37" t="s">
        <v>700</v>
      </c>
      <c r="P348" s="19" t="s">
        <v>162</v>
      </c>
      <c r="Q348" s="20">
        <v>0</v>
      </c>
      <c r="R348" s="20">
        <v>0</v>
      </c>
      <c r="S348" s="20">
        <f t="shared" si="9"/>
        <v>0</v>
      </c>
      <c r="T348" s="19" t="s">
        <v>145</v>
      </c>
      <c r="U348" s="131" t="s">
        <v>63</v>
      </c>
      <c r="V348" s="216" t="s">
        <v>64</v>
      </c>
      <c r="W348" s="217"/>
    </row>
    <row r="349" spans="1:23" ht="128.25" hidden="1" customHeight="1">
      <c r="A349" s="19" t="s">
        <v>158</v>
      </c>
      <c r="B349" s="19" t="s">
        <v>617</v>
      </c>
      <c r="C349" s="19" t="s">
        <v>729</v>
      </c>
      <c r="D349" s="19" t="s">
        <v>249</v>
      </c>
      <c r="E349" s="19">
        <v>20</v>
      </c>
      <c r="F349" s="19" t="s">
        <v>730</v>
      </c>
      <c r="G349" s="19" t="s">
        <v>45</v>
      </c>
      <c r="H349" s="19" t="s">
        <v>36</v>
      </c>
      <c r="I349" s="19" t="s">
        <v>37</v>
      </c>
      <c r="J349" s="52">
        <v>40</v>
      </c>
      <c r="K349" s="19" t="s">
        <v>619</v>
      </c>
      <c r="L349" s="192"/>
      <c r="M349" s="19">
        <v>1</v>
      </c>
      <c r="N349" s="37">
        <v>1517709</v>
      </c>
      <c r="O349" s="37" t="s">
        <v>731</v>
      </c>
      <c r="P349" s="19" t="s">
        <v>162</v>
      </c>
      <c r="Q349" s="20">
        <v>0</v>
      </c>
      <c r="R349" s="20">
        <v>0</v>
      </c>
      <c r="S349" s="20">
        <f t="shared" si="9"/>
        <v>0</v>
      </c>
      <c r="T349" s="19" t="s">
        <v>41</v>
      </c>
      <c r="U349" s="131" t="s">
        <v>201</v>
      </c>
      <c r="V349" s="131" t="s">
        <v>202</v>
      </c>
      <c r="W349" s="219" t="s">
        <v>50</v>
      </c>
    </row>
    <row r="350" spans="1:23" ht="128.25" hidden="1" customHeight="1">
      <c r="A350" s="19" t="s">
        <v>158</v>
      </c>
      <c r="B350" s="19" t="s">
        <v>617</v>
      </c>
      <c r="C350" s="19" t="s">
        <v>729</v>
      </c>
      <c r="D350" s="19" t="s">
        <v>249</v>
      </c>
      <c r="E350" s="19">
        <v>20</v>
      </c>
      <c r="F350" s="19" t="s">
        <v>730</v>
      </c>
      <c r="G350" s="19" t="s">
        <v>45</v>
      </c>
      <c r="H350" s="19" t="s">
        <v>36</v>
      </c>
      <c r="I350" s="19" t="s">
        <v>37</v>
      </c>
      <c r="J350" s="52">
        <v>40</v>
      </c>
      <c r="K350" s="19" t="s">
        <v>619</v>
      </c>
      <c r="L350" s="192"/>
      <c r="M350" s="19">
        <v>1</v>
      </c>
      <c r="N350" s="37">
        <v>1492817</v>
      </c>
      <c r="O350" s="37" t="s">
        <v>732</v>
      </c>
      <c r="P350" s="19" t="s">
        <v>162</v>
      </c>
      <c r="Q350" s="20">
        <v>0</v>
      </c>
      <c r="R350" s="20">
        <v>0</v>
      </c>
      <c r="S350" s="20">
        <f t="shared" si="9"/>
        <v>0</v>
      </c>
      <c r="T350" s="19" t="s">
        <v>41</v>
      </c>
      <c r="U350" s="131" t="s">
        <v>201</v>
      </c>
      <c r="V350" s="131" t="s">
        <v>202</v>
      </c>
      <c r="W350" s="219" t="s">
        <v>50</v>
      </c>
    </row>
    <row r="351" spans="1:23" ht="128.25" hidden="1" customHeight="1">
      <c r="A351" s="19" t="s">
        <v>158</v>
      </c>
      <c r="B351" s="19" t="s">
        <v>617</v>
      </c>
      <c r="C351" s="19" t="s">
        <v>729</v>
      </c>
      <c r="D351" s="19" t="s">
        <v>249</v>
      </c>
      <c r="E351" s="19">
        <v>20</v>
      </c>
      <c r="F351" s="19" t="s">
        <v>730</v>
      </c>
      <c r="G351" s="19" t="s">
        <v>45</v>
      </c>
      <c r="H351" s="19" t="s">
        <v>36</v>
      </c>
      <c r="I351" s="19" t="s">
        <v>37</v>
      </c>
      <c r="J351" s="52">
        <v>40</v>
      </c>
      <c r="K351" s="19" t="s">
        <v>619</v>
      </c>
      <c r="L351" s="192"/>
      <c r="M351" s="19">
        <v>1</v>
      </c>
      <c r="N351" s="37">
        <v>1492817</v>
      </c>
      <c r="O351" s="37" t="s">
        <v>733</v>
      </c>
      <c r="P351" s="19" t="s">
        <v>162</v>
      </c>
      <c r="Q351" s="20">
        <v>0</v>
      </c>
      <c r="R351" s="20">
        <v>0</v>
      </c>
      <c r="S351" s="20">
        <f t="shared" si="9"/>
        <v>0</v>
      </c>
      <c r="T351" s="19" t="s">
        <v>41</v>
      </c>
      <c r="U351" s="131" t="s">
        <v>201</v>
      </c>
      <c r="V351" s="131" t="s">
        <v>202</v>
      </c>
      <c r="W351" s="219" t="s">
        <v>50</v>
      </c>
    </row>
    <row r="352" spans="1:23" ht="128.25" hidden="1" customHeight="1">
      <c r="A352" s="19" t="s">
        <v>158</v>
      </c>
      <c r="B352" s="57" t="s">
        <v>617</v>
      </c>
      <c r="C352" s="57" t="s">
        <v>729</v>
      </c>
      <c r="D352" s="57" t="s">
        <v>249</v>
      </c>
      <c r="E352" s="57">
        <v>20</v>
      </c>
      <c r="F352" s="57" t="s">
        <v>730</v>
      </c>
      <c r="G352" s="57" t="s">
        <v>45</v>
      </c>
      <c r="H352" s="57" t="s">
        <v>36</v>
      </c>
      <c r="I352" s="57" t="s">
        <v>37</v>
      </c>
      <c r="J352" s="282">
        <v>40</v>
      </c>
      <c r="K352" s="19" t="s">
        <v>619</v>
      </c>
      <c r="L352" s="192"/>
      <c r="M352" s="57">
        <v>1</v>
      </c>
      <c r="N352" s="56">
        <v>1450120</v>
      </c>
      <c r="O352" s="56" t="s">
        <v>734</v>
      </c>
      <c r="P352" s="19" t="s">
        <v>162</v>
      </c>
      <c r="Q352" s="59">
        <v>0</v>
      </c>
      <c r="R352" s="59">
        <v>0</v>
      </c>
      <c r="S352" s="59">
        <f t="shared" si="9"/>
        <v>0</v>
      </c>
      <c r="T352" s="19" t="s">
        <v>41</v>
      </c>
      <c r="U352" s="131" t="s">
        <v>201</v>
      </c>
      <c r="V352" s="131" t="s">
        <v>202</v>
      </c>
      <c r="W352" s="219" t="s">
        <v>50</v>
      </c>
    </row>
    <row r="353" spans="1:23" ht="128.25" hidden="1" customHeight="1">
      <c r="A353" s="19" t="s">
        <v>158</v>
      </c>
      <c r="B353" s="57" t="s">
        <v>617</v>
      </c>
      <c r="C353" s="57" t="s">
        <v>729</v>
      </c>
      <c r="D353" s="57" t="s">
        <v>249</v>
      </c>
      <c r="E353" s="57">
        <v>20</v>
      </c>
      <c r="F353" s="57" t="s">
        <v>730</v>
      </c>
      <c r="G353" s="57" t="s">
        <v>45</v>
      </c>
      <c r="H353" s="57" t="s">
        <v>36</v>
      </c>
      <c r="I353" s="57" t="s">
        <v>37</v>
      </c>
      <c r="J353" s="282">
        <v>40</v>
      </c>
      <c r="K353" s="19" t="s">
        <v>619</v>
      </c>
      <c r="L353" s="192"/>
      <c r="M353" s="57">
        <v>1</v>
      </c>
      <c r="N353" s="56">
        <v>1492215</v>
      </c>
      <c r="O353" s="56" t="s">
        <v>735</v>
      </c>
      <c r="P353" s="19" t="s">
        <v>162</v>
      </c>
      <c r="Q353" s="59">
        <v>0</v>
      </c>
      <c r="R353" s="59">
        <v>0</v>
      </c>
      <c r="S353" s="59">
        <f t="shared" si="9"/>
        <v>0</v>
      </c>
      <c r="T353" s="19" t="s">
        <v>41</v>
      </c>
      <c r="U353" s="131" t="s">
        <v>201</v>
      </c>
      <c r="V353" s="131" t="s">
        <v>202</v>
      </c>
      <c r="W353" s="219" t="s">
        <v>50</v>
      </c>
    </row>
    <row r="354" spans="1:23" ht="128.25" hidden="1" customHeight="1">
      <c r="A354" s="19" t="s">
        <v>158</v>
      </c>
      <c r="B354" s="19" t="s">
        <v>617</v>
      </c>
      <c r="C354" s="19" t="s">
        <v>729</v>
      </c>
      <c r="D354" s="19" t="s">
        <v>249</v>
      </c>
      <c r="E354" s="19">
        <v>20</v>
      </c>
      <c r="F354" s="19" t="s">
        <v>730</v>
      </c>
      <c r="G354" s="19" t="s">
        <v>45</v>
      </c>
      <c r="H354" s="19" t="s">
        <v>36</v>
      </c>
      <c r="I354" s="19" t="s">
        <v>37</v>
      </c>
      <c r="J354" s="52">
        <v>40</v>
      </c>
      <c r="K354" s="19" t="s">
        <v>619</v>
      </c>
      <c r="L354" s="192"/>
      <c r="M354" s="19">
        <v>1</v>
      </c>
      <c r="N354" s="37">
        <v>1568100</v>
      </c>
      <c r="O354" s="37" t="s">
        <v>736</v>
      </c>
      <c r="P354" s="19" t="s">
        <v>162</v>
      </c>
      <c r="Q354" s="20">
        <v>0</v>
      </c>
      <c r="R354" s="20">
        <v>0</v>
      </c>
      <c r="S354" s="20">
        <f t="shared" si="9"/>
        <v>0</v>
      </c>
      <c r="T354" s="19" t="s">
        <v>41</v>
      </c>
      <c r="U354" s="131" t="s">
        <v>201</v>
      </c>
      <c r="V354" s="131" t="s">
        <v>202</v>
      </c>
      <c r="W354" s="219" t="s">
        <v>50</v>
      </c>
    </row>
    <row r="355" spans="1:23" ht="128.25" hidden="1" customHeight="1">
      <c r="A355" s="19" t="s">
        <v>158</v>
      </c>
      <c r="B355" s="19" t="s">
        <v>617</v>
      </c>
      <c r="C355" s="19" t="s">
        <v>729</v>
      </c>
      <c r="D355" s="19" t="s">
        <v>249</v>
      </c>
      <c r="E355" s="19">
        <v>20</v>
      </c>
      <c r="F355" s="19" t="s">
        <v>730</v>
      </c>
      <c r="G355" s="19" t="s">
        <v>45</v>
      </c>
      <c r="H355" s="19" t="s">
        <v>36</v>
      </c>
      <c r="I355" s="19" t="s">
        <v>37</v>
      </c>
      <c r="J355" s="52">
        <v>40</v>
      </c>
      <c r="K355" s="19" t="s">
        <v>619</v>
      </c>
      <c r="L355" s="192"/>
      <c r="M355" s="19">
        <v>1</v>
      </c>
      <c r="N355" s="37">
        <v>1491394</v>
      </c>
      <c r="O355" s="37" t="s">
        <v>737</v>
      </c>
      <c r="P355" s="19" t="s">
        <v>162</v>
      </c>
      <c r="Q355" s="20">
        <v>0</v>
      </c>
      <c r="R355" s="20">
        <v>0</v>
      </c>
      <c r="S355" s="20">
        <f t="shared" si="9"/>
        <v>0</v>
      </c>
      <c r="T355" s="19" t="s">
        <v>41</v>
      </c>
      <c r="U355" s="131" t="s">
        <v>201</v>
      </c>
      <c r="V355" s="131" t="s">
        <v>202</v>
      </c>
      <c r="W355" s="219" t="s">
        <v>50</v>
      </c>
    </row>
    <row r="356" spans="1:23" ht="128.25" hidden="1" customHeight="1">
      <c r="A356" s="19" t="s">
        <v>158</v>
      </c>
      <c r="B356" s="19" t="s">
        <v>617</v>
      </c>
      <c r="C356" s="19" t="s">
        <v>729</v>
      </c>
      <c r="D356" s="19" t="s">
        <v>249</v>
      </c>
      <c r="E356" s="19">
        <v>20</v>
      </c>
      <c r="F356" s="19" t="s">
        <v>730</v>
      </c>
      <c r="G356" s="19" t="s">
        <v>45</v>
      </c>
      <c r="H356" s="19" t="s">
        <v>36</v>
      </c>
      <c r="I356" s="19" t="s">
        <v>37</v>
      </c>
      <c r="J356" s="52">
        <v>40</v>
      </c>
      <c r="K356" s="19" t="s">
        <v>619</v>
      </c>
      <c r="L356" s="192"/>
      <c r="M356" s="19">
        <v>1</v>
      </c>
      <c r="N356" s="37">
        <v>3002418</v>
      </c>
      <c r="O356" s="37" t="s">
        <v>738</v>
      </c>
      <c r="P356" s="19" t="s">
        <v>162</v>
      </c>
      <c r="Q356" s="20">
        <v>0</v>
      </c>
      <c r="R356" s="20">
        <v>0</v>
      </c>
      <c r="S356" s="20">
        <f t="shared" si="9"/>
        <v>0</v>
      </c>
      <c r="T356" s="19" t="s">
        <v>41</v>
      </c>
      <c r="U356" s="131" t="s">
        <v>201</v>
      </c>
      <c r="V356" s="131" t="s">
        <v>202</v>
      </c>
      <c r="W356" s="219" t="s">
        <v>50</v>
      </c>
    </row>
    <row r="357" spans="1:23" ht="128.25" hidden="1" customHeight="1">
      <c r="A357" s="19" t="s">
        <v>158</v>
      </c>
      <c r="B357" s="19" t="s">
        <v>617</v>
      </c>
      <c r="C357" s="19" t="s">
        <v>729</v>
      </c>
      <c r="D357" s="19" t="s">
        <v>249</v>
      </c>
      <c r="E357" s="19">
        <v>20</v>
      </c>
      <c r="F357" s="19" t="s">
        <v>730</v>
      </c>
      <c r="G357" s="19" t="s">
        <v>45</v>
      </c>
      <c r="H357" s="19" t="s">
        <v>36</v>
      </c>
      <c r="I357" s="19" t="s">
        <v>37</v>
      </c>
      <c r="J357" s="52">
        <v>40</v>
      </c>
      <c r="K357" s="19" t="s">
        <v>619</v>
      </c>
      <c r="L357" s="192"/>
      <c r="M357" s="19">
        <v>1</v>
      </c>
      <c r="N357" s="37">
        <v>1568612</v>
      </c>
      <c r="O357" s="37" t="s">
        <v>739</v>
      </c>
      <c r="P357" s="19" t="s">
        <v>162</v>
      </c>
      <c r="Q357" s="20">
        <v>0</v>
      </c>
      <c r="R357" s="20">
        <v>0</v>
      </c>
      <c r="S357" s="20">
        <f t="shared" si="9"/>
        <v>0</v>
      </c>
      <c r="T357" s="19" t="s">
        <v>41</v>
      </c>
      <c r="U357" s="131" t="s">
        <v>201</v>
      </c>
      <c r="V357" s="131" t="s">
        <v>202</v>
      </c>
      <c r="W357" s="219" t="s">
        <v>50</v>
      </c>
    </row>
    <row r="358" spans="1:23" ht="99.75" hidden="1">
      <c r="A358" s="19" t="s">
        <v>158</v>
      </c>
      <c r="B358" s="19" t="s">
        <v>617</v>
      </c>
      <c r="C358" s="19" t="s">
        <v>729</v>
      </c>
      <c r="D358" s="19" t="s">
        <v>740</v>
      </c>
      <c r="E358" s="19">
        <v>12</v>
      </c>
      <c r="F358" s="19" t="s">
        <v>741</v>
      </c>
      <c r="G358" s="19" t="s">
        <v>145</v>
      </c>
      <c r="H358" s="19" t="s">
        <v>36</v>
      </c>
      <c r="I358" s="19" t="s">
        <v>46</v>
      </c>
      <c r="J358" s="52">
        <v>140</v>
      </c>
      <c r="K358" s="19" t="s">
        <v>742</v>
      </c>
      <c r="L358" s="19" t="s">
        <v>156</v>
      </c>
      <c r="M358" s="19">
        <v>1</v>
      </c>
      <c r="N358" s="37">
        <v>1450120</v>
      </c>
      <c r="O358" s="37" t="s">
        <v>743</v>
      </c>
      <c r="P358" s="19" t="s">
        <v>162</v>
      </c>
      <c r="Q358" s="20">
        <v>0</v>
      </c>
      <c r="R358" s="20">
        <v>0</v>
      </c>
      <c r="S358" s="20">
        <f t="shared" si="9"/>
        <v>0</v>
      </c>
      <c r="T358" s="19" t="s">
        <v>145</v>
      </c>
      <c r="U358" s="210" t="s">
        <v>148</v>
      </c>
      <c r="V358" s="216" t="s">
        <v>225</v>
      </c>
      <c r="W358" s="217"/>
    </row>
    <row r="359" spans="1:23" ht="99.75" hidden="1">
      <c r="A359" s="19" t="s">
        <v>158</v>
      </c>
      <c r="B359" s="19" t="s">
        <v>617</v>
      </c>
      <c r="C359" s="19" t="s">
        <v>729</v>
      </c>
      <c r="D359" s="19" t="s">
        <v>740</v>
      </c>
      <c r="E359" s="19">
        <v>12</v>
      </c>
      <c r="F359" s="19" t="s">
        <v>744</v>
      </c>
      <c r="G359" s="19" t="s">
        <v>145</v>
      </c>
      <c r="H359" s="19" t="s">
        <v>36</v>
      </c>
      <c r="I359" s="19" t="s">
        <v>46</v>
      </c>
      <c r="J359" s="52">
        <v>120</v>
      </c>
      <c r="K359" s="19" t="s">
        <v>745</v>
      </c>
      <c r="L359" s="19" t="s">
        <v>636</v>
      </c>
      <c r="M359" s="19">
        <v>1</v>
      </c>
      <c r="N359" s="37">
        <v>1491394</v>
      </c>
      <c r="O359" s="37" t="s">
        <v>737</v>
      </c>
      <c r="P359" s="19" t="s">
        <v>162</v>
      </c>
      <c r="Q359" s="20">
        <v>0</v>
      </c>
      <c r="R359" s="20">
        <v>0</v>
      </c>
      <c r="S359" s="20">
        <f t="shared" si="9"/>
        <v>0</v>
      </c>
      <c r="T359" s="19" t="s">
        <v>145</v>
      </c>
      <c r="U359" s="210" t="s">
        <v>148</v>
      </c>
      <c r="V359" s="216" t="s">
        <v>225</v>
      </c>
      <c r="W359" s="217"/>
    </row>
    <row r="360" spans="1:23" ht="128.25" hidden="1" customHeight="1">
      <c r="A360" s="19" t="s">
        <v>158</v>
      </c>
      <c r="B360" s="19" t="s">
        <v>617</v>
      </c>
      <c r="C360" s="19" t="s">
        <v>729</v>
      </c>
      <c r="D360" s="19" t="s">
        <v>249</v>
      </c>
      <c r="E360" s="19">
        <v>20</v>
      </c>
      <c r="F360" s="19" t="s">
        <v>746</v>
      </c>
      <c r="G360" s="19" t="s">
        <v>145</v>
      </c>
      <c r="H360" s="19" t="s">
        <v>36</v>
      </c>
      <c r="I360" s="19" t="s">
        <v>46</v>
      </c>
      <c r="J360" s="52">
        <v>120</v>
      </c>
      <c r="K360" s="19" t="s">
        <v>747</v>
      </c>
      <c r="L360" s="19" t="s">
        <v>152</v>
      </c>
      <c r="M360" s="19">
        <v>1</v>
      </c>
      <c r="N360" s="37">
        <v>1517709</v>
      </c>
      <c r="O360" s="37" t="s">
        <v>731</v>
      </c>
      <c r="P360" s="19" t="s">
        <v>162</v>
      </c>
      <c r="Q360" s="20">
        <v>0</v>
      </c>
      <c r="R360" s="20">
        <v>0</v>
      </c>
      <c r="S360" s="20">
        <f t="shared" si="9"/>
        <v>0</v>
      </c>
      <c r="T360" s="19" t="s">
        <v>145</v>
      </c>
      <c r="U360" s="131" t="s">
        <v>201</v>
      </c>
      <c r="V360" s="131" t="s">
        <v>202</v>
      </c>
      <c r="W360" s="217"/>
    </row>
    <row r="361" spans="1:23" ht="128.25" hidden="1" customHeight="1">
      <c r="A361" s="19" t="s">
        <v>158</v>
      </c>
      <c r="B361" s="19" t="s">
        <v>617</v>
      </c>
      <c r="C361" s="19" t="s">
        <v>729</v>
      </c>
      <c r="D361" s="19" t="s">
        <v>740</v>
      </c>
      <c r="E361" s="19">
        <v>12</v>
      </c>
      <c r="F361" s="19" t="s">
        <v>748</v>
      </c>
      <c r="G361" s="19" t="s">
        <v>145</v>
      </c>
      <c r="H361" s="19" t="s">
        <v>36</v>
      </c>
      <c r="I361" s="19" t="s">
        <v>46</v>
      </c>
      <c r="J361" s="52">
        <v>120</v>
      </c>
      <c r="K361" s="19" t="s">
        <v>749</v>
      </c>
      <c r="L361" s="10" t="s">
        <v>224</v>
      </c>
      <c r="M361" s="19">
        <v>1</v>
      </c>
      <c r="N361" s="37">
        <v>1568100</v>
      </c>
      <c r="O361" s="37" t="s">
        <v>736</v>
      </c>
      <c r="P361" s="19" t="s">
        <v>162</v>
      </c>
      <c r="Q361" s="20">
        <v>0</v>
      </c>
      <c r="R361" s="20">
        <v>0</v>
      </c>
      <c r="S361" s="20">
        <f t="shared" si="9"/>
        <v>0</v>
      </c>
      <c r="T361" s="19" t="s">
        <v>145</v>
      </c>
      <c r="U361" s="210" t="s">
        <v>148</v>
      </c>
      <c r="V361" s="216" t="s">
        <v>225</v>
      </c>
      <c r="W361" s="217"/>
    </row>
    <row r="362" spans="1:23" ht="128.25" hidden="1" customHeight="1">
      <c r="A362" s="19" t="s">
        <v>158</v>
      </c>
      <c r="B362" s="19" t="s">
        <v>617</v>
      </c>
      <c r="C362" s="19" t="s">
        <v>729</v>
      </c>
      <c r="D362" s="19" t="s">
        <v>740</v>
      </c>
      <c r="E362" s="19">
        <v>12</v>
      </c>
      <c r="F362" s="19" t="s">
        <v>748</v>
      </c>
      <c r="G362" s="19" t="s">
        <v>145</v>
      </c>
      <c r="H362" s="19" t="s">
        <v>36</v>
      </c>
      <c r="I362" s="19" t="s">
        <v>46</v>
      </c>
      <c r="J362" s="52">
        <v>120</v>
      </c>
      <c r="K362" s="19" t="s">
        <v>750</v>
      </c>
      <c r="L362" s="19" t="s">
        <v>356</v>
      </c>
      <c r="M362" s="19">
        <v>1</v>
      </c>
      <c r="N362" s="37">
        <v>1517709</v>
      </c>
      <c r="O362" s="37" t="s">
        <v>731</v>
      </c>
      <c r="P362" s="19" t="s">
        <v>162</v>
      </c>
      <c r="Q362" s="20">
        <v>0</v>
      </c>
      <c r="R362" s="20">
        <v>0</v>
      </c>
      <c r="S362" s="20">
        <f t="shared" si="9"/>
        <v>0</v>
      </c>
      <c r="T362" s="19" t="s">
        <v>145</v>
      </c>
      <c r="U362" s="210" t="s">
        <v>148</v>
      </c>
      <c r="V362" s="216" t="s">
        <v>225</v>
      </c>
      <c r="W362" s="217"/>
    </row>
    <row r="363" spans="1:23" s="42" customFormat="1" ht="128.25" hidden="1" customHeight="1">
      <c r="A363" s="19" t="s">
        <v>158</v>
      </c>
      <c r="B363" s="19" t="s">
        <v>617</v>
      </c>
      <c r="C363" s="19" t="s">
        <v>751</v>
      </c>
      <c r="D363" s="19" t="s">
        <v>653</v>
      </c>
      <c r="E363" s="19">
        <v>15</v>
      </c>
      <c r="F363" s="19" t="s">
        <v>752</v>
      </c>
      <c r="G363" s="19" t="s">
        <v>45</v>
      </c>
      <c r="H363" s="19" t="s">
        <v>36</v>
      </c>
      <c r="I363" s="19" t="s">
        <v>37</v>
      </c>
      <c r="J363" s="52">
        <v>40</v>
      </c>
      <c r="K363" s="19" t="s">
        <v>652</v>
      </c>
      <c r="L363" s="192"/>
      <c r="M363" s="19">
        <v>10</v>
      </c>
      <c r="N363" s="37"/>
      <c r="O363" s="37"/>
      <c r="P363" s="19" t="s">
        <v>162</v>
      </c>
      <c r="Q363" s="20">
        <v>2600</v>
      </c>
      <c r="R363" s="20">
        <v>2250</v>
      </c>
      <c r="S363" s="20">
        <f t="shared" si="9"/>
        <v>48500</v>
      </c>
      <c r="T363" s="19" t="s">
        <v>41</v>
      </c>
      <c r="U363" s="131" t="s">
        <v>184</v>
      </c>
      <c r="V363" s="216" t="s">
        <v>185</v>
      </c>
      <c r="W363" s="219" t="s">
        <v>78</v>
      </c>
    </row>
    <row r="364" spans="1:23" s="42" customFormat="1" ht="128.25" hidden="1" customHeight="1">
      <c r="A364" s="19" t="s">
        <v>158</v>
      </c>
      <c r="B364" s="19" t="s">
        <v>617</v>
      </c>
      <c r="C364" s="19" t="s">
        <v>751</v>
      </c>
      <c r="D364" s="19" t="s">
        <v>659</v>
      </c>
      <c r="E364" s="19">
        <v>15</v>
      </c>
      <c r="F364" s="19" t="s">
        <v>564</v>
      </c>
      <c r="G364" s="19" t="s">
        <v>145</v>
      </c>
      <c r="H364" s="19" t="s">
        <v>36</v>
      </c>
      <c r="I364" s="19" t="s">
        <v>46</v>
      </c>
      <c r="J364" s="52">
        <v>100</v>
      </c>
      <c r="K364" s="19" t="s">
        <v>753</v>
      </c>
      <c r="L364" s="19" t="s">
        <v>636</v>
      </c>
      <c r="M364" s="19">
        <v>1</v>
      </c>
      <c r="N364" s="37">
        <v>1492965</v>
      </c>
      <c r="O364" s="37" t="s">
        <v>754</v>
      </c>
      <c r="P364" s="19" t="s">
        <v>162</v>
      </c>
      <c r="Q364" s="20">
        <v>0</v>
      </c>
      <c r="R364" s="20">
        <v>0</v>
      </c>
      <c r="S364" s="20">
        <f t="shared" si="9"/>
        <v>0</v>
      </c>
      <c r="T364" s="19" t="s">
        <v>145</v>
      </c>
      <c r="U364" s="227" t="s">
        <v>218</v>
      </c>
      <c r="V364" s="216" t="s">
        <v>568</v>
      </c>
      <c r="W364" s="217"/>
    </row>
    <row r="365" spans="1:23" ht="128.25" hidden="1" customHeight="1">
      <c r="A365" s="19" t="s">
        <v>158</v>
      </c>
      <c r="B365" s="19" t="s">
        <v>617</v>
      </c>
      <c r="C365" s="19" t="s">
        <v>751</v>
      </c>
      <c r="D365" s="19" t="s">
        <v>659</v>
      </c>
      <c r="E365" s="19">
        <v>15</v>
      </c>
      <c r="F365" s="19" t="s">
        <v>755</v>
      </c>
      <c r="G365" s="19" t="s">
        <v>145</v>
      </c>
      <c r="H365" s="19" t="s">
        <v>36</v>
      </c>
      <c r="I365" s="19" t="s">
        <v>46</v>
      </c>
      <c r="J365" s="52">
        <v>180</v>
      </c>
      <c r="K365" s="19" t="s">
        <v>297</v>
      </c>
      <c r="L365" s="10" t="s">
        <v>224</v>
      </c>
      <c r="M365" s="19">
        <v>1</v>
      </c>
      <c r="N365" s="37">
        <v>1476117</v>
      </c>
      <c r="O365" s="37" t="s">
        <v>756</v>
      </c>
      <c r="P365" s="19" t="s">
        <v>757</v>
      </c>
      <c r="Q365" s="20">
        <v>0</v>
      </c>
      <c r="R365" s="20">
        <v>0</v>
      </c>
      <c r="S365" s="20">
        <f t="shared" si="9"/>
        <v>0</v>
      </c>
      <c r="T365" s="19" t="s">
        <v>145</v>
      </c>
      <c r="U365" s="227" t="s">
        <v>218</v>
      </c>
      <c r="V365" s="216" t="s">
        <v>568</v>
      </c>
      <c r="W365" s="217"/>
    </row>
    <row r="366" spans="1:23" ht="128.25" hidden="1" customHeight="1">
      <c r="A366" s="19" t="s">
        <v>158</v>
      </c>
      <c r="B366" s="57" t="s">
        <v>617</v>
      </c>
      <c r="C366" s="57" t="s">
        <v>751</v>
      </c>
      <c r="D366" s="57" t="s">
        <v>258</v>
      </c>
      <c r="E366" s="57">
        <v>15</v>
      </c>
      <c r="F366" s="57" t="s">
        <v>758</v>
      </c>
      <c r="G366" s="19" t="s">
        <v>145</v>
      </c>
      <c r="H366" s="19" t="s">
        <v>36</v>
      </c>
      <c r="I366" s="19" t="s">
        <v>46</v>
      </c>
      <c r="J366" s="282">
        <v>48</v>
      </c>
      <c r="K366" s="19" t="s">
        <v>288</v>
      </c>
      <c r="L366" s="19" t="s">
        <v>759</v>
      </c>
      <c r="M366" s="57">
        <v>1</v>
      </c>
      <c r="N366" s="56">
        <v>1050191</v>
      </c>
      <c r="O366" s="56" t="s">
        <v>760</v>
      </c>
      <c r="P366" s="19" t="s">
        <v>757</v>
      </c>
      <c r="Q366" s="20">
        <v>0</v>
      </c>
      <c r="R366" s="20">
        <v>0</v>
      </c>
      <c r="S366" s="20">
        <f t="shared" si="9"/>
        <v>0</v>
      </c>
      <c r="T366" s="57" t="s">
        <v>145</v>
      </c>
      <c r="U366" s="221" t="s">
        <v>48</v>
      </c>
      <c r="V366" s="216" t="s">
        <v>163</v>
      </c>
      <c r="W366" s="217"/>
    </row>
    <row r="367" spans="1:23" ht="128.25" hidden="1" customHeight="1">
      <c r="A367" s="19" t="s">
        <v>158</v>
      </c>
      <c r="B367" s="19" t="s">
        <v>617</v>
      </c>
      <c r="C367" s="19" t="s">
        <v>751</v>
      </c>
      <c r="D367" s="19" t="s">
        <v>252</v>
      </c>
      <c r="E367" s="19">
        <v>15</v>
      </c>
      <c r="F367" s="19" t="s">
        <v>407</v>
      </c>
      <c r="G367" s="19" t="s">
        <v>145</v>
      </c>
      <c r="H367" s="19" t="s">
        <v>36</v>
      </c>
      <c r="I367" s="19" t="s">
        <v>46</v>
      </c>
      <c r="J367" s="52">
        <v>420</v>
      </c>
      <c r="K367" s="19" t="s">
        <v>761</v>
      </c>
      <c r="L367" s="19" t="s">
        <v>272</v>
      </c>
      <c r="M367" s="19">
        <v>1</v>
      </c>
      <c r="N367" s="37">
        <v>1491179</v>
      </c>
      <c r="O367" s="37" t="s">
        <v>762</v>
      </c>
      <c r="P367" s="19" t="s">
        <v>162</v>
      </c>
      <c r="Q367" s="20">
        <v>0</v>
      </c>
      <c r="R367" s="20">
        <v>0</v>
      </c>
      <c r="S367" s="20">
        <f t="shared" si="9"/>
        <v>0</v>
      </c>
      <c r="T367" s="19" t="s">
        <v>145</v>
      </c>
      <c r="U367" s="131" t="s">
        <v>148</v>
      </c>
      <c r="V367" s="216" t="s">
        <v>149</v>
      </c>
      <c r="W367" s="217"/>
    </row>
    <row r="368" spans="1:23" ht="128.25" hidden="1" customHeight="1">
      <c r="A368" s="19" t="s">
        <v>158</v>
      </c>
      <c r="B368" s="19" t="s">
        <v>617</v>
      </c>
      <c r="C368" s="19" t="s">
        <v>751</v>
      </c>
      <c r="D368" s="19" t="s">
        <v>277</v>
      </c>
      <c r="E368" s="19">
        <v>15</v>
      </c>
      <c r="F368" s="19" t="s">
        <v>232</v>
      </c>
      <c r="G368" s="19" t="s">
        <v>145</v>
      </c>
      <c r="H368" s="19" t="s">
        <v>36</v>
      </c>
      <c r="I368" s="19" t="s">
        <v>46</v>
      </c>
      <c r="J368" s="52">
        <v>360</v>
      </c>
      <c r="K368" s="19" t="s">
        <v>303</v>
      </c>
      <c r="L368" s="19" t="s">
        <v>216</v>
      </c>
      <c r="M368" s="19">
        <v>1</v>
      </c>
      <c r="N368" s="37">
        <v>1050191</v>
      </c>
      <c r="O368" s="37" t="s">
        <v>760</v>
      </c>
      <c r="P368" s="19" t="s">
        <v>757</v>
      </c>
      <c r="Q368" s="20">
        <v>0</v>
      </c>
      <c r="R368" s="20">
        <v>0</v>
      </c>
      <c r="S368" s="20">
        <f t="shared" si="9"/>
        <v>0</v>
      </c>
      <c r="T368" s="19" t="s">
        <v>145</v>
      </c>
      <c r="U368" s="131" t="s">
        <v>235</v>
      </c>
      <c r="V368" s="216" t="s">
        <v>236</v>
      </c>
      <c r="W368" s="217"/>
    </row>
    <row r="369" spans="1:23" ht="128.25" hidden="1" customHeight="1">
      <c r="A369" s="19" t="s">
        <v>158</v>
      </c>
      <c r="B369" s="19" t="s">
        <v>617</v>
      </c>
      <c r="C369" s="19" t="s">
        <v>751</v>
      </c>
      <c r="D369" s="19" t="s">
        <v>673</v>
      </c>
      <c r="E369" s="19">
        <v>15</v>
      </c>
      <c r="F369" s="19" t="s">
        <v>232</v>
      </c>
      <c r="G369" s="19" t="s">
        <v>145</v>
      </c>
      <c r="H369" s="19" t="s">
        <v>36</v>
      </c>
      <c r="I369" s="19" t="s">
        <v>46</v>
      </c>
      <c r="J369" s="52">
        <v>140</v>
      </c>
      <c r="K369" s="19" t="s">
        <v>763</v>
      </c>
      <c r="L369" s="19" t="s">
        <v>156</v>
      </c>
      <c r="M369" s="19">
        <v>1</v>
      </c>
      <c r="N369" s="37">
        <v>1491468</v>
      </c>
      <c r="O369" s="37" t="s">
        <v>764</v>
      </c>
      <c r="P369" s="19" t="s">
        <v>162</v>
      </c>
      <c r="Q369" s="20">
        <v>0</v>
      </c>
      <c r="R369" s="20">
        <v>0</v>
      </c>
      <c r="S369" s="20">
        <f t="shared" si="9"/>
        <v>0</v>
      </c>
      <c r="T369" s="19" t="s">
        <v>145</v>
      </c>
      <c r="U369" s="131" t="s">
        <v>235</v>
      </c>
      <c r="V369" s="216" t="s">
        <v>236</v>
      </c>
      <c r="W369" s="217"/>
    </row>
    <row r="370" spans="1:23" ht="128.25" hidden="1" customHeight="1">
      <c r="A370" s="19" t="s">
        <v>158</v>
      </c>
      <c r="B370" s="19" t="s">
        <v>617</v>
      </c>
      <c r="C370" s="19" t="s">
        <v>751</v>
      </c>
      <c r="D370" s="19" t="s">
        <v>673</v>
      </c>
      <c r="E370" s="19">
        <v>15</v>
      </c>
      <c r="F370" s="19" t="s">
        <v>232</v>
      </c>
      <c r="G370" s="19" t="s">
        <v>145</v>
      </c>
      <c r="H370" s="19" t="s">
        <v>36</v>
      </c>
      <c r="I370" s="19" t="s">
        <v>46</v>
      </c>
      <c r="J370" s="52">
        <v>240</v>
      </c>
      <c r="K370" s="19" t="s">
        <v>765</v>
      </c>
      <c r="L370" s="19" t="s">
        <v>156</v>
      </c>
      <c r="M370" s="19">
        <v>1</v>
      </c>
      <c r="N370" s="37">
        <v>1491461</v>
      </c>
      <c r="O370" s="37" t="s">
        <v>766</v>
      </c>
      <c r="P370" s="19" t="s">
        <v>162</v>
      </c>
      <c r="Q370" s="20">
        <v>0</v>
      </c>
      <c r="R370" s="20">
        <v>0</v>
      </c>
      <c r="S370" s="20">
        <f t="shared" si="9"/>
        <v>0</v>
      </c>
      <c r="T370" s="19" t="s">
        <v>145</v>
      </c>
      <c r="U370" s="131" t="s">
        <v>235</v>
      </c>
      <c r="V370" s="216" t="s">
        <v>236</v>
      </c>
      <c r="W370" s="217"/>
    </row>
    <row r="371" spans="1:23" ht="128.25" hidden="1" customHeight="1">
      <c r="A371" s="19" t="s">
        <v>158</v>
      </c>
      <c r="B371" s="19" t="s">
        <v>617</v>
      </c>
      <c r="C371" s="19" t="s">
        <v>751</v>
      </c>
      <c r="D371" s="19" t="s">
        <v>673</v>
      </c>
      <c r="E371" s="19">
        <v>15</v>
      </c>
      <c r="F371" s="19" t="s">
        <v>232</v>
      </c>
      <c r="G371" s="19" t="s">
        <v>145</v>
      </c>
      <c r="H371" s="19" t="s">
        <v>36</v>
      </c>
      <c r="I371" s="19" t="s">
        <v>46</v>
      </c>
      <c r="J371" s="52">
        <v>300</v>
      </c>
      <c r="K371" s="19" t="s">
        <v>767</v>
      </c>
      <c r="L371" s="19" t="s">
        <v>156</v>
      </c>
      <c r="M371" s="19">
        <v>1</v>
      </c>
      <c r="N371" s="37">
        <v>1491060</v>
      </c>
      <c r="O371" s="37" t="s">
        <v>768</v>
      </c>
      <c r="P371" s="19" t="s">
        <v>162</v>
      </c>
      <c r="Q371" s="20">
        <v>0</v>
      </c>
      <c r="R371" s="20">
        <v>0</v>
      </c>
      <c r="S371" s="20">
        <f t="shared" si="9"/>
        <v>0</v>
      </c>
      <c r="T371" s="19" t="s">
        <v>145</v>
      </c>
      <c r="U371" s="131" t="s">
        <v>235</v>
      </c>
      <c r="V371" s="216" t="s">
        <v>236</v>
      </c>
      <c r="W371" s="217"/>
    </row>
    <row r="372" spans="1:23" ht="128.25" hidden="1" customHeight="1">
      <c r="A372" s="19" t="s">
        <v>158</v>
      </c>
      <c r="B372" s="19" t="s">
        <v>617</v>
      </c>
      <c r="C372" s="19" t="s">
        <v>751</v>
      </c>
      <c r="D372" s="19" t="s">
        <v>673</v>
      </c>
      <c r="E372" s="19">
        <v>15</v>
      </c>
      <c r="F372" s="19" t="s">
        <v>232</v>
      </c>
      <c r="G372" s="19" t="s">
        <v>145</v>
      </c>
      <c r="H372" s="19" t="s">
        <v>36</v>
      </c>
      <c r="I372" s="19" t="s">
        <v>37</v>
      </c>
      <c r="J372" s="52">
        <v>390</v>
      </c>
      <c r="K372" s="19" t="s">
        <v>433</v>
      </c>
      <c r="L372" s="19" t="s">
        <v>272</v>
      </c>
      <c r="M372" s="19">
        <v>1</v>
      </c>
      <c r="N372" s="37">
        <v>1492776</v>
      </c>
      <c r="O372" s="37" t="s">
        <v>769</v>
      </c>
      <c r="P372" s="19" t="s">
        <v>162</v>
      </c>
      <c r="Q372" s="20">
        <v>0</v>
      </c>
      <c r="R372" s="20">
        <v>0</v>
      </c>
      <c r="S372" s="20">
        <f t="shared" si="9"/>
        <v>0</v>
      </c>
      <c r="T372" s="19" t="s">
        <v>145</v>
      </c>
      <c r="U372" s="131" t="s">
        <v>235</v>
      </c>
      <c r="V372" s="216" t="s">
        <v>236</v>
      </c>
      <c r="W372" s="217"/>
    </row>
    <row r="373" spans="1:23" ht="128.25" hidden="1" customHeight="1">
      <c r="A373" s="19" t="s">
        <v>158</v>
      </c>
      <c r="B373" s="19" t="s">
        <v>617</v>
      </c>
      <c r="C373" s="19" t="s">
        <v>751</v>
      </c>
      <c r="D373" s="19" t="s">
        <v>659</v>
      </c>
      <c r="E373" s="19">
        <v>15</v>
      </c>
      <c r="F373" s="19" t="s">
        <v>770</v>
      </c>
      <c r="G373" s="19" t="s">
        <v>35</v>
      </c>
      <c r="H373" s="19" t="s">
        <v>154</v>
      </c>
      <c r="I373" s="19" t="s">
        <v>37</v>
      </c>
      <c r="J373" s="52">
        <v>360</v>
      </c>
      <c r="K373" s="19" t="s">
        <v>771</v>
      </c>
      <c r="L373" s="19"/>
      <c r="M373" s="19">
        <v>1</v>
      </c>
      <c r="N373" s="37">
        <v>1489247</v>
      </c>
      <c r="O373" s="37" t="s">
        <v>772</v>
      </c>
      <c r="P373" s="19" t="s">
        <v>162</v>
      </c>
      <c r="Q373" s="20">
        <v>0</v>
      </c>
      <c r="R373" s="20">
        <v>0</v>
      </c>
      <c r="S373" s="20">
        <f t="shared" si="9"/>
        <v>0</v>
      </c>
      <c r="T373" s="19" t="s">
        <v>228</v>
      </c>
      <c r="U373" s="216" t="s">
        <v>218</v>
      </c>
      <c r="V373" s="216" t="s">
        <v>398</v>
      </c>
      <c r="W373" s="217"/>
    </row>
    <row r="374" spans="1:23" ht="128.25" hidden="1" customHeight="1">
      <c r="A374" s="19" t="s">
        <v>158</v>
      </c>
      <c r="B374" s="19" t="s">
        <v>617</v>
      </c>
      <c r="C374" s="19" t="s">
        <v>751</v>
      </c>
      <c r="D374" s="19" t="s">
        <v>258</v>
      </c>
      <c r="E374" s="19">
        <v>15</v>
      </c>
      <c r="F374" s="19" t="s">
        <v>773</v>
      </c>
      <c r="G374" s="19" t="s">
        <v>145</v>
      </c>
      <c r="H374" s="19" t="s">
        <v>36</v>
      </c>
      <c r="I374" s="19" t="s">
        <v>46</v>
      </c>
      <c r="J374" s="52">
        <v>240</v>
      </c>
      <c r="K374" s="19" t="s">
        <v>774</v>
      </c>
      <c r="L374" s="19" t="s">
        <v>216</v>
      </c>
      <c r="M374" s="19">
        <v>1</v>
      </c>
      <c r="N374" s="37">
        <v>2110057</v>
      </c>
      <c r="O374" s="37" t="s">
        <v>775</v>
      </c>
      <c r="P374" s="19" t="s">
        <v>757</v>
      </c>
      <c r="Q374" s="20">
        <v>0</v>
      </c>
      <c r="R374" s="20">
        <v>0</v>
      </c>
      <c r="S374" s="20">
        <f t="shared" si="9"/>
        <v>0</v>
      </c>
      <c r="T374" s="19" t="s">
        <v>145</v>
      </c>
      <c r="U374" s="131" t="s">
        <v>48</v>
      </c>
      <c r="V374" s="216" t="s">
        <v>49</v>
      </c>
      <c r="W374" s="217"/>
    </row>
    <row r="375" spans="1:23" ht="128.25" hidden="1" customHeight="1">
      <c r="A375" s="19" t="s">
        <v>158</v>
      </c>
      <c r="B375" s="19" t="s">
        <v>617</v>
      </c>
      <c r="C375" s="19" t="s">
        <v>751</v>
      </c>
      <c r="D375" s="19" t="s">
        <v>258</v>
      </c>
      <c r="E375" s="19">
        <v>15</v>
      </c>
      <c r="F375" s="19" t="s">
        <v>776</v>
      </c>
      <c r="G375" s="19" t="s">
        <v>145</v>
      </c>
      <c r="H375" s="19" t="s">
        <v>36</v>
      </c>
      <c r="I375" s="19" t="s">
        <v>46</v>
      </c>
      <c r="J375" s="52">
        <v>680</v>
      </c>
      <c r="K375" s="19" t="s">
        <v>777</v>
      </c>
      <c r="L375" s="19" t="s">
        <v>759</v>
      </c>
      <c r="M375" s="19">
        <v>1</v>
      </c>
      <c r="N375" s="37">
        <v>1491430</v>
      </c>
      <c r="O375" s="37" t="s">
        <v>778</v>
      </c>
      <c r="P375" s="19" t="s">
        <v>779</v>
      </c>
      <c r="Q375" s="20">
        <v>0</v>
      </c>
      <c r="R375" s="20">
        <v>0</v>
      </c>
      <c r="S375" s="20">
        <f t="shared" si="9"/>
        <v>0</v>
      </c>
      <c r="T375" s="19" t="s">
        <v>145</v>
      </c>
      <c r="U375" s="131" t="s">
        <v>48</v>
      </c>
      <c r="V375" s="216" t="s">
        <v>49</v>
      </c>
      <c r="W375" s="217"/>
    </row>
    <row r="376" spans="1:23" ht="128.25" hidden="1" customHeight="1">
      <c r="A376" s="19" t="s">
        <v>158</v>
      </c>
      <c r="B376" s="19" t="s">
        <v>617</v>
      </c>
      <c r="C376" s="19" t="s">
        <v>751</v>
      </c>
      <c r="D376" s="19" t="s">
        <v>258</v>
      </c>
      <c r="E376" s="19">
        <v>15</v>
      </c>
      <c r="F376" s="19" t="s">
        <v>776</v>
      </c>
      <c r="G376" s="19" t="s">
        <v>145</v>
      </c>
      <c r="H376" s="19" t="s">
        <v>36</v>
      </c>
      <c r="I376" s="19" t="s">
        <v>46</v>
      </c>
      <c r="J376" s="52">
        <v>680</v>
      </c>
      <c r="K376" s="19" t="s">
        <v>780</v>
      </c>
      <c r="L376" s="19" t="s">
        <v>147</v>
      </c>
      <c r="M376" s="19">
        <v>1</v>
      </c>
      <c r="N376" s="37">
        <v>2326638</v>
      </c>
      <c r="O376" s="37" t="s">
        <v>781</v>
      </c>
      <c r="P376" s="19" t="s">
        <v>162</v>
      </c>
      <c r="Q376" s="20">
        <v>0</v>
      </c>
      <c r="R376" s="20">
        <v>0</v>
      </c>
      <c r="S376" s="20">
        <f t="shared" si="9"/>
        <v>0</v>
      </c>
      <c r="T376" s="19" t="s">
        <v>145</v>
      </c>
      <c r="U376" s="131" t="s">
        <v>48</v>
      </c>
      <c r="V376" s="216" t="s">
        <v>49</v>
      </c>
      <c r="W376" s="217"/>
    </row>
    <row r="377" spans="1:23" ht="128.25" hidden="1" customHeight="1">
      <c r="A377" s="19" t="s">
        <v>158</v>
      </c>
      <c r="B377" s="19" t="s">
        <v>617</v>
      </c>
      <c r="C377" s="19" t="s">
        <v>751</v>
      </c>
      <c r="D377" s="19" t="s">
        <v>258</v>
      </c>
      <c r="E377" s="19">
        <v>15</v>
      </c>
      <c r="F377" s="19" t="s">
        <v>782</v>
      </c>
      <c r="G377" s="19" t="s">
        <v>145</v>
      </c>
      <c r="H377" s="19" t="s">
        <v>36</v>
      </c>
      <c r="I377" s="19" t="s">
        <v>46</v>
      </c>
      <c r="J377" s="52">
        <v>400</v>
      </c>
      <c r="K377" s="19" t="s">
        <v>783</v>
      </c>
      <c r="L377" s="19" t="s">
        <v>272</v>
      </c>
      <c r="M377" s="19">
        <v>1</v>
      </c>
      <c r="N377" s="37">
        <v>1491395</v>
      </c>
      <c r="O377" s="37" t="s">
        <v>784</v>
      </c>
      <c r="P377" s="19" t="s">
        <v>162</v>
      </c>
      <c r="Q377" s="20">
        <v>0</v>
      </c>
      <c r="R377" s="20">
        <v>0</v>
      </c>
      <c r="S377" s="20">
        <f t="shared" si="9"/>
        <v>0</v>
      </c>
      <c r="T377" s="19" t="s">
        <v>145</v>
      </c>
      <c r="U377" s="131" t="s">
        <v>184</v>
      </c>
      <c r="V377" s="216" t="s">
        <v>637</v>
      </c>
      <c r="W377" s="217"/>
    </row>
    <row r="378" spans="1:23" ht="128.25" hidden="1" customHeight="1">
      <c r="A378" s="19" t="s">
        <v>158</v>
      </c>
      <c r="B378" s="19" t="s">
        <v>617</v>
      </c>
      <c r="C378" s="19" t="s">
        <v>617</v>
      </c>
      <c r="D378" s="19" t="s">
        <v>653</v>
      </c>
      <c r="E378" s="19">
        <v>15</v>
      </c>
      <c r="F378" s="19" t="s">
        <v>785</v>
      </c>
      <c r="G378" s="19" t="s">
        <v>45</v>
      </c>
      <c r="H378" s="19" t="s">
        <v>36</v>
      </c>
      <c r="I378" s="19" t="s">
        <v>37</v>
      </c>
      <c r="J378" s="52">
        <v>40</v>
      </c>
      <c r="K378" s="19" t="s">
        <v>786</v>
      </c>
      <c r="L378" s="192"/>
      <c r="M378" s="19">
        <v>5</v>
      </c>
      <c r="N378" s="37"/>
      <c r="O378" s="37"/>
      <c r="P378" s="19" t="s">
        <v>162</v>
      </c>
      <c r="Q378" s="20">
        <v>0</v>
      </c>
      <c r="R378" s="20">
        <v>2250</v>
      </c>
      <c r="S378" s="20">
        <f t="shared" si="9"/>
        <v>11250</v>
      </c>
      <c r="T378" s="19" t="s">
        <v>41</v>
      </c>
      <c r="U378" s="216" t="s">
        <v>184</v>
      </c>
      <c r="V378" s="216" t="s">
        <v>248</v>
      </c>
      <c r="W378" s="219" t="s">
        <v>78</v>
      </c>
    </row>
    <row r="379" spans="1:23" ht="128.25" hidden="1" customHeight="1">
      <c r="A379" s="19" t="s">
        <v>158</v>
      </c>
      <c r="B379" s="19" t="s">
        <v>617</v>
      </c>
      <c r="C379" s="19" t="s">
        <v>617</v>
      </c>
      <c r="D379" s="19" t="s">
        <v>653</v>
      </c>
      <c r="E379" s="19">
        <v>15</v>
      </c>
      <c r="F379" s="19" t="s">
        <v>787</v>
      </c>
      <c r="G379" s="19" t="s">
        <v>45</v>
      </c>
      <c r="H379" s="19" t="s">
        <v>36</v>
      </c>
      <c r="I379" s="19" t="s">
        <v>37</v>
      </c>
      <c r="J379" s="52">
        <v>62</v>
      </c>
      <c r="K379" s="19" t="s">
        <v>788</v>
      </c>
      <c r="L379" s="192"/>
      <c r="M379" s="19">
        <v>7</v>
      </c>
      <c r="N379" s="37"/>
      <c r="O379" s="37"/>
      <c r="P379" s="19" t="s">
        <v>162</v>
      </c>
      <c r="Q379" s="20">
        <v>0</v>
      </c>
      <c r="R379" s="20">
        <v>2250</v>
      </c>
      <c r="S379" s="20">
        <f t="shared" si="9"/>
        <v>15750</v>
      </c>
      <c r="T379" s="19" t="s">
        <v>41</v>
      </c>
      <c r="U379" s="216" t="s">
        <v>184</v>
      </c>
      <c r="V379" s="216" t="s">
        <v>248</v>
      </c>
      <c r="W379" s="219" t="s">
        <v>78</v>
      </c>
    </row>
    <row r="380" spans="1:23" ht="128.25" hidden="1" customHeight="1">
      <c r="A380" s="19" t="s">
        <v>158</v>
      </c>
      <c r="B380" s="19" t="s">
        <v>617</v>
      </c>
      <c r="C380" s="19" t="s">
        <v>617</v>
      </c>
      <c r="D380" s="19" t="s">
        <v>653</v>
      </c>
      <c r="E380" s="19">
        <v>15</v>
      </c>
      <c r="F380" s="19" t="s">
        <v>789</v>
      </c>
      <c r="G380" s="19" t="s">
        <v>45</v>
      </c>
      <c r="H380" s="19" t="s">
        <v>36</v>
      </c>
      <c r="I380" s="19" t="s">
        <v>37</v>
      </c>
      <c r="J380" s="52">
        <v>64</v>
      </c>
      <c r="K380" s="19" t="s">
        <v>790</v>
      </c>
      <c r="L380" s="192"/>
      <c r="M380" s="19">
        <v>5</v>
      </c>
      <c r="N380" s="37"/>
      <c r="O380" s="37"/>
      <c r="P380" s="19" t="s">
        <v>162</v>
      </c>
      <c r="Q380" s="20">
        <v>0</v>
      </c>
      <c r="R380" s="20">
        <v>3000</v>
      </c>
      <c r="S380" s="20">
        <f t="shared" si="9"/>
        <v>15000</v>
      </c>
      <c r="T380" s="19" t="s">
        <v>41</v>
      </c>
      <c r="U380" s="216" t="s">
        <v>184</v>
      </c>
      <c r="V380" s="216" t="s">
        <v>248</v>
      </c>
      <c r="W380" s="219" t="s">
        <v>78</v>
      </c>
    </row>
    <row r="381" spans="1:23" ht="128.25" hidden="1" customHeight="1">
      <c r="A381" s="19" t="s">
        <v>158</v>
      </c>
      <c r="B381" s="19" t="s">
        <v>617</v>
      </c>
      <c r="C381" s="19" t="s">
        <v>617</v>
      </c>
      <c r="D381" s="19" t="s">
        <v>653</v>
      </c>
      <c r="E381" s="19">
        <v>15</v>
      </c>
      <c r="F381" s="19" t="s">
        <v>791</v>
      </c>
      <c r="G381" s="19" t="s">
        <v>45</v>
      </c>
      <c r="H381" s="19" t="s">
        <v>36</v>
      </c>
      <c r="I381" s="19" t="s">
        <v>46</v>
      </c>
      <c r="J381" s="52">
        <v>8</v>
      </c>
      <c r="K381" s="19" t="s">
        <v>297</v>
      </c>
      <c r="L381" s="192"/>
      <c r="M381" s="19">
        <v>40</v>
      </c>
      <c r="N381" s="37"/>
      <c r="O381" s="37"/>
      <c r="P381" s="19" t="s">
        <v>162</v>
      </c>
      <c r="Q381" s="20">
        <v>0</v>
      </c>
      <c r="R381" s="20">
        <v>0</v>
      </c>
      <c r="S381" s="20">
        <f t="shared" si="9"/>
        <v>0</v>
      </c>
      <c r="T381" s="19" t="s">
        <v>41</v>
      </c>
      <c r="U381" s="216" t="s">
        <v>184</v>
      </c>
      <c r="V381" s="216" t="s">
        <v>248</v>
      </c>
      <c r="W381" s="219" t="s">
        <v>78</v>
      </c>
    </row>
    <row r="382" spans="1:23" ht="128.25" hidden="1" customHeight="1">
      <c r="A382" s="19" t="s">
        <v>158</v>
      </c>
      <c r="B382" s="19" t="s">
        <v>617</v>
      </c>
      <c r="C382" s="19" t="s">
        <v>617</v>
      </c>
      <c r="D382" s="19" t="s">
        <v>653</v>
      </c>
      <c r="E382" s="19">
        <v>15</v>
      </c>
      <c r="F382" s="19" t="s">
        <v>792</v>
      </c>
      <c r="G382" s="19" t="s">
        <v>45</v>
      </c>
      <c r="H382" s="19" t="s">
        <v>36</v>
      </c>
      <c r="I382" s="19" t="s">
        <v>37</v>
      </c>
      <c r="J382" s="52">
        <v>24</v>
      </c>
      <c r="K382" s="19" t="s">
        <v>288</v>
      </c>
      <c r="L382" s="192"/>
      <c r="M382" s="19">
        <v>20</v>
      </c>
      <c r="N382" s="37"/>
      <c r="O382" s="37"/>
      <c r="P382" s="19" t="s">
        <v>162</v>
      </c>
      <c r="Q382" s="20">
        <v>0</v>
      </c>
      <c r="R382" s="20">
        <v>1750</v>
      </c>
      <c r="S382" s="20">
        <f t="shared" si="9"/>
        <v>35000</v>
      </c>
      <c r="T382" s="19" t="s">
        <v>41</v>
      </c>
      <c r="U382" s="131" t="s">
        <v>48</v>
      </c>
      <c r="V382" s="216" t="s">
        <v>188</v>
      </c>
      <c r="W382" s="219" t="s">
        <v>78</v>
      </c>
    </row>
    <row r="383" spans="1:23" ht="128.25" hidden="1" customHeight="1">
      <c r="A383" s="19" t="s">
        <v>158</v>
      </c>
      <c r="B383" s="19" t="s">
        <v>617</v>
      </c>
      <c r="C383" s="19" t="s">
        <v>617</v>
      </c>
      <c r="D383" s="19" t="s">
        <v>653</v>
      </c>
      <c r="E383" s="19">
        <v>15</v>
      </c>
      <c r="F383" s="19" t="s">
        <v>793</v>
      </c>
      <c r="G383" s="19" t="s">
        <v>45</v>
      </c>
      <c r="H383" s="19" t="s">
        <v>36</v>
      </c>
      <c r="I383" s="19" t="s">
        <v>46</v>
      </c>
      <c r="J383" s="52">
        <v>4</v>
      </c>
      <c r="K383" s="19" t="s">
        <v>293</v>
      </c>
      <c r="L383" s="192"/>
      <c r="M383" s="19">
        <v>40</v>
      </c>
      <c r="N383" s="37"/>
      <c r="O383" s="37"/>
      <c r="P383" s="19" t="s">
        <v>162</v>
      </c>
      <c r="Q383" s="20">
        <v>0</v>
      </c>
      <c r="R383" s="20">
        <v>0</v>
      </c>
      <c r="S383" s="20">
        <f t="shared" si="9"/>
        <v>0</v>
      </c>
      <c r="T383" s="19" t="s">
        <v>41</v>
      </c>
      <c r="U383" s="131" t="s">
        <v>184</v>
      </c>
      <c r="V383" s="216" t="s">
        <v>185</v>
      </c>
      <c r="W383" s="219" t="s">
        <v>78</v>
      </c>
    </row>
    <row r="384" spans="1:23" ht="128.25" hidden="1" customHeight="1">
      <c r="A384" s="19" t="s">
        <v>158</v>
      </c>
      <c r="B384" s="19" t="s">
        <v>617</v>
      </c>
      <c r="C384" s="19" t="s">
        <v>617</v>
      </c>
      <c r="D384" s="19" t="s">
        <v>659</v>
      </c>
      <c r="E384" s="19">
        <v>15</v>
      </c>
      <c r="F384" s="19" t="s">
        <v>794</v>
      </c>
      <c r="G384" s="19" t="s">
        <v>35</v>
      </c>
      <c r="H384" s="19" t="s">
        <v>314</v>
      </c>
      <c r="I384" s="19" t="s">
        <v>37</v>
      </c>
      <c r="J384" s="52">
        <v>40</v>
      </c>
      <c r="K384" s="19" t="s">
        <v>795</v>
      </c>
      <c r="L384" s="192"/>
      <c r="M384" s="19">
        <v>5</v>
      </c>
      <c r="N384" s="192"/>
      <c r="O384" s="192"/>
      <c r="P384" s="19" t="s">
        <v>162</v>
      </c>
      <c r="Q384" s="20">
        <v>0</v>
      </c>
      <c r="R384" s="20">
        <v>6000</v>
      </c>
      <c r="S384" s="20">
        <f t="shared" si="9"/>
        <v>30000</v>
      </c>
      <c r="T384" s="19" t="s">
        <v>41</v>
      </c>
      <c r="U384" s="131" t="s">
        <v>184</v>
      </c>
      <c r="V384" s="216" t="s">
        <v>626</v>
      </c>
      <c r="W384" s="219"/>
    </row>
    <row r="385" spans="1:23" ht="128.25" hidden="1" customHeight="1">
      <c r="A385" s="19" t="s">
        <v>158</v>
      </c>
      <c r="B385" s="19" t="s">
        <v>617</v>
      </c>
      <c r="C385" s="19" t="s">
        <v>617</v>
      </c>
      <c r="D385" s="19" t="s">
        <v>653</v>
      </c>
      <c r="E385" s="19">
        <v>15</v>
      </c>
      <c r="F385" s="19" t="s">
        <v>796</v>
      </c>
      <c r="G385" s="19" t="s">
        <v>45</v>
      </c>
      <c r="H385" s="19" t="s">
        <v>36</v>
      </c>
      <c r="I385" s="19" t="s">
        <v>37</v>
      </c>
      <c r="J385" s="52">
        <v>40</v>
      </c>
      <c r="K385" s="19" t="s">
        <v>797</v>
      </c>
      <c r="L385" s="192"/>
      <c r="M385" s="19">
        <v>40</v>
      </c>
      <c r="N385" s="192"/>
      <c r="O385" s="192"/>
      <c r="P385" s="19" t="s">
        <v>162</v>
      </c>
      <c r="Q385" s="20">
        <v>0</v>
      </c>
      <c r="R385" s="20">
        <v>3000</v>
      </c>
      <c r="S385" s="20">
        <f t="shared" si="9"/>
        <v>120000</v>
      </c>
      <c r="T385" s="19" t="s">
        <v>41</v>
      </c>
      <c r="U385" s="131" t="s">
        <v>184</v>
      </c>
      <c r="V385" s="216" t="s">
        <v>185</v>
      </c>
      <c r="W385" s="219" t="s">
        <v>78</v>
      </c>
    </row>
    <row r="386" spans="1:23" ht="128.25" hidden="1" customHeight="1">
      <c r="A386" s="19" t="s">
        <v>158</v>
      </c>
      <c r="B386" s="19" t="s">
        <v>617</v>
      </c>
      <c r="C386" s="19" t="s">
        <v>617</v>
      </c>
      <c r="D386" s="19" t="s">
        <v>653</v>
      </c>
      <c r="E386" s="19">
        <v>15</v>
      </c>
      <c r="F386" s="19" t="s">
        <v>798</v>
      </c>
      <c r="G386" s="19" t="s">
        <v>45</v>
      </c>
      <c r="H386" s="19" t="s">
        <v>36</v>
      </c>
      <c r="I386" s="19" t="s">
        <v>46</v>
      </c>
      <c r="J386" s="52">
        <v>8</v>
      </c>
      <c r="K386" s="19" t="s">
        <v>403</v>
      </c>
      <c r="L386" s="192"/>
      <c r="M386" s="19">
        <v>20</v>
      </c>
      <c r="N386" s="192"/>
      <c r="O386" s="192"/>
      <c r="P386" s="19" t="s">
        <v>162</v>
      </c>
      <c r="Q386" s="20">
        <v>0</v>
      </c>
      <c r="R386" s="20">
        <v>0</v>
      </c>
      <c r="S386" s="20">
        <f t="shared" si="9"/>
        <v>0</v>
      </c>
      <c r="T386" s="19" t="s">
        <v>41</v>
      </c>
      <c r="U386" s="216" t="s">
        <v>184</v>
      </c>
      <c r="V386" s="216" t="s">
        <v>799</v>
      </c>
      <c r="W386" s="219" t="s">
        <v>78</v>
      </c>
    </row>
    <row r="387" spans="1:23" ht="128.25" hidden="1" customHeight="1">
      <c r="A387" s="19" t="s">
        <v>158</v>
      </c>
      <c r="B387" s="19" t="s">
        <v>617</v>
      </c>
      <c r="C387" s="19" t="s">
        <v>617</v>
      </c>
      <c r="D387" s="19" t="s">
        <v>800</v>
      </c>
      <c r="E387" s="19">
        <v>15</v>
      </c>
      <c r="F387" s="19" t="s">
        <v>801</v>
      </c>
      <c r="G387" s="19" t="s">
        <v>35</v>
      </c>
      <c r="H387" s="19" t="s">
        <v>265</v>
      </c>
      <c r="I387" s="19" t="s">
        <v>37</v>
      </c>
      <c r="J387" s="52">
        <v>568</v>
      </c>
      <c r="K387" s="19" t="s">
        <v>802</v>
      </c>
      <c r="L387" s="192"/>
      <c r="M387" s="19">
        <v>1</v>
      </c>
      <c r="N387" s="37">
        <v>1518435</v>
      </c>
      <c r="O387" s="37" t="s">
        <v>803</v>
      </c>
      <c r="P387" s="19" t="s">
        <v>804</v>
      </c>
      <c r="Q387" s="20">
        <v>0</v>
      </c>
      <c r="R387" s="20">
        <v>9500</v>
      </c>
      <c r="S387" s="20">
        <f t="shared" si="9"/>
        <v>9500</v>
      </c>
      <c r="T387" s="19" t="s">
        <v>228</v>
      </c>
      <c r="U387" s="131" t="s">
        <v>148</v>
      </c>
      <c r="V387" s="216" t="s">
        <v>149</v>
      </c>
      <c r="W387" s="217"/>
    </row>
    <row r="388" spans="1:23" ht="128.25" hidden="1" customHeight="1">
      <c r="A388" s="19" t="s">
        <v>158</v>
      </c>
      <c r="B388" s="19" t="s">
        <v>617</v>
      </c>
      <c r="C388" s="19" t="s">
        <v>617</v>
      </c>
      <c r="D388" s="19" t="s">
        <v>252</v>
      </c>
      <c r="E388" s="19">
        <v>15</v>
      </c>
      <c r="F388" s="19" t="s">
        <v>805</v>
      </c>
      <c r="G388" s="19" t="s">
        <v>145</v>
      </c>
      <c r="H388" s="19" t="s">
        <v>36</v>
      </c>
      <c r="I388" s="19" t="s">
        <v>46</v>
      </c>
      <c r="J388" s="52">
        <v>180</v>
      </c>
      <c r="K388" s="19" t="s">
        <v>806</v>
      </c>
      <c r="L388" s="19" t="s">
        <v>636</v>
      </c>
      <c r="M388" s="19">
        <v>1</v>
      </c>
      <c r="N388" s="37">
        <v>1452926</v>
      </c>
      <c r="O388" s="37" t="s">
        <v>807</v>
      </c>
      <c r="P388" s="19" t="s">
        <v>804</v>
      </c>
      <c r="Q388" s="20">
        <v>0</v>
      </c>
      <c r="R388" s="20">
        <v>0</v>
      </c>
      <c r="S388" s="20">
        <f t="shared" si="9"/>
        <v>0</v>
      </c>
      <c r="T388" s="19" t="s">
        <v>145</v>
      </c>
      <c r="U388" s="131" t="s">
        <v>48</v>
      </c>
      <c r="V388" s="216" t="s">
        <v>69</v>
      </c>
      <c r="W388" s="217"/>
    </row>
    <row r="389" spans="1:23" ht="128.25" hidden="1" customHeight="1">
      <c r="A389" s="19" t="s">
        <v>158</v>
      </c>
      <c r="B389" s="19" t="s">
        <v>617</v>
      </c>
      <c r="C389" s="19" t="s">
        <v>617</v>
      </c>
      <c r="D389" s="19" t="s">
        <v>277</v>
      </c>
      <c r="E389" s="19">
        <v>15</v>
      </c>
      <c r="F389" s="19" t="s">
        <v>232</v>
      </c>
      <c r="G389" s="19" t="s">
        <v>145</v>
      </c>
      <c r="H389" s="19" t="s">
        <v>36</v>
      </c>
      <c r="I389" s="19" t="s">
        <v>37</v>
      </c>
      <c r="J389" s="52">
        <v>120</v>
      </c>
      <c r="K389" s="19" t="s">
        <v>652</v>
      </c>
      <c r="L389" s="19" t="s">
        <v>385</v>
      </c>
      <c r="M389" s="19">
        <v>1</v>
      </c>
      <c r="N389" s="37">
        <v>1568400</v>
      </c>
      <c r="O389" s="37" t="s">
        <v>808</v>
      </c>
      <c r="P389" s="19" t="s">
        <v>804</v>
      </c>
      <c r="Q389" s="20">
        <v>0</v>
      </c>
      <c r="R389" s="20">
        <v>0</v>
      </c>
      <c r="S389" s="20">
        <f t="shared" si="9"/>
        <v>0</v>
      </c>
      <c r="T389" s="19" t="s">
        <v>145</v>
      </c>
      <c r="U389" s="131" t="s">
        <v>235</v>
      </c>
      <c r="V389" s="216" t="s">
        <v>236</v>
      </c>
      <c r="W389" s="217"/>
    </row>
    <row r="390" spans="1:23" ht="128.25" hidden="1" customHeight="1">
      <c r="A390" s="19" t="s">
        <v>158</v>
      </c>
      <c r="B390" s="19" t="s">
        <v>617</v>
      </c>
      <c r="C390" s="19" t="s">
        <v>617</v>
      </c>
      <c r="D390" s="19" t="s">
        <v>252</v>
      </c>
      <c r="E390" s="19">
        <v>15</v>
      </c>
      <c r="F390" s="19" t="s">
        <v>809</v>
      </c>
      <c r="G390" s="19" t="s">
        <v>145</v>
      </c>
      <c r="H390" s="19" t="s">
        <v>36</v>
      </c>
      <c r="I390" s="19" t="s">
        <v>46</v>
      </c>
      <c r="J390" s="52">
        <v>390</v>
      </c>
      <c r="K390" s="19" t="s">
        <v>810</v>
      </c>
      <c r="L390" s="19" t="s">
        <v>759</v>
      </c>
      <c r="M390" s="19">
        <v>1</v>
      </c>
      <c r="N390" s="37">
        <v>1491058</v>
      </c>
      <c r="O390" s="37" t="s">
        <v>811</v>
      </c>
      <c r="P390" s="19" t="s">
        <v>812</v>
      </c>
      <c r="Q390" s="20">
        <v>0</v>
      </c>
      <c r="R390" s="20">
        <v>0</v>
      </c>
      <c r="S390" s="20">
        <f t="shared" si="9"/>
        <v>0</v>
      </c>
      <c r="T390" s="19" t="s">
        <v>145</v>
      </c>
      <c r="U390" s="131" t="s">
        <v>48</v>
      </c>
      <c r="V390" s="216" t="s">
        <v>49</v>
      </c>
      <c r="W390" s="217"/>
    </row>
    <row r="391" spans="1:23" ht="128.25" hidden="1" customHeight="1">
      <c r="A391" s="19" t="s">
        <v>158</v>
      </c>
      <c r="B391" s="19" t="s">
        <v>617</v>
      </c>
      <c r="C391" s="19" t="s">
        <v>813</v>
      </c>
      <c r="D391" s="19" t="s">
        <v>277</v>
      </c>
      <c r="E391" s="19">
        <v>15</v>
      </c>
      <c r="F391" s="19" t="s">
        <v>232</v>
      </c>
      <c r="G391" s="19" t="s">
        <v>145</v>
      </c>
      <c r="H391" s="19" t="s">
        <v>36</v>
      </c>
      <c r="I391" s="19" t="s">
        <v>37</v>
      </c>
      <c r="J391" s="52">
        <v>390</v>
      </c>
      <c r="K391" s="19" t="s">
        <v>810</v>
      </c>
      <c r="L391" s="19" t="s">
        <v>759</v>
      </c>
      <c r="M391" s="19">
        <v>1</v>
      </c>
      <c r="N391" s="37">
        <v>1475120</v>
      </c>
      <c r="O391" s="37" t="s">
        <v>814</v>
      </c>
      <c r="P391" s="19" t="s">
        <v>815</v>
      </c>
      <c r="Q391" s="20">
        <v>0</v>
      </c>
      <c r="R391" s="20">
        <v>0</v>
      </c>
      <c r="S391" s="20">
        <f t="shared" si="9"/>
        <v>0</v>
      </c>
      <c r="T391" s="19" t="s">
        <v>145</v>
      </c>
      <c r="U391" s="131" t="s">
        <v>235</v>
      </c>
      <c r="V391" s="216" t="s">
        <v>236</v>
      </c>
      <c r="W391" s="217"/>
    </row>
    <row r="392" spans="1:23" ht="128.25" hidden="1" customHeight="1">
      <c r="A392" s="19" t="s">
        <v>158</v>
      </c>
      <c r="B392" s="19" t="s">
        <v>617</v>
      </c>
      <c r="C392" s="19" t="s">
        <v>816</v>
      </c>
      <c r="D392" s="19" t="s">
        <v>653</v>
      </c>
      <c r="E392" s="19">
        <v>15</v>
      </c>
      <c r="F392" s="19" t="s">
        <v>817</v>
      </c>
      <c r="G392" s="19" t="s">
        <v>145</v>
      </c>
      <c r="H392" s="19" t="s">
        <v>544</v>
      </c>
      <c r="I392" s="19" t="s">
        <v>37</v>
      </c>
      <c r="J392" s="52">
        <v>30</v>
      </c>
      <c r="K392" s="19" t="s">
        <v>818</v>
      </c>
      <c r="L392" s="19" t="s">
        <v>156</v>
      </c>
      <c r="M392" s="19">
        <v>1</v>
      </c>
      <c r="N392" s="37">
        <v>1492949</v>
      </c>
      <c r="O392" s="37" t="s">
        <v>819</v>
      </c>
      <c r="P392" s="19" t="s">
        <v>162</v>
      </c>
      <c r="Q392" s="20">
        <v>0</v>
      </c>
      <c r="R392" s="20">
        <v>0</v>
      </c>
      <c r="S392" s="20">
        <f t="shared" si="9"/>
        <v>0</v>
      </c>
      <c r="T392" s="19" t="s">
        <v>145</v>
      </c>
      <c r="U392" s="131" t="s">
        <v>184</v>
      </c>
      <c r="V392" s="216" t="s">
        <v>185</v>
      </c>
      <c r="W392" s="217"/>
    </row>
    <row r="393" spans="1:23" ht="128.25" hidden="1" customHeight="1">
      <c r="A393" s="19" t="s">
        <v>158</v>
      </c>
      <c r="B393" s="19" t="s">
        <v>617</v>
      </c>
      <c r="C393" s="19" t="s">
        <v>816</v>
      </c>
      <c r="D393" s="19" t="s">
        <v>653</v>
      </c>
      <c r="E393" s="19">
        <v>15</v>
      </c>
      <c r="F393" s="19" t="s">
        <v>820</v>
      </c>
      <c r="G393" s="19" t="s">
        <v>145</v>
      </c>
      <c r="H393" s="19" t="s">
        <v>544</v>
      </c>
      <c r="I393" s="19" t="s">
        <v>37</v>
      </c>
      <c r="J393" s="52">
        <v>180</v>
      </c>
      <c r="K393" s="19" t="s">
        <v>303</v>
      </c>
      <c r="L393" s="19" t="s">
        <v>216</v>
      </c>
      <c r="M393" s="19">
        <v>1</v>
      </c>
      <c r="N393" s="37">
        <v>1568327</v>
      </c>
      <c r="O393" s="37" t="s">
        <v>821</v>
      </c>
      <c r="P393" s="19" t="s">
        <v>162</v>
      </c>
      <c r="Q393" s="20">
        <v>0</v>
      </c>
      <c r="R393" s="20">
        <v>0</v>
      </c>
      <c r="S393" s="20">
        <f t="shared" si="9"/>
        <v>0</v>
      </c>
      <c r="T393" s="19" t="s">
        <v>145</v>
      </c>
      <c r="U393" s="131" t="s">
        <v>184</v>
      </c>
      <c r="V393" s="216" t="s">
        <v>185</v>
      </c>
      <c r="W393" s="217"/>
    </row>
    <row r="394" spans="1:23" ht="128.25" hidden="1" customHeight="1">
      <c r="A394" s="19" t="s">
        <v>158</v>
      </c>
      <c r="B394" s="19" t="s">
        <v>617</v>
      </c>
      <c r="C394" s="19" t="s">
        <v>816</v>
      </c>
      <c r="D394" s="19" t="s">
        <v>653</v>
      </c>
      <c r="E394" s="19">
        <v>15</v>
      </c>
      <c r="F394" s="19" t="s">
        <v>822</v>
      </c>
      <c r="G394" s="19" t="s">
        <v>145</v>
      </c>
      <c r="H394" s="19" t="s">
        <v>544</v>
      </c>
      <c r="I394" s="19" t="s">
        <v>37</v>
      </c>
      <c r="J394" s="52">
        <v>360</v>
      </c>
      <c r="K394" s="19" t="s">
        <v>416</v>
      </c>
      <c r="L394" s="19" t="s">
        <v>152</v>
      </c>
      <c r="M394" s="19">
        <v>1</v>
      </c>
      <c r="N394" s="37">
        <v>1492964</v>
      </c>
      <c r="O394" s="37" t="s">
        <v>823</v>
      </c>
      <c r="P394" s="19" t="s">
        <v>162</v>
      </c>
      <c r="Q394" s="20">
        <v>0</v>
      </c>
      <c r="R394" s="20">
        <v>0</v>
      </c>
      <c r="S394" s="20">
        <f t="shared" si="9"/>
        <v>0</v>
      </c>
      <c r="T394" s="19" t="s">
        <v>145</v>
      </c>
      <c r="U394" s="131" t="s">
        <v>184</v>
      </c>
      <c r="V394" s="216" t="s">
        <v>185</v>
      </c>
      <c r="W394" s="217"/>
    </row>
    <row r="395" spans="1:23" ht="128.25" hidden="1" customHeight="1">
      <c r="A395" s="19" t="s">
        <v>158</v>
      </c>
      <c r="B395" s="19" t="s">
        <v>617</v>
      </c>
      <c r="C395" s="19" t="s">
        <v>816</v>
      </c>
      <c r="D395" s="19" t="s">
        <v>673</v>
      </c>
      <c r="E395" s="19">
        <v>15</v>
      </c>
      <c r="F395" s="19" t="s">
        <v>824</v>
      </c>
      <c r="G395" s="19" t="s">
        <v>145</v>
      </c>
      <c r="H395" s="19" t="s">
        <v>825</v>
      </c>
      <c r="I395" s="19" t="s">
        <v>37</v>
      </c>
      <c r="J395" s="52">
        <v>160</v>
      </c>
      <c r="K395" s="19" t="s">
        <v>826</v>
      </c>
      <c r="L395" s="19" t="s">
        <v>385</v>
      </c>
      <c r="M395" s="19">
        <v>1</v>
      </c>
      <c r="N395" s="37">
        <v>2109791</v>
      </c>
      <c r="O395" s="37" t="s">
        <v>827</v>
      </c>
      <c r="P395" s="19" t="s">
        <v>162</v>
      </c>
      <c r="Q395" s="20">
        <v>0</v>
      </c>
      <c r="R395" s="20">
        <v>0</v>
      </c>
      <c r="S395" s="20">
        <f t="shared" ref="S395:S458" si="10">(R395+Q395)*M395</f>
        <v>0</v>
      </c>
      <c r="T395" s="19" t="s">
        <v>145</v>
      </c>
      <c r="U395" s="131" t="s">
        <v>235</v>
      </c>
      <c r="V395" s="216" t="s">
        <v>236</v>
      </c>
      <c r="W395" s="217"/>
    </row>
    <row r="396" spans="1:23" ht="128.25" hidden="1" customHeight="1">
      <c r="A396" s="19" t="s">
        <v>158</v>
      </c>
      <c r="B396" s="19" t="s">
        <v>617</v>
      </c>
      <c r="C396" s="19" t="s">
        <v>828</v>
      </c>
      <c r="D396" s="19" t="s">
        <v>258</v>
      </c>
      <c r="E396" s="19">
        <v>15</v>
      </c>
      <c r="F396" s="19" t="s">
        <v>829</v>
      </c>
      <c r="G396" s="19" t="s">
        <v>145</v>
      </c>
      <c r="H396" s="19" t="s">
        <v>36</v>
      </c>
      <c r="I396" s="19" t="s">
        <v>46</v>
      </c>
      <c r="J396" s="52">
        <v>240</v>
      </c>
      <c r="K396" s="19" t="s">
        <v>714</v>
      </c>
      <c r="L396" s="19" t="s">
        <v>632</v>
      </c>
      <c r="M396" s="19">
        <v>1</v>
      </c>
      <c r="N396" s="37">
        <v>1559807</v>
      </c>
      <c r="O396" s="37" t="s">
        <v>830</v>
      </c>
      <c r="P396" s="19" t="s">
        <v>611</v>
      </c>
      <c r="Q396" s="20">
        <v>0</v>
      </c>
      <c r="R396" s="20">
        <v>0</v>
      </c>
      <c r="S396" s="20">
        <f t="shared" si="10"/>
        <v>0</v>
      </c>
      <c r="T396" s="19" t="s">
        <v>145</v>
      </c>
      <c r="U396" s="131" t="s">
        <v>48</v>
      </c>
      <c r="V396" s="216" t="s">
        <v>49</v>
      </c>
      <c r="W396" s="217"/>
    </row>
    <row r="397" spans="1:23" ht="128.25" hidden="1" customHeight="1">
      <c r="A397" s="51" t="s">
        <v>421</v>
      </c>
      <c r="B397" s="51" t="s">
        <v>831</v>
      </c>
      <c r="C397" s="51" t="s">
        <v>831</v>
      </c>
      <c r="D397" s="51" t="s">
        <v>832</v>
      </c>
      <c r="E397" s="51">
        <v>15</v>
      </c>
      <c r="F397" s="12" t="s">
        <v>833</v>
      </c>
      <c r="G397" s="12" t="s">
        <v>45</v>
      </c>
      <c r="H397" s="8" t="s">
        <v>36</v>
      </c>
      <c r="I397" s="12" t="s">
        <v>37</v>
      </c>
      <c r="J397" s="62">
        <v>24</v>
      </c>
      <c r="K397" s="10">
        <v>2020</v>
      </c>
      <c r="L397" s="192"/>
      <c r="M397" s="12">
        <v>1</v>
      </c>
      <c r="N397" s="12">
        <v>1801179</v>
      </c>
      <c r="O397" s="12" t="s">
        <v>834</v>
      </c>
      <c r="P397" s="8" t="s">
        <v>107</v>
      </c>
      <c r="Q397" s="53">
        <v>4000</v>
      </c>
      <c r="R397" s="14">
        <v>0</v>
      </c>
      <c r="S397" s="53">
        <f t="shared" si="10"/>
        <v>4000</v>
      </c>
      <c r="T397" s="8" t="s">
        <v>41</v>
      </c>
      <c r="U397" s="131" t="s">
        <v>92</v>
      </c>
      <c r="V397" s="210" t="s">
        <v>93</v>
      </c>
      <c r="W397" s="215" t="s">
        <v>50</v>
      </c>
    </row>
    <row r="398" spans="1:23" ht="128.25" hidden="1" customHeight="1">
      <c r="A398" s="54" t="s">
        <v>421</v>
      </c>
      <c r="B398" s="54" t="s">
        <v>831</v>
      </c>
      <c r="C398" s="54" t="s">
        <v>831</v>
      </c>
      <c r="D398" s="54" t="s">
        <v>835</v>
      </c>
      <c r="E398" s="54">
        <v>15</v>
      </c>
      <c r="F398" s="37" t="s">
        <v>836</v>
      </c>
      <c r="G398" s="37" t="s">
        <v>145</v>
      </c>
      <c r="H398" s="8" t="s">
        <v>36</v>
      </c>
      <c r="I398" s="19" t="s">
        <v>46</v>
      </c>
      <c r="J398" s="65">
        <v>120</v>
      </c>
      <c r="K398" s="10">
        <v>2020</v>
      </c>
      <c r="L398" s="192" t="s">
        <v>610</v>
      </c>
      <c r="M398" s="37">
        <v>1</v>
      </c>
      <c r="N398" s="37">
        <v>1801179</v>
      </c>
      <c r="O398" s="37" t="s">
        <v>834</v>
      </c>
      <c r="P398" s="19" t="s">
        <v>107</v>
      </c>
      <c r="Q398" s="20">
        <v>0</v>
      </c>
      <c r="R398" s="20">
        <v>0</v>
      </c>
      <c r="S398" s="20">
        <f t="shared" si="10"/>
        <v>0</v>
      </c>
      <c r="T398" s="19" t="s">
        <v>145</v>
      </c>
      <c r="U398" s="216" t="s">
        <v>48</v>
      </c>
      <c r="V398" s="216" t="s">
        <v>837</v>
      </c>
      <c r="W398" s="217"/>
    </row>
    <row r="399" spans="1:23" ht="128.25" hidden="1" customHeight="1">
      <c r="A399" s="51" t="s">
        <v>421</v>
      </c>
      <c r="B399" s="51" t="s">
        <v>831</v>
      </c>
      <c r="C399" s="51" t="s">
        <v>831</v>
      </c>
      <c r="D399" s="51" t="s">
        <v>832</v>
      </c>
      <c r="E399" s="51">
        <v>15</v>
      </c>
      <c r="F399" s="12" t="s">
        <v>833</v>
      </c>
      <c r="G399" s="12" t="s">
        <v>45</v>
      </c>
      <c r="H399" s="8" t="s">
        <v>36</v>
      </c>
      <c r="I399" s="12" t="s">
        <v>37</v>
      </c>
      <c r="J399" s="62">
        <v>24</v>
      </c>
      <c r="K399" s="10">
        <v>2020</v>
      </c>
      <c r="L399" s="192"/>
      <c r="M399" s="12">
        <v>1</v>
      </c>
      <c r="N399" s="12">
        <v>3001746</v>
      </c>
      <c r="O399" s="12" t="s">
        <v>838</v>
      </c>
      <c r="P399" s="8" t="s">
        <v>40</v>
      </c>
      <c r="Q399" s="53">
        <v>4000</v>
      </c>
      <c r="R399" s="14">
        <v>0</v>
      </c>
      <c r="S399" s="53">
        <f t="shared" si="10"/>
        <v>4000</v>
      </c>
      <c r="T399" s="8" t="s">
        <v>41</v>
      </c>
      <c r="U399" s="131" t="s">
        <v>92</v>
      </c>
      <c r="V399" s="210" t="s">
        <v>93</v>
      </c>
      <c r="W399" s="215" t="s">
        <v>50</v>
      </c>
    </row>
    <row r="400" spans="1:23" ht="128.25" hidden="1" customHeight="1">
      <c r="A400" s="51" t="s">
        <v>421</v>
      </c>
      <c r="B400" s="51" t="s">
        <v>831</v>
      </c>
      <c r="C400" s="51" t="s">
        <v>831</v>
      </c>
      <c r="D400" s="51" t="s">
        <v>839</v>
      </c>
      <c r="E400" s="51">
        <v>15</v>
      </c>
      <c r="F400" s="12" t="s">
        <v>840</v>
      </c>
      <c r="G400" s="12" t="s">
        <v>45</v>
      </c>
      <c r="H400" s="8" t="s">
        <v>36</v>
      </c>
      <c r="I400" s="12" t="s">
        <v>37</v>
      </c>
      <c r="J400" s="62">
        <v>24</v>
      </c>
      <c r="K400" s="10">
        <v>2020</v>
      </c>
      <c r="L400" s="192"/>
      <c r="M400" s="12">
        <v>1</v>
      </c>
      <c r="N400" s="12">
        <v>3001746</v>
      </c>
      <c r="O400" s="12" t="s">
        <v>838</v>
      </c>
      <c r="P400" s="8" t="s">
        <v>40</v>
      </c>
      <c r="Q400" s="53">
        <v>4000</v>
      </c>
      <c r="R400" s="14">
        <v>0</v>
      </c>
      <c r="S400" s="53">
        <f t="shared" si="10"/>
        <v>4000</v>
      </c>
      <c r="T400" s="8" t="s">
        <v>41</v>
      </c>
      <c r="U400" s="131" t="s">
        <v>92</v>
      </c>
      <c r="V400" s="210" t="s">
        <v>93</v>
      </c>
      <c r="W400" s="215" t="s">
        <v>50</v>
      </c>
    </row>
    <row r="401" spans="1:23" ht="128.25" hidden="1" customHeight="1">
      <c r="A401" s="54" t="s">
        <v>421</v>
      </c>
      <c r="B401" s="54" t="str">
        <f t="shared" ref="B401:E402" si="11">B400</f>
        <v>GGGAF</v>
      </c>
      <c r="C401" s="54" t="str">
        <f t="shared" si="11"/>
        <v>GGGAF</v>
      </c>
      <c r="D401" s="54" t="str">
        <f t="shared" si="11"/>
        <v>Gerenciar processos de pesquisa de preços, identificando propostas adequadas às especificações e particularidades do objeto, avaliando os métodos adotados e os resultados obtidos.</v>
      </c>
      <c r="E401" s="54">
        <f t="shared" si="11"/>
        <v>15</v>
      </c>
      <c r="F401" s="37" t="s">
        <v>841</v>
      </c>
      <c r="G401" s="37" t="s">
        <v>35</v>
      </c>
      <c r="H401" s="8" t="s">
        <v>36</v>
      </c>
      <c r="I401" s="37" t="s">
        <v>37</v>
      </c>
      <c r="J401" s="65">
        <v>40</v>
      </c>
      <c r="K401" s="10">
        <v>2020</v>
      </c>
      <c r="L401" s="192"/>
      <c r="M401" s="37">
        <v>1</v>
      </c>
      <c r="N401" s="37">
        <v>1567992</v>
      </c>
      <c r="O401" s="37" t="s">
        <v>842</v>
      </c>
      <c r="P401" s="19" t="s">
        <v>107</v>
      </c>
      <c r="Q401" s="60">
        <v>2350</v>
      </c>
      <c r="R401" s="20">
        <v>0</v>
      </c>
      <c r="S401" s="66">
        <f t="shared" si="10"/>
        <v>2350</v>
      </c>
      <c r="T401" s="19" t="s">
        <v>41</v>
      </c>
      <c r="U401" s="131" t="s">
        <v>92</v>
      </c>
      <c r="V401" s="216" t="s">
        <v>517</v>
      </c>
      <c r="W401" s="217"/>
    </row>
    <row r="402" spans="1:23" ht="128.25" hidden="1" customHeight="1">
      <c r="A402" s="54" t="s">
        <v>421</v>
      </c>
      <c r="B402" s="54" t="str">
        <f t="shared" si="11"/>
        <v>GGGAF</v>
      </c>
      <c r="C402" s="54" t="str">
        <f t="shared" si="11"/>
        <v>GGGAF</v>
      </c>
      <c r="D402" s="54" t="str">
        <f t="shared" si="11"/>
        <v>Gerenciar processos de pesquisa de preços, identificando propostas adequadas às especificações e particularidades do objeto, avaliando os métodos adotados e os resultados obtidos.</v>
      </c>
      <c r="E402" s="54">
        <f t="shared" si="11"/>
        <v>15</v>
      </c>
      <c r="F402" s="54" t="str">
        <f t="shared" ref="F402:K402" si="12">F401</f>
        <v xml:space="preserve">Tesouro Gerencial </v>
      </c>
      <c r="G402" s="54" t="str">
        <f t="shared" si="12"/>
        <v xml:space="preserve"> INDIVIDUAL</v>
      </c>
      <c r="H402" s="54" t="str">
        <f t="shared" si="12"/>
        <v>CURSO</v>
      </c>
      <c r="I402" s="54" t="str">
        <f t="shared" si="12"/>
        <v>PRESENCIAL</v>
      </c>
      <c r="J402" s="67">
        <f t="shared" si="12"/>
        <v>40</v>
      </c>
      <c r="K402" s="10">
        <f t="shared" si="12"/>
        <v>2020</v>
      </c>
      <c r="L402" s="192"/>
      <c r="M402" s="54">
        <f>M401</f>
        <v>1</v>
      </c>
      <c r="N402" s="37">
        <v>1567992</v>
      </c>
      <c r="O402" s="37" t="s">
        <v>842</v>
      </c>
      <c r="P402" s="19" t="s">
        <v>107</v>
      </c>
      <c r="Q402" s="20">
        <f>Q401</f>
        <v>2350</v>
      </c>
      <c r="R402" s="20">
        <f>R401</f>
        <v>0</v>
      </c>
      <c r="S402" s="20">
        <f t="shared" si="10"/>
        <v>2350</v>
      </c>
      <c r="T402" s="19" t="s">
        <v>41</v>
      </c>
      <c r="U402" s="131" t="s">
        <v>92</v>
      </c>
      <c r="V402" s="216" t="s">
        <v>517</v>
      </c>
      <c r="W402" s="217"/>
    </row>
    <row r="403" spans="1:23" ht="128.25" hidden="1" customHeight="1">
      <c r="A403" s="54" t="s">
        <v>421</v>
      </c>
      <c r="B403" s="54" t="s">
        <v>831</v>
      </c>
      <c r="C403" s="54" t="s">
        <v>843</v>
      </c>
      <c r="D403" s="54" t="s">
        <v>844</v>
      </c>
      <c r="E403" s="54">
        <v>15</v>
      </c>
      <c r="F403" s="54" t="s">
        <v>845</v>
      </c>
      <c r="G403" s="37" t="s">
        <v>35</v>
      </c>
      <c r="H403" s="8" t="s">
        <v>36</v>
      </c>
      <c r="I403" s="37" t="s">
        <v>846</v>
      </c>
      <c r="J403" s="67">
        <v>20</v>
      </c>
      <c r="K403" s="10">
        <v>2020</v>
      </c>
      <c r="L403" s="192"/>
      <c r="M403" s="54">
        <v>1</v>
      </c>
      <c r="N403" s="54">
        <v>232966</v>
      </c>
      <c r="O403" s="54" t="s">
        <v>847</v>
      </c>
      <c r="P403" s="19" t="s">
        <v>107</v>
      </c>
      <c r="Q403" s="66">
        <v>0</v>
      </c>
      <c r="R403" s="20">
        <v>0</v>
      </c>
      <c r="S403" s="66">
        <f t="shared" si="10"/>
        <v>0</v>
      </c>
      <c r="T403" s="19" t="s">
        <v>41</v>
      </c>
      <c r="U403" s="131" t="s">
        <v>92</v>
      </c>
      <c r="V403" s="216" t="s">
        <v>517</v>
      </c>
      <c r="W403" s="217"/>
    </row>
    <row r="404" spans="1:23" ht="128.25" hidden="1" customHeight="1">
      <c r="A404" s="51" t="s">
        <v>421</v>
      </c>
      <c r="B404" s="8" t="s">
        <v>831</v>
      </c>
      <c r="C404" s="8" t="s">
        <v>843</v>
      </c>
      <c r="D404" s="51" t="s">
        <v>848</v>
      </c>
      <c r="E404" s="8">
        <v>15</v>
      </c>
      <c r="F404" s="12" t="s">
        <v>849</v>
      </c>
      <c r="G404" s="8" t="s">
        <v>45</v>
      </c>
      <c r="H404" s="8" t="s">
        <v>310</v>
      </c>
      <c r="I404" s="8" t="s">
        <v>850</v>
      </c>
      <c r="J404" s="9">
        <v>30</v>
      </c>
      <c r="K404" s="10">
        <v>2020</v>
      </c>
      <c r="L404" s="192"/>
      <c r="M404" s="8">
        <v>1</v>
      </c>
      <c r="N404" s="8">
        <v>232966</v>
      </c>
      <c r="O404" s="8" t="s">
        <v>847</v>
      </c>
      <c r="P404" s="8" t="s">
        <v>107</v>
      </c>
      <c r="Q404" s="14">
        <v>2350</v>
      </c>
      <c r="R404" s="14">
        <v>2000</v>
      </c>
      <c r="S404" s="14">
        <f t="shared" si="10"/>
        <v>4350</v>
      </c>
      <c r="T404" s="8" t="s">
        <v>41</v>
      </c>
      <c r="U404" s="131" t="s">
        <v>48</v>
      </c>
      <c r="V404" s="210" t="s">
        <v>69</v>
      </c>
      <c r="W404" s="215" t="s">
        <v>50</v>
      </c>
    </row>
    <row r="405" spans="1:23" ht="128.25" hidden="1" customHeight="1">
      <c r="A405" s="54" t="s">
        <v>421</v>
      </c>
      <c r="B405" s="19" t="s">
        <v>831</v>
      </c>
      <c r="C405" s="19" t="s">
        <v>843</v>
      </c>
      <c r="D405" s="19" t="s">
        <v>844</v>
      </c>
      <c r="E405" s="19">
        <v>20</v>
      </c>
      <c r="F405" s="19" t="s">
        <v>851</v>
      </c>
      <c r="G405" s="19" t="s">
        <v>145</v>
      </c>
      <c r="H405" s="8" t="s">
        <v>36</v>
      </c>
      <c r="I405" s="19" t="s">
        <v>46</v>
      </c>
      <c r="J405" s="10">
        <v>240</v>
      </c>
      <c r="K405" s="10">
        <v>2020</v>
      </c>
      <c r="L405" s="192" t="s">
        <v>610</v>
      </c>
      <c r="M405" s="19">
        <v>1</v>
      </c>
      <c r="N405" s="19">
        <v>232966</v>
      </c>
      <c r="O405" s="19" t="s">
        <v>852</v>
      </c>
      <c r="P405" s="19" t="s">
        <v>107</v>
      </c>
      <c r="Q405" s="20">
        <v>0</v>
      </c>
      <c r="R405" s="20">
        <v>0</v>
      </c>
      <c r="S405" s="20">
        <f t="shared" si="10"/>
        <v>0</v>
      </c>
      <c r="T405" s="19" t="s">
        <v>145</v>
      </c>
      <c r="U405" s="210" t="s">
        <v>148</v>
      </c>
      <c r="V405" s="216" t="s">
        <v>225</v>
      </c>
      <c r="W405" s="217"/>
    </row>
    <row r="406" spans="1:23" ht="128.25" hidden="1" customHeight="1">
      <c r="A406" s="51" t="s">
        <v>421</v>
      </c>
      <c r="B406" s="8" t="s">
        <v>853</v>
      </c>
      <c r="C406" s="8" t="s">
        <v>843</v>
      </c>
      <c r="D406" s="51" t="s">
        <v>848</v>
      </c>
      <c r="E406" s="8">
        <v>15</v>
      </c>
      <c r="F406" s="12" t="s">
        <v>854</v>
      </c>
      <c r="G406" s="8" t="s">
        <v>35</v>
      </c>
      <c r="H406" s="8" t="s">
        <v>36</v>
      </c>
      <c r="I406" s="8" t="s">
        <v>850</v>
      </c>
      <c r="J406" s="9">
        <v>20</v>
      </c>
      <c r="K406" s="10">
        <v>2020</v>
      </c>
      <c r="L406" s="192"/>
      <c r="M406" s="8">
        <v>1</v>
      </c>
      <c r="N406" s="12">
        <v>232966</v>
      </c>
      <c r="O406" s="12" t="s">
        <v>855</v>
      </c>
      <c r="P406" s="8" t="s">
        <v>107</v>
      </c>
      <c r="Q406" s="14">
        <v>0</v>
      </c>
      <c r="R406" s="14">
        <v>0</v>
      </c>
      <c r="S406" s="14">
        <f t="shared" si="10"/>
        <v>0</v>
      </c>
      <c r="T406" s="8" t="s">
        <v>41</v>
      </c>
      <c r="U406" s="131" t="s">
        <v>92</v>
      </c>
      <c r="V406" s="210" t="s">
        <v>93</v>
      </c>
      <c r="W406" s="215"/>
    </row>
    <row r="407" spans="1:23" ht="128.25" hidden="1" customHeight="1">
      <c r="A407" s="51" t="s">
        <v>421</v>
      </c>
      <c r="B407" s="51" t="s">
        <v>831</v>
      </c>
      <c r="C407" s="51" t="s">
        <v>831</v>
      </c>
      <c r="D407" s="51" t="s">
        <v>832</v>
      </c>
      <c r="E407" s="51">
        <v>15</v>
      </c>
      <c r="F407" s="12" t="s">
        <v>833</v>
      </c>
      <c r="G407" s="12" t="s">
        <v>45</v>
      </c>
      <c r="H407" s="8" t="s">
        <v>36</v>
      </c>
      <c r="I407" s="12" t="s">
        <v>37</v>
      </c>
      <c r="J407" s="62">
        <v>24</v>
      </c>
      <c r="K407" s="10">
        <v>2020</v>
      </c>
      <c r="L407" s="192"/>
      <c r="M407" s="12">
        <v>1</v>
      </c>
      <c r="N407" s="12">
        <v>2263986</v>
      </c>
      <c r="O407" s="12" t="s">
        <v>856</v>
      </c>
      <c r="P407" s="8" t="s">
        <v>40</v>
      </c>
      <c r="Q407" s="53">
        <v>4000</v>
      </c>
      <c r="R407" s="14">
        <v>0</v>
      </c>
      <c r="S407" s="53">
        <f t="shared" si="10"/>
        <v>4000</v>
      </c>
      <c r="T407" s="8" t="s">
        <v>41</v>
      </c>
      <c r="U407" s="131" t="s">
        <v>92</v>
      </c>
      <c r="V407" s="210" t="s">
        <v>93</v>
      </c>
      <c r="W407" s="215" t="s">
        <v>50</v>
      </c>
    </row>
    <row r="408" spans="1:23" ht="128.25" hidden="1" customHeight="1">
      <c r="A408" s="51" t="s">
        <v>421</v>
      </c>
      <c r="B408" s="51" t="s">
        <v>831</v>
      </c>
      <c r="C408" s="51" t="s">
        <v>857</v>
      </c>
      <c r="D408" s="51" t="s">
        <v>858</v>
      </c>
      <c r="E408" s="51">
        <v>15</v>
      </c>
      <c r="F408" s="12" t="s">
        <v>840</v>
      </c>
      <c r="G408" s="12" t="s">
        <v>45</v>
      </c>
      <c r="H408" s="170" t="s">
        <v>36</v>
      </c>
      <c r="I408" s="12" t="s">
        <v>37</v>
      </c>
      <c r="J408" s="52">
        <v>24</v>
      </c>
      <c r="K408" s="10">
        <v>2020</v>
      </c>
      <c r="L408" s="192"/>
      <c r="M408" s="51">
        <v>1</v>
      </c>
      <c r="N408" s="12">
        <v>2089470</v>
      </c>
      <c r="O408" s="12" t="s">
        <v>859</v>
      </c>
      <c r="P408" s="8" t="s">
        <v>40</v>
      </c>
      <c r="Q408" s="53">
        <v>4000</v>
      </c>
      <c r="R408" s="14">
        <v>0</v>
      </c>
      <c r="S408" s="53">
        <f t="shared" si="10"/>
        <v>4000</v>
      </c>
      <c r="T408" s="8" t="s">
        <v>41</v>
      </c>
      <c r="U408" s="131" t="s">
        <v>92</v>
      </c>
      <c r="V408" s="210" t="s">
        <v>93</v>
      </c>
      <c r="W408" s="215" t="s">
        <v>50</v>
      </c>
    </row>
    <row r="409" spans="1:23" ht="128.25" hidden="1" customHeight="1">
      <c r="A409" s="51" t="s">
        <v>421</v>
      </c>
      <c r="B409" s="51" t="s">
        <v>831</v>
      </c>
      <c r="C409" s="51" t="s">
        <v>857</v>
      </c>
      <c r="D409" s="51" t="s">
        <v>860</v>
      </c>
      <c r="E409" s="51">
        <v>15</v>
      </c>
      <c r="F409" s="12" t="s">
        <v>840</v>
      </c>
      <c r="G409" s="12" t="s">
        <v>45</v>
      </c>
      <c r="H409" s="8" t="s">
        <v>36</v>
      </c>
      <c r="I409" s="12" t="s">
        <v>37</v>
      </c>
      <c r="J409" s="52">
        <v>24</v>
      </c>
      <c r="K409" s="10">
        <v>2020</v>
      </c>
      <c r="L409" s="192"/>
      <c r="M409" s="51">
        <v>1</v>
      </c>
      <c r="N409" s="12">
        <v>2089470</v>
      </c>
      <c r="O409" s="12" t="s">
        <v>859</v>
      </c>
      <c r="P409" s="8" t="s">
        <v>40</v>
      </c>
      <c r="Q409" s="53">
        <v>4000</v>
      </c>
      <c r="R409" s="14">
        <v>0</v>
      </c>
      <c r="S409" s="53">
        <f t="shared" si="10"/>
        <v>4000</v>
      </c>
      <c r="T409" s="8" t="s">
        <v>41</v>
      </c>
      <c r="U409" s="131" t="s">
        <v>92</v>
      </c>
      <c r="V409" s="210" t="s">
        <v>93</v>
      </c>
      <c r="W409" s="215" t="s">
        <v>50</v>
      </c>
    </row>
    <row r="410" spans="1:23" ht="128.25" hidden="1" customHeight="1">
      <c r="A410" s="51" t="s">
        <v>421</v>
      </c>
      <c r="B410" s="51" t="s">
        <v>831</v>
      </c>
      <c r="C410" s="51" t="s">
        <v>857</v>
      </c>
      <c r="D410" s="51" t="s">
        <v>858</v>
      </c>
      <c r="E410" s="51">
        <v>15</v>
      </c>
      <c r="F410" s="12" t="s">
        <v>861</v>
      </c>
      <c r="G410" s="12" t="s">
        <v>45</v>
      </c>
      <c r="H410" s="8" t="s">
        <v>36</v>
      </c>
      <c r="I410" s="12" t="s">
        <v>37</v>
      </c>
      <c r="J410" s="52">
        <v>24</v>
      </c>
      <c r="K410" s="10">
        <v>2020</v>
      </c>
      <c r="L410" s="192"/>
      <c r="M410" s="51">
        <v>1</v>
      </c>
      <c r="N410" s="12">
        <v>2089470</v>
      </c>
      <c r="O410" s="12" t="s">
        <v>859</v>
      </c>
      <c r="P410" s="8" t="s">
        <v>40</v>
      </c>
      <c r="Q410" s="53">
        <v>4000</v>
      </c>
      <c r="R410" s="14">
        <v>0</v>
      </c>
      <c r="S410" s="53">
        <f t="shared" si="10"/>
        <v>4000</v>
      </c>
      <c r="T410" s="8" t="s">
        <v>41</v>
      </c>
      <c r="U410" s="131" t="s">
        <v>92</v>
      </c>
      <c r="V410" s="210" t="s">
        <v>93</v>
      </c>
      <c r="W410" s="215" t="s">
        <v>50</v>
      </c>
    </row>
    <row r="411" spans="1:23" ht="128.25" hidden="1" customHeight="1">
      <c r="A411" s="54" t="s">
        <v>421</v>
      </c>
      <c r="B411" s="19" t="s">
        <v>831</v>
      </c>
      <c r="C411" s="19" t="s">
        <v>843</v>
      </c>
      <c r="D411" s="54" t="s">
        <v>862</v>
      </c>
      <c r="E411" s="19">
        <v>15</v>
      </c>
      <c r="F411" s="37" t="s">
        <v>863</v>
      </c>
      <c r="G411" s="19" t="s">
        <v>35</v>
      </c>
      <c r="H411" s="8" t="s">
        <v>36</v>
      </c>
      <c r="I411" s="19" t="s">
        <v>850</v>
      </c>
      <c r="J411" s="10">
        <v>160</v>
      </c>
      <c r="K411" s="10">
        <v>2020</v>
      </c>
      <c r="L411" s="192"/>
      <c r="M411" s="19">
        <v>1</v>
      </c>
      <c r="N411" s="37">
        <v>1338595</v>
      </c>
      <c r="O411" s="37" t="s">
        <v>864</v>
      </c>
      <c r="P411" s="19" t="s">
        <v>107</v>
      </c>
      <c r="Q411" s="20">
        <v>2300</v>
      </c>
      <c r="R411" s="20">
        <v>0</v>
      </c>
      <c r="S411" s="20">
        <f t="shared" si="10"/>
        <v>2300</v>
      </c>
      <c r="T411" s="19" t="s">
        <v>41</v>
      </c>
      <c r="U411" s="131" t="s">
        <v>92</v>
      </c>
      <c r="V411" s="216" t="s">
        <v>517</v>
      </c>
      <c r="W411" s="217"/>
    </row>
    <row r="412" spans="1:23" ht="128.25" hidden="1" customHeight="1">
      <c r="A412" s="51" t="s">
        <v>421</v>
      </c>
      <c r="B412" s="8" t="s">
        <v>831</v>
      </c>
      <c r="C412" s="8" t="s">
        <v>843</v>
      </c>
      <c r="D412" s="51" t="s">
        <v>848</v>
      </c>
      <c r="E412" s="8">
        <v>15</v>
      </c>
      <c r="F412" s="12" t="s">
        <v>865</v>
      </c>
      <c r="G412" s="8" t="s">
        <v>45</v>
      </c>
      <c r="H412" s="8" t="s">
        <v>36</v>
      </c>
      <c r="I412" s="8" t="s">
        <v>850</v>
      </c>
      <c r="J412" s="9">
        <v>24</v>
      </c>
      <c r="K412" s="10">
        <v>2020</v>
      </c>
      <c r="L412" s="192"/>
      <c r="M412" s="8">
        <v>1</v>
      </c>
      <c r="N412" s="12">
        <v>1338595</v>
      </c>
      <c r="O412" s="12" t="s">
        <v>864</v>
      </c>
      <c r="P412" s="8" t="s">
        <v>107</v>
      </c>
      <c r="Q412" s="14">
        <v>2200</v>
      </c>
      <c r="R412" s="14">
        <v>0</v>
      </c>
      <c r="S412" s="14">
        <f t="shared" si="10"/>
        <v>2200</v>
      </c>
      <c r="T412" s="8" t="s">
        <v>41</v>
      </c>
      <c r="U412" s="131" t="s">
        <v>48</v>
      </c>
      <c r="V412" s="210" t="s">
        <v>49</v>
      </c>
      <c r="W412" s="215" t="s">
        <v>50</v>
      </c>
    </row>
    <row r="413" spans="1:23" ht="128.25" hidden="1" customHeight="1">
      <c r="A413" s="54" t="s">
        <v>421</v>
      </c>
      <c r="B413" s="19" t="s">
        <v>831</v>
      </c>
      <c r="C413" s="19" t="s">
        <v>843</v>
      </c>
      <c r="D413" s="54" t="s">
        <v>848</v>
      </c>
      <c r="E413" s="19">
        <v>15</v>
      </c>
      <c r="F413" s="37" t="s">
        <v>34</v>
      </c>
      <c r="G413" s="19" t="s">
        <v>35</v>
      </c>
      <c r="H413" s="8" t="s">
        <v>36</v>
      </c>
      <c r="I413" s="19" t="s">
        <v>850</v>
      </c>
      <c r="J413" s="10">
        <v>21</v>
      </c>
      <c r="K413" s="10">
        <v>2020</v>
      </c>
      <c r="L413" s="192"/>
      <c r="M413" s="19">
        <v>1</v>
      </c>
      <c r="N413" s="37">
        <v>1338595</v>
      </c>
      <c r="O413" s="37" t="s">
        <v>864</v>
      </c>
      <c r="P413" s="19" t="s">
        <v>107</v>
      </c>
      <c r="Q413" s="20">
        <v>0</v>
      </c>
      <c r="R413" s="20">
        <v>0</v>
      </c>
      <c r="S413" s="20">
        <f t="shared" si="10"/>
        <v>0</v>
      </c>
      <c r="T413" s="19" t="s">
        <v>41</v>
      </c>
      <c r="U413" s="221" t="s">
        <v>866</v>
      </c>
      <c r="V413" s="221" t="s">
        <v>867</v>
      </c>
      <c r="W413" s="217"/>
    </row>
    <row r="414" spans="1:23" ht="128.25" hidden="1" customHeight="1">
      <c r="A414" s="54" t="s">
        <v>421</v>
      </c>
      <c r="B414" s="19" t="s">
        <v>831</v>
      </c>
      <c r="C414" s="19" t="s">
        <v>843</v>
      </c>
      <c r="D414" s="54" t="s">
        <v>848</v>
      </c>
      <c r="E414" s="19">
        <v>20</v>
      </c>
      <c r="F414" s="37" t="s">
        <v>868</v>
      </c>
      <c r="G414" s="19" t="s">
        <v>35</v>
      </c>
      <c r="H414" s="8" t="s">
        <v>36</v>
      </c>
      <c r="I414" s="19" t="s">
        <v>850</v>
      </c>
      <c r="J414" s="10">
        <v>40</v>
      </c>
      <c r="K414" s="10">
        <v>2020</v>
      </c>
      <c r="L414" s="192"/>
      <c r="M414" s="19">
        <v>1</v>
      </c>
      <c r="N414" s="37">
        <v>1338595</v>
      </c>
      <c r="O414" s="37" t="s">
        <v>864</v>
      </c>
      <c r="P414" s="19" t="s">
        <v>107</v>
      </c>
      <c r="Q414" s="20">
        <v>0</v>
      </c>
      <c r="R414" s="20">
        <v>0</v>
      </c>
      <c r="S414" s="20">
        <f t="shared" si="10"/>
        <v>0</v>
      </c>
      <c r="T414" s="19" t="s">
        <v>41</v>
      </c>
      <c r="U414" s="131" t="s">
        <v>92</v>
      </c>
      <c r="V414" s="216" t="s">
        <v>517</v>
      </c>
      <c r="W414" s="217"/>
    </row>
    <row r="415" spans="1:23" ht="128.25" hidden="1" customHeight="1">
      <c r="A415" s="51" t="s">
        <v>421</v>
      </c>
      <c r="B415" s="8" t="s">
        <v>831</v>
      </c>
      <c r="C415" s="8" t="s">
        <v>843</v>
      </c>
      <c r="D415" s="8" t="s">
        <v>844</v>
      </c>
      <c r="E415" s="8">
        <v>15</v>
      </c>
      <c r="F415" s="8" t="s">
        <v>869</v>
      </c>
      <c r="G415" s="8" t="s">
        <v>45</v>
      </c>
      <c r="H415" s="8" t="s">
        <v>36</v>
      </c>
      <c r="I415" s="8" t="s">
        <v>37</v>
      </c>
      <c r="J415" s="9">
        <v>20</v>
      </c>
      <c r="K415" s="10">
        <v>2020</v>
      </c>
      <c r="L415" s="192"/>
      <c r="M415" s="8">
        <v>1</v>
      </c>
      <c r="N415" s="8">
        <v>1338595</v>
      </c>
      <c r="O415" s="8" t="s">
        <v>870</v>
      </c>
      <c r="P415" s="8" t="s">
        <v>107</v>
      </c>
      <c r="Q415" s="14">
        <v>0</v>
      </c>
      <c r="R415" s="14">
        <v>0</v>
      </c>
      <c r="S415" s="14">
        <f t="shared" si="10"/>
        <v>0</v>
      </c>
      <c r="T415" s="8" t="s">
        <v>41</v>
      </c>
      <c r="U415" s="221" t="s">
        <v>48</v>
      </c>
      <c r="V415" s="221" t="s">
        <v>163</v>
      </c>
      <c r="W415" s="215" t="s">
        <v>50</v>
      </c>
    </row>
    <row r="416" spans="1:23" ht="128.25" hidden="1" customHeight="1">
      <c r="A416" s="51" t="s">
        <v>421</v>
      </c>
      <c r="B416" s="51" t="s">
        <v>831</v>
      </c>
      <c r="C416" s="51" t="s">
        <v>857</v>
      </c>
      <c r="D416" s="51" t="s">
        <v>858</v>
      </c>
      <c r="E416" s="51">
        <v>15</v>
      </c>
      <c r="F416" s="12" t="s">
        <v>840</v>
      </c>
      <c r="G416" s="12" t="s">
        <v>45</v>
      </c>
      <c r="H416" s="8" t="s">
        <v>36</v>
      </c>
      <c r="I416" s="12" t="s">
        <v>37</v>
      </c>
      <c r="J416" s="52">
        <v>24</v>
      </c>
      <c r="K416" s="10">
        <v>2020</v>
      </c>
      <c r="L416" s="192"/>
      <c r="M416" s="51">
        <v>1</v>
      </c>
      <c r="N416" s="12">
        <v>1815023</v>
      </c>
      <c r="O416" s="12" t="s">
        <v>871</v>
      </c>
      <c r="P416" s="8" t="s">
        <v>40</v>
      </c>
      <c r="Q416" s="53">
        <v>4000</v>
      </c>
      <c r="R416" s="14">
        <v>0</v>
      </c>
      <c r="S416" s="53">
        <f t="shared" si="10"/>
        <v>4000</v>
      </c>
      <c r="T416" s="8" t="s">
        <v>41</v>
      </c>
      <c r="U416" s="131" t="s">
        <v>92</v>
      </c>
      <c r="V416" s="210" t="s">
        <v>93</v>
      </c>
      <c r="W416" s="215" t="s">
        <v>50</v>
      </c>
    </row>
    <row r="417" spans="1:23" ht="128.25" hidden="1" customHeight="1">
      <c r="A417" s="51" t="s">
        <v>421</v>
      </c>
      <c r="B417" s="51" t="s">
        <v>831</v>
      </c>
      <c r="C417" s="51" t="s">
        <v>857</v>
      </c>
      <c r="D417" s="51" t="s">
        <v>860</v>
      </c>
      <c r="E417" s="51">
        <v>15</v>
      </c>
      <c r="F417" s="12" t="s">
        <v>840</v>
      </c>
      <c r="G417" s="12" t="s">
        <v>45</v>
      </c>
      <c r="H417" s="8" t="s">
        <v>36</v>
      </c>
      <c r="I417" s="12" t="s">
        <v>37</v>
      </c>
      <c r="J417" s="52">
        <v>24</v>
      </c>
      <c r="K417" s="10">
        <v>2020</v>
      </c>
      <c r="L417" s="192"/>
      <c r="M417" s="51">
        <v>1</v>
      </c>
      <c r="N417" s="12">
        <v>1815023</v>
      </c>
      <c r="O417" s="12" t="s">
        <v>871</v>
      </c>
      <c r="P417" s="8" t="s">
        <v>40</v>
      </c>
      <c r="Q417" s="53">
        <v>4000</v>
      </c>
      <c r="R417" s="14">
        <v>0</v>
      </c>
      <c r="S417" s="53">
        <f t="shared" si="10"/>
        <v>4000</v>
      </c>
      <c r="T417" s="8" t="s">
        <v>41</v>
      </c>
      <c r="U417" s="131" t="s">
        <v>92</v>
      </c>
      <c r="V417" s="210" t="s">
        <v>93</v>
      </c>
      <c r="W417" s="215" t="s">
        <v>50</v>
      </c>
    </row>
    <row r="418" spans="1:23" ht="128.25" hidden="1" customHeight="1">
      <c r="A418" s="51" t="s">
        <v>421</v>
      </c>
      <c r="B418" s="51" t="s">
        <v>831</v>
      </c>
      <c r="C418" s="51" t="s">
        <v>857</v>
      </c>
      <c r="D418" s="51" t="s">
        <v>858</v>
      </c>
      <c r="E418" s="51">
        <v>15</v>
      </c>
      <c r="F418" s="12" t="s">
        <v>861</v>
      </c>
      <c r="G418" s="12" t="s">
        <v>45</v>
      </c>
      <c r="H418" s="8" t="s">
        <v>36</v>
      </c>
      <c r="I418" s="12" t="s">
        <v>37</v>
      </c>
      <c r="J418" s="52">
        <v>24</v>
      </c>
      <c r="K418" s="10">
        <v>2020</v>
      </c>
      <c r="L418" s="192"/>
      <c r="M418" s="51">
        <v>1</v>
      </c>
      <c r="N418" s="12">
        <v>1815023</v>
      </c>
      <c r="O418" s="12" t="s">
        <v>871</v>
      </c>
      <c r="P418" s="8" t="s">
        <v>40</v>
      </c>
      <c r="Q418" s="53">
        <v>4000</v>
      </c>
      <c r="R418" s="14">
        <v>0</v>
      </c>
      <c r="S418" s="53">
        <f t="shared" si="10"/>
        <v>4000</v>
      </c>
      <c r="T418" s="8" t="s">
        <v>41</v>
      </c>
      <c r="U418" s="131" t="s">
        <v>92</v>
      </c>
      <c r="V418" s="210" t="s">
        <v>93</v>
      </c>
      <c r="W418" s="215" t="s">
        <v>50</v>
      </c>
    </row>
    <row r="419" spans="1:23" ht="128.25" hidden="1" customHeight="1">
      <c r="A419" s="51" t="s">
        <v>421</v>
      </c>
      <c r="B419" s="51" t="s">
        <v>831</v>
      </c>
      <c r="C419" s="51" t="s">
        <v>831</v>
      </c>
      <c r="D419" s="51" t="s">
        <v>872</v>
      </c>
      <c r="E419" s="51">
        <v>15</v>
      </c>
      <c r="F419" s="12" t="s">
        <v>873</v>
      </c>
      <c r="G419" s="12" t="s">
        <v>45</v>
      </c>
      <c r="H419" s="8" t="s">
        <v>36</v>
      </c>
      <c r="I419" s="12" t="s">
        <v>37</v>
      </c>
      <c r="J419" s="52">
        <v>24</v>
      </c>
      <c r="K419" s="10">
        <v>2020</v>
      </c>
      <c r="L419" s="192"/>
      <c r="M419" s="12">
        <v>1</v>
      </c>
      <c r="N419" s="12">
        <v>1062999</v>
      </c>
      <c r="O419" s="12" t="s">
        <v>874</v>
      </c>
      <c r="P419" s="8" t="s">
        <v>40</v>
      </c>
      <c r="Q419" s="53">
        <v>2800</v>
      </c>
      <c r="R419" s="14">
        <v>0</v>
      </c>
      <c r="S419" s="53">
        <f t="shared" si="10"/>
        <v>2800</v>
      </c>
      <c r="T419" s="8" t="s">
        <v>41</v>
      </c>
      <c r="U419" s="131" t="s">
        <v>92</v>
      </c>
      <c r="V419" s="210" t="s">
        <v>93</v>
      </c>
      <c r="W419" s="215" t="s">
        <v>50</v>
      </c>
    </row>
    <row r="420" spans="1:23" ht="128.25" hidden="1" customHeight="1">
      <c r="A420" s="51" t="s">
        <v>421</v>
      </c>
      <c r="B420" s="51" t="s">
        <v>831</v>
      </c>
      <c r="C420" s="51" t="s">
        <v>831</v>
      </c>
      <c r="D420" s="51" t="s">
        <v>839</v>
      </c>
      <c r="E420" s="51">
        <v>15</v>
      </c>
      <c r="F420" s="12" t="s">
        <v>840</v>
      </c>
      <c r="G420" s="12" t="s">
        <v>45</v>
      </c>
      <c r="H420" s="8" t="s">
        <v>36</v>
      </c>
      <c r="I420" s="12" t="s">
        <v>37</v>
      </c>
      <c r="J420" s="62">
        <v>24</v>
      </c>
      <c r="K420" s="10">
        <v>2020</v>
      </c>
      <c r="L420" s="192"/>
      <c r="M420" s="12">
        <v>1</v>
      </c>
      <c r="N420" s="12">
        <v>1062999</v>
      </c>
      <c r="O420" s="12" t="s">
        <v>874</v>
      </c>
      <c r="P420" s="8" t="s">
        <v>40</v>
      </c>
      <c r="Q420" s="53">
        <v>4000</v>
      </c>
      <c r="R420" s="14">
        <v>0</v>
      </c>
      <c r="S420" s="53">
        <f t="shared" si="10"/>
        <v>4000</v>
      </c>
      <c r="T420" s="8" t="s">
        <v>41</v>
      </c>
      <c r="U420" s="131" t="s">
        <v>92</v>
      </c>
      <c r="V420" s="210" t="s">
        <v>93</v>
      </c>
      <c r="W420" s="215" t="s">
        <v>50</v>
      </c>
    </row>
    <row r="421" spans="1:23" ht="128.25" hidden="1" customHeight="1">
      <c r="A421" s="54" t="s">
        <v>421</v>
      </c>
      <c r="B421" s="54" t="s">
        <v>831</v>
      </c>
      <c r="C421" s="54" t="s">
        <v>875</v>
      </c>
      <c r="D421" s="54" t="s">
        <v>876</v>
      </c>
      <c r="E421" s="54">
        <v>20</v>
      </c>
      <c r="F421" s="37" t="s">
        <v>877</v>
      </c>
      <c r="G421" s="37" t="s">
        <v>45</v>
      </c>
      <c r="H421" s="8" t="s">
        <v>36</v>
      </c>
      <c r="I421" s="37" t="s">
        <v>37</v>
      </c>
      <c r="J421" s="65">
        <v>20</v>
      </c>
      <c r="K421" s="10">
        <v>2020</v>
      </c>
      <c r="L421" s="192"/>
      <c r="M421" s="54">
        <v>1</v>
      </c>
      <c r="N421" s="54">
        <v>1553783</v>
      </c>
      <c r="O421" s="54" t="s">
        <v>878</v>
      </c>
      <c r="P421" s="54" t="s">
        <v>107</v>
      </c>
      <c r="Q421" s="54">
        <v>4000</v>
      </c>
      <c r="R421" s="37">
        <v>0</v>
      </c>
      <c r="S421" s="37">
        <f t="shared" si="10"/>
        <v>4000</v>
      </c>
      <c r="T421" s="8" t="s">
        <v>41</v>
      </c>
      <c r="U421" s="65" t="s">
        <v>243</v>
      </c>
      <c r="V421" s="37" t="s">
        <v>244</v>
      </c>
      <c r="W421" s="215" t="s">
        <v>58</v>
      </c>
    </row>
    <row r="422" spans="1:23" s="42" customFormat="1" ht="128.25" hidden="1" customHeight="1">
      <c r="A422" s="51" t="s">
        <v>421</v>
      </c>
      <c r="B422" s="51" t="s">
        <v>831</v>
      </c>
      <c r="C422" s="51" t="s">
        <v>831</v>
      </c>
      <c r="D422" s="51" t="s">
        <v>879</v>
      </c>
      <c r="E422" s="51">
        <v>15</v>
      </c>
      <c r="F422" s="12" t="s">
        <v>880</v>
      </c>
      <c r="G422" s="12" t="s">
        <v>45</v>
      </c>
      <c r="H422" s="8" t="s">
        <v>36</v>
      </c>
      <c r="I422" s="12" t="s">
        <v>37</v>
      </c>
      <c r="J422" s="52">
        <v>24</v>
      </c>
      <c r="K422" s="10">
        <v>2020</v>
      </c>
      <c r="L422" s="192"/>
      <c r="M422" s="12">
        <v>1</v>
      </c>
      <c r="N422" s="51">
        <v>2108996</v>
      </c>
      <c r="O422" s="51" t="s">
        <v>881</v>
      </c>
      <c r="P422" s="8" t="s">
        <v>40</v>
      </c>
      <c r="Q422" s="53">
        <v>3500</v>
      </c>
      <c r="R422" s="14">
        <v>0</v>
      </c>
      <c r="S422" s="53">
        <f t="shared" si="10"/>
        <v>3500</v>
      </c>
      <c r="T422" s="8" t="s">
        <v>41</v>
      </c>
      <c r="U422" s="131" t="s">
        <v>92</v>
      </c>
      <c r="V422" s="210" t="s">
        <v>93</v>
      </c>
      <c r="W422" s="215" t="s">
        <v>50</v>
      </c>
    </row>
    <row r="423" spans="1:23" s="42" customFormat="1" ht="128.25" hidden="1" customHeight="1">
      <c r="A423" s="51" t="s">
        <v>421</v>
      </c>
      <c r="B423" s="51" t="s">
        <v>831</v>
      </c>
      <c r="C423" s="51" t="s">
        <v>831</v>
      </c>
      <c r="D423" s="51" t="s">
        <v>872</v>
      </c>
      <c r="E423" s="51">
        <v>15</v>
      </c>
      <c r="F423" s="12" t="s">
        <v>873</v>
      </c>
      <c r="G423" s="12" t="s">
        <v>45</v>
      </c>
      <c r="H423" s="8" t="s">
        <v>36</v>
      </c>
      <c r="I423" s="12" t="s">
        <v>37</v>
      </c>
      <c r="J423" s="52">
        <v>24</v>
      </c>
      <c r="K423" s="10">
        <v>2020</v>
      </c>
      <c r="L423" s="192"/>
      <c r="M423" s="12">
        <v>1</v>
      </c>
      <c r="N423" s="12">
        <v>1519430</v>
      </c>
      <c r="O423" s="12" t="s">
        <v>882</v>
      </c>
      <c r="P423" s="8" t="s">
        <v>107</v>
      </c>
      <c r="Q423" s="53">
        <v>2800</v>
      </c>
      <c r="R423" s="14">
        <v>0</v>
      </c>
      <c r="S423" s="53">
        <f t="shared" si="10"/>
        <v>2800</v>
      </c>
      <c r="T423" s="8" t="s">
        <v>41</v>
      </c>
      <c r="U423" s="131" t="s">
        <v>92</v>
      </c>
      <c r="V423" s="210" t="s">
        <v>93</v>
      </c>
      <c r="W423" s="215" t="s">
        <v>50</v>
      </c>
    </row>
    <row r="424" spans="1:23" s="42" customFormat="1" ht="128.25" hidden="1" customHeight="1">
      <c r="A424" s="51" t="s">
        <v>421</v>
      </c>
      <c r="B424" s="51" t="s">
        <v>831</v>
      </c>
      <c r="C424" s="51" t="s">
        <v>831</v>
      </c>
      <c r="D424" s="51" t="s">
        <v>839</v>
      </c>
      <c r="E424" s="51">
        <v>15</v>
      </c>
      <c r="F424" s="12" t="s">
        <v>840</v>
      </c>
      <c r="G424" s="12" t="s">
        <v>45</v>
      </c>
      <c r="H424" s="8" t="s">
        <v>36</v>
      </c>
      <c r="I424" s="12" t="s">
        <v>37</v>
      </c>
      <c r="J424" s="62">
        <v>24</v>
      </c>
      <c r="K424" s="10">
        <v>2020</v>
      </c>
      <c r="L424" s="192"/>
      <c r="M424" s="12">
        <v>1</v>
      </c>
      <c r="N424" s="12">
        <v>1519430</v>
      </c>
      <c r="O424" s="12" t="s">
        <v>882</v>
      </c>
      <c r="P424" s="8" t="s">
        <v>107</v>
      </c>
      <c r="Q424" s="53">
        <v>4000</v>
      </c>
      <c r="R424" s="14">
        <v>0</v>
      </c>
      <c r="S424" s="53">
        <f t="shared" si="10"/>
        <v>4000</v>
      </c>
      <c r="T424" s="8" t="s">
        <v>41</v>
      </c>
      <c r="U424" s="131" t="s">
        <v>92</v>
      </c>
      <c r="V424" s="210" t="s">
        <v>93</v>
      </c>
      <c r="W424" s="215" t="s">
        <v>50</v>
      </c>
    </row>
    <row r="425" spans="1:23" s="42" customFormat="1" ht="128.25" hidden="1" customHeight="1">
      <c r="A425" s="51" t="s">
        <v>421</v>
      </c>
      <c r="B425" s="51" t="s">
        <v>831</v>
      </c>
      <c r="C425" s="51" t="s">
        <v>831</v>
      </c>
      <c r="D425" s="51" t="s">
        <v>832</v>
      </c>
      <c r="E425" s="51">
        <v>15</v>
      </c>
      <c r="F425" s="12" t="s">
        <v>833</v>
      </c>
      <c r="G425" s="12" t="s">
        <v>45</v>
      </c>
      <c r="H425" s="8" t="s">
        <v>36</v>
      </c>
      <c r="I425" s="12" t="s">
        <v>37</v>
      </c>
      <c r="J425" s="52">
        <v>24</v>
      </c>
      <c r="K425" s="10">
        <v>2020</v>
      </c>
      <c r="L425" s="192"/>
      <c r="M425" s="51">
        <v>1</v>
      </c>
      <c r="N425" s="12">
        <v>1517696</v>
      </c>
      <c r="O425" s="12" t="s">
        <v>883</v>
      </c>
      <c r="P425" s="8" t="s">
        <v>107</v>
      </c>
      <c r="Q425" s="53">
        <v>4000</v>
      </c>
      <c r="R425" s="14">
        <v>0</v>
      </c>
      <c r="S425" s="53">
        <f t="shared" si="10"/>
        <v>4000</v>
      </c>
      <c r="T425" s="8" t="s">
        <v>41</v>
      </c>
      <c r="U425" s="131" t="s">
        <v>92</v>
      </c>
      <c r="V425" s="210" t="s">
        <v>93</v>
      </c>
      <c r="W425" s="215" t="s">
        <v>50</v>
      </c>
    </row>
    <row r="426" spans="1:23" s="42" customFormat="1" ht="128.25" hidden="1" customHeight="1">
      <c r="A426" s="51" t="s">
        <v>421</v>
      </c>
      <c r="B426" s="51" t="s">
        <v>831</v>
      </c>
      <c r="C426" s="51" t="s">
        <v>831</v>
      </c>
      <c r="D426" s="51" t="s">
        <v>872</v>
      </c>
      <c r="E426" s="51">
        <v>15</v>
      </c>
      <c r="F426" s="12" t="s">
        <v>873</v>
      </c>
      <c r="G426" s="12" t="s">
        <v>45</v>
      </c>
      <c r="H426" s="8" t="s">
        <v>36</v>
      </c>
      <c r="I426" s="12" t="s">
        <v>37</v>
      </c>
      <c r="J426" s="52">
        <v>24</v>
      </c>
      <c r="K426" s="10">
        <v>2020</v>
      </c>
      <c r="L426" s="192"/>
      <c r="M426" s="51">
        <v>1</v>
      </c>
      <c r="N426" s="12">
        <v>1517696</v>
      </c>
      <c r="O426" s="12" t="s">
        <v>883</v>
      </c>
      <c r="P426" s="8" t="s">
        <v>107</v>
      </c>
      <c r="Q426" s="53">
        <v>2800</v>
      </c>
      <c r="R426" s="14">
        <v>0</v>
      </c>
      <c r="S426" s="53">
        <f t="shared" si="10"/>
        <v>2800</v>
      </c>
      <c r="T426" s="8" t="s">
        <v>41</v>
      </c>
      <c r="U426" s="131" t="s">
        <v>92</v>
      </c>
      <c r="V426" s="210" t="s">
        <v>93</v>
      </c>
      <c r="W426" s="215" t="s">
        <v>50</v>
      </c>
    </row>
    <row r="427" spans="1:23" s="42" customFormat="1" ht="128.25" hidden="1" customHeight="1">
      <c r="A427" s="51" t="s">
        <v>421</v>
      </c>
      <c r="B427" s="51" t="s">
        <v>831</v>
      </c>
      <c r="C427" s="51" t="s">
        <v>831</v>
      </c>
      <c r="D427" s="51" t="s">
        <v>879</v>
      </c>
      <c r="E427" s="51">
        <v>15</v>
      </c>
      <c r="F427" s="12" t="s">
        <v>880</v>
      </c>
      <c r="G427" s="12" t="s">
        <v>45</v>
      </c>
      <c r="H427" s="8" t="s">
        <v>36</v>
      </c>
      <c r="I427" s="12" t="s">
        <v>37</v>
      </c>
      <c r="J427" s="52">
        <v>24</v>
      </c>
      <c r="K427" s="10">
        <v>2020</v>
      </c>
      <c r="L427" s="192"/>
      <c r="M427" s="12">
        <v>1</v>
      </c>
      <c r="N427" s="51">
        <v>1517696</v>
      </c>
      <c r="O427" s="51" t="s">
        <v>883</v>
      </c>
      <c r="P427" s="8" t="s">
        <v>40</v>
      </c>
      <c r="Q427" s="53">
        <v>3500</v>
      </c>
      <c r="R427" s="14">
        <v>0</v>
      </c>
      <c r="S427" s="53">
        <f t="shared" si="10"/>
        <v>3500</v>
      </c>
      <c r="T427" s="8" t="s">
        <v>41</v>
      </c>
      <c r="U427" s="131" t="s">
        <v>92</v>
      </c>
      <c r="V427" s="210" t="s">
        <v>93</v>
      </c>
      <c r="W427" s="215" t="s">
        <v>50</v>
      </c>
    </row>
    <row r="428" spans="1:23" s="42" customFormat="1" ht="128.25" hidden="1" customHeight="1">
      <c r="A428" s="51" t="s">
        <v>421</v>
      </c>
      <c r="B428" s="51" t="str">
        <f t="shared" ref="B428:E430" si="13">B427</f>
        <v>GGGAF</v>
      </c>
      <c r="C428" s="51" t="str">
        <f t="shared" si="13"/>
        <v>GGGAF</v>
      </c>
      <c r="D428" s="51" t="str">
        <f t="shared" si="13"/>
        <v>Coordenar e executar as ações de gestão administrativa dos contratos, promovendo as alterações contratuais em observâncias à legislação pertinentes, resguardando, ainda, os interesses públicos.</v>
      </c>
      <c r="E428" s="51">
        <f t="shared" si="13"/>
        <v>15</v>
      </c>
      <c r="F428" s="12" t="s">
        <v>884</v>
      </c>
      <c r="G428" s="12" t="s">
        <v>45</v>
      </c>
      <c r="H428" s="8" t="s">
        <v>36</v>
      </c>
      <c r="I428" s="12" t="s">
        <v>37</v>
      </c>
      <c r="J428" s="62">
        <v>20</v>
      </c>
      <c r="K428" s="10">
        <v>2020</v>
      </c>
      <c r="L428" s="192"/>
      <c r="M428" s="12">
        <v>1</v>
      </c>
      <c r="N428" s="12">
        <v>1733910</v>
      </c>
      <c r="O428" s="12" t="s">
        <v>885</v>
      </c>
      <c r="P428" s="8" t="s">
        <v>40</v>
      </c>
      <c r="Q428" s="64">
        <v>1800</v>
      </c>
      <c r="R428" s="14">
        <v>0</v>
      </c>
      <c r="S428" s="14">
        <f t="shared" si="10"/>
        <v>1800</v>
      </c>
      <c r="T428" s="8" t="s">
        <v>41</v>
      </c>
      <c r="U428" s="221" t="s">
        <v>48</v>
      </c>
      <c r="V428" s="221" t="s">
        <v>163</v>
      </c>
      <c r="W428" s="215" t="s">
        <v>50</v>
      </c>
    </row>
    <row r="429" spans="1:23" s="42" customFormat="1" ht="128.25" hidden="1" customHeight="1">
      <c r="A429" s="54" t="s">
        <v>421</v>
      </c>
      <c r="B429" s="54" t="str">
        <f t="shared" si="13"/>
        <v>GGGAF</v>
      </c>
      <c r="C429" s="54" t="str">
        <f t="shared" si="13"/>
        <v>GGGAF</v>
      </c>
      <c r="D429" s="54" t="str">
        <f t="shared" si="13"/>
        <v>Coordenar e executar as ações de gestão administrativa dos contratos, promovendo as alterações contratuais em observâncias à legislação pertinentes, resguardando, ainda, os interesses públicos.</v>
      </c>
      <c r="E429" s="54">
        <f t="shared" si="13"/>
        <v>15</v>
      </c>
      <c r="F429" s="37" t="s">
        <v>841</v>
      </c>
      <c r="G429" s="37" t="s">
        <v>35</v>
      </c>
      <c r="H429" s="8" t="s">
        <v>36</v>
      </c>
      <c r="I429" s="37" t="s">
        <v>37</v>
      </c>
      <c r="J429" s="65">
        <v>40</v>
      </c>
      <c r="K429" s="10">
        <v>2020</v>
      </c>
      <c r="L429" s="192"/>
      <c r="M429" s="37">
        <v>1</v>
      </c>
      <c r="N429" s="37">
        <v>1733910</v>
      </c>
      <c r="O429" s="37" t="s">
        <v>885</v>
      </c>
      <c r="P429" s="19" t="s">
        <v>40</v>
      </c>
      <c r="Q429" s="60">
        <v>2350</v>
      </c>
      <c r="R429" s="20">
        <v>0</v>
      </c>
      <c r="S429" s="66">
        <f t="shared" si="10"/>
        <v>2350</v>
      </c>
      <c r="T429" s="19" t="s">
        <v>41</v>
      </c>
      <c r="U429" s="131" t="s">
        <v>92</v>
      </c>
      <c r="V429" s="216" t="s">
        <v>517</v>
      </c>
      <c r="W429" s="217"/>
    </row>
    <row r="430" spans="1:23" s="42" customFormat="1" ht="128.25" hidden="1" customHeight="1">
      <c r="A430" s="54" t="s">
        <v>421</v>
      </c>
      <c r="B430" s="54" t="str">
        <f t="shared" si="13"/>
        <v>GGGAF</v>
      </c>
      <c r="C430" s="54" t="str">
        <f t="shared" si="13"/>
        <v>GGGAF</v>
      </c>
      <c r="D430" s="54" t="str">
        <f t="shared" si="13"/>
        <v>Coordenar e executar as ações de gestão administrativa dos contratos, promovendo as alterações contratuais em observâncias à legislação pertinentes, resguardando, ainda, os interesses públicos.</v>
      </c>
      <c r="E430" s="54">
        <f t="shared" si="13"/>
        <v>15</v>
      </c>
      <c r="F430" s="54" t="str">
        <f t="shared" ref="F430:K430" si="14">F429</f>
        <v xml:space="preserve">Tesouro Gerencial </v>
      </c>
      <c r="G430" s="54" t="str">
        <f t="shared" si="14"/>
        <v xml:space="preserve"> INDIVIDUAL</v>
      </c>
      <c r="H430" s="54" t="str">
        <f t="shared" si="14"/>
        <v>CURSO</v>
      </c>
      <c r="I430" s="54" t="str">
        <f t="shared" si="14"/>
        <v>PRESENCIAL</v>
      </c>
      <c r="J430" s="67">
        <f t="shared" si="14"/>
        <v>40</v>
      </c>
      <c r="K430" s="10">
        <f t="shared" si="14"/>
        <v>2020</v>
      </c>
      <c r="L430" s="192"/>
      <c r="M430" s="54">
        <f>M429</f>
        <v>1</v>
      </c>
      <c r="N430" s="37">
        <v>1733910</v>
      </c>
      <c r="O430" s="37" t="s">
        <v>885</v>
      </c>
      <c r="P430" s="19" t="s">
        <v>40</v>
      </c>
      <c r="Q430" s="20">
        <f>Q429</f>
        <v>2350</v>
      </c>
      <c r="R430" s="20">
        <f>R429</f>
        <v>0</v>
      </c>
      <c r="S430" s="20">
        <f t="shared" si="10"/>
        <v>2350</v>
      </c>
      <c r="T430" s="19" t="s">
        <v>41</v>
      </c>
      <c r="U430" s="131" t="s">
        <v>92</v>
      </c>
      <c r="V430" s="216" t="s">
        <v>517</v>
      </c>
      <c r="W430" s="217"/>
    </row>
    <row r="431" spans="1:23" s="42" customFormat="1" ht="128.25" hidden="1" customHeight="1">
      <c r="A431" s="54" t="s">
        <v>421</v>
      </c>
      <c r="B431" s="19" t="s">
        <v>831</v>
      </c>
      <c r="C431" s="19" t="s">
        <v>843</v>
      </c>
      <c r="D431" s="19" t="s">
        <v>844</v>
      </c>
      <c r="E431" s="19">
        <v>20</v>
      </c>
      <c r="F431" s="19" t="s">
        <v>886</v>
      </c>
      <c r="G431" s="19" t="s">
        <v>145</v>
      </c>
      <c r="H431" s="8" t="s">
        <v>36</v>
      </c>
      <c r="I431" s="19" t="s">
        <v>46</v>
      </c>
      <c r="J431" s="10">
        <v>120</v>
      </c>
      <c r="K431" s="10">
        <v>2020</v>
      </c>
      <c r="L431" s="192" t="s">
        <v>610</v>
      </c>
      <c r="M431" s="19">
        <v>1</v>
      </c>
      <c r="N431" s="37">
        <v>1685781</v>
      </c>
      <c r="O431" s="37" t="s">
        <v>887</v>
      </c>
      <c r="P431" s="19" t="s">
        <v>40</v>
      </c>
      <c r="Q431" s="20">
        <v>0</v>
      </c>
      <c r="R431" s="20">
        <v>0</v>
      </c>
      <c r="S431" s="20">
        <f t="shared" si="10"/>
        <v>0</v>
      </c>
      <c r="T431" s="19" t="s">
        <v>145</v>
      </c>
      <c r="U431" s="131" t="s">
        <v>92</v>
      </c>
      <c r="V431" s="216" t="s">
        <v>517</v>
      </c>
      <c r="W431" s="217"/>
    </row>
    <row r="432" spans="1:23" s="42" customFormat="1" ht="128.25" hidden="1" customHeight="1">
      <c r="A432" s="54" t="s">
        <v>421</v>
      </c>
      <c r="B432" s="19" t="s">
        <v>831</v>
      </c>
      <c r="C432" s="19" t="s">
        <v>843</v>
      </c>
      <c r="D432" s="54" t="s">
        <v>848</v>
      </c>
      <c r="E432" s="19">
        <v>20</v>
      </c>
      <c r="F432" s="37" t="s">
        <v>868</v>
      </c>
      <c r="G432" s="19" t="s">
        <v>35</v>
      </c>
      <c r="H432" s="8" t="s">
        <v>36</v>
      </c>
      <c r="I432" s="19" t="s">
        <v>850</v>
      </c>
      <c r="J432" s="10">
        <v>40</v>
      </c>
      <c r="K432" s="10">
        <v>2020</v>
      </c>
      <c r="L432" s="192"/>
      <c r="M432" s="19">
        <v>1</v>
      </c>
      <c r="N432" s="37">
        <v>1685781</v>
      </c>
      <c r="O432" s="37" t="s">
        <v>887</v>
      </c>
      <c r="P432" s="19" t="s">
        <v>107</v>
      </c>
      <c r="Q432" s="20">
        <v>0</v>
      </c>
      <c r="R432" s="20">
        <v>0</v>
      </c>
      <c r="S432" s="20">
        <f t="shared" si="10"/>
        <v>0</v>
      </c>
      <c r="T432" s="19" t="s">
        <v>41</v>
      </c>
      <c r="U432" s="131" t="s">
        <v>92</v>
      </c>
      <c r="V432" s="216" t="s">
        <v>517</v>
      </c>
      <c r="W432" s="217"/>
    </row>
    <row r="433" spans="1:23" s="42" customFormat="1" ht="128.25" hidden="1" customHeight="1">
      <c r="A433" s="54" t="s">
        <v>421</v>
      </c>
      <c r="B433" s="19" t="s">
        <v>831</v>
      </c>
      <c r="C433" s="19" t="s">
        <v>843</v>
      </c>
      <c r="D433" s="19" t="s">
        <v>844</v>
      </c>
      <c r="E433" s="19">
        <v>15</v>
      </c>
      <c r="F433" s="19" t="s">
        <v>888</v>
      </c>
      <c r="G433" s="19" t="s">
        <v>35</v>
      </c>
      <c r="H433" s="8" t="s">
        <v>36</v>
      </c>
      <c r="I433" s="19" t="s">
        <v>37</v>
      </c>
      <c r="J433" s="10">
        <v>20</v>
      </c>
      <c r="K433" s="10">
        <v>2020</v>
      </c>
      <c r="L433" s="192"/>
      <c r="M433" s="19">
        <v>1</v>
      </c>
      <c r="N433" s="19">
        <v>1685781</v>
      </c>
      <c r="O433" s="19" t="s">
        <v>889</v>
      </c>
      <c r="P433" s="19" t="s">
        <v>107</v>
      </c>
      <c r="Q433" s="20">
        <v>1800</v>
      </c>
      <c r="R433" s="20">
        <v>0</v>
      </c>
      <c r="S433" s="20">
        <f t="shared" si="10"/>
        <v>1800</v>
      </c>
      <c r="T433" s="19" t="s">
        <v>41</v>
      </c>
      <c r="U433" s="131" t="s">
        <v>92</v>
      </c>
      <c r="V433" s="216" t="s">
        <v>517</v>
      </c>
      <c r="W433" s="217"/>
    </row>
    <row r="434" spans="1:23" s="42" customFormat="1" ht="128.25" hidden="1" customHeight="1">
      <c r="A434" s="51" t="s">
        <v>421</v>
      </c>
      <c r="B434" s="51" t="s">
        <v>831</v>
      </c>
      <c r="C434" s="51" t="s">
        <v>857</v>
      </c>
      <c r="D434" s="51" t="s">
        <v>890</v>
      </c>
      <c r="E434" s="51">
        <v>15</v>
      </c>
      <c r="F434" s="33" t="str">
        <f>F433</f>
        <v xml:space="preserve">Curso de Acompanhamento da Execução Orçamentária e Financeira com o Tesouro Gerencial </v>
      </c>
      <c r="G434" s="12" t="s">
        <v>45</v>
      </c>
      <c r="H434" s="8" t="s">
        <v>36</v>
      </c>
      <c r="I434" s="12" t="s">
        <v>37</v>
      </c>
      <c r="J434" s="62">
        <v>16</v>
      </c>
      <c r="K434" s="10">
        <v>2020</v>
      </c>
      <c r="L434" s="192"/>
      <c r="M434" s="12">
        <v>1</v>
      </c>
      <c r="N434" s="12">
        <v>1914473</v>
      </c>
      <c r="O434" s="12" t="s">
        <v>891</v>
      </c>
      <c r="P434" s="8" t="s">
        <v>40</v>
      </c>
      <c r="Q434" s="53">
        <v>1800</v>
      </c>
      <c r="R434" s="14">
        <v>0</v>
      </c>
      <c r="S434" s="53">
        <f t="shared" si="10"/>
        <v>1800</v>
      </c>
      <c r="T434" s="8" t="s">
        <v>41</v>
      </c>
      <c r="U434" s="131" t="s">
        <v>48</v>
      </c>
      <c r="V434" s="210" t="s">
        <v>49</v>
      </c>
      <c r="W434" s="215" t="s">
        <v>50</v>
      </c>
    </row>
    <row r="435" spans="1:23" s="42" customFormat="1" ht="128.25" hidden="1" customHeight="1">
      <c r="A435" s="51" t="s">
        <v>421</v>
      </c>
      <c r="B435" s="51" t="s">
        <v>831</v>
      </c>
      <c r="C435" s="51" t="s">
        <v>857</v>
      </c>
      <c r="D435" s="51" t="s">
        <v>872</v>
      </c>
      <c r="E435" s="51">
        <v>15</v>
      </c>
      <c r="F435" s="12" t="s">
        <v>873</v>
      </c>
      <c r="G435" s="12" t="s">
        <v>45</v>
      </c>
      <c r="H435" s="8" t="s">
        <v>36</v>
      </c>
      <c r="I435" s="12" t="s">
        <v>37</v>
      </c>
      <c r="J435" s="52">
        <v>24</v>
      </c>
      <c r="K435" s="10">
        <v>2020</v>
      </c>
      <c r="L435" s="192"/>
      <c r="M435" s="12">
        <v>1</v>
      </c>
      <c r="N435" s="12">
        <v>1914473</v>
      </c>
      <c r="O435" s="12" t="s">
        <v>891</v>
      </c>
      <c r="P435" s="8" t="s">
        <v>40</v>
      </c>
      <c r="Q435" s="53">
        <v>2800</v>
      </c>
      <c r="R435" s="14">
        <v>0</v>
      </c>
      <c r="S435" s="53">
        <f t="shared" si="10"/>
        <v>2800</v>
      </c>
      <c r="T435" s="8" t="s">
        <v>41</v>
      </c>
      <c r="U435" s="131" t="s">
        <v>92</v>
      </c>
      <c r="V435" s="210" t="s">
        <v>93</v>
      </c>
      <c r="W435" s="215" t="s">
        <v>50</v>
      </c>
    </row>
    <row r="436" spans="1:23" s="42" customFormat="1" ht="128.25" hidden="1" customHeight="1">
      <c r="A436" s="51" t="s">
        <v>421</v>
      </c>
      <c r="B436" s="51" t="s">
        <v>831</v>
      </c>
      <c r="C436" s="51" t="s">
        <v>857</v>
      </c>
      <c r="D436" s="51" t="s">
        <v>839</v>
      </c>
      <c r="E436" s="51">
        <v>15</v>
      </c>
      <c r="F436" s="12" t="s">
        <v>840</v>
      </c>
      <c r="G436" s="12" t="s">
        <v>45</v>
      </c>
      <c r="H436" s="8" t="s">
        <v>36</v>
      </c>
      <c r="I436" s="12" t="s">
        <v>37</v>
      </c>
      <c r="J436" s="62">
        <v>24</v>
      </c>
      <c r="K436" s="10">
        <v>2020</v>
      </c>
      <c r="L436" s="192"/>
      <c r="M436" s="12">
        <v>1</v>
      </c>
      <c r="N436" s="12">
        <v>1914473</v>
      </c>
      <c r="O436" s="12" t="s">
        <v>891</v>
      </c>
      <c r="P436" s="8" t="s">
        <v>40</v>
      </c>
      <c r="Q436" s="53">
        <v>4000</v>
      </c>
      <c r="R436" s="14">
        <v>0</v>
      </c>
      <c r="S436" s="53">
        <f t="shared" si="10"/>
        <v>4000</v>
      </c>
      <c r="T436" s="8" t="s">
        <v>41</v>
      </c>
      <c r="U436" s="131" t="s">
        <v>92</v>
      </c>
      <c r="V436" s="210" t="s">
        <v>93</v>
      </c>
      <c r="W436" s="215" t="s">
        <v>50</v>
      </c>
    </row>
    <row r="437" spans="1:23" s="42" customFormat="1" ht="128.25" hidden="1" customHeight="1">
      <c r="A437" s="51" t="s">
        <v>421</v>
      </c>
      <c r="B437" s="51" t="s">
        <v>831</v>
      </c>
      <c r="C437" s="51" t="s">
        <v>857</v>
      </c>
      <c r="D437" s="51" t="s">
        <v>858</v>
      </c>
      <c r="E437" s="51">
        <v>15</v>
      </c>
      <c r="F437" s="12" t="s">
        <v>840</v>
      </c>
      <c r="G437" s="12" t="s">
        <v>45</v>
      </c>
      <c r="H437" s="8" t="s">
        <v>36</v>
      </c>
      <c r="I437" s="12" t="s">
        <v>37</v>
      </c>
      <c r="J437" s="52">
        <v>24</v>
      </c>
      <c r="K437" s="10">
        <v>2020</v>
      </c>
      <c r="L437" s="192"/>
      <c r="M437" s="51">
        <v>1</v>
      </c>
      <c r="N437" s="12">
        <v>1914473</v>
      </c>
      <c r="O437" s="12" t="s">
        <v>891</v>
      </c>
      <c r="P437" s="8" t="s">
        <v>40</v>
      </c>
      <c r="Q437" s="53">
        <v>4000</v>
      </c>
      <c r="R437" s="14">
        <v>0</v>
      </c>
      <c r="S437" s="53">
        <f t="shared" si="10"/>
        <v>4000</v>
      </c>
      <c r="T437" s="8" t="s">
        <v>41</v>
      </c>
      <c r="U437" s="131" t="s">
        <v>92</v>
      </c>
      <c r="V437" s="210" t="s">
        <v>93</v>
      </c>
      <c r="W437" s="215" t="s">
        <v>50</v>
      </c>
    </row>
    <row r="438" spans="1:23" s="42" customFormat="1" ht="128.25" hidden="1" customHeight="1">
      <c r="A438" s="51" t="s">
        <v>421</v>
      </c>
      <c r="B438" s="51" t="s">
        <v>831</v>
      </c>
      <c r="C438" s="51" t="s">
        <v>857</v>
      </c>
      <c r="D438" s="51" t="s">
        <v>860</v>
      </c>
      <c r="E438" s="51">
        <v>15</v>
      </c>
      <c r="F438" s="12" t="s">
        <v>840</v>
      </c>
      <c r="G438" s="12" t="s">
        <v>45</v>
      </c>
      <c r="H438" s="8" t="s">
        <v>36</v>
      </c>
      <c r="I438" s="12" t="s">
        <v>37</v>
      </c>
      <c r="J438" s="52">
        <v>24</v>
      </c>
      <c r="K438" s="10">
        <v>2020</v>
      </c>
      <c r="L438" s="192"/>
      <c r="M438" s="51">
        <v>1</v>
      </c>
      <c r="N438" s="12">
        <v>1914473</v>
      </c>
      <c r="O438" s="12" t="s">
        <v>891</v>
      </c>
      <c r="P438" s="8" t="s">
        <v>40</v>
      </c>
      <c r="Q438" s="53">
        <v>4000</v>
      </c>
      <c r="R438" s="14">
        <v>0</v>
      </c>
      <c r="S438" s="53">
        <f t="shared" si="10"/>
        <v>4000</v>
      </c>
      <c r="T438" s="8" t="s">
        <v>41</v>
      </c>
      <c r="U438" s="131" t="s">
        <v>92</v>
      </c>
      <c r="V438" s="210" t="s">
        <v>93</v>
      </c>
      <c r="W438" s="215" t="s">
        <v>50</v>
      </c>
    </row>
    <row r="439" spans="1:23" s="42" customFormat="1" ht="128.25" hidden="1" customHeight="1">
      <c r="A439" s="51" t="s">
        <v>421</v>
      </c>
      <c r="B439" s="51" t="s">
        <v>831</v>
      </c>
      <c r="C439" s="51" t="s">
        <v>857</v>
      </c>
      <c r="D439" s="51" t="s">
        <v>858</v>
      </c>
      <c r="E439" s="51">
        <v>15</v>
      </c>
      <c r="F439" s="12" t="s">
        <v>861</v>
      </c>
      <c r="G439" s="12" t="s">
        <v>45</v>
      </c>
      <c r="H439" s="8" t="s">
        <v>36</v>
      </c>
      <c r="I439" s="12" t="s">
        <v>37</v>
      </c>
      <c r="J439" s="52">
        <v>24</v>
      </c>
      <c r="K439" s="10">
        <v>2020</v>
      </c>
      <c r="L439" s="192"/>
      <c r="M439" s="51">
        <v>1</v>
      </c>
      <c r="N439" s="12">
        <v>1914473</v>
      </c>
      <c r="O439" s="12" t="s">
        <v>891</v>
      </c>
      <c r="P439" s="8" t="s">
        <v>40</v>
      </c>
      <c r="Q439" s="53">
        <v>4000</v>
      </c>
      <c r="R439" s="14">
        <v>0</v>
      </c>
      <c r="S439" s="53">
        <f t="shared" si="10"/>
        <v>4000</v>
      </c>
      <c r="T439" s="8" t="s">
        <v>41</v>
      </c>
      <c r="U439" s="131" t="s">
        <v>92</v>
      </c>
      <c r="V439" s="210" t="s">
        <v>93</v>
      </c>
      <c r="W439" s="215" t="s">
        <v>50</v>
      </c>
    </row>
    <row r="440" spans="1:23" ht="128.25" hidden="1" customHeight="1">
      <c r="A440" s="51" t="s">
        <v>421</v>
      </c>
      <c r="B440" s="51" t="s">
        <v>831</v>
      </c>
      <c r="C440" s="51" t="s">
        <v>831</v>
      </c>
      <c r="D440" s="51" t="s">
        <v>832</v>
      </c>
      <c r="E440" s="51">
        <v>15</v>
      </c>
      <c r="F440" s="12" t="s">
        <v>833</v>
      </c>
      <c r="G440" s="12" t="s">
        <v>45</v>
      </c>
      <c r="H440" s="8" t="s">
        <v>36</v>
      </c>
      <c r="I440" s="12" t="s">
        <v>37</v>
      </c>
      <c r="J440" s="52">
        <v>24</v>
      </c>
      <c r="K440" s="10">
        <v>2020</v>
      </c>
      <c r="L440" s="192"/>
      <c r="M440" s="51">
        <v>1</v>
      </c>
      <c r="N440" s="12">
        <v>1802226</v>
      </c>
      <c r="O440" s="12" t="s">
        <v>892</v>
      </c>
      <c r="P440" s="8" t="s">
        <v>40</v>
      </c>
      <c r="Q440" s="53">
        <v>4000</v>
      </c>
      <c r="R440" s="14">
        <v>0</v>
      </c>
      <c r="S440" s="53">
        <f t="shared" si="10"/>
        <v>4000</v>
      </c>
      <c r="T440" s="8" t="s">
        <v>41</v>
      </c>
      <c r="U440" s="131" t="s">
        <v>92</v>
      </c>
      <c r="V440" s="210" t="s">
        <v>93</v>
      </c>
      <c r="W440" s="215" t="s">
        <v>50</v>
      </c>
    </row>
    <row r="441" spans="1:23" ht="128.25" hidden="1" customHeight="1">
      <c r="A441" s="51" t="s">
        <v>421</v>
      </c>
      <c r="B441" s="51" t="s">
        <v>831</v>
      </c>
      <c r="C441" s="51" t="s">
        <v>831</v>
      </c>
      <c r="D441" s="51" t="s">
        <v>879</v>
      </c>
      <c r="E441" s="51">
        <v>15</v>
      </c>
      <c r="F441" s="12" t="s">
        <v>880</v>
      </c>
      <c r="G441" s="12" t="s">
        <v>45</v>
      </c>
      <c r="H441" s="8" t="s">
        <v>36</v>
      </c>
      <c r="I441" s="12" t="s">
        <v>37</v>
      </c>
      <c r="J441" s="52">
        <v>24</v>
      </c>
      <c r="K441" s="10">
        <v>2020</v>
      </c>
      <c r="L441" s="192"/>
      <c r="M441" s="12">
        <v>1</v>
      </c>
      <c r="N441" s="51">
        <v>1802226</v>
      </c>
      <c r="O441" s="51" t="s">
        <v>892</v>
      </c>
      <c r="P441" s="8" t="s">
        <v>40</v>
      </c>
      <c r="Q441" s="53">
        <v>3500</v>
      </c>
      <c r="R441" s="14">
        <v>0</v>
      </c>
      <c r="S441" s="53">
        <f t="shared" si="10"/>
        <v>3500</v>
      </c>
      <c r="T441" s="8" t="s">
        <v>41</v>
      </c>
      <c r="U441" s="131" t="s">
        <v>92</v>
      </c>
      <c r="V441" s="210" t="s">
        <v>93</v>
      </c>
      <c r="W441" s="215" t="s">
        <v>50</v>
      </c>
    </row>
    <row r="442" spans="1:23" ht="128.25" hidden="1" customHeight="1">
      <c r="A442" s="54" t="s">
        <v>421</v>
      </c>
      <c r="B442" s="54" t="s">
        <v>831</v>
      </c>
      <c r="C442" s="54" t="s">
        <v>831</v>
      </c>
      <c r="D442" s="54" t="s">
        <v>848</v>
      </c>
      <c r="E442" s="54">
        <v>15</v>
      </c>
      <c r="F442" s="37" t="s">
        <v>893</v>
      </c>
      <c r="G442" s="37" t="s">
        <v>145</v>
      </c>
      <c r="H442" s="8" t="s">
        <v>36</v>
      </c>
      <c r="I442" s="19" t="s">
        <v>46</v>
      </c>
      <c r="J442" s="65">
        <v>40</v>
      </c>
      <c r="K442" s="10">
        <v>2020</v>
      </c>
      <c r="L442" s="192" t="s">
        <v>610</v>
      </c>
      <c r="M442" s="37">
        <v>1</v>
      </c>
      <c r="N442" s="37">
        <v>1802226</v>
      </c>
      <c r="O442" s="37" t="s">
        <v>894</v>
      </c>
      <c r="P442" s="19" t="s">
        <v>40</v>
      </c>
      <c r="Q442" s="20">
        <v>0</v>
      </c>
      <c r="R442" s="20">
        <v>0</v>
      </c>
      <c r="S442" s="20">
        <f t="shared" si="10"/>
        <v>0</v>
      </c>
      <c r="T442" s="19" t="s">
        <v>145</v>
      </c>
      <c r="U442" s="131" t="s">
        <v>148</v>
      </c>
      <c r="V442" s="131" t="s">
        <v>149</v>
      </c>
      <c r="W442" s="217"/>
    </row>
    <row r="443" spans="1:23" ht="128.25" hidden="1" customHeight="1">
      <c r="A443" s="54" t="s">
        <v>421</v>
      </c>
      <c r="B443" s="54" t="s">
        <v>831</v>
      </c>
      <c r="C443" s="54" t="s">
        <v>875</v>
      </c>
      <c r="D443" s="54" t="s">
        <v>876</v>
      </c>
      <c r="E443" s="54">
        <v>20</v>
      </c>
      <c r="F443" s="54" t="s">
        <v>895</v>
      </c>
      <c r="G443" s="54" t="s">
        <v>45</v>
      </c>
      <c r="H443" s="54" t="s">
        <v>36</v>
      </c>
      <c r="I443" s="54" t="s">
        <v>37</v>
      </c>
      <c r="J443" s="37">
        <v>24</v>
      </c>
      <c r="K443" s="10">
        <v>2020</v>
      </c>
      <c r="L443" s="192"/>
      <c r="M443" s="54">
        <v>1</v>
      </c>
      <c r="N443" s="54">
        <v>1582129</v>
      </c>
      <c r="O443" s="54" t="s">
        <v>896</v>
      </c>
      <c r="P443" s="54" t="s">
        <v>40</v>
      </c>
      <c r="Q443" s="54">
        <v>2700</v>
      </c>
      <c r="R443" s="37">
        <v>0</v>
      </c>
      <c r="S443" s="37">
        <f t="shared" si="10"/>
        <v>2700</v>
      </c>
      <c r="T443" s="8" t="s">
        <v>41</v>
      </c>
      <c r="U443" s="65" t="s">
        <v>148</v>
      </c>
      <c r="V443" s="37" t="s">
        <v>225</v>
      </c>
      <c r="W443" s="290" t="s">
        <v>50</v>
      </c>
    </row>
    <row r="444" spans="1:23" ht="128.25" hidden="1" customHeight="1">
      <c r="A444" s="51" t="s">
        <v>421</v>
      </c>
      <c r="B444" s="51" t="s">
        <v>831</v>
      </c>
      <c r="C444" s="51" t="s">
        <v>875</v>
      </c>
      <c r="D444" s="51" t="s">
        <v>897</v>
      </c>
      <c r="E444" s="51">
        <v>20</v>
      </c>
      <c r="F444" s="51" t="s">
        <v>528</v>
      </c>
      <c r="G444" s="12" t="s">
        <v>45</v>
      </c>
      <c r="H444" s="8" t="s">
        <v>36</v>
      </c>
      <c r="I444" s="12" t="s">
        <v>37</v>
      </c>
      <c r="J444" s="52">
        <v>40</v>
      </c>
      <c r="K444" s="10">
        <v>2020</v>
      </c>
      <c r="L444" s="192"/>
      <c r="M444" s="51">
        <v>1</v>
      </c>
      <c r="N444" s="51">
        <v>1582129</v>
      </c>
      <c r="O444" s="51" t="s">
        <v>896</v>
      </c>
      <c r="P444" s="8" t="s">
        <v>40</v>
      </c>
      <c r="Q444" s="53">
        <v>1500</v>
      </c>
      <c r="R444" s="14">
        <v>0</v>
      </c>
      <c r="S444" s="53">
        <f t="shared" si="10"/>
        <v>1500</v>
      </c>
      <c r="T444" s="8" t="s">
        <v>41</v>
      </c>
      <c r="U444" s="221" t="s">
        <v>48</v>
      </c>
      <c r="V444" s="221" t="s">
        <v>163</v>
      </c>
      <c r="W444" s="215" t="s">
        <v>50</v>
      </c>
    </row>
    <row r="445" spans="1:23" ht="128.25" hidden="1" customHeight="1">
      <c r="A445" s="51" t="s">
        <v>421</v>
      </c>
      <c r="B445" s="51" t="s">
        <v>831</v>
      </c>
      <c r="C445" s="51" t="s">
        <v>875</v>
      </c>
      <c r="D445" s="51" t="s">
        <v>848</v>
      </c>
      <c r="E445" s="51">
        <v>15</v>
      </c>
      <c r="F445" s="51" t="s">
        <v>898</v>
      </c>
      <c r="G445" s="12" t="s">
        <v>45</v>
      </c>
      <c r="H445" s="8" t="s">
        <v>36</v>
      </c>
      <c r="I445" s="12" t="s">
        <v>37</v>
      </c>
      <c r="J445" s="52">
        <v>40</v>
      </c>
      <c r="K445" s="10">
        <v>2020</v>
      </c>
      <c r="L445" s="192"/>
      <c r="M445" s="51">
        <v>1</v>
      </c>
      <c r="N445" s="51">
        <v>1582129</v>
      </c>
      <c r="O445" s="51" t="s">
        <v>896</v>
      </c>
      <c r="P445" s="8" t="s">
        <v>40</v>
      </c>
      <c r="Q445" s="53">
        <v>1500</v>
      </c>
      <c r="R445" s="14">
        <v>0</v>
      </c>
      <c r="S445" s="53">
        <f t="shared" si="10"/>
        <v>1500</v>
      </c>
      <c r="T445" s="8" t="s">
        <v>41</v>
      </c>
      <c r="U445" s="131" t="s">
        <v>201</v>
      </c>
      <c r="V445" s="131" t="s">
        <v>202</v>
      </c>
      <c r="W445" s="215" t="s">
        <v>50</v>
      </c>
    </row>
    <row r="446" spans="1:23" ht="128.25" hidden="1" customHeight="1">
      <c r="A446" s="54" t="s">
        <v>421</v>
      </c>
      <c r="B446" s="54" t="s">
        <v>831</v>
      </c>
      <c r="C446" s="54" t="s">
        <v>875</v>
      </c>
      <c r="D446" s="54" t="s">
        <v>876</v>
      </c>
      <c r="E446" s="54">
        <v>20</v>
      </c>
      <c r="F446" s="37" t="s">
        <v>877</v>
      </c>
      <c r="G446" s="37" t="s">
        <v>45</v>
      </c>
      <c r="H446" s="8" t="s">
        <v>36</v>
      </c>
      <c r="I446" s="37" t="s">
        <v>37</v>
      </c>
      <c r="J446" s="65">
        <v>20</v>
      </c>
      <c r="K446" s="10">
        <v>2020</v>
      </c>
      <c r="L446" s="192"/>
      <c r="M446" s="54">
        <v>1</v>
      </c>
      <c r="N446" s="54">
        <v>1819858</v>
      </c>
      <c r="O446" s="54" t="s">
        <v>899</v>
      </c>
      <c r="P446" s="54" t="s">
        <v>40</v>
      </c>
      <c r="Q446" s="54">
        <v>4000</v>
      </c>
      <c r="R446" s="37">
        <v>0</v>
      </c>
      <c r="S446" s="37">
        <f t="shared" si="10"/>
        <v>4000</v>
      </c>
      <c r="T446" s="8" t="s">
        <v>41</v>
      </c>
      <c r="U446" s="65" t="s">
        <v>243</v>
      </c>
      <c r="V446" s="37" t="s">
        <v>244</v>
      </c>
      <c r="W446" s="215" t="s">
        <v>58</v>
      </c>
    </row>
    <row r="447" spans="1:23" s="42" customFormat="1" ht="128.25" hidden="1" customHeight="1">
      <c r="A447" s="51" t="s">
        <v>421</v>
      </c>
      <c r="B447" s="51" t="s">
        <v>831</v>
      </c>
      <c r="C447" s="51" t="s">
        <v>831</v>
      </c>
      <c r="D447" s="51" t="s">
        <v>872</v>
      </c>
      <c r="E447" s="51">
        <v>15</v>
      </c>
      <c r="F447" s="12" t="s">
        <v>873</v>
      </c>
      <c r="G447" s="12" t="s">
        <v>45</v>
      </c>
      <c r="H447" s="8" t="s">
        <v>36</v>
      </c>
      <c r="I447" s="12" t="s">
        <v>37</v>
      </c>
      <c r="J447" s="52">
        <v>24</v>
      </c>
      <c r="K447" s="10">
        <v>2020</v>
      </c>
      <c r="L447" s="192"/>
      <c r="M447" s="12">
        <v>1</v>
      </c>
      <c r="N447" s="12">
        <v>2089453</v>
      </c>
      <c r="O447" s="12" t="s">
        <v>900</v>
      </c>
      <c r="P447" s="8" t="s">
        <v>40</v>
      </c>
      <c r="Q447" s="53">
        <v>2800</v>
      </c>
      <c r="R447" s="14">
        <v>0</v>
      </c>
      <c r="S447" s="53">
        <f t="shared" si="10"/>
        <v>2800</v>
      </c>
      <c r="T447" s="8" t="s">
        <v>41</v>
      </c>
      <c r="U447" s="131" t="s">
        <v>92</v>
      </c>
      <c r="V447" s="210" t="s">
        <v>93</v>
      </c>
      <c r="W447" s="215" t="s">
        <v>50</v>
      </c>
    </row>
    <row r="448" spans="1:23" s="42" customFormat="1" ht="128.25" hidden="1" customHeight="1">
      <c r="A448" s="51" t="s">
        <v>421</v>
      </c>
      <c r="B448" s="51" t="s">
        <v>831</v>
      </c>
      <c r="C448" s="51" t="s">
        <v>831</v>
      </c>
      <c r="D448" s="51" t="s">
        <v>839</v>
      </c>
      <c r="E448" s="51">
        <v>15</v>
      </c>
      <c r="F448" s="12" t="s">
        <v>840</v>
      </c>
      <c r="G448" s="12" t="s">
        <v>45</v>
      </c>
      <c r="H448" s="8" t="s">
        <v>36</v>
      </c>
      <c r="I448" s="12" t="s">
        <v>37</v>
      </c>
      <c r="J448" s="62">
        <v>24</v>
      </c>
      <c r="K448" s="10">
        <v>2020</v>
      </c>
      <c r="L448" s="192"/>
      <c r="M448" s="12">
        <v>1</v>
      </c>
      <c r="N448" s="12">
        <v>2089453</v>
      </c>
      <c r="O448" s="12" t="s">
        <v>900</v>
      </c>
      <c r="P448" s="8" t="s">
        <v>40</v>
      </c>
      <c r="Q448" s="53">
        <v>4000</v>
      </c>
      <c r="R448" s="14">
        <v>0</v>
      </c>
      <c r="S448" s="53">
        <f t="shared" si="10"/>
        <v>4000</v>
      </c>
      <c r="T448" s="8" t="s">
        <v>41</v>
      </c>
      <c r="U448" s="131" t="s">
        <v>92</v>
      </c>
      <c r="V448" s="210" t="s">
        <v>93</v>
      </c>
      <c r="W448" s="215" t="s">
        <v>50</v>
      </c>
    </row>
    <row r="449" spans="1:23" s="42" customFormat="1" ht="128.25" hidden="1" customHeight="1">
      <c r="A449" s="54" t="s">
        <v>421</v>
      </c>
      <c r="B449" s="54" t="s">
        <v>831</v>
      </c>
      <c r="C449" s="54" t="s">
        <v>831</v>
      </c>
      <c r="D449" s="54" t="s">
        <v>901</v>
      </c>
      <c r="E449" s="54">
        <v>15</v>
      </c>
      <c r="F449" s="37" t="s">
        <v>902</v>
      </c>
      <c r="G449" s="37" t="s">
        <v>45</v>
      </c>
      <c r="H449" s="8" t="s">
        <v>36</v>
      </c>
      <c r="I449" s="37" t="s">
        <v>37</v>
      </c>
      <c r="J449" s="65">
        <v>40</v>
      </c>
      <c r="K449" s="10">
        <v>2020</v>
      </c>
      <c r="L449" s="192"/>
      <c r="M449" s="37">
        <v>1</v>
      </c>
      <c r="N449" s="37">
        <v>1820529</v>
      </c>
      <c r="O449" s="37" t="s">
        <v>903</v>
      </c>
      <c r="P449" s="19" t="s">
        <v>40</v>
      </c>
      <c r="Q449" s="20">
        <v>0</v>
      </c>
      <c r="R449" s="20">
        <v>0</v>
      </c>
      <c r="S449" s="20">
        <f t="shared" si="10"/>
        <v>0</v>
      </c>
      <c r="T449" s="19" t="s">
        <v>41</v>
      </c>
      <c r="U449" s="131" t="s">
        <v>48</v>
      </c>
      <c r="V449" s="216" t="s">
        <v>904</v>
      </c>
      <c r="W449" s="215" t="s">
        <v>78</v>
      </c>
    </row>
    <row r="450" spans="1:23" s="42" customFormat="1" ht="128.25" hidden="1" customHeight="1">
      <c r="A450" s="51" t="s">
        <v>421</v>
      </c>
      <c r="B450" s="51" t="s">
        <v>831</v>
      </c>
      <c r="C450" s="51" t="s">
        <v>831</v>
      </c>
      <c r="D450" s="51" t="s">
        <v>872</v>
      </c>
      <c r="E450" s="51">
        <v>15</v>
      </c>
      <c r="F450" s="12" t="s">
        <v>873</v>
      </c>
      <c r="G450" s="12" t="s">
        <v>45</v>
      </c>
      <c r="H450" s="8" t="s">
        <v>36</v>
      </c>
      <c r="I450" s="12" t="s">
        <v>37</v>
      </c>
      <c r="J450" s="52">
        <v>24</v>
      </c>
      <c r="K450" s="10">
        <v>2020</v>
      </c>
      <c r="L450" s="192"/>
      <c r="M450" s="12">
        <v>1</v>
      </c>
      <c r="N450" s="12">
        <v>1491635</v>
      </c>
      <c r="O450" s="12" t="s">
        <v>905</v>
      </c>
      <c r="P450" s="8" t="s">
        <v>107</v>
      </c>
      <c r="Q450" s="53">
        <v>2800</v>
      </c>
      <c r="R450" s="14">
        <v>0</v>
      </c>
      <c r="S450" s="53">
        <f t="shared" si="10"/>
        <v>2800</v>
      </c>
      <c r="T450" s="8" t="s">
        <v>41</v>
      </c>
      <c r="U450" s="131" t="s">
        <v>92</v>
      </c>
      <c r="V450" s="210" t="s">
        <v>93</v>
      </c>
      <c r="W450" s="215" t="s">
        <v>50</v>
      </c>
    </row>
    <row r="451" spans="1:23" s="42" customFormat="1" ht="128.25" hidden="1" customHeight="1">
      <c r="A451" s="51" t="s">
        <v>421</v>
      </c>
      <c r="B451" s="51" t="s">
        <v>831</v>
      </c>
      <c r="C451" s="51" t="s">
        <v>831</v>
      </c>
      <c r="D451" s="51" t="s">
        <v>839</v>
      </c>
      <c r="E451" s="51">
        <v>15</v>
      </c>
      <c r="F451" s="12" t="s">
        <v>840</v>
      </c>
      <c r="G451" s="12" t="s">
        <v>45</v>
      </c>
      <c r="H451" s="8" t="s">
        <v>36</v>
      </c>
      <c r="I451" s="12" t="s">
        <v>37</v>
      </c>
      <c r="J451" s="62">
        <v>24</v>
      </c>
      <c r="K451" s="10">
        <v>2020</v>
      </c>
      <c r="L451" s="192"/>
      <c r="M451" s="12">
        <v>1</v>
      </c>
      <c r="N451" s="12">
        <v>1491635</v>
      </c>
      <c r="O451" s="12" t="s">
        <v>905</v>
      </c>
      <c r="P451" s="8" t="s">
        <v>107</v>
      </c>
      <c r="Q451" s="53">
        <v>4000</v>
      </c>
      <c r="R451" s="14">
        <v>0</v>
      </c>
      <c r="S451" s="53">
        <f t="shared" si="10"/>
        <v>4000</v>
      </c>
      <c r="T451" s="8" t="s">
        <v>41</v>
      </c>
      <c r="U451" s="131" t="s">
        <v>92</v>
      </c>
      <c r="V451" s="210" t="s">
        <v>93</v>
      </c>
      <c r="W451" s="215" t="s">
        <v>50</v>
      </c>
    </row>
    <row r="452" spans="1:23" s="42" customFormat="1" ht="128.25" hidden="1" customHeight="1">
      <c r="A452" s="54" t="s">
        <v>421</v>
      </c>
      <c r="B452" s="54" t="s">
        <v>831</v>
      </c>
      <c r="C452" s="54" t="s">
        <v>875</v>
      </c>
      <c r="D452" s="54" t="s">
        <v>876</v>
      </c>
      <c r="E452" s="54">
        <v>20</v>
      </c>
      <c r="F452" s="54" t="s">
        <v>895</v>
      </c>
      <c r="G452" s="54" t="s">
        <v>45</v>
      </c>
      <c r="H452" s="54" t="s">
        <v>36</v>
      </c>
      <c r="I452" s="54" t="s">
        <v>37</v>
      </c>
      <c r="J452" s="37">
        <v>24</v>
      </c>
      <c r="K452" s="10">
        <v>2020</v>
      </c>
      <c r="L452" s="192"/>
      <c r="M452" s="54">
        <v>1</v>
      </c>
      <c r="N452" s="54">
        <v>1402018</v>
      </c>
      <c r="O452" s="54" t="s">
        <v>906</v>
      </c>
      <c r="P452" s="54" t="s">
        <v>40</v>
      </c>
      <c r="Q452" s="54">
        <v>2700</v>
      </c>
      <c r="R452" s="37">
        <v>0</v>
      </c>
      <c r="S452" s="37">
        <f t="shared" si="10"/>
        <v>2700</v>
      </c>
      <c r="T452" s="8" t="s">
        <v>41</v>
      </c>
      <c r="U452" s="65" t="s">
        <v>148</v>
      </c>
      <c r="V452" s="37" t="s">
        <v>225</v>
      </c>
      <c r="W452" s="290" t="s">
        <v>50</v>
      </c>
    </row>
    <row r="453" spans="1:23" s="42" customFormat="1" ht="128.25" hidden="1" customHeight="1">
      <c r="A453" s="54" t="s">
        <v>421</v>
      </c>
      <c r="B453" s="54" t="s">
        <v>831</v>
      </c>
      <c r="C453" s="54" t="s">
        <v>875</v>
      </c>
      <c r="D453" s="54" t="s">
        <v>876</v>
      </c>
      <c r="E453" s="54">
        <v>20</v>
      </c>
      <c r="F453" s="37" t="s">
        <v>877</v>
      </c>
      <c r="G453" s="37" t="s">
        <v>45</v>
      </c>
      <c r="H453" s="8" t="s">
        <v>36</v>
      </c>
      <c r="I453" s="37" t="s">
        <v>37</v>
      </c>
      <c r="J453" s="65">
        <v>20</v>
      </c>
      <c r="K453" s="10">
        <v>2020</v>
      </c>
      <c r="L453" s="192"/>
      <c r="M453" s="54">
        <v>1</v>
      </c>
      <c r="N453" s="54">
        <v>1632470</v>
      </c>
      <c r="O453" s="54" t="s">
        <v>907</v>
      </c>
      <c r="P453" s="54" t="s">
        <v>40</v>
      </c>
      <c r="Q453" s="54">
        <v>4000</v>
      </c>
      <c r="R453" s="37">
        <v>0</v>
      </c>
      <c r="S453" s="37">
        <f t="shared" si="10"/>
        <v>4000</v>
      </c>
      <c r="T453" s="8" t="s">
        <v>41</v>
      </c>
      <c r="U453" s="65" t="s">
        <v>243</v>
      </c>
      <c r="V453" s="37" t="s">
        <v>244</v>
      </c>
      <c r="W453" s="215" t="s">
        <v>58</v>
      </c>
    </row>
    <row r="454" spans="1:23" s="42" customFormat="1" ht="128.25" hidden="1" customHeight="1">
      <c r="A454" s="51" t="s">
        <v>421</v>
      </c>
      <c r="B454" s="51" t="s">
        <v>831</v>
      </c>
      <c r="C454" s="51" t="s">
        <v>875</v>
      </c>
      <c r="D454" s="51" t="s">
        <v>848</v>
      </c>
      <c r="E454" s="51">
        <v>15</v>
      </c>
      <c r="F454" s="51" t="s">
        <v>407</v>
      </c>
      <c r="G454" s="12" t="s">
        <v>145</v>
      </c>
      <c r="H454" s="8" t="s">
        <v>36</v>
      </c>
      <c r="I454" s="8" t="s">
        <v>46</v>
      </c>
      <c r="J454" s="52">
        <v>360</v>
      </c>
      <c r="K454" s="10">
        <v>2020</v>
      </c>
      <c r="L454" s="192" t="s">
        <v>610</v>
      </c>
      <c r="M454" s="51">
        <v>1</v>
      </c>
      <c r="N454" s="51">
        <v>1632470</v>
      </c>
      <c r="O454" s="51" t="s">
        <v>907</v>
      </c>
      <c r="P454" s="8" t="s">
        <v>40</v>
      </c>
      <c r="Q454" s="14">
        <v>0</v>
      </c>
      <c r="R454" s="14">
        <v>0</v>
      </c>
      <c r="S454" s="14">
        <f t="shared" si="10"/>
        <v>0</v>
      </c>
      <c r="T454" s="51" t="s">
        <v>145</v>
      </c>
      <c r="U454" s="131" t="s">
        <v>148</v>
      </c>
      <c r="V454" s="221" t="s">
        <v>149</v>
      </c>
      <c r="W454" s="215"/>
    </row>
    <row r="455" spans="1:23" s="42" customFormat="1" ht="128.25" hidden="1" customHeight="1">
      <c r="A455" s="54" t="s">
        <v>421</v>
      </c>
      <c r="B455" s="54" t="s">
        <v>831</v>
      </c>
      <c r="C455" s="54" t="s">
        <v>875</v>
      </c>
      <c r="D455" s="54" t="s">
        <v>876</v>
      </c>
      <c r="E455" s="54">
        <v>20</v>
      </c>
      <c r="F455" s="37" t="s">
        <v>877</v>
      </c>
      <c r="G455" s="37" t="s">
        <v>45</v>
      </c>
      <c r="H455" s="8" t="s">
        <v>36</v>
      </c>
      <c r="I455" s="37" t="s">
        <v>37</v>
      </c>
      <c r="J455" s="65">
        <v>20</v>
      </c>
      <c r="K455" s="10">
        <v>2020</v>
      </c>
      <c r="L455" s="192"/>
      <c r="M455" s="54">
        <v>1</v>
      </c>
      <c r="N455" s="54">
        <v>1568346</v>
      </c>
      <c r="O455" s="54" t="s">
        <v>908</v>
      </c>
      <c r="P455" s="54" t="s">
        <v>107</v>
      </c>
      <c r="Q455" s="54">
        <v>4000</v>
      </c>
      <c r="R455" s="37">
        <v>0</v>
      </c>
      <c r="S455" s="37">
        <f t="shared" si="10"/>
        <v>4000</v>
      </c>
      <c r="T455" s="8" t="s">
        <v>41</v>
      </c>
      <c r="U455" s="65" t="s">
        <v>243</v>
      </c>
      <c r="V455" s="37" t="s">
        <v>244</v>
      </c>
      <c r="W455" s="215" t="s">
        <v>58</v>
      </c>
    </row>
    <row r="456" spans="1:23" s="42" customFormat="1" ht="128.25" hidden="1" customHeight="1">
      <c r="A456" s="51" t="s">
        <v>421</v>
      </c>
      <c r="B456" s="51" t="s">
        <v>831</v>
      </c>
      <c r="C456" s="51" t="s">
        <v>875</v>
      </c>
      <c r="D456" s="51" t="s">
        <v>876</v>
      </c>
      <c r="E456" s="51">
        <v>20</v>
      </c>
      <c r="F456" s="51" t="s">
        <v>909</v>
      </c>
      <c r="G456" s="51" t="s">
        <v>35</v>
      </c>
      <c r="H456" s="51" t="s">
        <v>36</v>
      </c>
      <c r="I456" s="51" t="s">
        <v>37</v>
      </c>
      <c r="J456" s="51">
        <v>21</v>
      </c>
      <c r="K456" s="10">
        <v>2020</v>
      </c>
      <c r="L456" s="192"/>
      <c r="M456" s="51">
        <v>1</v>
      </c>
      <c r="N456" s="51">
        <v>1568346</v>
      </c>
      <c r="O456" s="51" t="s">
        <v>908</v>
      </c>
      <c r="P456" s="51" t="s">
        <v>107</v>
      </c>
      <c r="Q456" s="51">
        <v>0</v>
      </c>
      <c r="R456" s="51">
        <v>0</v>
      </c>
      <c r="S456" s="51">
        <f t="shared" si="10"/>
        <v>0</v>
      </c>
      <c r="T456" s="51" t="s">
        <v>41</v>
      </c>
      <c r="U456" s="12" t="s">
        <v>48</v>
      </c>
      <c r="V456" s="12" t="s">
        <v>72</v>
      </c>
      <c r="W456" s="217"/>
    </row>
    <row r="457" spans="1:23" s="42" customFormat="1" ht="128.25" hidden="1" customHeight="1">
      <c r="A457" s="51" t="s">
        <v>421</v>
      </c>
      <c r="B457" s="51" t="s">
        <v>831</v>
      </c>
      <c r="C457" s="51" t="s">
        <v>875</v>
      </c>
      <c r="D457" s="51" t="s">
        <v>876</v>
      </c>
      <c r="E457" s="51">
        <v>20</v>
      </c>
      <c r="F457" s="51" t="s">
        <v>66</v>
      </c>
      <c r="G457" s="12" t="s">
        <v>45</v>
      </c>
      <c r="H457" s="8" t="s">
        <v>36</v>
      </c>
      <c r="I457" s="12" t="s">
        <v>37</v>
      </c>
      <c r="J457" s="52">
        <v>20</v>
      </c>
      <c r="K457" s="10">
        <v>2020</v>
      </c>
      <c r="L457" s="192"/>
      <c r="M457" s="51">
        <v>1</v>
      </c>
      <c r="N457" s="51">
        <v>1568346</v>
      </c>
      <c r="O457" s="51" t="s">
        <v>908</v>
      </c>
      <c r="P457" s="8" t="s">
        <v>107</v>
      </c>
      <c r="Q457" s="53">
        <v>0</v>
      </c>
      <c r="R457" s="14">
        <v>0</v>
      </c>
      <c r="S457" s="53">
        <f t="shared" si="10"/>
        <v>0</v>
      </c>
      <c r="T457" s="8" t="s">
        <v>41</v>
      </c>
      <c r="U457" s="131" t="s">
        <v>48</v>
      </c>
      <c r="V457" s="210" t="s">
        <v>69</v>
      </c>
      <c r="W457" s="215" t="s">
        <v>50</v>
      </c>
    </row>
    <row r="458" spans="1:23" s="42" customFormat="1" ht="128.25" hidden="1" customHeight="1">
      <c r="A458" s="51" t="s">
        <v>421</v>
      </c>
      <c r="B458" s="51" t="s">
        <v>831</v>
      </c>
      <c r="C458" s="51" t="s">
        <v>875</v>
      </c>
      <c r="D458" s="51" t="s">
        <v>876</v>
      </c>
      <c r="E458" s="51">
        <v>20</v>
      </c>
      <c r="F458" s="51" t="s">
        <v>909</v>
      </c>
      <c r="G458" s="51" t="s">
        <v>35</v>
      </c>
      <c r="H458" s="51" t="s">
        <v>36</v>
      </c>
      <c r="I458" s="51" t="s">
        <v>37</v>
      </c>
      <c r="J458" s="51">
        <v>21</v>
      </c>
      <c r="K458" s="10">
        <v>2020</v>
      </c>
      <c r="L458" s="192"/>
      <c r="M458" s="51">
        <v>1</v>
      </c>
      <c r="N458" s="51">
        <v>1292870</v>
      </c>
      <c r="O458" s="51" t="s">
        <v>910</v>
      </c>
      <c r="P458" s="51" t="s">
        <v>107</v>
      </c>
      <c r="Q458" s="51">
        <v>0</v>
      </c>
      <c r="R458" s="51">
        <v>0</v>
      </c>
      <c r="S458" s="51">
        <f t="shared" si="10"/>
        <v>0</v>
      </c>
      <c r="T458" s="51" t="s">
        <v>41</v>
      </c>
      <c r="U458" s="12" t="s">
        <v>48</v>
      </c>
      <c r="V458" s="12" t="s">
        <v>72</v>
      </c>
      <c r="W458" s="217"/>
    </row>
    <row r="459" spans="1:23" s="42" customFormat="1" ht="128.25" hidden="1" customHeight="1">
      <c r="A459" s="51" t="s">
        <v>421</v>
      </c>
      <c r="B459" s="51" t="s">
        <v>831</v>
      </c>
      <c r="C459" s="51" t="s">
        <v>875</v>
      </c>
      <c r="D459" s="51" t="s">
        <v>876</v>
      </c>
      <c r="E459" s="51">
        <v>20</v>
      </c>
      <c r="F459" s="51" t="s">
        <v>66</v>
      </c>
      <c r="G459" s="12" t="s">
        <v>45</v>
      </c>
      <c r="H459" s="8" t="s">
        <v>36</v>
      </c>
      <c r="I459" s="12" t="s">
        <v>37</v>
      </c>
      <c r="J459" s="52">
        <v>20</v>
      </c>
      <c r="K459" s="10">
        <v>2020</v>
      </c>
      <c r="L459" s="192"/>
      <c r="M459" s="51">
        <v>1</v>
      </c>
      <c r="N459" s="51">
        <v>1292870</v>
      </c>
      <c r="O459" s="51" t="s">
        <v>910</v>
      </c>
      <c r="P459" s="8" t="s">
        <v>107</v>
      </c>
      <c r="Q459" s="53">
        <v>0</v>
      </c>
      <c r="R459" s="14">
        <v>0</v>
      </c>
      <c r="S459" s="53">
        <f t="shared" ref="S459:S522" si="15">(R459+Q459)*M459</f>
        <v>0</v>
      </c>
      <c r="T459" s="8" t="s">
        <v>41</v>
      </c>
      <c r="U459" s="131" t="s">
        <v>48</v>
      </c>
      <c r="V459" s="210" t="s">
        <v>69</v>
      </c>
      <c r="W459" s="215" t="s">
        <v>50</v>
      </c>
    </row>
    <row r="460" spans="1:23" s="42" customFormat="1" ht="128.25" hidden="1" customHeight="1">
      <c r="A460" s="51" t="s">
        <v>421</v>
      </c>
      <c r="B460" s="8" t="s">
        <v>831</v>
      </c>
      <c r="C460" s="8" t="s">
        <v>843</v>
      </c>
      <c r="D460" s="51" t="s">
        <v>848</v>
      </c>
      <c r="E460" s="8">
        <v>15</v>
      </c>
      <c r="F460" s="12" t="s">
        <v>911</v>
      </c>
      <c r="G460" s="8" t="s">
        <v>45</v>
      </c>
      <c r="H460" s="8" t="s">
        <v>310</v>
      </c>
      <c r="I460" s="8" t="s">
        <v>850</v>
      </c>
      <c r="J460" s="9">
        <v>30</v>
      </c>
      <c r="K460" s="10">
        <v>2020</v>
      </c>
      <c r="L460" s="192"/>
      <c r="M460" s="8">
        <v>1</v>
      </c>
      <c r="N460" s="12">
        <v>2264100</v>
      </c>
      <c r="O460" s="12" t="s">
        <v>912</v>
      </c>
      <c r="P460" s="8" t="s">
        <v>40</v>
      </c>
      <c r="Q460" s="14">
        <v>1800</v>
      </c>
      <c r="R460" s="14">
        <v>0</v>
      </c>
      <c r="S460" s="14">
        <f t="shared" si="15"/>
        <v>1800</v>
      </c>
      <c r="T460" s="8" t="s">
        <v>41</v>
      </c>
      <c r="U460" s="131" t="s">
        <v>48</v>
      </c>
      <c r="V460" s="210" t="s">
        <v>69</v>
      </c>
      <c r="W460" s="215" t="s">
        <v>50</v>
      </c>
    </row>
    <row r="461" spans="1:23" s="42" customFormat="1" ht="128.25" hidden="1" customHeight="1">
      <c r="A461" s="54" t="s">
        <v>421</v>
      </c>
      <c r="B461" s="19" t="s">
        <v>831</v>
      </c>
      <c r="C461" s="19" t="s">
        <v>843</v>
      </c>
      <c r="D461" s="54" t="s">
        <v>848</v>
      </c>
      <c r="E461" s="19">
        <v>20</v>
      </c>
      <c r="F461" s="37" t="s">
        <v>868</v>
      </c>
      <c r="G461" s="19" t="s">
        <v>35</v>
      </c>
      <c r="H461" s="8" t="s">
        <v>36</v>
      </c>
      <c r="I461" s="19" t="s">
        <v>850</v>
      </c>
      <c r="J461" s="10">
        <v>40</v>
      </c>
      <c r="K461" s="10">
        <v>2020</v>
      </c>
      <c r="L461" s="192"/>
      <c r="M461" s="19">
        <v>1</v>
      </c>
      <c r="N461" s="37">
        <v>2264100</v>
      </c>
      <c r="O461" s="37" t="s">
        <v>912</v>
      </c>
      <c r="P461" s="19" t="s">
        <v>40</v>
      </c>
      <c r="Q461" s="20">
        <v>0</v>
      </c>
      <c r="R461" s="20">
        <v>0</v>
      </c>
      <c r="S461" s="20">
        <f t="shared" si="15"/>
        <v>0</v>
      </c>
      <c r="T461" s="19" t="s">
        <v>41</v>
      </c>
      <c r="U461" s="131" t="s">
        <v>92</v>
      </c>
      <c r="V461" s="216" t="s">
        <v>517</v>
      </c>
      <c r="W461" s="217"/>
    </row>
    <row r="462" spans="1:23" s="42" customFormat="1" ht="128.25" hidden="1" customHeight="1">
      <c r="A462" s="51" t="s">
        <v>421</v>
      </c>
      <c r="B462" s="8" t="s">
        <v>853</v>
      </c>
      <c r="C462" s="8" t="s">
        <v>843</v>
      </c>
      <c r="D462" s="51" t="s">
        <v>848</v>
      </c>
      <c r="E462" s="8">
        <v>15</v>
      </c>
      <c r="F462" s="8" t="s">
        <v>854</v>
      </c>
      <c r="G462" s="8" t="s">
        <v>35</v>
      </c>
      <c r="H462" s="8" t="s">
        <v>36</v>
      </c>
      <c r="I462" s="8" t="s">
        <v>850</v>
      </c>
      <c r="J462" s="9">
        <v>20</v>
      </c>
      <c r="K462" s="10">
        <v>2020</v>
      </c>
      <c r="L462" s="192"/>
      <c r="M462" s="8">
        <v>1</v>
      </c>
      <c r="N462" s="12">
        <v>2264100</v>
      </c>
      <c r="O462" s="12" t="s">
        <v>912</v>
      </c>
      <c r="P462" s="8" t="s">
        <v>40</v>
      </c>
      <c r="Q462" s="14">
        <v>0</v>
      </c>
      <c r="R462" s="14">
        <v>0</v>
      </c>
      <c r="S462" s="14">
        <f t="shared" si="15"/>
        <v>0</v>
      </c>
      <c r="T462" s="8" t="s">
        <v>41</v>
      </c>
      <c r="U462" s="131" t="s">
        <v>92</v>
      </c>
      <c r="V462" s="210" t="s">
        <v>93</v>
      </c>
      <c r="W462" s="215"/>
    </row>
    <row r="463" spans="1:23" s="42" customFormat="1" ht="128.25" hidden="1" customHeight="1">
      <c r="A463" s="54" t="s">
        <v>421</v>
      </c>
      <c r="B463" s="54" t="s">
        <v>853</v>
      </c>
      <c r="C463" s="54" t="s">
        <v>843</v>
      </c>
      <c r="D463" s="54" t="s">
        <v>844</v>
      </c>
      <c r="E463" s="54">
        <v>15</v>
      </c>
      <c r="F463" s="54" t="s">
        <v>888</v>
      </c>
      <c r="G463" s="37" t="s">
        <v>35</v>
      </c>
      <c r="H463" s="8" t="s">
        <v>36</v>
      </c>
      <c r="I463" s="37" t="s">
        <v>850</v>
      </c>
      <c r="J463" s="67">
        <v>20</v>
      </c>
      <c r="K463" s="10">
        <v>2020</v>
      </c>
      <c r="L463" s="192"/>
      <c r="M463" s="54">
        <v>1</v>
      </c>
      <c r="N463" s="54">
        <v>2264100</v>
      </c>
      <c r="O463" s="54" t="s">
        <v>913</v>
      </c>
      <c r="P463" s="19" t="s">
        <v>40</v>
      </c>
      <c r="Q463" s="66">
        <v>1800</v>
      </c>
      <c r="R463" s="20">
        <v>0</v>
      </c>
      <c r="S463" s="66">
        <f t="shared" si="15"/>
        <v>1800</v>
      </c>
      <c r="T463" s="19" t="s">
        <v>41</v>
      </c>
      <c r="U463" s="131" t="s">
        <v>92</v>
      </c>
      <c r="V463" s="216" t="s">
        <v>517</v>
      </c>
      <c r="W463" s="217"/>
    </row>
    <row r="464" spans="1:23" s="42" customFormat="1" ht="128.25" hidden="1" customHeight="1">
      <c r="A464" s="54" t="s">
        <v>421</v>
      </c>
      <c r="B464" s="54" t="s">
        <v>831</v>
      </c>
      <c r="C464" s="54" t="s">
        <v>831</v>
      </c>
      <c r="D464" s="54" t="s">
        <v>901</v>
      </c>
      <c r="E464" s="54">
        <v>15</v>
      </c>
      <c r="F464" s="37" t="s">
        <v>902</v>
      </c>
      <c r="G464" s="37" t="s">
        <v>45</v>
      </c>
      <c r="H464" s="8" t="s">
        <v>36</v>
      </c>
      <c r="I464" s="37" t="s">
        <v>37</v>
      </c>
      <c r="J464" s="65">
        <v>40</v>
      </c>
      <c r="K464" s="10">
        <v>2020</v>
      </c>
      <c r="L464" s="192"/>
      <c r="M464" s="37">
        <v>1</v>
      </c>
      <c r="N464" s="37">
        <v>1787337</v>
      </c>
      <c r="O464" s="37" t="s">
        <v>914</v>
      </c>
      <c r="P464" s="19" t="s">
        <v>40</v>
      </c>
      <c r="Q464" s="20">
        <v>0</v>
      </c>
      <c r="R464" s="20">
        <v>0</v>
      </c>
      <c r="S464" s="20">
        <f t="shared" si="15"/>
        <v>0</v>
      </c>
      <c r="T464" s="19" t="s">
        <v>41</v>
      </c>
      <c r="U464" s="131" t="s">
        <v>48</v>
      </c>
      <c r="V464" s="216" t="s">
        <v>904</v>
      </c>
      <c r="W464" s="215" t="s">
        <v>78</v>
      </c>
    </row>
    <row r="465" spans="1:23" s="42" customFormat="1" ht="128.25" hidden="1" customHeight="1">
      <c r="A465" s="54" t="s">
        <v>421</v>
      </c>
      <c r="B465" s="54" t="s">
        <v>831</v>
      </c>
      <c r="C465" s="54" t="s">
        <v>831</v>
      </c>
      <c r="D465" s="54" t="s">
        <v>915</v>
      </c>
      <c r="E465" s="54">
        <v>15</v>
      </c>
      <c r="F465" s="37" t="s">
        <v>893</v>
      </c>
      <c r="G465" s="37" t="s">
        <v>145</v>
      </c>
      <c r="H465" s="8" t="s">
        <v>36</v>
      </c>
      <c r="I465" s="19" t="s">
        <v>46</v>
      </c>
      <c r="J465" s="65">
        <v>80</v>
      </c>
      <c r="K465" s="10">
        <v>2020</v>
      </c>
      <c r="L465" s="192" t="s">
        <v>610</v>
      </c>
      <c r="M465" s="37">
        <v>1</v>
      </c>
      <c r="N465" s="37">
        <v>1787337</v>
      </c>
      <c r="O465" s="37" t="s">
        <v>914</v>
      </c>
      <c r="P465" s="19" t="s">
        <v>40</v>
      </c>
      <c r="Q465" s="20">
        <v>0</v>
      </c>
      <c r="R465" s="20">
        <v>0</v>
      </c>
      <c r="S465" s="20">
        <f t="shared" si="15"/>
        <v>0</v>
      </c>
      <c r="T465" s="19" t="s">
        <v>145</v>
      </c>
      <c r="U465" s="131" t="s">
        <v>148</v>
      </c>
      <c r="V465" s="131" t="s">
        <v>149</v>
      </c>
      <c r="W465" s="217"/>
    </row>
    <row r="466" spans="1:23" s="42" customFormat="1" ht="128.25" hidden="1" customHeight="1">
      <c r="A466" s="51" t="s">
        <v>421</v>
      </c>
      <c r="B466" s="51" t="s">
        <v>831</v>
      </c>
      <c r="C466" s="51" t="s">
        <v>831</v>
      </c>
      <c r="D466" s="51" t="s">
        <v>832</v>
      </c>
      <c r="E466" s="51">
        <v>15</v>
      </c>
      <c r="F466" s="12" t="s">
        <v>833</v>
      </c>
      <c r="G466" s="12" t="s">
        <v>45</v>
      </c>
      <c r="H466" s="8" t="s">
        <v>36</v>
      </c>
      <c r="I466" s="12" t="s">
        <v>37</v>
      </c>
      <c r="J466" s="52">
        <v>24</v>
      </c>
      <c r="K466" s="10">
        <v>2020</v>
      </c>
      <c r="L466" s="192"/>
      <c r="M466" s="51">
        <v>1</v>
      </c>
      <c r="N466" s="12">
        <v>2113736</v>
      </c>
      <c r="O466" s="12" t="s">
        <v>916</v>
      </c>
      <c r="P466" s="8" t="s">
        <v>40</v>
      </c>
      <c r="Q466" s="53">
        <v>4000</v>
      </c>
      <c r="R466" s="14">
        <v>0</v>
      </c>
      <c r="S466" s="53">
        <f t="shared" si="15"/>
        <v>4000</v>
      </c>
      <c r="T466" s="8" t="s">
        <v>41</v>
      </c>
      <c r="U466" s="131" t="s">
        <v>92</v>
      </c>
      <c r="V466" s="210" t="s">
        <v>93</v>
      </c>
      <c r="W466" s="215" t="s">
        <v>50</v>
      </c>
    </row>
    <row r="467" spans="1:23" ht="128.25" hidden="1" customHeight="1">
      <c r="A467" s="51" t="s">
        <v>421</v>
      </c>
      <c r="B467" s="51" t="s">
        <v>831</v>
      </c>
      <c r="C467" s="51" t="s">
        <v>831</v>
      </c>
      <c r="D467" s="51" t="s">
        <v>879</v>
      </c>
      <c r="E467" s="51">
        <v>15</v>
      </c>
      <c r="F467" s="12" t="s">
        <v>880</v>
      </c>
      <c r="G467" s="12" t="s">
        <v>45</v>
      </c>
      <c r="H467" s="8" t="s">
        <v>36</v>
      </c>
      <c r="I467" s="12" t="s">
        <v>37</v>
      </c>
      <c r="J467" s="52">
        <v>24</v>
      </c>
      <c r="K467" s="10">
        <v>2020</v>
      </c>
      <c r="L467" s="192"/>
      <c r="M467" s="12">
        <v>1</v>
      </c>
      <c r="N467" s="51">
        <v>2113736</v>
      </c>
      <c r="O467" s="51" t="s">
        <v>916</v>
      </c>
      <c r="P467" s="8" t="s">
        <v>40</v>
      </c>
      <c r="Q467" s="53">
        <v>3500</v>
      </c>
      <c r="R467" s="14">
        <v>0</v>
      </c>
      <c r="S467" s="53">
        <f t="shared" si="15"/>
        <v>3500</v>
      </c>
      <c r="T467" s="8" t="s">
        <v>41</v>
      </c>
      <c r="U467" s="131" t="s">
        <v>92</v>
      </c>
      <c r="V467" s="210" t="s">
        <v>93</v>
      </c>
      <c r="W467" s="215" t="s">
        <v>50</v>
      </c>
    </row>
    <row r="468" spans="1:23" ht="128.25" hidden="1" customHeight="1">
      <c r="A468" s="51" t="s">
        <v>421</v>
      </c>
      <c r="B468" s="51" t="s">
        <v>831</v>
      </c>
      <c r="C468" s="51" t="s">
        <v>857</v>
      </c>
      <c r="D468" s="51" t="s">
        <v>890</v>
      </c>
      <c r="E468" s="51">
        <v>15</v>
      </c>
      <c r="F468" s="33" t="str">
        <f>F467</f>
        <v>Gestão Administrativa de contratos, excutando as alterações contratuais</v>
      </c>
      <c r="G468" s="12" t="s">
        <v>45</v>
      </c>
      <c r="H468" s="8" t="s">
        <v>36</v>
      </c>
      <c r="I468" s="12" t="s">
        <v>37</v>
      </c>
      <c r="J468" s="62">
        <v>16</v>
      </c>
      <c r="K468" s="10">
        <v>2020</v>
      </c>
      <c r="L468" s="192"/>
      <c r="M468" s="12">
        <v>1</v>
      </c>
      <c r="N468" s="12">
        <v>1491856</v>
      </c>
      <c r="O468" s="12" t="s">
        <v>917</v>
      </c>
      <c r="P468" s="8" t="s">
        <v>107</v>
      </c>
      <c r="Q468" s="53">
        <v>1800</v>
      </c>
      <c r="R468" s="14">
        <v>0</v>
      </c>
      <c r="S468" s="53">
        <f t="shared" si="15"/>
        <v>1800</v>
      </c>
      <c r="T468" s="8" t="s">
        <v>41</v>
      </c>
      <c r="U468" s="131" t="s">
        <v>48</v>
      </c>
      <c r="V468" s="210" t="s">
        <v>49</v>
      </c>
      <c r="W468" s="215" t="s">
        <v>50</v>
      </c>
    </row>
    <row r="469" spans="1:23" ht="128.25" hidden="1" customHeight="1">
      <c r="A469" s="51" t="s">
        <v>421</v>
      </c>
      <c r="B469" s="51" t="s">
        <v>831</v>
      </c>
      <c r="C469" s="51" t="s">
        <v>857</v>
      </c>
      <c r="D469" s="51" t="s">
        <v>872</v>
      </c>
      <c r="E469" s="51">
        <v>15</v>
      </c>
      <c r="F469" s="12" t="s">
        <v>873</v>
      </c>
      <c r="G469" s="12" t="s">
        <v>45</v>
      </c>
      <c r="H469" s="8" t="s">
        <v>36</v>
      </c>
      <c r="I469" s="12" t="s">
        <v>37</v>
      </c>
      <c r="J469" s="52">
        <v>24</v>
      </c>
      <c r="K469" s="10">
        <v>2020</v>
      </c>
      <c r="L469" s="192"/>
      <c r="M469" s="12">
        <v>1</v>
      </c>
      <c r="N469" s="12">
        <v>1491856</v>
      </c>
      <c r="O469" s="12" t="s">
        <v>917</v>
      </c>
      <c r="P469" s="8" t="s">
        <v>107</v>
      </c>
      <c r="Q469" s="53">
        <v>2800</v>
      </c>
      <c r="R469" s="14">
        <v>0</v>
      </c>
      <c r="S469" s="53">
        <f t="shared" si="15"/>
        <v>2800</v>
      </c>
      <c r="T469" s="8" t="s">
        <v>41</v>
      </c>
      <c r="U469" s="131" t="s">
        <v>92</v>
      </c>
      <c r="V469" s="210" t="s">
        <v>93</v>
      </c>
      <c r="W469" s="215" t="s">
        <v>50</v>
      </c>
    </row>
    <row r="470" spans="1:23" ht="128.25" hidden="1" customHeight="1">
      <c r="A470" s="51" t="s">
        <v>421</v>
      </c>
      <c r="B470" s="51" t="s">
        <v>831</v>
      </c>
      <c r="C470" s="51" t="s">
        <v>857</v>
      </c>
      <c r="D470" s="51" t="s">
        <v>858</v>
      </c>
      <c r="E470" s="51">
        <v>15</v>
      </c>
      <c r="F470" s="12" t="s">
        <v>840</v>
      </c>
      <c r="G470" s="12" t="s">
        <v>45</v>
      </c>
      <c r="H470" s="8" t="s">
        <v>36</v>
      </c>
      <c r="I470" s="12" t="s">
        <v>37</v>
      </c>
      <c r="J470" s="52">
        <v>24</v>
      </c>
      <c r="K470" s="10">
        <v>2020</v>
      </c>
      <c r="L470" s="192"/>
      <c r="M470" s="51">
        <v>1</v>
      </c>
      <c r="N470" s="12">
        <v>1491856</v>
      </c>
      <c r="O470" s="12" t="s">
        <v>917</v>
      </c>
      <c r="P470" s="8" t="s">
        <v>107</v>
      </c>
      <c r="Q470" s="53">
        <v>4000</v>
      </c>
      <c r="R470" s="14">
        <v>0</v>
      </c>
      <c r="S470" s="53">
        <f t="shared" si="15"/>
        <v>4000</v>
      </c>
      <c r="T470" s="8" t="s">
        <v>41</v>
      </c>
      <c r="U470" s="131" t="s">
        <v>92</v>
      </c>
      <c r="V470" s="210" t="s">
        <v>93</v>
      </c>
      <c r="W470" s="215" t="s">
        <v>50</v>
      </c>
    </row>
    <row r="471" spans="1:23" ht="128.25" hidden="1" customHeight="1">
      <c r="A471" s="51" t="s">
        <v>421</v>
      </c>
      <c r="B471" s="51" t="s">
        <v>831</v>
      </c>
      <c r="C471" s="51" t="s">
        <v>857</v>
      </c>
      <c r="D471" s="51" t="s">
        <v>860</v>
      </c>
      <c r="E471" s="51">
        <v>15</v>
      </c>
      <c r="F471" s="12" t="s">
        <v>840</v>
      </c>
      <c r="G471" s="12" t="s">
        <v>45</v>
      </c>
      <c r="H471" s="8" t="s">
        <v>36</v>
      </c>
      <c r="I471" s="12" t="s">
        <v>37</v>
      </c>
      <c r="J471" s="52">
        <v>24</v>
      </c>
      <c r="K471" s="10">
        <v>2020</v>
      </c>
      <c r="L471" s="192"/>
      <c r="M471" s="51">
        <v>1</v>
      </c>
      <c r="N471" s="12">
        <v>1491856</v>
      </c>
      <c r="O471" s="12" t="s">
        <v>917</v>
      </c>
      <c r="P471" s="8" t="s">
        <v>107</v>
      </c>
      <c r="Q471" s="53">
        <v>4000</v>
      </c>
      <c r="R471" s="14">
        <v>0</v>
      </c>
      <c r="S471" s="53">
        <f t="shared" si="15"/>
        <v>4000</v>
      </c>
      <c r="T471" s="8" t="s">
        <v>41</v>
      </c>
      <c r="U471" s="131" t="s">
        <v>92</v>
      </c>
      <c r="V471" s="210" t="s">
        <v>93</v>
      </c>
      <c r="W471" s="215" t="s">
        <v>50</v>
      </c>
    </row>
    <row r="472" spans="1:23" ht="114" hidden="1" customHeight="1">
      <c r="A472" s="51" t="s">
        <v>421</v>
      </c>
      <c r="B472" s="51" t="s">
        <v>831</v>
      </c>
      <c r="C472" s="51" t="s">
        <v>857</v>
      </c>
      <c r="D472" s="51" t="s">
        <v>858</v>
      </c>
      <c r="E472" s="51">
        <v>15</v>
      </c>
      <c r="F472" s="12" t="s">
        <v>861</v>
      </c>
      <c r="G472" s="12" t="s">
        <v>45</v>
      </c>
      <c r="H472" s="8" t="s">
        <v>36</v>
      </c>
      <c r="I472" s="12" t="s">
        <v>37</v>
      </c>
      <c r="J472" s="52">
        <v>24</v>
      </c>
      <c r="K472" s="10">
        <v>2020</v>
      </c>
      <c r="L472" s="192"/>
      <c r="M472" s="51">
        <v>1</v>
      </c>
      <c r="N472" s="12">
        <v>1491856</v>
      </c>
      <c r="O472" s="12" t="s">
        <v>917</v>
      </c>
      <c r="P472" s="8" t="s">
        <v>107</v>
      </c>
      <c r="Q472" s="53">
        <v>4000</v>
      </c>
      <c r="R472" s="14">
        <v>0</v>
      </c>
      <c r="S472" s="53">
        <f t="shared" si="15"/>
        <v>4000</v>
      </c>
      <c r="T472" s="8" t="s">
        <v>41</v>
      </c>
      <c r="U472" s="131" t="s">
        <v>92</v>
      </c>
      <c r="V472" s="210" t="s">
        <v>93</v>
      </c>
      <c r="W472" s="215" t="s">
        <v>50</v>
      </c>
    </row>
    <row r="473" spans="1:23" ht="85.5" hidden="1" customHeight="1">
      <c r="A473" s="54" t="s">
        <v>421</v>
      </c>
      <c r="B473" s="54" t="s">
        <v>831</v>
      </c>
      <c r="C473" s="54" t="s">
        <v>918</v>
      </c>
      <c r="D473" s="54" t="s">
        <v>919</v>
      </c>
      <c r="E473" s="54">
        <v>12</v>
      </c>
      <c r="F473" s="37" t="s">
        <v>920</v>
      </c>
      <c r="G473" s="37" t="s">
        <v>35</v>
      </c>
      <c r="H473" s="8" t="s">
        <v>36</v>
      </c>
      <c r="I473" s="37" t="s">
        <v>37</v>
      </c>
      <c r="J473" s="65">
        <v>40</v>
      </c>
      <c r="K473" s="10">
        <v>2020</v>
      </c>
      <c r="L473" s="192"/>
      <c r="M473" s="37">
        <v>1</v>
      </c>
      <c r="N473" s="37">
        <v>1094244</v>
      </c>
      <c r="O473" s="37" t="s">
        <v>921</v>
      </c>
      <c r="P473" s="19" t="s">
        <v>107</v>
      </c>
      <c r="Q473" s="60">
        <v>2350</v>
      </c>
      <c r="R473" s="20">
        <v>0</v>
      </c>
      <c r="S473" s="66">
        <f t="shared" si="15"/>
        <v>2350</v>
      </c>
      <c r="T473" s="19" t="s">
        <v>41</v>
      </c>
      <c r="U473" s="131" t="s">
        <v>92</v>
      </c>
      <c r="V473" s="216" t="s">
        <v>517</v>
      </c>
      <c r="W473" s="217"/>
    </row>
    <row r="474" spans="1:23" ht="171" hidden="1" customHeight="1">
      <c r="A474" s="54" t="s">
        <v>421</v>
      </c>
      <c r="B474" s="54" t="s">
        <v>831</v>
      </c>
      <c r="C474" s="54" t="s">
        <v>918</v>
      </c>
      <c r="D474" s="54" t="s">
        <v>876</v>
      </c>
      <c r="E474" s="54">
        <v>20</v>
      </c>
      <c r="F474" s="37" t="s">
        <v>922</v>
      </c>
      <c r="G474" s="37" t="s">
        <v>35</v>
      </c>
      <c r="H474" s="37" t="s">
        <v>310</v>
      </c>
      <c r="I474" s="37" t="s">
        <v>37</v>
      </c>
      <c r="J474" s="65">
        <v>20</v>
      </c>
      <c r="K474" s="10">
        <v>2020</v>
      </c>
      <c r="L474" s="192"/>
      <c r="M474" s="37">
        <v>1</v>
      </c>
      <c r="N474" s="37">
        <v>1094244</v>
      </c>
      <c r="O474" s="37" t="s">
        <v>921</v>
      </c>
      <c r="P474" s="19" t="s">
        <v>107</v>
      </c>
      <c r="Q474" s="20">
        <v>1800</v>
      </c>
      <c r="R474" s="20">
        <f>211.5*4</f>
        <v>846</v>
      </c>
      <c r="S474" s="20">
        <f t="shared" si="15"/>
        <v>2646</v>
      </c>
      <c r="T474" s="19" t="s">
        <v>41</v>
      </c>
      <c r="U474" s="131" t="s">
        <v>92</v>
      </c>
      <c r="V474" s="216" t="s">
        <v>517</v>
      </c>
      <c r="W474" s="217"/>
    </row>
    <row r="475" spans="1:23" ht="156.75" hidden="1" customHeight="1">
      <c r="A475" s="54" t="s">
        <v>421</v>
      </c>
      <c r="B475" s="54" t="s">
        <v>831</v>
      </c>
      <c r="C475" s="54" t="s">
        <v>875</v>
      </c>
      <c r="D475" s="54" t="s">
        <v>876</v>
      </c>
      <c r="E475" s="54">
        <v>20</v>
      </c>
      <c r="F475" s="54" t="s">
        <v>895</v>
      </c>
      <c r="G475" s="54" t="s">
        <v>45</v>
      </c>
      <c r="H475" s="54" t="s">
        <v>36</v>
      </c>
      <c r="I475" s="54" t="s">
        <v>37</v>
      </c>
      <c r="J475" s="37">
        <v>24</v>
      </c>
      <c r="K475" s="10">
        <v>2020</v>
      </c>
      <c r="L475" s="192"/>
      <c r="M475" s="54">
        <v>1</v>
      </c>
      <c r="N475" s="54">
        <v>1822205</v>
      </c>
      <c r="O475" s="54" t="s">
        <v>923</v>
      </c>
      <c r="P475" s="54" t="s">
        <v>40</v>
      </c>
      <c r="Q475" s="54">
        <v>2700</v>
      </c>
      <c r="R475" s="37">
        <v>0</v>
      </c>
      <c r="S475" s="37">
        <f t="shared" si="15"/>
        <v>2700</v>
      </c>
      <c r="T475" s="8" t="s">
        <v>41</v>
      </c>
      <c r="U475" s="65" t="s">
        <v>148</v>
      </c>
      <c r="V475" s="37" t="s">
        <v>225</v>
      </c>
      <c r="W475" s="290" t="s">
        <v>50</v>
      </c>
    </row>
    <row r="476" spans="1:23" ht="114" hidden="1" customHeight="1">
      <c r="A476" s="54" t="s">
        <v>421</v>
      </c>
      <c r="B476" s="54" t="s">
        <v>831</v>
      </c>
      <c r="C476" s="54" t="s">
        <v>875</v>
      </c>
      <c r="D476" s="54" t="s">
        <v>848</v>
      </c>
      <c r="E476" s="54">
        <v>15</v>
      </c>
      <c r="F476" s="54" t="s">
        <v>924</v>
      </c>
      <c r="G476" s="37" t="s">
        <v>145</v>
      </c>
      <c r="H476" s="8" t="s">
        <v>36</v>
      </c>
      <c r="I476" s="19" t="s">
        <v>46</v>
      </c>
      <c r="J476" s="67">
        <v>240</v>
      </c>
      <c r="K476" s="10" t="s">
        <v>925</v>
      </c>
      <c r="L476" s="10" t="s">
        <v>632</v>
      </c>
      <c r="M476" s="54">
        <v>1</v>
      </c>
      <c r="N476" s="54">
        <v>1822205</v>
      </c>
      <c r="O476" s="54" t="s">
        <v>923</v>
      </c>
      <c r="P476" s="19" t="s">
        <v>40</v>
      </c>
      <c r="Q476" s="20">
        <v>0</v>
      </c>
      <c r="R476" s="20">
        <v>0</v>
      </c>
      <c r="S476" s="20">
        <f t="shared" si="15"/>
        <v>0</v>
      </c>
      <c r="T476" s="54" t="s">
        <v>145</v>
      </c>
      <c r="U476" s="131" t="s">
        <v>235</v>
      </c>
      <c r="V476" s="216" t="s">
        <v>236</v>
      </c>
      <c r="W476" s="217"/>
    </row>
    <row r="477" spans="1:23" ht="156.75" hidden="1" customHeight="1">
      <c r="A477" s="54" t="s">
        <v>421</v>
      </c>
      <c r="B477" s="54" t="str">
        <f t="shared" ref="B477:E478" si="16">B476</f>
        <v>GGGAF</v>
      </c>
      <c r="C477" s="54" t="str">
        <f t="shared" si="16"/>
        <v>GEGAR</v>
      </c>
      <c r="D477" s="54" t="str">
        <f t="shared" si="16"/>
        <v>Propor a adequação dos normativos referentes a procedimentos orçamentários, financeiros e administrativos da Agência, acompanhando as atualizações de legislações e determinações dos órgãos gestores.</v>
      </c>
      <c r="E477" s="54">
        <f t="shared" si="16"/>
        <v>15</v>
      </c>
      <c r="F477" s="37" t="s">
        <v>841</v>
      </c>
      <c r="G477" s="37" t="s">
        <v>35</v>
      </c>
      <c r="H477" s="8" t="s">
        <v>36</v>
      </c>
      <c r="I477" s="37" t="s">
        <v>37</v>
      </c>
      <c r="J477" s="65">
        <v>40</v>
      </c>
      <c r="K477" s="10">
        <v>2020</v>
      </c>
      <c r="L477" s="192"/>
      <c r="M477" s="37">
        <v>1</v>
      </c>
      <c r="N477" s="37">
        <v>1489650</v>
      </c>
      <c r="O477" s="37" t="s">
        <v>926</v>
      </c>
      <c r="P477" s="19" t="s">
        <v>107</v>
      </c>
      <c r="Q477" s="60">
        <v>2350</v>
      </c>
      <c r="R477" s="20">
        <v>0</v>
      </c>
      <c r="S477" s="66">
        <f t="shared" si="15"/>
        <v>2350</v>
      </c>
      <c r="T477" s="19" t="s">
        <v>41</v>
      </c>
      <c r="U477" s="131" t="s">
        <v>92</v>
      </c>
      <c r="V477" s="216" t="s">
        <v>517</v>
      </c>
      <c r="W477" s="217"/>
    </row>
    <row r="478" spans="1:23" ht="114" hidden="1" customHeight="1">
      <c r="A478" s="51" t="s">
        <v>421</v>
      </c>
      <c r="B478" s="51" t="str">
        <f t="shared" si="16"/>
        <v>GGGAF</v>
      </c>
      <c r="C478" s="51" t="str">
        <f t="shared" si="16"/>
        <v>GEGAR</v>
      </c>
      <c r="D478" s="51" t="str">
        <f t="shared" si="16"/>
        <v>Propor a adequação dos normativos referentes a procedimentos orçamentários, financeiros e administrativos da Agência, acompanhando as atualizações de legislações e determinações dos órgãos gestores.</v>
      </c>
      <c r="E478" s="51">
        <f t="shared" si="16"/>
        <v>15</v>
      </c>
      <c r="F478" s="12" t="s">
        <v>884</v>
      </c>
      <c r="G478" s="12" t="s">
        <v>45</v>
      </c>
      <c r="H478" s="8" t="s">
        <v>36</v>
      </c>
      <c r="I478" s="12" t="s">
        <v>37</v>
      </c>
      <c r="J478" s="62">
        <v>20</v>
      </c>
      <c r="K478" s="10">
        <v>2020</v>
      </c>
      <c r="L478" s="192"/>
      <c r="M478" s="12">
        <v>1</v>
      </c>
      <c r="N478" s="12">
        <v>1489650</v>
      </c>
      <c r="O478" s="12" t="s">
        <v>927</v>
      </c>
      <c r="P478" s="8" t="s">
        <v>107</v>
      </c>
      <c r="Q478" s="64">
        <v>1800</v>
      </c>
      <c r="R478" s="14">
        <v>0</v>
      </c>
      <c r="S478" s="14">
        <f t="shared" si="15"/>
        <v>1800</v>
      </c>
      <c r="T478" s="8" t="s">
        <v>41</v>
      </c>
      <c r="U478" s="221" t="s">
        <v>48</v>
      </c>
      <c r="V478" s="221" t="s">
        <v>163</v>
      </c>
      <c r="W478" s="215" t="s">
        <v>50</v>
      </c>
    </row>
    <row r="479" spans="1:23" ht="156.75" hidden="1" customHeight="1">
      <c r="A479" s="54" t="s">
        <v>421</v>
      </c>
      <c r="B479" s="54" t="s">
        <v>831</v>
      </c>
      <c r="C479" s="54" t="s">
        <v>875</v>
      </c>
      <c r="D479" s="54" t="s">
        <v>876</v>
      </c>
      <c r="E479" s="54">
        <v>20</v>
      </c>
      <c r="F479" s="37" t="s">
        <v>877</v>
      </c>
      <c r="G479" s="37" t="s">
        <v>45</v>
      </c>
      <c r="H479" s="8" t="s">
        <v>36</v>
      </c>
      <c r="I479" s="37" t="s">
        <v>37</v>
      </c>
      <c r="J479" s="65">
        <v>20</v>
      </c>
      <c r="K479" s="10">
        <v>2020</v>
      </c>
      <c r="L479" s="192"/>
      <c r="M479" s="54">
        <v>1</v>
      </c>
      <c r="N479" s="54">
        <v>1489654</v>
      </c>
      <c r="O479" s="54" t="s">
        <v>928</v>
      </c>
      <c r="P479" s="54" t="s">
        <v>107</v>
      </c>
      <c r="Q479" s="54">
        <v>4000</v>
      </c>
      <c r="R479" s="37">
        <v>0</v>
      </c>
      <c r="S479" s="37">
        <f t="shared" si="15"/>
        <v>4000</v>
      </c>
      <c r="T479" s="8" t="s">
        <v>41</v>
      </c>
      <c r="U479" s="65" t="s">
        <v>243</v>
      </c>
      <c r="V479" s="37" t="s">
        <v>244</v>
      </c>
      <c r="W479" s="215" t="s">
        <v>58</v>
      </c>
    </row>
    <row r="480" spans="1:23" ht="142.5" hidden="1" customHeight="1">
      <c r="A480" s="54" t="s">
        <v>421</v>
      </c>
      <c r="B480" s="54" t="s">
        <v>831</v>
      </c>
      <c r="C480" s="54" t="s">
        <v>875</v>
      </c>
      <c r="D480" s="54" t="s">
        <v>848</v>
      </c>
      <c r="E480" s="54">
        <v>15</v>
      </c>
      <c r="F480" s="54" t="s">
        <v>929</v>
      </c>
      <c r="G480" s="37" t="s">
        <v>145</v>
      </c>
      <c r="H480" s="8" t="s">
        <v>36</v>
      </c>
      <c r="I480" s="19" t="s">
        <v>46</v>
      </c>
      <c r="J480" s="67">
        <v>280</v>
      </c>
      <c r="K480" s="10" t="s">
        <v>930</v>
      </c>
      <c r="L480" s="10" t="s">
        <v>224</v>
      </c>
      <c r="M480" s="54">
        <v>1</v>
      </c>
      <c r="N480" s="54">
        <v>1489654</v>
      </c>
      <c r="O480" s="54" t="s">
        <v>928</v>
      </c>
      <c r="P480" s="19" t="s">
        <v>107</v>
      </c>
      <c r="Q480" s="20">
        <v>0</v>
      </c>
      <c r="R480" s="20">
        <v>0</v>
      </c>
      <c r="S480" s="20">
        <f t="shared" si="15"/>
        <v>0</v>
      </c>
      <c r="T480" s="54" t="s">
        <v>145</v>
      </c>
      <c r="U480" s="131" t="s">
        <v>148</v>
      </c>
      <c r="V480" s="216" t="s">
        <v>931</v>
      </c>
      <c r="W480" s="217"/>
    </row>
    <row r="481" spans="1:23" ht="156.75" hidden="1" customHeight="1">
      <c r="A481" s="51" t="s">
        <v>421</v>
      </c>
      <c r="B481" s="51" t="s">
        <v>831</v>
      </c>
      <c r="C481" s="51" t="s">
        <v>875</v>
      </c>
      <c r="D481" s="51" t="s">
        <v>876</v>
      </c>
      <c r="E481" s="51">
        <v>20</v>
      </c>
      <c r="F481" s="51" t="s">
        <v>44</v>
      </c>
      <c r="G481" s="12" t="s">
        <v>45</v>
      </c>
      <c r="H481" s="8" t="s">
        <v>36</v>
      </c>
      <c r="I481" s="12" t="s">
        <v>37</v>
      </c>
      <c r="J481" s="52">
        <v>24</v>
      </c>
      <c r="K481" s="10">
        <v>2020</v>
      </c>
      <c r="L481" s="192"/>
      <c r="M481" s="51">
        <v>1</v>
      </c>
      <c r="N481" s="51">
        <v>1489654</v>
      </c>
      <c r="O481" s="51" t="s">
        <v>928</v>
      </c>
      <c r="P481" s="8" t="s">
        <v>107</v>
      </c>
      <c r="Q481" s="53">
        <v>7600</v>
      </c>
      <c r="R481" s="14">
        <v>0</v>
      </c>
      <c r="S481" s="53">
        <f t="shared" si="15"/>
        <v>7600</v>
      </c>
      <c r="T481" s="8" t="s">
        <v>41</v>
      </c>
      <c r="U481" s="131" t="s">
        <v>48</v>
      </c>
      <c r="V481" s="210" t="s">
        <v>49</v>
      </c>
      <c r="W481" s="215" t="s">
        <v>50</v>
      </c>
    </row>
    <row r="482" spans="1:23" ht="142.5" hidden="1" customHeight="1">
      <c r="A482" s="51" t="s">
        <v>421</v>
      </c>
      <c r="B482" s="51" t="s">
        <v>831</v>
      </c>
      <c r="C482" s="51" t="s">
        <v>831</v>
      </c>
      <c r="D482" s="51" t="s">
        <v>832</v>
      </c>
      <c r="E482" s="51">
        <v>15</v>
      </c>
      <c r="F482" s="12" t="s">
        <v>833</v>
      </c>
      <c r="G482" s="12" t="s">
        <v>45</v>
      </c>
      <c r="H482" s="8" t="s">
        <v>36</v>
      </c>
      <c r="I482" s="12" t="s">
        <v>37</v>
      </c>
      <c r="J482" s="52">
        <v>24</v>
      </c>
      <c r="K482" s="10">
        <v>2020</v>
      </c>
      <c r="L482" s="192"/>
      <c r="M482" s="51">
        <v>1</v>
      </c>
      <c r="N482" s="12">
        <v>1820505</v>
      </c>
      <c r="O482" s="12" t="s">
        <v>932</v>
      </c>
      <c r="P482" s="8" t="s">
        <v>40</v>
      </c>
      <c r="Q482" s="53">
        <v>4000</v>
      </c>
      <c r="R482" s="14">
        <v>0</v>
      </c>
      <c r="S482" s="53">
        <f t="shared" si="15"/>
        <v>4000</v>
      </c>
      <c r="T482" s="8" t="s">
        <v>41</v>
      </c>
      <c r="U482" s="131" t="s">
        <v>92</v>
      </c>
      <c r="V482" s="210" t="s">
        <v>93</v>
      </c>
      <c r="W482" s="215" t="s">
        <v>50</v>
      </c>
    </row>
    <row r="483" spans="1:23" ht="156.75" hidden="1" customHeight="1">
      <c r="A483" s="54" t="s">
        <v>421</v>
      </c>
      <c r="B483" s="54" t="s">
        <v>831</v>
      </c>
      <c r="C483" s="54" t="s">
        <v>831</v>
      </c>
      <c r="D483" s="54" t="s">
        <v>848</v>
      </c>
      <c r="E483" s="54">
        <v>15</v>
      </c>
      <c r="F483" s="37" t="s">
        <v>893</v>
      </c>
      <c r="G483" s="37" t="s">
        <v>145</v>
      </c>
      <c r="H483" s="8" t="s">
        <v>36</v>
      </c>
      <c r="I483" s="19" t="s">
        <v>46</v>
      </c>
      <c r="J483" s="65">
        <v>240</v>
      </c>
      <c r="K483" s="10">
        <v>2020</v>
      </c>
      <c r="L483" s="192" t="s">
        <v>610</v>
      </c>
      <c r="M483" s="37">
        <v>1</v>
      </c>
      <c r="N483" s="37">
        <v>1820502</v>
      </c>
      <c r="O483" s="37" t="s">
        <v>932</v>
      </c>
      <c r="P483" s="19" t="s">
        <v>40</v>
      </c>
      <c r="Q483" s="20">
        <v>0</v>
      </c>
      <c r="R483" s="20">
        <v>0</v>
      </c>
      <c r="S483" s="20">
        <f t="shared" si="15"/>
        <v>0</v>
      </c>
      <c r="T483" s="19" t="s">
        <v>145</v>
      </c>
      <c r="U483" s="131" t="s">
        <v>148</v>
      </c>
      <c r="V483" s="131" t="s">
        <v>149</v>
      </c>
      <c r="W483" s="217"/>
    </row>
    <row r="484" spans="1:23" ht="142.5" hidden="1" customHeight="1">
      <c r="A484" s="51" t="s">
        <v>421</v>
      </c>
      <c r="B484" s="51" t="s">
        <v>831</v>
      </c>
      <c r="C484" s="51" t="s">
        <v>831</v>
      </c>
      <c r="D484" s="51" t="s">
        <v>879</v>
      </c>
      <c r="E484" s="51">
        <v>15</v>
      </c>
      <c r="F484" s="12" t="s">
        <v>880</v>
      </c>
      <c r="G484" s="12" t="s">
        <v>45</v>
      </c>
      <c r="H484" s="8" t="s">
        <v>36</v>
      </c>
      <c r="I484" s="12" t="s">
        <v>37</v>
      </c>
      <c r="J484" s="52">
        <v>24</v>
      </c>
      <c r="K484" s="10">
        <v>2020</v>
      </c>
      <c r="L484" s="192"/>
      <c r="M484" s="12">
        <v>1</v>
      </c>
      <c r="N484" s="51">
        <v>1820505</v>
      </c>
      <c r="O484" s="51" t="s">
        <v>932</v>
      </c>
      <c r="P484" s="8" t="s">
        <v>40</v>
      </c>
      <c r="Q484" s="53">
        <v>3500</v>
      </c>
      <c r="R484" s="14">
        <v>0</v>
      </c>
      <c r="S484" s="53">
        <f t="shared" si="15"/>
        <v>3500</v>
      </c>
      <c r="T484" s="8" t="s">
        <v>41</v>
      </c>
      <c r="U484" s="131" t="s">
        <v>92</v>
      </c>
      <c r="V484" s="210" t="s">
        <v>93</v>
      </c>
      <c r="W484" s="215" t="s">
        <v>50</v>
      </c>
    </row>
    <row r="485" spans="1:23" ht="142.5" hidden="1" customHeight="1">
      <c r="A485" s="54" t="s">
        <v>421</v>
      </c>
      <c r="B485" s="54" t="s">
        <v>831</v>
      </c>
      <c r="C485" s="54" t="s">
        <v>875</v>
      </c>
      <c r="D485" s="54" t="s">
        <v>876</v>
      </c>
      <c r="E485" s="54">
        <v>20</v>
      </c>
      <c r="F485" s="37" t="s">
        <v>877</v>
      </c>
      <c r="G485" s="37" t="s">
        <v>45</v>
      </c>
      <c r="H485" s="8" t="s">
        <v>36</v>
      </c>
      <c r="I485" s="37" t="s">
        <v>37</v>
      </c>
      <c r="J485" s="65">
        <v>20</v>
      </c>
      <c r="K485" s="10">
        <v>2020</v>
      </c>
      <c r="L485" s="192"/>
      <c r="M485" s="54">
        <v>1</v>
      </c>
      <c r="N485" s="54">
        <v>1489653</v>
      </c>
      <c r="O485" s="54" t="s">
        <v>933</v>
      </c>
      <c r="P485" s="54" t="s">
        <v>107</v>
      </c>
      <c r="Q485" s="54">
        <v>4000</v>
      </c>
      <c r="R485" s="37">
        <v>0</v>
      </c>
      <c r="S485" s="37">
        <f t="shared" si="15"/>
        <v>4000</v>
      </c>
      <c r="T485" s="8" t="s">
        <v>41</v>
      </c>
      <c r="U485" s="65" t="s">
        <v>243</v>
      </c>
      <c r="V485" s="37" t="s">
        <v>244</v>
      </c>
      <c r="W485" s="215" t="s">
        <v>58</v>
      </c>
    </row>
    <row r="486" spans="1:23" ht="142.5" hidden="1" customHeight="1">
      <c r="A486" s="51" t="s">
        <v>421</v>
      </c>
      <c r="B486" s="51" t="s">
        <v>831</v>
      </c>
      <c r="C486" s="51" t="s">
        <v>875</v>
      </c>
      <c r="D486" s="51" t="s">
        <v>876</v>
      </c>
      <c r="E486" s="51">
        <v>20</v>
      </c>
      <c r="F486" s="51" t="s">
        <v>44</v>
      </c>
      <c r="G486" s="12" t="s">
        <v>45</v>
      </c>
      <c r="H486" s="8" t="s">
        <v>36</v>
      </c>
      <c r="I486" s="12" t="s">
        <v>37</v>
      </c>
      <c r="J486" s="52">
        <v>24</v>
      </c>
      <c r="K486" s="10">
        <v>2020</v>
      </c>
      <c r="L486" s="192"/>
      <c r="M486" s="51">
        <v>1</v>
      </c>
      <c r="N486" s="51">
        <v>1489653</v>
      </c>
      <c r="O486" s="51" t="s">
        <v>933</v>
      </c>
      <c r="P486" s="8" t="s">
        <v>107</v>
      </c>
      <c r="Q486" s="53">
        <v>7600</v>
      </c>
      <c r="R486" s="14">
        <v>0</v>
      </c>
      <c r="S486" s="53">
        <f t="shared" si="15"/>
        <v>7600</v>
      </c>
      <c r="T486" s="8" t="s">
        <v>41</v>
      </c>
      <c r="U486" s="131" t="s">
        <v>48</v>
      </c>
      <c r="V486" s="210" t="s">
        <v>49</v>
      </c>
      <c r="W486" s="215" t="s">
        <v>50</v>
      </c>
    </row>
    <row r="487" spans="1:23" ht="156.75" hidden="1" customHeight="1">
      <c r="A487" s="51" t="s">
        <v>421</v>
      </c>
      <c r="B487" s="8" t="s">
        <v>853</v>
      </c>
      <c r="C487" s="8" t="s">
        <v>843</v>
      </c>
      <c r="D487" s="51" t="s">
        <v>848</v>
      </c>
      <c r="E487" s="8">
        <v>15</v>
      </c>
      <c r="F487" s="51" t="s">
        <v>934</v>
      </c>
      <c r="G487" s="8" t="s">
        <v>45</v>
      </c>
      <c r="H487" s="8" t="s">
        <v>36</v>
      </c>
      <c r="I487" s="8" t="s">
        <v>850</v>
      </c>
      <c r="J487" s="9">
        <v>20</v>
      </c>
      <c r="K487" s="10">
        <v>2020</v>
      </c>
      <c r="L487" s="192"/>
      <c r="M487" s="8">
        <v>1</v>
      </c>
      <c r="N487" s="12">
        <v>1491786</v>
      </c>
      <c r="O487" s="12" t="s">
        <v>935</v>
      </c>
      <c r="P487" s="8" t="s">
        <v>107</v>
      </c>
      <c r="Q487" s="14">
        <v>1800</v>
      </c>
      <c r="R487" s="14">
        <v>0</v>
      </c>
      <c r="S487" s="14">
        <f t="shared" si="15"/>
        <v>1800</v>
      </c>
      <c r="T487" s="8" t="s">
        <v>41</v>
      </c>
      <c r="U487" s="221" t="s">
        <v>48</v>
      </c>
      <c r="V487" s="221" t="s">
        <v>163</v>
      </c>
      <c r="W487" s="215" t="s">
        <v>50</v>
      </c>
    </row>
    <row r="488" spans="1:23" ht="128.25" hidden="1" customHeight="1">
      <c r="A488" s="54" t="s">
        <v>421</v>
      </c>
      <c r="B488" s="19" t="s">
        <v>853</v>
      </c>
      <c r="C488" s="19" t="s">
        <v>843</v>
      </c>
      <c r="D488" s="54" t="s">
        <v>848</v>
      </c>
      <c r="E488" s="19">
        <v>20</v>
      </c>
      <c r="F488" s="37" t="s">
        <v>868</v>
      </c>
      <c r="G488" s="19" t="s">
        <v>35</v>
      </c>
      <c r="H488" s="8" t="s">
        <v>36</v>
      </c>
      <c r="I488" s="19" t="s">
        <v>850</v>
      </c>
      <c r="J488" s="10">
        <v>40</v>
      </c>
      <c r="K488" s="10">
        <v>2020</v>
      </c>
      <c r="L488" s="192"/>
      <c r="M488" s="19">
        <v>1</v>
      </c>
      <c r="N488" s="37">
        <v>1491786</v>
      </c>
      <c r="O488" s="37" t="s">
        <v>935</v>
      </c>
      <c r="P488" s="19" t="s">
        <v>107</v>
      </c>
      <c r="Q488" s="20">
        <v>0</v>
      </c>
      <c r="R488" s="20">
        <v>0</v>
      </c>
      <c r="S488" s="20">
        <f t="shared" si="15"/>
        <v>0</v>
      </c>
      <c r="T488" s="19" t="s">
        <v>41</v>
      </c>
      <c r="U488" s="131" t="s">
        <v>92</v>
      </c>
      <c r="V488" s="216" t="s">
        <v>517</v>
      </c>
      <c r="W488" s="217"/>
    </row>
    <row r="489" spans="1:23" ht="142.5" hidden="1" customHeight="1">
      <c r="A489" s="54" t="s">
        <v>421</v>
      </c>
      <c r="B489" s="19" t="s">
        <v>831</v>
      </c>
      <c r="C489" s="19" t="s">
        <v>843</v>
      </c>
      <c r="D489" s="19" t="s">
        <v>844</v>
      </c>
      <c r="E489" s="19">
        <v>15</v>
      </c>
      <c r="F489" s="19" t="s">
        <v>888</v>
      </c>
      <c r="G489" s="19" t="s">
        <v>35</v>
      </c>
      <c r="H489" s="8" t="s">
        <v>36</v>
      </c>
      <c r="I489" s="19" t="s">
        <v>37</v>
      </c>
      <c r="J489" s="10">
        <v>20</v>
      </c>
      <c r="K489" s="10">
        <v>2020</v>
      </c>
      <c r="L489" s="192"/>
      <c r="M489" s="19">
        <v>1</v>
      </c>
      <c r="N489" s="19">
        <v>1491786</v>
      </c>
      <c r="O489" s="19" t="s">
        <v>936</v>
      </c>
      <c r="P489" s="19" t="s">
        <v>107</v>
      </c>
      <c r="Q489" s="20">
        <v>1800</v>
      </c>
      <c r="R489" s="20">
        <v>0</v>
      </c>
      <c r="S489" s="20">
        <f t="shared" si="15"/>
        <v>1800</v>
      </c>
      <c r="T489" s="19" t="s">
        <v>41</v>
      </c>
      <c r="U489" s="131" t="s">
        <v>92</v>
      </c>
      <c r="V489" s="216" t="s">
        <v>517</v>
      </c>
      <c r="W489" s="217"/>
    </row>
    <row r="490" spans="1:23" ht="142.5" hidden="1" customHeight="1">
      <c r="A490" s="51" t="s">
        <v>421</v>
      </c>
      <c r="B490" s="8" t="s">
        <v>831</v>
      </c>
      <c r="C490" s="8" t="s">
        <v>843</v>
      </c>
      <c r="D490" s="51" t="s">
        <v>848</v>
      </c>
      <c r="E490" s="8">
        <v>15</v>
      </c>
      <c r="F490" s="12" t="s">
        <v>276</v>
      </c>
      <c r="G490" s="8" t="s">
        <v>45</v>
      </c>
      <c r="H490" s="8" t="s">
        <v>36</v>
      </c>
      <c r="I490" s="8" t="s">
        <v>850</v>
      </c>
      <c r="J490" s="9">
        <v>28</v>
      </c>
      <c r="K490" s="10">
        <v>2020</v>
      </c>
      <c r="L490" s="192"/>
      <c r="M490" s="8">
        <v>1</v>
      </c>
      <c r="N490" s="8">
        <v>1491786</v>
      </c>
      <c r="O490" s="8" t="s">
        <v>936</v>
      </c>
      <c r="P490" s="8" t="s">
        <v>107</v>
      </c>
      <c r="Q490" s="14">
        <v>0</v>
      </c>
      <c r="R490" s="14">
        <v>0</v>
      </c>
      <c r="S490" s="14">
        <f t="shared" si="15"/>
        <v>0</v>
      </c>
      <c r="T490" s="8" t="s">
        <v>41</v>
      </c>
      <c r="U490" s="131" t="s">
        <v>92</v>
      </c>
      <c r="V490" s="210" t="s">
        <v>93</v>
      </c>
      <c r="W490" s="215" t="s">
        <v>50</v>
      </c>
    </row>
    <row r="491" spans="1:23" ht="71.25" hidden="1" customHeight="1">
      <c r="A491" s="54" t="s">
        <v>421</v>
      </c>
      <c r="B491" s="19" t="s">
        <v>831</v>
      </c>
      <c r="C491" s="19" t="s">
        <v>843</v>
      </c>
      <c r="D491" s="19" t="s">
        <v>844</v>
      </c>
      <c r="E491" s="19">
        <v>15</v>
      </c>
      <c r="F491" s="19" t="s">
        <v>888</v>
      </c>
      <c r="G491" s="19" t="s">
        <v>35</v>
      </c>
      <c r="H491" s="8" t="s">
        <v>36</v>
      </c>
      <c r="I491" s="19" t="s">
        <v>37</v>
      </c>
      <c r="J491" s="10">
        <v>20</v>
      </c>
      <c r="K491" s="10">
        <v>2020</v>
      </c>
      <c r="L491" s="192"/>
      <c r="M491" s="19">
        <v>1</v>
      </c>
      <c r="N491" s="19">
        <v>2089513</v>
      </c>
      <c r="O491" s="19" t="s">
        <v>937</v>
      </c>
      <c r="P491" s="19" t="s">
        <v>40</v>
      </c>
      <c r="Q491" s="20">
        <v>1800</v>
      </c>
      <c r="R491" s="20">
        <v>0</v>
      </c>
      <c r="S491" s="20">
        <f t="shared" si="15"/>
        <v>1800</v>
      </c>
      <c r="T491" s="19" t="s">
        <v>41</v>
      </c>
      <c r="U491" s="131" t="s">
        <v>92</v>
      </c>
      <c r="V491" s="216" t="s">
        <v>517</v>
      </c>
      <c r="W491" s="217"/>
    </row>
    <row r="492" spans="1:23" ht="114" hidden="1" customHeight="1">
      <c r="A492" s="54" t="s">
        <v>421</v>
      </c>
      <c r="B492" s="19" t="s">
        <v>831</v>
      </c>
      <c r="C492" s="19" t="s">
        <v>843</v>
      </c>
      <c r="D492" s="54" t="s">
        <v>848</v>
      </c>
      <c r="E492" s="19">
        <v>20</v>
      </c>
      <c r="F492" s="37" t="s">
        <v>868</v>
      </c>
      <c r="G492" s="19" t="s">
        <v>35</v>
      </c>
      <c r="H492" s="8" t="s">
        <v>36</v>
      </c>
      <c r="I492" s="19" t="s">
        <v>850</v>
      </c>
      <c r="J492" s="10">
        <v>40</v>
      </c>
      <c r="K492" s="10">
        <v>2020</v>
      </c>
      <c r="L492" s="192"/>
      <c r="M492" s="19">
        <v>1</v>
      </c>
      <c r="N492" s="19">
        <v>2089513</v>
      </c>
      <c r="O492" s="19" t="s">
        <v>937</v>
      </c>
      <c r="P492" s="19" t="s">
        <v>40</v>
      </c>
      <c r="Q492" s="20">
        <v>0</v>
      </c>
      <c r="R492" s="20">
        <v>0</v>
      </c>
      <c r="S492" s="20">
        <f t="shared" si="15"/>
        <v>0</v>
      </c>
      <c r="T492" s="19" t="s">
        <v>41</v>
      </c>
      <c r="U492" s="131" t="s">
        <v>92</v>
      </c>
      <c r="V492" s="216" t="s">
        <v>517</v>
      </c>
      <c r="W492" s="217"/>
    </row>
    <row r="493" spans="1:23" ht="114" hidden="1" customHeight="1">
      <c r="A493" s="54" t="s">
        <v>421</v>
      </c>
      <c r="B493" s="54" t="s">
        <v>831</v>
      </c>
      <c r="C493" s="54" t="s">
        <v>831</v>
      </c>
      <c r="D493" s="54" t="s">
        <v>901</v>
      </c>
      <c r="E493" s="54">
        <v>15</v>
      </c>
      <c r="F493" s="37" t="s">
        <v>902</v>
      </c>
      <c r="G493" s="37" t="s">
        <v>45</v>
      </c>
      <c r="H493" s="8" t="s">
        <v>36</v>
      </c>
      <c r="I493" s="37" t="s">
        <v>37</v>
      </c>
      <c r="J493" s="65">
        <v>40</v>
      </c>
      <c r="K493" s="10">
        <v>2020</v>
      </c>
      <c r="L493" s="192"/>
      <c r="M493" s="37">
        <v>1</v>
      </c>
      <c r="N493" s="37">
        <v>1944730</v>
      </c>
      <c r="O493" s="37" t="s">
        <v>938</v>
      </c>
      <c r="P493" s="19" t="s">
        <v>40</v>
      </c>
      <c r="Q493" s="20">
        <v>0</v>
      </c>
      <c r="R493" s="20">
        <v>0</v>
      </c>
      <c r="S493" s="20">
        <f t="shared" si="15"/>
        <v>0</v>
      </c>
      <c r="T493" s="19" t="s">
        <v>41</v>
      </c>
      <c r="U493" s="131" t="s">
        <v>48</v>
      </c>
      <c r="V493" s="216" t="s">
        <v>904</v>
      </c>
      <c r="W493" s="215" t="s">
        <v>78</v>
      </c>
    </row>
    <row r="494" spans="1:23" ht="114" hidden="1" customHeight="1">
      <c r="A494" s="54" t="s">
        <v>421</v>
      </c>
      <c r="B494" s="54" t="s">
        <v>831</v>
      </c>
      <c r="C494" s="54" t="s">
        <v>875</v>
      </c>
      <c r="D494" s="54" t="s">
        <v>876</v>
      </c>
      <c r="E494" s="54">
        <v>20</v>
      </c>
      <c r="F494" s="54" t="s">
        <v>895</v>
      </c>
      <c r="G494" s="37" t="s">
        <v>45</v>
      </c>
      <c r="H494" s="8" t="s">
        <v>36</v>
      </c>
      <c r="I494" s="37" t="s">
        <v>37</v>
      </c>
      <c r="J494" s="67">
        <v>24</v>
      </c>
      <c r="K494" s="10">
        <v>2020</v>
      </c>
      <c r="L494" s="192"/>
      <c r="M494" s="54">
        <v>1</v>
      </c>
      <c r="N494" s="54">
        <v>1821266</v>
      </c>
      <c r="O494" s="54" t="s">
        <v>939</v>
      </c>
      <c r="P494" s="19" t="s">
        <v>40</v>
      </c>
      <c r="Q494" s="66">
        <v>2700</v>
      </c>
      <c r="R494" s="20">
        <v>0</v>
      </c>
      <c r="S494" s="66">
        <f t="shared" si="15"/>
        <v>2700</v>
      </c>
      <c r="T494" s="19" t="s">
        <v>41</v>
      </c>
      <c r="U494" s="210" t="s">
        <v>148</v>
      </c>
      <c r="V494" s="216" t="s">
        <v>225</v>
      </c>
      <c r="W494" s="219" t="s">
        <v>50</v>
      </c>
    </row>
    <row r="495" spans="1:23" ht="99.75" hidden="1" customHeight="1">
      <c r="A495" s="51" t="s">
        <v>421</v>
      </c>
      <c r="B495" s="51" t="s">
        <v>831</v>
      </c>
      <c r="C495" s="51" t="s">
        <v>875</v>
      </c>
      <c r="D495" s="51" t="s">
        <v>897</v>
      </c>
      <c r="E495" s="51">
        <v>20</v>
      </c>
      <c r="F495" s="51" t="s">
        <v>528</v>
      </c>
      <c r="G495" s="12" t="s">
        <v>45</v>
      </c>
      <c r="H495" s="8" t="s">
        <v>36</v>
      </c>
      <c r="I495" s="12" t="s">
        <v>37</v>
      </c>
      <c r="J495" s="52">
        <v>40</v>
      </c>
      <c r="K495" s="10">
        <v>2020</v>
      </c>
      <c r="L495" s="192"/>
      <c r="M495" s="51">
        <v>1</v>
      </c>
      <c r="N495" s="51">
        <v>1821266</v>
      </c>
      <c r="O495" s="51" t="s">
        <v>939</v>
      </c>
      <c r="P495" s="8" t="s">
        <v>40</v>
      </c>
      <c r="Q495" s="53">
        <v>1500</v>
      </c>
      <c r="R495" s="14">
        <v>0</v>
      </c>
      <c r="S495" s="53">
        <f t="shared" si="15"/>
        <v>1500</v>
      </c>
      <c r="T495" s="8" t="s">
        <v>41</v>
      </c>
      <c r="U495" s="221" t="s">
        <v>48</v>
      </c>
      <c r="V495" s="221" t="s">
        <v>163</v>
      </c>
      <c r="W495" s="215" t="s">
        <v>50</v>
      </c>
    </row>
    <row r="496" spans="1:23" ht="71.25" hidden="1" customHeight="1">
      <c r="A496" s="54" t="s">
        <v>421</v>
      </c>
      <c r="B496" s="54" t="s">
        <v>831</v>
      </c>
      <c r="C496" s="54" t="s">
        <v>875</v>
      </c>
      <c r="D496" s="54" t="s">
        <v>897</v>
      </c>
      <c r="E496" s="54">
        <v>20</v>
      </c>
      <c r="F496" s="54" t="s">
        <v>940</v>
      </c>
      <c r="G496" s="37" t="s">
        <v>35</v>
      </c>
      <c r="H496" s="8" t="s">
        <v>36</v>
      </c>
      <c r="I496" s="37" t="s">
        <v>37</v>
      </c>
      <c r="J496" s="67">
        <v>40</v>
      </c>
      <c r="K496" s="10">
        <v>2020</v>
      </c>
      <c r="L496" s="192"/>
      <c r="M496" s="54">
        <v>1</v>
      </c>
      <c r="N496" s="54">
        <v>1821266</v>
      </c>
      <c r="O496" s="54" t="s">
        <v>939</v>
      </c>
      <c r="P496" s="19" t="s">
        <v>40</v>
      </c>
      <c r="Q496" s="66">
        <v>1500</v>
      </c>
      <c r="R496" s="20">
        <v>0</v>
      </c>
      <c r="S496" s="66">
        <f t="shared" si="15"/>
        <v>1500</v>
      </c>
      <c r="T496" s="19" t="s">
        <v>41</v>
      </c>
      <c r="U496" s="210" t="s">
        <v>48</v>
      </c>
      <c r="V496" s="216" t="s">
        <v>941</v>
      </c>
      <c r="W496" s="217"/>
    </row>
    <row r="497" spans="1:23" ht="128.25" hidden="1" customHeight="1">
      <c r="A497" s="51" t="s">
        <v>421</v>
      </c>
      <c r="B497" s="51" t="s">
        <v>831</v>
      </c>
      <c r="C497" s="51" t="s">
        <v>875</v>
      </c>
      <c r="D497" s="51" t="s">
        <v>848</v>
      </c>
      <c r="E497" s="51">
        <v>15</v>
      </c>
      <c r="F497" s="51" t="s">
        <v>898</v>
      </c>
      <c r="G497" s="12" t="s">
        <v>45</v>
      </c>
      <c r="H497" s="8" t="s">
        <v>36</v>
      </c>
      <c r="I497" s="12" t="s">
        <v>37</v>
      </c>
      <c r="J497" s="52">
        <v>40</v>
      </c>
      <c r="K497" s="10">
        <v>2020</v>
      </c>
      <c r="L497" s="192"/>
      <c r="M497" s="51">
        <v>1</v>
      </c>
      <c r="N497" s="51">
        <v>1821266</v>
      </c>
      <c r="O497" s="51" t="s">
        <v>939</v>
      </c>
      <c r="P497" s="8" t="s">
        <v>40</v>
      </c>
      <c r="Q497" s="53">
        <v>1500</v>
      </c>
      <c r="R497" s="14">
        <v>0</v>
      </c>
      <c r="S497" s="53">
        <f t="shared" si="15"/>
        <v>1500</v>
      </c>
      <c r="T497" s="8" t="s">
        <v>41</v>
      </c>
      <c r="U497" s="131" t="s">
        <v>201</v>
      </c>
      <c r="V497" s="131" t="s">
        <v>202</v>
      </c>
      <c r="W497" s="215" t="s">
        <v>50</v>
      </c>
    </row>
    <row r="498" spans="1:23" ht="71.25" hidden="1" customHeight="1">
      <c r="A498" s="51" t="s">
        <v>421</v>
      </c>
      <c r="B498" s="51" t="s">
        <v>831</v>
      </c>
      <c r="C498" s="51" t="s">
        <v>831</v>
      </c>
      <c r="D498" s="51" t="s">
        <v>890</v>
      </c>
      <c r="E498" s="51">
        <v>15</v>
      </c>
      <c r="F498" s="33" t="s">
        <v>942</v>
      </c>
      <c r="G498" s="12" t="s">
        <v>45</v>
      </c>
      <c r="H498" s="8" t="s">
        <v>36</v>
      </c>
      <c r="I498" s="12" t="s">
        <v>37</v>
      </c>
      <c r="J498" s="62">
        <v>16</v>
      </c>
      <c r="K498" s="10">
        <v>2020</v>
      </c>
      <c r="L498" s="192"/>
      <c r="M498" s="12">
        <v>1</v>
      </c>
      <c r="N498" s="12">
        <v>2264106</v>
      </c>
      <c r="O498" s="12" t="s">
        <v>943</v>
      </c>
      <c r="P498" s="8" t="s">
        <v>40</v>
      </c>
      <c r="Q498" s="64">
        <v>1800</v>
      </c>
      <c r="R498" s="14">
        <v>0</v>
      </c>
      <c r="S498" s="64">
        <f t="shared" si="15"/>
        <v>1800</v>
      </c>
      <c r="T498" s="8" t="s">
        <v>41</v>
      </c>
      <c r="U498" s="131" t="s">
        <v>48</v>
      </c>
      <c r="V498" s="210" t="s">
        <v>49</v>
      </c>
      <c r="W498" s="215" t="s">
        <v>50</v>
      </c>
    </row>
    <row r="499" spans="1:23" ht="142.5" hidden="1" customHeight="1">
      <c r="A499" s="51" t="s">
        <v>421</v>
      </c>
      <c r="B499" s="51" t="s">
        <v>831</v>
      </c>
      <c r="C499" s="51" t="s">
        <v>831</v>
      </c>
      <c r="D499" s="51" t="s">
        <v>872</v>
      </c>
      <c r="E499" s="51">
        <v>15</v>
      </c>
      <c r="F499" s="12" t="s">
        <v>873</v>
      </c>
      <c r="G499" s="12" t="s">
        <v>45</v>
      </c>
      <c r="H499" s="8" t="s">
        <v>36</v>
      </c>
      <c r="I499" s="12" t="s">
        <v>37</v>
      </c>
      <c r="J499" s="52">
        <v>24</v>
      </c>
      <c r="K499" s="10">
        <v>2020</v>
      </c>
      <c r="L499" s="192"/>
      <c r="M499" s="12">
        <v>1</v>
      </c>
      <c r="N499" s="12">
        <v>2264106</v>
      </c>
      <c r="O499" s="12" t="s">
        <v>943</v>
      </c>
      <c r="P499" s="8" t="s">
        <v>40</v>
      </c>
      <c r="Q499" s="53">
        <v>2800</v>
      </c>
      <c r="R499" s="14">
        <v>0</v>
      </c>
      <c r="S499" s="53">
        <f t="shared" si="15"/>
        <v>2800</v>
      </c>
      <c r="T499" s="8" t="s">
        <v>41</v>
      </c>
      <c r="U499" s="131" t="s">
        <v>92</v>
      </c>
      <c r="V499" s="210" t="s">
        <v>93</v>
      </c>
      <c r="W499" s="215" t="s">
        <v>50</v>
      </c>
    </row>
    <row r="500" spans="1:23" ht="142.5" hidden="1" customHeight="1">
      <c r="A500" s="51" t="s">
        <v>421</v>
      </c>
      <c r="B500" s="51" t="s">
        <v>831</v>
      </c>
      <c r="C500" s="51" t="s">
        <v>831</v>
      </c>
      <c r="D500" s="51" t="s">
        <v>839</v>
      </c>
      <c r="E500" s="51">
        <v>15</v>
      </c>
      <c r="F500" s="12" t="s">
        <v>840</v>
      </c>
      <c r="G500" s="12" t="s">
        <v>45</v>
      </c>
      <c r="H500" s="8" t="s">
        <v>36</v>
      </c>
      <c r="I500" s="12" t="s">
        <v>37</v>
      </c>
      <c r="J500" s="62">
        <v>24</v>
      </c>
      <c r="K500" s="10">
        <v>2020</v>
      </c>
      <c r="L500" s="192"/>
      <c r="M500" s="12">
        <v>1</v>
      </c>
      <c r="N500" s="12">
        <v>2264106</v>
      </c>
      <c r="O500" s="12" t="s">
        <v>943</v>
      </c>
      <c r="P500" s="8" t="s">
        <v>40</v>
      </c>
      <c r="Q500" s="53">
        <v>4000</v>
      </c>
      <c r="R500" s="14">
        <v>0</v>
      </c>
      <c r="S500" s="53">
        <f t="shared" si="15"/>
        <v>4000</v>
      </c>
      <c r="T500" s="8" t="s">
        <v>41</v>
      </c>
      <c r="U500" s="131" t="s">
        <v>92</v>
      </c>
      <c r="V500" s="210" t="s">
        <v>93</v>
      </c>
      <c r="W500" s="215" t="s">
        <v>50</v>
      </c>
    </row>
    <row r="501" spans="1:23" ht="142.5" hidden="1" customHeight="1">
      <c r="A501" s="51" t="s">
        <v>421</v>
      </c>
      <c r="B501" s="51" t="s">
        <v>831</v>
      </c>
      <c r="C501" s="51" t="s">
        <v>831</v>
      </c>
      <c r="D501" s="51" t="s">
        <v>944</v>
      </c>
      <c r="E501" s="51">
        <v>15</v>
      </c>
      <c r="F501" s="12" t="s">
        <v>840</v>
      </c>
      <c r="G501" s="12" t="s">
        <v>45</v>
      </c>
      <c r="H501" s="8" t="s">
        <v>36</v>
      </c>
      <c r="I501" s="12" t="s">
        <v>37</v>
      </c>
      <c r="J501" s="52">
        <v>24</v>
      </c>
      <c r="K501" s="10">
        <v>2020</v>
      </c>
      <c r="L501" s="192"/>
      <c r="M501" s="12">
        <v>1</v>
      </c>
      <c r="N501" s="12">
        <v>2264106</v>
      </c>
      <c r="O501" s="12" t="s">
        <v>943</v>
      </c>
      <c r="P501" s="8" t="s">
        <v>40</v>
      </c>
      <c r="Q501" s="53">
        <v>4000</v>
      </c>
      <c r="R501" s="14">
        <v>0</v>
      </c>
      <c r="S501" s="14">
        <f t="shared" si="15"/>
        <v>4000</v>
      </c>
      <c r="T501" s="8" t="s">
        <v>41</v>
      </c>
      <c r="U501" s="131" t="s">
        <v>92</v>
      </c>
      <c r="V501" s="210" t="s">
        <v>93</v>
      </c>
      <c r="W501" s="215" t="s">
        <v>50</v>
      </c>
    </row>
    <row r="502" spans="1:23" ht="142.5" hidden="1" customHeight="1">
      <c r="A502" s="51" t="s">
        <v>421</v>
      </c>
      <c r="B502" s="51" t="s">
        <v>831</v>
      </c>
      <c r="C502" s="51" t="s">
        <v>831</v>
      </c>
      <c r="D502" s="51" t="s">
        <v>890</v>
      </c>
      <c r="E502" s="51">
        <v>15</v>
      </c>
      <c r="F502" s="33" t="str">
        <f>F501</f>
        <v>Gestão de contratações</v>
      </c>
      <c r="G502" s="12" t="s">
        <v>45</v>
      </c>
      <c r="H502" s="8" t="s">
        <v>36</v>
      </c>
      <c r="I502" s="12" t="s">
        <v>37</v>
      </c>
      <c r="J502" s="62">
        <v>16</v>
      </c>
      <c r="K502" s="10">
        <v>2020</v>
      </c>
      <c r="L502" s="192"/>
      <c r="M502" s="12">
        <v>1</v>
      </c>
      <c r="N502" s="12">
        <v>1921295</v>
      </c>
      <c r="O502" s="12" t="s">
        <v>945</v>
      </c>
      <c r="P502" s="8" t="s">
        <v>40</v>
      </c>
      <c r="Q502" s="64">
        <v>1800</v>
      </c>
      <c r="R502" s="14">
        <v>0</v>
      </c>
      <c r="S502" s="64">
        <f t="shared" si="15"/>
        <v>1800</v>
      </c>
      <c r="T502" s="8" t="s">
        <v>41</v>
      </c>
      <c r="U502" s="131" t="s">
        <v>48</v>
      </c>
      <c r="V502" s="210" t="s">
        <v>49</v>
      </c>
      <c r="W502" s="215" t="s">
        <v>50</v>
      </c>
    </row>
    <row r="503" spans="1:23" ht="85.5" hidden="1" customHeight="1">
      <c r="A503" s="51" t="s">
        <v>421</v>
      </c>
      <c r="B503" s="51" t="s">
        <v>831</v>
      </c>
      <c r="C503" s="51" t="s">
        <v>831</v>
      </c>
      <c r="D503" s="51" t="s">
        <v>872</v>
      </c>
      <c r="E503" s="51">
        <v>15</v>
      </c>
      <c r="F503" s="12" t="s">
        <v>873</v>
      </c>
      <c r="G503" s="12" t="s">
        <v>45</v>
      </c>
      <c r="H503" s="8" t="s">
        <v>36</v>
      </c>
      <c r="I503" s="12" t="s">
        <v>37</v>
      </c>
      <c r="J503" s="52">
        <v>24</v>
      </c>
      <c r="K503" s="10">
        <v>2020</v>
      </c>
      <c r="L503" s="192"/>
      <c r="M503" s="12">
        <v>1</v>
      </c>
      <c r="N503" s="12">
        <v>1921295</v>
      </c>
      <c r="O503" s="12" t="s">
        <v>945</v>
      </c>
      <c r="P503" s="8" t="s">
        <v>40</v>
      </c>
      <c r="Q503" s="53">
        <v>2800</v>
      </c>
      <c r="R503" s="14">
        <v>0</v>
      </c>
      <c r="S503" s="53">
        <f t="shared" si="15"/>
        <v>2800</v>
      </c>
      <c r="T503" s="8" t="s">
        <v>41</v>
      </c>
      <c r="U503" s="131" t="s">
        <v>92</v>
      </c>
      <c r="V503" s="210" t="s">
        <v>93</v>
      </c>
      <c r="W503" s="215" t="s">
        <v>50</v>
      </c>
    </row>
    <row r="504" spans="1:23" ht="114" hidden="1" customHeight="1">
      <c r="A504" s="51" t="s">
        <v>421</v>
      </c>
      <c r="B504" s="51" t="s">
        <v>831</v>
      </c>
      <c r="C504" s="51" t="s">
        <v>831</v>
      </c>
      <c r="D504" s="51" t="s">
        <v>839</v>
      </c>
      <c r="E504" s="51">
        <v>15</v>
      </c>
      <c r="F504" s="12" t="s">
        <v>840</v>
      </c>
      <c r="G504" s="12" t="s">
        <v>45</v>
      </c>
      <c r="H504" s="8" t="s">
        <v>36</v>
      </c>
      <c r="I504" s="12" t="s">
        <v>37</v>
      </c>
      <c r="J504" s="62">
        <v>24</v>
      </c>
      <c r="K504" s="10">
        <v>2020</v>
      </c>
      <c r="L504" s="192"/>
      <c r="M504" s="12">
        <v>1</v>
      </c>
      <c r="N504" s="12">
        <v>1921295</v>
      </c>
      <c r="O504" s="12" t="s">
        <v>945</v>
      </c>
      <c r="P504" s="8" t="s">
        <v>40</v>
      </c>
      <c r="Q504" s="53">
        <v>4000</v>
      </c>
      <c r="R504" s="14">
        <v>0</v>
      </c>
      <c r="S504" s="53">
        <f t="shared" si="15"/>
        <v>4000</v>
      </c>
      <c r="T504" s="8" t="s">
        <v>41</v>
      </c>
      <c r="U504" s="131" t="s">
        <v>92</v>
      </c>
      <c r="V504" s="210" t="s">
        <v>93</v>
      </c>
      <c r="W504" s="215" t="s">
        <v>50</v>
      </c>
    </row>
    <row r="505" spans="1:23" ht="114" hidden="1" customHeight="1">
      <c r="A505" s="54" t="s">
        <v>421</v>
      </c>
      <c r="B505" s="19" t="s">
        <v>831</v>
      </c>
      <c r="C505" s="19" t="s">
        <v>843</v>
      </c>
      <c r="D505" s="54" t="s">
        <v>862</v>
      </c>
      <c r="E505" s="19">
        <v>15</v>
      </c>
      <c r="F505" s="37" t="s">
        <v>946</v>
      </c>
      <c r="G505" s="19" t="s">
        <v>35</v>
      </c>
      <c r="H505" s="8" t="s">
        <v>36</v>
      </c>
      <c r="I505" s="19" t="s">
        <v>91</v>
      </c>
      <c r="J505" s="10">
        <v>144</v>
      </c>
      <c r="K505" s="10">
        <v>2020</v>
      </c>
      <c r="L505" s="192"/>
      <c r="M505" s="19">
        <v>1</v>
      </c>
      <c r="N505" s="37">
        <v>1569054</v>
      </c>
      <c r="O505" s="37" t="s">
        <v>947</v>
      </c>
      <c r="P505" s="19" t="s">
        <v>107</v>
      </c>
      <c r="Q505" s="20">
        <v>0</v>
      </c>
      <c r="R505" s="20">
        <v>0</v>
      </c>
      <c r="S505" s="20">
        <f t="shared" si="15"/>
        <v>0</v>
      </c>
      <c r="T505" s="19" t="s">
        <v>41</v>
      </c>
      <c r="U505" s="131" t="s">
        <v>92</v>
      </c>
      <c r="V505" s="216" t="s">
        <v>517</v>
      </c>
      <c r="W505" s="217"/>
    </row>
    <row r="506" spans="1:23" ht="114" hidden="1" customHeight="1">
      <c r="A506" s="51" t="s">
        <v>421</v>
      </c>
      <c r="B506" s="8" t="s">
        <v>831</v>
      </c>
      <c r="C506" s="8" t="s">
        <v>843</v>
      </c>
      <c r="D506" s="51" t="s">
        <v>848</v>
      </c>
      <c r="E506" s="8">
        <v>15</v>
      </c>
      <c r="F506" s="8" t="s">
        <v>948</v>
      </c>
      <c r="G506" s="8" t="s">
        <v>45</v>
      </c>
      <c r="H506" s="8" t="s">
        <v>36</v>
      </c>
      <c r="I506" s="8" t="s">
        <v>850</v>
      </c>
      <c r="J506" s="9">
        <v>40</v>
      </c>
      <c r="K506" s="10">
        <v>2020</v>
      </c>
      <c r="L506" s="192"/>
      <c r="M506" s="8">
        <v>1</v>
      </c>
      <c r="N506" s="8">
        <v>1569054</v>
      </c>
      <c r="O506" s="8" t="s">
        <v>949</v>
      </c>
      <c r="P506" s="8" t="s">
        <v>107</v>
      </c>
      <c r="Q506" s="14">
        <v>0</v>
      </c>
      <c r="R506" s="14">
        <v>0</v>
      </c>
      <c r="S506" s="14">
        <f t="shared" si="15"/>
        <v>0</v>
      </c>
      <c r="T506" s="8" t="s">
        <v>41</v>
      </c>
      <c r="U506" s="131" t="s">
        <v>148</v>
      </c>
      <c r="V506" s="221" t="s">
        <v>149</v>
      </c>
      <c r="W506" s="215" t="s">
        <v>50</v>
      </c>
    </row>
    <row r="507" spans="1:23" ht="114" hidden="1" customHeight="1">
      <c r="A507" s="54" t="s">
        <v>421</v>
      </c>
      <c r="B507" s="19" t="s">
        <v>831</v>
      </c>
      <c r="C507" s="19" t="s">
        <v>843</v>
      </c>
      <c r="D507" s="19" t="s">
        <v>844</v>
      </c>
      <c r="E507" s="19">
        <v>15</v>
      </c>
      <c r="F507" s="19" t="s">
        <v>920</v>
      </c>
      <c r="G507" s="19" t="s">
        <v>35</v>
      </c>
      <c r="H507" s="8" t="s">
        <v>36</v>
      </c>
      <c r="I507" s="19" t="s">
        <v>37</v>
      </c>
      <c r="J507" s="10">
        <v>20</v>
      </c>
      <c r="K507" s="10">
        <v>2020</v>
      </c>
      <c r="L507" s="192"/>
      <c r="M507" s="19">
        <v>1</v>
      </c>
      <c r="N507" s="19">
        <v>1569054</v>
      </c>
      <c r="O507" s="19" t="s">
        <v>949</v>
      </c>
      <c r="P507" s="19" t="s">
        <v>107</v>
      </c>
      <c r="Q507" s="20">
        <v>1800</v>
      </c>
      <c r="R507" s="20">
        <v>0</v>
      </c>
      <c r="S507" s="20">
        <f t="shared" si="15"/>
        <v>1800</v>
      </c>
      <c r="T507" s="19" t="s">
        <v>41</v>
      </c>
      <c r="U507" s="131" t="s">
        <v>92</v>
      </c>
      <c r="V507" s="216" t="s">
        <v>517</v>
      </c>
      <c r="W507" s="217"/>
    </row>
    <row r="508" spans="1:23" ht="114" hidden="1" customHeight="1">
      <c r="A508" s="54" t="s">
        <v>421</v>
      </c>
      <c r="B508" s="54" t="s">
        <v>831</v>
      </c>
      <c r="C508" s="54" t="s">
        <v>831</v>
      </c>
      <c r="D508" s="54" t="s">
        <v>901</v>
      </c>
      <c r="E508" s="54">
        <v>15</v>
      </c>
      <c r="F508" s="37" t="s">
        <v>902</v>
      </c>
      <c r="G508" s="37" t="s">
        <v>45</v>
      </c>
      <c r="H508" s="8" t="s">
        <v>36</v>
      </c>
      <c r="I508" s="37" t="s">
        <v>37</v>
      </c>
      <c r="J508" s="65">
        <v>40</v>
      </c>
      <c r="K508" s="10">
        <v>2020</v>
      </c>
      <c r="L508" s="192"/>
      <c r="M508" s="37">
        <v>1</v>
      </c>
      <c r="N508" s="37">
        <v>2089662</v>
      </c>
      <c r="O508" s="37" t="s">
        <v>950</v>
      </c>
      <c r="P508" s="19" t="s">
        <v>40</v>
      </c>
      <c r="Q508" s="20">
        <v>0</v>
      </c>
      <c r="R508" s="20">
        <v>0</v>
      </c>
      <c r="S508" s="20">
        <f t="shared" si="15"/>
        <v>0</v>
      </c>
      <c r="T508" s="19" t="s">
        <v>41</v>
      </c>
      <c r="U508" s="131" t="s">
        <v>48</v>
      </c>
      <c r="V508" s="216" t="s">
        <v>904</v>
      </c>
      <c r="W508" s="215" t="s">
        <v>78</v>
      </c>
    </row>
    <row r="509" spans="1:23" ht="114" hidden="1" customHeight="1">
      <c r="A509" s="54" t="s">
        <v>421</v>
      </c>
      <c r="B509" s="54" t="s">
        <v>831</v>
      </c>
      <c r="C509" s="54" t="s">
        <v>875</v>
      </c>
      <c r="D509" s="54" t="s">
        <v>876</v>
      </c>
      <c r="E509" s="54">
        <v>20</v>
      </c>
      <c r="F509" s="37" t="s">
        <v>877</v>
      </c>
      <c r="G509" s="37" t="s">
        <v>45</v>
      </c>
      <c r="H509" s="8" t="s">
        <v>36</v>
      </c>
      <c r="I509" s="37" t="s">
        <v>37</v>
      </c>
      <c r="J509" s="65">
        <v>20</v>
      </c>
      <c r="K509" s="10">
        <v>2020</v>
      </c>
      <c r="L509" s="192"/>
      <c r="M509" s="54">
        <v>1</v>
      </c>
      <c r="N509" s="54">
        <v>1822181</v>
      </c>
      <c r="O509" s="54" t="s">
        <v>951</v>
      </c>
      <c r="P509" s="54" t="s">
        <v>40</v>
      </c>
      <c r="Q509" s="54">
        <v>4000</v>
      </c>
      <c r="R509" s="37">
        <v>0</v>
      </c>
      <c r="S509" s="37">
        <f t="shared" si="15"/>
        <v>4000</v>
      </c>
      <c r="T509" s="8" t="s">
        <v>41</v>
      </c>
      <c r="U509" s="65" t="s">
        <v>243</v>
      </c>
      <c r="V509" s="37" t="s">
        <v>244</v>
      </c>
      <c r="W509" s="215" t="s">
        <v>58</v>
      </c>
    </row>
    <row r="510" spans="1:23" ht="71.25" hidden="1" customHeight="1">
      <c r="A510" s="51" t="s">
        <v>421</v>
      </c>
      <c r="B510" s="51" t="s">
        <v>831</v>
      </c>
      <c r="C510" s="51" t="s">
        <v>875</v>
      </c>
      <c r="D510" s="51" t="s">
        <v>876</v>
      </c>
      <c r="E510" s="51">
        <v>20</v>
      </c>
      <c r="F510" s="51" t="s">
        <v>66</v>
      </c>
      <c r="G510" s="12" t="s">
        <v>45</v>
      </c>
      <c r="H510" s="8" t="s">
        <v>36</v>
      </c>
      <c r="I510" s="12" t="s">
        <v>37</v>
      </c>
      <c r="J510" s="52">
        <v>20</v>
      </c>
      <c r="K510" s="10">
        <v>2020</v>
      </c>
      <c r="L510" s="192"/>
      <c r="M510" s="51">
        <v>1</v>
      </c>
      <c r="N510" s="51">
        <v>1822181</v>
      </c>
      <c r="O510" s="51" t="s">
        <v>951</v>
      </c>
      <c r="P510" s="8" t="s">
        <v>40</v>
      </c>
      <c r="Q510" s="53">
        <v>0</v>
      </c>
      <c r="R510" s="14">
        <v>0</v>
      </c>
      <c r="S510" s="53">
        <f t="shared" si="15"/>
        <v>0</v>
      </c>
      <c r="T510" s="8" t="s">
        <v>41</v>
      </c>
      <c r="U510" s="131" t="s">
        <v>48</v>
      </c>
      <c r="V510" s="210" t="s">
        <v>69</v>
      </c>
      <c r="W510" s="215" t="s">
        <v>50</v>
      </c>
    </row>
    <row r="511" spans="1:23" ht="142.5" hidden="1" customHeight="1">
      <c r="A511" s="54" t="s">
        <v>421</v>
      </c>
      <c r="B511" s="54" t="s">
        <v>831</v>
      </c>
      <c r="C511" s="54" t="s">
        <v>875</v>
      </c>
      <c r="D511" s="54" t="s">
        <v>876</v>
      </c>
      <c r="E511" s="54">
        <v>20</v>
      </c>
      <c r="F511" s="54" t="s">
        <v>895</v>
      </c>
      <c r="G511" s="54" t="s">
        <v>45</v>
      </c>
      <c r="H511" s="54" t="s">
        <v>36</v>
      </c>
      <c r="I511" s="54" t="s">
        <v>37</v>
      </c>
      <c r="J511" s="37">
        <v>24</v>
      </c>
      <c r="K511" s="10">
        <v>2020</v>
      </c>
      <c r="L511" s="192"/>
      <c r="M511" s="54">
        <v>1</v>
      </c>
      <c r="N511" s="54">
        <v>3006329</v>
      </c>
      <c r="O511" s="54" t="s">
        <v>952</v>
      </c>
      <c r="P511" s="54" t="s">
        <v>40</v>
      </c>
      <c r="Q511" s="54">
        <v>2700</v>
      </c>
      <c r="R511" s="37">
        <v>0</v>
      </c>
      <c r="S511" s="37">
        <f t="shared" si="15"/>
        <v>2700</v>
      </c>
      <c r="T511" s="8" t="s">
        <v>41</v>
      </c>
      <c r="U511" s="65" t="s">
        <v>148</v>
      </c>
      <c r="V511" s="37" t="s">
        <v>225</v>
      </c>
      <c r="W511" s="290" t="s">
        <v>50</v>
      </c>
    </row>
    <row r="512" spans="1:23" ht="142.5" hidden="1" customHeight="1">
      <c r="A512" s="51" t="s">
        <v>421</v>
      </c>
      <c r="B512" s="51" t="s">
        <v>831</v>
      </c>
      <c r="C512" s="51" t="s">
        <v>875</v>
      </c>
      <c r="D512" s="51" t="s">
        <v>897</v>
      </c>
      <c r="E512" s="51">
        <v>20</v>
      </c>
      <c r="F512" s="51" t="s">
        <v>528</v>
      </c>
      <c r="G512" s="12" t="s">
        <v>45</v>
      </c>
      <c r="H512" s="8" t="s">
        <v>36</v>
      </c>
      <c r="I512" s="12" t="s">
        <v>37</v>
      </c>
      <c r="J512" s="52">
        <v>40</v>
      </c>
      <c r="K512" s="10">
        <v>2020</v>
      </c>
      <c r="L512" s="192"/>
      <c r="M512" s="51">
        <v>1</v>
      </c>
      <c r="N512" s="51">
        <v>3006329</v>
      </c>
      <c r="O512" s="51" t="s">
        <v>952</v>
      </c>
      <c r="P512" s="8" t="s">
        <v>40</v>
      </c>
      <c r="Q512" s="53">
        <v>1500</v>
      </c>
      <c r="R512" s="14">
        <v>0</v>
      </c>
      <c r="S512" s="53">
        <f t="shared" si="15"/>
        <v>1500</v>
      </c>
      <c r="T512" s="8" t="s">
        <v>41</v>
      </c>
      <c r="U512" s="221" t="s">
        <v>48</v>
      </c>
      <c r="V512" s="221" t="s">
        <v>163</v>
      </c>
      <c r="W512" s="215" t="s">
        <v>50</v>
      </c>
    </row>
    <row r="513" spans="1:23" ht="142.5" hidden="1" customHeight="1">
      <c r="A513" s="54" t="s">
        <v>421</v>
      </c>
      <c r="B513" s="54" t="s">
        <v>831</v>
      </c>
      <c r="C513" s="54" t="s">
        <v>875</v>
      </c>
      <c r="D513" s="54" t="s">
        <v>897</v>
      </c>
      <c r="E513" s="54">
        <v>20</v>
      </c>
      <c r="F513" s="54" t="s">
        <v>940</v>
      </c>
      <c r="G513" s="37" t="s">
        <v>35</v>
      </c>
      <c r="H513" s="8" t="s">
        <v>36</v>
      </c>
      <c r="I513" s="37" t="s">
        <v>37</v>
      </c>
      <c r="J513" s="67">
        <v>40</v>
      </c>
      <c r="K513" s="10">
        <v>2020</v>
      </c>
      <c r="L513" s="192"/>
      <c r="M513" s="54">
        <v>1</v>
      </c>
      <c r="N513" s="54">
        <v>3006329</v>
      </c>
      <c r="O513" s="54" t="s">
        <v>952</v>
      </c>
      <c r="P513" s="19" t="s">
        <v>40</v>
      </c>
      <c r="Q513" s="66">
        <v>1500</v>
      </c>
      <c r="R513" s="20">
        <v>0</v>
      </c>
      <c r="S513" s="66">
        <f t="shared" si="15"/>
        <v>1500</v>
      </c>
      <c r="T513" s="19" t="s">
        <v>41</v>
      </c>
      <c r="U513" s="210" t="s">
        <v>48</v>
      </c>
      <c r="V513" s="216" t="s">
        <v>941</v>
      </c>
      <c r="W513" s="217"/>
    </row>
    <row r="514" spans="1:23" ht="114" hidden="1" customHeight="1">
      <c r="A514" s="51" t="s">
        <v>421</v>
      </c>
      <c r="B514" s="51" t="s">
        <v>831</v>
      </c>
      <c r="C514" s="51" t="s">
        <v>875</v>
      </c>
      <c r="D514" s="51" t="s">
        <v>848</v>
      </c>
      <c r="E514" s="51">
        <v>15</v>
      </c>
      <c r="F514" s="51" t="s">
        <v>898</v>
      </c>
      <c r="G514" s="12" t="s">
        <v>45</v>
      </c>
      <c r="H514" s="8" t="s">
        <v>36</v>
      </c>
      <c r="I514" s="12" t="s">
        <v>37</v>
      </c>
      <c r="J514" s="52">
        <v>40</v>
      </c>
      <c r="K514" s="10">
        <v>2020</v>
      </c>
      <c r="L514" s="192"/>
      <c r="M514" s="51">
        <v>1</v>
      </c>
      <c r="N514" s="51">
        <v>3006329</v>
      </c>
      <c r="O514" s="51" t="s">
        <v>952</v>
      </c>
      <c r="P514" s="8" t="s">
        <v>40</v>
      </c>
      <c r="Q514" s="53">
        <v>1500</v>
      </c>
      <c r="R514" s="14">
        <v>0</v>
      </c>
      <c r="S514" s="53">
        <f t="shared" si="15"/>
        <v>1500</v>
      </c>
      <c r="T514" s="8" t="s">
        <v>41</v>
      </c>
      <c r="U514" s="131" t="s">
        <v>201</v>
      </c>
      <c r="V514" s="131" t="s">
        <v>202</v>
      </c>
      <c r="W514" s="215" t="s">
        <v>50</v>
      </c>
    </row>
    <row r="515" spans="1:23" ht="128.25" hidden="1" customHeight="1">
      <c r="A515" s="51" t="s">
        <v>421</v>
      </c>
      <c r="B515" s="51" t="s">
        <v>831</v>
      </c>
      <c r="C515" s="51" t="s">
        <v>831</v>
      </c>
      <c r="D515" s="51" t="s">
        <v>832</v>
      </c>
      <c r="E515" s="51">
        <v>15</v>
      </c>
      <c r="F515" s="12" t="s">
        <v>833</v>
      </c>
      <c r="G515" s="12" t="s">
        <v>45</v>
      </c>
      <c r="H515" s="8" t="s">
        <v>36</v>
      </c>
      <c r="I515" s="12" t="s">
        <v>37</v>
      </c>
      <c r="J515" s="52">
        <v>24</v>
      </c>
      <c r="K515" s="10">
        <v>2020</v>
      </c>
      <c r="L515" s="192"/>
      <c r="M515" s="51">
        <v>1</v>
      </c>
      <c r="N515" s="12">
        <v>1517703</v>
      </c>
      <c r="O515" s="12" t="s">
        <v>953</v>
      </c>
      <c r="P515" s="8" t="s">
        <v>107</v>
      </c>
      <c r="Q515" s="53">
        <v>4000</v>
      </c>
      <c r="R515" s="14">
        <v>0</v>
      </c>
      <c r="S515" s="53">
        <f t="shared" si="15"/>
        <v>4000</v>
      </c>
      <c r="T515" s="8" t="s">
        <v>41</v>
      </c>
      <c r="U515" s="131" t="s">
        <v>92</v>
      </c>
      <c r="V515" s="210" t="s">
        <v>93</v>
      </c>
      <c r="W515" s="215" t="s">
        <v>50</v>
      </c>
    </row>
    <row r="516" spans="1:23" ht="102.75" hidden="1" customHeight="1">
      <c r="A516" s="54" t="s">
        <v>421</v>
      </c>
      <c r="B516" s="54" t="s">
        <v>831</v>
      </c>
      <c r="C516" s="54" t="s">
        <v>831</v>
      </c>
      <c r="D516" s="54" t="s">
        <v>848</v>
      </c>
      <c r="E516" s="54">
        <v>15</v>
      </c>
      <c r="F516" s="37" t="s">
        <v>893</v>
      </c>
      <c r="G516" s="37" t="s">
        <v>145</v>
      </c>
      <c r="H516" s="8" t="s">
        <v>36</v>
      </c>
      <c r="I516" s="19" t="s">
        <v>46</v>
      </c>
      <c r="J516" s="65">
        <v>390</v>
      </c>
      <c r="K516" s="10">
        <v>2020</v>
      </c>
      <c r="L516" s="192" t="s">
        <v>610</v>
      </c>
      <c r="M516" s="37">
        <v>1</v>
      </c>
      <c r="N516" s="37">
        <v>1517703</v>
      </c>
      <c r="O516" s="37" t="s">
        <v>953</v>
      </c>
      <c r="P516" s="19" t="s">
        <v>107</v>
      </c>
      <c r="Q516" s="20">
        <v>0</v>
      </c>
      <c r="R516" s="20">
        <v>0</v>
      </c>
      <c r="S516" s="20">
        <f t="shared" si="15"/>
        <v>0</v>
      </c>
      <c r="T516" s="19" t="s">
        <v>145</v>
      </c>
      <c r="U516" s="131" t="s">
        <v>148</v>
      </c>
      <c r="V516" s="131" t="s">
        <v>149</v>
      </c>
      <c r="W516" s="217"/>
    </row>
    <row r="517" spans="1:23" ht="85.5" hidden="1" customHeight="1">
      <c r="A517" s="51" t="s">
        <v>421</v>
      </c>
      <c r="B517" s="51" t="s">
        <v>831</v>
      </c>
      <c r="C517" s="51" t="s">
        <v>831</v>
      </c>
      <c r="D517" s="51" t="s">
        <v>872</v>
      </c>
      <c r="E517" s="51">
        <v>15</v>
      </c>
      <c r="F517" s="12" t="s">
        <v>873</v>
      </c>
      <c r="G517" s="12" t="s">
        <v>45</v>
      </c>
      <c r="H517" s="8" t="s">
        <v>36</v>
      </c>
      <c r="I517" s="12" t="s">
        <v>37</v>
      </c>
      <c r="J517" s="52">
        <v>24</v>
      </c>
      <c r="K517" s="10">
        <v>2020</v>
      </c>
      <c r="L517" s="192"/>
      <c r="M517" s="51">
        <v>1</v>
      </c>
      <c r="N517" s="12">
        <v>1517703</v>
      </c>
      <c r="O517" s="12" t="s">
        <v>953</v>
      </c>
      <c r="P517" s="8" t="s">
        <v>107</v>
      </c>
      <c r="Q517" s="53">
        <v>2800</v>
      </c>
      <c r="R517" s="14">
        <v>0</v>
      </c>
      <c r="S517" s="53">
        <f t="shared" si="15"/>
        <v>2800</v>
      </c>
      <c r="T517" s="8" t="s">
        <v>41</v>
      </c>
      <c r="U517" s="131" t="s">
        <v>92</v>
      </c>
      <c r="V517" s="210" t="s">
        <v>93</v>
      </c>
      <c r="W517" s="215" t="s">
        <v>50</v>
      </c>
    </row>
    <row r="518" spans="1:23" ht="85.5" hidden="1" customHeight="1">
      <c r="A518" s="51" t="s">
        <v>421</v>
      </c>
      <c r="B518" s="51" t="s">
        <v>831</v>
      </c>
      <c r="C518" s="51" t="s">
        <v>831</v>
      </c>
      <c r="D518" s="51" t="s">
        <v>954</v>
      </c>
      <c r="E518" s="51">
        <v>15</v>
      </c>
      <c r="F518" s="12" t="s">
        <v>955</v>
      </c>
      <c r="G518" s="12" t="s">
        <v>45</v>
      </c>
      <c r="H518" s="8" t="s">
        <v>36</v>
      </c>
      <c r="I518" s="12" t="s">
        <v>37</v>
      </c>
      <c r="J518" s="62">
        <v>24</v>
      </c>
      <c r="K518" s="10">
        <v>2020</v>
      </c>
      <c r="L518" s="192"/>
      <c r="M518" s="12">
        <v>1</v>
      </c>
      <c r="N518" s="12">
        <v>1517703</v>
      </c>
      <c r="O518" s="12" t="s">
        <v>953</v>
      </c>
      <c r="P518" s="8" t="s">
        <v>107</v>
      </c>
      <c r="Q518" s="64">
        <v>3500</v>
      </c>
      <c r="R518" s="14">
        <v>0</v>
      </c>
      <c r="S518" s="53">
        <f t="shared" si="15"/>
        <v>3500</v>
      </c>
      <c r="T518" s="8" t="s">
        <v>41</v>
      </c>
      <c r="U518" s="131" t="s">
        <v>92</v>
      </c>
      <c r="V518" s="210" t="s">
        <v>93</v>
      </c>
      <c r="W518" s="215" t="s">
        <v>50</v>
      </c>
    </row>
    <row r="519" spans="1:23" ht="85.5" hidden="1" customHeight="1">
      <c r="A519" s="51" t="s">
        <v>421</v>
      </c>
      <c r="B519" s="51" t="s">
        <v>831</v>
      </c>
      <c r="C519" s="51" t="s">
        <v>831</v>
      </c>
      <c r="D519" s="51" t="s">
        <v>879</v>
      </c>
      <c r="E519" s="51">
        <v>15</v>
      </c>
      <c r="F519" s="12" t="s">
        <v>880</v>
      </c>
      <c r="G519" s="12" t="s">
        <v>45</v>
      </c>
      <c r="H519" s="8" t="s">
        <v>36</v>
      </c>
      <c r="I519" s="12" t="s">
        <v>37</v>
      </c>
      <c r="J519" s="52">
        <v>24</v>
      </c>
      <c r="K519" s="10">
        <v>2020</v>
      </c>
      <c r="L519" s="192"/>
      <c r="M519" s="12">
        <v>1</v>
      </c>
      <c r="N519" s="51">
        <v>1517703</v>
      </c>
      <c r="O519" s="51" t="s">
        <v>953</v>
      </c>
      <c r="P519" s="8" t="s">
        <v>40</v>
      </c>
      <c r="Q519" s="53">
        <v>3500</v>
      </c>
      <c r="R519" s="14">
        <v>0</v>
      </c>
      <c r="S519" s="53">
        <f t="shared" si="15"/>
        <v>3500</v>
      </c>
      <c r="T519" s="8" t="s">
        <v>41</v>
      </c>
      <c r="U519" s="131" t="s">
        <v>92</v>
      </c>
      <c r="V519" s="210" t="s">
        <v>93</v>
      </c>
      <c r="W519" s="215" t="s">
        <v>50</v>
      </c>
    </row>
    <row r="520" spans="1:23" ht="114" hidden="1" customHeight="1">
      <c r="A520" s="51" t="s">
        <v>421</v>
      </c>
      <c r="B520" s="51" t="s">
        <v>831</v>
      </c>
      <c r="C520" s="51" t="s">
        <v>831</v>
      </c>
      <c r="D520" s="51" t="s">
        <v>832</v>
      </c>
      <c r="E520" s="51">
        <v>15</v>
      </c>
      <c r="F520" s="12" t="s">
        <v>833</v>
      </c>
      <c r="G520" s="12" t="s">
        <v>45</v>
      </c>
      <c r="H520" s="8" t="s">
        <v>36</v>
      </c>
      <c r="I520" s="12" t="s">
        <v>37</v>
      </c>
      <c r="J520" s="62">
        <v>24</v>
      </c>
      <c r="K520" s="10">
        <v>2020</v>
      </c>
      <c r="L520" s="192"/>
      <c r="M520" s="12">
        <v>1</v>
      </c>
      <c r="N520" s="12">
        <v>2997988</v>
      </c>
      <c r="O520" s="12" t="s">
        <v>956</v>
      </c>
      <c r="P520" s="12" t="s">
        <v>957</v>
      </c>
      <c r="Q520" s="53">
        <v>4000</v>
      </c>
      <c r="R520" s="14">
        <v>0</v>
      </c>
      <c r="S520" s="53">
        <f t="shared" si="15"/>
        <v>4000</v>
      </c>
      <c r="T520" s="8" t="s">
        <v>41</v>
      </c>
      <c r="U520" s="131" t="s">
        <v>92</v>
      </c>
      <c r="V520" s="210" t="s">
        <v>93</v>
      </c>
      <c r="W520" s="215" t="s">
        <v>50</v>
      </c>
    </row>
    <row r="521" spans="1:23" ht="71.25" hidden="1" customHeight="1">
      <c r="A521" s="54" t="s">
        <v>421</v>
      </c>
      <c r="B521" s="54" t="s">
        <v>831</v>
      </c>
      <c r="C521" s="54" t="s">
        <v>831</v>
      </c>
      <c r="D521" s="54" t="s">
        <v>835</v>
      </c>
      <c r="E521" s="54">
        <v>15</v>
      </c>
      <c r="F521" s="37" t="s">
        <v>836</v>
      </c>
      <c r="G521" s="37" t="s">
        <v>35</v>
      </c>
      <c r="H521" s="8" t="s">
        <v>36</v>
      </c>
      <c r="I521" s="37" t="s">
        <v>37</v>
      </c>
      <c r="J521" s="65">
        <v>24</v>
      </c>
      <c r="K521" s="10">
        <v>2020</v>
      </c>
      <c r="L521" s="192"/>
      <c r="M521" s="37">
        <v>1</v>
      </c>
      <c r="N521" s="37">
        <v>2997988</v>
      </c>
      <c r="O521" s="37" t="s">
        <v>956</v>
      </c>
      <c r="P521" s="37" t="s">
        <v>957</v>
      </c>
      <c r="Q521" s="66">
        <v>4200</v>
      </c>
      <c r="R521" s="20">
        <v>0</v>
      </c>
      <c r="S521" s="66">
        <f t="shared" si="15"/>
        <v>4200</v>
      </c>
      <c r="T521" s="19" t="s">
        <v>41</v>
      </c>
      <c r="U521" s="216" t="s">
        <v>48</v>
      </c>
      <c r="V521" s="216" t="s">
        <v>837</v>
      </c>
      <c r="W521" s="217"/>
    </row>
    <row r="522" spans="1:23" ht="71.25" hidden="1" customHeight="1">
      <c r="A522" s="51" t="s">
        <v>421</v>
      </c>
      <c r="B522" s="51" t="s">
        <v>831</v>
      </c>
      <c r="C522" s="51" t="s">
        <v>857</v>
      </c>
      <c r="D522" s="51" t="s">
        <v>890</v>
      </c>
      <c r="E522" s="51">
        <v>15</v>
      </c>
      <c r="F522" s="33" t="str">
        <f>F521</f>
        <v>Aprimorar  o processo de gestão e fiscalização de obras e serviços de engenharia;</v>
      </c>
      <c r="G522" s="12" t="s">
        <v>45</v>
      </c>
      <c r="H522" s="8" t="s">
        <v>36</v>
      </c>
      <c r="I522" s="12" t="s">
        <v>37</v>
      </c>
      <c r="J522" s="62">
        <v>16</v>
      </c>
      <c r="K522" s="10">
        <v>2020</v>
      </c>
      <c r="L522" s="192"/>
      <c r="M522" s="12">
        <v>1</v>
      </c>
      <c r="N522" s="12">
        <v>1567994</v>
      </c>
      <c r="O522" s="12" t="s">
        <v>958</v>
      </c>
      <c r="P522" s="8" t="s">
        <v>107</v>
      </c>
      <c r="Q522" s="53">
        <v>1800</v>
      </c>
      <c r="R522" s="14">
        <v>0</v>
      </c>
      <c r="S522" s="53">
        <f t="shared" si="15"/>
        <v>1800</v>
      </c>
      <c r="T522" s="8" t="s">
        <v>41</v>
      </c>
      <c r="U522" s="131" t="s">
        <v>48</v>
      </c>
      <c r="V522" s="210" t="s">
        <v>49</v>
      </c>
      <c r="W522" s="215" t="s">
        <v>50</v>
      </c>
    </row>
    <row r="523" spans="1:23" ht="85.5" hidden="1">
      <c r="A523" s="51" t="s">
        <v>421</v>
      </c>
      <c r="B523" s="51" t="s">
        <v>831</v>
      </c>
      <c r="C523" s="51" t="s">
        <v>831</v>
      </c>
      <c r="D523" s="51" t="s">
        <v>832</v>
      </c>
      <c r="E523" s="51">
        <v>15</v>
      </c>
      <c r="F523" s="12" t="s">
        <v>833</v>
      </c>
      <c r="G523" s="12" t="s">
        <v>45</v>
      </c>
      <c r="H523" s="8" t="s">
        <v>36</v>
      </c>
      <c r="I523" s="12" t="s">
        <v>37</v>
      </c>
      <c r="J523" s="52">
        <v>24</v>
      </c>
      <c r="K523" s="10">
        <v>2020</v>
      </c>
      <c r="L523" s="192"/>
      <c r="M523" s="51">
        <v>1</v>
      </c>
      <c r="N523" s="12">
        <v>1494153</v>
      </c>
      <c r="O523" s="12" t="s">
        <v>959</v>
      </c>
      <c r="P523" s="8" t="s">
        <v>107</v>
      </c>
      <c r="Q523" s="53">
        <v>4000</v>
      </c>
      <c r="R523" s="14">
        <v>0</v>
      </c>
      <c r="S523" s="53">
        <f t="shared" ref="S523:S586" si="17">(R523+Q523)*M523</f>
        <v>4000</v>
      </c>
      <c r="T523" s="8" t="s">
        <v>41</v>
      </c>
      <c r="U523" s="131" t="s">
        <v>92</v>
      </c>
      <c r="V523" s="210" t="s">
        <v>93</v>
      </c>
      <c r="W523" s="215" t="s">
        <v>50</v>
      </c>
    </row>
    <row r="524" spans="1:23" ht="85.5" hidden="1" customHeight="1">
      <c r="A524" s="51" t="s">
        <v>421</v>
      </c>
      <c r="B524" s="51" t="s">
        <v>831</v>
      </c>
      <c r="C524" s="51" t="s">
        <v>831</v>
      </c>
      <c r="D524" s="51" t="s">
        <v>872</v>
      </c>
      <c r="E524" s="51">
        <v>15</v>
      </c>
      <c r="F524" s="12" t="s">
        <v>873</v>
      </c>
      <c r="G524" s="12" t="s">
        <v>45</v>
      </c>
      <c r="H524" s="8" t="s">
        <v>36</v>
      </c>
      <c r="I524" s="12" t="s">
        <v>37</v>
      </c>
      <c r="J524" s="52">
        <v>24</v>
      </c>
      <c r="K524" s="10">
        <v>2020</v>
      </c>
      <c r="L524" s="192"/>
      <c r="M524" s="51">
        <v>1</v>
      </c>
      <c r="N524" s="12">
        <v>1494153</v>
      </c>
      <c r="O524" s="12" t="s">
        <v>959</v>
      </c>
      <c r="P524" s="8" t="s">
        <v>107</v>
      </c>
      <c r="Q524" s="53">
        <v>2800</v>
      </c>
      <c r="R524" s="14">
        <v>0</v>
      </c>
      <c r="S524" s="53">
        <f t="shared" si="17"/>
        <v>2800</v>
      </c>
      <c r="T524" s="8" t="s">
        <v>41</v>
      </c>
      <c r="U524" s="131" t="s">
        <v>92</v>
      </c>
      <c r="V524" s="210" t="s">
        <v>93</v>
      </c>
      <c r="W524" s="215" t="s">
        <v>50</v>
      </c>
    </row>
    <row r="525" spans="1:23" ht="114" hidden="1" customHeight="1">
      <c r="A525" s="51" t="s">
        <v>421</v>
      </c>
      <c r="B525" s="51" t="s">
        <v>831</v>
      </c>
      <c r="C525" s="51" t="s">
        <v>831</v>
      </c>
      <c r="D525" s="51" t="s">
        <v>954</v>
      </c>
      <c r="E525" s="51">
        <v>15</v>
      </c>
      <c r="F525" s="12" t="s">
        <v>955</v>
      </c>
      <c r="G525" s="12" t="s">
        <v>45</v>
      </c>
      <c r="H525" s="8" t="s">
        <v>36</v>
      </c>
      <c r="I525" s="12" t="s">
        <v>37</v>
      </c>
      <c r="J525" s="62">
        <v>24</v>
      </c>
      <c r="K525" s="10">
        <v>2020</v>
      </c>
      <c r="L525" s="192"/>
      <c r="M525" s="12">
        <v>1</v>
      </c>
      <c r="N525" s="12">
        <v>1494153</v>
      </c>
      <c r="O525" s="12" t="s">
        <v>959</v>
      </c>
      <c r="P525" s="8" t="s">
        <v>107</v>
      </c>
      <c r="Q525" s="64">
        <v>3500</v>
      </c>
      <c r="R525" s="14">
        <v>0</v>
      </c>
      <c r="S525" s="53">
        <f t="shared" si="17"/>
        <v>3500</v>
      </c>
      <c r="T525" s="8" t="s">
        <v>41</v>
      </c>
      <c r="U525" s="131" t="s">
        <v>92</v>
      </c>
      <c r="V525" s="210" t="s">
        <v>93</v>
      </c>
      <c r="W525" s="215" t="s">
        <v>50</v>
      </c>
    </row>
    <row r="526" spans="1:23" ht="142.5" hidden="1" customHeight="1">
      <c r="A526" s="51" t="s">
        <v>421</v>
      </c>
      <c r="B526" s="51" t="s">
        <v>831</v>
      </c>
      <c r="C526" s="51" t="s">
        <v>831</v>
      </c>
      <c r="D526" s="51" t="s">
        <v>879</v>
      </c>
      <c r="E526" s="51">
        <v>15</v>
      </c>
      <c r="F526" s="12" t="s">
        <v>880</v>
      </c>
      <c r="G526" s="12" t="s">
        <v>45</v>
      </c>
      <c r="H526" s="8" t="s">
        <v>36</v>
      </c>
      <c r="I526" s="12" t="s">
        <v>37</v>
      </c>
      <c r="J526" s="52">
        <v>24</v>
      </c>
      <c r="K526" s="10">
        <v>2020</v>
      </c>
      <c r="L526" s="192"/>
      <c r="M526" s="12">
        <v>1</v>
      </c>
      <c r="N526" s="51">
        <v>1494153</v>
      </c>
      <c r="O526" s="51" t="s">
        <v>959</v>
      </c>
      <c r="P526" s="8" t="s">
        <v>40</v>
      </c>
      <c r="Q526" s="53">
        <v>3500</v>
      </c>
      <c r="R526" s="14">
        <v>0</v>
      </c>
      <c r="S526" s="53">
        <f t="shared" si="17"/>
        <v>3500</v>
      </c>
      <c r="T526" s="8" t="s">
        <v>41</v>
      </c>
      <c r="U526" s="131" t="s">
        <v>92</v>
      </c>
      <c r="V526" s="210" t="s">
        <v>93</v>
      </c>
      <c r="W526" s="215" t="s">
        <v>50</v>
      </c>
    </row>
    <row r="527" spans="1:23" ht="71.25" hidden="1" customHeight="1">
      <c r="A527" s="54" t="s">
        <v>421</v>
      </c>
      <c r="B527" s="54" t="s">
        <v>831</v>
      </c>
      <c r="C527" s="54" t="s">
        <v>875</v>
      </c>
      <c r="D527" s="54" t="s">
        <v>876</v>
      </c>
      <c r="E527" s="54">
        <v>20</v>
      </c>
      <c r="F527" s="37" t="s">
        <v>877</v>
      </c>
      <c r="G527" s="37" t="s">
        <v>45</v>
      </c>
      <c r="H527" s="8" t="s">
        <v>36</v>
      </c>
      <c r="I527" s="37" t="s">
        <v>37</v>
      </c>
      <c r="J527" s="65">
        <v>20</v>
      </c>
      <c r="K527" s="10">
        <v>2020</v>
      </c>
      <c r="L527" s="192"/>
      <c r="M527" s="54">
        <v>1</v>
      </c>
      <c r="N527" s="54">
        <v>1348545</v>
      </c>
      <c r="O527" s="54" t="s">
        <v>960</v>
      </c>
      <c r="P527" s="54" t="s">
        <v>40</v>
      </c>
      <c r="Q527" s="54">
        <v>4000</v>
      </c>
      <c r="R527" s="37">
        <v>0</v>
      </c>
      <c r="S527" s="37">
        <f t="shared" si="17"/>
        <v>4000</v>
      </c>
      <c r="T527" s="8" t="s">
        <v>41</v>
      </c>
      <c r="U527" s="65" t="s">
        <v>243</v>
      </c>
      <c r="V527" s="37" t="s">
        <v>244</v>
      </c>
      <c r="W527" s="215" t="s">
        <v>58</v>
      </c>
    </row>
    <row r="528" spans="1:23" ht="71.25" hidden="1" customHeight="1">
      <c r="A528" s="51" t="s">
        <v>421</v>
      </c>
      <c r="B528" s="51" t="s">
        <v>831</v>
      </c>
      <c r="C528" s="51" t="s">
        <v>831</v>
      </c>
      <c r="D528" s="51" t="s">
        <v>832</v>
      </c>
      <c r="E528" s="51">
        <v>15</v>
      </c>
      <c r="F528" s="12" t="s">
        <v>833</v>
      </c>
      <c r="G528" s="12" t="s">
        <v>45</v>
      </c>
      <c r="H528" s="8" t="s">
        <v>36</v>
      </c>
      <c r="I528" s="12" t="s">
        <v>37</v>
      </c>
      <c r="J528" s="52">
        <v>24</v>
      </c>
      <c r="K528" s="10">
        <v>2020</v>
      </c>
      <c r="L528" s="192"/>
      <c r="M528" s="51">
        <v>1</v>
      </c>
      <c r="N528" s="12">
        <v>1489723</v>
      </c>
      <c r="O528" s="12" t="s">
        <v>961</v>
      </c>
      <c r="P528" s="8" t="s">
        <v>107</v>
      </c>
      <c r="Q528" s="53">
        <v>4000</v>
      </c>
      <c r="R528" s="14">
        <v>0</v>
      </c>
      <c r="S528" s="53">
        <f t="shared" si="17"/>
        <v>4000</v>
      </c>
      <c r="T528" s="8" t="s">
        <v>41</v>
      </c>
      <c r="U528" s="131" t="s">
        <v>92</v>
      </c>
      <c r="V528" s="210" t="s">
        <v>93</v>
      </c>
      <c r="W528" s="210" t="s">
        <v>50</v>
      </c>
    </row>
    <row r="529" spans="1:23" s="42" customFormat="1" ht="99.75" hidden="1" customHeight="1">
      <c r="A529" s="54" t="s">
        <v>421</v>
      </c>
      <c r="B529" s="54" t="s">
        <v>831</v>
      </c>
      <c r="C529" s="54" t="s">
        <v>831</v>
      </c>
      <c r="D529" s="54" t="s">
        <v>848</v>
      </c>
      <c r="E529" s="54">
        <v>15</v>
      </c>
      <c r="F529" s="37" t="s">
        <v>893</v>
      </c>
      <c r="G529" s="37" t="s">
        <v>145</v>
      </c>
      <c r="H529" s="8" t="s">
        <v>36</v>
      </c>
      <c r="I529" s="19" t="s">
        <v>46</v>
      </c>
      <c r="J529" s="65">
        <v>390</v>
      </c>
      <c r="K529" s="10">
        <v>2020</v>
      </c>
      <c r="L529" s="192" t="s">
        <v>610</v>
      </c>
      <c r="M529" s="37">
        <v>1</v>
      </c>
      <c r="N529" s="37">
        <v>1489723</v>
      </c>
      <c r="O529" s="37" t="s">
        <v>961</v>
      </c>
      <c r="P529" s="19" t="s">
        <v>107</v>
      </c>
      <c r="Q529" s="20">
        <v>0</v>
      </c>
      <c r="R529" s="20">
        <v>0</v>
      </c>
      <c r="S529" s="20">
        <f t="shared" si="17"/>
        <v>0</v>
      </c>
      <c r="T529" s="19" t="s">
        <v>145</v>
      </c>
      <c r="U529" s="131" t="s">
        <v>148</v>
      </c>
      <c r="V529" s="131" t="s">
        <v>149</v>
      </c>
      <c r="W529" s="217"/>
    </row>
    <row r="530" spans="1:23" ht="99.75" hidden="1" customHeight="1">
      <c r="A530" s="51" t="s">
        <v>421</v>
      </c>
      <c r="B530" s="51" t="s">
        <v>831</v>
      </c>
      <c r="C530" s="51" t="s">
        <v>831</v>
      </c>
      <c r="D530" s="51" t="s">
        <v>879</v>
      </c>
      <c r="E530" s="51">
        <v>15</v>
      </c>
      <c r="F530" s="12" t="s">
        <v>880</v>
      </c>
      <c r="G530" s="12" t="s">
        <v>45</v>
      </c>
      <c r="H530" s="8" t="s">
        <v>36</v>
      </c>
      <c r="I530" s="12" t="s">
        <v>37</v>
      </c>
      <c r="J530" s="52">
        <v>24</v>
      </c>
      <c r="K530" s="10">
        <v>2020</v>
      </c>
      <c r="L530" s="192"/>
      <c r="M530" s="12">
        <v>1</v>
      </c>
      <c r="N530" s="51">
        <v>1489723</v>
      </c>
      <c r="O530" s="51" t="s">
        <v>961</v>
      </c>
      <c r="P530" s="8" t="s">
        <v>40</v>
      </c>
      <c r="Q530" s="53">
        <v>3500</v>
      </c>
      <c r="R530" s="14">
        <v>0</v>
      </c>
      <c r="S530" s="53">
        <f t="shared" si="17"/>
        <v>3500</v>
      </c>
      <c r="T530" s="8" t="s">
        <v>41</v>
      </c>
      <c r="U530" s="131" t="s">
        <v>92</v>
      </c>
      <c r="V530" s="210" t="s">
        <v>93</v>
      </c>
      <c r="W530" s="215" t="s">
        <v>50</v>
      </c>
    </row>
    <row r="531" spans="1:23" ht="128.25" hidden="1" customHeight="1">
      <c r="A531" s="54" t="s">
        <v>421</v>
      </c>
      <c r="B531" s="54" t="s">
        <v>831</v>
      </c>
      <c r="C531" s="54" t="s">
        <v>831</v>
      </c>
      <c r="D531" s="54" t="s">
        <v>901</v>
      </c>
      <c r="E531" s="54">
        <v>15</v>
      </c>
      <c r="F531" s="37" t="s">
        <v>902</v>
      </c>
      <c r="G531" s="37" t="s">
        <v>45</v>
      </c>
      <c r="H531" s="8" t="s">
        <v>36</v>
      </c>
      <c r="I531" s="37" t="s">
        <v>37</v>
      </c>
      <c r="J531" s="65">
        <v>40</v>
      </c>
      <c r="K531" s="10">
        <v>2020</v>
      </c>
      <c r="L531" s="192"/>
      <c r="M531" s="37">
        <v>1</v>
      </c>
      <c r="N531" s="37">
        <v>1820606</v>
      </c>
      <c r="O531" s="37" t="s">
        <v>962</v>
      </c>
      <c r="P531" s="19" t="s">
        <v>40</v>
      </c>
      <c r="Q531" s="20">
        <v>0</v>
      </c>
      <c r="R531" s="20">
        <v>0</v>
      </c>
      <c r="S531" s="20">
        <f t="shared" si="17"/>
        <v>0</v>
      </c>
      <c r="T531" s="19" t="s">
        <v>41</v>
      </c>
      <c r="U531" s="131" t="s">
        <v>48</v>
      </c>
      <c r="V531" s="216" t="s">
        <v>904</v>
      </c>
      <c r="W531" s="215" t="s">
        <v>78</v>
      </c>
    </row>
    <row r="532" spans="1:23" ht="57" hidden="1" customHeight="1">
      <c r="A532" s="54" t="s">
        <v>421</v>
      </c>
      <c r="B532" s="54" t="s">
        <v>831</v>
      </c>
      <c r="C532" s="54" t="s">
        <v>831</v>
      </c>
      <c r="D532" s="54" t="s">
        <v>848</v>
      </c>
      <c r="E532" s="54">
        <v>15</v>
      </c>
      <c r="F532" s="37" t="s">
        <v>893</v>
      </c>
      <c r="G532" s="37" t="s">
        <v>145</v>
      </c>
      <c r="H532" s="8" t="s">
        <v>36</v>
      </c>
      <c r="I532" s="19" t="s">
        <v>46</v>
      </c>
      <c r="J532" s="65">
        <v>80</v>
      </c>
      <c r="K532" s="10">
        <v>2020</v>
      </c>
      <c r="L532" s="192" t="s">
        <v>610</v>
      </c>
      <c r="M532" s="37">
        <v>1</v>
      </c>
      <c r="N532" s="37">
        <v>1820606</v>
      </c>
      <c r="O532" s="37" t="s">
        <v>962</v>
      </c>
      <c r="P532" s="19" t="s">
        <v>40</v>
      </c>
      <c r="Q532" s="20">
        <v>0</v>
      </c>
      <c r="R532" s="20">
        <v>0</v>
      </c>
      <c r="S532" s="20">
        <f t="shared" si="17"/>
        <v>0</v>
      </c>
      <c r="T532" s="19" t="s">
        <v>145</v>
      </c>
      <c r="U532" s="131" t="s">
        <v>148</v>
      </c>
      <c r="V532" s="131" t="s">
        <v>149</v>
      </c>
      <c r="W532" s="217"/>
    </row>
    <row r="533" spans="1:23" ht="114" hidden="1" customHeight="1">
      <c r="A533" s="51" t="s">
        <v>421</v>
      </c>
      <c r="B533" s="51" t="s">
        <v>831</v>
      </c>
      <c r="C533" s="51" t="s">
        <v>857</v>
      </c>
      <c r="D533" s="51" t="s">
        <v>839</v>
      </c>
      <c r="E533" s="51">
        <v>15</v>
      </c>
      <c r="F533" s="12" t="s">
        <v>840</v>
      </c>
      <c r="G533" s="12" t="s">
        <v>45</v>
      </c>
      <c r="H533" s="8" t="s">
        <v>36</v>
      </c>
      <c r="I533" s="12" t="s">
        <v>37</v>
      </c>
      <c r="J533" s="62">
        <v>24</v>
      </c>
      <c r="K533" s="10">
        <v>2020</v>
      </c>
      <c r="L533" s="192"/>
      <c r="M533" s="12">
        <v>1</v>
      </c>
      <c r="N533" s="12">
        <v>1492049</v>
      </c>
      <c r="O533" s="12" t="s">
        <v>963</v>
      </c>
      <c r="P533" s="8" t="s">
        <v>107</v>
      </c>
      <c r="Q533" s="53">
        <v>4000</v>
      </c>
      <c r="R533" s="14">
        <v>0</v>
      </c>
      <c r="S533" s="53">
        <f t="shared" si="17"/>
        <v>4000</v>
      </c>
      <c r="T533" s="8" t="s">
        <v>41</v>
      </c>
      <c r="U533" s="131" t="s">
        <v>92</v>
      </c>
      <c r="V533" s="210" t="s">
        <v>93</v>
      </c>
      <c r="W533" s="215" t="s">
        <v>50</v>
      </c>
    </row>
    <row r="534" spans="1:23" ht="114" hidden="1" customHeight="1">
      <c r="A534" s="51" t="s">
        <v>421</v>
      </c>
      <c r="B534" s="51" t="s">
        <v>831</v>
      </c>
      <c r="C534" s="51" t="s">
        <v>857</v>
      </c>
      <c r="D534" s="51" t="s">
        <v>858</v>
      </c>
      <c r="E534" s="51">
        <v>15</v>
      </c>
      <c r="F534" s="12" t="s">
        <v>840</v>
      </c>
      <c r="G534" s="12" t="s">
        <v>45</v>
      </c>
      <c r="H534" s="8" t="s">
        <v>36</v>
      </c>
      <c r="I534" s="12" t="s">
        <v>37</v>
      </c>
      <c r="J534" s="52">
        <v>24</v>
      </c>
      <c r="K534" s="10">
        <v>2020</v>
      </c>
      <c r="L534" s="192"/>
      <c r="M534" s="51">
        <v>1</v>
      </c>
      <c r="N534" s="12">
        <v>1492049</v>
      </c>
      <c r="O534" s="12" t="s">
        <v>963</v>
      </c>
      <c r="P534" s="8" t="s">
        <v>107</v>
      </c>
      <c r="Q534" s="53">
        <v>4000</v>
      </c>
      <c r="R534" s="14">
        <v>0</v>
      </c>
      <c r="S534" s="53">
        <f t="shared" si="17"/>
        <v>4000</v>
      </c>
      <c r="T534" s="8" t="s">
        <v>41</v>
      </c>
      <c r="U534" s="131" t="s">
        <v>92</v>
      </c>
      <c r="V534" s="210" t="s">
        <v>93</v>
      </c>
      <c r="W534" s="215" t="s">
        <v>50</v>
      </c>
    </row>
    <row r="535" spans="1:23" ht="114" hidden="1" customHeight="1">
      <c r="A535" s="51" t="s">
        <v>421</v>
      </c>
      <c r="B535" s="51" t="s">
        <v>831</v>
      </c>
      <c r="C535" s="51" t="s">
        <v>857</v>
      </c>
      <c r="D535" s="51" t="s">
        <v>860</v>
      </c>
      <c r="E535" s="51">
        <v>15</v>
      </c>
      <c r="F535" s="12" t="s">
        <v>840</v>
      </c>
      <c r="G535" s="12" t="s">
        <v>45</v>
      </c>
      <c r="H535" s="8" t="s">
        <v>36</v>
      </c>
      <c r="I535" s="12" t="s">
        <v>37</v>
      </c>
      <c r="J535" s="52">
        <v>24</v>
      </c>
      <c r="K535" s="10">
        <v>2020</v>
      </c>
      <c r="L535" s="192"/>
      <c r="M535" s="51">
        <v>1</v>
      </c>
      <c r="N535" s="12">
        <v>1492049</v>
      </c>
      <c r="O535" s="12" t="s">
        <v>963</v>
      </c>
      <c r="P535" s="8" t="s">
        <v>107</v>
      </c>
      <c r="Q535" s="53">
        <v>4000</v>
      </c>
      <c r="R535" s="14">
        <v>0</v>
      </c>
      <c r="S535" s="53">
        <f t="shared" si="17"/>
        <v>4000</v>
      </c>
      <c r="T535" s="8" t="s">
        <v>41</v>
      </c>
      <c r="U535" s="131" t="s">
        <v>92</v>
      </c>
      <c r="V535" s="210" t="s">
        <v>93</v>
      </c>
      <c r="W535" s="215" t="s">
        <v>50</v>
      </c>
    </row>
    <row r="536" spans="1:23" ht="114" hidden="1" customHeight="1">
      <c r="A536" s="51" t="s">
        <v>421</v>
      </c>
      <c r="B536" s="51" t="s">
        <v>831</v>
      </c>
      <c r="C536" s="51" t="s">
        <v>857</v>
      </c>
      <c r="D536" s="51" t="s">
        <v>858</v>
      </c>
      <c r="E536" s="51">
        <v>15</v>
      </c>
      <c r="F536" s="12" t="s">
        <v>861</v>
      </c>
      <c r="G536" s="12" t="s">
        <v>45</v>
      </c>
      <c r="H536" s="8" t="s">
        <v>36</v>
      </c>
      <c r="I536" s="12" t="s">
        <v>37</v>
      </c>
      <c r="J536" s="52">
        <v>24</v>
      </c>
      <c r="K536" s="10">
        <v>2020</v>
      </c>
      <c r="L536" s="192"/>
      <c r="M536" s="51">
        <v>1</v>
      </c>
      <c r="N536" s="12">
        <v>1492049</v>
      </c>
      <c r="O536" s="12" t="s">
        <v>963</v>
      </c>
      <c r="P536" s="8" t="s">
        <v>107</v>
      </c>
      <c r="Q536" s="53">
        <v>4000</v>
      </c>
      <c r="R536" s="14">
        <v>0</v>
      </c>
      <c r="S536" s="53">
        <f t="shared" si="17"/>
        <v>4000</v>
      </c>
      <c r="T536" s="8" t="s">
        <v>41</v>
      </c>
      <c r="U536" s="131" t="s">
        <v>92</v>
      </c>
      <c r="V536" s="210" t="s">
        <v>93</v>
      </c>
      <c r="W536" s="215" t="s">
        <v>50</v>
      </c>
    </row>
    <row r="537" spans="1:23" ht="128.25" hidden="1" customHeight="1">
      <c r="A537" s="54" t="s">
        <v>421</v>
      </c>
      <c r="B537" s="54" t="s">
        <v>831</v>
      </c>
      <c r="C537" s="54" t="s">
        <v>875</v>
      </c>
      <c r="D537" s="54" t="s">
        <v>876</v>
      </c>
      <c r="E537" s="54">
        <v>20</v>
      </c>
      <c r="F537" s="37" t="s">
        <v>877</v>
      </c>
      <c r="G537" s="37" t="s">
        <v>45</v>
      </c>
      <c r="H537" s="8" t="s">
        <v>36</v>
      </c>
      <c r="I537" s="37" t="s">
        <v>37</v>
      </c>
      <c r="J537" s="65">
        <v>20</v>
      </c>
      <c r="K537" s="10">
        <v>2020</v>
      </c>
      <c r="L537" s="192"/>
      <c r="M537" s="54">
        <v>1</v>
      </c>
      <c r="N537" s="54">
        <v>3002572</v>
      </c>
      <c r="O537" s="54" t="s">
        <v>964</v>
      </c>
      <c r="P537" s="54" t="s">
        <v>40</v>
      </c>
      <c r="Q537" s="54">
        <v>4000</v>
      </c>
      <c r="R537" s="37">
        <v>0</v>
      </c>
      <c r="S537" s="37">
        <f t="shared" si="17"/>
        <v>4000</v>
      </c>
      <c r="T537" s="8" t="s">
        <v>41</v>
      </c>
      <c r="U537" s="65" t="s">
        <v>243</v>
      </c>
      <c r="V537" s="37" t="s">
        <v>244</v>
      </c>
      <c r="W537" s="215" t="s">
        <v>58</v>
      </c>
    </row>
    <row r="538" spans="1:23" ht="128.25" hidden="1" customHeight="1">
      <c r="A538" s="54" t="s">
        <v>421</v>
      </c>
      <c r="B538" s="54" t="s">
        <v>831</v>
      </c>
      <c r="C538" s="54" t="s">
        <v>831</v>
      </c>
      <c r="D538" s="54" t="s">
        <v>848</v>
      </c>
      <c r="E538" s="54">
        <v>15</v>
      </c>
      <c r="F538" s="37" t="s">
        <v>902</v>
      </c>
      <c r="G538" s="37" t="s">
        <v>45</v>
      </c>
      <c r="H538" s="8" t="s">
        <v>36</v>
      </c>
      <c r="I538" s="37" t="s">
        <v>37</v>
      </c>
      <c r="J538" s="65">
        <v>40</v>
      </c>
      <c r="K538" s="10">
        <v>2020</v>
      </c>
      <c r="L538" s="192"/>
      <c r="M538" s="37">
        <v>1</v>
      </c>
      <c r="N538" s="37">
        <v>1796036</v>
      </c>
      <c r="O538" s="37" t="s">
        <v>965</v>
      </c>
      <c r="P538" s="19" t="s">
        <v>40</v>
      </c>
      <c r="Q538" s="20">
        <v>0</v>
      </c>
      <c r="R538" s="20">
        <v>0</v>
      </c>
      <c r="S538" s="20">
        <f t="shared" si="17"/>
        <v>0</v>
      </c>
      <c r="T538" s="19" t="s">
        <v>41</v>
      </c>
      <c r="U538" s="131" t="s">
        <v>48</v>
      </c>
      <c r="V538" s="216" t="s">
        <v>904</v>
      </c>
      <c r="W538" s="215" t="s">
        <v>78</v>
      </c>
    </row>
    <row r="539" spans="1:23" ht="128.25" hidden="1" customHeight="1">
      <c r="A539" s="54" t="s">
        <v>421</v>
      </c>
      <c r="B539" s="54" t="s">
        <v>831</v>
      </c>
      <c r="C539" s="54" t="s">
        <v>831</v>
      </c>
      <c r="D539" s="54" t="s">
        <v>901</v>
      </c>
      <c r="E539" s="54">
        <v>15</v>
      </c>
      <c r="F539" s="37" t="s">
        <v>966</v>
      </c>
      <c r="G539" s="37" t="s">
        <v>145</v>
      </c>
      <c r="H539" s="8" t="s">
        <v>36</v>
      </c>
      <c r="I539" s="19" t="s">
        <v>46</v>
      </c>
      <c r="J539" s="65">
        <v>390</v>
      </c>
      <c r="K539" s="10">
        <v>2020</v>
      </c>
      <c r="L539" s="192" t="s">
        <v>610</v>
      </c>
      <c r="M539" s="37">
        <v>1</v>
      </c>
      <c r="N539" s="37">
        <v>1796036</v>
      </c>
      <c r="O539" s="37" t="s">
        <v>965</v>
      </c>
      <c r="P539" s="19" t="s">
        <v>40</v>
      </c>
      <c r="Q539" s="20">
        <v>0</v>
      </c>
      <c r="R539" s="20">
        <v>0</v>
      </c>
      <c r="S539" s="20">
        <f t="shared" si="17"/>
        <v>0</v>
      </c>
      <c r="T539" s="19" t="s">
        <v>145</v>
      </c>
      <c r="U539" s="131" t="s">
        <v>48</v>
      </c>
      <c r="V539" s="216" t="s">
        <v>455</v>
      </c>
      <c r="W539" s="217"/>
    </row>
    <row r="540" spans="1:23" ht="128.25" hidden="1" customHeight="1">
      <c r="A540" s="51" t="s">
        <v>421</v>
      </c>
      <c r="B540" s="51" t="s">
        <v>831</v>
      </c>
      <c r="C540" s="51" t="s">
        <v>857</v>
      </c>
      <c r="D540" s="51" t="s">
        <v>858</v>
      </c>
      <c r="E540" s="51">
        <v>15</v>
      </c>
      <c r="F540" s="12" t="s">
        <v>840</v>
      </c>
      <c r="G540" s="12" t="s">
        <v>45</v>
      </c>
      <c r="H540" s="8" t="s">
        <v>36</v>
      </c>
      <c r="I540" s="12" t="s">
        <v>37</v>
      </c>
      <c r="J540" s="52">
        <v>24</v>
      </c>
      <c r="K540" s="10">
        <v>2020</v>
      </c>
      <c r="L540" s="192"/>
      <c r="M540" s="51">
        <v>1</v>
      </c>
      <c r="N540" s="51">
        <v>1579608</v>
      </c>
      <c r="O540" s="51" t="s">
        <v>967</v>
      </c>
      <c r="P540" s="8" t="s">
        <v>40</v>
      </c>
      <c r="Q540" s="53">
        <v>4000</v>
      </c>
      <c r="R540" s="14">
        <v>0</v>
      </c>
      <c r="S540" s="53">
        <f t="shared" si="17"/>
        <v>4000</v>
      </c>
      <c r="T540" s="8" t="s">
        <v>41</v>
      </c>
      <c r="U540" s="131" t="s">
        <v>92</v>
      </c>
      <c r="V540" s="210" t="s">
        <v>93</v>
      </c>
      <c r="W540" s="215" t="s">
        <v>50</v>
      </c>
    </row>
    <row r="541" spans="1:23" ht="114" hidden="1" customHeight="1">
      <c r="A541" s="51" t="s">
        <v>421</v>
      </c>
      <c r="B541" s="51" t="s">
        <v>831</v>
      </c>
      <c r="C541" s="51" t="s">
        <v>857</v>
      </c>
      <c r="D541" s="51" t="s">
        <v>860</v>
      </c>
      <c r="E541" s="51">
        <v>15</v>
      </c>
      <c r="F541" s="12" t="s">
        <v>840</v>
      </c>
      <c r="G541" s="12" t="s">
        <v>45</v>
      </c>
      <c r="H541" s="8" t="s">
        <v>36</v>
      </c>
      <c r="I541" s="12" t="s">
        <v>37</v>
      </c>
      <c r="J541" s="52">
        <v>24</v>
      </c>
      <c r="K541" s="10">
        <v>2020</v>
      </c>
      <c r="L541" s="192"/>
      <c r="M541" s="51">
        <v>1</v>
      </c>
      <c r="N541" s="51">
        <v>1579608</v>
      </c>
      <c r="O541" s="51" t="s">
        <v>967</v>
      </c>
      <c r="P541" s="8" t="s">
        <v>40</v>
      </c>
      <c r="Q541" s="53">
        <v>4000</v>
      </c>
      <c r="R541" s="14">
        <v>0</v>
      </c>
      <c r="S541" s="53">
        <f t="shared" si="17"/>
        <v>4000</v>
      </c>
      <c r="T541" s="8" t="s">
        <v>41</v>
      </c>
      <c r="U541" s="131" t="s">
        <v>92</v>
      </c>
      <c r="V541" s="210" t="s">
        <v>93</v>
      </c>
      <c r="W541" s="215" t="s">
        <v>50</v>
      </c>
    </row>
    <row r="542" spans="1:23" ht="42.75" hidden="1" customHeight="1">
      <c r="A542" s="302" t="s">
        <v>421</v>
      </c>
      <c r="B542" s="302" t="s">
        <v>831</v>
      </c>
      <c r="C542" s="302" t="s">
        <v>857</v>
      </c>
      <c r="D542" s="302" t="s">
        <v>858</v>
      </c>
      <c r="E542" s="302">
        <v>15</v>
      </c>
      <c r="F542" s="145" t="s">
        <v>861</v>
      </c>
      <c r="G542" s="145" t="s">
        <v>45</v>
      </c>
      <c r="H542" s="170" t="s">
        <v>36</v>
      </c>
      <c r="I542" s="145" t="s">
        <v>37</v>
      </c>
      <c r="J542" s="282">
        <v>24</v>
      </c>
      <c r="K542" s="10">
        <v>2020</v>
      </c>
      <c r="L542" s="192"/>
      <c r="M542" s="302">
        <v>1</v>
      </c>
      <c r="N542" s="302">
        <v>1579608</v>
      </c>
      <c r="O542" s="302" t="s">
        <v>967</v>
      </c>
      <c r="P542" s="170" t="s">
        <v>40</v>
      </c>
      <c r="Q542" s="303">
        <v>4000</v>
      </c>
      <c r="R542" s="295">
        <v>0</v>
      </c>
      <c r="S542" s="303">
        <f t="shared" si="17"/>
        <v>4000</v>
      </c>
      <c r="T542" s="170" t="s">
        <v>41</v>
      </c>
      <c r="U542" s="131" t="s">
        <v>92</v>
      </c>
      <c r="V542" s="210" t="s">
        <v>93</v>
      </c>
      <c r="W542" s="215" t="s">
        <v>50</v>
      </c>
    </row>
    <row r="543" spans="1:23" ht="114" hidden="1">
      <c r="A543" s="54" t="s">
        <v>421</v>
      </c>
      <c r="B543" s="54" t="s">
        <v>831</v>
      </c>
      <c r="C543" s="54" t="s">
        <v>831</v>
      </c>
      <c r="D543" s="54" t="s">
        <v>901</v>
      </c>
      <c r="E543" s="54">
        <v>15</v>
      </c>
      <c r="F543" s="37" t="s">
        <v>902</v>
      </c>
      <c r="G543" s="37" t="s">
        <v>45</v>
      </c>
      <c r="H543" s="8" t="s">
        <v>36</v>
      </c>
      <c r="I543" s="37" t="s">
        <v>37</v>
      </c>
      <c r="J543" s="65">
        <v>40</v>
      </c>
      <c r="K543" s="10">
        <v>2020</v>
      </c>
      <c r="L543" s="192"/>
      <c r="M543" s="37">
        <v>1</v>
      </c>
      <c r="N543" s="37">
        <v>3002207</v>
      </c>
      <c r="O543" s="37" t="s">
        <v>968</v>
      </c>
      <c r="P543" s="19" t="s">
        <v>40</v>
      </c>
      <c r="Q543" s="20">
        <v>0</v>
      </c>
      <c r="R543" s="20">
        <v>0</v>
      </c>
      <c r="S543" s="20">
        <f t="shared" si="17"/>
        <v>0</v>
      </c>
      <c r="T543" s="19" t="s">
        <v>41</v>
      </c>
      <c r="U543" s="131" t="s">
        <v>48</v>
      </c>
      <c r="V543" s="216" t="s">
        <v>904</v>
      </c>
      <c r="W543" s="215" t="s">
        <v>78</v>
      </c>
    </row>
    <row r="544" spans="1:23" ht="85.5" hidden="1">
      <c r="A544" s="51" t="s">
        <v>421</v>
      </c>
      <c r="B544" s="51" t="s">
        <v>831</v>
      </c>
      <c r="C544" s="51" t="s">
        <v>831</v>
      </c>
      <c r="D544" s="51" t="s">
        <v>832</v>
      </c>
      <c r="E544" s="51">
        <v>15</v>
      </c>
      <c r="F544" s="12" t="s">
        <v>833</v>
      </c>
      <c r="G544" s="12" t="s">
        <v>45</v>
      </c>
      <c r="H544" s="8" t="s">
        <v>36</v>
      </c>
      <c r="I544" s="12" t="s">
        <v>37</v>
      </c>
      <c r="J544" s="62">
        <v>24</v>
      </c>
      <c r="K544" s="10">
        <v>2020</v>
      </c>
      <c r="L544" s="192"/>
      <c r="M544" s="12">
        <v>1</v>
      </c>
      <c r="N544" s="12">
        <v>2145976</v>
      </c>
      <c r="O544" s="12" t="s">
        <v>969</v>
      </c>
      <c r="P544" s="12" t="s">
        <v>970</v>
      </c>
      <c r="Q544" s="53">
        <v>4000</v>
      </c>
      <c r="R544" s="14">
        <v>0</v>
      </c>
      <c r="S544" s="53">
        <f t="shared" si="17"/>
        <v>4000</v>
      </c>
      <c r="T544" s="8" t="s">
        <v>41</v>
      </c>
      <c r="U544" s="131" t="s">
        <v>92</v>
      </c>
      <c r="V544" s="210" t="s">
        <v>93</v>
      </c>
      <c r="W544" s="215" t="s">
        <v>50</v>
      </c>
    </row>
    <row r="545" spans="1:23" ht="99.75" hidden="1">
      <c r="A545" s="54" t="s">
        <v>421</v>
      </c>
      <c r="B545" s="54" t="s">
        <v>831</v>
      </c>
      <c r="C545" s="54" t="s">
        <v>831</v>
      </c>
      <c r="D545" s="54" t="s">
        <v>835</v>
      </c>
      <c r="E545" s="54">
        <v>15</v>
      </c>
      <c r="F545" s="37" t="s">
        <v>836</v>
      </c>
      <c r="G545" s="37" t="s">
        <v>35</v>
      </c>
      <c r="H545" s="8" t="s">
        <v>36</v>
      </c>
      <c r="I545" s="37" t="s">
        <v>37</v>
      </c>
      <c r="J545" s="65">
        <v>24</v>
      </c>
      <c r="K545" s="10">
        <v>2020</v>
      </c>
      <c r="L545" s="192"/>
      <c r="M545" s="37">
        <v>1</v>
      </c>
      <c r="N545" s="37">
        <v>2145976</v>
      </c>
      <c r="O545" s="37" t="s">
        <v>969</v>
      </c>
      <c r="P545" s="37" t="s">
        <v>970</v>
      </c>
      <c r="Q545" s="66">
        <v>4200</v>
      </c>
      <c r="R545" s="20">
        <v>0</v>
      </c>
      <c r="S545" s="66">
        <f t="shared" si="17"/>
        <v>4200</v>
      </c>
      <c r="T545" s="19" t="s">
        <v>41</v>
      </c>
      <c r="U545" s="216" t="s">
        <v>48</v>
      </c>
      <c r="V545" s="216" t="s">
        <v>837</v>
      </c>
      <c r="W545" s="217"/>
    </row>
    <row r="546" spans="1:23" ht="114" hidden="1">
      <c r="A546" s="51" t="s">
        <v>421</v>
      </c>
      <c r="B546" s="8" t="s">
        <v>831</v>
      </c>
      <c r="C546" s="8" t="s">
        <v>843</v>
      </c>
      <c r="D546" s="51" t="s">
        <v>848</v>
      </c>
      <c r="E546" s="8">
        <v>15</v>
      </c>
      <c r="F546" s="12" t="s">
        <v>854</v>
      </c>
      <c r="G546" s="8" t="s">
        <v>35</v>
      </c>
      <c r="H546" s="8" t="s">
        <v>36</v>
      </c>
      <c r="I546" s="8" t="s">
        <v>850</v>
      </c>
      <c r="J546" s="9">
        <v>20</v>
      </c>
      <c r="K546" s="10">
        <v>2020</v>
      </c>
      <c r="L546" s="192"/>
      <c r="M546" s="8">
        <v>1</v>
      </c>
      <c r="N546" s="12">
        <v>1820153</v>
      </c>
      <c r="O546" s="12" t="s">
        <v>971</v>
      </c>
      <c r="P546" s="8" t="s">
        <v>40</v>
      </c>
      <c r="Q546" s="14">
        <v>0</v>
      </c>
      <c r="R546" s="14">
        <v>0</v>
      </c>
      <c r="S546" s="14">
        <f t="shared" si="17"/>
        <v>0</v>
      </c>
      <c r="T546" s="8" t="s">
        <v>41</v>
      </c>
      <c r="U546" s="131" t="s">
        <v>92</v>
      </c>
      <c r="V546" s="210" t="s">
        <v>93</v>
      </c>
      <c r="W546" s="215"/>
    </row>
    <row r="547" spans="1:23" ht="114" hidden="1">
      <c r="A547" s="54" t="s">
        <v>421</v>
      </c>
      <c r="B547" s="19" t="s">
        <v>831</v>
      </c>
      <c r="C547" s="19" t="s">
        <v>843</v>
      </c>
      <c r="D547" s="54" t="s">
        <v>848</v>
      </c>
      <c r="E547" s="19">
        <v>20</v>
      </c>
      <c r="F547" s="37" t="s">
        <v>868</v>
      </c>
      <c r="G547" s="19" t="s">
        <v>35</v>
      </c>
      <c r="H547" s="8" t="s">
        <v>36</v>
      </c>
      <c r="I547" s="19" t="s">
        <v>850</v>
      </c>
      <c r="J547" s="10">
        <v>40</v>
      </c>
      <c r="K547" s="10">
        <v>2020</v>
      </c>
      <c r="L547" s="192"/>
      <c r="M547" s="19">
        <v>1</v>
      </c>
      <c r="N547" s="37">
        <v>1820153</v>
      </c>
      <c r="O547" s="37" t="s">
        <v>971</v>
      </c>
      <c r="P547" s="19" t="s">
        <v>40</v>
      </c>
      <c r="Q547" s="20">
        <v>0</v>
      </c>
      <c r="R547" s="20">
        <v>0</v>
      </c>
      <c r="S547" s="20">
        <f t="shared" si="17"/>
        <v>0</v>
      </c>
      <c r="T547" s="19" t="s">
        <v>41</v>
      </c>
      <c r="U547" s="131" t="s">
        <v>92</v>
      </c>
      <c r="V547" s="216" t="s">
        <v>517</v>
      </c>
      <c r="W547" s="217"/>
    </row>
    <row r="548" spans="1:23" ht="114" hidden="1">
      <c r="A548" s="54" t="s">
        <v>421</v>
      </c>
      <c r="B548" s="19" t="s">
        <v>831</v>
      </c>
      <c r="C548" s="19" t="s">
        <v>843</v>
      </c>
      <c r="D548" s="19" t="s">
        <v>844</v>
      </c>
      <c r="E548" s="19">
        <v>15</v>
      </c>
      <c r="F548" s="19" t="s">
        <v>888</v>
      </c>
      <c r="G548" s="19" t="s">
        <v>35</v>
      </c>
      <c r="H548" s="8" t="s">
        <v>36</v>
      </c>
      <c r="I548" s="19" t="s">
        <v>846</v>
      </c>
      <c r="J548" s="10">
        <v>20</v>
      </c>
      <c r="K548" s="10">
        <v>2020</v>
      </c>
      <c r="L548" s="192"/>
      <c r="M548" s="19">
        <v>1</v>
      </c>
      <c r="N548" s="19">
        <v>1820153</v>
      </c>
      <c r="O548" s="19" t="s">
        <v>972</v>
      </c>
      <c r="P548" s="19" t="s">
        <v>40</v>
      </c>
      <c r="Q548" s="20">
        <v>1800</v>
      </c>
      <c r="R548" s="20">
        <v>0</v>
      </c>
      <c r="S548" s="20">
        <f t="shared" si="17"/>
        <v>1800</v>
      </c>
      <c r="T548" s="19" t="s">
        <v>41</v>
      </c>
      <c r="U548" s="131" t="s">
        <v>92</v>
      </c>
      <c r="V548" s="216" t="s">
        <v>517</v>
      </c>
      <c r="W548" s="217"/>
    </row>
    <row r="549" spans="1:23" ht="114" hidden="1">
      <c r="A549" s="54" t="s">
        <v>421</v>
      </c>
      <c r="B549" s="19" t="s">
        <v>831</v>
      </c>
      <c r="C549" s="19" t="s">
        <v>843</v>
      </c>
      <c r="D549" s="19" t="s">
        <v>844</v>
      </c>
      <c r="E549" s="19">
        <v>15</v>
      </c>
      <c r="F549" s="19" t="s">
        <v>888</v>
      </c>
      <c r="G549" s="19" t="s">
        <v>35</v>
      </c>
      <c r="H549" s="8" t="s">
        <v>36</v>
      </c>
      <c r="I549" s="19" t="s">
        <v>37</v>
      </c>
      <c r="J549" s="10">
        <v>20</v>
      </c>
      <c r="K549" s="10">
        <v>2020</v>
      </c>
      <c r="L549" s="192"/>
      <c r="M549" s="19">
        <v>1</v>
      </c>
      <c r="N549" s="19">
        <v>1054009</v>
      </c>
      <c r="O549" s="37" t="s">
        <v>973</v>
      </c>
      <c r="P549" s="19" t="s">
        <v>40</v>
      </c>
      <c r="Q549" s="20">
        <v>1800</v>
      </c>
      <c r="R549" s="20">
        <v>0</v>
      </c>
      <c r="S549" s="20">
        <f t="shared" si="17"/>
        <v>1800</v>
      </c>
      <c r="T549" s="19" t="s">
        <v>41</v>
      </c>
      <c r="U549" s="131" t="s">
        <v>92</v>
      </c>
      <c r="V549" s="216" t="s">
        <v>517</v>
      </c>
      <c r="W549" s="217"/>
    </row>
    <row r="550" spans="1:23" ht="114" hidden="1">
      <c r="A550" s="54" t="s">
        <v>421</v>
      </c>
      <c r="B550" s="19" t="s">
        <v>831</v>
      </c>
      <c r="C550" s="19" t="s">
        <v>843</v>
      </c>
      <c r="D550" s="19" t="s">
        <v>844</v>
      </c>
      <c r="E550" s="19">
        <v>20</v>
      </c>
      <c r="F550" s="19" t="s">
        <v>974</v>
      </c>
      <c r="G550" s="19" t="s">
        <v>145</v>
      </c>
      <c r="H550" s="8" t="s">
        <v>36</v>
      </c>
      <c r="I550" s="19" t="s">
        <v>46</v>
      </c>
      <c r="J550" s="10">
        <v>120</v>
      </c>
      <c r="K550" s="10">
        <v>2020</v>
      </c>
      <c r="L550" s="192" t="s">
        <v>610</v>
      </c>
      <c r="M550" s="19">
        <v>1</v>
      </c>
      <c r="N550" s="37">
        <v>1054009</v>
      </c>
      <c r="O550" s="37" t="s">
        <v>973</v>
      </c>
      <c r="P550" s="19" t="s">
        <v>40</v>
      </c>
      <c r="Q550" s="20">
        <v>0</v>
      </c>
      <c r="R550" s="20">
        <v>0</v>
      </c>
      <c r="S550" s="20">
        <f t="shared" si="17"/>
        <v>0</v>
      </c>
      <c r="T550" s="19" t="s">
        <v>145</v>
      </c>
      <c r="U550" s="131" t="s">
        <v>92</v>
      </c>
      <c r="V550" s="216" t="s">
        <v>517</v>
      </c>
      <c r="W550" s="217"/>
    </row>
    <row r="551" spans="1:23" ht="114" hidden="1">
      <c r="A551" s="54" t="s">
        <v>421</v>
      </c>
      <c r="B551" s="19" t="s">
        <v>831</v>
      </c>
      <c r="C551" s="19" t="s">
        <v>843</v>
      </c>
      <c r="D551" s="19" t="s">
        <v>844</v>
      </c>
      <c r="E551" s="19">
        <v>20</v>
      </c>
      <c r="F551" s="19" t="s">
        <v>407</v>
      </c>
      <c r="G551" s="19" t="s">
        <v>145</v>
      </c>
      <c r="H551" s="8" t="s">
        <v>36</v>
      </c>
      <c r="I551" s="19" t="s">
        <v>46</v>
      </c>
      <c r="J551" s="10">
        <v>120</v>
      </c>
      <c r="K551" s="10">
        <v>2020</v>
      </c>
      <c r="L551" s="192" t="s">
        <v>610</v>
      </c>
      <c r="M551" s="19">
        <v>1</v>
      </c>
      <c r="N551" s="37">
        <v>1054009</v>
      </c>
      <c r="O551" s="37" t="s">
        <v>973</v>
      </c>
      <c r="P551" s="19" t="s">
        <v>40</v>
      </c>
      <c r="Q551" s="20">
        <v>0</v>
      </c>
      <c r="R551" s="20">
        <v>0</v>
      </c>
      <c r="S551" s="20">
        <f t="shared" si="17"/>
        <v>0</v>
      </c>
      <c r="T551" s="19" t="s">
        <v>145</v>
      </c>
      <c r="U551" s="131" t="s">
        <v>148</v>
      </c>
      <c r="V551" s="131" t="s">
        <v>149</v>
      </c>
      <c r="W551" s="217"/>
    </row>
    <row r="552" spans="1:23" ht="114" hidden="1">
      <c r="A552" s="54" t="s">
        <v>421</v>
      </c>
      <c r="B552" s="19" t="s">
        <v>831</v>
      </c>
      <c r="C552" s="19" t="s">
        <v>843</v>
      </c>
      <c r="D552" s="54" t="s">
        <v>848</v>
      </c>
      <c r="E552" s="19">
        <v>20</v>
      </c>
      <c r="F552" s="37" t="s">
        <v>868</v>
      </c>
      <c r="G552" s="19" t="s">
        <v>35</v>
      </c>
      <c r="H552" s="8" t="s">
        <v>36</v>
      </c>
      <c r="I552" s="19" t="s">
        <v>850</v>
      </c>
      <c r="J552" s="10">
        <v>40</v>
      </c>
      <c r="K552" s="10">
        <v>2020</v>
      </c>
      <c r="L552" s="192"/>
      <c r="M552" s="19">
        <v>1</v>
      </c>
      <c r="N552" s="37">
        <v>1054009</v>
      </c>
      <c r="O552" s="37" t="s">
        <v>973</v>
      </c>
      <c r="P552" s="19" t="s">
        <v>40</v>
      </c>
      <c r="Q552" s="20">
        <v>0</v>
      </c>
      <c r="R552" s="20">
        <v>0</v>
      </c>
      <c r="S552" s="20">
        <f t="shared" si="17"/>
        <v>0</v>
      </c>
      <c r="T552" s="19" t="s">
        <v>41</v>
      </c>
      <c r="U552" s="131" t="s">
        <v>92</v>
      </c>
      <c r="V552" s="216" t="s">
        <v>517</v>
      </c>
      <c r="W552" s="217"/>
    </row>
    <row r="553" spans="1:23" ht="85.5" hidden="1">
      <c r="A553" s="51" t="s">
        <v>421</v>
      </c>
      <c r="B553" s="51" t="s">
        <v>831</v>
      </c>
      <c r="C553" s="51" t="s">
        <v>831</v>
      </c>
      <c r="D553" s="51" t="s">
        <v>832</v>
      </c>
      <c r="E553" s="51">
        <v>15</v>
      </c>
      <c r="F553" s="12" t="s">
        <v>833</v>
      </c>
      <c r="G553" s="12" t="s">
        <v>45</v>
      </c>
      <c r="H553" s="8" t="s">
        <v>36</v>
      </c>
      <c r="I553" s="12" t="s">
        <v>37</v>
      </c>
      <c r="J553" s="52">
        <v>24</v>
      </c>
      <c r="K553" s="10">
        <v>2020</v>
      </c>
      <c r="L553" s="192"/>
      <c r="M553" s="51">
        <v>1</v>
      </c>
      <c r="N553" s="12">
        <v>1810266</v>
      </c>
      <c r="O553" s="12" t="s">
        <v>975</v>
      </c>
      <c r="P553" s="8" t="s">
        <v>40</v>
      </c>
      <c r="Q553" s="53">
        <v>4000</v>
      </c>
      <c r="R553" s="14">
        <v>0</v>
      </c>
      <c r="S553" s="53">
        <f t="shared" si="17"/>
        <v>4000</v>
      </c>
      <c r="T553" s="8" t="s">
        <v>41</v>
      </c>
      <c r="U553" s="131" t="s">
        <v>92</v>
      </c>
      <c r="V553" s="210" t="s">
        <v>93</v>
      </c>
      <c r="W553" s="215" t="s">
        <v>50</v>
      </c>
    </row>
    <row r="554" spans="1:23" ht="99.75" hidden="1">
      <c r="A554" s="51" t="s">
        <v>421</v>
      </c>
      <c r="B554" s="51" t="s">
        <v>831</v>
      </c>
      <c r="C554" s="51" t="s">
        <v>831</v>
      </c>
      <c r="D554" s="51" t="s">
        <v>879</v>
      </c>
      <c r="E554" s="51">
        <v>15</v>
      </c>
      <c r="F554" s="12" t="s">
        <v>880</v>
      </c>
      <c r="G554" s="12" t="s">
        <v>45</v>
      </c>
      <c r="H554" s="8" t="s">
        <v>36</v>
      </c>
      <c r="I554" s="12" t="s">
        <v>37</v>
      </c>
      <c r="J554" s="52">
        <v>24</v>
      </c>
      <c r="K554" s="10">
        <v>2020</v>
      </c>
      <c r="L554" s="192"/>
      <c r="M554" s="12">
        <v>1</v>
      </c>
      <c r="N554" s="51">
        <v>1810266</v>
      </c>
      <c r="O554" s="51" t="s">
        <v>975</v>
      </c>
      <c r="P554" s="8" t="s">
        <v>40</v>
      </c>
      <c r="Q554" s="53">
        <v>3500</v>
      </c>
      <c r="R554" s="14">
        <v>0</v>
      </c>
      <c r="S554" s="53">
        <f t="shared" si="17"/>
        <v>3500</v>
      </c>
      <c r="T554" s="8" t="s">
        <v>41</v>
      </c>
      <c r="U554" s="131" t="s">
        <v>92</v>
      </c>
      <c r="V554" s="210" t="s">
        <v>93</v>
      </c>
      <c r="W554" s="215" t="s">
        <v>50</v>
      </c>
    </row>
    <row r="555" spans="1:23" ht="99.75" hidden="1">
      <c r="A555" s="51" t="s">
        <v>421</v>
      </c>
      <c r="B555" s="51" t="s">
        <v>831</v>
      </c>
      <c r="C555" s="51" t="s">
        <v>831</v>
      </c>
      <c r="D555" s="51" t="s">
        <v>954</v>
      </c>
      <c r="E555" s="51">
        <v>15</v>
      </c>
      <c r="F555" s="12" t="s">
        <v>976</v>
      </c>
      <c r="G555" s="12" t="s">
        <v>45</v>
      </c>
      <c r="H555" s="8" t="s">
        <v>36</v>
      </c>
      <c r="I555" s="12" t="s">
        <v>37</v>
      </c>
      <c r="J555" s="62">
        <v>24</v>
      </c>
      <c r="K555" s="10">
        <v>2020</v>
      </c>
      <c r="L555" s="192"/>
      <c r="M555" s="12">
        <v>1</v>
      </c>
      <c r="N555" s="12">
        <v>1810266</v>
      </c>
      <c r="O555" s="12" t="s">
        <v>975</v>
      </c>
      <c r="P555" s="8" t="s">
        <v>40</v>
      </c>
      <c r="Q555" s="64">
        <v>3500</v>
      </c>
      <c r="R555" s="14">
        <v>0</v>
      </c>
      <c r="S555" s="53">
        <f t="shared" si="17"/>
        <v>3500</v>
      </c>
      <c r="T555" s="8" t="s">
        <v>41</v>
      </c>
      <c r="U555" s="131" t="s">
        <v>92</v>
      </c>
      <c r="V555" s="210" t="s">
        <v>93</v>
      </c>
      <c r="W555" s="215" t="s">
        <v>50</v>
      </c>
    </row>
    <row r="556" spans="1:23" ht="99.75" hidden="1">
      <c r="A556" s="51" t="s">
        <v>421</v>
      </c>
      <c r="B556" s="51" t="s">
        <v>831</v>
      </c>
      <c r="C556" s="51" t="s">
        <v>918</v>
      </c>
      <c r="D556" s="51" t="s">
        <v>897</v>
      </c>
      <c r="E556" s="51">
        <v>15</v>
      </c>
      <c r="F556" s="12" t="s">
        <v>934</v>
      </c>
      <c r="G556" s="12" t="s">
        <v>45</v>
      </c>
      <c r="H556" s="8" t="s">
        <v>36</v>
      </c>
      <c r="I556" s="12" t="s">
        <v>37</v>
      </c>
      <c r="J556" s="62">
        <v>20</v>
      </c>
      <c r="K556" s="10">
        <v>2020</v>
      </c>
      <c r="L556" s="192"/>
      <c r="M556" s="51">
        <v>1</v>
      </c>
      <c r="N556" s="51">
        <v>1569251</v>
      </c>
      <c r="O556" s="51" t="s">
        <v>977</v>
      </c>
      <c r="P556" s="8" t="s">
        <v>107</v>
      </c>
      <c r="Q556" s="14">
        <v>1800</v>
      </c>
      <c r="R556" s="14">
        <v>0</v>
      </c>
      <c r="S556" s="14">
        <f t="shared" si="17"/>
        <v>1800</v>
      </c>
      <c r="T556" s="8" t="s">
        <v>41</v>
      </c>
      <c r="U556" s="221" t="s">
        <v>48</v>
      </c>
      <c r="V556" s="221" t="s">
        <v>163</v>
      </c>
      <c r="W556" s="215" t="s">
        <v>50</v>
      </c>
    </row>
    <row r="557" spans="1:23" ht="99.75" hidden="1">
      <c r="A557" s="54" t="s">
        <v>421</v>
      </c>
      <c r="B557" s="54" t="str">
        <f>B556</f>
        <v>GGGAF</v>
      </c>
      <c r="C557" s="54" t="str">
        <f>C556</f>
        <v>CCONT</v>
      </c>
      <c r="D557" s="54" t="str">
        <f>D556</f>
        <v>Promover a evidenciação dos créditos a receber nos demonstrativos contábeis da Anvisa, realizando interlocução com órgãos envolvidos, com observância dos critérios legais e técnicos.</v>
      </c>
      <c r="E557" s="54">
        <f>E556</f>
        <v>15</v>
      </c>
      <c r="F557" s="54" t="s">
        <v>841</v>
      </c>
      <c r="G557" s="54" t="s">
        <v>35</v>
      </c>
      <c r="H557" s="8" t="s">
        <v>36</v>
      </c>
      <c r="I557" s="54" t="s">
        <v>37</v>
      </c>
      <c r="J557" s="67">
        <v>40</v>
      </c>
      <c r="K557" s="10">
        <v>2020</v>
      </c>
      <c r="L557" s="192"/>
      <c r="M557" s="54">
        <v>1</v>
      </c>
      <c r="N557" s="54">
        <v>1569251</v>
      </c>
      <c r="O557" s="54" t="s">
        <v>977</v>
      </c>
      <c r="P557" s="19" t="s">
        <v>107</v>
      </c>
      <c r="Q557" s="60">
        <v>2350</v>
      </c>
      <c r="R557" s="20">
        <v>0</v>
      </c>
      <c r="S557" s="66">
        <f t="shared" si="17"/>
        <v>2350</v>
      </c>
      <c r="T557" s="19" t="s">
        <v>41</v>
      </c>
      <c r="U557" s="131" t="s">
        <v>92</v>
      </c>
      <c r="V557" s="216" t="s">
        <v>517</v>
      </c>
      <c r="W557" s="217"/>
    </row>
    <row r="558" spans="1:23" ht="85.5" hidden="1">
      <c r="A558" s="51" t="s">
        <v>421</v>
      </c>
      <c r="B558" s="51" t="s">
        <v>831</v>
      </c>
      <c r="C558" s="51" t="s">
        <v>831</v>
      </c>
      <c r="D558" s="51" t="s">
        <v>832</v>
      </c>
      <c r="E558" s="51">
        <v>15</v>
      </c>
      <c r="F558" s="12" t="s">
        <v>833</v>
      </c>
      <c r="G558" s="12" t="s">
        <v>45</v>
      </c>
      <c r="H558" s="8" t="s">
        <v>36</v>
      </c>
      <c r="I558" s="12" t="s">
        <v>37</v>
      </c>
      <c r="J558" s="62">
        <v>24</v>
      </c>
      <c r="K558" s="10">
        <v>2020</v>
      </c>
      <c r="L558" s="192"/>
      <c r="M558" s="12">
        <v>1</v>
      </c>
      <c r="N558" s="12">
        <v>1489667</v>
      </c>
      <c r="O558" s="12" t="s">
        <v>978</v>
      </c>
      <c r="P558" s="8" t="s">
        <v>107</v>
      </c>
      <c r="Q558" s="53">
        <v>4000</v>
      </c>
      <c r="R558" s="14">
        <v>0</v>
      </c>
      <c r="S558" s="53">
        <f t="shared" si="17"/>
        <v>4000</v>
      </c>
      <c r="T558" s="8" t="s">
        <v>41</v>
      </c>
      <c r="U558" s="131" t="s">
        <v>92</v>
      </c>
      <c r="V558" s="210" t="s">
        <v>93</v>
      </c>
      <c r="W558" s="215" t="s">
        <v>50</v>
      </c>
    </row>
    <row r="559" spans="1:23" ht="99.75" hidden="1">
      <c r="A559" s="51" t="s">
        <v>421</v>
      </c>
      <c r="B559" s="51" t="s">
        <v>831</v>
      </c>
      <c r="C559" s="51" t="s">
        <v>831</v>
      </c>
      <c r="D559" s="51" t="s">
        <v>872</v>
      </c>
      <c r="E559" s="51">
        <v>15</v>
      </c>
      <c r="F559" s="12" t="s">
        <v>873</v>
      </c>
      <c r="G559" s="12" t="s">
        <v>45</v>
      </c>
      <c r="H559" s="8" t="s">
        <v>36</v>
      </c>
      <c r="I559" s="12" t="s">
        <v>37</v>
      </c>
      <c r="J559" s="52">
        <v>24</v>
      </c>
      <c r="K559" s="10">
        <v>2020</v>
      </c>
      <c r="L559" s="192"/>
      <c r="M559" s="12">
        <v>1</v>
      </c>
      <c r="N559" s="12">
        <v>1489667</v>
      </c>
      <c r="O559" s="12" t="s">
        <v>978</v>
      </c>
      <c r="P559" s="8" t="s">
        <v>107</v>
      </c>
      <c r="Q559" s="53">
        <v>2800</v>
      </c>
      <c r="R559" s="14">
        <v>0</v>
      </c>
      <c r="S559" s="53">
        <f t="shared" si="17"/>
        <v>2800</v>
      </c>
      <c r="T559" s="8" t="s">
        <v>41</v>
      </c>
      <c r="U559" s="131" t="s">
        <v>92</v>
      </c>
      <c r="V559" s="210" t="s">
        <v>93</v>
      </c>
      <c r="W559" s="215" t="s">
        <v>50</v>
      </c>
    </row>
    <row r="560" spans="1:23" ht="85.5" hidden="1">
      <c r="A560" s="51" t="s">
        <v>421</v>
      </c>
      <c r="B560" s="51" t="s">
        <v>831</v>
      </c>
      <c r="C560" s="51" t="s">
        <v>831</v>
      </c>
      <c r="D560" s="51" t="s">
        <v>858</v>
      </c>
      <c r="E560" s="51">
        <v>15</v>
      </c>
      <c r="F560" s="12" t="s">
        <v>840</v>
      </c>
      <c r="G560" s="12" t="s">
        <v>45</v>
      </c>
      <c r="H560" s="8" t="s">
        <v>36</v>
      </c>
      <c r="I560" s="12" t="s">
        <v>37</v>
      </c>
      <c r="J560" s="52">
        <v>24</v>
      </c>
      <c r="K560" s="10">
        <v>2020</v>
      </c>
      <c r="L560" s="192"/>
      <c r="M560" s="51">
        <v>1</v>
      </c>
      <c r="N560" s="12">
        <v>1489667</v>
      </c>
      <c r="O560" s="12" t="s">
        <v>978</v>
      </c>
      <c r="P560" s="8" t="s">
        <v>107</v>
      </c>
      <c r="Q560" s="53">
        <v>4000</v>
      </c>
      <c r="R560" s="14">
        <v>0</v>
      </c>
      <c r="S560" s="53">
        <f t="shared" si="17"/>
        <v>4000</v>
      </c>
      <c r="T560" s="8" t="s">
        <v>41</v>
      </c>
      <c r="U560" s="131" t="s">
        <v>92</v>
      </c>
      <c r="V560" s="210" t="s">
        <v>93</v>
      </c>
      <c r="W560" s="215" t="s">
        <v>50</v>
      </c>
    </row>
    <row r="561" spans="1:23" ht="142.5" hidden="1">
      <c r="A561" s="54" t="s">
        <v>421</v>
      </c>
      <c r="B561" s="54" t="s">
        <v>831</v>
      </c>
      <c r="C561" s="54" t="s">
        <v>875</v>
      </c>
      <c r="D561" s="54" t="s">
        <v>876</v>
      </c>
      <c r="E561" s="54">
        <v>20</v>
      </c>
      <c r="F561" s="54" t="s">
        <v>895</v>
      </c>
      <c r="G561" s="54" t="s">
        <v>45</v>
      </c>
      <c r="H561" s="54" t="s">
        <v>36</v>
      </c>
      <c r="I561" s="54" t="s">
        <v>37</v>
      </c>
      <c r="J561" s="37">
        <v>24</v>
      </c>
      <c r="K561" s="10">
        <v>2020</v>
      </c>
      <c r="L561" s="192"/>
      <c r="M561" s="54">
        <v>1</v>
      </c>
      <c r="N561" s="54">
        <v>1590547</v>
      </c>
      <c r="O561" s="54" t="s">
        <v>979</v>
      </c>
      <c r="P561" s="54" t="s">
        <v>40</v>
      </c>
      <c r="Q561" s="54">
        <v>2700</v>
      </c>
      <c r="R561" s="37">
        <v>0</v>
      </c>
      <c r="S561" s="37">
        <f t="shared" si="17"/>
        <v>2700</v>
      </c>
      <c r="T561" s="8" t="s">
        <v>41</v>
      </c>
      <c r="U561" s="65" t="s">
        <v>148</v>
      </c>
      <c r="V561" s="37" t="s">
        <v>225</v>
      </c>
      <c r="W561" s="290" t="s">
        <v>50</v>
      </c>
    </row>
    <row r="562" spans="1:23" ht="114" hidden="1">
      <c r="A562" s="54" t="s">
        <v>421</v>
      </c>
      <c r="B562" s="19" t="s">
        <v>831</v>
      </c>
      <c r="C562" s="19" t="s">
        <v>843</v>
      </c>
      <c r="D562" s="54" t="s">
        <v>848</v>
      </c>
      <c r="E562" s="19">
        <v>15</v>
      </c>
      <c r="F562" s="37" t="s">
        <v>980</v>
      </c>
      <c r="G562" s="19" t="s">
        <v>35</v>
      </c>
      <c r="H562" s="8" t="s">
        <v>36</v>
      </c>
      <c r="I562" s="19" t="s">
        <v>850</v>
      </c>
      <c r="J562" s="10">
        <v>35</v>
      </c>
      <c r="K562" s="10">
        <v>2020</v>
      </c>
      <c r="L562" s="192"/>
      <c r="M562" s="19">
        <v>1</v>
      </c>
      <c r="N562" s="19">
        <v>1776087</v>
      </c>
      <c r="O562" s="37" t="s">
        <v>981</v>
      </c>
      <c r="P562" s="19" t="s">
        <v>107</v>
      </c>
      <c r="Q562" s="20">
        <v>300</v>
      </c>
      <c r="R562" s="20">
        <v>0</v>
      </c>
      <c r="S562" s="20">
        <f t="shared" si="17"/>
        <v>300</v>
      </c>
      <c r="T562" s="19" t="s">
        <v>41</v>
      </c>
      <c r="U562" s="131" t="s">
        <v>92</v>
      </c>
      <c r="V562" s="216" t="s">
        <v>517</v>
      </c>
      <c r="W562" s="217"/>
    </row>
    <row r="563" spans="1:23" ht="114" hidden="1">
      <c r="A563" s="54" t="s">
        <v>421</v>
      </c>
      <c r="B563" s="19" t="s">
        <v>831</v>
      </c>
      <c r="C563" s="19" t="s">
        <v>843</v>
      </c>
      <c r="D563" s="54" t="s">
        <v>848</v>
      </c>
      <c r="E563" s="19">
        <v>20</v>
      </c>
      <c r="F563" s="37" t="s">
        <v>868</v>
      </c>
      <c r="G563" s="19" t="s">
        <v>35</v>
      </c>
      <c r="H563" s="8" t="s">
        <v>36</v>
      </c>
      <c r="I563" s="19" t="s">
        <v>850</v>
      </c>
      <c r="J563" s="10">
        <v>40</v>
      </c>
      <c r="K563" s="10">
        <v>2020</v>
      </c>
      <c r="L563" s="192"/>
      <c r="M563" s="19">
        <v>1</v>
      </c>
      <c r="N563" s="19">
        <v>1776087</v>
      </c>
      <c r="O563" s="19" t="s">
        <v>981</v>
      </c>
      <c r="P563" s="19" t="s">
        <v>40</v>
      </c>
      <c r="Q563" s="20">
        <v>0</v>
      </c>
      <c r="R563" s="20">
        <v>0</v>
      </c>
      <c r="S563" s="20">
        <f t="shared" si="17"/>
        <v>0</v>
      </c>
      <c r="T563" s="19" t="s">
        <v>41</v>
      </c>
      <c r="U563" s="131" t="s">
        <v>92</v>
      </c>
      <c r="V563" s="216" t="s">
        <v>517</v>
      </c>
      <c r="W563" s="240"/>
    </row>
    <row r="564" spans="1:23" ht="85.5" hidden="1">
      <c r="A564" s="51" t="s">
        <v>421</v>
      </c>
      <c r="B564" s="51" t="s">
        <v>831</v>
      </c>
      <c r="C564" s="51" t="s">
        <v>831</v>
      </c>
      <c r="D564" s="51" t="s">
        <v>832</v>
      </c>
      <c r="E564" s="51">
        <v>15</v>
      </c>
      <c r="F564" s="12" t="s">
        <v>833</v>
      </c>
      <c r="G564" s="12" t="s">
        <v>45</v>
      </c>
      <c r="H564" s="8" t="s">
        <v>36</v>
      </c>
      <c r="I564" s="12" t="s">
        <v>37</v>
      </c>
      <c r="J564" s="62">
        <v>24</v>
      </c>
      <c r="K564" s="10">
        <v>2020</v>
      </c>
      <c r="L564" s="192"/>
      <c r="M564" s="12">
        <v>1</v>
      </c>
      <c r="N564" s="12">
        <v>2264147</v>
      </c>
      <c r="O564" s="12" t="s">
        <v>982</v>
      </c>
      <c r="P564" s="8" t="s">
        <v>40</v>
      </c>
      <c r="Q564" s="53">
        <v>4000</v>
      </c>
      <c r="R564" s="14">
        <v>0</v>
      </c>
      <c r="S564" s="53">
        <f t="shared" si="17"/>
        <v>4000</v>
      </c>
      <c r="T564" s="8" t="s">
        <v>41</v>
      </c>
      <c r="U564" s="131" t="s">
        <v>92</v>
      </c>
      <c r="V564" s="210" t="s">
        <v>93</v>
      </c>
      <c r="W564" s="210" t="s">
        <v>50</v>
      </c>
    </row>
    <row r="565" spans="1:23" ht="85.5" hidden="1">
      <c r="A565" s="51" t="s">
        <v>421</v>
      </c>
      <c r="B565" s="51" t="s">
        <v>831</v>
      </c>
      <c r="C565" s="51" t="s">
        <v>831</v>
      </c>
      <c r="D565" s="51" t="s">
        <v>890</v>
      </c>
      <c r="E565" s="51">
        <v>15</v>
      </c>
      <c r="F565" s="33" t="str">
        <f>F564</f>
        <v>Aprimorar  o processo de  gestão e fiscalização de Contratos Administrativos</v>
      </c>
      <c r="G565" s="12" t="s">
        <v>45</v>
      </c>
      <c r="H565" s="8" t="s">
        <v>36</v>
      </c>
      <c r="I565" s="12" t="s">
        <v>37</v>
      </c>
      <c r="J565" s="62">
        <v>16</v>
      </c>
      <c r="K565" s="10">
        <v>2020</v>
      </c>
      <c r="L565" s="192"/>
      <c r="M565" s="12">
        <v>1</v>
      </c>
      <c r="N565" s="12">
        <v>2264147</v>
      </c>
      <c r="O565" s="12" t="s">
        <v>982</v>
      </c>
      <c r="P565" s="8" t="s">
        <v>40</v>
      </c>
      <c r="Q565" s="64">
        <v>1800</v>
      </c>
      <c r="R565" s="14">
        <v>0</v>
      </c>
      <c r="S565" s="64">
        <f t="shared" si="17"/>
        <v>1800</v>
      </c>
      <c r="T565" s="8" t="s">
        <v>41</v>
      </c>
      <c r="U565" s="131" t="s">
        <v>48</v>
      </c>
      <c r="V565" s="210" t="s">
        <v>49</v>
      </c>
      <c r="W565" s="210" t="s">
        <v>50</v>
      </c>
    </row>
    <row r="566" spans="1:23" ht="114" hidden="1">
      <c r="A566" s="54" t="s">
        <v>421</v>
      </c>
      <c r="B566" s="19" t="s">
        <v>831</v>
      </c>
      <c r="C566" s="19" t="s">
        <v>843</v>
      </c>
      <c r="D566" s="54" t="s">
        <v>848</v>
      </c>
      <c r="E566" s="19">
        <v>15</v>
      </c>
      <c r="F566" s="19" t="s">
        <v>888</v>
      </c>
      <c r="G566" s="19" t="s">
        <v>35</v>
      </c>
      <c r="H566" s="8" t="s">
        <v>36</v>
      </c>
      <c r="I566" s="19" t="s">
        <v>850</v>
      </c>
      <c r="J566" s="10">
        <v>20</v>
      </c>
      <c r="K566" s="10">
        <v>2020</v>
      </c>
      <c r="L566" s="192"/>
      <c r="M566" s="19">
        <v>1</v>
      </c>
      <c r="N566" s="19">
        <v>1519445</v>
      </c>
      <c r="O566" s="19" t="s">
        <v>983</v>
      </c>
      <c r="P566" s="19" t="s">
        <v>107</v>
      </c>
      <c r="Q566" s="20">
        <v>1800</v>
      </c>
      <c r="R566" s="20">
        <v>0</v>
      </c>
      <c r="S566" s="20">
        <f t="shared" si="17"/>
        <v>1800</v>
      </c>
      <c r="T566" s="19" t="s">
        <v>41</v>
      </c>
      <c r="U566" s="131" t="s">
        <v>92</v>
      </c>
      <c r="V566" s="216" t="s">
        <v>517</v>
      </c>
      <c r="W566" s="240"/>
    </row>
    <row r="567" spans="1:23" ht="114" hidden="1">
      <c r="A567" s="54" t="s">
        <v>421</v>
      </c>
      <c r="B567" s="19" t="s">
        <v>831</v>
      </c>
      <c r="C567" s="19" t="s">
        <v>843</v>
      </c>
      <c r="D567" s="54" t="s">
        <v>848</v>
      </c>
      <c r="E567" s="19">
        <v>20</v>
      </c>
      <c r="F567" s="37" t="s">
        <v>868</v>
      </c>
      <c r="G567" s="19" t="s">
        <v>35</v>
      </c>
      <c r="H567" s="8" t="s">
        <v>36</v>
      </c>
      <c r="I567" s="19" t="s">
        <v>850</v>
      </c>
      <c r="J567" s="10">
        <v>40</v>
      </c>
      <c r="K567" s="10">
        <v>2020</v>
      </c>
      <c r="L567" s="192"/>
      <c r="M567" s="19">
        <v>1</v>
      </c>
      <c r="N567" s="19">
        <v>1519445</v>
      </c>
      <c r="O567" s="19" t="s">
        <v>983</v>
      </c>
      <c r="P567" s="19" t="s">
        <v>107</v>
      </c>
      <c r="Q567" s="20">
        <v>0</v>
      </c>
      <c r="R567" s="20">
        <v>0</v>
      </c>
      <c r="S567" s="20">
        <f t="shared" si="17"/>
        <v>0</v>
      </c>
      <c r="T567" s="19" t="s">
        <v>41</v>
      </c>
      <c r="U567" s="131" t="s">
        <v>92</v>
      </c>
      <c r="V567" s="216" t="s">
        <v>517</v>
      </c>
      <c r="W567" s="240"/>
    </row>
    <row r="568" spans="1:23" ht="142.5" hidden="1">
      <c r="A568" s="54" t="s">
        <v>421</v>
      </c>
      <c r="B568" s="54" t="s">
        <v>831</v>
      </c>
      <c r="C568" s="54" t="s">
        <v>875</v>
      </c>
      <c r="D568" s="54" t="s">
        <v>876</v>
      </c>
      <c r="E568" s="54">
        <v>20</v>
      </c>
      <c r="F568" s="37" t="s">
        <v>877</v>
      </c>
      <c r="G568" s="37" t="s">
        <v>45</v>
      </c>
      <c r="H568" s="8" t="s">
        <v>36</v>
      </c>
      <c r="I568" s="37" t="s">
        <v>37</v>
      </c>
      <c r="J568" s="65">
        <v>20</v>
      </c>
      <c r="K568" s="10">
        <v>2020</v>
      </c>
      <c r="L568" s="192"/>
      <c r="M568" s="54">
        <v>1</v>
      </c>
      <c r="N568" s="54">
        <v>1822746</v>
      </c>
      <c r="O568" s="54" t="s">
        <v>984</v>
      </c>
      <c r="P568" s="54" t="s">
        <v>40</v>
      </c>
      <c r="Q568" s="54">
        <v>4000</v>
      </c>
      <c r="R568" s="37">
        <v>0</v>
      </c>
      <c r="S568" s="37">
        <f t="shared" si="17"/>
        <v>4000</v>
      </c>
      <c r="T568" s="8" t="s">
        <v>41</v>
      </c>
      <c r="U568" s="65" t="s">
        <v>243</v>
      </c>
      <c r="V568" s="37" t="s">
        <v>244</v>
      </c>
      <c r="W568" s="210" t="s">
        <v>58</v>
      </c>
    </row>
    <row r="569" spans="1:23" ht="114" hidden="1">
      <c r="A569" s="54" t="s">
        <v>421</v>
      </c>
      <c r="B569" s="54" t="s">
        <v>831</v>
      </c>
      <c r="C569" s="54" t="s">
        <v>875</v>
      </c>
      <c r="D569" s="54" t="s">
        <v>848</v>
      </c>
      <c r="E569" s="54">
        <v>15</v>
      </c>
      <c r="F569" s="54" t="s">
        <v>929</v>
      </c>
      <c r="G569" s="37" t="s">
        <v>145</v>
      </c>
      <c r="H569" s="8" t="s">
        <v>36</v>
      </c>
      <c r="I569" s="19" t="s">
        <v>46</v>
      </c>
      <c r="J569" s="67">
        <v>360</v>
      </c>
      <c r="K569" s="10" t="s">
        <v>985</v>
      </c>
      <c r="L569" s="10" t="s">
        <v>152</v>
      </c>
      <c r="M569" s="54">
        <v>1</v>
      </c>
      <c r="N569" s="54">
        <v>1822746</v>
      </c>
      <c r="O569" s="54" t="s">
        <v>984</v>
      </c>
      <c r="P569" s="19" t="s">
        <v>40</v>
      </c>
      <c r="Q569" s="20">
        <v>0</v>
      </c>
      <c r="R569" s="20">
        <v>0</v>
      </c>
      <c r="S569" s="20">
        <f t="shared" si="17"/>
        <v>0</v>
      </c>
      <c r="T569" s="54" t="s">
        <v>145</v>
      </c>
      <c r="U569" s="131" t="s">
        <v>148</v>
      </c>
      <c r="V569" s="216" t="s">
        <v>931</v>
      </c>
      <c r="W569" s="240"/>
    </row>
    <row r="570" spans="1:23" ht="114" hidden="1">
      <c r="A570" s="54" t="s">
        <v>421</v>
      </c>
      <c r="B570" s="54" t="s">
        <v>831</v>
      </c>
      <c r="C570" s="54" t="s">
        <v>831</v>
      </c>
      <c r="D570" s="54" t="s">
        <v>848</v>
      </c>
      <c r="E570" s="54">
        <v>15</v>
      </c>
      <c r="F570" s="37" t="s">
        <v>986</v>
      </c>
      <c r="G570" s="37" t="s">
        <v>145</v>
      </c>
      <c r="H570" s="8" t="s">
        <v>36</v>
      </c>
      <c r="I570" s="19" t="s">
        <v>46</v>
      </c>
      <c r="J570" s="65">
        <v>80</v>
      </c>
      <c r="K570" s="10">
        <v>2020</v>
      </c>
      <c r="L570" s="192" t="s">
        <v>610</v>
      </c>
      <c r="M570" s="37">
        <v>1</v>
      </c>
      <c r="N570" s="37">
        <v>1816688</v>
      </c>
      <c r="O570" s="37" t="s">
        <v>987</v>
      </c>
      <c r="P570" s="19" t="s">
        <v>40</v>
      </c>
      <c r="Q570" s="20">
        <v>0</v>
      </c>
      <c r="R570" s="20">
        <v>0</v>
      </c>
      <c r="S570" s="20">
        <f t="shared" si="17"/>
        <v>0</v>
      </c>
      <c r="T570" s="60" t="s">
        <v>145</v>
      </c>
      <c r="U570" s="131" t="s">
        <v>48</v>
      </c>
      <c r="V570" s="131" t="s">
        <v>69</v>
      </c>
      <c r="W570" s="240"/>
    </row>
    <row r="571" spans="1:23" ht="114" hidden="1">
      <c r="A571" s="54" t="s">
        <v>421</v>
      </c>
      <c r="B571" s="54" t="s">
        <v>831</v>
      </c>
      <c r="C571" s="54" t="s">
        <v>831</v>
      </c>
      <c r="D571" s="54" t="s">
        <v>901</v>
      </c>
      <c r="E571" s="54">
        <v>15</v>
      </c>
      <c r="F571" s="37" t="s">
        <v>902</v>
      </c>
      <c r="G571" s="37" t="s">
        <v>45</v>
      </c>
      <c r="H571" s="8" t="s">
        <v>36</v>
      </c>
      <c r="I571" s="37" t="s">
        <v>37</v>
      </c>
      <c r="J571" s="65">
        <v>40</v>
      </c>
      <c r="K571" s="10">
        <v>2020</v>
      </c>
      <c r="L571" s="192"/>
      <c r="M571" s="37">
        <v>1</v>
      </c>
      <c r="N571" s="37">
        <v>1816688</v>
      </c>
      <c r="O571" s="37" t="s">
        <v>987</v>
      </c>
      <c r="P571" s="19" t="s">
        <v>40</v>
      </c>
      <c r="Q571" s="20">
        <v>0</v>
      </c>
      <c r="R571" s="20">
        <v>0</v>
      </c>
      <c r="S571" s="20">
        <f t="shared" si="17"/>
        <v>0</v>
      </c>
      <c r="T571" s="19" t="s">
        <v>41</v>
      </c>
      <c r="U571" s="131" t="s">
        <v>48</v>
      </c>
      <c r="V571" s="216" t="s">
        <v>904</v>
      </c>
      <c r="W571" s="210" t="s">
        <v>78</v>
      </c>
    </row>
    <row r="572" spans="1:23" ht="85.5" hidden="1">
      <c r="A572" s="51" t="s">
        <v>421</v>
      </c>
      <c r="B572" s="51" t="s">
        <v>831</v>
      </c>
      <c r="C572" s="51" t="s">
        <v>831</v>
      </c>
      <c r="D572" s="51" t="s">
        <v>832</v>
      </c>
      <c r="E572" s="51">
        <v>15</v>
      </c>
      <c r="F572" s="12" t="s">
        <v>833</v>
      </c>
      <c r="G572" s="12" t="s">
        <v>45</v>
      </c>
      <c r="H572" s="8" t="s">
        <v>36</v>
      </c>
      <c r="I572" s="12" t="s">
        <v>37</v>
      </c>
      <c r="J572" s="52">
        <v>24</v>
      </c>
      <c r="K572" s="10">
        <v>2020</v>
      </c>
      <c r="L572" s="192"/>
      <c r="M572" s="51">
        <v>1</v>
      </c>
      <c r="N572" s="12">
        <v>2264159</v>
      </c>
      <c r="O572" s="12" t="s">
        <v>988</v>
      </c>
      <c r="P572" s="8" t="s">
        <v>40</v>
      </c>
      <c r="Q572" s="53">
        <v>4000</v>
      </c>
      <c r="R572" s="14">
        <v>0</v>
      </c>
      <c r="S572" s="53">
        <f t="shared" si="17"/>
        <v>4000</v>
      </c>
      <c r="T572" s="8" t="s">
        <v>41</v>
      </c>
      <c r="U572" s="131" t="s">
        <v>92</v>
      </c>
      <c r="V572" s="210" t="s">
        <v>93</v>
      </c>
      <c r="W572" s="215" t="s">
        <v>50</v>
      </c>
    </row>
    <row r="573" spans="1:23" ht="99.75" hidden="1">
      <c r="A573" s="51" t="s">
        <v>421</v>
      </c>
      <c r="B573" s="51" t="s">
        <v>831</v>
      </c>
      <c r="C573" s="51" t="s">
        <v>831</v>
      </c>
      <c r="D573" s="51" t="s">
        <v>879</v>
      </c>
      <c r="E573" s="51">
        <v>15</v>
      </c>
      <c r="F573" s="12" t="s">
        <v>880</v>
      </c>
      <c r="G573" s="12" t="s">
        <v>45</v>
      </c>
      <c r="H573" s="8" t="s">
        <v>36</v>
      </c>
      <c r="I573" s="12" t="s">
        <v>37</v>
      </c>
      <c r="J573" s="52">
        <v>24</v>
      </c>
      <c r="K573" s="10">
        <v>2020</v>
      </c>
      <c r="L573" s="192"/>
      <c r="M573" s="12">
        <v>1</v>
      </c>
      <c r="N573" s="51">
        <v>2264159</v>
      </c>
      <c r="O573" s="51" t="s">
        <v>988</v>
      </c>
      <c r="P573" s="8" t="s">
        <v>40</v>
      </c>
      <c r="Q573" s="53">
        <v>3500</v>
      </c>
      <c r="R573" s="14">
        <v>0</v>
      </c>
      <c r="S573" s="53">
        <f t="shared" si="17"/>
        <v>3500</v>
      </c>
      <c r="T573" s="8" t="s">
        <v>41</v>
      </c>
      <c r="U573" s="131" t="s">
        <v>92</v>
      </c>
      <c r="V573" s="210" t="s">
        <v>93</v>
      </c>
      <c r="W573" s="210" t="s">
        <v>50</v>
      </c>
    </row>
    <row r="574" spans="1:23" ht="85.5" hidden="1">
      <c r="A574" s="51" t="s">
        <v>421</v>
      </c>
      <c r="B574" s="51" t="s">
        <v>831</v>
      </c>
      <c r="C574" s="51" t="s">
        <v>831</v>
      </c>
      <c r="D574" s="51" t="s">
        <v>890</v>
      </c>
      <c r="E574" s="51">
        <v>15</v>
      </c>
      <c r="F574" s="33" t="str">
        <f>F573</f>
        <v>Gestão Administrativa de contratos, excutando as alterações contratuais</v>
      </c>
      <c r="G574" s="12" t="s">
        <v>45</v>
      </c>
      <c r="H574" s="8" t="s">
        <v>36</v>
      </c>
      <c r="I574" s="12" t="s">
        <v>37</v>
      </c>
      <c r="J574" s="62">
        <v>16</v>
      </c>
      <c r="K574" s="10">
        <v>2020</v>
      </c>
      <c r="L574" s="192"/>
      <c r="M574" s="12">
        <v>1</v>
      </c>
      <c r="N574" s="12">
        <v>3003010</v>
      </c>
      <c r="O574" s="12" t="s">
        <v>989</v>
      </c>
      <c r="P574" s="8" t="s">
        <v>40</v>
      </c>
      <c r="Q574" s="64">
        <v>1800</v>
      </c>
      <c r="R574" s="14">
        <v>0</v>
      </c>
      <c r="S574" s="64">
        <f t="shared" si="17"/>
        <v>1800</v>
      </c>
      <c r="T574" s="8" t="s">
        <v>41</v>
      </c>
      <c r="U574" s="131" t="s">
        <v>48</v>
      </c>
      <c r="V574" s="210" t="s">
        <v>49</v>
      </c>
      <c r="W574" s="210" t="s">
        <v>50</v>
      </c>
    </row>
    <row r="575" spans="1:23" ht="99.75" hidden="1">
      <c r="A575" s="51" t="s">
        <v>421</v>
      </c>
      <c r="B575" s="51" t="s">
        <v>831</v>
      </c>
      <c r="C575" s="51" t="s">
        <v>831</v>
      </c>
      <c r="D575" s="51" t="s">
        <v>872</v>
      </c>
      <c r="E575" s="51">
        <v>15</v>
      </c>
      <c r="F575" s="12" t="s">
        <v>873</v>
      </c>
      <c r="G575" s="12" t="s">
        <v>45</v>
      </c>
      <c r="H575" s="8" t="s">
        <v>36</v>
      </c>
      <c r="I575" s="12" t="s">
        <v>37</v>
      </c>
      <c r="J575" s="52">
        <v>24</v>
      </c>
      <c r="K575" s="10">
        <v>2020</v>
      </c>
      <c r="L575" s="192"/>
      <c r="M575" s="12">
        <v>1</v>
      </c>
      <c r="N575" s="12">
        <v>3003010</v>
      </c>
      <c r="O575" s="12" t="s">
        <v>989</v>
      </c>
      <c r="P575" s="8" t="s">
        <v>40</v>
      </c>
      <c r="Q575" s="53">
        <v>2800</v>
      </c>
      <c r="R575" s="14">
        <v>0</v>
      </c>
      <c r="S575" s="53">
        <f t="shared" si="17"/>
        <v>2800</v>
      </c>
      <c r="T575" s="8" t="s">
        <v>41</v>
      </c>
      <c r="U575" s="131" t="s">
        <v>92</v>
      </c>
      <c r="V575" s="210" t="s">
        <v>93</v>
      </c>
      <c r="W575" s="215" t="s">
        <v>50</v>
      </c>
    </row>
    <row r="576" spans="1:23" ht="99.75" hidden="1">
      <c r="A576" s="51" t="s">
        <v>421</v>
      </c>
      <c r="B576" s="51" t="s">
        <v>831</v>
      </c>
      <c r="C576" s="51" t="s">
        <v>831</v>
      </c>
      <c r="D576" s="51" t="s">
        <v>839</v>
      </c>
      <c r="E576" s="51">
        <v>15</v>
      </c>
      <c r="F576" s="12" t="s">
        <v>840</v>
      </c>
      <c r="G576" s="12" t="s">
        <v>45</v>
      </c>
      <c r="H576" s="8" t="s">
        <v>36</v>
      </c>
      <c r="I576" s="12" t="s">
        <v>37</v>
      </c>
      <c r="J576" s="62">
        <v>24</v>
      </c>
      <c r="K576" s="10">
        <v>2020</v>
      </c>
      <c r="L576" s="192"/>
      <c r="M576" s="12">
        <v>1</v>
      </c>
      <c r="N576" s="12">
        <v>3003010</v>
      </c>
      <c r="O576" s="12" t="s">
        <v>989</v>
      </c>
      <c r="P576" s="8" t="s">
        <v>40</v>
      </c>
      <c r="Q576" s="53">
        <v>4000</v>
      </c>
      <c r="R576" s="14">
        <v>0</v>
      </c>
      <c r="S576" s="53">
        <f t="shared" si="17"/>
        <v>4000</v>
      </c>
      <c r="T576" s="8" t="s">
        <v>41</v>
      </c>
      <c r="U576" s="131" t="s">
        <v>92</v>
      </c>
      <c r="V576" s="210" t="s">
        <v>93</v>
      </c>
      <c r="W576" s="215" t="s">
        <v>50</v>
      </c>
    </row>
    <row r="577" spans="1:23" ht="142.5" hidden="1">
      <c r="A577" s="54" t="s">
        <v>421</v>
      </c>
      <c r="B577" s="54" t="s">
        <v>831</v>
      </c>
      <c r="C577" s="54" t="s">
        <v>875</v>
      </c>
      <c r="D577" s="54" t="s">
        <v>876</v>
      </c>
      <c r="E577" s="54">
        <v>20</v>
      </c>
      <c r="F577" s="37" t="s">
        <v>877</v>
      </c>
      <c r="G577" s="37" t="s">
        <v>45</v>
      </c>
      <c r="H577" s="8" t="s">
        <v>36</v>
      </c>
      <c r="I577" s="37" t="s">
        <v>37</v>
      </c>
      <c r="J577" s="65">
        <v>20</v>
      </c>
      <c r="K577" s="10">
        <v>2020</v>
      </c>
      <c r="L577" s="192"/>
      <c r="M577" s="54">
        <v>1</v>
      </c>
      <c r="N577" s="54">
        <v>1093234</v>
      </c>
      <c r="O577" s="54" t="s">
        <v>990</v>
      </c>
      <c r="P577" s="54" t="s">
        <v>107</v>
      </c>
      <c r="Q577" s="54">
        <v>4000</v>
      </c>
      <c r="R577" s="37">
        <v>0</v>
      </c>
      <c r="S577" s="37">
        <f t="shared" si="17"/>
        <v>4000</v>
      </c>
      <c r="T577" s="8" t="s">
        <v>41</v>
      </c>
      <c r="U577" s="65" t="s">
        <v>243</v>
      </c>
      <c r="V577" s="37" t="s">
        <v>244</v>
      </c>
      <c r="W577" s="215" t="s">
        <v>58</v>
      </c>
    </row>
    <row r="578" spans="1:23" ht="142.5" hidden="1">
      <c r="A578" s="54" t="s">
        <v>421</v>
      </c>
      <c r="B578" s="54" t="s">
        <v>831</v>
      </c>
      <c r="C578" s="54" t="s">
        <v>875</v>
      </c>
      <c r="D578" s="54" t="s">
        <v>876</v>
      </c>
      <c r="E578" s="54">
        <v>20</v>
      </c>
      <c r="F578" s="54" t="s">
        <v>895</v>
      </c>
      <c r="G578" s="54" t="s">
        <v>45</v>
      </c>
      <c r="H578" s="54" t="s">
        <v>36</v>
      </c>
      <c r="I578" s="54" t="s">
        <v>37</v>
      </c>
      <c r="J578" s="37">
        <v>24</v>
      </c>
      <c r="K578" s="10">
        <v>2020</v>
      </c>
      <c r="L578" s="192"/>
      <c r="M578" s="54">
        <v>1</v>
      </c>
      <c r="N578" s="54">
        <v>1093234</v>
      </c>
      <c r="O578" s="54" t="s">
        <v>990</v>
      </c>
      <c r="P578" s="54" t="s">
        <v>107</v>
      </c>
      <c r="Q578" s="54">
        <v>2700</v>
      </c>
      <c r="R578" s="37">
        <v>0</v>
      </c>
      <c r="S578" s="37">
        <f t="shared" si="17"/>
        <v>2700</v>
      </c>
      <c r="T578" s="8" t="s">
        <v>41</v>
      </c>
      <c r="U578" s="65" t="s">
        <v>148</v>
      </c>
      <c r="V578" s="37" t="s">
        <v>225</v>
      </c>
      <c r="W578" s="290" t="s">
        <v>50</v>
      </c>
    </row>
    <row r="579" spans="1:23" ht="99.75" hidden="1">
      <c r="A579" s="51" t="s">
        <v>421</v>
      </c>
      <c r="B579" s="51" t="s">
        <v>831</v>
      </c>
      <c r="C579" s="51" t="s">
        <v>875</v>
      </c>
      <c r="D579" s="51" t="s">
        <v>897</v>
      </c>
      <c r="E579" s="51">
        <v>20</v>
      </c>
      <c r="F579" s="51" t="s">
        <v>528</v>
      </c>
      <c r="G579" s="12" t="s">
        <v>45</v>
      </c>
      <c r="H579" s="8" t="s">
        <v>36</v>
      </c>
      <c r="I579" s="12" t="s">
        <v>37</v>
      </c>
      <c r="J579" s="52">
        <v>40</v>
      </c>
      <c r="K579" s="10">
        <v>2020</v>
      </c>
      <c r="L579" s="192"/>
      <c r="M579" s="51">
        <v>1</v>
      </c>
      <c r="N579" s="51">
        <v>1093234</v>
      </c>
      <c r="O579" s="51" t="s">
        <v>990</v>
      </c>
      <c r="P579" s="8" t="s">
        <v>107</v>
      </c>
      <c r="Q579" s="53">
        <v>1500</v>
      </c>
      <c r="R579" s="14">
        <v>0</v>
      </c>
      <c r="S579" s="53">
        <f t="shared" si="17"/>
        <v>1500</v>
      </c>
      <c r="T579" s="8" t="s">
        <v>41</v>
      </c>
      <c r="U579" s="221" t="s">
        <v>48</v>
      </c>
      <c r="V579" s="221" t="s">
        <v>163</v>
      </c>
      <c r="W579" s="215" t="s">
        <v>50</v>
      </c>
    </row>
    <row r="580" spans="1:23" ht="142.5" hidden="1">
      <c r="A580" s="51" t="s">
        <v>421</v>
      </c>
      <c r="B580" s="51" t="s">
        <v>831</v>
      </c>
      <c r="C580" s="51" t="s">
        <v>875</v>
      </c>
      <c r="D580" s="51" t="s">
        <v>876</v>
      </c>
      <c r="E580" s="51">
        <v>20</v>
      </c>
      <c r="F580" s="51" t="s">
        <v>66</v>
      </c>
      <c r="G580" s="12" t="s">
        <v>45</v>
      </c>
      <c r="H580" s="8" t="s">
        <v>36</v>
      </c>
      <c r="I580" s="12" t="s">
        <v>37</v>
      </c>
      <c r="J580" s="52">
        <v>20</v>
      </c>
      <c r="K580" s="10">
        <v>2020</v>
      </c>
      <c r="L580" s="192"/>
      <c r="M580" s="51">
        <v>1</v>
      </c>
      <c r="N580" s="51">
        <v>1093234</v>
      </c>
      <c r="O580" s="51" t="s">
        <v>990</v>
      </c>
      <c r="P580" s="8" t="s">
        <v>107</v>
      </c>
      <c r="Q580" s="53">
        <v>0</v>
      </c>
      <c r="R580" s="14">
        <v>0</v>
      </c>
      <c r="S580" s="53">
        <f t="shared" si="17"/>
        <v>0</v>
      </c>
      <c r="T580" s="8" t="s">
        <v>41</v>
      </c>
      <c r="U580" s="131" t="s">
        <v>48</v>
      </c>
      <c r="V580" s="210" t="s">
        <v>69</v>
      </c>
      <c r="W580" s="215" t="s">
        <v>50</v>
      </c>
    </row>
    <row r="581" spans="1:23" ht="99.75" hidden="1">
      <c r="A581" s="54" t="s">
        <v>421</v>
      </c>
      <c r="B581" s="54" t="s">
        <v>831</v>
      </c>
      <c r="C581" s="54" t="s">
        <v>875</v>
      </c>
      <c r="D581" s="54" t="s">
        <v>897</v>
      </c>
      <c r="E581" s="54">
        <v>20</v>
      </c>
      <c r="F581" s="54" t="s">
        <v>940</v>
      </c>
      <c r="G581" s="37" t="s">
        <v>35</v>
      </c>
      <c r="H581" s="8" t="s">
        <v>36</v>
      </c>
      <c r="I581" s="37" t="s">
        <v>37</v>
      </c>
      <c r="J581" s="67">
        <v>40</v>
      </c>
      <c r="K581" s="10">
        <v>2020</v>
      </c>
      <c r="L581" s="192"/>
      <c r="M581" s="54">
        <v>1</v>
      </c>
      <c r="N581" s="54">
        <v>1093234</v>
      </c>
      <c r="O581" s="54" t="s">
        <v>990</v>
      </c>
      <c r="P581" s="19" t="s">
        <v>107</v>
      </c>
      <c r="Q581" s="66">
        <v>1500</v>
      </c>
      <c r="R581" s="20">
        <v>0</v>
      </c>
      <c r="S581" s="66">
        <f t="shared" si="17"/>
        <v>1500</v>
      </c>
      <c r="T581" s="19" t="s">
        <v>41</v>
      </c>
      <c r="U581" s="210" t="s">
        <v>48</v>
      </c>
      <c r="V581" s="216" t="s">
        <v>941</v>
      </c>
      <c r="W581" s="217"/>
    </row>
    <row r="582" spans="1:23" ht="114" hidden="1">
      <c r="A582" s="54" t="s">
        <v>421</v>
      </c>
      <c r="B582" s="54" t="s">
        <v>831</v>
      </c>
      <c r="C582" s="54" t="s">
        <v>875</v>
      </c>
      <c r="D582" s="54" t="s">
        <v>848</v>
      </c>
      <c r="E582" s="54">
        <v>15</v>
      </c>
      <c r="F582" s="54" t="s">
        <v>991</v>
      </c>
      <c r="G582" s="37" t="s">
        <v>145</v>
      </c>
      <c r="H582" s="8" t="s">
        <v>36</v>
      </c>
      <c r="I582" s="19" t="s">
        <v>46</v>
      </c>
      <c r="J582" s="67">
        <v>120</v>
      </c>
      <c r="K582" s="10" t="s">
        <v>992</v>
      </c>
      <c r="L582" s="10" t="s">
        <v>759</v>
      </c>
      <c r="M582" s="54">
        <v>1</v>
      </c>
      <c r="N582" s="54">
        <v>1093234</v>
      </c>
      <c r="O582" s="54" t="s">
        <v>990</v>
      </c>
      <c r="P582" s="19" t="s">
        <v>107</v>
      </c>
      <c r="Q582" s="20">
        <v>0</v>
      </c>
      <c r="R582" s="20">
        <v>0</v>
      </c>
      <c r="S582" s="20">
        <f t="shared" si="17"/>
        <v>0</v>
      </c>
      <c r="T582" s="54" t="s">
        <v>145</v>
      </c>
      <c r="U582" s="131" t="s">
        <v>148</v>
      </c>
      <c r="V582" s="216" t="s">
        <v>931</v>
      </c>
      <c r="W582" s="217"/>
    </row>
    <row r="583" spans="1:23" ht="114" hidden="1">
      <c r="A583" s="51" t="s">
        <v>421</v>
      </c>
      <c r="B583" s="51" t="s">
        <v>831</v>
      </c>
      <c r="C583" s="51" t="s">
        <v>875</v>
      </c>
      <c r="D583" s="51" t="s">
        <v>848</v>
      </c>
      <c r="E583" s="51">
        <v>15</v>
      </c>
      <c r="F583" s="51" t="s">
        <v>898</v>
      </c>
      <c r="G583" s="12" t="s">
        <v>45</v>
      </c>
      <c r="H583" s="8" t="s">
        <v>36</v>
      </c>
      <c r="I583" s="12" t="s">
        <v>37</v>
      </c>
      <c r="J583" s="52">
        <v>40</v>
      </c>
      <c r="K583" s="10">
        <v>2020</v>
      </c>
      <c r="L583" s="192"/>
      <c r="M583" s="51">
        <v>1</v>
      </c>
      <c r="N583" s="51">
        <v>1093234</v>
      </c>
      <c r="O583" s="51" t="s">
        <v>990</v>
      </c>
      <c r="P583" s="8" t="s">
        <v>107</v>
      </c>
      <c r="Q583" s="53">
        <v>1500</v>
      </c>
      <c r="R583" s="14">
        <v>0</v>
      </c>
      <c r="S583" s="53">
        <f t="shared" si="17"/>
        <v>1500</v>
      </c>
      <c r="T583" s="8" t="s">
        <v>41</v>
      </c>
      <c r="U583" s="131" t="s">
        <v>201</v>
      </c>
      <c r="V583" s="131" t="s">
        <v>202</v>
      </c>
      <c r="W583" s="215" t="s">
        <v>50</v>
      </c>
    </row>
    <row r="584" spans="1:23" ht="99.75" hidden="1">
      <c r="A584" s="51" t="s">
        <v>421</v>
      </c>
      <c r="B584" s="51" t="s">
        <v>831</v>
      </c>
      <c r="C584" s="51" t="s">
        <v>875</v>
      </c>
      <c r="D584" s="51" t="s">
        <v>897</v>
      </c>
      <c r="E584" s="51">
        <v>20</v>
      </c>
      <c r="F584" s="51" t="s">
        <v>528</v>
      </c>
      <c r="G584" s="12" t="s">
        <v>45</v>
      </c>
      <c r="H584" s="8" t="s">
        <v>36</v>
      </c>
      <c r="I584" s="12" t="s">
        <v>37</v>
      </c>
      <c r="J584" s="52">
        <v>40</v>
      </c>
      <c r="K584" s="10">
        <v>2020</v>
      </c>
      <c r="L584" s="192"/>
      <c r="M584" s="51">
        <v>1</v>
      </c>
      <c r="N584" s="51">
        <v>1568000</v>
      </c>
      <c r="O584" s="51" t="s">
        <v>993</v>
      </c>
      <c r="P584" s="8" t="s">
        <v>107</v>
      </c>
      <c r="Q584" s="53">
        <v>1500</v>
      </c>
      <c r="R584" s="14">
        <v>0</v>
      </c>
      <c r="S584" s="53">
        <f t="shared" si="17"/>
        <v>1500</v>
      </c>
      <c r="T584" s="8" t="s">
        <v>41</v>
      </c>
      <c r="U584" s="221" t="s">
        <v>48</v>
      </c>
      <c r="V584" s="221" t="s">
        <v>163</v>
      </c>
      <c r="W584" s="215" t="s">
        <v>50</v>
      </c>
    </row>
    <row r="585" spans="1:23" ht="99.75" hidden="1">
      <c r="A585" s="54" t="s">
        <v>421</v>
      </c>
      <c r="B585" s="54" t="s">
        <v>831</v>
      </c>
      <c r="C585" s="54" t="s">
        <v>875</v>
      </c>
      <c r="D585" s="54" t="s">
        <v>897</v>
      </c>
      <c r="E585" s="54">
        <v>20</v>
      </c>
      <c r="F585" s="54" t="s">
        <v>940</v>
      </c>
      <c r="G585" s="37" t="s">
        <v>35</v>
      </c>
      <c r="H585" s="8" t="s">
        <v>36</v>
      </c>
      <c r="I585" s="37" t="s">
        <v>37</v>
      </c>
      <c r="J585" s="67">
        <v>40</v>
      </c>
      <c r="K585" s="10">
        <v>2020</v>
      </c>
      <c r="L585" s="192"/>
      <c r="M585" s="54">
        <v>1</v>
      </c>
      <c r="N585" s="54">
        <v>1568000</v>
      </c>
      <c r="O585" s="54" t="s">
        <v>993</v>
      </c>
      <c r="P585" s="19" t="s">
        <v>107</v>
      </c>
      <c r="Q585" s="66">
        <v>1500</v>
      </c>
      <c r="R585" s="20">
        <v>0</v>
      </c>
      <c r="S585" s="66">
        <f t="shared" si="17"/>
        <v>1500</v>
      </c>
      <c r="T585" s="19" t="s">
        <v>41</v>
      </c>
      <c r="U585" s="210" t="s">
        <v>48</v>
      </c>
      <c r="V585" s="216" t="s">
        <v>941</v>
      </c>
      <c r="W585" s="217"/>
    </row>
    <row r="586" spans="1:23" ht="114" hidden="1">
      <c r="A586" s="51" t="s">
        <v>421</v>
      </c>
      <c r="B586" s="51" t="s">
        <v>831</v>
      </c>
      <c r="C586" s="51" t="s">
        <v>875</v>
      </c>
      <c r="D586" s="51" t="s">
        <v>848</v>
      </c>
      <c r="E586" s="51">
        <v>15</v>
      </c>
      <c r="F586" s="51" t="s">
        <v>898</v>
      </c>
      <c r="G586" s="12" t="s">
        <v>45</v>
      </c>
      <c r="H586" s="8" t="s">
        <v>36</v>
      </c>
      <c r="I586" s="12" t="s">
        <v>37</v>
      </c>
      <c r="J586" s="52">
        <v>40</v>
      </c>
      <c r="K586" s="10">
        <v>2020</v>
      </c>
      <c r="L586" s="192"/>
      <c r="M586" s="51">
        <v>1</v>
      </c>
      <c r="N586" s="51">
        <v>1568000</v>
      </c>
      <c r="O586" s="51" t="s">
        <v>993</v>
      </c>
      <c r="P586" s="8" t="s">
        <v>107</v>
      </c>
      <c r="Q586" s="53">
        <v>1500</v>
      </c>
      <c r="R586" s="14">
        <v>0</v>
      </c>
      <c r="S586" s="53">
        <f t="shared" si="17"/>
        <v>1500</v>
      </c>
      <c r="T586" s="8" t="s">
        <v>41</v>
      </c>
      <c r="U586" s="131" t="s">
        <v>201</v>
      </c>
      <c r="V586" s="131" t="s">
        <v>202</v>
      </c>
      <c r="W586" s="215" t="s">
        <v>50</v>
      </c>
    </row>
    <row r="587" spans="1:23" ht="142.5" hidden="1">
      <c r="A587" s="54" t="s">
        <v>421</v>
      </c>
      <c r="B587" s="54" t="s">
        <v>831</v>
      </c>
      <c r="C587" s="54" t="s">
        <v>875</v>
      </c>
      <c r="D587" s="54" t="s">
        <v>876</v>
      </c>
      <c r="E587" s="54">
        <v>20</v>
      </c>
      <c r="F587" s="37" t="s">
        <v>877</v>
      </c>
      <c r="G587" s="37" t="s">
        <v>45</v>
      </c>
      <c r="H587" s="8" t="s">
        <v>36</v>
      </c>
      <c r="I587" s="37" t="s">
        <v>37</v>
      </c>
      <c r="J587" s="65">
        <v>20</v>
      </c>
      <c r="K587" s="10">
        <v>2020</v>
      </c>
      <c r="L587" s="192"/>
      <c r="M587" s="54">
        <v>1</v>
      </c>
      <c r="N587" s="54">
        <v>1568000</v>
      </c>
      <c r="O587" s="54" t="s">
        <v>994</v>
      </c>
      <c r="P587" s="54" t="s">
        <v>107</v>
      </c>
      <c r="Q587" s="54">
        <v>4000</v>
      </c>
      <c r="R587" s="37">
        <v>0</v>
      </c>
      <c r="S587" s="37">
        <f t="shared" ref="S587:S650" si="18">(R587+Q587)*M587</f>
        <v>4000</v>
      </c>
      <c r="T587" s="8" t="s">
        <v>41</v>
      </c>
      <c r="U587" s="65" t="s">
        <v>243</v>
      </c>
      <c r="V587" s="37" t="s">
        <v>244</v>
      </c>
      <c r="W587" s="215" t="s">
        <v>58</v>
      </c>
    </row>
    <row r="588" spans="1:23" ht="142.5" hidden="1">
      <c r="A588" s="54" t="s">
        <v>421</v>
      </c>
      <c r="B588" s="54" t="s">
        <v>831</v>
      </c>
      <c r="C588" s="54" t="s">
        <v>875</v>
      </c>
      <c r="D588" s="54" t="s">
        <v>876</v>
      </c>
      <c r="E588" s="54">
        <v>20</v>
      </c>
      <c r="F588" s="54" t="s">
        <v>895</v>
      </c>
      <c r="G588" s="54" t="s">
        <v>45</v>
      </c>
      <c r="H588" s="54" t="s">
        <v>36</v>
      </c>
      <c r="I588" s="54" t="s">
        <v>37</v>
      </c>
      <c r="J588" s="37">
        <v>24</v>
      </c>
      <c r="K588" s="10">
        <v>2020</v>
      </c>
      <c r="L588" s="192"/>
      <c r="M588" s="54">
        <v>1</v>
      </c>
      <c r="N588" s="54">
        <v>1568000</v>
      </c>
      <c r="O588" s="54" t="s">
        <v>994</v>
      </c>
      <c r="P588" s="54" t="s">
        <v>107</v>
      </c>
      <c r="Q588" s="54">
        <v>2700</v>
      </c>
      <c r="R588" s="37">
        <v>0</v>
      </c>
      <c r="S588" s="37">
        <f t="shared" si="18"/>
        <v>2700</v>
      </c>
      <c r="T588" s="8" t="s">
        <v>41</v>
      </c>
      <c r="U588" s="65" t="s">
        <v>148</v>
      </c>
      <c r="V588" s="37" t="s">
        <v>225</v>
      </c>
      <c r="W588" s="290" t="s">
        <v>50</v>
      </c>
    </row>
    <row r="589" spans="1:23" ht="114" hidden="1">
      <c r="A589" s="54" t="s">
        <v>421</v>
      </c>
      <c r="B589" s="54" t="s">
        <v>831</v>
      </c>
      <c r="C589" s="54" t="s">
        <v>875</v>
      </c>
      <c r="D589" s="54" t="s">
        <v>848</v>
      </c>
      <c r="E589" s="54">
        <v>15</v>
      </c>
      <c r="F589" s="54" t="s">
        <v>991</v>
      </c>
      <c r="G589" s="37" t="s">
        <v>145</v>
      </c>
      <c r="H589" s="8" t="s">
        <v>36</v>
      </c>
      <c r="I589" s="19" t="s">
        <v>46</v>
      </c>
      <c r="J589" s="67">
        <v>120</v>
      </c>
      <c r="K589" s="192" t="s">
        <v>995</v>
      </c>
      <c r="L589" s="192" t="s">
        <v>610</v>
      </c>
      <c r="M589" s="54">
        <v>1</v>
      </c>
      <c r="N589" s="54">
        <v>1568000</v>
      </c>
      <c r="O589" s="54" t="s">
        <v>994</v>
      </c>
      <c r="P589" s="19" t="s">
        <v>107</v>
      </c>
      <c r="Q589" s="20">
        <v>0</v>
      </c>
      <c r="R589" s="20">
        <v>0</v>
      </c>
      <c r="S589" s="20">
        <f t="shared" si="18"/>
        <v>0</v>
      </c>
      <c r="T589" s="54" t="s">
        <v>145</v>
      </c>
      <c r="U589" s="131" t="s">
        <v>148</v>
      </c>
      <c r="V589" s="216" t="s">
        <v>931</v>
      </c>
      <c r="W589" s="217"/>
    </row>
    <row r="590" spans="1:23" ht="99.75" hidden="1">
      <c r="A590" s="54" t="s">
        <v>421</v>
      </c>
      <c r="B590" s="54" t="s">
        <v>831</v>
      </c>
      <c r="C590" s="54" t="s">
        <v>831</v>
      </c>
      <c r="D590" s="54" t="s">
        <v>835</v>
      </c>
      <c r="E590" s="54">
        <v>15</v>
      </c>
      <c r="F590" s="37" t="s">
        <v>836</v>
      </c>
      <c r="G590" s="37" t="s">
        <v>35</v>
      </c>
      <c r="H590" s="8" t="s">
        <v>36</v>
      </c>
      <c r="I590" s="37" t="s">
        <v>37</v>
      </c>
      <c r="J590" s="65">
        <v>24</v>
      </c>
      <c r="K590" s="10">
        <v>2020</v>
      </c>
      <c r="L590" s="192"/>
      <c r="M590" s="37">
        <v>1</v>
      </c>
      <c r="N590" s="37">
        <v>3006343</v>
      </c>
      <c r="O590" s="37" t="s">
        <v>996</v>
      </c>
      <c r="P590" s="19" t="s">
        <v>40</v>
      </c>
      <c r="Q590" s="66">
        <v>4200</v>
      </c>
      <c r="R590" s="20">
        <v>0</v>
      </c>
      <c r="S590" s="66">
        <f t="shared" si="18"/>
        <v>4200</v>
      </c>
      <c r="T590" s="19" t="s">
        <v>41</v>
      </c>
      <c r="U590" s="216" t="s">
        <v>48</v>
      </c>
      <c r="V590" s="216" t="s">
        <v>837</v>
      </c>
      <c r="W590" s="217"/>
    </row>
    <row r="591" spans="1:23" ht="99.75" hidden="1">
      <c r="A591" s="51" t="s">
        <v>421</v>
      </c>
      <c r="B591" s="51" t="s">
        <v>831</v>
      </c>
      <c r="C591" s="51" t="s">
        <v>831</v>
      </c>
      <c r="D591" s="51" t="s">
        <v>879</v>
      </c>
      <c r="E591" s="51">
        <v>15</v>
      </c>
      <c r="F591" s="12" t="s">
        <v>880</v>
      </c>
      <c r="G591" s="12" t="s">
        <v>45</v>
      </c>
      <c r="H591" s="8" t="s">
        <v>36</v>
      </c>
      <c r="I591" s="12" t="s">
        <v>37</v>
      </c>
      <c r="J591" s="52">
        <v>24</v>
      </c>
      <c r="K591" s="10">
        <v>2020</v>
      </c>
      <c r="L591" s="192"/>
      <c r="M591" s="12">
        <v>1</v>
      </c>
      <c r="N591" s="12">
        <v>1819877</v>
      </c>
      <c r="O591" s="12" t="s">
        <v>997</v>
      </c>
      <c r="P591" s="8" t="s">
        <v>40</v>
      </c>
      <c r="Q591" s="53">
        <v>3500</v>
      </c>
      <c r="R591" s="14">
        <v>0</v>
      </c>
      <c r="S591" s="53">
        <f t="shared" si="18"/>
        <v>3500</v>
      </c>
      <c r="T591" s="8" t="s">
        <v>41</v>
      </c>
      <c r="U591" s="131" t="s">
        <v>92</v>
      </c>
      <c r="V591" s="210" t="s">
        <v>93</v>
      </c>
      <c r="W591" s="215" t="s">
        <v>50</v>
      </c>
    </row>
    <row r="592" spans="1:23" ht="99.75" hidden="1">
      <c r="A592" s="51" t="s">
        <v>421</v>
      </c>
      <c r="B592" s="51" t="s">
        <v>831</v>
      </c>
      <c r="C592" s="51" t="s">
        <v>831</v>
      </c>
      <c r="D592" s="51" t="s">
        <v>839</v>
      </c>
      <c r="E592" s="51">
        <v>15</v>
      </c>
      <c r="F592" s="12" t="s">
        <v>840</v>
      </c>
      <c r="G592" s="12" t="s">
        <v>45</v>
      </c>
      <c r="H592" s="8" t="s">
        <v>36</v>
      </c>
      <c r="I592" s="12" t="s">
        <v>37</v>
      </c>
      <c r="J592" s="62">
        <v>24</v>
      </c>
      <c r="K592" s="10">
        <v>2020</v>
      </c>
      <c r="L592" s="192"/>
      <c r="M592" s="12">
        <v>1</v>
      </c>
      <c r="N592" s="12">
        <v>1819877</v>
      </c>
      <c r="O592" s="12" t="s">
        <v>997</v>
      </c>
      <c r="P592" s="8" t="s">
        <v>40</v>
      </c>
      <c r="Q592" s="53">
        <v>4000</v>
      </c>
      <c r="R592" s="14">
        <v>0</v>
      </c>
      <c r="S592" s="53">
        <f t="shared" si="18"/>
        <v>4000</v>
      </c>
      <c r="T592" s="8" t="s">
        <v>41</v>
      </c>
      <c r="U592" s="131" t="s">
        <v>92</v>
      </c>
      <c r="V592" s="210" t="s">
        <v>93</v>
      </c>
      <c r="W592" s="215" t="s">
        <v>50</v>
      </c>
    </row>
    <row r="593" spans="1:23" ht="99.75" hidden="1">
      <c r="A593" s="51" t="s">
        <v>421</v>
      </c>
      <c r="B593" s="51" t="s">
        <v>831</v>
      </c>
      <c r="C593" s="51" t="s">
        <v>831</v>
      </c>
      <c r="D593" s="51" t="s">
        <v>954</v>
      </c>
      <c r="E593" s="51">
        <v>15</v>
      </c>
      <c r="F593" s="12" t="s">
        <v>976</v>
      </c>
      <c r="G593" s="12" t="s">
        <v>45</v>
      </c>
      <c r="H593" s="8" t="s">
        <v>36</v>
      </c>
      <c r="I593" s="12" t="s">
        <v>37</v>
      </c>
      <c r="J593" s="62">
        <v>24</v>
      </c>
      <c r="K593" s="10">
        <v>2020</v>
      </c>
      <c r="L593" s="192"/>
      <c r="M593" s="12">
        <v>1</v>
      </c>
      <c r="N593" s="12">
        <v>1819877</v>
      </c>
      <c r="O593" s="12" t="s">
        <v>997</v>
      </c>
      <c r="P593" s="8" t="s">
        <v>40</v>
      </c>
      <c r="Q593" s="64">
        <v>3500</v>
      </c>
      <c r="R593" s="14">
        <v>0</v>
      </c>
      <c r="S593" s="53">
        <f t="shared" si="18"/>
        <v>3500</v>
      </c>
      <c r="T593" s="8" t="s">
        <v>41</v>
      </c>
      <c r="U593" s="131" t="s">
        <v>92</v>
      </c>
      <c r="V593" s="210" t="s">
        <v>93</v>
      </c>
      <c r="W593" s="215" t="s">
        <v>50</v>
      </c>
    </row>
    <row r="594" spans="1:23" ht="114" hidden="1">
      <c r="A594" s="54" t="s">
        <v>421</v>
      </c>
      <c r="B594" s="19" t="s">
        <v>831</v>
      </c>
      <c r="C594" s="19" t="s">
        <v>843</v>
      </c>
      <c r="D594" s="54" t="s">
        <v>848</v>
      </c>
      <c r="E594" s="19">
        <v>20</v>
      </c>
      <c r="F594" s="37" t="s">
        <v>868</v>
      </c>
      <c r="G594" s="19" t="s">
        <v>35</v>
      </c>
      <c r="H594" s="8" t="s">
        <v>36</v>
      </c>
      <c r="I594" s="19" t="s">
        <v>850</v>
      </c>
      <c r="J594" s="10">
        <v>40</v>
      </c>
      <c r="K594" s="10">
        <v>2020</v>
      </c>
      <c r="L594" s="192"/>
      <c r="M594" s="19">
        <v>1</v>
      </c>
      <c r="N594" s="54">
        <v>1489675</v>
      </c>
      <c r="O594" s="54" t="s">
        <v>998</v>
      </c>
      <c r="P594" s="19" t="s">
        <v>107</v>
      </c>
      <c r="Q594" s="20">
        <v>0</v>
      </c>
      <c r="R594" s="20">
        <v>0</v>
      </c>
      <c r="S594" s="20">
        <f t="shared" si="18"/>
        <v>0</v>
      </c>
      <c r="T594" s="19" t="s">
        <v>41</v>
      </c>
      <c r="U594" s="131" t="s">
        <v>92</v>
      </c>
      <c r="V594" s="216" t="s">
        <v>517</v>
      </c>
      <c r="W594" s="217"/>
    </row>
    <row r="595" spans="1:23" ht="114" hidden="1">
      <c r="A595" s="54" t="s">
        <v>421</v>
      </c>
      <c r="B595" s="19" t="s">
        <v>831</v>
      </c>
      <c r="C595" s="19" t="s">
        <v>843</v>
      </c>
      <c r="D595" s="19" t="s">
        <v>844</v>
      </c>
      <c r="E595" s="19">
        <v>15</v>
      </c>
      <c r="F595" s="19" t="s">
        <v>888</v>
      </c>
      <c r="G595" s="19" t="s">
        <v>35</v>
      </c>
      <c r="H595" s="8" t="s">
        <v>36</v>
      </c>
      <c r="I595" s="19" t="s">
        <v>37</v>
      </c>
      <c r="J595" s="10">
        <v>20</v>
      </c>
      <c r="K595" s="10">
        <v>2020</v>
      </c>
      <c r="L595" s="192"/>
      <c r="M595" s="19">
        <v>1</v>
      </c>
      <c r="N595" s="19">
        <v>1489675</v>
      </c>
      <c r="O595" s="19" t="s">
        <v>999</v>
      </c>
      <c r="P595" s="19" t="s">
        <v>107</v>
      </c>
      <c r="Q595" s="20">
        <v>1800</v>
      </c>
      <c r="R595" s="20">
        <v>0</v>
      </c>
      <c r="S595" s="20">
        <f t="shared" si="18"/>
        <v>1800</v>
      </c>
      <c r="T595" s="19" t="s">
        <v>41</v>
      </c>
      <c r="U595" s="131" t="s">
        <v>92</v>
      </c>
      <c r="V595" s="216" t="s">
        <v>517</v>
      </c>
      <c r="W595" s="217"/>
    </row>
    <row r="596" spans="1:23" ht="142.5" hidden="1">
      <c r="A596" s="54" t="s">
        <v>421</v>
      </c>
      <c r="B596" s="19" t="s">
        <v>831</v>
      </c>
      <c r="C596" s="19" t="s">
        <v>843</v>
      </c>
      <c r="D596" s="19" t="s">
        <v>1000</v>
      </c>
      <c r="E596" s="19">
        <v>20</v>
      </c>
      <c r="F596" s="19" t="s">
        <v>1001</v>
      </c>
      <c r="G596" s="19" t="s">
        <v>35</v>
      </c>
      <c r="H596" s="8" t="s">
        <v>36</v>
      </c>
      <c r="I596" s="19" t="s">
        <v>846</v>
      </c>
      <c r="J596" s="10">
        <v>20</v>
      </c>
      <c r="K596" s="10">
        <v>2020</v>
      </c>
      <c r="L596" s="192"/>
      <c r="M596" s="19">
        <v>1</v>
      </c>
      <c r="N596" s="19">
        <v>1489675</v>
      </c>
      <c r="O596" s="19" t="s">
        <v>999</v>
      </c>
      <c r="P596" s="19" t="s">
        <v>107</v>
      </c>
      <c r="Q596" s="20">
        <v>2200</v>
      </c>
      <c r="R596" s="20">
        <v>0</v>
      </c>
      <c r="S596" s="20">
        <f t="shared" si="18"/>
        <v>2200</v>
      </c>
      <c r="T596" s="19" t="s">
        <v>41</v>
      </c>
      <c r="U596" s="131" t="s">
        <v>48</v>
      </c>
      <c r="V596" s="216" t="s">
        <v>1002</v>
      </c>
      <c r="W596" s="217"/>
    </row>
    <row r="597" spans="1:23" ht="114" hidden="1">
      <c r="A597" s="54" t="s">
        <v>421</v>
      </c>
      <c r="B597" s="19" t="s">
        <v>831</v>
      </c>
      <c r="C597" s="19" t="s">
        <v>843</v>
      </c>
      <c r="D597" s="19" t="s">
        <v>844</v>
      </c>
      <c r="E597" s="19">
        <v>20</v>
      </c>
      <c r="F597" s="19" t="s">
        <v>1003</v>
      </c>
      <c r="G597" s="19" t="s">
        <v>145</v>
      </c>
      <c r="H597" s="8" t="s">
        <v>36</v>
      </c>
      <c r="I597" s="19" t="s">
        <v>46</v>
      </c>
      <c r="J597" s="10">
        <v>240</v>
      </c>
      <c r="K597" s="10">
        <v>2020</v>
      </c>
      <c r="L597" s="192" t="s">
        <v>610</v>
      </c>
      <c r="M597" s="19">
        <v>1</v>
      </c>
      <c r="N597" s="19">
        <v>1489675</v>
      </c>
      <c r="O597" s="19" t="s">
        <v>999</v>
      </c>
      <c r="P597" s="19" t="s">
        <v>40</v>
      </c>
      <c r="Q597" s="20">
        <v>0</v>
      </c>
      <c r="R597" s="20">
        <v>0</v>
      </c>
      <c r="S597" s="20">
        <f t="shared" si="18"/>
        <v>0</v>
      </c>
      <c r="T597" s="19" t="s">
        <v>145</v>
      </c>
      <c r="U597" s="131" t="s">
        <v>92</v>
      </c>
      <c r="V597" s="216" t="s">
        <v>517</v>
      </c>
      <c r="W597" s="217"/>
    </row>
    <row r="598" spans="1:23" ht="99.75" hidden="1">
      <c r="A598" s="51" t="s">
        <v>421</v>
      </c>
      <c r="B598" s="51" t="s">
        <v>831</v>
      </c>
      <c r="C598" s="51" t="s">
        <v>831</v>
      </c>
      <c r="D598" s="51" t="s">
        <v>879</v>
      </c>
      <c r="E598" s="51">
        <v>15</v>
      </c>
      <c r="F598" s="12" t="s">
        <v>1004</v>
      </c>
      <c r="G598" s="12" t="s">
        <v>35</v>
      </c>
      <c r="H598" s="8" t="s">
        <v>36</v>
      </c>
      <c r="I598" s="12" t="s">
        <v>37</v>
      </c>
      <c r="J598" s="52">
        <v>16</v>
      </c>
      <c r="K598" s="10">
        <v>2020</v>
      </c>
      <c r="L598" s="192"/>
      <c r="M598" s="45"/>
      <c r="N598" s="45"/>
      <c r="O598" s="45"/>
      <c r="P598" s="45"/>
      <c r="Q598" s="53">
        <v>4000</v>
      </c>
      <c r="R598" s="14">
        <v>0</v>
      </c>
      <c r="S598" s="53">
        <f t="shared" si="18"/>
        <v>0</v>
      </c>
      <c r="T598" s="8" t="s">
        <v>41</v>
      </c>
      <c r="U598" s="131" t="s">
        <v>92</v>
      </c>
      <c r="V598" s="210" t="s">
        <v>93</v>
      </c>
      <c r="W598" s="215"/>
    </row>
    <row r="599" spans="1:23" ht="85.5" hidden="1">
      <c r="A599" s="51" t="s">
        <v>421</v>
      </c>
      <c r="B599" s="51" t="s">
        <v>831</v>
      </c>
      <c r="C599" s="51" t="s">
        <v>831</v>
      </c>
      <c r="D599" s="51" t="s">
        <v>890</v>
      </c>
      <c r="E599" s="51">
        <v>15</v>
      </c>
      <c r="F599" s="33" t="str">
        <f>F598</f>
        <v>Sistema Conta</v>
      </c>
      <c r="G599" s="12" t="s">
        <v>45</v>
      </c>
      <c r="H599" s="8" t="s">
        <v>36</v>
      </c>
      <c r="I599" s="12" t="s">
        <v>37</v>
      </c>
      <c r="J599" s="62">
        <v>16</v>
      </c>
      <c r="K599" s="10">
        <v>2020</v>
      </c>
      <c r="L599" s="192"/>
      <c r="M599" s="12">
        <v>6</v>
      </c>
      <c r="N599" s="45"/>
      <c r="O599" s="45"/>
      <c r="P599" s="45"/>
      <c r="Q599" s="64">
        <v>1800</v>
      </c>
      <c r="R599" s="14">
        <v>0</v>
      </c>
      <c r="S599" s="64">
        <f t="shared" si="18"/>
        <v>10800</v>
      </c>
      <c r="T599" s="8" t="s">
        <v>41</v>
      </c>
      <c r="U599" s="131" t="s">
        <v>48</v>
      </c>
      <c r="V599" s="210" t="s">
        <v>49</v>
      </c>
      <c r="W599" s="215" t="s">
        <v>50</v>
      </c>
    </row>
    <row r="600" spans="1:23" ht="45" hidden="1">
      <c r="A600" s="19" t="s">
        <v>358</v>
      </c>
      <c r="B600" s="19" t="s">
        <v>1005</v>
      </c>
      <c r="C600" s="19" t="s">
        <v>1006</v>
      </c>
      <c r="D600" s="19" t="s">
        <v>1007</v>
      </c>
      <c r="E600" s="37">
        <v>15</v>
      </c>
      <c r="F600" s="37" t="s">
        <v>1008</v>
      </c>
      <c r="G600" s="37" t="s">
        <v>45</v>
      </c>
      <c r="H600" s="19" t="s">
        <v>36</v>
      </c>
      <c r="I600" s="37" t="s">
        <v>37</v>
      </c>
      <c r="J600" s="10">
        <v>40</v>
      </c>
      <c r="K600" s="19">
        <v>2020</v>
      </c>
      <c r="L600" s="192"/>
      <c r="M600" s="19">
        <v>2</v>
      </c>
      <c r="N600" s="192"/>
      <c r="O600" s="192"/>
      <c r="P600" s="54" t="s">
        <v>162</v>
      </c>
      <c r="Q600" s="20">
        <v>0</v>
      </c>
      <c r="R600" s="20">
        <v>0</v>
      </c>
      <c r="S600" s="60">
        <v>0</v>
      </c>
      <c r="T600" s="19" t="s">
        <v>68</v>
      </c>
      <c r="U600" s="131" t="s">
        <v>148</v>
      </c>
      <c r="V600" s="131" t="s">
        <v>149</v>
      </c>
      <c r="W600" s="219" t="s">
        <v>50</v>
      </c>
    </row>
    <row r="601" spans="1:23" ht="28.5" hidden="1">
      <c r="A601" s="19" t="s">
        <v>358</v>
      </c>
      <c r="B601" s="19" t="s">
        <v>1005</v>
      </c>
      <c r="C601" s="19" t="s">
        <v>1006</v>
      </c>
      <c r="D601" s="19" t="s">
        <v>1009</v>
      </c>
      <c r="E601" s="19">
        <v>15</v>
      </c>
      <c r="F601" s="19" t="s">
        <v>1010</v>
      </c>
      <c r="G601" s="19" t="s">
        <v>35</v>
      </c>
      <c r="H601" s="19" t="s">
        <v>36</v>
      </c>
      <c r="I601" s="37" t="s">
        <v>37</v>
      </c>
      <c r="J601" s="10">
        <v>40</v>
      </c>
      <c r="K601" s="19">
        <v>2020</v>
      </c>
      <c r="L601" s="192"/>
      <c r="M601" s="19">
        <v>5</v>
      </c>
      <c r="N601" s="192"/>
      <c r="O601" s="192"/>
      <c r="P601" s="19" t="s">
        <v>162</v>
      </c>
      <c r="Q601" s="19">
        <v>0</v>
      </c>
      <c r="R601" s="19">
        <v>0</v>
      </c>
      <c r="S601" s="19">
        <v>0</v>
      </c>
      <c r="T601" s="19" t="s">
        <v>41</v>
      </c>
      <c r="U601" s="37" t="s">
        <v>184</v>
      </c>
      <c r="V601" s="37" t="s">
        <v>1011</v>
      </c>
      <c r="W601" s="219"/>
    </row>
    <row r="602" spans="1:23" ht="85.5" hidden="1">
      <c r="A602" s="19" t="s">
        <v>358</v>
      </c>
      <c r="B602" s="19" t="s">
        <v>1005</v>
      </c>
      <c r="C602" s="19" t="s">
        <v>1006</v>
      </c>
      <c r="D602" s="19" t="s">
        <v>1012</v>
      </c>
      <c r="E602" s="19">
        <v>15</v>
      </c>
      <c r="F602" s="19" t="s">
        <v>1013</v>
      </c>
      <c r="G602" s="19" t="s">
        <v>35</v>
      </c>
      <c r="H602" s="19" t="s">
        <v>36</v>
      </c>
      <c r="I602" s="19" t="s">
        <v>37</v>
      </c>
      <c r="J602" s="19">
        <v>40</v>
      </c>
      <c r="K602" s="19">
        <v>2020</v>
      </c>
      <c r="L602" s="192"/>
      <c r="M602" s="19">
        <v>5</v>
      </c>
      <c r="N602" s="192"/>
      <c r="O602" s="192"/>
      <c r="P602" s="19" t="s">
        <v>162</v>
      </c>
      <c r="Q602" s="19">
        <v>0</v>
      </c>
      <c r="R602" s="19">
        <v>0</v>
      </c>
      <c r="S602" s="19">
        <v>0</v>
      </c>
      <c r="T602" s="19" t="s">
        <v>41</v>
      </c>
      <c r="U602" s="131" t="s">
        <v>866</v>
      </c>
      <c r="V602" s="37" t="s">
        <v>1014</v>
      </c>
      <c r="W602" s="219"/>
    </row>
    <row r="603" spans="1:23" ht="85.5" hidden="1">
      <c r="A603" s="19" t="s">
        <v>358</v>
      </c>
      <c r="B603" s="19" t="s">
        <v>1005</v>
      </c>
      <c r="C603" s="19" t="s">
        <v>1006</v>
      </c>
      <c r="D603" s="19" t="s">
        <v>1012</v>
      </c>
      <c r="E603" s="19">
        <v>15</v>
      </c>
      <c r="F603" s="19" t="s">
        <v>1015</v>
      </c>
      <c r="G603" s="19" t="s">
        <v>35</v>
      </c>
      <c r="H603" s="19" t="s">
        <v>36</v>
      </c>
      <c r="I603" s="19" t="s">
        <v>37</v>
      </c>
      <c r="J603" s="19">
        <v>40</v>
      </c>
      <c r="K603" s="19">
        <v>2020</v>
      </c>
      <c r="L603" s="192"/>
      <c r="M603" s="19">
        <v>5</v>
      </c>
      <c r="N603" s="192"/>
      <c r="O603" s="192"/>
      <c r="P603" s="19" t="s">
        <v>162</v>
      </c>
      <c r="Q603" s="19">
        <v>0</v>
      </c>
      <c r="R603" s="19">
        <v>0</v>
      </c>
      <c r="S603" s="19">
        <v>0</v>
      </c>
      <c r="T603" s="19" t="s">
        <v>41</v>
      </c>
      <c r="U603" s="131" t="s">
        <v>866</v>
      </c>
      <c r="V603" s="37" t="s">
        <v>1014</v>
      </c>
      <c r="W603" s="219"/>
    </row>
    <row r="604" spans="1:23" ht="85.5" hidden="1">
      <c r="A604" s="8" t="s">
        <v>358</v>
      </c>
      <c r="B604" s="8" t="s">
        <v>1005</v>
      </c>
      <c r="C604" s="8" t="s">
        <v>1006</v>
      </c>
      <c r="D604" s="8" t="s">
        <v>1012</v>
      </c>
      <c r="E604" s="12">
        <v>15</v>
      </c>
      <c r="F604" s="95" t="s">
        <v>1016</v>
      </c>
      <c r="G604" s="95" t="s">
        <v>35</v>
      </c>
      <c r="H604" s="95" t="s">
        <v>36</v>
      </c>
      <c r="I604" s="12" t="s">
        <v>37</v>
      </c>
      <c r="J604" s="9">
        <v>40</v>
      </c>
      <c r="K604" s="8">
        <v>2020</v>
      </c>
      <c r="L604" s="192"/>
      <c r="M604" s="8">
        <v>5</v>
      </c>
      <c r="N604" s="192"/>
      <c r="O604" s="192"/>
      <c r="P604" s="51" t="s">
        <v>162</v>
      </c>
      <c r="Q604" s="14">
        <v>0</v>
      </c>
      <c r="R604" s="14">
        <v>0</v>
      </c>
      <c r="S604" s="64">
        <v>0</v>
      </c>
      <c r="T604" s="8" t="s">
        <v>41</v>
      </c>
      <c r="U604" s="213" t="s">
        <v>866</v>
      </c>
      <c r="V604" s="214" t="s">
        <v>1014</v>
      </c>
      <c r="W604" s="219" t="s">
        <v>78</v>
      </c>
    </row>
    <row r="605" spans="1:23" ht="85.5" hidden="1">
      <c r="A605" s="8" t="s">
        <v>358</v>
      </c>
      <c r="B605" s="8" t="s">
        <v>1005</v>
      </c>
      <c r="C605" s="8" t="s">
        <v>1006</v>
      </c>
      <c r="D605" s="8" t="s">
        <v>1012</v>
      </c>
      <c r="E605" s="12">
        <v>15</v>
      </c>
      <c r="F605" s="95" t="s">
        <v>1017</v>
      </c>
      <c r="G605" s="95" t="s">
        <v>35</v>
      </c>
      <c r="H605" s="95" t="s">
        <v>36</v>
      </c>
      <c r="I605" s="12" t="s">
        <v>37</v>
      </c>
      <c r="J605" s="9">
        <v>40</v>
      </c>
      <c r="K605" s="8">
        <v>2020</v>
      </c>
      <c r="L605" s="192"/>
      <c r="M605" s="8">
        <v>5</v>
      </c>
      <c r="N605" s="192"/>
      <c r="O605" s="192"/>
      <c r="P605" s="51" t="s">
        <v>162</v>
      </c>
      <c r="Q605" s="64">
        <v>0</v>
      </c>
      <c r="R605" s="64">
        <v>0</v>
      </c>
      <c r="S605" s="64">
        <v>0</v>
      </c>
      <c r="T605" s="51" t="s">
        <v>41</v>
      </c>
      <c r="U605" s="131" t="s">
        <v>866</v>
      </c>
      <c r="V605" s="221" t="s">
        <v>1014</v>
      </c>
      <c r="W605" s="219" t="s">
        <v>78</v>
      </c>
    </row>
    <row r="606" spans="1:23" ht="45" hidden="1">
      <c r="A606" s="19" t="s">
        <v>358</v>
      </c>
      <c r="B606" s="19" t="s">
        <v>1005</v>
      </c>
      <c r="C606" s="19" t="s">
        <v>1006</v>
      </c>
      <c r="D606" s="19" t="s">
        <v>1007</v>
      </c>
      <c r="E606" s="37">
        <v>15</v>
      </c>
      <c r="F606" s="37" t="s">
        <v>1018</v>
      </c>
      <c r="G606" s="37" t="s">
        <v>45</v>
      </c>
      <c r="H606" s="19" t="s">
        <v>36</v>
      </c>
      <c r="I606" s="37" t="s">
        <v>37</v>
      </c>
      <c r="J606" s="10">
        <v>40</v>
      </c>
      <c r="K606" s="19">
        <v>2020</v>
      </c>
      <c r="L606" s="192"/>
      <c r="M606" s="19">
        <v>2</v>
      </c>
      <c r="N606" s="192"/>
      <c r="O606" s="192"/>
      <c r="P606" s="19" t="s">
        <v>162</v>
      </c>
      <c r="Q606" s="20">
        <v>0</v>
      </c>
      <c r="R606" s="20">
        <v>0</v>
      </c>
      <c r="S606" s="60">
        <v>0</v>
      </c>
      <c r="T606" s="19" t="s">
        <v>41</v>
      </c>
      <c r="U606" s="131" t="s">
        <v>201</v>
      </c>
      <c r="V606" s="210" t="s">
        <v>207</v>
      </c>
      <c r="W606" s="219" t="s">
        <v>50</v>
      </c>
    </row>
    <row r="607" spans="1:23" ht="85.5" hidden="1">
      <c r="A607" s="8" t="s">
        <v>358</v>
      </c>
      <c r="B607" s="8" t="s">
        <v>1005</v>
      </c>
      <c r="C607" s="8" t="s">
        <v>1006</v>
      </c>
      <c r="D607" s="8" t="s">
        <v>1012</v>
      </c>
      <c r="E607" s="12">
        <v>15</v>
      </c>
      <c r="F607" s="95" t="s">
        <v>1019</v>
      </c>
      <c r="G607" s="95" t="s">
        <v>35</v>
      </c>
      <c r="H607" s="95" t="s">
        <v>36</v>
      </c>
      <c r="I607" s="12" t="s">
        <v>37</v>
      </c>
      <c r="J607" s="9">
        <v>40</v>
      </c>
      <c r="K607" s="8">
        <v>2020</v>
      </c>
      <c r="L607" s="192"/>
      <c r="M607" s="8">
        <v>5</v>
      </c>
      <c r="N607" s="192"/>
      <c r="O607" s="192"/>
      <c r="P607" s="8" t="s">
        <v>162</v>
      </c>
      <c r="Q607" s="14">
        <v>0</v>
      </c>
      <c r="R607" s="14">
        <v>0</v>
      </c>
      <c r="S607" s="64">
        <v>0</v>
      </c>
      <c r="T607" s="8" t="s">
        <v>41</v>
      </c>
      <c r="U607" s="131" t="s">
        <v>866</v>
      </c>
      <c r="V607" s="221" t="s">
        <v>1014</v>
      </c>
      <c r="W607" s="219" t="s">
        <v>78</v>
      </c>
    </row>
    <row r="608" spans="1:23" ht="28.5" hidden="1">
      <c r="A608" s="19" t="s">
        <v>358</v>
      </c>
      <c r="B608" s="19" t="s">
        <v>1005</v>
      </c>
      <c r="C608" s="19" t="s">
        <v>1006</v>
      </c>
      <c r="D608" s="37" t="s">
        <v>1020</v>
      </c>
      <c r="E608" s="37">
        <v>15</v>
      </c>
      <c r="F608" s="37" t="s">
        <v>1021</v>
      </c>
      <c r="G608" s="37" t="s">
        <v>145</v>
      </c>
      <c r="H608" s="19" t="s">
        <v>36</v>
      </c>
      <c r="I608" s="19" t="s">
        <v>46</v>
      </c>
      <c r="J608" s="19">
        <v>100</v>
      </c>
      <c r="K608" s="19" t="s">
        <v>1022</v>
      </c>
      <c r="L608" s="19" t="s">
        <v>759</v>
      </c>
      <c r="M608" s="19">
        <v>1</v>
      </c>
      <c r="N608" s="37">
        <v>2110915</v>
      </c>
      <c r="O608" s="37" t="s">
        <v>1023</v>
      </c>
      <c r="P608" s="54" t="s">
        <v>162</v>
      </c>
      <c r="Q608" s="20">
        <v>0</v>
      </c>
      <c r="R608" s="20">
        <v>0</v>
      </c>
      <c r="S608" s="20">
        <v>0</v>
      </c>
      <c r="T608" s="19" t="s">
        <v>145</v>
      </c>
      <c r="U608" s="216" t="s">
        <v>218</v>
      </c>
      <c r="V608" s="216" t="s">
        <v>398</v>
      </c>
      <c r="W608" s="219"/>
    </row>
    <row r="609" spans="1:23" ht="42.75" hidden="1">
      <c r="A609" s="19" t="s">
        <v>358</v>
      </c>
      <c r="B609" s="19" t="s">
        <v>1005</v>
      </c>
      <c r="C609" s="19" t="s">
        <v>1006</v>
      </c>
      <c r="D609" s="19" t="s">
        <v>1007</v>
      </c>
      <c r="E609" s="37">
        <v>15</v>
      </c>
      <c r="F609" s="37" t="s">
        <v>1024</v>
      </c>
      <c r="G609" s="37" t="s">
        <v>145</v>
      </c>
      <c r="H609" s="19" t="s">
        <v>36</v>
      </c>
      <c r="I609" s="19" t="s">
        <v>46</v>
      </c>
      <c r="J609" s="10">
        <v>80</v>
      </c>
      <c r="K609" s="19" t="s">
        <v>557</v>
      </c>
      <c r="L609" s="19" t="s">
        <v>216</v>
      </c>
      <c r="M609" s="19">
        <v>1</v>
      </c>
      <c r="N609" s="37">
        <v>2110915</v>
      </c>
      <c r="O609" s="37" t="s">
        <v>1023</v>
      </c>
      <c r="P609" s="54" t="s">
        <v>162</v>
      </c>
      <c r="Q609" s="20">
        <v>0</v>
      </c>
      <c r="R609" s="20">
        <v>0</v>
      </c>
      <c r="S609" s="20">
        <v>0</v>
      </c>
      <c r="T609" s="19" t="s">
        <v>145</v>
      </c>
      <c r="U609" s="131" t="s">
        <v>866</v>
      </c>
      <c r="V609" s="216" t="s">
        <v>1014</v>
      </c>
      <c r="W609" s="217"/>
    </row>
    <row r="610" spans="1:23" ht="28.5" hidden="1">
      <c r="A610" s="19" t="s">
        <v>358</v>
      </c>
      <c r="B610" s="19" t="s">
        <v>1005</v>
      </c>
      <c r="C610" s="19" t="s">
        <v>1006</v>
      </c>
      <c r="D610" s="19" t="s">
        <v>1025</v>
      </c>
      <c r="E610" s="37">
        <v>15</v>
      </c>
      <c r="F610" s="37" t="s">
        <v>1026</v>
      </c>
      <c r="G610" s="37" t="s">
        <v>145</v>
      </c>
      <c r="H610" s="19" t="s">
        <v>36</v>
      </c>
      <c r="I610" s="19" t="s">
        <v>46</v>
      </c>
      <c r="J610" s="10">
        <v>180</v>
      </c>
      <c r="K610" s="19" t="s">
        <v>1027</v>
      </c>
      <c r="L610" s="19" t="s">
        <v>385</v>
      </c>
      <c r="M610" s="19">
        <v>1</v>
      </c>
      <c r="N610" s="37">
        <v>1491223</v>
      </c>
      <c r="O610" s="37" t="s">
        <v>1028</v>
      </c>
      <c r="P610" s="54" t="s">
        <v>162</v>
      </c>
      <c r="Q610" s="20">
        <v>0</v>
      </c>
      <c r="R610" s="20">
        <v>0</v>
      </c>
      <c r="S610" s="20">
        <v>0</v>
      </c>
      <c r="T610" s="19" t="s">
        <v>145</v>
      </c>
      <c r="U610" s="37" t="s">
        <v>42</v>
      </c>
      <c r="V610" s="216" t="s">
        <v>1029</v>
      </c>
      <c r="W610" s="217"/>
    </row>
    <row r="611" spans="1:23" ht="42.75" hidden="1">
      <c r="A611" s="19" t="s">
        <v>358</v>
      </c>
      <c r="B611" s="19" t="s">
        <v>1005</v>
      </c>
      <c r="C611" s="19" t="s">
        <v>1006</v>
      </c>
      <c r="D611" s="37" t="s">
        <v>1020</v>
      </c>
      <c r="E611" s="37">
        <v>15</v>
      </c>
      <c r="F611" s="37" t="s">
        <v>1030</v>
      </c>
      <c r="G611" s="37" t="s">
        <v>145</v>
      </c>
      <c r="H611" s="19" t="s">
        <v>36</v>
      </c>
      <c r="I611" s="19" t="s">
        <v>46</v>
      </c>
      <c r="J611" s="10">
        <v>100</v>
      </c>
      <c r="K611" s="19" t="s">
        <v>1031</v>
      </c>
      <c r="L611" s="19" t="s">
        <v>566</v>
      </c>
      <c r="M611" s="19">
        <v>1</v>
      </c>
      <c r="N611" s="37">
        <v>2110915</v>
      </c>
      <c r="O611" s="37" t="s">
        <v>1023</v>
      </c>
      <c r="P611" s="54" t="s">
        <v>162</v>
      </c>
      <c r="Q611" s="20">
        <v>0</v>
      </c>
      <c r="R611" s="20">
        <v>0</v>
      </c>
      <c r="S611" s="20">
        <v>0</v>
      </c>
      <c r="T611" s="19" t="s">
        <v>145</v>
      </c>
      <c r="U611" s="131" t="s">
        <v>866</v>
      </c>
      <c r="V611" s="216" t="s">
        <v>1014</v>
      </c>
      <c r="W611" s="217"/>
    </row>
    <row r="612" spans="1:23" ht="71.25" hidden="1">
      <c r="A612" s="19" t="s">
        <v>358</v>
      </c>
      <c r="B612" s="19" t="s">
        <v>1005</v>
      </c>
      <c r="C612" s="19" t="s">
        <v>1032</v>
      </c>
      <c r="D612" s="19" t="s">
        <v>1033</v>
      </c>
      <c r="E612" s="19">
        <v>10</v>
      </c>
      <c r="F612" s="12" t="s">
        <v>1034</v>
      </c>
      <c r="G612" s="8" t="s">
        <v>45</v>
      </c>
      <c r="H612" s="19" t="s">
        <v>36</v>
      </c>
      <c r="I612" s="37" t="s">
        <v>37</v>
      </c>
      <c r="J612" s="10">
        <v>40</v>
      </c>
      <c r="K612" s="19">
        <v>2020</v>
      </c>
      <c r="L612" s="192"/>
      <c r="M612" s="19">
        <v>4</v>
      </c>
      <c r="N612" s="192"/>
      <c r="O612" s="192"/>
      <c r="P612" s="54" t="s">
        <v>162</v>
      </c>
      <c r="Q612" s="60">
        <v>0</v>
      </c>
      <c r="R612" s="20">
        <v>0</v>
      </c>
      <c r="S612" s="60">
        <v>0</v>
      </c>
      <c r="T612" s="19" t="s">
        <v>41</v>
      </c>
      <c r="U612" s="216" t="s">
        <v>184</v>
      </c>
      <c r="V612" s="216" t="s">
        <v>248</v>
      </c>
      <c r="W612" s="215" t="s">
        <v>58</v>
      </c>
    </row>
    <row r="613" spans="1:23" ht="71.25" hidden="1">
      <c r="A613" s="54" t="s">
        <v>358</v>
      </c>
      <c r="B613" s="37" t="s">
        <v>1005</v>
      </c>
      <c r="C613" s="54" t="s">
        <v>1032</v>
      </c>
      <c r="D613" s="54" t="s">
        <v>1033</v>
      </c>
      <c r="E613" s="37">
        <v>10</v>
      </c>
      <c r="F613" s="54" t="s">
        <v>1035</v>
      </c>
      <c r="G613" s="54" t="s">
        <v>35</v>
      </c>
      <c r="H613" s="37" t="s">
        <v>36</v>
      </c>
      <c r="I613" s="54" t="s">
        <v>37</v>
      </c>
      <c r="J613" s="54">
        <v>40</v>
      </c>
      <c r="K613" s="37">
        <v>2020</v>
      </c>
      <c r="L613" s="192"/>
      <c r="M613" s="54">
        <v>3</v>
      </c>
      <c r="N613" s="192"/>
      <c r="O613" s="192"/>
      <c r="P613" s="54" t="s">
        <v>162</v>
      </c>
      <c r="Q613" s="37">
        <v>0</v>
      </c>
      <c r="R613" s="54">
        <v>0</v>
      </c>
      <c r="S613" s="54">
        <v>0</v>
      </c>
      <c r="T613" s="37" t="s">
        <v>41</v>
      </c>
      <c r="U613" s="210" t="s">
        <v>1036</v>
      </c>
      <c r="V613" s="216" t="s">
        <v>1037</v>
      </c>
      <c r="W613" s="219"/>
    </row>
    <row r="614" spans="1:23" ht="71.25" hidden="1">
      <c r="A614" s="19" t="s">
        <v>358</v>
      </c>
      <c r="B614" s="19" t="s">
        <v>1005</v>
      </c>
      <c r="C614" s="19" t="s">
        <v>1032</v>
      </c>
      <c r="D614" s="19" t="s">
        <v>1033</v>
      </c>
      <c r="E614" s="19">
        <v>10</v>
      </c>
      <c r="F614" s="37" t="s">
        <v>1038</v>
      </c>
      <c r="G614" s="19" t="s">
        <v>145</v>
      </c>
      <c r="H614" s="19" t="s">
        <v>36</v>
      </c>
      <c r="I614" s="37" t="s">
        <v>37</v>
      </c>
      <c r="J614" s="10">
        <v>80</v>
      </c>
      <c r="K614" s="19" t="s">
        <v>1039</v>
      </c>
      <c r="L614" s="19" t="s">
        <v>632</v>
      </c>
      <c r="M614" s="19">
        <v>1</v>
      </c>
      <c r="N614" s="37">
        <v>2111401</v>
      </c>
      <c r="O614" s="19" t="s">
        <v>1040</v>
      </c>
      <c r="P614" s="54" t="s">
        <v>162</v>
      </c>
      <c r="Q614" s="20">
        <v>0</v>
      </c>
      <c r="R614" s="20">
        <v>0</v>
      </c>
      <c r="S614" s="20">
        <v>0</v>
      </c>
      <c r="T614" s="37" t="s">
        <v>145</v>
      </c>
      <c r="U614" s="221" t="s">
        <v>48</v>
      </c>
      <c r="V614" s="131" t="s">
        <v>163</v>
      </c>
      <c r="W614" s="219"/>
    </row>
    <row r="615" spans="1:23" ht="71.25" hidden="1">
      <c r="A615" s="19" t="s">
        <v>358</v>
      </c>
      <c r="B615" s="19" t="s">
        <v>1005</v>
      </c>
      <c r="C615" s="19" t="s">
        <v>1032</v>
      </c>
      <c r="D615" s="19" t="s">
        <v>1033</v>
      </c>
      <c r="E615" s="19">
        <v>10</v>
      </c>
      <c r="F615" s="37" t="s">
        <v>1041</v>
      </c>
      <c r="G615" s="19" t="s">
        <v>145</v>
      </c>
      <c r="H615" s="19" t="s">
        <v>36</v>
      </c>
      <c r="I615" s="37" t="s">
        <v>37</v>
      </c>
      <c r="J615" s="10">
        <v>90</v>
      </c>
      <c r="K615" s="19" t="s">
        <v>1042</v>
      </c>
      <c r="L615" s="19" t="s">
        <v>152</v>
      </c>
      <c r="M615" s="19">
        <v>1</v>
      </c>
      <c r="N615" s="37">
        <v>2111659</v>
      </c>
      <c r="O615" s="19" t="s">
        <v>1043</v>
      </c>
      <c r="P615" s="54" t="s">
        <v>162</v>
      </c>
      <c r="Q615" s="20">
        <v>0</v>
      </c>
      <c r="R615" s="20">
        <v>0</v>
      </c>
      <c r="S615" s="20">
        <v>0</v>
      </c>
      <c r="T615" s="37" t="s">
        <v>145</v>
      </c>
      <c r="U615" s="131" t="s">
        <v>148</v>
      </c>
      <c r="V615" s="131" t="s">
        <v>149</v>
      </c>
      <c r="W615" s="217"/>
    </row>
    <row r="616" spans="1:23" ht="71.25" hidden="1">
      <c r="A616" s="19" t="s">
        <v>358</v>
      </c>
      <c r="B616" s="19" t="s">
        <v>1005</v>
      </c>
      <c r="C616" s="19" t="s">
        <v>1032</v>
      </c>
      <c r="D616" s="19" t="s">
        <v>1033</v>
      </c>
      <c r="E616" s="19">
        <v>10</v>
      </c>
      <c r="F616" s="37" t="s">
        <v>1044</v>
      </c>
      <c r="G616" s="19" t="s">
        <v>145</v>
      </c>
      <c r="H616" s="19" t="s">
        <v>36</v>
      </c>
      <c r="I616" s="37" t="s">
        <v>37</v>
      </c>
      <c r="J616" s="10">
        <v>80</v>
      </c>
      <c r="K616" s="19" t="s">
        <v>1031</v>
      </c>
      <c r="L616" s="19" t="s">
        <v>566</v>
      </c>
      <c r="M616" s="19">
        <v>1</v>
      </c>
      <c r="N616" s="37">
        <v>1492640</v>
      </c>
      <c r="O616" s="19" t="s">
        <v>1045</v>
      </c>
      <c r="P616" s="54" t="s">
        <v>162</v>
      </c>
      <c r="Q616" s="20">
        <v>0</v>
      </c>
      <c r="R616" s="20">
        <v>0</v>
      </c>
      <c r="S616" s="20">
        <v>0</v>
      </c>
      <c r="T616" s="37" t="s">
        <v>145</v>
      </c>
      <c r="U616" s="131" t="s">
        <v>235</v>
      </c>
      <c r="V616" s="216" t="s">
        <v>236</v>
      </c>
      <c r="W616" s="217"/>
    </row>
    <row r="617" spans="1:23" ht="85.5" hidden="1">
      <c r="A617" s="19" t="s">
        <v>358</v>
      </c>
      <c r="B617" s="19" t="s">
        <v>1005</v>
      </c>
      <c r="C617" s="19" t="s">
        <v>1046</v>
      </c>
      <c r="D617" s="19" t="s">
        <v>1047</v>
      </c>
      <c r="E617" s="19">
        <v>10</v>
      </c>
      <c r="F617" s="37" t="s">
        <v>1048</v>
      </c>
      <c r="G617" s="19" t="s">
        <v>145</v>
      </c>
      <c r="H617" s="19" t="s">
        <v>36</v>
      </c>
      <c r="I617" s="37" t="s">
        <v>37</v>
      </c>
      <c r="J617" s="10">
        <v>360</v>
      </c>
      <c r="K617" s="19" t="s">
        <v>1049</v>
      </c>
      <c r="L617" s="19" t="s">
        <v>759</v>
      </c>
      <c r="M617" s="19">
        <v>1</v>
      </c>
      <c r="N617" s="37">
        <v>1866971</v>
      </c>
      <c r="O617" s="19" t="s">
        <v>1050</v>
      </c>
      <c r="P617" s="54" t="s">
        <v>162</v>
      </c>
      <c r="Q617" s="20">
        <v>0</v>
      </c>
      <c r="R617" s="20">
        <v>0</v>
      </c>
      <c r="S617" s="20">
        <v>0</v>
      </c>
      <c r="T617" s="19" t="s">
        <v>145</v>
      </c>
      <c r="U617" s="131" t="s">
        <v>235</v>
      </c>
      <c r="V617" s="216" t="s">
        <v>236</v>
      </c>
      <c r="W617" s="217"/>
    </row>
    <row r="618" spans="1:23" ht="99.75" hidden="1">
      <c r="A618" s="57" t="s">
        <v>358</v>
      </c>
      <c r="B618" s="57" t="s">
        <v>1005</v>
      </c>
      <c r="C618" s="57" t="s">
        <v>1051</v>
      </c>
      <c r="D618" s="57" t="s">
        <v>1052</v>
      </c>
      <c r="E618" s="57">
        <v>10</v>
      </c>
      <c r="F618" s="57" t="s">
        <v>528</v>
      </c>
      <c r="G618" s="57" t="s">
        <v>45</v>
      </c>
      <c r="H618" s="57" t="s">
        <v>36</v>
      </c>
      <c r="I618" s="56" t="s">
        <v>37</v>
      </c>
      <c r="J618" s="90">
        <v>40</v>
      </c>
      <c r="K618" s="56">
        <v>2020</v>
      </c>
      <c r="L618" s="207"/>
      <c r="M618" s="170">
        <v>3</v>
      </c>
      <c r="N618" s="207"/>
      <c r="O618" s="207"/>
      <c r="P618" s="54" t="s">
        <v>162</v>
      </c>
      <c r="Q618" s="59">
        <v>0</v>
      </c>
      <c r="R618" s="20">
        <v>0</v>
      </c>
      <c r="S618" s="59">
        <v>0</v>
      </c>
      <c r="T618" s="19" t="s">
        <v>41</v>
      </c>
      <c r="U618" s="221" t="s">
        <v>48</v>
      </c>
      <c r="V618" s="221" t="s">
        <v>163</v>
      </c>
      <c r="W618" s="219" t="s">
        <v>50</v>
      </c>
    </row>
    <row r="619" spans="1:23" ht="99.75" hidden="1">
      <c r="A619" s="19" t="s">
        <v>358</v>
      </c>
      <c r="B619" s="19" t="s">
        <v>1005</v>
      </c>
      <c r="C619" s="19" t="s">
        <v>1051</v>
      </c>
      <c r="D619" s="19" t="s">
        <v>1052</v>
      </c>
      <c r="E619" s="19">
        <v>10</v>
      </c>
      <c r="F619" s="8" t="s">
        <v>1053</v>
      </c>
      <c r="G619" s="19" t="s">
        <v>35</v>
      </c>
      <c r="H619" s="19" t="s">
        <v>36</v>
      </c>
      <c r="I619" s="37" t="s">
        <v>37</v>
      </c>
      <c r="J619" s="10">
        <v>80</v>
      </c>
      <c r="K619" s="37">
        <v>2020</v>
      </c>
      <c r="L619" s="192"/>
      <c r="M619" s="19">
        <v>5</v>
      </c>
      <c r="N619" s="192"/>
      <c r="O619" s="192"/>
      <c r="P619" s="54" t="s">
        <v>162</v>
      </c>
      <c r="Q619" s="60">
        <v>0</v>
      </c>
      <c r="R619" s="20">
        <v>0</v>
      </c>
      <c r="S619" s="60">
        <v>0</v>
      </c>
      <c r="T619" s="19" t="s">
        <v>235</v>
      </c>
      <c r="U619" s="131" t="s">
        <v>235</v>
      </c>
      <c r="V619" s="216" t="s">
        <v>236</v>
      </c>
      <c r="W619" s="219"/>
    </row>
    <row r="620" spans="1:23" ht="99.75" hidden="1">
      <c r="A620" s="19" t="s">
        <v>358</v>
      </c>
      <c r="B620" s="19" t="s">
        <v>1005</v>
      </c>
      <c r="C620" s="19" t="s">
        <v>1051</v>
      </c>
      <c r="D620" s="19" t="s">
        <v>1052</v>
      </c>
      <c r="E620" s="19">
        <v>10</v>
      </c>
      <c r="F620" s="19" t="s">
        <v>44</v>
      </c>
      <c r="G620" s="19" t="s">
        <v>45</v>
      </c>
      <c r="H620" s="19" t="s">
        <v>36</v>
      </c>
      <c r="I620" s="37" t="s">
        <v>37</v>
      </c>
      <c r="J620" s="10">
        <v>40</v>
      </c>
      <c r="K620" s="37">
        <v>2020</v>
      </c>
      <c r="L620" s="192"/>
      <c r="M620" s="19">
        <v>3</v>
      </c>
      <c r="N620" s="192"/>
      <c r="O620" s="192"/>
      <c r="P620" s="54" t="s">
        <v>162</v>
      </c>
      <c r="Q620" s="20">
        <v>0</v>
      </c>
      <c r="R620" s="20">
        <v>0</v>
      </c>
      <c r="S620" s="20">
        <v>0</v>
      </c>
      <c r="T620" s="19" t="s">
        <v>41</v>
      </c>
      <c r="U620" s="37" t="s">
        <v>48</v>
      </c>
      <c r="V620" s="37" t="s">
        <v>49</v>
      </c>
      <c r="W620" s="290" t="s">
        <v>50</v>
      </c>
    </row>
    <row r="621" spans="1:23" ht="99.75" hidden="1">
      <c r="A621" s="8" t="s">
        <v>358</v>
      </c>
      <c r="B621" s="8" t="s">
        <v>1005</v>
      </c>
      <c r="C621" s="8" t="s">
        <v>1051</v>
      </c>
      <c r="D621" s="8" t="s">
        <v>1052</v>
      </c>
      <c r="E621" s="8">
        <v>10</v>
      </c>
      <c r="F621" s="8" t="s">
        <v>1054</v>
      </c>
      <c r="G621" s="8" t="s">
        <v>35</v>
      </c>
      <c r="H621" s="8" t="s">
        <v>36</v>
      </c>
      <c r="I621" s="12" t="s">
        <v>37</v>
      </c>
      <c r="J621" s="9">
        <v>45</v>
      </c>
      <c r="K621" s="12">
        <v>2020</v>
      </c>
      <c r="L621" s="192"/>
      <c r="M621" s="8">
        <v>5</v>
      </c>
      <c r="N621" s="192"/>
      <c r="O621" s="192"/>
      <c r="P621" s="51" t="s">
        <v>162</v>
      </c>
      <c r="Q621" s="64">
        <v>0</v>
      </c>
      <c r="R621" s="14">
        <v>0</v>
      </c>
      <c r="S621" s="64">
        <v>0</v>
      </c>
      <c r="T621" s="8" t="s">
        <v>41</v>
      </c>
      <c r="U621" s="210" t="s">
        <v>184</v>
      </c>
      <c r="V621" s="221" t="s">
        <v>1011</v>
      </c>
      <c r="W621" s="219" t="s">
        <v>78</v>
      </c>
    </row>
    <row r="622" spans="1:23" ht="99.75" hidden="1">
      <c r="A622" s="8" t="s">
        <v>358</v>
      </c>
      <c r="B622" s="8" t="s">
        <v>1005</v>
      </c>
      <c r="C622" s="8" t="s">
        <v>1051</v>
      </c>
      <c r="D622" s="8" t="s">
        <v>1052</v>
      </c>
      <c r="E622" s="8">
        <v>10</v>
      </c>
      <c r="F622" s="8" t="s">
        <v>1055</v>
      </c>
      <c r="G622" s="8" t="s">
        <v>35</v>
      </c>
      <c r="H622" s="8" t="s">
        <v>36</v>
      </c>
      <c r="I622" s="12" t="s">
        <v>37</v>
      </c>
      <c r="J622" s="9">
        <v>30</v>
      </c>
      <c r="K622" s="12">
        <v>2020</v>
      </c>
      <c r="L622" s="192"/>
      <c r="M622" s="8">
        <v>2</v>
      </c>
      <c r="N622" s="192"/>
      <c r="O622" s="192"/>
      <c r="P622" s="51" t="s">
        <v>162</v>
      </c>
      <c r="Q622" s="14">
        <v>0</v>
      </c>
      <c r="R622" s="14">
        <v>0</v>
      </c>
      <c r="S622" s="14">
        <v>0</v>
      </c>
      <c r="T622" s="8" t="s">
        <v>41</v>
      </c>
      <c r="U622" s="210" t="s">
        <v>184</v>
      </c>
      <c r="V622" s="221" t="s">
        <v>1011</v>
      </c>
      <c r="W622" s="219" t="s">
        <v>78</v>
      </c>
    </row>
    <row r="623" spans="1:23" ht="99.75" hidden="1">
      <c r="A623" s="19" t="s">
        <v>358</v>
      </c>
      <c r="B623" s="19" t="s">
        <v>1005</v>
      </c>
      <c r="C623" s="19" t="s">
        <v>1051</v>
      </c>
      <c r="D623" s="19" t="s">
        <v>1052</v>
      </c>
      <c r="E623" s="19">
        <v>10</v>
      </c>
      <c r="F623" s="19" t="s">
        <v>1056</v>
      </c>
      <c r="G623" s="19" t="s">
        <v>35</v>
      </c>
      <c r="H623" s="19" t="s">
        <v>310</v>
      </c>
      <c r="I623" s="37" t="s">
        <v>37</v>
      </c>
      <c r="J623" s="10">
        <v>32</v>
      </c>
      <c r="K623" s="115" t="s">
        <v>1057</v>
      </c>
      <c r="L623" s="192"/>
      <c r="M623" s="19">
        <v>4</v>
      </c>
      <c r="N623" s="192"/>
      <c r="O623" s="192"/>
      <c r="P623" s="54" t="s">
        <v>162</v>
      </c>
      <c r="Q623" s="20">
        <v>950</v>
      </c>
      <c r="R623" s="20">
        <v>2000</v>
      </c>
      <c r="S623" s="20">
        <v>11950</v>
      </c>
      <c r="T623" s="19" t="s">
        <v>41</v>
      </c>
      <c r="U623" s="131" t="s">
        <v>1036</v>
      </c>
      <c r="V623" s="216" t="s">
        <v>1058</v>
      </c>
      <c r="W623" s="219"/>
    </row>
    <row r="624" spans="1:23" ht="99.75" hidden="1">
      <c r="A624" s="8" t="s">
        <v>358</v>
      </c>
      <c r="B624" s="8" t="s">
        <v>1005</v>
      </c>
      <c r="C624" s="8" t="s">
        <v>1051</v>
      </c>
      <c r="D624" s="8" t="s">
        <v>1052</v>
      </c>
      <c r="E624" s="8">
        <v>10</v>
      </c>
      <c r="F624" s="8" t="s">
        <v>1059</v>
      </c>
      <c r="G624" s="8" t="s">
        <v>35</v>
      </c>
      <c r="H624" s="8" t="s">
        <v>1060</v>
      </c>
      <c r="I624" s="8" t="s">
        <v>37</v>
      </c>
      <c r="J624" s="8">
        <v>24</v>
      </c>
      <c r="K624" s="8" t="s">
        <v>1061</v>
      </c>
      <c r="L624" s="192"/>
      <c r="M624" s="8">
        <v>4</v>
      </c>
      <c r="N624" s="192"/>
      <c r="O624" s="192"/>
      <c r="P624" s="8" t="s">
        <v>162</v>
      </c>
      <c r="Q624" s="8">
        <v>0</v>
      </c>
      <c r="R624" s="8">
        <v>0</v>
      </c>
      <c r="S624" s="8">
        <v>0</v>
      </c>
      <c r="T624" s="8" t="s">
        <v>41</v>
      </c>
      <c r="U624" s="12" t="s">
        <v>866</v>
      </c>
      <c r="V624" s="12" t="s">
        <v>1014</v>
      </c>
      <c r="W624" s="292" t="s">
        <v>1062</v>
      </c>
    </row>
    <row r="625" spans="1:23" ht="242.25" hidden="1">
      <c r="A625" s="19" t="s">
        <v>358</v>
      </c>
      <c r="B625" s="19" t="s">
        <v>1005</v>
      </c>
      <c r="C625" s="19" t="s">
        <v>1063</v>
      </c>
      <c r="D625" s="19" t="s">
        <v>1064</v>
      </c>
      <c r="E625" s="19">
        <v>15</v>
      </c>
      <c r="F625" s="12" t="s">
        <v>1065</v>
      </c>
      <c r="G625" s="12" t="s">
        <v>45</v>
      </c>
      <c r="H625" s="19" t="s">
        <v>36</v>
      </c>
      <c r="I625" s="37" t="s">
        <v>37</v>
      </c>
      <c r="J625" s="65">
        <v>16</v>
      </c>
      <c r="K625" s="37">
        <v>2020</v>
      </c>
      <c r="L625" s="192"/>
      <c r="M625" s="37">
        <v>16</v>
      </c>
      <c r="N625" s="8" t="s">
        <v>1066</v>
      </c>
      <c r="O625" s="8" t="s">
        <v>1067</v>
      </c>
      <c r="P625" s="19" t="s">
        <v>247</v>
      </c>
      <c r="Q625" s="20">
        <v>0</v>
      </c>
      <c r="R625" s="20">
        <v>0</v>
      </c>
      <c r="S625" s="20">
        <v>0</v>
      </c>
      <c r="T625" s="19" t="s">
        <v>41</v>
      </c>
      <c r="U625" s="210" t="s">
        <v>184</v>
      </c>
      <c r="V625" s="131" t="s">
        <v>1068</v>
      </c>
      <c r="W625" s="215" t="s">
        <v>78</v>
      </c>
    </row>
    <row r="626" spans="1:23" ht="242.25" hidden="1">
      <c r="A626" s="19" t="s">
        <v>358</v>
      </c>
      <c r="B626" s="19" t="s">
        <v>1005</v>
      </c>
      <c r="C626" s="19" t="s">
        <v>1063</v>
      </c>
      <c r="D626" s="19" t="s">
        <v>1064</v>
      </c>
      <c r="E626" s="19">
        <v>15</v>
      </c>
      <c r="F626" s="12" t="s">
        <v>1069</v>
      </c>
      <c r="G626" s="12" t="s">
        <v>45</v>
      </c>
      <c r="H626" s="19" t="s">
        <v>36</v>
      </c>
      <c r="I626" s="37" t="s">
        <v>37</v>
      </c>
      <c r="J626" s="65">
        <v>16</v>
      </c>
      <c r="K626" s="37">
        <v>2020</v>
      </c>
      <c r="L626" s="192"/>
      <c r="M626" s="37">
        <v>16</v>
      </c>
      <c r="N626" s="8" t="s">
        <v>1070</v>
      </c>
      <c r="O626" s="8" t="s">
        <v>1067</v>
      </c>
      <c r="P626" s="19" t="s">
        <v>247</v>
      </c>
      <c r="Q626" s="20">
        <v>0</v>
      </c>
      <c r="R626" s="20">
        <v>0</v>
      </c>
      <c r="S626" s="20">
        <v>0</v>
      </c>
      <c r="T626" s="19" t="s">
        <v>41</v>
      </c>
      <c r="U626" s="216" t="s">
        <v>184</v>
      </c>
      <c r="V626" s="131" t="s">
        <v>1071</v>
      </c>
      <c r="W626" s="219" t="s">
        <v>78</v>
      </c>
    </row>
    <row r="627" spans="1:23" ht="242.25" hidden="1">
      <c r="A627" s="19" t="s">
        <v>358</v>
      </c>
      <c r="B627" s="19" t="s">
        <v>1005</v>
      </c>
      <c r="C627" s="19" t="s">
        <v>1063</v>
      </c>
      <c r="D627" s="19" t="s">
        <v>1064</v>
      </c>
      <c r="E627" s="19">
        <v>15</v>
      </c>
      <c r="F627" s="12" t="s">
        <v>1072</v>
      </c>
      <c r="G627" s="12" t="s">
        <v>45</v>
      </c>
      <c r="H627" s="19" t="s">
        <v>36</v>
      </c>
      <c r="I627" s="37" t="s">
        <v>37</v>
      </c>
      <c r="J627" s="65">
        <v>16</v>
      </c>
      <c r="K627" s="37">
        <v>2020</v>
      </c>
      <c r="L627" s="192"/>
      <c r="M627" s="37">
        <v>16</v>
      </c>
      <c r="N627" s="8" t="s">
        <v>1070</v>
      </c>
      <c r="O627" s="8" t="s">
        <v>1067</v>
      </c>
      <c r="P627" s="19" t="s">
        <v>247</v>
      </c>
      <c r="Q627" s="20">
        <v>0</v>
      </c>
      <c r="R627" s="20">
        <v>0</v>
      </c>
      <c r="S627" s="20">
        <v>0</v>
      </c>
      <c r="T627" s="19" t="s">
        <v>41</v>
      </c>
      <c r="U627" s="37" t="s">
        <v>184</v>
      </c>
      <c r="V627" s="37" t="s">
        <v>1071</v>
      </c>
      <c r="W627" s="290" t="s">
        <v>78</v>
      </c>
    </row>
    <row r="628" spans="1:23" ht="242.25" hidden="1">
      <c r="A628" s="19" t="s">
        <v>358</v>
      </c>
      <c r="B628" s="19" t="s">
        <v>1005</v>
      </c>
      <c r="C628" s="19" t="s">
        <v>1063</v>
      </c>
      <c r="D628" s="19" t="s">
        <v>1064</v>
      </c>
      <c r="E628" s="19">
        <v>15</v>
      </c>
      <c r="F628" s="12" t="s">
        <v>1073</v>
      </c>
      <c r="G628" s="12" t="s">
        <v>45</v>
      </c>
      <c r="H628" s="19" t="s">
        <v>1074</v>
      </c>
      <c r="I628" s="37" t="s">
        <v>37</v>
      </c>
      <c r="J628" s="65">
        <v>16</v>
      </c>
      <c r="K628" s="37">
        <v>2020</v>
      </c>
      <c r="L628" s="192"/>
      <c r="M628" s="37">
        <v>16</v>
      </c>
      <c r="N628" s="8" t="s">
        <v>1070</v>
      </c>
      <c r="O628" s="8" t="s">
        <v>1067</v>
      </c>
      <c r="P628" s="19" t="s">
        <v>247</v>
      </c>
      <c r="Q628" s="20">
        <v>0</v>
      </c>
      <c r="R628" s="20">
        <v>0</v>
      </c>
      <c r="S628" s="20">
        <v>0</v>
      </c>
      <c r="T628" s="19" t="s">
        <v>41</v>
      </c>
      <c r="U628" s="37" t="s">
        <v>184</v>
      </c>
      <c r="V628" s="37" t="s">
        <v>1071</v>
      </c>
      <c r="W628" s="290" t="s">
        <v>78</v>
      </c>
    </row>
    <row r="629" spans="1:23" ht="242.25" hidden="1">
      <c r="A629" s="19" t="s">
        <v>358</v>
      </c>
      <c r="B629" s="19" t="s">
        <v>1005</v>
      </c>
      <c r="C629" s="19" t="s">
        <v>1063</v>
      </c>
      <c r="D629" s="19" t="s">
        <v>1064</v>
      </c>
      <c r="E629" s="19">
        <v>15</v>
      </c>
      <c r="F629" s="19" t="s">
        <v>1075</v>
      </c>
      <c r="G629" s="19" t="s">
        <v>45</v>
      </c>
      <c r="H629" s="19" t="s">
        <v>1074</v>
      </c>
      <c r="I629" s="37" t="s">
        <v>37</v>
      </c>
      <c r="J629" s="10">
        <v>8</v>
      </c>
      <c r="K629" s="37">
        <v>2020</v>
      </c>
      <c r="L629" s="192"/>
      <c r="M629" s="37">
        <v>10</v>
      </c>
      <c r="N629" s="8" t="s">
        <v>1070</v>
      </c>
      <c r="O629" s="8" t="s">
        <v>1067</v>
      </c>
      <c r="P629" s="54" t="s">
        <v>162</v>
      </c>
      <c r="Q629" s="20">
        <v>0</v>
      </c>
      <c r="R629" s="20">
        <v>0</v>
      </c>
      <c r="S629" s="20">
        <v>0</v>
      </c>
      <c r="T629" s="19" t="s">
        <v>41</v>
      </c>
      <c r="U629" s="37" t="s">
        <v>184</v>
      </c>
      <c r="V629" s="37" t="s">
        <v>1071</v>
      </c>
      <c r="W629" s="290" t="s">
        <v>78</v>
      </c>
    </row>
    <row r="630" spans="1:23" ht="57" hidden="1">
      <c r="A630" s="19" t="s">
        <v>358</v>
      </c>
      <c r="B630" s="19" t="s">
        <v>1005</v>
      </c>
      <c r="C630" s="19" t="s">
        <v>1063</v>
      </c>
      <c r="D630" s="19" t="s">
        <v>1064</v>
      </c>
      <c r="E630" s="19">
        <v>15</v>
      </c>
      <c r="F630" s="37" t="s">
        <v>1076</v>
      </c>
      <c r="G630" s="19" t="s">
        <v>35</v>
      </c>
      <c r="H630" s="19" t="s">
        <v>544</v>
      </c>
      <c r="I630" s="37" t="s">
        <v>37</v>
      </c>
      <c r="J630" s="65">
        <v>30</v>
      </c>
      <c r="K630" s="37">
        <v>2020</v>
      </c>
      <c r="L630" s="192"/>
      <c r="M630" s="37">
        <v>2</v>
      </c>
      <c r="N630" s="19" t="s">
        <v>1077</v>
      </c>
      <c r="O630" s="19" t="s">
        <v>1078</v>
      </c>
      <c r="P630" s="19" t="s">
        <v>247</v>
      </c>
      <c r="Q630" s="20">
        <v>0</v>
      </c>
      <c r="R630" s="20">
        <v>0</v>
      </c>
      <c r="S630" s="20">
        <v>0</v>
      </c>
      <c r="T630" s="19" t="s">
        <v>41</v>
      </c>
      <c r="U630" s="226" t="s">
        <v>184</v>
      </c>
      <c r="V630" s="216" t="s">
        <v>1071</v>
      </c>
      <c r="W630" s="217"/>
    </row>
    <row r="631" spans="1:23" ht="71.25" hidden="1">
      <c r="A631" s="19" t="s">
        <v>358</v>
      </c>
      <c r="B631" s="19" t="s">
        <v>1005</v>
      </c>
      <c r="C631" s="19" t="s">
        <v>1063</v>
      </c>
      <c r="D631" s="19" t="s">
        <v>1064</v>
      </c>
      <c r="E631" s="19">
        <v>15</v>
      </c>
      <c r="F631" s="37" t="s">
        <v>1079</v>
      </c>
      <c r="G631" s="19" t="s">
        <v>35</v>
      </c>
      <c r="H631" s="19" t="s">
        <v>36</v>
      </c>
      <c r="I631" s="19" t="s">
        <v>46</v>
      </c>
      <c r="J631" s="65">
        <v>360</v>
      </c>
      <c r="K631" s="37">
        <v>2020</v>
      </c>
      <c r="L631" s="192"/>
      <c r="M631" s="37">
        <v>1</v>
      </c>
      <c r="N631" s="19">
        <v>1421133</v>
      </c>
      <c r="O631" s="19" t="s">
        <v>1080</v>
      </c>
      <c r="P631" s="19" t="s">
        <v>247</v>
      </c>
      <c r="Q631" s="20">
        <v>0</v>
      </c>
      <c r="R631" s="20">
        <v>0</v>
      </c>
      <c r="S631" s="20">
        <v>0</v>
      </c>
      <c r="T631" s="19" t="s">
        <v>41</v>
      </c>
      <c r="U631" s="216" t="s">
        <v>184</v>
      </c>
      <c r="V631" s="216" t="s">
        <v>1071</v>
      </c>
      <c r="W631" s="217"/>
    </row>
    <row r="632" spans="1:23" ht="57" hidden="1">
      <c r="A632" s="19" t="s">
        <v>358</v>
      </c>
      <c r="B632" s="19" t="s">
        <v>1005</v>
      </c>
      <c r="C632" s="19" t="s">
        <v>1063</v>
      </c>
      <c r="D632" s="19" t="s">
        <v>1064</v>
      </c>
      <c r="E632" s="19">
        <v>15</v>
      </c>
      <c r="F632" s="37" t="s">
        <v>1081</v>
      </c>
      <c r="G632" s="19" t="s">
        <v>145</v>
      </c>
      <c r="H632" s="19" t="s">
        <v>36</v>
      </c>
      <c r="I632" s="19" t="s">
        <v>46</v>
      </c>
      <c r="J632" s="65">
        <v>120</v>
      </c>
      <c r="K632" s="37" t="s">
        <v>1082</v>
      </c>
      <c r="L632" s="192" t="s">
        <v>632</v>
      </c>
      <c r="M632" s="37">
        <v>1</v>
      </c>
      <c r="N632" s="19">
        <v>1421133</v>
      </c>
      <c r="O632" s="19" t="s">
        <v>1080</v>
      </c>
      <c r="P632" s="19" t="s">
        <v>247</v>
      </c>
      <c r="Q632" s="20">
        <v>0</v>
      </c>
      <c r="R632" s="20">
        <v>0</v>
      </c>
      <c r="S632" s="20">
        <v>0</v>
      </c>
      <c r="T632" s="19" t="s">
        <v>145</v>
      </c>
      <c r="U632" s="131" t="s">
        <v>184</v>
      </c>
      <c r="V632" s="216" t="s">
        <v>1083</v>
      </c>
      <c r="W632" s="217"/>
    </row>
    <row r="633" spans="1:23" ht="57" hidden="1">
      <c r="A633" s="19" t="s">
        <v>358</v>
      </c>
      <c r="B633" s="19" t="s">
        <v>1005</v>
      </c>
      <c r="C633" s="19" t="s">
        <v>1084</v>
      </c>
      <c r="D633" s="19" t="s">
        <v>1085</v>
      </c>
      <c r="E633" s="19">
        <v>15</v>
      </c>
      <c r="F633" s="8" t="s">
        <v>1086</v>
      </c>
      <c r="G633" s="8" t="s">
        <v>45</v>
      </c>
      <c r="H633" s="19" t="s">
        <v>36</v>
      </c>
      <c r="I633" s="37" t="s">
        <v>37</v>
      </c>
      <c r="J633" s="10">
        <v>20</v>
      </c>
      <c r="K633" s="19">
        <v>2020</v>
      </c>
      <c r="L633" s="192"/>
      <c r="M633" s="37">
        <v>1</v>
      </c>
      <c r="N633" s="8">
        <v>1493041</v>
      </c>
      <c r="O633" s="8" t="s">
        <v>1087</v>
      </c>
      <c r="P633" s="19" t="s">
        <v>1088</v>
      </c>
      <c r="Q633" s="60">
        <v>0</v>
      </c>
      <c r="R633" s="20">
        <v>0</v>
      </c>
      <c r="S633" s="60">
        <v>0</v>
      </c>
      <c r="T633" s="19" t="s">
        <v>41</v>
      </c>
      <c r="U633" s="210" t="s">
        <v>148</v>
      </c>
      <c r="V633" s="131" t="s">
        <v>225</v>
      </c>
      <c r="W633" s="219" t="s">
        <v>50</v>
      </c>
    </row>
    <row r="634" spans="1:23" ht="57" hidden="1">
      <c r="A634" s="19" t="s">
        <v>358</v>
      </c>
      <c r="B634" s="19" t="s">
        <v>1005</v>
      </c>
      <c r="C634" s="19" t="s">
        <v>1084</v>
      </c>
      <c r="D634" s="19" t="s">
        <v>1085</v>
      </c>
      <c r="E634" s="19">
        <v>15</v>
      </c>
      <c r="F634" s="8" t="s">
        <v>1086</v>
      </c>
      <c r="G634" s="8" t="s">
        <v>45</v>
      </c>
      <c r="H634" s="19" t="s">
        <v>36</v>
      </c>
      <c r="I634" s="37" t="s">
        <v>37</v>
      </c>
      <c r="J634" s="10">
        <v>20</v>
      </c>
      <c r="K634" s="19">
        <v>2020</v>
      </c>
      <c r="L634" s="192"/>
      <c r="M634" s="19">
        <v>1</v>
      </c>
      <c r="N634" s="8">
        <v>2090087</v>
      </c>
      <c r="O634" s="8" t="s">
        <v>1089</v>
      </c>
      <c r="P634" s="19" t="s">
        <v>268</v>
      </c>
      <c r="Q634" s="60">
        <v>0</v>
      </c>
      <c r="R634" s="20">
        <v>0</v>
      </c>
      <c r="S634" s="60">
        <v>0</v>
      </c>
      <c r="T634" s="19" t="s">
        <v>41</v>
      </c>
      <c r="U634" s="210" t="s">
        <v>148</v>
      </c>
      <c r="V634" s="131" t="s">
        <v>225</v>
      </c>
      <c r="W634" s="219" t="s">
        <v>50</v>
      </c>
    </row>
    <row r="635" spans="1:23" ht="57" hidden="1">
      <c r="A635" s="19" t="s">
        <v>358</v>
      </c>
      <c r="B635" s="19" t="s">
        <v>1005</v>
      </c>
      <c r="C635" s="19" t="s">
        <v>1084</v>
      </c>
      <c r="D635" s="19" t="s">
        <v>1090</v>
      </c>
      <c r="E635" s="19">
        <v>15</v>
      </c>
      <c r="F635" s="8" t="s">
        <v>1053</v>
      </c>
      <c r="G635" s="19" t="s">
        <v>35</v>
      </c>
      <c r="H635" s="19" t="s">
        <v>36</v>
      </c>
      <c r="I635" s="37" t="s">
        <v>37</v>
      </c>
      <c r="J635" s="10">
        <v>80</v>
      </c>
      <c r="K635" s="19">
        <v>2020</v>
      </c>
      <c r="L635" s="192"/>
      <c r="M635" s="8">
        <v>2</v>
      </c>
      <c r="N635" s="192"/>
      <c r="O635" s="192"/>
      <c r="P635" s="19" t="s">
        <v>247</v>
      </c>
      <c r="Q635" s="20">
        <v>0</v>
      </c>
      <c r="R635" s="20">
        <v>0</v>
      </c>
      <c r="S635" s="20">
        <v>0</v>
      </c>
      <c r="T635" s="19" t="s">
        <v>235</v>
      </c>
      <c r="U635" s="131" t="s">
        <v>235</v>
      </c>
      <c r="V635" s="216" t="s">
        <v>236</v>
      </c>
      <c r="W635" s="219"/>
    </row>
    <row r="636" spans="1:23" ht="57" hidden="1">
      <c r="A636" s="19" t="s">
        <v>358</v>
      </c>
      <c r="B636" s="19" t="s">
        <v>1005</v>
      </c>
      <c r="C636" s="19" t="s">
        <v>1084</v>
      </c>
      <c r="D636" s="19" t="s">
        <v>1085</v>
      </c>
      <c r="E636" s="19">
        <v>15</v>
      </c>
      <c r="F636" s="19" t="s">
        <v>1091</v>
      </c>
      <c r="G636" s="19" t="s">
        <v>45</v>
      </c>
      <c r="H636" s="19" t="s">
        <v>36</v>
      </c>
      <c r="I636" s="37" t="s">
        <v>37</v>
      </c>
      <c r="J636" s="10">
        <v>20</v>
      </c>
      <c r="K636" s="19">
        <v>2020</v>
      </c>
      <c r="L636" s="192"/>
      <c r="M636" s="19">
        <v>3</v>
      </c>
      <c r="N636" s="192"/>
      <c r="O636" s="192"/>
      <c r="P636" s="19" t="s">
        <v>247</v>
      </c>
      <c r="Q636" s="60">
        <v>0</v>
      </c>
      <c r="R636" s="20">
        <v>0</v>
      </c>
      <c r="S636" s="60">
        <v>0</v>
      </c>
      <c r="T636" s="19" t="s">
        <v>41</v>
      </c>
      <c r="U636" s="37" t="s">
        <v>201</v>
      </c>
      <c r="V636" s="37" t="s">
        <v>202</v>
      </c>
      <c r="W636" s="290" t="s">
        <v>50</v>
      </c>
    </row>
    <row r="637" spans="1:23" ht="57" hidden="1">
      <c r="A637" s="19" t="s">
        <v>358</v>
      </c>
      <c r="B637" s="19" t="s">
        <v>1005</v>
      </c>
      <c r="C637" s="19" t="s">
        <v>1084</v>
      </c>
      <c r="D637" s="19" t="s">
        <v>1085</v>
      </c>
      <c r="E637" s="19">
        <v>15</v>
      </c>
      <c r="F637" s="19" t="s">
        <v>1092</v>
      </c>
      <c r="G637" s="19" t="s">
        <v>45</v>
      </c>
      <c r="H637" s="19" t="s">
        <v>36</v>
      </c>
      <c r="I637" s="37" t="s">
        <v>37</v>
      </c>
      <c r="J637" s="10">
        <v>20</v>
      </c>
      <c r="K637" s="19">
        <v>2020</v>
      </c>
      <c r="L637" s="192"/>
      <c r="M637" s="19">
        <v>3</v>
      </c>
      <c r="N637" s="192"/>
      <c r="O637" s="192"/>
      <c r="P637" s="19" t="s">
        <v>247</v>
      </c>
      <c r="Q637" s="60">
        <v>0</v>
      </c>
      <c r="R637" s="20">
        <v>0</v>
      </c>
      <c r="S637" s="60">
        <v>0</v>
      </c>
      <c r="T637" s="19" t="s">
        <v>41</v>
      </c>
      <c r="U637" s="131" t="s">
        <v>63</v>
      </c>
      <c r="V637" s="131" t="s">
        <v>449</v>
      </c>
      <c r="W637" s="219" t="s">
        <v>58</v>
      </c>
    </row>
    <row r="638" spans="1:23" ht="57" hidden="1">
      <c r="A638" s="19" t="s">
        <v>358</v>
      </c>
      <c r="B638" s="19" t="s">
        <v>1005</v>
      </c>
      <c r="C638" s="19" t="s">
        <v>1084</v>
      </c>
      <c r="D638" s="19" t="s">
        <v>1090</v>
      </c>
      <c r="E638" s="19">
        <v>15</v>
      </c>
      <c r="F638" s="19" t="s">
        <v>1093</v>
      </c>
      <c r="G638" s="19" t="s">
        <v>35</v>
      </c>
      <c r="H638" s="19" t="s">
        <v>36</v>
      </c>
      <c r="I638" s="37" t="s">
        <v>37</v>
      </c>
      <c r="J638" s="10">
        <v>20</v>
      </c>
      <c r="K638" s="19">
        <v>2020</v>
      </c>
      <c r="L638" s="192"/>
      <c r="M638" s="19">
        <v>2</v>
      </c>
      <c r="N638" s="37" t="s">
        <v>1094</v>
      </c>
      <c r="O638" s="19" t="s">
        <v>1095</v>
      </c>
      <c r="P638" s="19" t="s">
        <v>247</v>
      </c>
      <c r="Q638" s="20">
        <v>0</v>
      </c>
      <c r="R638" s="20">
        <v>0</v>
      </c>
      <c r="S638" s="20">
        <v>0</v>
      </c>
      <c r="T638" s="19" t="s">
        <v>68</v>
      </c>
      <c r="U638" s="131" t="s">
        <v>148</v>
      </c>
      <c r="V638" s="131" t="s">
        <v>149</v>
      </c>
      <c r="W638" s="217"/>
    </row>
    <row r="639" spans="1:23" ht="57" hidden="1">
      <c r="A639" s="19" t="s">
        <v>358</v>
      </c>
      <c r="B639" s="19" t="s">
        <v>1005</v>
      </c>
      <c r="C639" s="19" t="s">
        <v>1084</v>
      </c>
      <c r="D639" s="19" t="s">
        <v>1090</v>
      </c>
      <c r="E639" s="19">
        <v>15</v>
      </c>
      <c r="F639" s="19" t="s">
        <v>1096</v>
      </c>
      <c r="G639" s="19" t="s">
        <v>35</v>
      </c>
      <c r="H639" s="19" t="s">
        <v>36</v>
      </c>
      <c r="I639" s="37" t="s">
        <v>37</v>
      </c>
      <c r="J639" s="10">
        <v>80</v>
      </c>
      <c r="K639" s="19" t="s">
        <v>1097</v>
      </c>
      <c r="L639" s="192"/>
      <c r="M639" s="19">
        <v>1</v>
      </c>
      <c r="N639" s="37" t="s">
        <v>1098</v>
      </c>
      <c r="O639" s="19" t="s">
        <v>1099</v>
      </c>
      <c r="P639" s="19" t="s">
        <v>268</v>
      </c>
      <c r="Q639" s="20">
        <v>0</v>
      </c>
      <c r="R639" s="20">
        <v>0</v>
      </c>
      <c r="S639" s="20">
        <v>0</v>
      </c>
      <c r="T639" s="19" t="s">
        <v>41</v>
      </c>
      <c r="U639" s="210" t="s">
        <v>184</v>
      </c>
      <c r="V639" s="216" t="s">
        <v>1011</v>
      </c>
      <c r="W639" s="217"/>
    </row>
    <row r="640" spans="1:23" ht="57" hidden="1">
      <c r="A640" s="19" t="s">
        <v>358</v>
      </c>
      <c r="B640" s="19" t="s">
        <v>1005</v>
      </c>
      <c r="C640" s="19" t="s">
        <v>1100</v>
      </c>
      <c r="D640" s="19" t="s">
        <v>1101</v>
      </c>
      <c r="E640" s="37">
        <v>15</v>
      </c>
      <c r="F640" s="37" t="s">
        <v>1102</v>
      </c>
      <c r="G640" s="19" t="s">
        <v>35</v>
      </c>
      <c r="H640" s="19" t="s">
        <v>36</v>
      </c>
      <c r="I640" s="37" t="s">
        <v>37</v>
      </c>
      <c r="J640" s="10">
        <v>40</v>
      </c>
      <c r="K640" s="19">
        <v>2020</v>
      </c>
      <c r="L640" s="192"/>
      <c r="M640" s="19">
        <v>1</v>
      </c>
      <c r="N640" s="19">
        <v>1681661</v>
      </c>
      <c r="O640" s="19" t="s">
        <v>1103</v>
      </c>
      <c r="P640" s="54" t="s">
        <v>162</v>
      </c>
      <c r="Q640" s="20">
        <v>3864</v>
      </c>
      <c r="R640" s="20">
        <v>2000</v>
      </c>
      <c r="S640" s="60">
        <v>5864</v>
      </c>
      <c r="T640" s="19" t="s">
        <v>41</v>
      </c>
      <c r="U640" s="131" t="s">
        <v>866</v>
      </c>
      <c r="V640" s="216" t="s">
        <v>1014</v>
      </c>
      <c r="W640" s="219"/>
    </row>
    <row r="641" spans="1:23" ht="57" hidden="1">
      <c r="A641" s="19" t="s">
        <v>358</v>
      </c>
      <c r="B641" s="19" t="s">
        <v>1005</v>
      </c>
      <c r="C641" s="19" t="s">
        <v>1100</v>
      </c>
      <c r="D641" s="19" t="s">
        <v>1101</v>
      </c>
      <c r="E641" s="37">
        <v>15</v>
      </c>
      <c r="F641" s="37" t="s">
        <v>1104</v>
      </c>
      <c r="G641" s="19" t="s">
        <v>35</v>
      </c>
      <c r="H641" s="19" t="s">
        <v>36</v>
      </c>
      <c r="I641" s="37" t="s">
        <v>37</v>
      </c>
      <c r="J641" s="10">
        <v>40</v>
      </c>
      <c r="K641" s="19">
        <v>2020</v>
      </c>
      <c r="L641" s="192"/>
      <c r="M641" s="19">
        <v>2</v>
      </c>
      <c r="N641" s="192"/>
      <c r="O641" s="192"/>
      <c r="P641" s="54" t="s">
        <v>162</v>
      </c>
      <c r="Q641" s="20">
        <v>0</v>
      </c>
      <c r="R641" s="20">
        <v>2000</v>
      </c>
      <c r="S641" s="20">
        <v>4000</v>
      </c>
      <c r="T641" s="19" t="s">
        <v>41</v>
      </c>
      <c r="U641" s="210" t="s">
        <v>184</v>
      </c>
      <c r="V641" s="216" t="s">
        <v>1011</v>
      </c>
      <c r="W641" s="217"/>
    </row>
    <row r="642" spans="1:23" ht="57" hidden="1">
      <c r="A642" s="19" t="s">
        <v>358</v>
      </c>
      <c r="B642" s="19" t="s">
        <v>1005</v>
      </c>
      <c r="C642" s="19" t="s">
        <v>1100</v>
      </c>
      <c r="D642" s="19" t="s">
        <v>1101</v>
      </c>
      <c r="E642" s="37">
        <v>15</v>
      </c>
      <c r="F642" s="37" t="s">
        <v>1105</v>
      </c>
      <c r="G642" s="19" t="s">
        <v>35</v>
      </c>
      <c r="H642" s="19" t="s">
        <v>331</v>
      </c>
      <c r="I642" s="37" t="s">
        <v>37</v>
      </c>
      <c r="J642" s="10">
        <v>24</v>
      </c>
      <c r="K642" s="19">
        <v>2020</v>
      </c>
      <c r="L642" s="192"/>
      <c r="M642" s="19">
        <v>2</v>
      </c>
      <c r="N642" s="192"/>
      <c r="O642" s="192"/>
      <c r="P642" s="54" t="s">
        <v>162</v>
      </c>
      <c r="Q642" s="20">
        <v>0</v>
      </c>
      <c r="R642" s="20">
        <v>8000</v>
      </c>
      <c r="S642" s="60">
        <v>16000</v>
      </c>
      <c r="T642" s="19" t="s">
        <v>41</v>
      </c>
      <c r="U642" s="226" t="s">
        <v>184</v>
      </c>
      <c r="V642" s="216" t="s">
        <v>1071</v>
      </c>
      <c r="W642" s="217"/>
    </row>
    <row r="643" spans="1:23" ht="57" hidden="1">
      <c r="A643" s="8" t="s">
        <v>358</v>
      </c>
      <c r="B643" s="8" t="s">
        <v>1005</v>
      </c>
      <c r="C643" s="8" t="s">
        <v>1100</v>
      </c>
      <c r="D643" s="8" t="s">
        <v>1101</v>
      </c>
      <c r="E643" s="12">
        <v>15</v>
      </c>
      <c r="F643" s="12" t="s">
        <v>1106</v>
      </c>
      <c r="G643" s="8" t="s">
        <v>35</v>
      </c>
      <c r="H643" s="8" t="s">
        <v>36</v>
      </c>
      <c r="I643" s="12" t="s">
        <v>37</v>
      </c>
      <c r="J643" s="9">
        <v>40</v>
      </c>
      <c r="K643" s="8">
        <v>2020</v>
      </c>
      <c r="L643" s="192"/>
      <c r="M643" s="8">
        <v>2</v>
      </c>
      <c r="N643" s="192"/>
      <c r="O643" s="192"/>
      <c r="P643" s="51" t="s">
        <v>162</v>
      </c>
      <c r="Q643" s="14">
        <v>0</v>
      </c>
      <c r="R643" s="14">
        <v>5000</v>
      </c>
      <c r="S643" s="14">
        <v>10000</v>
      </c>
      <c r="T643" s="8" t="s">
        <v>41</v>
      </c>
      <c r="U643" s="131" t="s">
        <v>866</v>
      </c>
      <c r="V643" s="216" t="s">
        <v>1014</v>
      </c>
      <c r="W643" s="217"/>
    </row>
    <row r="644" spans="1:23" ht="57" hidden="1">
      <c r="A644" s="8" t="s">
        <v>358</v>
      </c>
      <c r="B644" s="8" t="s">
        <v>1005</v>
      </c>
      <c r="C644" s="8" t="s">
        <v>1100</v>
      </c>
      <c r="D644" s="8" t="s">
        <v>1101</v>
      </c>
      <c r="E644" s="12">
        <v>15</v>
      </c>
      <c r="F644" s="12" t="s">
        <v>1107</v>
      </c>
      <c r="G644" s="8" t="s">
        <v>35</v>
      </c>
      <c r="H644" s="8" t="s">
        <v>36</v>
      </c>
      <c r="I644" s="12" t="s">
        <v>37</v>
      </c>
      <c r="J644" s="9">
        <v>24</v>
      </c>
      <c r="K644" s="8">
        <v>2020</v>
      </c>
      <c r="L644" s="192"/>
      <c r="M644" s="8">
        <v>2</v>
      </c>
      <c r="N644" s="192"/>
      <c r="O644" s="192"/>
      <c r="P644" s="51" t="s">
        <v>162</v>
      </c>
      <c r="Q644" s="14">
        <v>0</v>
      </c>
      <c r="R644" s="14">
        <v>8000</v>
      </c>
      <c r="S644" s="14">
        <v>16000</v>
      </c>
      <c r="T644" s="8" t="s">
        <v>41</v>
      </c>
      <c r="U644" s="216" t="s">
        <v>184</v>
      </c>
      <c r="V644" s="221" t="s">
        <v>1071</v>
      </c>
      <c r="W644" s="217"/>
    </row>
    <row r="645" spans="1:23" ht="56.45" hidden="1" customHeight="1">
      <c r="A645" s="19" t="s">
        <v>358</v>
      </c>
      <c r="B645" s="19" t="s">
        <v>1005</v>
      </c>
      <c r="C645" s="19" t="s">
        <v>1005</v>
      </c>
      <c r="D645" s="19" t="s">
        <v>1101</v>
      </c>
      <c r="E645" s="37">
        <v>15</v>
      </c>
      <c r="F645" s="12" t="s">
        <v>1108</v>
      </c>
      <c r="G645" s="8" t="s">
        <v>45</v>
      </c>
      <c r="H645" s="8" t="s">
        <v>36</v>
      </c>
      <c r="I645" s="37" t="s">
        <v>37</v>
      </c>
      <c r="J645" s="10">
        <v>24</v>
      </c>
      <c r="K645" s="19">
        <v>2020</v>
      </c>
      <c r="L645" s="192"/>
      <c r="M645" s="19">
        <v>10</v>
      </c>
      <c r="N645" s="192"/>
      <c r="O645" s="192"/>
      <c r="P645" s="54" t="s">
        <v>1109</v>
      </c>
      <c r="Q645" s="20">
        <v>0</v>
      </c>
      <c r="R645" s="20">
        <v>8000</v>
      </c>
      <c r="S645" s="60">
        <v>16000</v>
      </c>
      <c r="T645" s="19" t="s">
        <v>41</v>
      </c>
      <c r="U645" s="210" t="s">
        <v>184</v>
      </c>
      <c r="V645" s="131" t="s">
        <v>1068</v>
      </c>
      <c r="W645" s="215" t="s">
        <v>78</v>
      </c>
    </row>
    <row r="646" spans="1:23" ht="182.45" hidden="1" customHeight="1">
      <c r="A646" s="19" t="s">
        <v>358</v>
      </c>
      <c r="B646" s="19" t="s">
        <v>1005</v>
      </c>
      <c r="C646" s="19" t="s">
        <v>1005</v>
      </c>
      <c r="D646" s="19" t="s">
        <v>1007</v>
      </c>
      <c r="E646" s="37">
        <v>15</v>
      </c>
      <c r="F646" s="37" t="s">
        <v>1110</v>
      </c>
      <c r="G646" s="37" t="s">
        <v>45</v>
      </c>
      <c r="H646" s="19" t="s">
        <v>36</v>
      </c>
      <c r="I646" s="37" t="s">
        <v>37</v>
      </c>
      <c r="J646" s="10">
        <v>20</v>
      </c>
      <c r="K646" s="37">
        <v>2020</v>
      </c>
      <c r="L646" s="192"/>
      <c r="M646" s="19">
        <v>2</v>
      </c>
      <c r="N646" s="192"/>
      <c r="O646" s="192"/>
      <c r="P646" s="54" t="s">
        <v>162</v>
      </c>
      <c r="Q646" s="20">
        <v>0</v>
      </c>
      <c r="R646" s="20">
        <v>0</v>
      </c>
      <c r="S646" s="60">
        <v>0</v>
      </c>
      <c r="T646" s="19" t="s">
        <v>41</v>
      </c>
      <c r="U646" s="216" t="s">
        <v>218</v>
      </c>
      <c r="V646" s="131" t="s">
        <v>377</v>
      </c>
      <c r="W646" s="219" t="s">
        <v>58</v>
      </c>
    </row>
    <row r="647" spans="1:23" ht="56.45" hidden="1" customHeight="1">
      <c r="A647" s="19" t="s">
        <v>358</v>
      </c>
      <c r="B647" s="54" t="s">
        <v>1005</v>
      </c>
      <c r="C647" s="54" t="s">
        <v>1111</v>
      </c>
      <c r="D647" s="54" t="s">
        <v>1112</v>
      </c>
      <c r="E647" s="19">
        <v>15</v>
      </c>
      <c r="F647" s="95" t="s">
        <v>1113</v>
      </c>
      <c r="G647" s="95" t="s">
        <v>35</v>
      </c>
      <c r="H647" s="95" t="s">
        <v>36</v>
      </c>
      <c r="I647" s="95" t="s">
        <v>37</v>
      </c>
      <c r="J647" s="67">
        <v>16</v>
      </c>
      <c r="K647" s="54" t="s">
        <v>1114</v>
      </c>
      <c r="L647" s="192"/>
      <c r="M647" s="54">
        <v>1</v>
      </c>
      <c r="N647" s="192"/>
      <c r="O647" s="192"/>
      <c r="P647" s="54" t="s">
        <v>162</v>
      </c>
      <c r="Q647" s="60">
        <v>0</v>
      </c>
      <c r="R647" s="20">
        <v>0</v>
      </c>
      <c r="S647" s="60">
        <v>0</v>
      </c>
      <c r="T647" s="37" t="s">
        <v>41</v>
      </c>
      <c r="U647" s="131" t="s">
        <v>866</v>
      </c>
      <c r="V647" s="221" t="s">
        <v>1014</v>
      </c>
      <c r="W647" s="215" t="s">
        <v>78</v>
      </c>
    </row>
    <row r="648" spans="1:23" ht="99.75" hidden="1">
      <c r="A648" s="8" t="s">
        <v>358</v>
      </c>
      <c r="B648" s="51" t="s">
        <v>1005</v>
      </c>
      <c r="C648" s="51" t="s">
        <v>1111</v>
      </c>
      <c r="D648" s="51" t="s">
        <v>1112</v>
      </c>
      <c r="E648" s="8">
        <v>15</v>
      </c>
      <c r="F648" s="95" t="s">
        <v>1115</v>
      </c>
      <c r="G648" s="95" t="s">
        <v>35</v>
      </c>
      <c r="H648" s="95" t="s">
        <v>36</v>
      </c>
      <c r="I648" s="12" t="s">
        <v>37</v>
      </c>
      <c r="J648" s="52">
        <v>24</v>
      </c>
      <c r="K648" s="51" t="s">
        <v>1116</v>
      </c>
      <c r="L648" s="192"/>
      <c r="M648" s="51">
        <v>1</v>
      </c>
      <c r="N648" s="192"/>
      <c r="O648" s="192"/>
      <c r="P648" s="51" t="s">
        <v>162</v>
      </c>
      <c r="Q648" s="64">
        <v>0</v>
      </c>
      <c r="R648" s="14">
        <v>0</v>
      </c>
      <c r="S648" s="64">
        <v>0</v>
      </c>
      <c r="T648" s="12" t="s">
        <v>41</v>
      </c>
      <c r="U648" s="37" t="s">
        <v>866</v>
      </c>
      <c r="V648" s="37" t="s">
        <v>1014</v>
      </c>
      <c r="W648" s="290" t="s">
        <v>78</v>
      </c>
    </row>
    <row r="649" spans="1:23" ht="99.75" hidden="1">
      <c r="A649" s="8" t="s">
        <v>358</v>
      </c>
      <c r="B649" s="51" t="s">
        <v>1005</v>
      </c>
      <c r="C649" s="51" t="s">
        <v>1111</v>
      </c>
      <c r="D649" s="51" t="s">
        <v>1112</v>
      </c>
      <c r="E649" s="8">
        <v>15</v>
      </c>
      <c r="F649" s="95" t="s">
        <v>1117</v>
      </c>
      <c r="G649" s="95" t="s">
        <v>35</v>
      </c>
      <c r="H649" s="95" t="s">
        <v>36</v>
      </c>
      <c r="I649" s="12" t="s">
        <v>37</v>
      </c>
      <c r="J649" s="52">
        <v>16</v>
      </c>
      <c r="K649" s="51" t="s">
        <v>1118</v>
      </c>
      <c r="L649" s="192"/>
      <c r="M649" s="51">
        <v>1</v>
      </c>
      <c r="N649" s="192"/>
      <c r="O649" s="192"/>
      <c r="P649" s="51" t="s">
        <v>162</v>
      </c>
      <c r="Q649" s="64">
        <v>0</v>
      </c>
      <c r="R649" s="14">
        <v>0</v>
      </c>
      <c r="S649" s="64">
        <v>0</v>
      </c>
      <c r="T649" s="12" t="s">
        <v>41</v>
      </c>
      <c r="U649" s="131" t="s">
        <v>866</v>
      </c>
      <c r="V649" s="221" t="s">
        <v>1014</v>
      </c>
      <c r="W649" s="219" t="s">
        <v>78</v>
      </c>
    </row>
    <row r="650" spans="1:23" ht="299.25" hidden="1">
      <c r="A650" s="19" t="s">
        <v>358</v>
      </c>
      <c r="B650" s="19" t="s">
        <v>1005</v>
      </c>
      <c r="C650" s="19" t="s">
        <v>1111</v>
      </c>
      <c r="D650" s="19" t="s">
        <v>1119</v>
      </c>
      <c r="E650" s="19">
        <v>15</v>
      </c>
      <c r="F650" s="19" t="s">
        <v>1120</v>
      </c>
      <c r="G650" s="19" t="s">
        <v>35</v>
      </c>
      <c r="H650" s="19" t="s">
        <v>36</v>
      </c>
      <c r="I650" s="19" t="s">
        <v>37</v>
      </c>
      <c r="J650" s="19">
        <v>40</v>
      </c>
      <c r="K650" s="19">
        <v>2020</v>
      </c>
      <c r="L650" s="192"/>
      <c r="M650" s="19">
        <v>5</v>
      </c>
      <c r="N650" s="192"/>
      <c r="O650" s="192"/>
      <c r="P650" s="19" t="s">
        <v>162</v>
      </c>
      <c r="Q650" s="19">
        <v>0</v>
      </c>
      <c r="R650" s="19">
        <v>0</v>
      </c>
      <c r="S650" s="19">
        <v>0</v>
      </c>
      <c r="T650" s="19" t="s">
        <v>41</v>
      </c>
      <c r="U650" s="37" t="s">
        <v>866</v>
      </c>
      <c r="V650" s="37" t="s">
        <v>1014</v>
      </c>
      <c r="W650" s="290"/>
    </row>
    <row r="651" spans="1:23" ht="299.25" hidden="1">
      <c r="A651" s="19" t="s">
        <v>358</v>
      </c>
      <c r="B651" s="19" t="s">
        <v>1005</v>
      </c>
      <c r="C651" s="19" t="s">
        <v>1111</v>
      </c>
      <c r="D651" s="19" t="s">
        <v>1119</v>
      </c>
      <c r="E651" s="19">
        <v>15</v>
      </c>
      <c r="F651" s="19" t="s">
        <v>1121</v>
      </c>
      <c r="G651" s="19" t="s">
        <v>35</v>
      </c>
      <c r="H651" s="19" t="s">
        <v>36</v>
      </c>
      <c r="I651" s="19" t="s">
        <v>37</v>
      </c>
      <c r="J651" s="19">
        <v>40</v>
      </c>
      <c r="K651" s="19">
        <v>2020</v>
      </c>
      <c r="L651" s="192"/>
      <c r="M651" s="19">
        <v>5</v>
      </c>
      <c r="N651" s="192"/>
      <c r="O651" s="192"/>
      <c r="P651" s="19" t="s">
        <v>162</v>
      </c>
      <c r="Q651" s="19">
        <v>0</v>
      </c>
      <c r="R651" s="19">
        <v>0</v>
      </c>
      <c r="S651" s="19">
        <v>0</v>
      </c>
      <c r="T651" s="19" t="s">
        <v>41</v>
      </c>
      <c r="U651" s="37" t="s">
        <v>866</v>
      </c>
      <c r="V651" s="37" t="s">
        <v>1014</v>
      </c>
      <c r="W651" s="290"/>
    </row>
    <row r="652" spans="1:23" ht="99.75" hidden="1">
      <c r="A652" s="19" t="s">
        <v>358</v>
      </c>
      <c r="B652" s="54" t="s">
        <v>1005</v>
      </c>
      <c r="C652" s="54" t="s">
        <v>1111</v>
      </c>
      <c r="D652" s="54" t="s">
        <v>1112</v>
      </c>
      <c r="E652" s="19">
        <v>15</v>
      </c>
      <c r="F652" s="54" t="s">
        <v>1122</v>
      </c>
      <c r="G652" s="19" t="s">
        <v>35</v>
      </c>
      <c r="H652" s="54" t="s">
        <v>36</v>
      </c>
      <c r="I652" s="19" t="s">
        <v>46</v>
      </c>
      <c r="J652" s="67">
        <v>40</v>
      </c>
      <c r="K652" s="54" t="s">
        <v>1123</v>
      </c>
      <c r="L652" s="192"/>
      <c r="M652" s="54">
        <v>1</v>
      </c>
      <c r="N652" s="54">
        <v>1000744</v>
      </c>
      <c r="O652" s="54" t="s">
        <v>1124</v>
      </c>
      <c r="P652" s="19" t="s">
        <v>268</v>
      </c>
      <c r="Q652" s="60">
        <v>0</v>
      </c>
      <c r="R652" s="20">
        <v>0</v>
      </c>
      <c r="S652" s="60">
        <v>0</v>
      </c>
      <c r="T652" s="37" t="s">
        <v>235</v>
      </c>
      <c r="U652" s="131" t="s">
        <v>235</v>
      </c>
      <c r="V652" s="216" t="s">
        <v>236</v>
      </c>
      <c r="W652" s="219"/>
    </row>
    <row r="653" spans="1:23" ht="45" hidden="1">
      <c r="A653" s="8" t="s">
        <v>358</v>
      </c>
      <c r="B653" s="8" t="s">
        <v>1005</v>
      </c>
      <c r="C653" s="8" t="s">
        <v>1111</v>
      </c>
      <c r="D653" s="8" t="s">
        <v>1007</v>
      </c>
      <c r="E653" s="8">
        <v>15</v>
      </c>
      <c r="F653" s="12" t="s">
        <v>1125</v>
      </c>
      <c r="G653" s="8" t="s">
        <v>45</v>
      </c>
      <c r="H653" s="8" t="s">
        <v>36</v>
      </c>
      <c r="I653" s="12" t="s">
        <v>37</v>
      </c>
      <c r="J653" s="9">
        <v>16</v>
      </c>
      <c r="K653" s="8" t="s">
        <v>1126</v>
      </c>
      <c r="L653" s="192"/>
      <c r="M653" s="8">
        <v>1</v>
      </c>
      <c r="N653" s="8">
        <v>1491166</v>
      </c>
      <c r="O653" s="8" t="s">
        <v>1127</v>
      </c>
      <c r="P653" s="51" t="s">
        <v>162</v>
      </c>
      <c r="Q653" s="64">
        <v>0</v>
      </c>
      <c r="R653" s="14">
        <v>0</v>
      </c>
      <c r="S653" s="64">
        <v>0</v>
      </c>
      <c r="T653" s="8" t="s">
        <v>68</v>
      </c>
      <c r="U653" s="131" t="s">
        <v>42</v>
      </c>
      <c r="V653" s="131" t="s">
        <v>43</v>
      </c>
      <c r="W653" s="219" t="s">
        <v>50</v>
      </c>
    </row>
    <row r="654" spans="1:23" ht="28.5" hidden="1">
      <c r="A654" s="19" t="s">
        <v>358</v>
      </c>
      <c r="B654" s="19" t="s">
        <v>1005</v>
      </c>
      <c r="C654" s="19" t="s">
        <v>1111</v>
      </c>
      <c r="D654" s="19" t="s">
        <v>1007</v>
      </c>
      <c r="E654" s="19">
        <v>15</v>
      </c>
      <c r="F654" s="19" t="s">
        <v>1128</v>
      </c>
      <c r="G654" s="19" t="s">
        <v>145</v>
      </c>
      <c r="H654" s="19" t="s">
        <v>36</v>
      </c>
      <c r="I654" s="19" t="s">
        <v>46</v>
      </c>
      <c r="J654" s="10">
        <v>180</v>
      </c>
      <c r="K654" s="19" t="s">
        <v>1129</v>
      </c>
      <c r="L654" s="10" t="s">
        <v>224</v>
      </c>
      <c r="M654" s="19">
        <v>1</v>
      </c>
      <c r="N654" s="19">
        <v>1568102</v>
      </c>
      <c r="O654" s="19" t="s">
        <v>1130</v>
      </c>
      <c r="P654" s="19" t="s">
        <v>1131</v>
      </c>
      <c r="Q654" s="20">
        <v>0</v>
      </c>
      <c r="R654" s="20">
        <v>0</v>
      </c>
      <c r="S654" s="20">
        <v>0</v>
      </c>
      <c r="T654" s="19" t="s">
        <v>145</v>
      </c>
      <c r="U654" s="210" t="s">
        <v>48</v>
      </c>
      <c r="V654" s="131" t="s">
        <v>274</v>
      </c>
      <c r="W654" s="217"/>
    </row>
    <row r="655" spans="1:23" ht="99.75" hidden="1">
      <c r="A655" s="19" t="s">
        <v>358</v>
      </c>
      <c r="B655" s="19" t="s">
        <v>1005</v>
      </c>
      <c r="C655" s="19" t="s">
        <v>1111</v>
      </c>
      <c r="D655" s="54" t="s">
        <v>1112</v>
      </c>
      <c r="E655" s="19">
        <v>15</v>
      </c>
      <c r="F655" s="19" t="s">
        <v>1132</v>
      </c>
      <c r="G655" s="19" t="s">
        <v>145</v>
      </c>
      <c r="H655" s="19" t="s">
        <v>36</v>
      </c>
      <c r="I655" s="19" t="s">
        <v>46</v>
      </c>
      <c r="J655" s="10">
        <v>240</v>
      </c>
      <c r="K655" s="19" t="s">
        <v>1133</v>
      </c>
      <c r="L655" s="10" t="s">
        <v>224</v>
      </c>
      <c r="M655" s="19">
        <v>1</v>
      </c>
      <c r="N655" s="19">
        <v>1568692</v>
      </c>
      <c r="O655" s="19" t="s">
        <v>1134</v>
      </c>
      <c r="P655" s="54" t="s">
        <v>162</v>
      </c>
      <c r="Q655" s="20">
        <v>0</v>
      </c>
      <c r="R655" s="20">
        <v>0</v>
      </c>
      <c r="S655" s="20">
        <v>0</v>
      </c>
      <c r="T655" s="19" t="s">
        <v>145</v>
      </c>
      <c r="U655" s="131" t="s">
        <v>148</v>
      </c>
      <c r="V655" s="131" t="s">
        <v>149</v>
      </c>
      <c r="W655" s="217"/>
    </row>
    <row r="656" spans="1:23" ht="28.5" hidden="1">
      <c r="A656" s="19" t="s">
        <v>358</v>
      </c>
      <c r="B656" s="19" t="s">
        <v>1005</v>
      </c>
      <c r="C656" s="19" t="s">
        <v>1111</v>
      </c>
      <c r="D656" s="19" t="s">
        <v>1007</v>
      </c>
      <c r="E656" s="19">
        <v>15</v>
      </c>
      <c r="F656" s="19" t="s">
        <v>1135</v>
      </c>
      <c r="G656" s="19" t="s">
        <v>145</v>
      </c>
      <c r="H656" s="19" t="s">
        <v>36</v>
      </c>
      <c r="I656" s="19" t="s">
        <v>46</v>
      </c>
      <c r="J656" s="10">
        <v>180</v>
      </c>
      <c r="K656" s="19" t="s">
        <v>1136</v>
      </c>
      <c r="L656" s="19" t="s">
        <v>566</v>
      </c>
      <c r="M656" s="19">
        <v>1</v>
      </c>
      <c r="N656" s="19">
        <v>1568102</v>
      </c>
      <c r="O656" s="19" t="s">
        <v>1130</v>
      </c>
      <c r="P656" s="19" t="s">
        <v>1131</v>
      </c>
      <c r="Q656" s="20">
        <v>0</v>
      </c>
      <c r="R656" s="20">
        <v>0</v>
      </c>
      <c r="S656" s="20">
        <v>0</v>
      </c>
      <c r="T656" s="19" t="s">
        <v>145</v>
      </c>
      <c r="U656" s="131" t="s">
        <v>148</v>
      </c>
      <c r="V656" s="131" t="s">
        <v>149</v>
      </c>
      <c r="W656" s="217"/>
    </row>
    <row r="657" spans="1:23" ht="185.25" hidden="1">
      <c r="A657" s="19" t="s">
        <v>358</v>
      </c>
      <c r="B657" s="19" t="s">
        <v>1005</v>
      </c>
      <c r="C657" s="19" t="s">
        <v>1111</v>
      </c>
      <c r="D657" s="54" t="s">
        <v>1112</v>
      </c>
      <c r="E657" s="19">
        <v>15</v>
      </c>
      <c r="F657" s="19" t="s">
        <v>1137</v>
      </c>
      <c r="G657" s="19" t="s">
        <v>145</v>
      </c>
      <c r="H657" s="19" t="s">
        <v>544</v>
      </c>
      <c r="I657" s="37" t="s">
        <v>37</v>
      </c>
      <c r="J657" s="10">
        <v>120</v>
      </c>
      <c r="K657" s="19" t="s">
        <v>1138</v>
      </c>
      <c r="L657" s="19" t="s">
        <v>759</v>
      </c>
      <c r="M657" s="19">
        <v>1</v>
      </c>
      <c r="N657" s="19">
        <v>1568692</v>
      </c>
      <c r="O657" s="19" t="s">
        <v>1134</v>
      </c>
      <c r="P657" s="54" t="s">
        <v>162</v>
      </c>
      <c r="Q657" s="20">
        <v>0</v>
      </c>
      <c r="R657" s="20">
        <v>0</v>
      </c>
      <c r="S657" s="20">
        <v>0</v>
      </c>
      <c r="T657" s="19" t="s">
        <v>145</v>
      </c>
      <c r="U657" s="210" t="s">
        <v>184</v>
      </c>
      <c r="V657" s="216" t="s">
        <v>1011</v>
      </c>
      <c r="W657" s="217"/>
    </row>
    <row r="658" spans="1:23" ht="45" hidden="1">
      <c r="A658" s="12" t="s">
        <v>358</v>
      </c>
      <c r="B658" s="12" t="s">
        <v>1005</v>
      </c>
      <c r="C658" s="12" t="s">
        <v>1111</v>
      </c>
      <c r="D658" s="12" t="s">
        <v>1007</v>
      </c>
      <c r="E658" s="12">
        <v>15</v>
      </c>
      <c r="F658" s="12" t="s">
        <v>1139</v>
      </c>
      <c r="G658" s="12" t="s">
        <v>45</v>
      </c>
      <c r="H658" s="12" t="s">
        <v>36</v>
      </c>
      <c r="I658" s="12" t="s">
        <v>37</v>
      </c>
      <c r="J658" s="62">
        <v>16</v>
      </c>
      <c r="K658" s="12">
        <v>2020</v>
      </c>
      <c r="L658" s="12"/>
      <c r="M658" s="12">
        <v>1</v>
      </c>
      <c r="N658" s="12">
        <v>1491166</v>
      </c>
      <c r="O658" s="12" t="s">
        <v>1127</v>
      </c>
      <c r="P658" s="12" t="s">
        <v>162</v>
      </c>
      <c r="Q658" s="64">
        <v>0</v>
      </c>
      <c r="R658" s="64">
        <v>0</v>
      </c>
      <c r="S658" s="64">
        <v>0</v>
      </c>
      <c r="T658" s="12" t="s">
        <v>68</v>
      </c>
      <c r="U658" s="131" t="s">
        <v>148</v>
      </c>
      <c r="V658" s="131" t="s">
        <v>149</v>
      </c>
      <c r="W658" s="219" t="s">
        <v>50</v>
      </c>
    </row>
    <row r="659" spans="1:23" ht="99.75" hidden="1">
      <c r="A659" s="8" t="s">
        <v>358</v>
      </c>
      <c r="B659" s="8" t="s">
        <v>1005</v>
      </c>
      <c r="C659" s="8" t="s">
        <v>1111</v>
      </c>
      <c r="D659" s="8" t="s">
        <v>1112</v>
      </c>
      <c r="E659" s="8">
        <v>15</v>
      </c>
      <c r="F659" s="8" t="s">
        <v>1140</v>
      </c>
      <c r="G659" s="8" t="s">
        <v>35</v>
      </c>
      <c r="H659" s="8" t="s">
        <v>265</v>
      </c>
      <c r="I659" s="8" t="s">
        <v>46</v>
      </c>
      <c r="J659" s="9">
        <v>120</v>
      </c>
      <c r="K659" s="8" t="s">
        <v>1141</v>
      </c>
      <c r="L659" s="192"/>
      <c r="M659" s="8">
        <v>1</v>
      </c>
      <c r="N659" s="8">
        <v>1437869</v>
      </c>
      <c r="O659" s="8" t="s">
        <v>1142</v>
      </c>
      <c r="P659" s="51" t="s">
        <v>162</v>
      </c>
      <c r="Q659" s="14">
        <v>240</v>
      </c>
      <c r="R659" s="14">
        <v>0</v>
      </c>
      <c r="S659" s="14">
        <v>7116</v>
      </c>
      <c r="T659" s="8" t="s">
        <v>228</v>
      </c>
      <c r="U659" s="131" t="s">
        <v>148</v>
      </c>
      <c r="V659" s="131" t="s">
        <v>149</v>
      </c>
      <c r="W659" s="217"/>
    </row>
    <row r="660" spans="1:23" ht="60" hidden="1">
      <c r="A660" s="19" t="s">
        <v>358</v>
      </c>
      <c r="B660" s="19" t="s">
        <v>1005</v>
      </c>
      <c r="C660" s="19" t="s">
        <v>1143</v>
      </c>
      <c r="D660" s="37" t="s">
        <v>1144</v>
      </c>
      <c r="E660" s="19">
        <v>15</v>
      </c>
      <c r="F660" s="8" t="s">
        <v>1145</v>
      </c>
      <c r="G660" s="8" t="s">
        <v>45</v>
      </c>
      <c r="H660" s="19" t="s">
        <v>1074</v>
      </c>
      <c r="I660" s="37" t="s">
        <v>37</v>
      </c>
      <c r="J660" s="10">
        <v>24</v>
      </c>
      <c r="K660" s="19">
        <v>2020</v>
      </c>
      <c r="L660" s="192"/>
      <c r="M660" s="19">
        <v>22</v>
      </c>
      <c r="N660" s="192"/>
      <c r="O660" s="192"/>
      <c r="P660" s="19" t="s">
        <v>247</v>
      </c>
      <c r="Q660" s="20">
        <v>0</v>
      </c>
      <c r="R660" s="20">
        <v>0</v>
      </c>
      <c r="S660" s="20">
        <f>(Q660+R660)*M660</f>
        <v>0</v>
      </c>
      <c r="T660" s="19" t="s">
        <v>41</v>
      </c>
      <c r="U660" s="213" t="s">
        <v>866</v>
      </c>
      <c r="V660" s="214" t="s">
        <v>1014</v>
      </c>
      <c r="W660" s="219" t="s">
        <v>78</v>
      </c>
    </row>
    <row r="661" spans="1:23" ht="60" hidden="1">
      <c r="A661" s="19" t="s">
        <v>358</v>
      </c>
      <c r="B661" s="19" t="s">
        <v>1005</v>
      </c>
      <c r="C661" s="19" t="s">
        <v>1143</v>
      </c>
      <c r="D661" s="37" t="s">
        <v>1144</v>
      </c>
      <c r="E661" s="19">
        <v>15</v>
      </c>
      <c r="F661" s="8" t="s">
        <v>1146</v>
      </c>
      <c r="G661" s="8" t="s">
        <v>45</v>
      </c>
      <c r="H661" s="19" t="s">
        <v>331</v>
      </c>
      <c r="I661" s="37" t="s">
        <v>37</v>
      </c>
      <c r="J661" s="10">
        <v>8</v>
      </c>
      <c r="K661" s="19">
        <v>2020</v>
      </c>
      <c r="L661" s="192"/>
      <c r="M661" s="19">
        <v>22</v>
      </c>
      <c r="N661" s="192"/>
      <c r="O661" s="192"/>
      <c r="P661" s="19" t="s">
        <v>247</v>
      </c>
      <c r="Q661" s="20">
        <v>0</v>
      </c>
      <c r="R661" s="20">
        <v>0</v>
      </c>
      <c r="S661" s="20">
        <v>0</v>
      </c>
      <c r="T661" s="19" t="s">
        <v>41</v>
      </c>
      <c r="U661" s="131" t="s">
        <v>866</v>
      </c>
      <c r="V661" s="216" t="s">
        <v>1014</v>
      </c>
      <c r="W661" s="219" t="s">
        <v>78</v>
      </c>
    </row>
    <row r="662" spans="1:23" ht="60" hidden="1">
      <c r="A662" s="8" t="s">
        <v>358</v>
      </c>
      <c r="B662" s="8" t="s">
        <v>1005</v>
      </c>
      <c r="C662" s="8" t="s">
        <v>1143</v>
      </c>
      <c r="D662" s="37" t="s">
        <v>1144</v>
      </c>
      <c r="E662" s="8">
        <v>15</v>
      </c>
      <c r="F662" s="8" t="s">
        <v>1147</v>
      </c>
      <c r="G662" s="8" t="s">
        <v>45</v>
      </c>
      <c r="H662" s="19" t="s">
        <v>1074</v>
      </c>
      <c r="I662" s="12" t="s">
        <v>37</v>
      </c>
      <c r="J662" s="9">
        <v>8</v>
      </c>
      <c r="K662" s="8">
        <v>2020</v>
      </c>
      <c r="L662" s="192"/>
      <c r="M662" s="8">
        <v>22</v>
      </c>
      <c r="N662" s="192"/>
      <c r="O662" s="192"/>
      <c r="P662" s="8" t="s">
        <v>247</v>
      </c>
      <c r="Q662" s="14">
        <v>0</v>
      </c>
      <c r="R662" s="14">
        <v>0</v>
      </c>
      <c r="S662" s="14">
        <f>(Q662+R662)*M662</f>
        <v>0</v>
      </c>
      <c r="T662" s="8" t="s">
        <v>41</v>
      </c>
      <c r="U662" s="131" t="s">
        <v>866</v>
      </c>
      <c r="V662" s="216" t="s">
        <v>1014</v>
      </c>
      <c r="W662" s="219" t="s">
        <v>78</v>
      </c>
    </row>
    <row r="663" spans="1:23" ht="60" hidden="1">
      <c r="A663" s="8" t="s">
        <v>358</v>
      </c>
      <c r="B663" s="8" t="s">
        <v>1005</v>
      </c>
      <c r="C663" s="8" t="s">
        <v>1143</v>
      </c>
      <c r="D663" s="37" t="s">
        <v>1144</v>
      </c>
      <c r="E663" s="8">
        <v>15</v>
      </c>
      <c r="F663" s="8" t="s">
        <v>1148</v>
      </c>
      <c r="G663" s="8" t="s">
        <v>45</v>
      </c>
      <c r="H663" s="8" t="s">
        <v>331</v>
      </c>
      <c r="I663" s="12" t="s">
        <v>37</v>
      </c>
      <c r="J663" s="9">
        <v>8</v>
      </c>
      <c r="K663" s="8">
        <v>2020</v>
      </c>
      <c r="L663" s="192"/>
      <c r="M663" s="8">
        <v>22</v>
      </c>
      <c r="N663" s="192"/>
      <c r="O663" s="192"/>
      <c r="P663" s="8" t="s">
        <v>247</v>
      </c>
      <c r="Q663" s="14">
        <v>0</v>
      </c>
      <c r="R663" s="14">
        <v>0</v>
      </c>
      <c r="S663" s="14">
        <v>0</v>
      </c>
      <c r="T663" s="8" t="s">
        <v>41</v>
      </c>
      <c r="U663" s="131" t="s">
        <v>866</v>
      </c>
      <c r="V663" s="216" t="s">
        <v>1014</v>
      </c>
      <c r="W663" s="219" t="s">
        <v>78</v>
      </c>
    </row>
    <row r="664" spans="1:23" ht="60" hidden="1">
      <c r="A664" s="8" t="s">
        <v>358</v>
      </c>
      <c r="B664" s="8" t="s">
        <v>1005</v>
      </c>
      <c r="C664" s="8" t="s">
        <v>1143</v>
      </c>
      <c r="D664" s="37" t="s">
        <v>1144</v>
      </c>
      <c r="E664" s="8">
        <v>15</v>
      </c>
      <c r="F664" s="8" t="s">
        <v>1075</v>
      </c>
      <c r="G664" s="8" t="s">
        <v>45</v>
      </c>
      <c r="H664" s="19" t="s">
        <v>1074</v>
      </c>
      <c r="I664" s="12" t="s">
        <v>37</v>
      </c>
      <c r="J664" s="9">
        <v>8</v>
      </c>
      <c r="K664" s="8">
        <v>2020</v>
      </c>
      <c r="L664" s="192"/>
      <c r="M664" s="8">
        <v>20</v>
      </c>
      <c r="N664" s="192"/>
      <c r="O664" s="192"/>
      <c r="P664" s="51" t="s">
        <v>162</v>
      </c>
      <c r="Q664" s="14">
        <v>0</v>
      </c>
      <c r="R664" s="14">
        <v>0</v>
      </c>
      <c r="S664" s="14">
        <f>(Q664+R664)*M664</f>
        <v>0</v>
      </c>
      <c r="T664" s="8" t="s">
        <v>41</v>
      </c>
      <c r="U664" s="131" t="s">
        <v>866</v>
      </c>
      <c r="V664" s="216" t="s">
        <v>1014</v>
      </c>
      <c r="W664" s="219" t="s">
        <v>78</v>
      </c>
    </row>
    <row r="665" spans="1:23" ht="45" hidden="1">
      <c r="A665" s="19" t="s">
        <v>358</v>
      </c>
      <c r="B665" s="19" t="s">
        <v>1005</v>
      </c>
      <c r="C665" s="19" t="s">
        <v>1143</v>
      </c>
      <c r="D665" s="37" t="s">
        <v>1149</v>
      </c>
      <c r="E665" s="19">
        <v>15</v>
      </c>
      <c r="F665" s="95" t="s">
        <v>1150</v>
      </c>
      <c r="G665" s="95" t="s">
        <v>45</v>
      </c>
      <c r="H665" s="95" t="s">
        <v>1074</v>
      </c>
      <c r="I665" s="37" t="s">
        <v>37</v>
      </c>
      <c r="J665" s="10">
        <v>16</v>
      </c>
      <c r="K665" s="19">
        <v>2020</v>
      </c>
      <c r="L665" s="192"/>
      <c r="M665" s="19">
        <v>5</v>
      </c>
      <c r="N665" s="192"/>
      <c r="O665" s="192"/>
      <c r="P665" s="19" t="s">
        <v>247</v>
      </c>
      <c r="Q665" s="20">
        <v>0</v>
      </c>
      <c r="R665" s="20">
        <v>0</v>
      </c>
      <c r="S665" s="20">
        <f>(Q665+R665)*M665</f>
        <v>0</v>
      </c>
      <c r="T665" s="19" t="s">
        <v>41</v>
      </c>
      <c r="U665" s="210" t="s">
        <v>184</v>
      </c>
      <c r="V665" s="131" t="s">
        <v>1011</v>
      </c>
      <c r="W665" s="219" t="s">
        <v>58</v>
      </c>
    </row>
    <row r="666" spans="1:23" ht="60" hidden="1">
      <c r="A666" s="8" t="s">
        <v>358</v>
      </c>
      <c r="B666" s="8" t="s">
        <v>1005</v>
      </c>
      <c r="C666" s="8" t="s">
        <v>1143</v>
      </c>
      <c r="D666" s="12" t="s">
        <v>1144</v>
      </c>
      <c r="E666" s="8">
        <v>15</v>
      </c>
      <c r="F666" s="12" t="s">
        <v>1151</v>
      </c>
      <c r="G666" s="8" t="s">
        <v>45</v>
      </c>
      <c r="H666" s="8" t="s">
        <v>36</v>
      </c>
      <c r="I666" s="12" t="s">
        <v>37</v>
      </c>
      <c r="J666" s="9">
        <v>40</v>
      </c>
      <c r="K666" s="8">
        <v>2020</v>
      </c>
      <c r="L666" s="192"/>
      <c r="M666" s="8">
        <v>10</v>
      </c>
      <c r="N666" s="192"/>
      <c r="O666" s="192"/>
      <c r="P666" s="8" t="s">
        <v>247</v>
      </c>
      <c r="Q666" s="14">
        <v>0</v>
      </c>
      <c r="R666" s="14">
        <v>2250</v>
      </c>
      <c r="S666" s="14">
        <v>22500</v>
      </c>
      <c r="T666" s="8" t="s">
        <v>41</v>
      </c>
      <c r="U666" s="131" t="s">
        <v>866</v>
      </c>
      <c r="V666" s="221" t="s">
        <v>1014</v>
      </c>
      <c r="W666" s="219" t="s">
        <v>78</v>
      </c>
    </row>
    <row r="667" spans="1:23" ht="42.75" hidden="1">
      <c r="A667" s="19" t="s">
        <v>358</v>
      </c>
      <c r="B667" s="19" t="s">
        <v>1005</v>
      </c>
      <c r="C667" s="19" t="s">
        <v>1143</v>
      </c>
      <c r="D667" s="37" t="s">
        <v>1152</v>
      </c>
      <c r="E667" s="19">
        <v>15</v>
      </c>
      <c r="F667" s="19" t="s">
        <v>1153</v>
      </c>
      <c r="G667" s="19" t="s">
        <v>35</v>
      </c>
      <c r="H667" s="19" t="s">
        <v>36</v>
      </c>
      <c r="I667" s="37" t="s">
        <v>37</v>
      </c>
      <c r="J667" s="10">
        <v>24</v>
      </c>
      <c r="K667" s="19">
        <v>2020</v>
      </c>
      <c r="L667" s="192"/>
      <c r="M667" s="19">
        <v>2</v>
      </c>
      <c r="N667" s="192"/>
      <c r="O667" s="192"/>
      <c r="P667" s="54" t="s">
        <v>162</v>
      </c>
      <c r="Q667" s="20">
        <v>0</v>
      </c>
      <c r="R667" s="20">
        <v>1750</v>
      </c>
      <c r="S667" s="20">
        <v>3500</v>
      </c>
      <c r="T667" s="19" t="s">
        <v>41</v>
      </c>
      <c r="U667" s="131" t="s">
        <v>866</v>
      </c>
      <c r="V667" s="216" t="s">
        <v>1014</v>
      </c>
      <c r="W667" s="131"/>
    </row>
    <row r="668" spans="1:23" ht="42.75" hidden="1">
      <c r="A668" s="19" t="s">
        <v>358</v>
      </c>
      <c r="B668" s="19" t="s">
        <v>1005</v>
      </c>
      <c r="C668" s="19" t="s">
        <v>1143</v>
      </c>
      <c r="D668" s="37" t="s">
        <v>1152</v>
      </c>
      <c r="E668" s="19">
        <v>15</v>
      </c>
      <c r="F668" s="19" t="s">
        <v>1153</v>
      </c>
      <c r="G668" s="19" t="s">
        <v>35</v>
      </c>
      <c r="H668" s="19" t="s">
        <v>36</v>
      </c>
      <c r="I668" s="37" t="s">
        <v>37</v>
      </c>
      <c r="J668" s="10">
        <v>24</v>
      </c>
      <c r="K668" s="19">
        <v>2020</v>
      </c>
      <c r="L668" s="192"/>
      <c r="M668" s="19">
        <v>2</v>
      </c>
      <c r="N668" s="192"/>
      <c r="O668" s="192"/>
      <c r="P668" s="54" t="s">
        <v>162</v>
      </c>
      <c r="Q668" s="20">
        <v>0</v>
      </c>
      <c r="R668" s="20">
        <v>1750</v>
      </c>
      <c r="S668" s="20">
        <v>3500</v>
      </c>
      <c r="T668" s="19" t="s">
        <v>41</v>
      </c>
      <c r="U668" s="131" t="s">
        <v>866</v>
      </c>
      <c r="V668" s="216" t="s">
        <v>1014</v>
      </c>
      <c r="W668" s="219"/>
    </row>
    <row r="669" spans="1:23" ht="42.75" hidden="1">
      <c r="A669" s="19" t="s">
        <v>358</v>
      </c>
      <c r="B669" s="19" t="s">
        <v>1005</v>
      </c>
      <c r="C669" s="19" t="s">
        <v>1143</v>
      </c>
      <c r="D669" s="37" t="s">
        <v>1144</v>
      </c>
      <c r="E669" s="19">
        <v>15</v>
      </c>
      <c r="F669" s="19" t="s">
        <v>1153</v>
      </c>
      <c r="G669" s="19" t="s">
        <v>35</v>
      </c>
      <c r="H669" s="19" t="s">
        <v>36</v>
      </c>
      <c r="I669" s="37" t="s">
        <v>37</v>
      </c>
      <c r="J669" s="10">
        <v>16</v>
      </c>
      <c r="K669" s="19">
        <v>2020</v>
      </c>
      <c r="L669" s="192"/>
      <c r="M669" s="19">
        <v>2</v>
      </c>
      <c r="N669" s="192"/>
      <c r="O669" s="192"/>
      <c r="P669" s="54" t="s">
        <v>162</v>
      </c>
      <c r="Q669" s="20">
        <v>0</v>
      </c>
      <c r="R669" s="20">
        <v>1500</v>
      </c>
      <c r="S669" s="20">
        <v>3000</v>
      </c>
      <c r="T669" s="19" t="s">
        <v>41</v>
      </c>
      <c r="U669" s="213" t="s">
        <v>866</v>
      </c>
      <c r="V669" s="214" t="s">
        <v>1014</v>
      </c>
      <c r="W669" s="219"/>
    </row>
    <row r="670" spans="1:23" ht="57" hidden="1">
      <c r="A670" s="19" t="s">
        <v>358</v>
      </c>
      <c r="B670" s="19" t="s">
        <v>1005</v>
      </c>
      <c r="C670" s="19" t="s">
        <v>1143</v>
      </c>
      <c r="D670" s="37" t="s">
        <v>1154</v>
      </c>
      <c r="E670" s="19">
        <v>15</v>
      </c>
      <c r="F670" s="19" t="s">
        <v>1155</v>
      </c>
      <c r="G670" s="19" t="s">
        <v>145</v>
      </c>
      <c r="H670" s="19" t="s">
        <v>36</v>
      </c>
      <c r="I670" s="37" t="s">
        <v>37</v>
      </c>
      <c r="J670" s="10">
        <v>360</v>
      </c>
      <c r="K670" s="37" t="s">
        <v>1156</v>
      </c>
      <c r="L670" s="37" t="s">
        <v>152</v>
      </c>
      <c r="M670" s="19">
        <v>1</v>
      </c>
      <c r="N670" s="19">
        <v>1568343</v>
      </c>
      <c r="O670" s="19" t="s">
        <v>1157</v>
      </c>
      <c r="P670" s="54" t="s">
        <v>162</v>
      </c>
      <c r="Q670" s="20">
        <v>0</v>
      </c>
      <c r="R670" s="20">
        <v>0</v>
      </c>
      <c r="S670" s="20">
        <v>0</v>
      </c>
      <c r="T670" s="19" t="s">
        <v>145</v>
      </c>
      <c r="U670" s="213" t="s">
        <v>235</v>
      </c>
      <c r="V670" s="214" t="s">
        <v>236</v>
      </c>
      <c r="W670" s="219"/>
    </row>
    <row r="671" spans="1:23" ht="42.75" hidden="1">
      <c r="A671" s="19" t="s">
        <v>358</v>
      </c>
      <c r="B671" s="19" t="s">
        <v>1005</v>
      </c>
      <c r="C671" s="19" t="s">
        <v>1143</v>
      </c>
      <c r="D671" s="37" t="s">
        <v>1144</v>
      </c>
      <c r="E671" s="19">
        <v>15</v>
      </c>
      <c r="F671" s="19" t="s">
        <v>1158</v>
      </c>
      <c r="G671" s="19" t="s">
        <v>35</v>
      </c>
      <c r="H671" s="19" t="s">
        <v>36</v>
      </c>
      <c r="I671" s="19" t="s">
        <v>46</v>
      </c>
      <c r="J671" s="10">
        <v>25</v>
      </c>
      <c r="K671" s="19">
        <v>2020</v>
      </c>
      <c r="L671" s="192"/>
      <c r="M671" s="37">
        <v>5</v>
      </c>
      <c r="N671" s="192"/>
      <c r="O671" s="192"/>
      <c r="P671" s="54" t="s">
        <v>162</v>
      </c>
      <c r="Q671" s="60">
        <v>1659</v>
      </c>
      <c r="R671" s="20">
        <v>0</v>
      </c>
      <c r="S671" s="20">
        <v>8475</v>
      </c>
      <c r="T671" s="19" t="s">
        <v>41</v>
      </c>
      <c r="U671" s="213" t="s">
        <v>866</v>
      </c>
      <c r="V671" s="214" t="s">
        <v>1014</v>
      </c>
      <c r="W671" s="217"/>
    </row>
    <row r="672" spans="1:23" ht="42.75" hidden="1">
      <c r="A672" s="19" t="s">
        <v>358</v>
      </c>
      <c r="B672" s="19" t="s">
        <v>1005</v>
      </c>
      <c r="C672" s="19" t="s">
        <v>1143</v>
      </c>
      <c r="D672" s="37" t="s">
        <v>1144</v>
      </c>
      <c r="E672" s="19">
        <v>15</v>
      </c>
      <c r="F672" s="19" t="s">
        <v>1159</v>
      </c>
      <c r="G672" s="19" t="s">
        <v>35</v>
      </c>
      <c r="H672" s="19" t="s">
        <v>36</v>
      </c>
      <c r="I672" s="19" t="s">
        <v>46</v>
      </c>
      <c r="J672" s="10">
        <v>38</v>
      </c>
      <c r="K672" s="19">
        <v>2020</v>
      </c>
      <c r="L672" s="192"/>
      <c r="M672" s="37">
        <v>5</v>
      </c>
      <c r="N672" s="192"/>
      <c r="O672" s="192"/>
      <c r="P672" s="54" t="s">
        <v>162</v>
      </c>
      <c r="Q672" s="60">
        <v>2835</v>
      </c>
      <c r="R672" s="20">
        <v>0</v>
      </c>
      <c r="S672" s="20">
        <v>14175</v>
      </c>
      <c r="T672" s="19" t="s">
        <v>41</v>
      </c>
      <c r="U672" s="213" t="s">
        <v>866</v>
      </c>
      <c r="V672" s="214" t="s">
        <v>1014</v>
      </c>
      <c r="W672" s="217"/>
    </row>
    <row r="673" spans="1:23" ht="57" hidden="1">
      <c r="A673" s="19" t="s">
        <v>358</v>
      </c>
      <c r="B673" s="19" t="s">
        <v>1005</v>
      </c>
      <c r="C673" s="19" t="s">
        <v>1143</v>
      </c>
      <c r="D673" s="37" t="s">
        <v>1154</v>
      </c>
      <c r="E673" s="19">
        <v>15</v>
      </c>
      <c r="F673" s="37" t="s">
        <v>1044</v>
      </c>
      <c r="G673" s="19" t="s">
        <v>145</v>
      </c>
      <c r="H673" s="19" t="s">
        <v>825</v>
      </c>
      <c r="I673" s="37" t="s">
        <v>37</v>
      </c>
      <c r="J673" s="10">
        <v>240</v>
      </c>
      <c r="K673" s="37" t="s">
        <v>1160</v>
      </c>
      <c r="L673" s="37" t="s">
        <v>272</v>
      </c>
      <c r="M673" s="19">
        <v>1</v>
      </c>
      <c r="N673" s="19">
        <v>1491214</v>
      </c>
      <c r="O673" s="19" t="s">
        <v>1161</v>
      </c>
      <c r="P673" s="54" t="s">
        <v>162</v>
      </c>
      <c r="Q673" s="20">
        <v>0</v>
      </c>
      <c r="R673" s="20">
        <v>0</v>
      </c>
      <c r="S673" s="20">
        <v>0</v>
      </c>
      <c r="T673" s="19" t="s">
        <v>145</v>
      </c>
      <c r="U673" s="213" t="s">
        <v>235</v>
      </c>
      <c r="V673" s="214" t="s">
        <v>236</v>
      </c>
      <c r="W673" s="217"/>
    </row>
    <row r="674" spans="1:23" ht="57" hidden="1">
      <c r="A674" s="19" t="s">
        <v>358</v>
      </c>
      <c r="B674" s="19" t="s">
        <v>1005</v>
      </c>
      <c r="C674" s="19" t="s">
        <v>1143</v>
      </c>
      <c r="D674" s="37" t="s">
        <v>1154</v>
      </c>
      <c r="E674" s="19">
        <v>15</v>
      </c>
      <c r="F674" s="37" t="s">
        <v>1044</v>
      </c>
      <c r="G674" s="19" t="s">
        <v>145</v>
      </c>
      <c r="H674" s="19" t="s">
        <v>825</v>
      </c>
      <c r="I674" s="37" t="s">
        <v>37</v>
      </c>
      <c r="J674" s="10">
        <v>360</v>
      </c>
      <c r="K674" s="37" t="s">
        <v>1162</v>
      </c>
      <c r="L674" s="37" t="s">
        <v>356</v>
      </c>
      <c r="M674" s="19">
        <v>1</v>
      </c>
      <c r="N674" s="19">
        <v>1491429</v>
      </c>
      <c r="O674" s="19" t="s">
        <v>1163</v>
      </c>
      <c r="P674" s="54" t="s">
        <v>162</v>
      </c>
      <c r="Q674" s="20">
        <v>0</v>
      </c>
      <c r="R674" s="20">
        <v>0</v>
      </c>
      <c r="S674" s="20">
        <v>0</v>
      </c>
      <c r="T674" s="19" t="s">
        <v>145</v>
      </c>
      <c r="U674" s="213" t="s">
        <v>235</v>
      </c>
      <c r="V674" s="214" t="s">
        <v>236</v>
      </c>
      <c r="W674" s="217"/>
    </row>
    <row r="675" spans="1:23" ht="57" hidden="1">
      <c r="A675" s="19" t="s">
        <v>358</v>
      </c>
      <c r="B675" s="19" t="s">
        <v>1005</v>
      </c>
      <c r="C675" s="19" t="s">
        <v>1143</v>
      </c>
      <c r="D675" s="37" t="s">
        <v>1154</v>
      </c>
      <c r="E675" s="19">
        <v>15</v>
      </c>
      <c r="F675" s="37" t="s">
        <v>1044</v>
      </c>
      <c r="G675" s="19" t="s">
        <v>145</v>
      </c>
      <c r="H675" s="19" t="s">
        <v>825</v>
      </c>
      <c r="I675" s="37" t="s">
        <v>37</v>
      </c>
      <c r="J675" s="10">
        <v>360</v>
      </c>
      <c r="K675" s="37" t="s">
        <v>1164</v>
      </c>
      <c r="L675" s="37" t="s">
        <v>216</v>
      </c>
      <c r="M675" s="19">
        <v>1</v>
      </c>
      <c r="N675" s="19" t="s">
        <v>1165</v>
      </c>
      <c r="O675" s="19" t="s">
        <v>1166</v>
      </c>
      <c r="P675" s="54" t="s">
        <v>162</v>
      </c>
      <c r="Q675" s="20">
        <v>0</v>
      </c>
      <c r="R675" s="20">
        <v>0</v>
      </c>
      <c r="S675" s="20">
        <v>0</v>
      </c>
      <c r="T675" s="19" t="s">
        <v>145</v>
      </c>
      <c r="U675" s="213" t="s">
        <v>235</v>
      </c>
      <c r="V675" s="214" t="s">
        <v>236</v>
      </c>
      <c r="W675" s="217"/>
    </row>
    <row r="676" spans="1:23" ht="57" hidden="1">
      <c r="A676" s="19" t="s">
        <v>358</v>
      </c>
      <c r="B676" s="19" t="s">
        <v>1005</v>
      </c>
      <c r="C676" s="19" t="s">
        <v>1143</v>
      </c>
      <c r="D676" s="37" t="s">
        <v>1154</v>
      </c>
      <c r="E676" s="19">
        <v>15</v>
      </c>
      <c r="F676" s="37" t="s">
        <v>1044</v>
      </c>
      <c r="G676" s="19" t="s">
        <v>145</v>
      </c>
      <c r="H676" s="19" t="s">
        <v>36</v>
      </c>
      <c r="I676" s="37" t="s">
        <v>37</v>
      </c>
      <c r="J676" s="10">
        <v>360</v>
      </c>
      <c r="K676" s="37" t="s">
        <v>1156</v>
      </c>
      <c r="L676" s="37" t="s">
        <v>152</v>
      </c>
      <c r="M676" s="19">
        <v>1</v>
      </c>
      <c r="N676" s="37">
        <v>2445303</v>
      </c>
      <c r="O676" s="19" t="s">
        <v>1167</v>
      </c>
      <c r="P676" s="54" t="s">
        <v>162</v>
      </c>
      <c r="Q676" s="20">
        <v>0</v>
      </c>
      <c r="R676" s="20">
        <v>0</v>
      </c>
      <c r="S676" s="20">
        <v>0</v>
      </c>
      <c r="T676" s="19" t="s">
        <v>145</v>
      </c>
      <c r="U676" s="213" t="s">
        <v>235</v>
      </c>
      <c r="V676" s="214" t="s">
        <v>236</v>
      </c>
      <c r="W676" s="217"/>
    </row>
    <row r="677" spans="1:23" ht="57" hidden="1">
      <c r="A677" s="19" t="s">
        <v>358</v>
      </c>
      <c r="B677" s="19" t="s">
        <v>1005</v>
      </c>
      <c r="C677" s="19" t="s">
        <v>1143</v>
      </c>
      <c r="D677" s="37" t="s">
        <v>1154</v>
      </c>
      <c r="E677" s="19">
        <v>15</v>
      </c>
      <c r="F677" s="37" t="s">
        <v>1044</v>
      </c>
      <c r="G677" s="19" t="s">
        <v>145</v>
      </c>
      <c r="H677" s="19" t="s">
        <v>36</v>
      </c>
      <c r="I677" s="37" t="s">
        <v>37</v>
      </c>
      <c r="J677" s="10">
        <v>360</v>
      </c>
      <c r="K677" s="37" t="s">
        <v>1168</v>
      </c>
      <c r="L677" s="37" t="s">
        <v>566</v>
      </c>
      <c r="M677" s="19">
        <v>1</v>
      </c>
      <c r="N677" s="37">
        <v>1491227</v>
      </c>
      <c r="O677" s="19" t="s">
        <v>1169</v>
      </c>
      <c r="P677" s="54" t="s">
        <v>162</v>
      </c>
      <c r="Q677" s="20">
        <v>0</v>
      </c>
      <c r="R677" s="20">
        <v>0</v>
      </c>
      <c r="S677" s="20">
        <v>0</v>
      </c>
      <c r="T677" s="19" t="s">
        <v>145</v>
      </c>
      <c r="U677" s="213" t="s">
        <v>235</v>
      </c>
      <c r="V677" s="214" t="s">
        <v>236</v>
      </c>
      <c r="W677" s="217"/>
    </row>
    <row r="678" spans="1:23" ht="60" hidden="1">
      <c r="A678" s="8" t="s">
        <v>358</v>
      </c>
      <c r="B678" s="8" t="s">
        <v>1005</v>
      </c>
      <c r="C678" s="12" t="s">
        <v>1170</v>
      </c>
      <c r="D678" s="12" t="s">
        <v>1171</v>
      </c>
      <c r="E678" s="8">
        <v>15</v>
      </c>
      <c r="F678" s="12" t="s">
        <v>1172</v>
      </c>
      <c r="G678" s="8" t="s">
        <v>45</v>
      </c>
      <c r="H678" s="12" t="s">
        <v>139</v>
      </c>
      <c r="I678" s="12" t="s">
        <v>37</v>
      </c>
      <c r="J678" s="62">
        <v>8</v>
      </c>
      <c r="K678" s="12">
        <v>2020</v>
      </c>
      <c r="L678" s="192"/>
      <c r="M678" s="12">
        <v>43</v>
      </c>
      <c r="N678" s="192"/>
      <c r="O678" s="192"/>
      <c r="P678" s="51" t="s">
        <v>162</v>
      </c>
      <c r="Q678" s="64">
        <v>0</v>
      </c>
      <c r="R678" s="14">
        <v>0</v>
      </c>
      <c r="S678" s="64">
        <v>0</v>
      </c>
      <c r="T678" s="8" t="s">
        <v>41</v>
      </c>
      <c r="U678" s="288" t="s">
        <v>184</v>
      </c>
      <c r="V678" s="286" t="s">
        <v>696</v>
      </c>
      <c r="W678" s="215" t="s">
        <v>78</v>
      </c>
    </row>
    <row r="679" spans="1:23" ht="85.5" hidden="1">
      <c r="A679" s="19" t="s">
        <v>358</v>
      </c>
      <c r="B679" s="19" t="s">
        <v>1005</v>
      </c>
      <c r="C679" s="37" t="s">
        <v>1170</v>
      </c>
      <c r="D679" s="19" t="s">
        <v>1007</v>
      </c>
      <c r="E679" s="37">
        <v>15</v>
      </c>
      <c r="F679" s="37" t="s">
        <v>1173</v>
      </c>
      <c r="G679" s="19" t="s">
        <v>45</v>
      </c>
      <c r="H679" s="37" t="s">
        <v>1174</v>
      </c>
      <c r="I679" s="19" t="s">
        <v>46</v>
      </c>
      <c r="J679" s="65">
        <v>10</v>
      </c>
      <c r="K679" s="37">
        <v>2020</v>
      </c>
      <c r="L679" s="192"/>
      <c r="M679" s="37">
        <v>11</v>
      </c>
      <c r="N679" s="192"/>
      <c r="O679" s="192"/>
      <c r="P679" s="37" t="s">
        <v>1175</v>
      </c>
      <c r="Q679" s="60">
        <v>0</v>
      </c>
      <c r="R679" s="20">
        <v>0</v>
      </c>
      <c r="S679" s="60">
        <v>0</v>
      </c>
      <c r="T679" s="37" t="s">
        <v>68</v>
      </c>
      <c r="U679" s="214" t="s">
        <v>56</v>
      </c>
      <c r="V679" s="213" t="s">
        <v>57</v>
      </c>
      <c r="W679" s="219" t="s">
        <v>78</v>
      </c>
    </row>
    <row r="680" spans="1:23" ht="60" hidden="1">
      <c r="A680" s="8" t="s">
        <v>358</v>
      </c>
      <c r="B680" s="8" t="s">
        <v>1005</v>
      </c>
      <c r="C680" s="12" t="s">
        <v>1170</v>
      </c>
      <c r="D680" s="12" t="s">
        <v>1176</v>
      </c>
      <c r="E680" s="8">
        <v>15</v>
      </c>
      <c r="F680" s="12" t="s">
        <v>1177</v>
      </c>
      <c r="G680" s="8" t="s">
        <v>45</v>
      </c>
      <c r="H680" s="12" t="s">
        <v>331</v>
      </c>
      <c r="I680" s="12" t="s">
        <v>37</v>
      </c>
      <c r="J680" s="62">
        <v>8</v>
      </c>
      <c r="K680" s="12">
        <v>2020</v>
      </c>
      <c r="L680" s="192"/>
      <c r="M680" s="12">
        <v>43</v>
      </c>
      <c r="N680" s="192"/>
      <c r="O680" s="192"/>
      <c r="P680" s="51" t="s">
        <v>162</v>
      </c>
      <c r="Q680" s="64">
        <v>0</v>
      </c>
      <c r="R680" s="14">
        <v>0</v>
      </c>
      <c r="S680" s="64">
        <v>15000</v>
      </c>
      <c r="T680" s="8" t="s">
        <v>41</v>
      </c>
      <c r="U680" s="213" t="s">
        <v>866</v>
      </c>
      <c r="V680" s="286" t="s">
        <v>1014</v>
      </c>
      <c r="W680" s="219" t="s">
        <v>78</v>
      </c>
    </row>
    <row r="681" spans="1:23" ht="60" hidden="1">
      <c r="A681" s="8" t="s">
        <v>358</v>
      </c>
      <c r="B681" s="8" t="s">
        <v>1005</v>
      </c>
      <c r="C681" s="12" t="s">
        <v>1170</v>
      </c>
      <c r="D681" s="12" t="s">
        <v>1176</v>
      </c>
      <c r="E681" s="8">
        <v>15</v>
      </c>
      <c r="F681" s="12" t="s">
        <v>1178</v>
      </c>
      <c r="G681" s="8" t="s">
        <v>45</v>
      </c>
      <c r="H681" s="12" t="s">
        <v>331</v>
      </c>
      <c r="I681" s="12" t="s">
        <v>37</v>
      </c>
      <c r="J681" s="62">
        <v>4</v>
      </c>
      <c r="K681" s="12">
        <v>2020</v>
      </c>
      <c r="L681" s="192"/>
      <c r="M681" s="12">
        <v>43</v>
      </c>
      <c r="N681" s="192"/>
      <c r="O681" s="192"/>
      <c r="P681" s="51" t="s">
        <v>162</v>
      </c>
      <c r="Q681" s="64">
        <v>0</v>
      </c>
      <c r="R681" s="14">
        <v>0</v>
      </c>
      <c r="S681" s="19">
        <v>10000</v>
      </c>
      <c r="T681" s="8" t="s">
        <v>41</v>
      </c>
      <c r="U681" s="213" t="s">
        <v>866</v>
      </c>
      <c r="V681" s="286" t="s">
        <v>1014</v>
      </c>
      <c r="W681" s="219" t="s">
        <v>78</v>
      </c>
    </row>
    <row r="682" spans="1:23" ht="60" hidden="1">
      <c r="A682" s="8" t="s">
        <v>358</v>
      </c>
      <c r="B682" s="8" t="s">
        <v>1005</v>
      </c>
      <c r="C682" s="12" t="s">
        <v>1170</v>
      </c>
      <c r="D682" s="12" t="s">
        <v>1176</v>
      </c>
      <c r="E682" s="8">
        <v>15</v>
      </c>
      <c r="F682" s="12" t="s">
        <v>1179</v>
      </c>
      <c r="G682" s="8" t="s">
        <v>45</v>
      </c>
      <c r="H682" s="12" t="s">
        <v>36</v>
      </c>
      <c r="I682" s="12" t="s">
        <v>37</v>
      </c>
      <c r="J682" s="62">
        <v>16</v>
      </c>
      <c r="K682" s="12">
        <v>2020</v>
      </c>
      <c r="L682" s="192"/>
      <c r="M682" s="12">
        <v>43</v>
      </c>
      <c r="N682" s="192"/>
      <c r="O682" s="192"/>
      <c r="P682" s="8" t="s">
        <v>247</v>
      </c>
      <c r="Q682" s="64">
        <v>0</v>
      </c>
      <c r="R682" s="14">
        <v>0</v>
      </c>
      <c r="S682" s="64">
        <v>0</v>
      </c>
      <c r="T682" s="8" t="s">
        <v>41</v>
      </c>
      <c r="U682" s="213" t="s">
        <v>866</v>
      </c>
      <c r="V682" s="286" t="s">
        <v>1014</v>
      </c>
      <c r="W682" s="219" t="s">
        <v>78</v>
      </c>
    </row>
    <row r="683" spans="1:23" ht="60" hidden="1">
      <c r="A683" s="8" t="s">
        <v>358</v>
      </c>
      <c r="B683" s="12" t="s">
        <v>1005</v>
      </c>
      <c r="C683" s="12" t="s">
        <v>1170</v>
      </c>
      <c r="D683" s="12" t="s">
        <v>1176</v>
      </c>
      <c r="E683" s="12">
        <v>15</v>
      </c>
      <c r="F683" s="12" t="s">
        <v>1180</v>
      </c>
      <c r="G683" s="12" t="s">
        <v>45</v>
      </c>
      <c r="H683" s="12" t="s">
        <v>331</v>
      </c>
      <c r="I683" s="12" t="s">
        <v>37</v>
      </c>
      <c r="J683" s="62">
        <v>8</v>
      </c>
      <c r="K683" s="12">
        <v>2020</v>
      </c>
      <c r="L683" s="192"/>
      <c r="M683" s="12">
        <v>43</v>
      </c>
      <c r="N683" s="192"/>
      <c r="O683" s="192"/>
      <c r="P683" s="51" t="s">
        <v>162</v>
      </c>
      <c r="Q683" s="64">
        <v>0</v>
      </c>
      <c r="R683" s="14">
        <v>0</v>
      </c>
      <c r="S683" s="19">
        <v>15000</v>
      </c>
      <c r="T683" s="8" t="s">
        <v>41</v>
      </c>
      <c r="U683" s="213" t="s">
        <v>866</v>
      </c>
      <c r="V683" s="286" t="s">
        <v>1014</v>
      </c>
      <c r="W683" s="219" t="s">
        <v>78</v>
      </c>
    </row>
    <row r="684" spans="1:23" ht="60" hidden="1">
      <c r="A684" s="8" t="s">
        <v>358</v>
      </c>
      <c r="B684" s="8" t="s">
        <v>1005</v>
      </c>
      <c r="C684" s="12" t="s">
        <v>1170</v>
      </c>
      <c r="D684" s="12" t="s">
        <v>1176</v>
      </c>
      <c r="E684" s="8">
        <v>15</v>
      </c>
      <c r="F684" s="12" t="s">
        <v>1181</v>
      </c>
      <c r="G684" s="8" t="s">
        <v>45</v>
      </c>
      <c r="H684" s="12" t="s">
        <v>331</v>
      </c>
      <c r="I684" s="12" t="s">
        <v>37</v>
      </c>
      <c r="J684" s="62">
        <v>8</v>
      </c>
      <c r="K684" s="12">
        <v>2020</v>
      </c>
      <c r="L684" s="192"/>
      <c r="M684" s="12">
        <v>43</v>
      </c>
      <c r="N684" s="192"/>
      <c r="O684" s="192"/>
      <c r="P684" s="51" t="s">
        <v>162</v>
      </c>
      <c r="Q684" s="64">
        <v>0</v>
      </c>
      <c r="R684" s="14">
        <v>0</v>
      </c>
      <c r="S684" s="19">
        <v>15000</v>
      </c>
      <c r="T684" s="8" t="s">
        <v>41</v>
      </c>
      <c r="U684" s="213" t="s">
        <v>866</v>
      </c>
      <c r="V684" s="286" t="s">
        <v>1014</v>
      </c>
      <c r="W684" s="219" t="s">
        <v>78</v>
      </c>
    </row>
    <row r="685" spans="1:23" ht="60" hidden="1">
      <c r="A685" s="8" t="s">
        <v>358</v>
      </c>
      <c r="B685" s="8" t="s">
        <v>1005</v>
      </c>
      <c r="C685" s="12" t="s">
        <v>1170</v>
      </c>
      <c r="D685" s="12" t="s">
        <v>1176</v>
      </c>
      <c r="E685" s="8">
        <v>15</v>
      </c>
      <c r="F685" s="12" t="s">
        <v>1182</v>
      </c>
      <c r="G685" s="8" t="s">
        <v>45</v>
      </c>
      <c r="H685" s="12" t="s">
        <v>331</v>
      </c>
      <c r="I685" s="12" t="s">
        <v>37</v>
      </c>
      <c r="J685" s="62">
        <v>8</v>
      </c>
      <c r="K685" s="12">
        <v>2020</v>
      </c>
      <c r="L685" s="192"/>
      <c r="M685" s="12">
        <v>43</v>
      </c>
      <c r="N685" s="192"/>
      <c r="O685" s="192"/>
      <c r="P685" s="51" t="s">
        <v>162</v>
      </c>
      <c r="Q685" s="64">
        <v>0</v>
      </c>
      <c r="R685" s="14">
        <v>0</v>
      </c>
      <c r="S685" s="64">
        <v>0</v>
      </c>
      <c r="T685" s="8" t="s">
        <v>41</v>
      </c>
      <c r="U685" s="213" t="s">
        <v>866</v>
      </c>
      <c r="V685" s="286" t="s">
        <v>1014</v>
      </c>
      <c r="W685" s="219" t="s">
        <v>78</v>
      </c>
    </row>
    <row r="686" spans="1:23" ht="60" hidden="1">
      <c r="A686" s="8" t="s">
        <v>358</v>
      </c>
      <c r="B686" s="8" t="s">
        <v>1005</v>
      </c>
      <c r="C686" s="12" t="s">
        <v>1170</v>
      </c>
      <c r="D686" s="12" t="s">
        <v>1176</v>
      </c>
      <c r="E686" s="8">
        <v>15</v>
      </c>
      <c r="F686" s="12" t="s">
        <v>1183</v>
      </c>
      <c r="G686" s="8" t="s">
        <v>45</v>
      </c>
      <c r="H686" s="51" t="s">
        <v>544</v>
      </c>
      <c r="I686" s="12" t="s">
        <v>37</v>
      </c>
      <c r="J686" s="62">
        <v>16</v>
      </c>
      <c r="K686" s="12">
        <v>2020</v>
      </c>
      <c r="L686" s="192"/>
      <c r="M686" s="12">
        <v>10</v>
      </c>
      <c r="N686" s="192"/>
      <c r="O686" s="192"/>
      <c r="P686" s="51" t="s">
        <v>162</v>
      </c>
      <c r="Q686" s="64">
        <v>0</v>
      </c>
      <c r="R686" s="64">
        <v>0</v>
      </c>
      <c r="S686" s="19">
        <v>39484</v>
      </c>
      <c r="T686" s="8" t="s">
        <v>41</v>
      </c>
      <c r="U686" s="213" t="s">
        <v>866</v>
      </c>
      <c r="V686" s="286" t="s">
        <v>1014</v>
      </c>
      <c r="W686" s="219" t="s">
        <v>78</v>
      </c>
    </row>
    <row r="687" spans="1:23" ht="60" hidden="1">
      <c r="A687" s="8" t="s">
        <v>358</v>
      </c>
      <c r="B687" s="8" t="s">
        <v>1005</v>
      </c>
      <c r="C687" s="12" t="s">
        <v>1170</v>
      </c>
      <c r="D687" s="12" t="s">
        <v>1176</v>
      </c>
      <c r="E687" s="8">
        <v>15</v>
      </c>
      <c r="F687" s="12" t="s">
        <v>1184</v>
      </c>
      <c r="G687" s="8" t="s">
        <v>45</v>
      </c>
      <c r="H687" s="12" t="s">
        <v>331</v>
      </c>
      <c r="I687" s="12" t="s">
        <v>37</v>
      </c>
      <c r="J687" s="62">
        <v>8</v>
      </c>
      <c r="K687" s="12">
        <v>2020</v>
      </c>
      <c r="L687" s="192"/>
      <c r="M687" s="12">
        <v>43</v>
      </c>
      <c r="N687" s="192"/>
      <c r="O687" s="192"/>
      <c r="P687" s="51" t="s">
        <v>162</v>
      </c>
      <c r="Q687" s="64">
        <v>0</v>
      </c>
      <c r="R687" s="14">
        <v>0</v>
      </c>
      <c r="S687" s="64">
        <v>0</v>
      </c>
      <c r="T687" s="8" t="s">
        <v>41</v>
      </c>
      <c r="U687" s="213" t="s">
        <v>866</v>
      </c>
      <c r="V687" s="286" t="s">
        <v>1014</v>
      </c>
      <c r="W687" s="219" t="s">
        <v>78</v>
      </c>
    </row>
    <row r="688" spans="1:23" ht="60" hidden="1">
      <c r="A688" s="8" t="s">
        <v>358</v>
      </c>
      <c r="B688" s="8" t="s">
        <v>1005</v>
      </c>
      <c r="C688" s="12" t="s">
        <v>1170</v>
      </c>
      <c r="D688" s="8" t="s">
        <v>1176</v>
      </c>
      <c r="E688" s="8">
        <v>15</v>
      </c>
      <c r="F688" s="12" t="s">
        <v>1185</v>
      </c>
      <c r="G688" s="8" t="s">
        <v>45</v>
      </c>
      <c r="H688" s="12" t="s">
        <v>331</v>
      </c>
      <c r="I688" s="12" t="s">
        <v>37</v>
      </c>
      <c r="J688" s="62">
        <v>8</v>
      </c>
      <c r="K688" s="12">
        <v>2020</v>
      </c>
      <c r="L688" s="192"/>
      <c r="M688" s="12">
        <v>43</v>
      </c>
      <c r="N688" s="192"/>
      <c r="O688" s="192"/>
      <c r="P688" s="51" t="s">
        <v>162</v>
      </c>
      <c r="Q688" s="64">
        <v>0</v>
      </c>
      <c r="R688" s="14">
        <v>0</v>
      </c>
      <c r="S688" s="60">
        <v>0</v>
      </c>
      <c r="T688" s="8" t="s">
        <v>41</v>
      </c>
      <c r="U688" s="213" t="s">
        <v>866</v>
      </c>
      <c r="V688" s="286" t="s">
        <v>1014</v>
      </c>
      <c r="W688" s="219" t="s">
        <v>78</v>
      </c>
    </row>
    <row r="689" spans="1:23" ht="60" hidden="1">
      <c r="A689" s="8" t="s">
        <v>358</v>
      </c>
      <c r="B689" s="8" t="s">
        <v>1005</v>
      </c>
      <c r="C689" s="12" t="s">
        <v>1170</v>
      </c>
      <c r="D689" s="12" t="s">
        <v>1176</v>
      </c>
      <c r="E689" s="8">
        <v>15</v>
      </c>
      <c r="F689" s="12" t="s">
        <v>1186</v>
      </c>
      <c r="G689" s="8" t="s">
        <v>45</v>
      </c>
      <c r="H689" s="12" t="s">
        <v>1174</v>
      </c>
      <c r="I689" s="12" t="s">
        <v>37</v>
      </c>
      <c r="J689" s="62">
        <v>16</v>
      </c>
      <c r="K689" s="12">
        <v>2020</v>
      </c>
      <c r="L689" s="192"/>
      <c r="M689" s="12">
        <v>43</v>
      </c>
      <c r="N689" s="192"/>
      <c r="O689" s="192"/>
      <c r="P689" s="51" t="s">
        <v>162</v>
      </c>
      <c r="Q689" s="64">
        <v>0</v>
      </c>
      <c r="R689" s="14">
        <v>0</v>
      </c>
      <c r="S689" s="60">
        <v>0</v>
      </c>
      <c r="T689" s="8" t="s">
        <v>41</v>
      </c>
      <c r="U689" s="213" t="s">
        <v>866</v>
      </c>
      <c r="V689" s="286" t="s">
        <v>1014</v>
      </c>
      <c r="W689" s="219" t="s">
        <v>78</v>
      </c>
    </row>
    <row r="690" spans="1:23" ht="60" hidden="1">
      <c r="A690" s="8" t="s">
        <v>358</v>
      </c>
      <c r="B690" s="8" t="s">
        <v>1005</v>
      </c>
      <c r="C690" s="12" t="s">
        <v>1170</v>
      </c>
      <c r="D690" s="12" t="s">
        <v>1176</v>
      </c>
      <c r="E690" s="8">
        <v>15</v>
      </c>
      <c r="F690" s="12" t="s">
        <v>1187</v>
      </c>
      <c r="G690" s="8" t="s">
        <v>45</v>
      </c>
      <c r="H690" s="12" t="s">
        <v>331</v>
      </c>
      <c r="I690" s="12" t="s">
        <v>37</v>
      </c>
      <c r="J690" s="62">
        <v>8</v>
      </c>
      <c r="K690" s="12">
        <v>2020</v>
      </c>
      <c r="L690" s="192"/>
      <c r="M690" s="12">
        <v>43</v>
      </c>
      <c r="N690" s="192"/>
      <c r="O690" s="192"/>
      <c r="P690" s="51" t="s">
        <v>162</v>
      </c>
      <c r="Q690" s="64">
        <v>0</v>
      </c>
      <c r="R690" s="14">
        <v>0</v>
      </c>
      <c r="S690" s="60">
        <v>0</v>
      </c>
      <c r="T690" s="8" t="s">
        <v>41</v>
      </c>
      <c r="U690" s="131" t="s">
        <v>866</v>
      </c>
      <c r="V690" s="221" t="s">
        <v>1014</v>
      </c>
      <c r="W690" s="219" t="s">
        <v>78</v>
      </c>
    </row>
    <row r="691" spans="1:23" ht="85.5" hidden="1">
      <c r="A691" s="19" t="s">
        <v>358</v>
      </c>
      <c r="B691" s="19" t="s">
        <v>1005</v>
      </c>
      <c r="C691" s="37" t="s">
        <v>1170</v>
      </c>
      <c r="D691" s="19" t="s">
        <v>1188</v>
      </c>
      <c r="E691" s="37">
        <v>15</v>
      </c>
      <c r="F691" s="37" t="s">
        <v>66</v>
      </c>
      <c r="G691" s="19" t="s">
        <v>45</v>
      </c>
      <c r="H691" s="37" t="s">
        <v>1174</v>
      </c>
      <c r="I691" s="19" t="s">
        <v>46</v>
      </c>
      <c r="J691" s="65">
        <v>20</v>
      </c>
      <c r="K691" s="37">
        <v>2020</v>
      </c>
      <c r="L691" s="192"/>
      <c r="M691" s="37">
        <v>11</v>
      </c>
      <c r="N691" s="192"/>
      <c r="O691" s="192"/>
      <c r="P691" s="37" t="s">
        <v>1175</v>
      </c>
      <c r="Q691" s="60">
        <v>0</v>
      </c>
      <c r="R691" s="20">
        <v>0</v>
      </c>
      <c r="S691" s="60">
        <v>0</v>
      </c>
      <c r="T691" s="37" t="s">
        <v>41</v>
      </c>
      <c r="U691" s="216" t="s">
        <v>184</v>
      </c>
      <c r="V691" s="131" t="s">
        <v>799</v>
      </c>
      <c r="W691" s="219" t="s">
        <v>58</v>
      </c>
    </row>
    <row r="692" spans="1:23" ht="28.5" hidden="1">
      <c r="A692" s="19" t="s">
        <v>358</v>
      </c>
      <c r="B692" s="19" t="s">
        <v>1005</v>
      </c>
      <c r="C692" s="37" t="s">
        <v>1170</v>
      </c>
      <c r="D692" s="19" t="s">
        <v>1007</v>
      </c>
      <c r="E692" s="19">
        <v>15</v>
      </c>
      <c r="F692" s="37" t="s">
        <v>1189</v>
      </c>
      <c r="G692" s="19" t="s">
        <v>145</v>
      </c>
      <c r="H692" s="37" t="s">
        <v>154</v>
      </c>
      <c r="I692" s="37" t="s">
        <v>37</v>
      </c>
      <c r="J692" s="65">
        <v>30</v>
      </c>
      <c r="K692" s="37" t="s">
        <v>1190</v>
      </c>
      <c r="L692" s="10" t="s">
        <v>224</v>
      </c>
      <c r="M692" s="37">
        <v>1</v>
      </c>
      <c r="N692" s="19">
        <v>2110522</v>
      </c>
      <c r="O692" s="19" t="s">
        <v>1191</v>
      </c>
      <c r="P692" s="54" t="s">
        <v>162</v>
      </c>
      <c r="Q692" s="20">
        <v>0</v>
      </c>
      <c r="R692" s="20">
        <v>0</v>
      </c>
      <c r="S692" s="20">
        <v>0</v>
      </c>
      <c r="T692" s="19" t="s">
        <v>145</v>
      </c>
      <c r="U692" s="131" t="s">
        <v>148</v>
      </c>
      <c r="V692" s="131" t="s">
        <v>149</v>
      </c>
      <c r="W692" s="217"/>
    </row>
    <row r="693" spans="1:23" ht="114" hidden="1">
      <c r="A693" s="19" t="s">
        <v>386</v>
      </c>
      <c r="B693" s="19" t="s">
        <v>1192</v>
      </c>
      <c r="C693" s="19" t="s">
        <v>1193</v>
      </c>
      <c r="D693" s="19" t="s">
        <v>1194</v>
      </c>
      <c r="E693" s="19">
        <v>15</v>
      </c>
      <c r="F693" s="281" t="s">
        <v>161</v>
      </c>
      <c r="G693" s="19" t="s">
        <v>45</v>
      </c>
      <c r="H693" s="19" t="s">
        <v>36</v>
      </c>
      <c r="I693" s="19" t="s">
        <v>37</v>
      </c>
      <c r="J693" s="52">
        <v>30</v>
      </c>
      <c r="K693" s="8">
        <v>2020</v>
      </c>
      <c r="L693" s="192"/>
      <c r="M693" s="19">
        <v>1</v>
      </c>
      <c r="N693" s="37">
        <v>2266767</v>
      </c>
      <c r="O693" s="37" t="s">
        <v>1195</v>
      </c>
      <c r="P693" s="19" t="s">
        <v>40</v>
      </c>
      <c r="Q693" s="20">
        <v>0</v>
      </c>
      <c r="R693" s="20">
        <v>0</v>
      </c>
      <c r="S693" s="20">
        <v>0</v>
      </c>
      <c r="T693" s="19" t="s">
        <v>41</v>
      </c>
      <c r="U693" s="221" t="s">
        <v>48</v>
      </c>
      <c r="V693" s="221" t="s">
        <v>163</v>
      </c>
      <c r="W693" s="219" t="s">
        <v>50</v>
      </c>
    </row>
    <row r="694" spans="1:23" ht="114" hidden="1">
      <c r="A694" s="19" t="s">
        <v>386</v>
      </c>
      <c r="B694" s="19" t="s">
        <v>1192</v>
      </c>
      <c r="C694" s="19" t="s">
        <v>1193</v>
      </c>
      <c r="D694" s="19" t="s">
        <v>1194</v>
      </c>
      <c r="E694" s="19">
        <v>15</v>
      </c>
      <c r="F694" s="19" t="s">
        <v>1196</v>
      </c>
      <c r="G694" s="19" t="s">
        <v>45</v>
      </c>
      <c r="H694" s="19" t="s">
        <v>36</v>
      </c>
      <c r="I694" s="19" t="s">
        <v>37</v>
      </c>
      <c r="J694" s="52">
        <v>40</v>
      </c>
      <c r="K694" s="8">
        <v>2020</v>
      </c>
      <c r="L694" s="192"/>
      <c r="M694" s="19">
        <v>1</v>
      </c>
      <c r="N694" s="37">
        <v>3002067</v>
      </c>
      <c r="O694" s="37" t="s">
        <v>1197</v>
      </c>
      <c r="P694" s="19" t="s">
        <v>40</v>
      </c>
      <c r="Q694" s="20">
        <v>0</v>
      </c>
      <c r="R694" s="20">
        <v>0</v>
      </c>
      <c r="S694" s="20">
        <v>0</v>
      </c>
      <c r="T694" s="19" t="s">
        <v>41</v>
      </c>
      <c r="U694" s="221" t="s">
        <v>48</v>
      </c>
      <c r="V694" s="221" t="s">
        <v>163</v>
      </c>
      <c r="W694" s="219" t="s">
        <v>50</v>
      </c>
    </row>
    <row r="695" spans="1:23" ht="114" hidden="1">
      <c r="A695" s="19" t="s">
        <v>386</v>
      </c>
      <c r="B695" s="19" t="s">
        <v>1192</v>
      </c>
      <c r="C695" s="19" t="s">
        <v>1193</v>
      </c>
      <c r="D695" s="19" t="s">
        <v>1194</v>
      </c>
      <c r="E695" s="19">
        <v>15</v>
      </c>
      <c r="F695" s="19" t="s">
        <v>1198</v>
      </c>
      <c r="G695" s="19" t="s">
        <v>45</v>
      </c>
      <c r="H695" s="19" t="s">
        <v>36</v>
      </c>
      <c r="I695" s="19" t="s">
        <v>37</v>
      </c>
      <c r="J695" s="52">
        <v>20</v>
      </c>
      <c r="K695" s="8">
        <v>2020</v>
      </c>
      <c r="L695" s="192"/>
      <c r="M695" s="19">
        <v>1</v>
      </c>
      <c r="N695" s="37">
        <v>3002067</v>
      </c>
      <c r="O695" s="37" t="s">
        <v>1197</v>
      </c>
      <c r="P695" s="8" t="s">
        <v>40</v>
      </c>
      <c r="Q695" s="20">
        <v>0</v>
      </c>
      <c r="R695" s="20">
        <v>0</v>
      </c>
      <c r="S695" s="20">
        <v>0</v>
      </c>
      <c r="T695" s="19" t="s">
        <v>41</v>
      </c>
      <c r="U695" s="221" t="s">
        <v>48</v>
      </c>
      <c r="V695" s="221" t="s">
        <v>163</v>
      </c>
      <c r="W695" s="219" t="s">
        <v>50</v>
      </c>
    </row>
    <row r="696" spans="1:23" ht="114" hidden="1">
      <c r="A696" s="19" t="s">
        <v>386</v>
      </c>
      <c r="B696" s="19" t="s">
        <v>1192</v>
      </c>
      <c r="C696" s="19" t="s">
        <v>1193</v>
      </c>
      <c r="D696" s="19" t="s">
        <v>1194</v>
      </c>
      <c r="E696" s="19">
        <v>15</v>
      </c>
      <c r="F696" s="19" t="s">
        <v>1199</v>
      </c>
      <c r="G696" s="19" t="s">
        <v>45</v>
      </c>
      <c r="H696" s="19" t="s">
        <v>36</v>
      </c>
      <c r="I696" s="19" t="s">
        <v>37</v>
      </c>
      <c r="J696" s="52">
        <v>40</v>
      </c>
      <c r="K696" s="8">
        <v>2020</v>
      </c>
      <c r="L696" s="192"/>
      <c r="M696" s="19">
        <v>1</v>
      </c>
      <c r="N696" s="37">
        <v>2438501</v>
      </c>
      <c r="O696" s="37" t="s">
        <v>1200</v>
      </c>
      <c r="P696" s="51" t="s">
        <v>162</v>
      </c>
      <c r="Q696" s="20">
        <v>0</v>
      </c>
      <c r="R696" s="20">
        <v>0</v>
      </c>
      <c r="S696" s="20">
        <v>0</v>
      </c>
      <c r="T696" s="19" t="s">
        <v>41</v>
      </c>
      <c r="U696" s="221" t="s">
        <v>76</v>
      </c>
      <c r="V696" s="131" t="s">
        <v>77</v>
      </c>
      <c r="W696" s="215" t="s">
        <v>58</v>
      </c>
    </row>
    <row r="697" spans="1:23" ht="114" hidden="1">
      <c r="A697" s="19" t="s">
        <v>386</v>
      </c>
      <c r="B697" s="19" t="s">
        <v>1192</v>
      </c>
      <c r="C697" s="19" t="s">
        <v>1193</v>
      </c>
      <c r="D697" s="19" t="s">
        <v>1194</v>
      </c>
      <c r="E697" s="19">
        <v>15</v>
      </c>
      <c r="F697" s="19" t="s">
        <v>391</v>
      </c>
      <c r="G697" s="19" t="s">
        <v>45</v>
      </c>
      <c r="H697" s="19" t="s">
        <v>36</v>
      </c>
      <c r="I697" s="19" t="s">
        <v>37</v>
      </c>
      <c r="J697" s="52">
        <v>20</v>
      </c>
      <c r="K697" s="8">
        <v>2020</v>
      </c>
      <c r="L697" s="192"/>
      <c r="M697" s="19">
        <v>1</v>
      </c>
      <c r="N697" s="37">
        <v>2266767</v>
      </c>
      <c r="O697" s="37" t="s">
        <v>1195</v>
      </c>
      <c r="P697" s="8" t="s">
        <v>40</v>
      </c>
      <c r="Q697" s="20">
        <v>0</v>
      </c>
      <c r="R697" s="20">
        <v>0</v>
      </c>
      <c r="S697" s="20">
        <v>0</v>
      </c>
      <c r="T697" s="19" t="s">
        <v>41</v>
      </c>
      <c r="U697" s="131" t="s">
        <v>48</v>
      </c>
      <c r="V697" s="131" t="s">
        <v>392</v>
      </c>
      <c r="W697" s="219" t="s">
        <v>50</v>
      </c>
    </row>
    <row r="698" spans="1:23" ht="114" hidden="1">
      <c r="A698" s="19" t="s">
        <v>386</v>
      </c>
      <c r="B698" s="19" t="s">
        <v>1192</v>
      </c>
      <c r="C698" s="19" t="s">
        <v>1193</v>
      </c>
      <c r="D698" s="19" t="s">
        <v>1194</v>
      </c>
      <c r="E698" s="19">
        <v>15</v>
      </c>
      <c r="F698" s="19" t="s">
        <v>44</v>
      </c>
      <c r="G698" s="19" t="s">
        <v>45</v>
      </c>
      <c r="H698" s="19" t="s">
        <v>36</v>
      </c>
      <c r="I698" s="19" t="s">
        <v>37</v>
      </c>
      <c r="J698" s="52">
        <v>30</v>
      </c>
      <c r="K698" s="8">
        <v>2020</v>
      </c>
      <c r="L698" s="192"/>
      <c r="M698" s="19">
        <v>1</v>
      </c>
      <c r="N698" s="37">
        <v>1568595</v>
      </c>
      <c r="O698" s="37" t="s">
        <v>1201</v>
      </c>
      <c r="P698" s="8" t="s">
        <v>162</v>
      </c>
      <c r="Q698" s="20">
        <v>0</v>
      </c>
      <c r="R698" s="20">
        <v>0</v>
      </c>
      <c r="S698" s="20">
        <v>0</v>
      </c>
      <c r="T698" s="19" t="s">
        <v>41</v>
      </c>
      <c r="U698" s="131" t="s">
        <v>48</v>
      </c>
      <c r="V698" s="131" t="s">
        <v>49</v>
      </c>
      <c r="W698" s="219" t="s">
        <v>50</v>
      </c>
    </row>
    <row r="699" spans="1:23" ht="128.25" hidden="1">
      <c r="A699" s="19" t="s">
        <v>386</v>
      </c>
      <c r="B699" s="19" t="s">
        <v>1192</v>
      </c>
      <c r="C699" s="19" t="s">
        <v>1193</v>
      </c>
      <c r="D699" s="19" t="s">
        <v>1202</v>
      </c>
      <c r="E699" s="19">
        <v>20</v>
      </c>
      <c r="F699" s="19" t="s">
        <v>1203</v>
      </c>
      <c r="G699" s="19" t="s">
        <v>35</v>
      </c>
      <c r="H699" s="19" t="s">
        <v>310</v>
      </c>
      <c r="I699" s="19" t="s">
        <v>37</v>
      </c>
      <c r="J699" s="52">
        <v>40</v>
      </c>
      <c r="K699" s="8" t="s">
        <v>1204</v>
      </c>
      <c r="L699" s="192"/>
      <c r="M699" s="19">
        <v>1</v>
      </c>
      <c r="N699" s="37">
        <v>1493499</v>
      </c>
      <c r="O699" s="37" t="s">
        <v>1205</v>
      </c>
      <c r="P699" s="54" t="s">
        <v>162</v>
      </c>
      <c r="Q699" s="20">
        <v>980</v>
      </c>
      <c r="R699" s="20">
        <v>2750</v>
      </c>
      <c r="S699" s="20">
        <v>3730</v>
      </c>
      <c r="T699" s="37" t="s">
        <v>41</v>
      </c>
      <c r="U699" s="227" t="s">
        <v>218</v>
      </c>
      <c r="V699" s="216" t="s">
        <v>568</v>
      </c>
      <c r="W699" s="217"/>
    </row>
    <row r="700" spans="1:23" ht="128.25" hidden="1">
      <c r="A700" s="8" t="s">
        <v>386</v>
      </c>
      <c r="B700" s="8" t="s">
        <v>1192</v>
      </c>
      <c r="C700" s="8" t="s">
        <v>1193</v>
      </c>
      <c r="D700" s="8" t="s">
        <v>1202</v>
      </c>
      <c r="E700" s="8">
        <v>20</v>
      </c>
      <c r="F700" s="12" t="s">
        <v>394</v>
      </c>
      <c r="G700" s="8" t="s">
        <v>35</v>
      </c>
      <c r="H700" s="8" t="s">
        <v>310</v>
      </c>
      <c r="I700" s="8" t="s">
        <v>37</v>
      </c>
      <c r="J700" s="52">
        <v>48</v>
      </c>
      <c r="K700" s="8" t="s">
        <v>1206</v>
      </c>
      <c r="L700" s="192"/>
      <c r="M700" s="8">
        <v>1</v>
      </c>
      <c r="N700" s="12">
        <v>2438501</v>
      </c>
      <c r="O700" s="12" t="s">
        <v>1200</v>
      </c>
      <c r="P700" s="51" t="s">
        <v>162</v>
      </c>
      <c r="Q700" s="14">
        <v>3580</v>
      </c>
      <c r="R700" s="14">
        <v>20200</v>
      </c>
      <c r="S700" s="14">
        <v>23780</v>
      </c>
      <c r="T700" s="12" t="s">
        <v>41</v>
      </c>
      <c r="U700" s="216" t="s">
        <v>218</v>
      </c>
      <c r="V700" s="216" t="s">
        <v>398</v>
      </c>
      <c r="W700" s="217"/>
    </row>
    <row r="701" spans="1:23" ht="128.25" hidden="1">
      <c r="A701" s="19" t="s">
        <v>386</v>
      </c>
      <c r="B701" s="19" t="s">
        <v>1192</v>
      </c>
      <c r="C701" s="19" t="s">
        <v>1193</v>
      </c>
      <c r="D701" s="19" t="s">
        <v>1207</v>
      </c>
      <c r="E701" s="19">
        <v>20</v>
      </c>
      <c r="F701" s="19" t="s">
        <v>1208</v>
      </c>
      <c r="G701" s="19" t="s">
        <v>35</v>
      </c>
      <c r="H701" s="19" t="s">
        <v>36</v>
      </c>
      <c r="I701" s="19" t="s">
        <v>46</v>
      </c>
      <c r="J701" s="52">
        <v>24</v>
      </c>
      <c r="K701" s="8">
        <v>2020</v>
      </c>
      <c r="L701" s="192"/>
      <c r="M701" s="19">
        <v>1</v>
      </c>
      <c r="N701" s="37">
        <v>1493499</v>
      </c>
      <c r="O701" s="37" t="s">
        <v>1205</v>
      </c>
      <c r="P701" s="54" t="s">
        <v>162</v>
      </c>
      <c r="Q701" s="20">
        <v>0</v>
      </c>
      <c r="R701" s="20">
        <v>0</v>
      </c>
      <c r="S701" s="20">
        <v>0</v>
      </c>
      <c r="T701" s="19" t="s">
        <v>41</v>
      </c>
      <c r="U701" s="131" t="s">
        <v>48</v>
      </c>
      <c r="V701" s="216" t="s">
        <v>188</v>
      </c>
      <c r="W701" s="217"/>
    </row>
    <row r="702" spans="1:23" ht="85.5" hidden="1">
      <c r="A702" s="19" t="s">
        <v>386</v>
      </c>
      <c r="B702" s="19" t="s">
        <v>1192</v>
      </c>
      <c r="C702" s="19" t="s">
        <v>1193</v>
      </c>
      <c r="D702" s="19" t="s">
        <v>1209</v>
      </c>
      <c r="E702" s="19">
        <v>20</v>
      </c>
      <c r="F702" s="19" t="s">
        <v>1210</v>
      </c>
      <c r="G702" s="19" t="s">
        <v>35</v>
      </c>
      <c r="H702" s="19" t="s">
        <v>36</v>
      </c>
      <c r="I702" s="19" t="s">
        <v>46</v>
      </c>
      <c r="J702" s="52">
        <v>180</v>
      </c>
      <c r="K702" s="8">
        <v>2020</v>
      </c>
      <c r="L702" s="192"/>
      <c r="M702" s="19">
        <v>1</v>
      </c>
      <c r="N702" s="37">
        <v>1492166</v>
      </c>
      <c r="O702" s="37" t="s">
        <v>1211</v>
      </c>
      <c r="P702" s="54" t="s">
        <v>162</v>
      </c>
      <c r="Q702" s="20">
        <v>0</v>
      </c>
      <c r="R702" s="20">
        <v>0</v>
      </c>
      <c r="S702" s="20">
        <v>0</v>
      </c>
      <c r="T702" s="19" t="s">
        <v>41</v>
      </c>
      <c r="U702" s="131" t="s">
        <v>184</v>
      </c>
      <c r="V702" s="216" t="s">
        <v>542</v>
      </c>
      <c r="W702" s="217"/>
    </row>
    <row r="703" spans="1:23" ht="85.5" hidden="1">
      <c r="A703" s="19" t="s">
        <v>386</v>
      </c>
      <c r="B703" s="19" t="s">
        <v>1192</v>
      </c>
      <c r="C703" s="19" t="s">
        <v>1193</v>
      </c>
      <c r="D703" s="19" t="s">
        <v>1209</v>
      </c>
      <c r="E703" s="19">
        <v>20</v>
      </c>
      <c r="F703" s="19" t="s">
        <v>1212</v>
      </c>
      <c r="G703" s="19" t="s">
        <v>45</v>
      </c>
      <c r="H703" s="19" t="s">
        <v>36</v>
      </c>
      <c r="I703" s="19" t="s">
        <v>37</v>
      </c>
      <c r="J703" s="52">
        <v>60</v>
      </c>
      <c r="K703" s="8">
        <v>2020</v>
      </c>
      <c r="L703" s="192"/>
      <c r="M703" s="19">
        <v>1</v>
      </c>
      <c r="N703" s="37">
        <v>3002067</v>
      </c>
      <c r="O703" s="37" t="s">
        <v>1197</v>
      </c>
      <c r="P703" s="8" t="s">
        <v>40</v>
      </c>
      <c r="Q703" s="20">
        <v>0</v>
      </c>
      <c r="R703" s="20">
        <v>0</v>
      </c>
      <c r="S703" s="20">
        <v>0</v>
      </c>
      <c r="T703" s="19" t="s">
        <v>41</v>
      </c>
      <c r="U703" s="216" t="s">
        <v>184</v>
      </c>
      <c r="V703" s="216" t="s">
        <v>248</v>
      </c>
      <c r="W703" s="215" t="s">
        <v>58</v>
      </c>
    </row>
    <row r="704" spans="1:23" ht="128.25" hidden="1">
      <c r="A704" s="19" t="s">
        <v>386</v>
      </c>
      <c r="B704" s="19" t="s">
        <v>1192</v>
      </c>
      <c r="C704" s="19" t="s">
        <v>1193</v>
      </c>
      <c r="D704" s="19" t="s">
        <v>1202</v>
      </c>
      <c r="E704" s="19">
        <v>20</v>
      </c>
      <c r="F704" s="19" t="s">
        <v>1213</v>
      </c>
      <c r="G704" s="19" t="s">
        <v>35</v>
      </c>
      <c r="H704" s="19" t="s">
        <v>36</v>
      </c>
      <c r="I704" s="19" t="s">
        <v>37</v>
      </c>
      <c r="J704" s="52">
        <v>16</v>
      </c>
      <c r="K704" s="8" t="s">
        <v>1214</v>
      </c>
      <c r="L704" s="192"/>
      <c r="M704" s="19">
        <v>1</v>
      </c>
      <c r="N704" s="37">
        <v>1568595</v>
      </c>
      <c r="O704" s="37" t="s">
        <v>1201</v>
      </c>
      <c r="P704" s="54" t="s">
        <v>162</v>
      </c>
      <c r="Q704" s="20">
        <v>10602</v>
      </c>
      <c r="R704" s="20">
        <v>14600</v>
      </c>
      <c r="S704" s="20">
        <v>25202</v>
      </c>
      <c r="T704" s="37" t="s">
        <v>41</v>
      </c>
      <c r="U704" s="216" t="s">
        <v>184</v>
      </c>
      <c r="V704" s="131" t="s">
        <v>799</v>
      </c>
      <c r="W704" s="217"/>
    </row>
    <row r="705" spans="1:23" ht="85.5" hidden="1">
      <c r="A705" s="19" t="s">
        <v>386</v>
      </c>
      <c r="B705" s="19" t="s">
        <v>1192</v>
      </c>
      <c r="C705" s="19" t="s">
        <v>1193</v>
      </c>
      <c r="D705" s="19" t="s">
        <v>1209</v>
      </c>
      <c r="E705" s="19">
        <v>20</v>
      </c>
      <c r="F705" s="19" t="s">
        <v>1215</v>
      </c>
      <c r="G705" s="19" t="s">
        <v>35</v>
      </c>
      <c r="H705" s="19" t="s">
        <v>36</v>
      </c>
      <c r="I705" s="19" t="s">
        <v>46</v>
      </c>
      <c r="J705" s="52">
        <v>180</v>
      </c>
      <c r="K705" s="8">
        <v>2020</v>
      </c>
      <c r="L705" s="192"/>
      <c r="M705" s="19">
        <v>1</v>
      </c>
      <c r="N705" s="37">
        <v>1493499</v>
      </c>
      <c r="O705" s="37" t="s">
        <v>1205</v>
      </c>
      <c r="P705" s="54" t="s">
        <v>162</v>
      </c>
      <c r="Q705" s="20">
        <v>160</v>
      </c>
      <c r="R705" s="20">
        <v>0</v>
      </c>
      <c r="S705" s="20">
        <v>160</v>
      </c>
      <c r="T705" s="19" t="s">
        <v>41</v>
      </c>
      <c r="U705" s="227" t="s">
        <v>218</v>
      </c>
      <c r="V705" s="216" t="s">
        <v>568</v>
      </c>
      <c r="W705" s="217"/>
    </row>
    <row r="706" spans="1:23" ht="128.25" hidden="1">
      <c r="A706" s="19" t="s">
        <v>386</v>
      </c>
      <c r="B706" s="19" t="s">
        <v>1192</v>
      </c>
      <c r="C706" s="19" t="s">
        <v>1193</v>
      </c>
      <c r="D706" s="19" t="s">
        <v>1216</v>
      </c>
      <c r="E706" s="19">
        <v>15</v>
      </c>
      <c r="F706" s="19" t="s">
        <v>1217</v>
      </c>
      <c r="G706" s="19" t="s">
        <v>35</v>
      </c>
      <c r="H706" s="19" t="s">
        <v>36</v>
      </c>
      <c r="I706" s="19" t="s">
        <v>46</v>
      </c>
      <c r="J706" s="52">
        <v>20</v>
      </c>
      <c r="K706" s="8">
        <v>2020</v>
      </c>
      <c r="L706" s="192"/>
      <c r="M706" s="19">
        <v>1</v>
      </c>
      <c r="N706" s="37">
        <v>1492166</v>
      </c>
      <c r="O706" s="37" t="s">
        <v>1211</v>
      </c>
      <c r="P706" s="54" t="s">
        <v>162</v>
      </c>
      <c r="Q706" s="20">
        <v>0</v>
      </c>
      <c r="R706" s="20">
        <v>0</v>
      </c>
      <c r="S706" s="20">
        <v>0</v>
      </c>
      <c r="T706" s="19" t="s">
        <v>41</v>
      </c>
      <c r="U706" s="131" t="s">
        <v>48</v>
      </c>
      <c r="V706" s="131" t="s">
        <v>69</v>
      </c>
      <c r="W706" s="219" t="s">
        <v>50</v>
      </c>
    </row>
    <row r="707" spans="1:23" ht="128.25" hidden="1">
      <c r="A707" s="19" t="s">
        <v>386</v>
      </c>
      <c r="B707" s="19" t="s">
        <v>1192</v>
      </c>
      <c r="C707" s="19" t="s">
        <v>1193</v>
      </c>
      <c r="D707" s="19" t="s">
        <v>1216</v>
      </c>
      <c r="E707" s="19">
        <v>15</v>
      </c>
      <c r="F707" s="19" t="s">
        <v>1218</v>
      </c>
      <c r="G707" s="19" t="s">
        <v>35</v>
      </c>
      <c r="H707" s="19" t="s">
        <v>36</v>
      </c>
      <c r="I707" s="19" t="s">
        <v>46</v>
      </c>
      <c r="J707" s="52">
        <v>50</v>
      </c>
      <c r="K707" s="8">
        <v>2020</v>
      </c>
      <c r="L707" s="192"/>
      <c r="M707" s="19">
        <v>1</v>
      </c>
      <c r="N707" s="37">
        <v>2438501</v>
      </c>
      <c r="O707" s="37" t="s">
        <v>1200</v>
      </c>
      <c r="P707" s="54" t="s">
        <v>162</v>
      </c>
      <c r="Q707" s="20">
        <v>0</v>
      </c>
      <c r="R707" s="20">
        <v>0</v>
      </c>
      <c r="S707" s="20">
        <v>0</v>
      </c>
      <c r="T707" s="19" t="s">
        <v>41</v>
      </c>
      <c r="U707" s="227" t="s">
        <v>176</v>
      </c>
      <c r="V707" s="216" t="s">
        <v>254</v>
      </c>
      <c r="W707" s="219" t="s">
        <v>50</v>
      </c>
    </row>
    <row r="708" spans="1:23" ht="85.5" hidden="1">
      <c r="A708" s="19" t="s">
        <v>386</v>
      </c>
      <c r="B708" s="19" t="s">
        <v>1192</v>
      </c>
      <c r="C708" s="19" t="s">
        <v>1193</v>
      </c>
      <c r="D708" s="19" t="s">
        <v>1209</v>
      </c>
      <c r="E708" s="19">
        <v>20</v>
      </c>
      <c r="F708" s="19" t="s">
        <v>1219</v>
      </c>
      <c r="G708" s="19" t="s">
        <v>35</v>
      </c>
      <c r="H708" s="19" t="s">
        <v>36</v>
      </c>
      <c r="I708" s="19" t="s">
        <v>46</v>
      </c>
      <c r="J708" s="52">
        <v>40</v>
      </c>
      <c r="K708" s="8">
        <v>2020</v>
      </c>
      <c r="L708" s="192"/>
      <c r="M708" s="19">
        <v>1</v>
      </c>
      <c r="N708" s="37">
        <v>1493499</v>
      </c>
      <c r="O708" s="37" t="s">
        <v>1205</v>
      </c>
      <c r="P708" s="54" t="s">
        <v>162</v>
      </c>
      <c r="Q708" s="20">
        <v>0</v>
      </c>
      <c r="R708" s="20">
        <v>0</v>
      </c>
      <c r="S708" s="20">
        <v>0</v>
      </c>
      <c r="T708" s="19" t="s">
        <v>41</v>
      </c>
      <c r="U708" s="131" t="s">
        <v>184</v>
      </c>
      <c r="V708" s="216" t="s">
        <v>542</v>
      </c>
      <c r="W708" s="217"/>
    </row>
    <row r="709" spans="1:23" ht="128.25" hidden="1">
      <c r="A709" s="19" t="s">
        <v>386</v>
      </c>
      <c r="B709" s="19" t="s">
        <v>1192</v>
      </c>
      <c r="C709" s="19" t="s">
        <v>1193</v>
      </c>
      <c r="D709" s="19" t="s">
        <v>1216</v>
      </c>
      <c r="E709" s="19">
        <v>15</v>
      </c>
      <c r="F709" s="19" t="s">
        <v>366</v>
      </c>
      <c r="G709" s="19" t="s">
        <v>45</v>
      </c>
      <c r="H709" s="19" t="s">
        <v>36</v>
      </c>
      <c r="I709" s="19" t="s">
        <v>37</v>
      </c>
      <c r="J709" s="52">
        <v>40</v>
      </c>
      <c r="K709" s="8">
        <v>2020</v>
      </c>
      <c r="L709" s="192"/>
      <c r="M709" s="19">
        <v>1</v>
      </c>
      <c r="N709" s="37">
        <v>2266767</v>
      </c>
      <c r="O709" s="37" t="s">
        <v>1195</v>
      </c>
      <c r="P709" s="8" t="s">
        <v>40</v>
      </c>
      <c r="Q709" s="20">
        <v>0</v>
      </c>
      <c r="R709" s="20">
        <v>0</v>
      </c>
      <c r="S709" s="20">
        <v>0</v>
      </c>
      <c r="T709" s="19" t="s">
        <v>41</v>
      </c>
      <c r="U709" s="131" t="s">
        <v>176</v>
      </c>
      <c r="V709" s="131" t="s">
        <v>368</v>
      </c>
      <c r="W709" s="219" t="s">
        <v>50</v>
      </c>
    </row>
    <row r="710" spans="1:23" ht="128.25" hidden="1">
      <c r="A710" s="19" t="s">
        <v>386</v>
      </c>
      <c r="B710" s="19" t="s">
        <v>1192</v>
      </c>
      <c r="C710" s="19" t="s">
        <v>1193</v>
      </c>
      <c r="D710" s="19" t="s">
        <v>1216</v>
      </c>
      <c r="E710" s="19">
        <v>15</v>
      </c>
      <c r="F710" s="19" t="s">
        <v>1220</v>
      </c>
      <c r="G710" s="19" t="s">
        <v>45</v>
      </c>
      <c r="H710" s="19" t="s">
        <v>36</v>
      </c>
      <c r="I710" s="19" t="s">
        <v>37</v>
      </c>
      <c r="J710" s="52">
        <v>60</v>
      </c>
      <c r="K710" s="8">
        <v>2020</v>
      </c>
      <c r="L710" s="192"/>
      <c r="M710" s="19">
        <v>1</v>
      </c>
      <c r="N710" s="37">
        <v>2438501</v>
      </c>
      <c r="O710" s="37" t="s">
        <v>1200</v>
      </c>
      <c r="P710" s="8" t="s">
        <v>162</v>
      </c>
      <c r="Q710" s="20">
        <v>0</v>
      </c>
      <c r="R710" s="20">
        <v>0</v>
      </c>
      <c r="S710" s="20">
        <v>0</v>
      </c>
      <c r="T710" s="19" t="s">
        <v>171</v>
      </c>
      <c r="U710" s="131" t="s">
        <v>172</v>
      </c>
      <c r="V710" s="131" t="s">
        <v>173</v>
      </c>
      <c r="W710" s="219" t="s">
        <v>50</v>
      </c>
    </row>
    <row r="711" spans="1:23" ht="85.5">
      <c r="A711" s="19" t="s">
        <v>386</v>
      </c>
      <c r="B711" s="19" t="s">
        <v>1192</v>
      </c>
      <c r="C711" s="19" t="s">
        <v>1221</v>
      </c>
      <c r="D711" s="19" t="s">
        <v>1209</v>
      </c>
      <c r="E711" s="19">
        <v>20</v>
      </c>
      <c r="F711" s="19" t="s">
        <v>1222</v>
      </c>
      <c r="G711" s="19" t="s">
        <v>45</v>
      </c>
      <c r="H711" s="19" t="s">
        <v>36</v>
      </c>
      <c r="I711" s="19" t="s">
        <v>37</v>
      </c>
      <c r="J711" s="52">
        <v>24</v>
      </c>
      <c r="K711" s="8" t="s">
        <v>1223</v>
      </c>
      <c r="L711" s="192"/>
      <c r="M711" s="19">
        <v>15</v>
      </c>
      <c r="N711" s="37" t="s">
        <v>1224</v>
      </c>
      <c r="O711" s="37" t="s">
        <v>1224</v>
      </c>
      <c r="P711" s="8" t="s">
        <v>1225</v>
      </c>
      <c r="Q711" s="20">
        <v>0</v>
      </c>
      <c r="R711" s="20">
        <v>0</v>
      </c>
      <c r="S711" s="20">
        <v>0</v>
      </c>
      <c r="T711" s="19" t="s">
        <v>41</v>
      </c>
      <c r="U711" s="131" t="s">
        <v>184</v>
      </c>
      <c r="V711" s="131" t="s">
        <v>1226</v>
      </c>
      <c r="W711" s="215" t="s">
        <v>78</v>
      </c>
    </row>
    <row r="712" spans="1:23" ht="85.5">
      <c r="A712" s="19" t="s">
        <v>386</v>
      </c>
      <c r="B712" s="19" t="s">
        <v>1192</v>
      </c>
      <c r="C712" s="19" t="s">
        <v>1221</v>
      </c>
      <c r="D712" s="19" t="s">
        <v>1209</v>
      </c>
      <c r="E712" s="19">
        <v>20</v>
      </c>
      <c r="F712" s="19" t="s">
        <v>1227</v>
      </c>
      <c r="G712" s="19" t="s">
        <v>45</v>
      </c>
      <c r="H712" s="19" t="s">
        <v>36</v>
      </c>
      <c r="I712" s="19" t="s">
        <v>37</v>
      </c>
      <c r="J712" s="52">
        <v>24</v>
      </c>
      <c r="K712" s="8" t="s">
        <v>1228</v>
      </c>
      <c r="L712" s="192"/>
      <c r="M712" s="19">
        <v>15</v>
      </c>
      <c r="N712" s="37" t="s">
        <v>1224</v>
      </c>
      <c r="O712" s="37" t="s">
        <v>1224</v>
      </c>
      <c r="P712" s="8" t="s">
        <v>1225</v>
      </c>
      <c r="Q712" s="20">
        <v>0</v>
      </c>
      <c r="R712" s="20">
        <v>0</v>
      </c>
      <c r="S712" s="20">
        <v>0</v>
      </c>
      <c r="T712" s="19" t="s">
        <v>41</v>
      </c>
      <c r="U712" s="131" t="s">
        <v>184</v>
      </c>
      <c r="V712" s="131" t="s">
        <v>1226</v>
      </c>
      <c r="W712" s="215" t="s">
        <v>78</v>
      </c>
    </row>
    <row r="713" spans="1:23" ht="85.5">
      <c r="A713" s="19" t="s">
        <v>386</v>
      </c>
      <c r="B713" s="19" t="s">
        <v>1192</v>
      </c>
      <c r="C713" s="19" t="s">
        <v>1221</v>
      </c>
      <c r="D713" s="19" t="s">
        <v>1209</v>
      </c>
      <c r="E713" s="19">
        <v>20</v>
      </c>
      <c r="F713" s="19" t="s">
        <v>1229</v>
      </c>
      <c r="G713" s="19" t="s">
        <v>35</v>
      </c>
      <c r="H713" s="19" t="s">
        <v>310</v>
      </c>
      <c r="I713" s="19" t="s">
        <v>37</v>
      </c>
      <c r="J713" s="52">
        <v>40</v>
      </c>
      <c r="K713" s="8" t="s">
        <v>1230</v>
      </c>
      <c r="L713" s="192"/>
      <c r="M713" s="19">
        <v>1</v>
      </c>
      <c r="N713" s="37" t="s">
        <v>1230</v>
      </c>
      <c r="O713" s="37" t="s">
        <v>1231</v>
      </c>
      <c r="P713" s="54" t="s">
        <v>162</v>
      </c>
      <c r="Q713" s="60">
        <v>3000</v>
      </c>
      <c r="R713" s="20">
        <v>18800</v>
      </c>
      <c r="S713" s="20">
        <v>21800</v>
      </c>
      <c r="T713" s="19" t="s">
        <v>41</v>
      </c>
      <c r="U713" s="131" t="s">
        <v>184</v>
      </c>
      <c r="V713" s="131" t="s">
        <v>1226</v>
      </c>
      <c r="W713" s="217"/>
    </row>
    <row r="714" spans="1:23" ht="128.25">
      <c r="A714" s="19" t="s">
        <v>386</v>
      </c>
      <c r="B714" s="19" t="s">
        <v>1192</v>
      </c>
      <c r="C714" s="19" t="s">
        <v>1221</v>
      </c>
      <c r="D714" s="19" t="s">
        <v>1202</v>
      </c>
      <c r="E714" s="19">
        <v>20</v>
      </c>
      <c r="F714" s="19" t="s">
        <v>1232</v>
      </c>
      <c r="G714" s="19" t="s">
        <v>35</v>
      </c>
      <c r="H714" s="19" t="s">
        <v>310</v>
      </c>
      <c r="I714" s="19" t="s">
        <v>37</v>
      </c>
      <c r="J714" s="52">
        <v>16</v>
      </c>
      <c r="K714" s="8" t="s">
        <v>1233</v>
      </c>
      <c r="L714" s="192"/>
      <c r="M714" s="19">
        <v>1</v>
      </c>
      <c r="N714" s="37">
        <v>2211165</v>
      </c>
      <c r="O714" s="37" t="s">
        <v>1231</v>
      </c>
      <c r="P714" s="54" t="s">
        <v>162</v>
      </c>
      <c r="Q714" s="60">
        <v>3000</v>
      </c>
      <c r="R714" s="20">
        <v>11100</v>
      </c>
      <c r="S714" s="20">
        <v>14100</v>
      </c>
      <c r="T714" s="37" t="s">
        <v>41</v>
      </c>
      <c r="U714" s="131" t="s">
        <v>184</v>
      </c>
      <c r="V714" s="131" t="s">
        <v>1226</v>
      </c>
      <c r="W714" s="217"/>
    </row>
    <row r="715" spans="1:23" ht="128.25">
      <c r="A715" s="19" t="s">
        <v>386</v>
      </c>
      <c r="B715" s="19" t="s">
        <v>1192</v>
      </c>
      <c r="C715" s="19" t="s">
        <v>1221</v>
      </c>
      <c r="D715" s="19" t="s">
        <v>1216</v>
      </c>
      <c r="E715" s="19">
        <v>15</v>
      </c>
      <c r="F715" s="19" t="s">
        <v>1218</v>
      </c>
      <c r="G715" s="19" t="s">
        <v>145</v>
      </c>
      <c r="H715" s="19" t="s">
        <v>36</v>
      </c>
      <c r="I715" s="19" t="s">
        <v>46</v>
      </c>
      <c r="J715" s="52">
        <v>140</v>
      </c>
      <c r="K715" s="8" t="s">
        <v>1234</v>
      </c>
      <c r="L715" s="8" t="s">
        <v>356</v>
      </c>
      <c r="M715" s="19">
        <v>1</v>
      </c>
      <c r="N715" s="37">
        <v>1491172</v>
      </c>
      <c r="O715" s="37" t="s">
        <v>1235</v>
      </c>
      <c r="P715" s="54" t="s">
        <v>162</v>
      </c>
      <c r="Q715" s="20">
        <v>0</v>
      </c>
      <c r="R715" s="20">
        <v>0</v>
      </c>
      <c r="S715" s="20">
        <v>0</v>
      </c>
      <c r="T715" s="37" t="s">
        <v>145</v>
      </c>
      <c r="U715" s="227" t="s">
        <v>176</v>
      </c>
      <c r="V715" s="216" t="s">
        <v>254</v>
      </c>
      <c r="W715" s="219"/>
    </row>
    <row r="716" spans="1:23" ht="128.25">
      <c r="A716" s="19" t="s">
        <v>386</v>
      </c>
      <c r="B716" s="19" t="s">
        <v>1192</v>
      </c>
      <c r="C716" s="19" t="s">
        <v>1221</v>
      </c>
      <c r="D716" s="19" t="s">
        <v>1202</v>
      </c>
      <c r="E716" s="19">
        <v>20</v>
      </c>
      <c r="F716" s="19" t="s">
        <v>1236</v>
      </c>
      <c r="G716" s="19" t="s">
        <v>35</v>
      </c>
      <c r="H716" s="19" t="s">
        <v>310</v>
      </c>
      <c r="I716" s="19" t="s">
        <v>37</v>
      </c>
      <c r="J716" s="52">
        <v>32</v>
      </c>
      <c r="K716" s="8" t="s">
        <v>1237</v>
      </c>
      <c r="L716" s="192"/>
      <c r="M716" s="19">
        <v>1</v>
      </c>
      <c r="N716" s="37" t="s">
        <v>1230</v>
      </c>
      <c r="O716" s="37" t="s">
        <v>1231</v>
      </c>
      <c r="P716" s="54" t="s">
        <v>162</v>
      </c>
      <c r="Q716" s="60">
        <v>3000</v>
      </c>
      <c r="R716" s="20">
        <v>17400</v>
      </c>
      <c r="S716" s="20">
        <v>20400</v>
      </c>
      <c r="T716" s="37" t="s">
        <v>41</v>
      </c>
      <c r="U716" s="131" t="s">
        <v>184</v>
      </c>
      <c r="V716" s="131" t="s">
        <v>1226</v>
      </c>
      <c r="W716" s="217"/>
    </row>
    <row r="717" spans="1:23" ht="85.5" hidden="1">
      <c r="A717" s="19" t="s">
        <v>386</v>
      </c>
      <c r="B717" s="19" t="s">
        <v>1192</v>
      </c>
      <c r="C717" s="19" t="s">
        <v>1192</v>
      </c>
      <c r="D717" s="19" t="s">
        <v>1209</v>
      </c>
      <c r="E717" s="19">
        <v>20</v>
      </c>
      <c r="F717" s="19" t="s">
        <v>1238</v>
      </c>
      <c r="G717" s="19" t="s">
        <v>145</v>
      </c>
      <c r="H717" s="19" t="s">
        <v>36</v>
      </c>
      <c r="I717" s="19" t="s">
        <v>46</v>
      </c>
      <c r="J717" s="52">
        <v>360</v>
      </c>
      <c r="K717" s="8" t="s">
        <v>1239</v>
      </c>
      <c r="L717" s="8" t="s">
        <v>759</v>
      </c>
      <c r="M717" s="19">
        <v>1</v>
      </c>
      <c r="N717" s="37">
        <v>1492601</v>
      </c>
      <c r="O717" s="37" t="s">
        <v>1240</v>
      </c>
      <c r="P717" s="54" t="s">
        <v>162</v>
      </c>
      <c r="Q717" s="20">
        <v>0</v>
      </c>
      <c r="R717" s="20">
        <v>0</v>
      </c>
      <c r="S717" s="20">
        <v>0</v>
      </c>
      <c r="T717" s="37" t="s">
        <v>145</v>
      </c>
      <c r="U717" s="210" t="s">
        <v>148</v>
      </c>
      <c r="V717" s="216" t="s">
        <v>225</v>
      </c>
      <c r="W717" s="217"/>
    </row>
    <row r="718" spans="1:23" ht="128.25" hidden="1">
      <c r="A718" s="19" t="s">
        <v>386</v>
      </c>
      <c r="B718" s="19" t="s">
        <v>1192</v>
      </c>
      <c r="C718" s="19" t="s">
        <v>1192</v>
      </c>
      <c r="D718" s="19" t="s">
        <v>1216</v>
      </c>
      <c r="E718" s="19">
        <v>15</v>
      </c>
      <c r="F718" s="19" t="s">
        <v>1241</v>
      </c>
      <c r="G718" s="19" t="s">
        <v>145</v>
      </c>
      <c r="H718" s="19" t="s">
        <v>36</v>
      </c>
      <c r="I718" s="19" t="s">
        <v>46</v>
      </c>
      <c r="J718" s="52">
        <v>120</v>
      </c>
      <c r="K718" s="8" t="s">
        <v>1242</v>
      </c>
      <c r="L718" s="8" t="s">
        <v>632</v>
      </c>
      <c r="M718" s="19">
        <v>1</v>
      </c>
      <c r="N718" s="37">
        <v>445195</v>
      </c>
      <c r="O718" s="37" t="s">
        <v>1243</v>
      </c>
      <c r="P718" s="19" t="s">
        <v>107</v>
      </c>
      <c r="Q718" s="20">
        <v>0</v>
      </c>
      <c r="R718" s="20">
        <v>0</v>
      </c>
      <c r="S718" s="20">
        <v>0</v>
      </c>
      <c r="T718" s="37" t="s">
        <v>145</v>
      </c>
      <c r="U718" s="131" t="s">
        <v>48</v>
      </c>
      <c r="V718" s="131" t="s">
        <v>69</v>
      </c>
      <c r="W718" s="217"/>
    </row>
    <row r="719" spans="1:23" ht="114" hidden="1">
      <c r="A719" s="19" t="s">
        <v>386</v>
      </c>
      <c r="B719" s="19" t="s">
        <v>1192</v>
      </c>
      <c r="C719" s="19" t="s">
        <v>1244</v>
      </c>
      <c r="D719" s="19" t="s">
        <v>1194</v>
      </c>
      <c r="E719" s="19">
        <v>15</v>
      </c>
      <c r="F719" s="19" t="s">
        <v>528</v>
      </c>
      <c r="G719" s="19" t="s">
        <v>45</v>
      </c>
      <c r="H719" s="19" t="s">
        <v>36</v>
      </c>
      <c r="I719" s="19" t="s">
        <v>37</v>
      </c>
      <c r="J719" s="52">
        <v>30</v>
      </c>
      <c r="K719" s="8">
        <v>2020</v>
      </c>
      <c r="L719" s="192"/>
      <c r="M719" s="19">
        <v>1</v>
      </c>
      <c r="N719" s="37" t="s">
        <v>1230</v>
      </c>
      <c r="O719" s="37" t="s">
        <v>1230</v>
      </c>
      <c r="P719" s="19" t="s">
        <v>247</v>
      </c>
      <c r="Q719" s="20">
        <v>0</v>
      </c>
      <c r="R719" s="20">
        <v>0</v>
      </c>
      <c r="S719" s="20">
        <v>0</v>
      </c>
      <c r="T719" s="19" t="s">
        <v>41</v>
      </c>
      <c r="U719" s="221" t="s">
        <v>48</v>
      </c>
      <c r="V719" s="221" t="s">
        <v>163</v>
      </c>
      <c r="W719" s="219" t="s">
        <v>50</v>
      </c>
    </row>
    <row r="720" spans="1:23" ht="114" hidden="1">
      <c r="A720" s="19" t="s">
        <v>386</v>
      </c>
      <c r="B720" s="19" t="s">
        <v>1192</v>
      </c>
      <c r="C720" s="19" t="s">
        <v>1244</v>
      </c>
      <c r="D720" s="19" t="s">
        <v>1194</v>
      </c>
      <c r="E720" s="19">
        <v>15</v>
      </c>
      <c r="F720" s="19" t="s">
        <v>528</v>
      </c>
      <c r="G720" s="19" t="s">
        <v>45</v>
      </c>
      <c r="H720" s="19" t="s">
        <v>36</v>
      </c>
      <c r="I720" s="19" t="s">
        <v>37</v>
      </c>
      <c r="J720" s="52">
        <v>30</v>
      </c>
      <c r="K720" s="8">
        <v>2020</v>
      </c>
      <c r="L720" s="192"/>
      <c r="M720" s="19">
        <v>1</v>
      </c>
      <c r="N720" s="37" t="s">
        <v>1230</v>
      </c>
      <c r="O720" s="37" t="s">
        <v>1230</v>
      </c>
      <c r="P720" s="19" t="s">
        <v>247</v>
      </c>
      <c r="Q720" s="20">
        <v>0</v>
      </c>
      <c r="R720" s="20">
        <v>0</v>
      </c>
      <c r="S720" s="20">
        <v>0</v>
      </c>
      <c r="T720" s="19" t="s">
        <v>41</v>
      </c>
      <c r="U720" s="221" t="s">
        <v>48</v>
      </c>
      <c r="V720" s="221" t="s">
        <v>163</v>
      </c>
      <c r="W720" s="219" t="s">
        <v>50</v>
      </c>
    </row>
    <row r="721" spans="1:23" ht="114" hidden="1">
      <c r="A721" s="19" t="s">
        <v>386</v>
      </c>
      <c r="B721" s="19" t="s">
        <v>1192</v>
      </c>
      <c r="C721" s="19" t="s">
        <v>1244</v>
      </c>
      <c r="D721" s="19" t="s">
        <v>1194</v>
      </c>
      <c r="E721" s="19">
        <v>15</v>
      </c>
      <c r="F721" s="19" t="s">
        <v>1196</v>
      </c>
      <c r="G721" s="19" t="s">
        <v>45</v>
      </c>
      <c r="H721" s="19" t="s">
        <v>36</v>
      </c>
      <c r="I721" s="19" t="s">
        <v>37</v>
      </c>
      <c r="J721" s="52">
        <v>40</v>
      </c>
      <c r="K721" s="8">
        <v>2020</v>
      </c>
      <c r="L721" s="192"/>
      <c r="M721" s="19">
        <v>1</v>
      </c>
      <c r="N721" s="37" t="s">
        <v>1230</v>
      </c>
      <c r="O721" s="37" t="s">
        <v>1230</v>
      </c>
      <c r="P721" s="19" t="s">
        <v>247</v>
      </c>
      <c r="Q721" s="20">
        <v>0</v>
      </c>
      <c r="R721" s="20">
        <v>0</v>
      </c>
      <c r="S721" s="20">
        <v>0</v>
      </c>
      <c r="T721" s="19" t="s">
        <v>41</v>
      </c>
      <c r="U721" s="221" t="s">
        <v>48</v>
      </c>
      <c r="V721" s="221" t="s">
        <v>163</v>
      </c>
      <c r="W721" s="219" t="s">
        <v>50</v>
      </c>
    </row>
    <row r="722" spans="1:23" ht="114" hidden="1">
      <c r="A722" s="19" t="s">
        <v>386</v>
      </c>
      <c r="B722" s="19" t="s">
        <v>1192</v>
      </c>
      <c r="C722" s="19" t="s">
        <v>1244</v>
      </c>
      <c r="D722" s="19" t="s">
        <v>1194</v>
      </c>
      <c r="E722" s="19">
        <v>15</v>
      </c>
      <c r="F722" s="19" t="s">
        <v>1196</v>
      </c>
      <c r="G722" s="19" t="s">
        <v>45</v>
      </c>
      <c r="H722" s="19" t="s">
        <v>36</v>
      </c>
      <c r="I722" s="19" t="s">
        <v>37</v>
      </c>
      <c r="J722" s="52">
        <v>40</v>
      </c>
      <c r="K722" s="8">
        <v>2020</v>
      </c>
      <c r="L722" s="192"/>
      <c r="M722" s="19">
        <v>1</v>
      </c>
      <c r="N722" s="37" t="s">
        <v>1230</v>
      </c>
      <c r="O722" s="37" t="s">
        <v>1230</v>
      </c>
      <c r="P722" s="19" t="s">
        <v>247</v>
      </c>
      <c r="Q722" s="20">
        <v>0</v>
      </c>
      <c r="R722" s="20">
        <v>0</v>
      </c>
      <c r="S722" s="20">
        <v>0</v>
      </c>
      <c r="T722" s="19" t="s">
        <v>41</v>
      </c>
      <c r="U722" s="285" t="s">
        <v>48</v>
      </c>
      <c r="V722" s="221" t="s">
        <v>163</v>
      </c>
      <c r="W722" s="219" t="s">
        <v>50</v>
      </c>
    </row>
    <row r="723" spans="1:23" ht="114" hidden="1">
      <c r="A723" s="19" t="s">
        <v>386</v>
      </c>
      <c r="B723" s="19" t="s">
        <v>1192</v>
      </c>
      <c r="C723" s="19" t="s">
        <v>1244</v>
      </c>
      <c r="D723" s="19" t="s">
        <v>1194</v>
      </c>
      <c r="E723" s="19">
        <v>15</v>
      </c>
      <c r="F723" s="19" t="s">
        <v>1196</v>
      </c>
      <c r="G723" s="19" t="s">
        <v>45</v>
      </c>
      <c r="H723" s="19" t="s">
        <v>36</v>
      </c>
      <c r="I723" s="19" t="s">
        <v>37</v>
      </c>
      <c r="J723" s="52">
        <v>40</v>
      </c>
      <c r="K723" s="8">
        <v>2020</v>
      </c>
      <c r="L723" s="192"/>
      <c r="M723" s="19">
        <v>1</v>
      </c>
      <c r="N723" s="37" t="s">
        <v>1230</v>
      </c>
      <c r="O723" s="37" t="s">
        <v>1230</v>
      </c>
      <c r="P723" s="19" t="s">
        <v>247</v>
      </c>
      <c r="Q723" s="20">
        <v>0</v>
      </c>
      <c r="R723" s="20">
        <v>0</v>
      </c>
      <c r="S723" s="20">
        <v>0</v>
      </c>
      <c r="T723" s="19" t="s">
        <v>41</v>
      </c>
      <c r="U723" s="221" t="s">
        <v>48</v>
      </c>
      <c r="V723" s="221" t="s">
        <v>163</v>
      </c>
      <c r="W723" s="219" t="s">
        <v>50</v>
      </c>
    </row>
    <row r="724" spans="1:23" ht="114" hidden="1">
      <c r="A724" s="19" t="s">
        <v>386</v>
      </c>
      <c r="B724" s="19" t="s">
        <v>1192</v>
      </c>
      <c r="C724" s="19" t="s">
        <v>1244</v>
      </c>
      <c r="D724" s="19" t="s">
        <v>1194</v>
      </c>
      <c r="E724" s="19">
        <v>15</v>
      </c>
      <c r="F724" s="19" t="s">
        <v>1196</v>
      </c>
      <c r="G724" s="19" t="s">
        <v>45</v>
      </c>
      <c r="H724" s="19" t="s">
        <v>36</v>
      </c>
      <c r="I724" s="19" t="s">
        <v>37</v>
      </c>
      <c r="J724" s="52">
        <v>40</v>
      </c>
      <c r="K724" s="8">
        <v>2020</v>
      </c>
      <c r="L724" s="192"/>
      <c r="M724" s="19">
        <v>1</v>
      </c>
      <c r="N724" s="37" t="s">
        <v>1230</v>
      </c>
      <c r="O724" s="37" t="s">
        <v>1230</v>
      </c>
      <c r="P724" s="19" t="s">
        <v>247</v>
      </c>
      <c r="Q724" s="20">
        <v>0</v>
      </c>
      <c r="R724" s="20">
        <v>0</v>
      </c>
      <c r="S724" s="20">
        <v>0</v>
      </c>
      <c r="T724" s="19" t="s">
        <v>41</v>
      </c>
      <c r="U724" s="221" t="s">
        <v>48</v>
      </c>
      <c r="V724" s="221" t="s">
        <v>163</v>
      </c>
      <c r="W724" s="219" t="s">
        <v>50</v>
      </c>
    </row>
    <row r="725" spans="1:23" ht="128.25" hidden="1">
      <c r="A725" s="19" t="s">
        <v>386</v>
      </c>
      <c r="B725" s="19" t="s">
        <v>1192</v>
      </c>
      <c r="C725" s="19" t="s">
        <v>1244</v>
      </c>
      <c r="D725" s="19" t="s">
        <v>1216</v>
      </c>
      <c r="E725" s="19">
        <v>15</v>
      </c>
      <c r="F725" s="19" t="s">
        <v>1220</v>
      </c>
      <c r="G725" s="19" t="s">
        <v>45</v>
      </c>
      <c r="H725" s="19" t="s">
        <v>36</v>
      </c>
      <c r="I725" s="19" t="s">
        <v>37</v>
      </c>
      <c r="J725" s="52">
        <v>30</v>
      </c>
      <c r="K725" s="8">
        <v>2020</v>
      </c>
      <c r="L725" s="192"/>
      <c r="M725" s="19">
        <v>1</v>
      </c>
      <c r="N725" s="37" t="s">
        <v>1230</v>
      </c>
      <c r="O725" s="37" t="s">
        <v>1230</v>
      </c>
      <c r="P725" s="8" t="s">
        <v>162</v>
      </c>
      <c r="Q725" s="20">
        <v>0</v>
      </c>
      <c r="R725" s="20">
        <v>0</v>
      </c>
      <c r="S725" s="20">
        <v>0</v>
      </c>
      <c r="T725" s="19" t="s">
        <v>171</v>
      </c>
      <c r="U725" s="131" t="s">
        <v>172</v>
      </c>
      <c r="V725" s="131" t="s">
        <v>173</v>
      </c>
      <c r="W725" s="219" t="s">
        <v>50</v>
      </c>
    </row>
    <row r="726" spans="1:23" ht="128.25" hidden="1">
      <c r="A726" s="19" t="s">
        <v>386</v>
      </c>
      <c r="B726" s="19" t="s">
        <v>1192</v>
      </c>
      <c r="C726" s="19" t="s">
        <v>1244</v>
      </c>
      <c r="D726" s="19" t="s">
        <v>1216</v>
      </c>
      <c r="E726" s="19">
        <v>15</v>
      </c>
      <c r="F726" s="19" t="s">
        <v>1220</v>
      </c>
      <c r="G726" s="19" t="s">
        <v>45</v>
      </c>
      <c r="H726" s="19" t="s">
        <v>36</v>
      </c>
      <c r="I726" s="19" t="s">
        <v>37</v>
      </c>
      <c r="J726" s="52">
        <v>30</v>
      </c>
      <c r="K726" s="8">
        <v>2020</v>
      </c>
      <c r="L726" s="192"/>
      <c r="M726" s="19">
        <v>1</v>
      </c>
      <c r="N726" s="37" t="s">
        <v>1230</v>
      </c>
      <c r="O726" s="37" t="s">
        <v>1230</v>
      </c>
      <c r="P726" s="8" t="s">
        <v>162</v>
      </c>
      <c r="Q726" s="20">
        <v>0</v>
      </c>
      <c r="R726" s="20">
        <v>0</v>
      </c>
      <c r="S726" s="20">
        <v>0</v>
      </c>
      <c r="T726" s="19" t="s">
        <v>171</v>
      </c>
      <c r="U726" s="131" t="s">
        <v>172</v>
      </c>
      <c r="V726" s="131" t="s">
        <v>173</v>
      </c>
      <c r="W726" s="219" t="s">
        <v>50</v>
      </c>
    </row>
    <row r="727" spans="1:23" ht="128.25" hidden="1">
      <c r="A727" s="19" t="s">
        <v>386</v>
      </c>
      <c r="B727" s="19" t="s">
        <v>1192</v>
      </c>
      <c r="C727" s="19" t="s">
        <v>1244</v>
      </c>
      <c r="D727" s="19" t="s">
        <v>1216</v>
      </c>
      <c r="E727" s="19">
        <v>15</v>
      </c>
      <c r="F727" s="19" t="s">
        <v>1220</v>
      </c>
      <c r="G727" s="19" t="s">
        <v>45</v>
      </c>
      <c r="H727" s="19" t="s">
        <v>36</v>
      </c>
      <c r="I727" s="19" t="s">
        <v>37</v>
      </c>
      <c r="J727" s="52">
        <v>30</v>
      </c>
      <c r="K727" s="8">
        <v>2020</v>
      </c>
      <c r="L727" s="192"/>
      <c r="M727" s="19">
        <v>1</v>
      </c>
      <c r="N727" s="37" t="s">
        <v>1230</v>
      </c>
      <c r="O727" s="37" t="s">
        <v>1230</v>
      </c>
      <c r="P727" s="8" t="s">
        <v>162</v>
      </c>
      <c r="Q727" s="20">
        <v>0</v>
      </c>
      <c r="R727" s="20">
        <v>0</v>
      </c>
      <c r="S727" s="20">
        <v>0</v>
      </c>
      <c r="T727" s="19" t="s">
        <v>171</v>
      </c>
      <c r="U727" s="131" t="s">
        <v>172</v>
      </c>
      <c r="V727" s="131" t="s">
        <v>173</v>
      </c>
      <c r="W727" s="219" t="s">
        <v>50</v>
      </c>
    </row>
    <row r="728" spans="1:23" ht="114" hidden="1">
      <c r="A728" s="19" t="s">
        <v>386</v>
      </c>
      <c r="B728" s="19" t="s">
        <v>1192</v>
      </c>
      <c r="C728" s="19" t="s">
        <v>1244</v>
      </c>
      <c r="D728" s="19" t="s">
        <v>1194</v>
      </c>
      <c r="E728" s="19">
        <v>15</v>
      </c>
      <c r="F728" s="19" t="s">
        <v>44</v>
      </c>
      <c r="G728" s="19" t="s">
        <v>45</v>
      </c>
      <c r="H728" s="19" t="s">
        <v>36</v>
      </c>
      <c r="I728" s="19" t="s">
        <v>37</v>
      </c>
      <c r="J728" s="52">
        <v>30</v>
      </c>
      <c r="K728" s="8">
        <v>2020</v>
      </c>
      <c r="L728" s="192"/>
      <c r="M728" s="19">
        <v>5</v>
      </c>
      <c r="N728" s="37" t="s">
        <v>1230</v>
      </c>
      <c r="O728" s="37" t="s">
        <v>1230</v>
      </c>
      <c r="P728" s="8" t="s">
        <v>247</v>
      </c>
      <c r="Q728" s="20">
        <v>0</v>
      </c>
      <c r="R728" s="20">
        <v>0</v>
      </c>
      <c r="S728" s="20">
        <v>0</v>
      </c>
      <c r="T728" s="19" t="s">
        <v>41</v>
      </c>
      <c r="U728" s="131" t="s">
        <v>48</v>
      </c>
      <c r="V728" s="131" t="s">
        <v>49</v>
      </c>
      <c r="W728" s="219" t="s">
        <v>50</v>
      </c>
    </row>
    <row r="729" spans="1:23" ht="128.25" hidden="1">
      <c r="A729" s="19" t="s">
        <v>386</v>
      </c>
      <c r="B729" s="19" t="s">
        <v>1192</v>
      </c>
      <c r="C729" s="19" t="s">
        <v>1244</v>
      </c>
      <c r="D729" s="19" t="s">
        <v>1202</v>
      </c>
      <c r="E729" s="19">
        <v>20</v>
      </c>
      <c r="F729" s="19" t="s">
        <v>1245</v>
      </c>
      <c r="G729" s="19" t="s">
        <v>35</v>
      </c>
      <c r="H729" s="19" t="s">
        <v>310</v>
      </c>
      <c r="I729" s="19" t="s">
        <v>37</v>
      </c>
      <c r="J729" s="52">
        <v>24</v>
      </c>
      <c r="K729" s="8" t="s">
        <v>1246</v>
      </c>
      <c r="L729" s="192"/>
      <c r="M729" s="19">
        <v>1</v>
      </c>
      <c r="N729" s="37" t="s">
        <v>1230</v>
      </c>
      <c r="O729" s="37" t="s">
        <v>1230</v>
      </c>
      <c r="P729" s="54" t="s">
        <v>162</v>
      </c>
      <c r="Q729" s="60">
        <v>3000</v>
      </c>
      <c r="R729" s="20">
        <v>16000</v>
      </c>
      <c r="S729" s="20">
        <v>19000</v>
      </c>
      <c r="T729" s="37" t="s">
        <v>41</v>
      </c>
      <c r="U729" s="210" t="s">
        <v>1036</v>
      </c>
      <c r="V729" s="216" t="s">
        <v>1247</v>
      </c>
      <c r="W729" s="217"/>
    </row>
    <row r="730" spans="1:23" ht="128.25" hidden="1">
      <c r="A730" s="8" t="s">
        <v>386</v>
      </c>
      <c r="B730" s="8" t="s">
        <v>1192</v>
      </c>
      <c r="C730" s="8" t="s">
        <v>1244</v>
      </c>
      <c r="D730" s="8" t="s">
        <v>1202</v>
      </c>
      <c r="E730" s="8">
        <v>20</v>
      </c>
      <c r="F730" s="12" t="s">
        <v>394</v>
      </c>
      <c r="G730" s="8" t="s">
        <v>35</v>
      </c>
      <c r="H730" s="8" t="s">
        <v>310</v>
      </c>
      <c r="I730" s="8" t="s">
        <v>37</v>
      </c>
      <c r="J730" s="52">
        <v>48</v>
      </c>
      <c r="K730" s="8" t="s">
        <v>1206</v>
      </c>
      <c r="L730" s="192"/>
      <c r="M730" s="8">
        <v>1</v>
      </c>
      <c r="N730" s="12">
        <v>1568221</v>
      </c>
      <c r="O730" s="12" t="s">
        <v>1248</v>
      </c>
      <c r="P730" s="51" t="s">
        <v>162</v>
      </c>
      <c r="Q730" s="14">
        <v>3580</v>
      </c>
      <c r="R730" s="14">
        <v>20200</v>
      </c>
      <c r="S730" s="14">
        <v>23780</v>
      </c>
      <c r="T730" s="12" t="s">
        <v>41</v>
      </c>
      <c r="U730" s="216" t="s">
        <v>218</v>
      </c>
      <c r="V730" s="216" t="s">
        <v>398</v>
      </c>
      <c r="W730" s="217"/>
    </row>
    <row r="731" spans="1:23" ht="85.5" hidden="1">
      <c r="A731" s="19" t="s">
        <v>386</v>
      </c>
      <c r="B731" s="19" t="s">
        <v>1192</v>
      </c>
      <c r="C731" s="19" t="s">
        <v>1244</v>
      </c>
      <c r="D731" s="19" t="s">
        <v>1209</v>
      </c>
      <c r="E731" s="19">
        <v>20</v>
      </c>
      <c r="F731" s="19" t="s">
        <v>1249</v>
      </c>
      <c r="G731" s="19" t="s">
        <v>35</v>
      </c>
      <c r="H731" s="19" t="s">
        <v>310</v>
      </c>
      <c r="I731" s="19" t="s">
        <v>37</v>
      </c>
      <c r="J731" s="52">
        <v>32</v>
      </c>
      <c r="K731" s="8" t="s">
        <v>1250</v>
      </c>
      <c r="L731" s="192"/>
      <c r="M731" s="19">
        <v>1</v>
      </c>
      <c r="N731" s="37" t="s">
        <v>1230</v>
      </c>
      <c r="O731" s="37" t="s">
        <v>1230</v>
      </c>
      <c r="P731" s="54" t="s">
        <v>162</v>
      </c>
      <c r="Q731" s="60">
        <v>3000</v>
      </c>
      <c r="R731" s="20">
        <v>2500</v>
      </c>
      <c r="S731" s="20">
        <v>5500</v>
      </c>
      <c r="T731" s="37" t="s">
        <v>41</v>
      </c>
      <c r="U731" s="131" t="s">
        <v>184</v>
      </c>
      <c r="V731" s="216" t="s">
        <v>1251</v>
      </c>
      <c r="W731" s="217"/>
    </row>
    <row r="732" spans="1:23" ht="128.25" hidden="1">
      <c r="A732" s="8" t="s">
        <v>386</v>
      </c>
      <c r="B732" s="8" t="s">
        <v>1192</v>
      </c>
      <c r="C732" s="8" t="s">
        <v>1244</v>
      </c>
      <c r="D732" s="8" t="s">
        <v>1216</v>
      </c>
      <c r="E732" s="8">
        <v>15</v>
      </c>
      <c r="F732" s="8" t="s">
        <v>1252</v>
      </c>
      <c r="G732" s="8" t="s">
        <v>145</v>
      </c>
      <c r="H732" s="8" t="s">
        <v>36</v>
      </c>
      <c r="I732" s="8" t="s">
        <v>46</v>
      </c>
      <c r="J732" s="8">
        <v>90</v>
      </c>
      <c r="K732" s="8" t="s">
        <v>1253</v>
      </c>
      <c r="L732" s="8" t="s">
        <v>566</v>
      </c>
      <c r="M732" s="12">
        <v>1</v>
      </c>
      <c r="N732" s="12">
        <v>1568170</v>
      </c>
      <c r="O732" s="12" t="s">
        <v>1254</v>
      </c>
      <c r="P732" s="12" t="s">
        <v>1255</v>
      </c>
      <c r="Q732" s="14">
        <v>0</v>
      </c>
      <c r="R732" s="14">
        <v>0</v>
      </c>
      <c r="S732" s="14">
        <v>0</v>
      </c>
      <c r="T732" s="12" t="s">
        <v>145</v>
      </c>
      <c r="U732" s="131" t="s">
        <v>48</v>
      </c>
      <c r="V732" s="131" t="s">
        <v>69</v>
      </c>
      <c r="W732" s="217"/>
    </row>
    <row r="733" spans="1:23" ht="128.25" hidden="1">
      <c r="A733" s="19" t="s">
        <v>386</v>
      </c>
      <c r="B733" s="19" t="s">
        <v>1192</v>
      </c>
      <c r="C733" s="19" t="s">
        <v>1256</v>
      </c>
      <c r="D733" s="19" t="s">
        <v>1257</v>
      </c>
      <c r="E733" s="19">
        <v>15</v>
      </c>
      <c r="F733" s="37" t="s">
        <v>1258</v>
      </c>
      <c r="G733" s="19" t="s">
        <v>145</v>
      </c>
      <c r="H733" s="19" t="s">
        <v>36</v>
      </c>
      <c r="I733" s="19" t="s">
        <v>46</v>
      </c>
      <c r="J733" s="52">
        <v>360</v>
      </c>
      <c r="K733" s="8" t="s">
        <v>1259</v>
      </c>
      <c r="L733" s="8" t="s">
        <v>272</v>
      </c>
      <c r="M733" s="19">
        <v>1</v>
      </c>
      <c r="N733" s="37">
        <v>1491389</v>
      </c>
      <c r="O733" s="37" t="s">
        <v>1260</v>
      </c>
      <c r="P733" s="54" t="s">
        <v>162</v>
      </c>
      <c r="Q733" s="20">
        <v>0</v>
      </c>
      <c r="R733" s="20">
        <v>0</v>
      </c>
      <c r="S733" s="20">
        <v>0</v>
      </c>
      <c r="T733" s="37" t="s">
        <v>145</v>
      </c>
      <c r="U733" s="216" t="s">
        <v>218</v>
      </c>
      <c r="V733" s="216" t="s">
        <v>398</v>
      </c>
      <c r="W733" s="217"/>
    </row>
    <row r="734" spans="1:23" ht="128.25" hidden="1">
      <c r="A734" s="19" t="s">
        <v>386</v>
      </c>
      <c r="B734" s="19" t="s">
        <v>1192</v>
      </c>
      <c r="C734" s="19" t="s">
        <v>1256</v>
      </c>
      <c r="D734" s="19" t="s">
        <v>1257</v>
      </c>
      <c r="E734" s="19">
        <v>20</v>
      </c>
      <c r="F734" s="19" t="s">
        <v>1261</v>
      </c>
      <c r="G734" s="19" t="s">
        <v>35</v>
      </c>
      <c r="H734" s="19" t="s">
        <v>310</v>
      </c>
      <c r="I734" s="19" t="s">
        <v>37</v>
      </c>
      <c r="J734" s="52">
        <v>40</v>
      </c>
      <c r="K734" s="8" t="s">
        <v>1262</v>
      </c>
      <c r="L734" s="192"/>
      <c r="M734" s="19">
        <v>1</v>
      </c>
      <c r="N734" s="37">
        <v>2091133</v>
      </c>
      <c r="O734" s="37" t="s">
        <v>1263</v>
      </c>
      <c r="P734" s="19" t="s">
        <v>268</v>
      </c>
      <c r="Q734" s="20">
        <v>3279</v>
      </c>
      <c r="R734" s="20">
        <v>18600</v>
      </c>
      <c r="S734" s="20">
        <v>21879</v>
      </c>
      <c r="T734" s="37" t="s">
        <v>41</v>
      </c>
      <c r="U734" s="37" t="s">
        <v>1264</v>
      </c>
      <c r="V734" s="216" t="s">
        <v>1265</v>
      </c>
      <c r="W734" s="217"/>
    </row>
    <row r="735" spans="1:23" ht="128.25" hidden="1">
      <c r="A735" s="19" t="s">
        <v>386</v>
      </c>
      <c r="B735" s="19" t="s">
        <v>1192</v>
      </c>
      <c r="C735" s="19" t="s">
        <v>1256</v>
      </c>
      <c r="D735" s="19" t="s">
        <v>1257</v>
      </c>
      <c r="E735" s="19">
        <v>15</v>
      </c>
      <c r="F735" s="19" t="s">
        <v>1266</v>
      </c>
      <c r="G735" s="19" t="s">
        <v>145</v>
      </c>
      <c r="H735" s="19" t="s">
        <v>36</v>
      </c>
      <c r="I735" s="19" t="s">
        <v>46</v>
      </c>
      <c r="J735" s="52">
        <v>180</v>
      </c>
      <c r="K735" s="8" t="s">
        <v>1267</v>
      </c>
      <c r="L735" s="8" t="s">
        <v>147</v>
      </c>
      <c r="M735" s="19">
        <v>1</v>
      </c>
      <c r="N735" s="37">
        <v>1036991</v>
      </c>
      <c r="O735" s="37" t="s">
        <v>1268</v>
      </c>
      <c r="P735" s="54" t="s">
        <v>162</v>
      </c>
      <c r="Q735" s="20">
        <v>0</v>
      </c>
      <c r="R735" s="20">
        <v>0</v>
      </c>
      <c r="S735" s="20">
        <v>0</v>
      </c>
      <c r="T735" s="37" t="s">
        <v>145</v>
      </c>
      <c r="U735" s="216" t="s">
        <v>218</v>
      </c>
      <c r="V735" s="216" t="s">
        <v>219</v>
      </c>
      <c r="W735" s="217"/>
    </row>
    <row r="736" spans="1:23" ht="128.25" hidden="1">
      <c r="A736" s="19" t="s">
        <v>386</v>
      </c>
      <c r="B736" s="19" t="s">
        <v>1192</v>
      </c>
      <c r="C736" s="19" t="s">
        <v>1256</v>
      </c>
      <c r="D736" s="19" t="s">
        <v>1257</v>
      </c>
      <c r="E736" s="19">
        <v>20</v>
      </c>
      <c r="F736" s="19" t="s">
        <v>1269</v>
      </c>
      <c r="G736" s="19" t="s">
        <v>35</v>
      </c>
      <c r="H736" s="19" t="s">
        <v>1060</v>
      </c>
      <c r="I736" s="19" t="s">
        <v>37</v>
      </c>
      <c r="J736" s="52">
        <v>32</v>
      </c>
      <c r="K736" s="8" t="s">
        <v>1270</v>
      </c>
      <c r="L736" s="192"/>
      <c r="M736" s="19">
        <v>1</v>
      </c>
      <c r="N736" s="37" t="s">
        <v>1271</v>
      </c>
      <c r="O736" s="37" t="s">
        <v>1272</v>
      </c>
      <c r="P736" s="54" t="s">
        <v>162</v>
      </c>
      <c r="Q736" s="20">
        <v>800</v>
      </c>
      <c r="R736" s="20">
        <v>2250</v>
      </c>
      <c r="S736" s="20">
        <v>3050</v>
      </c>
      <c r="T736" s="37" t="s">
        <v>41</v>
      </c>
      <c r="U736" s="210" t="s">
        <v>148</v>
      </c>
      <c r="V736" s="216" t="s">
        <v>225</v>
      </c>
      <c r="W736" s="217"/>
    </row>
    <row r="737" spans="1:23" ht="156.75" hidden="1">
      <c r="A737" s="19" t="s">
        <v>386</v>
      </c>
      <c r="B737" s="19" t="s">
        <v>1192</v>
      </c>
      <c r="C737" s="19" t="s">
        <v>1256</v>
      </c>
      <c r="D737" s="19" t="s">
        <v>1273</v>
      </c>
      <c r="E737" s="19">
        <v>20</v>
      </c>
      <c r="F737" s="19" t="s">
        <v>1274</v>
      </c>
      <c r="G737" s="19" t="s">
        <v>35</v>
      </c>
      <c r="H737" s="19" t="s">
        <v>36</v>
      </c>
      <c r="I737" s="19" t="s">
        <v>37</v>
      </c>
      <c r="J737" s="52">
        <v>80</v>
      </c>
      <c r="K737" s="8" t="s">
        <v>1275</v>
      </c>
      <c r="L737" s="192"/>
      <c r="M737" s="19">
        <v>1</v>
      </c>
      <c r="N737" s="37">
        <v>1036991</v>
      </c>
      <c r="O737" s="37" t="s">
        <v>1276</v>
      </c>
      <c r="P737" s="54" t="s">
        <v>162</v>
      </c>
      <c r="Q737" s="60">
        <v>3000</v>
      </c>
      <c r="R737" s="20">
        <v>28600</v>
      </c>
      <c r="S737" s="20">
        <v>28600</v>
      </c>
      <c r="T737" s="37" t="s">
        <v>41</v>
      </c>
      <c r="U737" s="131" t="s">
        <v>184</v>
      </c>
      <c r="V737" s="131" t="s">
        <v>1226</v>
      </c>
      <c r="W737" s="217"/>
    </row>
    <row r="738" spans="1:23" ht="128.25" hidden="1">
      <c r="A738" s="19" t="s">
        <v>386</v>
      </c>
      <c r="B738" s="19" t="s">
        <v>1192</v>
      </c>
      <c r="C738" s="19" t="s">
        <v>1256</v>
      </c>
      <c r="D738" s="19" t="s">
        <v>1257</v>
      </c>
      <c r="E738" s="19">
        <v>15</v>
      </c>
      <c r="F738" s="19" t="s">
        <v>1277</v>
      </c>
      <c r="G738" s="19" t="s">
        <v>35</v>
      </c>
      <c r="H738" s="19" t="s">
        <v>265</v>
      </c>
      <c r="I738" s="19" t="s">
        <v>37</v>
      </c>
      <c r="J738" s="52">
        <v>360</v>
      </c>
      <c r="K738" s="8" t="s">
        <v>1278</v>
      </c>
      <c r="L738" s="192"/>
      <c r="M738" s="19">
        <v>1</v>
      </c>
      <c r="N738" s="37">
        <v>2112924</v>
      </c>
      <c r="O738" s="37" t="s">
        <v>1279</v>
      </c>
      <c r="P738" s="54" t="s">
        <v>162</v>
      </c>
      <c r="Q738" s="20">
        <v>0</v>
      </c>
      <c r="R738" s="20">
        <v>0</v>
      </c>
      <c r="S738" s="20">
        <v>0</v>
      </c>
      <c r="T738" s="37" t="s">
        <v>41</v>
      </c>
      <c r="U738" s="131" t="s">
        <v>42</v>
      </c>
      <c r="V738" s="216" t="s">
        <v>43</v>
      </c>
      <c r="W738" s="217"/>
    </row>
    <row r="739" spans="1:23" ht="128.25" hidden="1">
      <c r="A739" s="19" t="s">
        <v>386</v>
      </c>
      <c r="B739" s="19" t="s">
        <v>1192</v>
      </c>
      <c r="C739" s="19" t="s">
        <v>1256</v>
      </c>
      <c r="D739" s="19" t="s">
        <v>1257</v>
      </c>
      <c r="E739" s="19">
        <v>15</v>
      </c>
      <c r="F739" s="19" t="s">
        <v>1280</v>
      </c>
      <c r="G739" s="19" t="s">
        <v>145</v>
      </c>
      <c r="H739" s="19" t="s">
        <v>544</v>
      </c>
      <c r="I739" s="19" t="s">
        <v>850</v>
      </c>
      <c r="J739" s="52">
        <v>114</v>
      </c>
      <c r="K739" s="8" t="s">
        <v>1281</v>
      </c>
      <c r="L739" s="8" t="s">
        <v>147</v>
      </c>
      <c r="M739" s="19">
        <v>1</v>
      </c>
      <c r="N739" s="37">
        <v>1492173</v>
      </c>
      <c r="O739" s="37" t="s">
        <v>1282</v>
      </c>
      <c r="P739" s="54" t="s">
        <v>162</v>
      </c>
      <c r="Q739" s="20">
        <v>0</v>
      </c>
      <c r="R739" s="20">
        <v>0</v>
      </c>
      <c r="S739" s="20">
        <v>0</v>
      </c>
      <c r="T739" s="37" t="s">
        <v>145</v>
      </c>
      <c r="U739" s="216" t="s">
        <v>218</v>
      </c>
      <c r="V739" s="216" t="s">
        <v>219</v>
      </c>
      <c r="W739" s="217"/>
    </row>
    <row r="740" spans="1:23" ht="114" hidden="1">
      <c r="A740" s="19" t="s">
        <v>386</v>
      </c>
      <c r="B740" s="19" t="s">
        <v>1192</v>
      </c>
      <c r="C740" s="19" t="s">
        <v>1256</v>
      </c>
      <c r="D740" s="19" t="s">
        <v>1194</v>
      </c>
      <c r="E740" s="19">
        <v>15</v>
      </c>
      <c r="F740" s="19" t="s">
        <v>528</v>
      </c>
      <c r="G740" s="19" t="s">
        <v>145</v>
      </c>
      <c r="H740" s="19" t="s">
        <v>36</v>
      </c>
      <c r="I740" s="19" t="s">
        <v>37</v>
      </c>
      <c r="J740" s="52">
        <v>30</v>
      </c>
      <c r="K740" s="19">
        <v>2020</v>
      </c>
      <c r="L740" s="192" t="s">
        <v>610</v>
      </c>
      <c r="M740" s="19">
        <v>1</v>
      </c>
      <c r="N740" s="37">
        <v>2919873</v>
      </c>
      <c r="O740" s="37" t="s">
        <v>1283</v>
      </c>
      <c r="P740" s="19" t="s">
        <v>268</v>
      </c>
      <c r="Q740" s="20">
        <v>0</v>
      </c>
      <c r="R740" s="20">
        <v>0</v>
      </c>
      <c r="S740" s="20">
        <v>0</v>
      </c>
      <c r="T740" s="37" t="s">
        <v>145</v>
      </c>
      <c r="U740" s="221" t="s">
        <v>48</v>
      </c>
      <c r="V740" s="131" t="s">
        <v>163</v>
      </c>
      <c r="W740" s="217"/>
    </row>
    <row r="741" spans="1:23" ht="156.75" hidden="1">
      <c r="A741" s="19" t="s">
        <v>386</v>
      </c>
      <c r="B741" s="19" t="s">
        <v>1192</v>
      </c>
      <c r="C741" s="19" t="s">
        <v>1256</v>
      </c>
      <c r="D741" s="19" t="s">
        <v>1273</v>
      </c>
      <c r="E741" s="19">
        <v>20</v>
      </c>
      <c r="F741" s="19" t="s">
        <v>1284</v>
      </c>
      <c r="G741" s="19" t="s">
        <v>35</v>
      </c>
      <c r="H741" s="19" t="s">
        <v>310</v>
      </c>
      <c r="I741" s="19" t="s">
        <v>37</v>
      </c>
      <c r="J741" s="52">
        <v>24</v>
      </c>
      <c r="K741" s="8" t="s">
        <v>1285</v>
      </c>
      <c r="L741" s="192"/>
      <c r="M741" s="19">
        <v>1</v>
      </c>
      <c r="N741" s="37">
        <v>1036991</v>
      </c>
      <c r="O741" s="37" t="s">
        <v>1276</v>
      </c>
      <c r="P741" s="54" t="s">
        <v>162</v>
      </c>
      <c r="Q741" s="60">
        <v>3000</v>
      </c>
      <c r="R741" s="20">
        <v>12500</v>
      </c>
      <c r="S741" s="20">
        <v>15500</v>
      </c>
      <c r="T741" s="37" t="s">
        <v>41</v>
      </c>
      <c r="U741" s="210" t="s">
        <v>184</v>
      </c>
      <c r="V741" s="131" t="s">
        <v>1011</v>
      </c>
      <c r="W741" s="217"/>
    </row>
    <row r="742" spans="1:23" ht="42.75" hidden="1">
      <c r="A742" s="19" t="s">
        <v>386</v>
      </c>
      <c r="B742" s="19" t="s">
        <v>1286</v>
      </c>
      <c r="C742" s="19" t="s">
        <v>1287</v>
      </c>
      <c r="D742" s="19" t="s">
        <v>1288</v>
      </c>
      <c r="E742" s="19">
        <v>10</v>
      </c>
      <c r="F742" s="37" t="s">
        <v>1289</v>
      </c>
      <c r="G742" s="19" t="s">
        <v>145</v>
      </c>
      <c r="H742" s="19" t="s">
        <v>36</v>
      </c>
      <c r="I742" s="19" t="s">
        <v>37</v>
      </c>
      <c r="J742" s="67" t="s">
        <v>1290</v>
      </c>
      <c r="K742" s="19" t="s">
        <v>1291</v>
      </c>
      <c r="L742" s="19" t="s">
        <v>356</v>
      </c>
      <c r="M742" s="19">
        <v>1</v>
      </c>
      <c r="N742" s="103" t="s">
        <v>1292</v>
      </c>
      <c r="O742" s="19" t="s">
        <v>1293</v>
      </c>
      <c r="P742" s="54" t="s">
        <v>162</v>
      </c>
      <c r="Q742" s="20">
        <v>0</v>
      </c>
      <c r="R742" s="20">
        <v>0</v>
      </c>
      <c r="S742" s="20">
        <v>0</v>
      </c>
      <c r="T742" s="19" t="s">
        <v>145</v>
      </c>
      <c r="U742" s="131" t="s">
        <v>235</v>
      </c>
      <c r="V742" s="216" t="s">
        <v>236</v>
      </c>
      <c r="W742" s="217"/>
    </row>
    <row r="743" spans="1:23" ht="42.75" hidden="1">
      <c r="A743" s="19" t="s">
        <v>386</v>
      </c>
      <c r="B743" s="19" t="s">
        <v>1286</v>
      </c>
      <c r="C743" s="19" t="s">
        <v>1287</v>
      </c>
      <c r="D743" s="19" t="s">
        <v>1288</v>
      </c>
      <c r="E743" s="19">
        <v>10</v>
      </c>
      <c r="F743" s="19" t="s">
        <v>1294</v>
      </c>
      <c r="G743" s="19" t="s">
        <v>145</v>
      </c>
      <c r="H743" s="19" t="s">
        <v>36</v>
      </c>
      <c r="I743" s="19" t="s">
        <v>37</v>
      </c>
      <c r="J743" s="67" t="s">
        <v>1295</v>
      </c>
      <c r="K743" s="19" t="s">
        <v>1296</v>
      </c>
      <c r="L743" s="19" t="s">
        <v>216</v>
      </c>
      <c r="M743" s="19">
        <v>1</v>
      </c>
      <c r="N743" s="103" t="s">
        <v>1297</v>
      </c>
      <c r="O743" s="19" t="s">
        <v>1298</v>
      </c>
      <c r="P743" s="54" t="s">
        <v>162</v>
      </c>
      <c r="Q743" s="20">
        <v>0</v>
      </c>
      <c r="R743" s="20">
        <v>0</v>
      </c>
      <c r="S743" s="20">
        <v>0</v>
      </c>
      <c r="T743" s="19" t="s">
        <v>145</v>
      </c>
      <c r="U743" s="131" t="s">
        <v>235</v>
      </c>
      <c r="V743" s="216" t="s">
        <v>236</v>
      </c>
      <c r="W743" s="217"/>
    </row>
    <row r="744" spans="1:23" ht="42.75" hidden="1">
      <c r="A744" s="19" t="s">
        <v>386</v>
      </c>
      <c r="B744" s="19" t="s">
        <v>1286</v>
      </c>
      <c r="C744" s="19" t="s">
        <v>1299</v>
      </c>
      <c r="D744" s="19" t="s">
        <v>1288</v>
      </c>
      <c r="E744" s="19">
        <v>10</v>
      </c>
      <c r="F744" s="19" t="s">
        <v>1300</v>
      </c>
      <c r="G744" s="19" t="s">
        <v>145</v>
      </c>
      <c r="H744" s="19" t="s">
        <v>36</v>
      </c>
      <c r="I744" s="19" t="s">
        <v>46</v>
      </c>
      <c r="J744" s="67">
        <v>360</v>
      </c>
      <c r="K744" s="19" t="s">
        <v>1301</v>
      </c>
      <c r="L744" s="19" t="s">
        <v>759</v>
      </c>
      <c r="M744" s="19">
        <v>1</v>
      </c>
      <c r="N744" s="103" t="s">
        <v>1302</v>
      </c>
      <c r="O744" s="19" t="s">
        <v>1303</v>
      </c>
      <c r="P744" s="54" t="s">
        <v>162</v>
      </c>
      <c r="Q744" s="20">
        <v>0</v>
      </c>
      <c r="R744" s="20">
        <v>0</v>
      </c>
      <c r="S744" s="20">
        <v>0</v>
      </c>
      <c r="T744" s="19" t="s">
        <v>145</v>
      </c>
      <c r="U744" s="131" t="s">
        <v>866</v>
      </c>
      <c r="V744" s="216" t="s">
        <v>1304</v>
      </c>
      <c r="W744" s="217"/>
    </row>
    <row r="745" spans="1:23" ht="57" hidden="1">
      <c r="A745" s="19" t="s">
        <v>386</v>
      </c>
      <c r="B745" s="19" t="s">
        <v>1286</v>
      </c>
      <c r="C745" s="19" t="s">
        <v>1305</v>
      </c>
      <c r="D745" s="19" t="s">
        <v>1288</v>
      </c>
      <c r="E745" s="19">
        <v>10</v>
      </c>
      <c r="F745" s="19" t="s">
        <v>1306</v>
      </c>
      <c r="G745" s="19" t="s">
        <v>145</v>
      </c>
      <c r="H745" s="19" t="s">
        <v>36</v>
      </c>
      <c r="I745" s="19" t="s">
        <v>46</v>
      </c>
      <c r="J745" s="67" t="s">
        <v>1295</v>
      </c>
      <c r="K745" s="19" t="s">
        <v>1307</v>
      </c>
      <c r="L745" s="19" t="s">
        <v>152</v>
      </c>
      <c r="M745" s="19">
        <v>1</v>
      </c>
      <c r="N745" s="103" t="s">
        <v>1308</v>
      </c>
      <c r="O745" s="19" t="s">
        <v>1309</v>
      </c>
      <c r="P745" s="19" t="s">
        <v>1310</v>
      </c>
      <c r="Q745" s="20">
        <v>0</v>
      </c>
      <c r="R745" s="20">
        <v>0</v>
      </c>
      <c r="S745" s="20">
        <v>0</v>
      </c>
      <c r="T745" s="19" t="s">
        <v>145</v>
      </c>
      <c r="U745" s="131"/>
      <c r="V745" s="216" t="s">
        <v>1304</v>
      </c>
      <c r="W745" s="217"/>
    </row>
    <row r="746" spans="1:23" ht="71.25" hidden="1">
      <c r="A746" s="19" t="s">
        <v>386</v>
      </c>
      <c r="B746" s="19" t="s">
        <v>1286</v>
      </c>
      <c r="C746" s="19" t="s">
        <v>1311</v>
      </c>
      <c r="D746" s="19" t="s">
        <v>1312</v>
      </c>
      <c r="E746" s="19">
        <v>10</v>
      </c>
      <c r="F746" s="19" t="s">
        <v>1313</v>
      </c>
      <c r="G746" s="19" t="s">
        <v>145</v>
      </c>
      <c r="H746" s="19" t="s">
        <v>36</v>
      </c>
      <c r="I746" s="19" t="s">
        <v>46</v>
      </c>
      <c r="J746" s="67" t="s">
        <v>1314</v>
      </c>
      <c r="K746" s="19" t="s">
        <v>1315</v>
      </c>
      <c r="L746" s="19" t="s">
        <v>152</v>
      </c>
      <c r="M746" s="19">
        <v>1</v>
      </c>
      <c r="N746" s="103" t="s">
        <v>1316</v>
      </c>
      <c r="O746" s="19" t="s">
        <v>1317</v>
      </c>
      <c r="P746" s="19" t="s">
        <v>1318</v>
      </c>
      <c r="Q746" s="20">
        <v>0</v>
      </c>
      <c r="R746" s="20">
        <v>0</v>
      </c>
      <c r="S746" s="20">
        <v>0</v>
      </c>
      <c r="T746" s="19" t="s">
        <v>145</v>
      </c>
      <c r="U746" s="131" t="s">
        <v>148</v>
      </c>
      <c r="V746" s="216" t="s">
        <v>149</v>
      </c>
      <c r="W746" s="217"/>
    </row>
    <row r="747" spans="1:23" ht="42.75" hidden="1">
      <c r="A747" s="19" t="s">
        <v>386</v>
      </c>
      <c r="B747" s="19" t="s">
        <v>1286</v>
      </c>
      <c r="C747" s="19" t="s">
        <v>1311</v>
      </c>
      <c r="D747" s="19" t="s">
        <v>1288</v>
      </c>
      <c r="E747" s="19">
        <v>10</v>
      </c>
      <c r="F747" s="19" t="s">
        <v>1319</v>
      </c>
      <c r="G747" s="19" t="s">
        <v>145</v>
      </c>
      <c r="H747" s="19" t="s">
        <v>36</v>
      </c>
      <c r="I747" s="19" t="s">
        <v>46</v>
      </c>
      <c r="J747" s="67">
        <v>120</v>
      </c>
      <c r="K747" s="103" t="s">
        <v>1320</v>
      </c>
      <c r="L747" s="103" t="s">
        <v>152</v>
      </c>
      <c r="M747" s="19">
        <v>1</v>
      </c>
      <c r="N747" s="103" t="s">
        <v>1321</v>
      </c>
      <c r="O747" s="19" t="s">
        <v>1322</v>
      </c>
      <c r="P747" s="19" t="s">
        <v>162</v>
      </c>
      <c r="Q747" s="20">
        <v>0</v>
      </c>
      <c r="R747" s="20">
        <v>0</v>
      </c>
      <c r="S747" s="20">
        <v>0</v>
      </c>
      <c r="T747" s="19" t="s">
        <v>145</v>
      </c>
      <c r="U747" s="216" t="s">
        <v>218</v>
      </c>
      <c r="V747" s="216" t="s">
        <v>398</v>
      </c>
      <c r="W747" s="217"/>
    </row>
    <row r="748" spans="1:23" ht="42.75" hidden="1">
      <c r="A748" s="19" t="s">
        <v>386</v>
      </c>
      <c r="B748" s="19" t="s">
        <v>1286</v>
      </c>
      <c r="C748" s="19" t="s">
        <v>1323</v>
      </c>
      <c r="D748" s="19" t="s">
        <v>1288</v>
      </c>
      <c r="E748" s="19">
        <v>10</v>
      </c>
      <c r="F748" s="19" t="s">
        <v>1324</v>
      </c>
      <c r="G748" s="19" t="s">
        <v>145</v>
      </c>
      <c r="H748" s="19" t="s">
        <v>1325</v>
      </c>
      <c r="I748" s="19" t="s">
        <v>37</v>
      </c>
      <c r="J748" s="67">
        <v>120</v>
      </c>
      <c r="K748" s="115">
        <v>44075</v>
      </c>
      <c r="L748" s="19" t="s">
        <v>216</v>
      </c>
      <c r="M748" s="19">
        <v>1</v>
      </c>
      <c r="N748" s="103" t="s">
        <v>1326</v>
      </c>
      <c r="O748" s="19" t="s">
        <v>1327</v>
      </c>
      <c r="P748" s="19" t="s">
        <v>107</v>
      </c>
      <c r="Q748" s="20">
        <v>0</v>
      </c>
      <c r="R748" s="20">
        <v>0</v>
      </c>
      <c r="S748" s="20">
        <v>0</v>
      </c>
      <c r="T748" s="19" t="s">
        <v>145</v>
      </c>
      <c r="U748" s="37"/>
      <c r="V748" s="216" t="s">
        <v>1328</v>
      </c>
      <c r="W748" s="217"/>
    </row>
    <row r="749" spans="1:23" ht="42.75" hidden="1">
      <c r="A749" s="19" t="s">
        <v>386</v>
      </c>
      <c r="B749" s="19" t="s">
        <v>1286</v>
      </c>
      <c r="C749" s="19" t="s">
        <v>1329</v>
      </c>
      <c r="D749" s="19" t="s">
        <v>1288</v>
      </c>
      <c r="E749" s="19">
        <v>10</v>
      </c>
      <c r="F749" s="19" t="s">
        <v>1330</v>
      </c>
      <c r="G749" s="19" t="s">
        <v>145</v>
      </c>
      <c r="H749" s="19" t="s">
        <v>36</v>
      </c>
      <c r="I749" s="19" t="s">
        <v>46</v>
      </c>
      <c r="J749" s="67" t="s">
        <v>1295</v>
      </c>
      <c r="K749" s="19" t="s">
        <v>1331</v>
      </c>
      <c r="L749" s="10" t="s">
        <v>224</v>
      </c>
      <c r="M749" s="19">
        <v>1</v>
      </c>
      <c r="N749" s="103" t="s">
        <v>1332</v>
      </c>
      <c r="O749" s="19" t="s">
        <v>1333</v>
      </c>
      <c r="P749" s="19" t="s">
        <v>40</v>
      </c>
      <c r="Q749" s="20">
        <v>0</v>
      </c>
      <c r="R749" s="20">
        <v>0</v>
      </c>
      <c r="S749" s="20">
        <v>0</v>
      </c>
      <c r="T749" s="19" t="s">
        <v>145</v>
      </c>
      <c r="U749" s="210" t="s">
        <v>48</v>
      </c>
      <c r="V749" s="216" t="s">
        <v>941</v>
      </c>
      <c r="W749" s="217"/>
    </row>
    <row r="750" spans="1:23" ht="114" hidden="1">
      <c r="A750" s="19" t="s">
        <v>386</v>
      </c>
      <c r="B750" s="19" t="s">
        <v>1286</v>
      </c>
      <c r="C750" s="19" t="s">
        <v>1329</v>
      </c>
      <c r="D750" s="19" t="s">
        <v>1288</v>
      </c>
      <c r="E750" s="19">
        <v>10</v>
      </c>
      <c r="F750" s="54" t="s">
        <v>1334</v>
      </c>
      <c r="G750" s="19" t="s">
        <v>145</v>
      </c>
      <c r="H750" s="19" t="s">
        <v>36</v>
      </c>
      <c r="I750" s="19" t="s">
        <v>46</v>
      </c>
      <c r="J750" s="67" t="s">
        <v>1314</v>
      </c>
      <c r="K750" s="19" t="s">
        <v>1335</v>
      </c>
      <c r="L750" s="19" t="s">
        <v>632</v>
      </c>
      <c r="M750" s="19">
        <v>1</v>
      </c>
      <c r="N750" s="103" t="s">
        <v>1336</v>
      </c>
      <c r="O750" s="19" t="s">
        <v>1337</v>
      </c>
      <c r="P750" s="19" t="s">
        <v>1338</v>
      </c>
      <c r="Q750" s="20">
        <v>0</v>
      </c>
      <c r="R750" s="20">
        <v>0</v>
      </c>
      <c r="S750" s="20">
        <v>0</v>
      </c>
      <c r="T750" s="19" t="s">
        <v>145</v>
      </c>
      <c r="U750" s="131" t="s">
        <v>92</v>
      </c>
      <c r="V750" s="131" t="s">
        <v>93</v>
      </c>
      <c r="W750" s="219" t="s">
        <v>50</v>
      </c>
    </row>
    <row r="751" spans="1:23" ht="42.75" hidden="1">
      <c r="A751" s="19" t="s">
        <v>386</v>
      </c>
      <c r="B751" s="19" t="s">
        <v>1286</v>
      </c>
      <c r="C751" s="19" t="s">
        <v>1329</v>
      </c>
      <c r="D751" s="19" t="s">
        <v>1288</v>
      </c>
      <c r="E751" s="19">
        <v>10</v>
      </c>
      <c r="F751" s="19" t="s">
        <v>1339</v>
      </c>
      <c r="G751" s="19" t="s">
        <v>145</v>
      </c>
      <c r="H751" s="19" t="s">
        <v>36</v>
      </c>
      <c r="I751" s="19" t="s">
        <v>37</v>
      </c>
      <c r="J751" s="67">
        <v>360</v>
      </c>
      <c r="K751" s="19" t="s">
        <v>1340</v>
      </c>
      <c r="L751" s="19" t="s">
        <v>147</v>
      </c>
      <c r="M751" s="19">
        <v>1</v>
      </c>
      <c r="N751" s="19">
        <v>6537717</v>
      </c>
      <c r="O751" s="19" t="s">
        <v>1341</v>
      </c>
      <c r="P751" s="54" t="s">
        <v>162</v>
      </c>
      <c r="Q751" s="20">
        <v>0</v>
      </c>
      <c r="R751" s="20">
        <v>0</v>
      </c>
      <c r="S751" s="20">
        <v>0</v>
      </c>
      <c r="T751" s="19" t="s">
        <v>145</v>
      </c>
      <c r="U751" s="216" t="s">
        <v>218</v>
      </c>
      <c r="V751" s="216" t="s">
        <v>219</v>
      </c>
      <c r="W751" s="217"/>
    </row>
    <row r="752" spans="1:23" ht="42.75" hidden="1">
      <c r="A752" s="19" t="s">
        <v>386</v>
      </c>
      <c r="B752" s="19" t="s">
        <v>1286</v>
      </c>
      <c r="C752" s="19" t="s">
        <v>1329</v>
      </c>
      <c r="D752" s="19" t="s">
        <v>1288</v>
      </c>
      <c r="E752" s="19">
        <v>10</v>
      </c>
      <c r="F752" s="19" t="s">
        <v>1342</v>
      </c>
      <c r="G752" s="19" t="s">
        <v>145</v>
      </c>
      <c r="H752" s="19" t="s">
        <v>265</v>
      </c>
      <c r="I752" s="19" t="s">
        <v>46</v>
      </c>
      <c r="J752" s="67" t="s">
        <v>1343</v>
      </c>
      <c r="K752" s="19" t="s">
        <v>1344</v>
      </c>
      <c r="L752" s="19" t="s">
        <v>216</v>
      </c>
      <c r="M752" s="19">
        <v>1</v>
      </c>
      <c r="N752" s="103" t="s">
        <v>1345</v>
      </c>
      <c r="O752" s="19" t="s">
        <v>1346</v>
      </c>
      <c r="P752" s="54" t="s">
        <v>162</v>
      </c>
      <c r="Q752" s="20">
        <v>0</v>
      </c>
      <c r="R752" s="20">
        <v>0</v>
      </c>
      <c r="S752" s="20">
        <v>0</v>
      </c>
      <c r="T752" s="19" t="s">
        <v>145</v>
      </c>
      <c r="U752" s="37"/>
      <c r="V752" s="216" t="s">
        <v>1328</v>
      </c>
      <c r="W752" s="217"/>
    </row>
    <row r="753" spans="1:23" ht="42.75" hidden="1">
      <c r="A753" s="19" t="s">
        <v>386</v>
      </c>
      <c r="B753" s="19" t="s">
        <v>1286</v>
      </c>
      <c r="C753" s="19" t="s">
        <v>1329</v>
      </c>
      <c r="D753" s="19" t="s">
        <v>1288</v>
      </c>
      <c r="E753" s="19">
        <v>10</v>
      </c>
      <c r="F753" s="19" t="s">
        <v>1347</v>
      </c>
      <c r="G753" s="19" t="s">
        <v>145</v>
      </c>
      <c r="H753" s="19" t="s">
        <v>36</v>
      </c>
      <c r="I753" s="19" t="s">
        <v>46</v>
      </c>
      <c r="J753" s="67">
        <v>360</v>
      </c>
      <c r="K753" s="103" t="s">
        <v>1348</v>
      </c>
      <c r="L753" s="103" t="s">
        <v>152</v>
      </c>
      <c r="M753" s="19">
        <v>1</v>
      </c>
      <c r="N753" s="103" t="s">
        <v>1349</v>
      </c>
      <c r="O753" s="19" t="s">
        <v>1350</v>
      </c>
      <c r="P753" s="19" t="s">
        <v>1351</v>
      </c>
      <c r="Q753" s="20">
        <v>0</v>
      </c>
      <c r="R753" s="20">
        <v>0</v>
      </c>
      <c r="S753" s="20">
        <v>0</v>
      </c>
      <c r="T753" s="19" t="s">
        <v>145</v>
      </c>
      <c r="U753" s="216" t="s">
        <v>218</v>
      </c>
      <c r="V753" s="216" t="s">
        <v>219</v>
      </c>
      <c r="W753" s="217"/>
    </row>
    <row r="754" spans="1:23" ht="71.25" hidden="1">
      <c r="A754" s="19" t="s">
        <v>386</v>
      </c>
      <c r="B754" s="19" t="s">
        <v>1286</v>
      </c>
      <c r="C754" s="19" t="s">
        <v>1352</v>
      </c>
      <c r="D754" s="19" t="s">
        <v>1312</v>
      </c>
      <c r="E754" s="19">
        <v>10</v>
      </c>
      <c r="F754" s="54" t="s">
        <v>1353</v>
      </c>
      <c r="G754" s="19" t="s">
        <v>145</v>
      </c>
      <c r="H754" s="19" t="s">
        <v>36</v>
      </c>
      <c r="I754" s="19" t="s">
        <v>46</v>
      </c>
      <c r="J754" s="67" t="s">
        <v>1295</v>
      </c>
      <c r="K754" s="19" t="s">
        <v>1354</v>
      </c>
      <c r="L754" s="19" t="s">
        <v>152</v>
      </c>
      <c r="M754" s="19">
        <v>1</v>
      </c>
      <c r="N754" s="103" t="s">
        <v>1355</v>
      </c>
      <c r="O754" s="19" t="s">
        <v>1356</v>
      </c>
      <c r="P754" s="19" t="s">
        <v>40</v>
      </c>
      <c r="Q754" s="20">
        <v>0</v>
      </c>
      <c r="R754" s="20">
        <v>0</v>
      </c>
      <c r="S754" s="20">
        <v>0</v>
      </c>
      <c r="T754" s="19" t="s">
        <v>145</v>
      </c>
      <c r="U754" s="131" t="s">
        <v>92</v>
      </c>
      <c r="V754" s="216" t="s">
        <v>517</v>
      </c>
      <c r="W754" s="217"/>
    </row>
    <row r="755" spans="1:23" ht="128.25" hidden="1">
      <c r="A755" s="19" t="s">
        <v>386</v>
      </c>
      <c r="B755" s="19" t="s">
        <v>1286</v>
      </c>
      <c r="C755" s="19" t="s">
        <v>1352</v>
      </c>
      <c r="D755" s="19" t="s">
        <v>1312</v>
      </c>
      <c r="E755" s="19">
        <v>10</v>
      </c>
      <c r="F755" s="54" t="s">
        <v>1357</v>
      </c>
      <c r="G755" s="19" t="s">
        <v>145</v>
      </c>
      <c r="H755" s="19" t="s">
        <v>36</v>
      </c>
      <c r="I755" s="19" t="s">
        <v>46</v>
      </c>
      <c r="J755" s="67" t="s">
        <v>1358</v>
      </c>
      <c r="K755" s="19" t="s">
        <v>1359</v>
      </c>
      <c r="L755" s="19" t="s">
        <v>272</v>
      </c>
      <c r="M755" s="19">
        <v>1</v>
      </c>
      <c r="N755" s="19">
        <v>1489273</v>
      </c>
      <c r="O755" s="19" t="s">
        <v>1360</v>
      </c>
      <c r="P755" s="19" t="s">
        <v>107</v>
      </c>
      <c r="Q755" s="20">
        <v>0</v>
      </c>
      <c r="R755" s="20">
        <v>0</v>
      </c>
      <c r="S755" s="20">
        <v>0</v>
      </c>
      <c r="T755" s="19" t="s">
        <v>145</v>
      </c>
      <c r="U755" s="131" t="s">
        <v>92</v>
      </c>
      <c r="V755" s="131" t="s">
        <v>93</v>
      </c>
      <c r="W755" s="219" t="s">
        <v>50</v>
      </c>
    </row>
    <row r="756" spans="1:23" ht="71.25" hidden="1">
      <c r="A756" s="19" t="s">
        <v>386</v>
      </c>
      <c r="B756" s="19" t="s">
        <v>1286</v>
      </c>
      <c r="C756" s="19" t="s">
        <v>1352</v>
      </c>
      <c r="D756" s="19" t="s">
        <v>1312</v>
      </c>
      <c r="E756" s="19">
        <v>10</v>
      </c>
      <c r="F756" s="19" t="s">
        <v>1361</v>
      </c>
      <c r="G756" s="19" t="s">
        <v>145</v>
      </c>
      <c r="H756" s="19" t="s">
        <v>36</v>
      </c>
      <c r="I756" s="19" t="s">
        <v>46</v>
      </c>
      <c r="J756" s="67">
        <v>125</v>
      </c>
      <c r="K756" s="115">
        <v>44013</v>
      </c>
      <c r="L756" s="19" t="s">
        <v>152</v>
      </c>
      <c r="M756" s="19">
        <v>1</v>
      </c>
      <c r="N756" s="103" t="s">
        <v>1362</v>
      </c>
      <c r="O756" s="19" t="s">
        <v>1363</v>
      </c>
      <c r="P756" s="19" t="s">
        <v>40</v>
      </c>
      <c r="Q756" s="20">
        <v>0</v>
      </c>
      <c r="R756" s="20">
        <v>0</v>
      </c>
      <c r="S756" s="20">
        <v>0</v>
      </c>
      <c r="T756" s="19" t="s">
        <v>145</v>
      </c>
      <c r="U756" s="227" t="s">
        <v>176</v>
      </c>
      <c r="V756" s="216" t="s">
        <v>254</v>
      </c>
      <c r="W756" s="219" t="s">
        <v>50</v>
      </c>
    </row>
    <row r="757" spans="1:23" ht="99.75" hidden="1">
      <c r="A757" s="19" t="s">
        <v>386</v>
      </c>
      <c r="B757" s="19" t="s">
        <v>1286</v>
      </c>
      <c r="C757" s="19" t="s">
        <v>1352</v>
      </c>
      <c r="D757" s="19" t="s">
        <v>1312</v>
      </c>
      <c r="E757" s="19">
        <v>10</v>
      </c>
      <c r="F757" s="19" t="s">
        <v>1364</v>
      </c>
      <c r="G757" s="19" t="s">
        <v>145</v>
      </c>
      <c r="H757" s="19" t="s">
        <v>36</v>
      </c>
      <c r="I757" s="19" t="s">
        <v>46</v>
      </c>
      <c r="J757" s="67" t="s">
        <v>1295</v>
      </c>
      <c r="K757" s="19" t="s">
        <v>1365</v>
      </c>
      <c r="L757" s="19" t="s">
        <v>759</v>
      </c>
      <c r="M757" s="19">
        <v>1</v>
      </c>
      <c r="N757" s="103" t="s">
        <v>1366</v>
      </c>
      <c r="O757" s="19" t="s">
        <v>1367</v>
      </c>
      <c r="P757" s="19" t="s">
        <v>162</v>
      </c>
      <c r="Q757" s="20">
        <v>0</v>
      </c>
      <c r="R757" s="20">
        <v>0</v>
      </c>
      <c r="S757" s="20">
        <v>0</v>
      </c>
      <c r="T757" s="19" t="s">
        <v>145</v>
      </c>
      <c r="U757" s="131" t="s">
        <v>63</v>
      </c>
      <c r="V757" s="216" t="s">
        <v>64</v>
      </c>
      <c r="W757" s="217"/>
    </row>
    <row r="758" spans="1:23" ht="42.75" hidden="1">
      <c r="A758" s="19" t="s">
        <v>386</v>
      </c>
      <c r="B758" s="19" t="s">
        <v>1286</v>
      </c>
      <c r="C758" s="19" t="s">
        <v>1368</v>
      </c>
      <c r="D758" s="19" t="s">
        <v>1288</v>
      </c>
      <c r="E758" s="19">
        <v>10</v>
      </c>
      <c r="F758" s="19" t="s">
        <v>1369</v>
      </c>
      <c r="G758" s="19" t="s">
        <v>145</v>
      </c>
      <c r="H758" s="19" t="s">
        <v>154</v>
      </c>
      <c r="I758" s="19" t="s">
        <v>37</v>
      </c>
      <c r="J758" s="67">
        <v>360</v>
      </c>
      <c r="K758" s="19" t="s">
        <v>1370</v>
      </c>
      <c r="L758" s="19" t="s">
        <v>272</v>
      </c>
      <c r="M758" s="19">
        <v>1</v>
      </c>
      <c r="N758" s="103" t="s">
        <v>1371</v>
      </c>
      <c r="O758" s="19" t="s">
        <v>1372</v>
      </c>
      <c r="P758" s="54" t="s">
        <v>162</v>
      </c>
      <c r="Q758" s="20">
        <v>0</v>
      </c>
      <c r="R758" s="20">
        <v>0</v>
      </c>
      <c r="S758" s="20">
        <v>0</v>
      </c>
      <c r="T758" s="19" t="s">
        <v>145</v>
      </c>
      <c r="U758" s="37"/>
      <c r="V758" s="216" t="s">
        <v>1328</v>
      </c>
      <c r="W758" s="217"/>
    </row>
    <row r="759" spans="1:23" ht="114.95" hidden="1" customHeight="1">
      <c r="A759" s="19" t="s">
        <v>386</v>
      </c>
      <c r="B759" s="19" t="s">
        <v>1286</v>
      </c>
      <c r="C759" s="19" t="s">
        <v>1368</v>
      </c>
      <c r="D759" s="19" t="s">
        <v>1312</v>
      </c>
      <c r="E759" s="19">
        <v>10</v>
      </c>
      <c r="F759" s="19" t="s">
        <v>1373</v>
      </c>
      <c r="G759" s="19" t="s">
        <v>145</v>
      </c>
      <c r="H759" s="19" t="s">
        <v>36</v>
      </c>
      <c r="I759" s="19" t="s">
        <v>46</v>
      </c>
      <c r="J759" s="67" t="s">
        <v>1374</v>
      </c>
      <c r="K759" s="19" t="s">
        <v>1375</v>
      </c>
      <c r="L759" s="19" t="s">
        <v>152</v>
      </c>
      <c r="M759" s="19">
        <v>1</v>
      </c>
      <c r="N759" s="103" t="s">
        <v>1376</v>
      </c>
      <c r="O759" s="19" t="s">
        <v>1377</v>
      </c>
      <c r="P759" s="19" t="s">
        <v>162</v>
      </c>
      <c r="Q759" s="20">
        <v>0</v>
      </c>
      <c r="R759" s="20">
        <v>0</v>
      </c>
      <c r="S759" s="20">
        <v>0</v>
      </c>
      <c r="T759" s="19" t="s">
        <v>145</v>
      </c>
      <c r="U759" s="131" t="s">
        <v>184</v>
      </c>
      <c r="V759" s="216" t="s">
        <v>637</v>
      </c>
      <c r="W759" s="217"/>
    </row>
    <row r="760" spans="1:23" ht="71.25" hidden="1">
      <c r="A760" s="19" t="s">
        <v>386</v>
      </c>
      <c r="B760" s="19" t="s">
        <v>1286</v>
      </c>
      <c r="C760" s="19" t="s">
        <v>1378</v>
      </c>
      <c r="D760" s="19" t="s">
        <v>1312</v>
      </c>
      <c r="E760" s="19">
        <v>10</v>
      </c>
      <c r="F760" s="19" t="s">
        <v>1379</v>
      </c>
      <c r="G760" s="19" t="s">
        <v>145</v>
      </c>
      <c r="H760" s="19" t="s">
        <v>36</v>
      </c>
      <c r="I760" s="19" t="s">
        <v>46</v>
      </c>
      <c r="J760" s="67" t="s">
        <v>1380</v>
      </c>
      <c r="K760" s="19" t="s">
        <v>1381</v>
      </c>
      <c r="L760" s="19" t="s">
        <v>272</v>
      </c>
      <c r="M760" s="19">
        <v>1</v>
      </c>
      <c r="N760" s="103" t="s">
        <v>1382</v>
      </c>
      <c r="O760" s="19" t="s">
        <v>1383</v>
      </c>
      <c r="P760" s="54" t="s">
        <v>162</v>
      </c>
      <c r="Q760" s="20">
        <v>0</v>
      </c>
      <c r="R760" s="20">
        <v>0</v>
      </c>
      <c r="S760" s="20">
        <v>0</v>
      </c>
      <c r="T760" s="19" t="s">
        <v>145</v>
      </c>
      <c r="U760" s="131" t="s">
        <v>148</v>
      </c>
      <c r="V760" s="216" t="s">
        <v>149</v>
      </c>
      <c r="W760" s="217"/>
    </row>
    <row r="761" spans="1:23" ht="42.75" hidden="1">
      <c r="A761" s="19" t="s">
        <v>386</v>
      </c>
      <c r="B761" s="19" t="s">
        <v>1286</v>
      </c>
      <c r="C761" s="19" t="s">
        <v>1384</v>
      </c>
      <c r="D761" s="19" t="s">
        <v>1288</v>
      </c>
      <c r="E761" s="19">
        <v>10</v>
      </c>
      <c r="F761" s="19" t="s">
        <v>1385</v>
      </c>
      <c r="G761" s="19" t="s">
        <v>145</v>
      </c>
      <c r="H761" s="54" t="s">
        <v>265</v>
      </c>
      <c r="I761" s="54" t="s">
        <v>37</v>
      </c>
      <c r="J761" s="67">
        <v>420</v>
      </c>
      <c r="K761" s="19" t="s">
        <v>1386</v>
      </c>
      <c r="L761" s="19" t="s">
        <v>632</v>
      </c>
      <c r="M761" s="54">
        <v>1</v>
      </c>
      <c r="N761" s="54">
        <v>2187199</v>
      </c>
      <c r="O761" s="54" t="s">
        <v>1387</v>
      </c>
      <c r="P761" s="19" t="s">
        <v>107</v>
      </c>
      <c r="Q761" s="20">
        <v>0</v>
      </c>
      <c r="R761" s="20">
        <v>0</v>
      </c>
      <c r="S761" s="20">
        <v>0</v>
      </c>
      <c r="T761" s="19" t="s">
        <v>145</v>
      </c>
      <c r="U761" s="214" t="s">
        <v>218</v>
      </c>
      <c r="V761" s="214" t="s">
        <v>219</v>
      </c>
      <c r="W761" s="217"/>
    </row>
    <row r="762" spans="1:23" ht="42.75" hidden="1">
      <c r="A762" s="19" t="s">
        <v>386</v>
      </c>
      <c r="B762" s="19" t="s">
        <v>1286</v>
      </c>
      <c r="C762" s="19" t="s">
        <v>1388</v>
      </c>
      <c r="D762" s="19" t="s">
        <v>1288</v>
      </c>
      <c r="E762" s="19">
        <v>10</v>
      </c>
      <c r="F762" s="37" t="s">
        <v>1021</v>
      </c>
      <c r="G762" s="19" t="s">
        <v>145</v>
      </c>
      <c r="H762" s="19" t="s">
        <v>36</v>
      </c>
      <c r="I762" s="19" t="s">
        <v>46</v>
      </c>
      <c r="J762" s="67">
        <v>120</v>
      </c>
      <c r="K762" s="19" t="s">
        <v>1389</v>
      </c>
      <c r="L762" s="19" t="s">
        <v>356</v>
      </c>
      <c r="M762" s="19">
        <v>1</v>
      </c>
      <c r="N762" s="103" t="s">
        <v>1390</v>
      </c>
      <c r="O762" s="19" t="s">
        <v>1391</v>
      </c>
      <c r="P762" s="54" t="s">
        <v>162</v>
      </c>
      <c r="Q762" s="20">
        <v>0</v>
      </c>
      <c r="R762" s="20">
        <v>0</v>
      </c>
      <c r="S762" s="20">
        <v>0</v>
      </c>
      <c r="T762" s="19" t="s">
        <v>145</v>
      </c>
      <c r="U762" s="216" t="s">
        <v>218</v>
      </c>
      <c r="V762" s="216" t="s">
        <v>398</v>
      </c>
      <c r="W762" s="217"/>
    </row>
    <row r="763" spans="1:23" ht="42.75" hidden="1">
      <c r="A763" s="19" t="s">
        <v>386</v>
      </c>
      <c r="B763" s="19" t="s">
        <v>1286</v>
      </c>
      <c r="C763" s="19" t="s">
        <v>1392</v>
      </c>
      <c r="D763" s="19" t="s">
        <v>1288</v>
      </c>
      <c r="E763" s="19">
        <v>10</v>
      </c>
      <c r="F763" s="19" t="s">
        <v>410</v>
      </c>
      <c r="G763" s="19" t="s">
        <v>145</v>
      </c>
      <c r="H763" s="19" t="s">
        <v>36</v>
      </c>
      <c r="I763" s="19" t="s">
        <v>37</v>
      </c>
      <c r="J763" s="67">
        <v>360</v>
      </c>
      <c r="K763" s="19" t="s">
        <v>1393</v>
      </c>
      <c r="L763" s="19" t="s">
        <v>566</v>
      </c>
      <c r="M763" s="19">
        <v>1</v>
      </c>
      <c r="N763" s="103" t="s">
        <v>1394</v>
      </c>
      <c r="O763" s="19" t="s">
        <v>1395</v>
      </c>
      <c r="P763" s="19" t="s">
        <v>1396</v>
      </c>
      <c r="Q763" s="20">
        <v>0</v>
      </c>
      <c r="R763" s="20">
        <v>0</v>
      </c>
      <c r="S763" s="20">
        <v>0</v>
      </c>
      <c r="T763" s="19" t="s">
        <v>145</v>
      </c>
      <c r="U763" s="131" t="s">
        <v>235</v>
      </c>
      <c r="V763" s="216" t="s">
        <v>236</v>
      </c>
      <c r="W763" s="217"/>
    </row>
    <row r="764" spans="1:23" ht="42.75" hidden="1">
      <c r="A764" s="19" t="s">
        <v>386</v>
      </c>
      <c r="B764" s="19" t="s">
        <v>1286</v>
      </c>
      <c r="C764" s="19" t="s">
        <v>1397</v>
      </c>
      <c r="D764" s="19" t="s">
        <v>1288</v>
      </c>
      <c r="E764" s="19">
        <v>10</v>
      </c>
      <c r="F764" s="19" t="s">
        <v>1398</v>
      </c>
      <c r="G764" s="19" t="s">
        <v>145</v>
      </c>
      <c r="H764" s="19" t="s">
        <v>36</v>
      </c>
      <c r="I764" s="19" t="s">
        <v>37</v>
      </c>
      <c r="J764" s="67">
        <v>360</v>
      </c>
      <c r="K764" s="19" t="s">
        <v>1399</v>
      </c>
      <c r="L764" s="19" t="s">
        <v>152</v>
      </c>
      <c r="M764" s="19">
        <v>1</v>
      </c>
      <c r="N764" s="103" t="s">
        <v>1400</v>
      </c>
      <c r="O764" s="19" t="s">
        <v>1401</v>
      </c>
      <c r="P764" s="19" t="s">
        <v>1402</v>
      </c>
      <c r="Q764" s="20">
        <v>0</v>
      </c>
      <c r="R764" s="20">
        <v>0</v>
      </c>
      <c r="S764" s="20">
        <v>0</v>
      </c>
      <c r="T764" s="19" t="s">
        <v>145</v>
      </c>
      <c r="U764" s="131" t="s">
        <v>235</v>
      </c>
      <c r="V764" s="216" t="s">
        <v>236</v>
      </c>
      <c r="W764" s="217"/>
    </row>
    <row r="765" spans="1:23" ht="42.75" hidden="1">
      <c r="A765" s="19" t="s">
        <v>386</v>
      </c>
      <c r="B765" s="37" t="s">
        <v>1286</v>
      </c>
      <c r="C765" s="37" t="s">
        <v>1403</v>
      </c>
      <c r="D765" s="37" t="s">
        <v>1288</v>
      </c>
      <c r="E765" s="37">
        <v>10</v>
      </c>
      <c r="F765" s="37" t="s">
        <v>1404</v>
      </c>
      <c r="G765" s="19" t="s">
        <v>145</v>
      </c>
      <c r="H765" s="37" t="s">
        <v>36</v>
      </c>
      <c r="I765" s="37" t="s">
        <v>37</v>
      </c>
      <c r="J765" s="67">
        <v>120</v>
      </c>
      <c r="K765" s="115">
        <v>44105</v>
      </c>
      <c r="L765" s="19" t="s">
        <v>566</v>
      </c>
      <c r="M765" s="37">
        <v>1</v>
      </c>
      <c r="N765" s="37">
        <v>1491437</v>
      </c>
      <c r="O765" s="37" t="s">
        <v>1405</v>
      </c>
      <c r="P765" s="54" t="s">
        <v>162</v>
      </c>
      <c r="Q765" s="20">
        <v>0</v>
      </c>
      <c r="R765" s="20">
        <v>0</v>
      </c>
      <c r="S765" s="20">
        <v>0</v>
      </c>
      <c r="T765" s="19" t="s">
        <v>145</v>
      </c>
      <c r="U765" s="216" t="s">
        <v>218</v>
      </c>
      <c r="V765" s="216" t="s">
        <v>377</v>
      </c>
      <c r="W765" s="217"/>
    </row>
    <row r="766" spans="1:23" ht="71.25" hidden="1">
      <c r="A766" s="19" t="s">
        <v>386</v>
      </c>
      <c r="B766" s="19" t="s">
        <v>1286</v>
      </c>
      <c r="C766" s="19" t="s">
        <v>1406</v>
      </c>
      <c r="D766" s="19" t="s">
        <v>1312</v>
      </c>
      <c r="E766" s="19">
        <v>10</v>
      </c>
      <c r="F766" s="19" t="s">
        <v>407</v>
      </c>
      <c r="G766" s="19" t="s">
        <v>145</v>
      </c>
      <c r="H766" s="19" t="s">
        <v>36</v>
      </c>
      <c r="I766" s="19" t="s">
        <v>46</v>
      </c>
      <c r="J766" s="67" t="s">
        <v>1407</v>
      </c>
      <c r="K766" s="19" t="s">
        <v>992</v>
      </c>
      <c r="L766" s="19" t="s">
        <v>408</v>
      </c>
      <c r="M766" s="19">
        <v>1</v>
      </c>
      <c r="N766" s="19">
        <v>2198716</v>
      </c>
      <c r="O766" s="19" t="s">
        <v>1408</v>
      </c>
      <c r="P766" s="19" t="s">
        <v>1409</v>
      </c>
      <c r="Q766" s="20">
        <v>0</v>
      </c>
      <c r="R766" s="20">
        <v>0</v>
      </c>
      <c r="S766" s="20">
        <v>0</v>
      </c>
      <c r="T766" s="19" t="s">
        <v>145</v>
      </c>
      <c r="U766" s="131" t="s">
        <v>148</v>
      </c>
      <c r="V766" s="216" t="s">
        <v>149</v>
      </c>
      <c r="W766" s="217"/>
    </row>
    <row r="767" spans="1:23" ht="42.75" hidden="1">
      <c r="A767" s="19" t="s">
        <v>386</v>
      </c>
      <c r="B767" s="19" t="s">
        <v>1286</v>
      </c>
      <c r="C767" s="19" t="s">
        <v>1410</v>
      </c>
      <c r="D767" s="19" t="s">
        <v>1288</v>
      </c>
      <c r="E767" s="19">
        <v>10</v>
      </c>
      <c r="F767" s="19" t="s">
        <v>1411</v>
      </c>
      <c r="G767" s="19" t="s">
        <v>145</v>
      </c>
      <c r="H767" s="19" t="s">
        <v>36</v>
      </c>
      <c r="I767" s="19" t="s">
        <v>37</v>
      </c>
      <c r="J767" s="67" t="s">
        <v>1295</v>
      </c>
      <c r="K767" s="19" t="s">
        <v>1412</v>
      </c>
      <c r="L767" s="19" t="s">
        <v>566</v>
      </c>
      <c r="M767" s="19">
        <v>1</v>
      </c>
      <c r="N767" s="103" t="s">
        <v>1413</v>
      </c>
      <c r="O767" s="19" t="s">
        <v>1414</v>
      </c>
      <c r="P767" s="54" t="s">
        <v>162</v>
      </c>
      <c r="Q767" s="20">
        <v>0</v>
      </c>
      <c r="R767" s="20">
        <v>0</v>
      </c>
      <c r="S767" s="20">
        <v>0</v>
      </c>
      <c r="T767" s="19" t="s">
        <v>145</v>
      </c>
      <c r="U767" s="213" t="s">
        <v>235</v>
      </c>
      <c r="V767" s="216" t="s">
        <v>236</v>
      </c>
      <c r="W767" s="217"/>
    </row>
    <row r="768" spans="1:23" ht="171" hidden="1">
      <c r="A768" s="19" t="s">
        <v>386</v>
      </c>
      <c r="B768" s="19" t="s">
        <v>1286</v>
      </c>
      <c r="C768" s="19" t="s">
        <v>1415</v>
      </c>
      <c r="D768" s="19" t="s">
        <v>1416</v>
      </c>
      <c r="E768" s="19">
        <v>10</v>
      </c>
      <c r="F768" s="37" t="s">
        <v>1417</v>
      </c>
      <c r="G768" s="19" t="s">
        <v>45</v>
      </c>
      <c r="H768" s="19" t="s">
        <v>36</v>
      </c>
      <c r="I768" s="19" t="s">
        <v>37</v>
      </c>
      <c r="J768" s="67">
        <v>16</v>
      </c>
      <c r="K768" s="19" t="s">
        <v>1418</v>
      </c>
      <c r="L768" s="192"/>
      <c r="M768" s="37">
        <v>30</v>
      </c>
      <c r="N768" s="19"/>
      <c r="O768" s="192"/>
      <c r="P768" s="19" t="s">
        <v>1419</v>
      </c>
      <c r="Q768" s="20">
        <v>0</v>
      </c>
      <c r="R768" s="60">
        <v>1000</v>
      </c>
      <c r="S768" s="154">
        <v>30000</v>
      </c>
      <c r="T768" s="19" t="s">
        <v>41</v>
      </c>
      <c r="U768" s="131" t="s">
        <v>866</v>
      </c>
      <c r="V768" s="131" t="s">
        <v>1304</v>
      </c>
      <c r="W768" s="215" t="s">
        <v>78</v>
      </c>
    </row>
    <row r="769" spans="1:23" ht="99.75" hidden="1">
      <c r="A769" s="19" t="s">
        <v>386</v>
      </c>
      <c r="B769" s="19" t="s">
        <v>1286</v>
      </c>
      <c r="C769" s="19" t="s">
        <v>1415</v>
      </c>
      <c r="D769" s="19" t="s">
        <v>1420</v>
      </c>
      <c r="E769" s="19">
        <v>10</v>
      </c>
      <c r="F769" s="37" t="s">
        <v>1421</v>
      </c>
      <c r="G769" s="19" t="s">
        <v>45</v>
      </c>
      <c r="H769" s="19" t="s">
        <v>36</v>
      </c>
      <c r="I769" s="19" t="s">
        <v>37</v>
      </c>
      <c r="J769" s="67">
        <v>16</v>
      </c>
      <c r="K769" s="164" t="s">
        <v>1422</v>
      </c>
      <c r="L769" s="192"/>
      <c r="M769" s="37">
        <v>30</v>
      </c>
      <c r="N769" s="19"/>
      <c r="O769" s="192"/>
      <c r="P769" s="19" t="s">
        <v>1419</v>
      </c>
      <c r="Q769" s="20">
        <v>0</v>
      </c>
      <c r="R769" s="60">
        <v>1000</v>
      </c>
      <c r="S769" s="154">
        <v>30000</v>
      </c>
      <c r="T769" s="19" t="s">
        <v>41</v>
      </c>
      <c r="U769" s="131" t="s">
        <v>184</v>
      </c>
      <c r="V769" s="216" t="s">
        <v>185</v>
      </c>
      <c r="W769" s="215" t="s">
        <v>78</v>
      </c>
    </row>
    <row r="770" spans="1:23" ht="99.75" hidden="1">
      <c r="A770" s="19" t="s">
        <v>386</v>
      </c>
      <c r="B770" s="19" t="s">
        <v>1286</v>
      </c>
      <c r="C770" s="19" t="s">
        <v>1415</v>
      </c>
      <c r="D770" s="19" t="s">
        <v>1420</v>
      </c>
      <c r="E770" s="19">
        <v>10</v>
      </c>
      <c r="F770" s="37" t="s">
        <v>1423</v>
      </c>
      <c r="G770" s="19" t="s">
        <v>45</v>
      </c>
      <c r="H770" s="19" t="s">
        <v>36</v>
      </c>
      <c r="I770" s="19" t="s">
        <v>37</v>
      </c>
      <c r="J770" s="67">
        <v>32</v>
      </c>
      <c r="K770" s="19" t="s">
        <v>1424</v>
      </c>
      <c r="L770" s="192"/>
      <c r="M770" s="37">
        <v>30</v>
      </c>
      <c r="N770" s="19"/>
      <c r="O770" s="192"/>
      <c r="P770" s="19" t="s">
        <v>1419</v>
      </c>
      <c r="Q770" s="20">
        <v>0</v>
      </c>
      <c r="R770" s="60">
        <v>1000</v>
      </c>
      <c r="S770" s="154">
        <v>30000</v>
      </c>
      <c r="T770" s="19" t="s">
        <v>41</v>
      </c>
      <c r="U770" s="131" t="s">
        <v>184</v>
      </c>
      <c r="V770" s="216" t="s">
        <v>185</v>
      </c>
      <c r="W770" s="215" t="s">
        <v>78</v>
      </c>
    </row>
    <row r="771" spans="1:23" ht="99.75" hidden="1">
      <c r="A771" s="19" t="s">
        <v>386</v>
      </c>
      <c r="B771" s="19" t="s">
        <v>1286</v>
      </c>
      <c r="C771" s="19" t="s">
        <v>1415</v>
      </c>
      <c r="D771" s="19" t="s">
        <v>1425</v>
      </c>
      <c r="E771" s="19">
        <v>10</v>
      </c>
      <c r="F771" s="37" t="s">
        <v>1426</v>
      </c>
      <c r="G771" s="19" t="s">
        <v>45</v>
      </c>
      <c r="H771" s="19" t="s">
        <v>36</v>
      </c>
      <c r="I771" s="19" t="s">
        <v>37</v>
      </c>
      <c r="J771" s="67">
        <v>24</v>
      </c>
      <c r="K771" s="164">
        <v>43966.458333333336</v>
      </c>
      <c r="L771" s="192"/>
      <c r="M771" s="37">
        <v>10</v>
      </c>
      <c r="N771" s="19"/>
      <c r="O771" s="192"/>
      <c r="P771" s="19" t="s">
        <v>1419</v>
      </c>
      <c r="Q771" s="20">
        <v>0</v>
      </c>
      <c r="R771" s="20">
        <v>0</v>
      </c>
      <c r="S771" s="154">
        <v>3000</v>
      </c>
      <c r="T771" s="19" t="s">
        <v>41</v>
      </c>
      <c r="U771" s="216" t="s">
        <v>184</v>
      </c>
      <c r="V771" s="131" t="s">
        <v>799</v>
      </c>
      <c r="W771" s="215" t="s">
        <v>78</v>
      </c>
    </row>
    <row r="772" spans="1:23" ht="42.75" hidden="1">
      <c r="A772" s="19" t="s">
        <v>386</v>
      </c>
      <c r="B772" s="19" t="s">
        <v>1286</v>
      </c>
      <c r="C772" s="19" t="s">
        <v>1415</v>
      </c>
      <c r="D772" s="19" t="s">
        <v>1288</v>
      </c>
      <c r="E772" s="19">
        <v>10</v>
      </c>
      <c r="F772" s="19" t="s">
        <v>1427</v>
      </c>
      <c r="G772" s="19" t="s">
        <v>145</v>
      </c>
      <c r="H772" s="19" t="s">
        <v>36</v>
      </c>
      <c r="I772" s="19" t="s">
        <v>46</v>
      </c>
      <c r="J772" s="67">
        <v>360</v>
      </c>
      <c r="K772" s="19" t="s">
        <v>1428</v>
      </c>
      <c r="L772" s="19" t="s">
        <v>566</v>
      </c>
      <c r="M772" s="19">
        <v>1</v>
      </c>
      <c r="N772" s="19">
        <v>1492975</v>
      </c>
      <c r="O772" s="19" t="s">
        <v>1429</v>
      </c>
      <c r="P772" s="54" t="s">
        <v>162</v>
      </c>
      <c r="Q772" s="20">
        <v>0</v>
      </c>
      <c r="R772" s="20">
        <v>0</v>
      </c>
      <c r="S772" s="20">
        <v>0</v>
      </c>
      <c r="T772" s="19" t="s">
        <v>145</v>
      </c>
      <c r="U772" s="131" t="s">
        <v>201</v>
      </c>
      <c r="V772" s="131" t="s">
        <v>202</v>
      </c>
      <c r="W772" s="217"/>
    </row>
    <row r="773" spans="1:23" ht="42.75" hidden="1">
      <c r="A773" s="19" t="s">
        <v>386</v>
      </c>
      <c r="B773" s="19" t="s">
        <v>1286</v>
      </c>
      <c r="C773" s="19" t="s">
        <v>1430</v>
      </c>
      <c r="D773" s="19" t="s">
        <v>1288</v>
      </c>
      <c r="E773" s="19">
        <v>10</v>
      </c>
      <c r="F773" s="19" t="s">
        <v>1431</v>
      </c>
      <c r="G773" s="19" t="s">
        <v>145</v>
      </c>
      <c r="H773" s="19" t="s">
        <v>36</v>
      </c>
      <c r="I773" s="19" t="s">
        <v>37</v>
      </c>
      <c r="J773" s="67">
        <v>180</v>
      </c>
      <c r="K773" s="19" t="s">
        <v>1296</v>
      </c>
      <c r="L773" s="19" t="s">
        <v>216</v>
      </c>
      <c r="M773" s="19">
        <v>1</v>
      </c>
      <c r="N773" s="19">
        <v>1492728</v>
      </c>
      <c r="O773" s="19" t="s">
        <v>1432</v>
      </c>
      <c r="P773" s="19" t="s">
        <v>162</v>
      </c>
      <c r="Q773" s="20">
        <v>0</v>
      </c>
      <c r="R773" s="20">
        <v>0</v>
      </c>
      <c r="S773" s="20">
        <v>0</v>
      </c>
      <c r="T773" s="19" t="s">
        <v>145</v>
      </c>
      <c r="U773" s="131" t="s">
        <v>235</v>
      </c>
      <c r="V773" s="216" t="s">
        <v>236</v>
      </c>
      <c r="W773" s="217"/>
    </row>
    <row r="774" spans="1:23" ht="128.25" hidden="1">
      <c r="A774" s="19" t="s">
        <v>386</v>
      </c>
      <c r="B774" s="19" t="s">
        <v>1286</v>
      </c>
      <c r="C774" s="19" t="s">
        <v>1433</v>
      </c>
      <c r="D774" s="19" t="s">
        <v>1434</v>
      </c>
      <c r="E774" s="19">
        <v>10</v>
      </c>
      <c r="F774" s="19" t="s">
        <v>1435</v>
      </c>
      <c r="G774" s="19" t="s">
        <v>35</v>
      </c>
      <c r="H774" s="37" t="s">
        <v>1074</v>
      </c>
      <c r="I774" s="37" t="s">
        <v>37</v>
      </c>
      <c r="J774" s="67">
        <v>40</v>
      </c>
      <c r="K774" s="115">
        <v>44044</v>
      </c>
      <c r="L774" s="192"/>
      <c r="M774" s="37">
        <v>1</v>
      </c>
      <c r="N774" s="103" t="s">
        <v>1436</v>
      </c>
      <c r="O774" s="19" t="s">
        <v>1437</v>
      </c>
      <c r="P774" s="19" t="s">
        <v>1438</v>
      </c>
      <c r="Q774" s="20">
        <v>1050</v>
      </c>
      <c r="R774" s="20">
        <v>0</v>
      </c>
      <c r="S774" s="60">
        <v>1050</v>
      </c>
      <c r="T774" s="19" t="s">
        <v>68</v>
      </c>
      <c r="U774" s="216" t="s">
        <v>56</v>
      </c>
      <c r="V774" s="216" t="s">
        <v>57</v>
      </c>
      <c r="W774" s="217"/>
    </row>
    <row r="775" spans="1:23" ht="128.25" hidden="1">
      <c r="A775" s="19" t="s">
        <v>386</v>
      </c>
      <c r="B775" s="19" t="s">
        <v>1286</v>
      </c>
      <c r="C775" s="19" t="s">
        <v>1433</v>
      </c>
      <c r="D775" s="19" t="s">
        <v>1434</v>
      </c>
      <c r="E775" s="19">
        <v>10</v>
      </c>
      <c r="F775" s="19" t="s">
        <v>1435</v>
      </c>
      <c r="G775" s="19" t="s">
        <v>35</v>
      </c>
      <c r="H775" s="37" t="s">
        <v>1074</v>
      </c>
      <c r="I775" s="37" t="s">
        <v>37</v>
      </c>
      <c r="J775" s="67">
        <v>40</v>
      </c>
      <c r="K775" s="115">
        <v>44044</v>
      </c>
      <c r="L775" s="192"/>
      <c r="M775" s="37">
        <v>1</v>
      </c>
      <c r="N775" s="103">
        <v>1501744</v>
      </c>
      <c r="O775" s="19" t="s">
        <v>1439</v>
      </c>
      <c r="P775" s="19" t="s">
        <v>1438</v>
      </c>
      <c r="Q775" s="20">
        <v>1050</v>
      </c>
      <c r="R775" s="20">
        <v>0</v>
      </c>
      <c r="S775" s="60">
        <v>1050</v>
      </c>
      <c r="T775" s="19" t="s">
        <v>68</v>
      </c>
      <c r="U775" s="216" t="s">
        <v>56</v>
      </c>
      <c r="V775" s="216" t="s">
        <v>57</v>
      </c>
      <c r="W775" s="217"/>
    </row>
    <row r="776" spans="1:23" ht="128.25" hidden="1">
      <c r="A776" s="19" t="s">
        <v>386</v>
      </c>
      <c r="B776" s="19" t="s">
        <v>1286</v>
      </c>
      <c r="C776" s="19" t="s">
        <v>1433</v>
      </c>
      <c r="D776" s="19" t="s">
        <v>1434</v>
      </c>
      <c r="E776" s="19">
        <v>10</v>
      </c>
      <c r="F776" s="19" t="s">
        <v>1435</v>
      </c>
      <c r="G776" s="19" t="s">
        <v>35</v>
      </c>
      <c r="H776" s="37" t="s">
        <v>1074</v>
      </c>
      <c r="I776" s="37" t="s">
        <v>37</v>
      </c>
      <c r="J776" s="67">
        <v>40</v>
      </c>
      <c r="K776" s="115">
        <v>44044</v>
      </c>
      <c r="L776" s="192"/>
      <c r="M776" s="37">
        <v>1</v>
      </c>
      <c r="N776" s="103">
        <v>1579572</v>
      </c>
      <c r="O776" s="19" t="s">
        <v>1440</v>
      </c>
      <c r="P776" s="19" t="s">
        <v>40</v>
      </c>
      <c r="Q776" s="20">
        <v>1050</v>
      </c>
      <c r="R776" s="20">
        <v>0</v>
      </c>
      <c r="S776" s="60">
        <v>1050</v>
      </c>
      <c r="T776" s="19" t="s">
        <v>68</v>
      </c>
      <c r="U776" s="216" t="s">
        <v>56</v>
      </c>
      <c r="V776" s="216" t="s">
        <v>57</v>
      </c>
      <c r="W776" s="217"/>
    </row>
    <row r="777" spans="1:23" ht="114" hidden="1">
      <c r="A777" s="19" t="s">
        <v>386</v>
      </c>
      <c r="B777" s="19" t="s">
        <v>1286</v>
      </c>
      <c r="C777" s="19" t="s">
        <v>1433</v>
      </c>
      <c r="D777" s="19" t="s">
        <v>1441</v>
      </c>
      <c r="E777" s="19">
        <v>15</v>
      </c>
      <c r="F777" s="19" t="s">
        <v>391</v>
      </c>
      <c r="G777" s="67" t="s">
        <v>45</v>
      </c>
      <c r="H777" s="115" t="s">
        <v>36</v>
      </c>
      <c r="I777" s="19" t="s">
        <v>46</v>
      </c>
      <c r="J777" s="67">
        <v>40</v>
      </c>
      <c r="K777" s="19" t="s">
        <v>1442</v>
      </c>
      <c r="L777" s="192"/>
      <c r="M777" s="19">
        <v>1</v>
      </c>
      <c r="N777" s="103" t="s">
        <v>1436</v>
      </c>
      <c r="O777" s="19" t="s">
        <v>1437</v>
      </c>
      <c r="P777" s="19" t="s">
        <v>598</v>
      </c>
      <c r="Q777" s="67">
        <v>700</v>
      </c>
      <c r="R777" s="67">
        <v>0</v>
      </c>
      <c r="S777" s="115">
        <v>1750</v>
      </c>
      <c r="T777" s="19" t="s">
        <v>41</v>
      </c>
      <c r="U777" s="131" t="s">
        <v>48</v>
      </c>
      <c r="V777" s="216" t="s">
        <v>392</v>
      </c>
      <c r="W777" s="219" t="s">
        <v>50</v>
      </c>
    </row>
    <row r="778" spans="1:23" ht="42.75" hidden="1">
      <c r="A778" s="19" t="s">
        <v>386</v>
      </c>
      <c r="B778" s="19" t="s">
        <v>1286</v>
      </c>
      <c r="C778" s="19" t="s">
        <v>1433</v>
      </c>
      <c r="D778" s="19" t="s">
        <v>1288</v>
      </c>
      <c r="E778" s="19">
        <v>10</v>
      </c>
      <c r="F778" s="19" t="s">
        <v>1443</v>
      </c>
      <c r="G778" s="19" t="s">
        <v>145</v>
      </c>
      <c r="H778" s="19" t="s">
        <v>36</v>
      </c>
      <c r="I778" s="19" t="s">
        <v>37</v>
      </c>
      <c r="J778" s="67" t="s">
        <v>1407</v>
      </c>
      <c r="K778" s="19" t="s">
        <v>1365</v>
      </c>
      <c r="L778" s="19" t="s">
        <v>759</v>
      </c>
      <c r="M778" s="19">
        <v>1</v>
      </c>
      <c r="N778" s="103" t="s">
        <v>1444</v>
      </c>
      <c r="O778" s="19" t="s">
        <v>1440</v>
      </c>
      <c r="P778" s="19" t="s">
        <v>40</v>
      </c>
      <c r="Q778" s="20">
        <v>0</v>
      </c>
      <c r="R778" s="20">
        <v>0</v>
      </c>
      <c r="S778" s="20">
        <v>0</v>
      </c>
      <c r="T778" s="19" t="s">
        <v>145</v>
      </c>
      <c r="U778" s="37" t="s">
        <v>42</v>
      </c>
      <c r="V778" s="216" t="s">
        <v>1029</v>
      </c>
      <c r="W778" s="217"/>
    </row>
    <row r="779" spans="1:23" ht="42.75" hidden="1">
      <c r="A779" s="19" t="s">
        <v>386</v>
      </c>
      <c r="B779" s="19" t="s">
        <v>1286</v>
      </c>
      <c r="C779" s="19" t="s">
        <v>1433</v>
      </c>
      <c r="D779" s="19" t="s">
        <v>1288</v>
      </c>
      <c r="E779" s="19">
        <v>10</v>
      </c>
      <c r="F779" s="19" t="s">
        <v>1445</v>
      </c>
      <c r="G779" s="19" t="s">
        <v>145</v>
      </c>
      <c r="H779" s="19" t="s">
        <v>36</v>
      </c>
      <c r="I779" s="19" t="s">
        <v>46</v>
      </c>
      <c r="J779" s="67" t="s">
        <v>1407</v>
      </c>
      <c r="K779" s="19" t="s">
        <v>1446</v>
      </c>
      <c r="L779" s="10" t="s">
        <v>224</v>
      </c>
      <c r="M779" s="19">
        <v>1</v>
      </c>
      <c r="N779" s="103" t="s">
        <v>1444</v>
      </c>
      <c r="O779" s="19" t="s">
        <v>1440</v>
      </c>
      <c r="P779" s="19" t="s">
        <v>40</v>
      </c>
      <c r="Q779" s="20">
        <v>0</v>
      </c>
      <c r="R779" s="20">
        <v>0</v>
      </c>
      <c r="S779" s="20">
        <v>0</v>
      </c>
      <c r="T779" s="19" t="s">
        <v>145</v>
      </c>
      <c r="U779" s="131" t="s">
        <v>201</v>
      </c>
      <c r="V779" s="131" t="s">
        <v>202</v>
      </c>
      <c r="W779" s="217"/>
    </row>
    <row r="780" spans="1:23" ht="42.75" hidden="1">
      <c r="A780" s="19" t="s">
        <v>386</v>
      </c>
      <c r="B780" s="19" t="s">
        <v>1286</v>
      </c>
      <c r="C780" s="19" t="s">
        <v>1286</v>
      </c>
      <c r="D780" s="19" t="s">
        <v>1288</v>
      </c>
      <c r="E780" s="19">
        <v>10</v>
      </c>
      <c r="F780" s="37" t="s">
        <v>394</v>
      </c>
      <c r="G780" s="19" t="s">
        <v>35</v>
      </c>
      <c r="H780" s="19" t="s">
        <v>36</v>
      </c>
      <c r="I780" s="37" t="s">
        <v>37</v>
      </c>
      <c r="J780" s="67">
        <v>40</v>
      </c>
      <c r="K780" s="19" t="s">
        <v>1447</v>
      </c>
      <c r="L780" s="192"/>
      <c r="M780" s="19">
        <v>1</v>
      </c>
      <c r="N780" s="19">
        <v>1364956</v>
      </c>
      <c r="O780" s="19" t="s">
        <v>1448</v>
      </c>
      <c r="P780" s="19" t="s">
        <v>1449</v>
      </c>
      <c r="Q780" s="20">
        <v>0</v>
      </c>
      <c r="R780" s="20">
        <v>15000</v>
      </c>
      <c r="S780" s="20">
        <v>15000</v>
      </c>
      <c r="T780" s="19" t="s">
        <v>41</v>
      </c>
      <c r="U780" s="216" t="s">
        <v>218</v>
      </c>
      <c r="V780" s="216" t="s">
        <v>398</v>
      </c>
      <c r="W780" s="217"/>
    </row>
    <row r="781" spans="1:23" ht="42.75" hidden="1">
      <c r="A781" s="19" t="s">
        <v>386</v>
      </c>
      <c r="B781" s="19" t="s">
        <v>1286</v>
      </c>
      <c r="C781" s="19" t="s">
        <v>1286</v>
      </c>
      <c r="D781" s="19" t="s">
        <v>1288</v>
      </c>
      <c r="E781" s="19">
        <v>10</v>
      </c>
      <c r="F781" s="37" t="s">
        <v>394</v>
      </c>
      <c r="G781" s="19" t="s">
        <v>35</v>
      </c>
      <c r="H781" s="19" t="s">
        <v>36</v>
      </c>
      <c r="I781" s="37" t="s">
        <v>37</v>
      </c>
      <c r="J781" s="67">
        <v>40</v>
      </c>
      <c r="K781" s="19" t="s">
        <v>1447</v>
      </c>
      <c r="L781" s="192"/>
      <c r="M781" s="19">
        <v>1</v>
      </c>
      <c r="N781" s="19">
        <v>6242704</v>
      </c>
      <c r="O781" s="19" t="s">
        <v>1450</v>
      </c>
      <c r="P781" s="19" t="s">
        <v>1449</v>
      </c>
      <c r="Q781" s="20">
        <v>0</v>
      </c>
      <c r="R781" s="20">
        <v>15000</v>
      </c>
      <c r="S781" s="20">
        <v>15000</v>
      </c>
      <c r="T781" s="19" t="s">
        <v>41</v>
      </c>
      <c r="U781" s="216" t="s">
        <v>218</v>
      </c>
      <c r="V781" s="216" t="s">
        <v>398</v>
      </c>
      <c r="W781" s="217"/>
    </row>
    <row r="782" spans="1:23" ht="42.75" hidden="1">
      <c r="A782" s="19" t="s">
        <v>386</v>
      </c>
      <c r="B782" s="19" t="s">
        <v>1286</v>
      </c>
      <c r="C782" s="19" t="s">
        <v>1286</v>
      </c>
      <c r="D782" s="19" t="s">
        <v>1288</v>
      </c>
      <c r="E782" s="19">
        <v>10</v>
      </c>
      <c r="F782" s="37" t="s">
        <v>394</v>
      </c>
      <c r="G782" s="19" t="s">
        <v>35</v>
      </c>
      <c r="H782" s="19" t="s">
        <v>36</v>
      </c>
      <c r="I782" s="37" t="s">
        <v>37</v>
      </c>
      <c r="J782" s="67">
        <v>40</v>
      </c>
      <c r="K782" s="19" t="s">
        <v>1447</v>
      </c>
      <c r="L782" s="192"/>
      <c r="M782" s="19">
        <v>1</v>
      </c>
      <c r="N782" s="19">
        <v>1568594</v>
      </c>
      <c r="O782" s="19" t="s">
        <v>1451</v>
      </c>
      <c r="P782" s="19" t="s">
        <v>1449</v>
      </c>
      <c r="Q782" s="20">
        <v>0</v>
      </c>
      <c r="R782" s="20">
        <v>15000</v>
      </c>
      <c r="S782" s="20">
        <v>15000</v>
      </c>
      <c r="T782" s="19" t="s">
        <v>41</v>
      </c>
      <c r="U782" s="216" t="s">
        <v>218</v>
      </c>
      <c r="V782" s="216" t="s">
        <v>398</v>
      </c>
      <c r="W782" s="217"/>
    </row>
    <row r="783" spans="1:23" ht="42.75" hidden="1">
      <c r="A783" s="19" t="s">
        <v>386</v>
      </c>
      <c r="B783" s="19" t="s">
        <v>1286</v>
      </c>
      <c r="C783" s="19" t="s">
        <v>1286</v>
      </c>
      <c r="D783" s="19" t="s">
        <v>1288</v>
      </c>
      <c r="E783" s="19">
        <v>10</v>
      </c>
      <c r="F783" s="19" t="s">
        <v>575</v>
      </c>
      <c r="G783" s="19" t="s">
        <v>145</v>
      </c>
      <c r="H783" s="19" t="s">
        <v>36</v>
      </c>
      <c r="I783" s="19" t="s">
        <v>46</v>
      </c>
      <c r="J783" s="67">
        <v>360</v>
      </c>
      <c r="K783" s="19" t="s">
        <v>1452</v>
      </c>
      <c r="L783" s="19" t="s">
        <v>566</v>
      </c>
      <c r="M783" s="19">
        <v>1</v>
      </c>
      <c r="N783" s="19">
        <v>1325251</v>
      </c>
      <c r="O783" s="19" t="s">
        <v>1453</v>
      </c>
      <c r="P783" s="19" t="s">
        <v>162</v>
      </c>
      <c r="Q783" s="20">
        <v>0</v>
      </c>
      <c r="R783" s="20">
        <v>0</v>
      </c>
      <c r="S783" s="20">
        <v>0</v>
      </c>
      <c r="T783" s="19" t="s">
        <v>145</v>
      </c>
      <c r="U783" s="216" t="s">
        <v>218</v>
      </c>
      <c r="V783" s="216" t="s">
        <v>219</v>
      </c>
      <c r="W783" s="217"/>
    </row>
    <row r="784" spans="1:23" ht="42.75" hidden="1">
      <c r="A784" s="19" t="s">
        <v>386</v>
      </c>
      <c r="B784" s="19" t="s">
        <v>1286</v>
      </c>
      <c r="C784" s="19" t="s">
        <v>1286</v>
      </c>
      <c r="D784" s="19" t="s">
        <v>1288</v>
      </c>
      <c r="E784" s="19">
        <v>10</v>
      </c>
      <c r="F784" s="19" t="s">
        <v>1454</v>
      </c>
      <c r="G784" s="19" t="s">
        <v>145</v>
      </c>
      <c r="H784" s="19" t="s">
        <v>36</v>
      </c>
      <c r="I784" s="19" t="s">
        <v>46</v>
      </c>
      <c r="J784" s="67" t="s">
        <v>1455</v>
      </c>
      <c r="K784" s="19" t="s">
        <v>1456</v>
      </c>
      <c r="L784" s="10" t="s">
        <v>224</v>
      </c>
      <c r="M784" s="19">
        <v>1</v>
      </c>
      <c r="N784" s="103" t="s">
        <v>1457</v>
      </c>
      <c r="O784" s="19" t="s">
        <v>1458</v>
      </c>
      <c r="P784" s="19" t="s">
        <v>162</v>
      </c>
      <c r="Q784" s="20">
        <v>0</v>
      </c>
      <c r="R784" s="20">
        <v>0</v>
      </c>
      <c r="S784" s="20">
        <v>0</v>
      </c>
      <c r="T784" s="19" t="s">
        <v>145</v>
      </c>
      <c r="U784" s="216" t="s">
        <v>218</v>
      </c>
      <c r="V784" s="216" t="s">
        <v>219</v>
      </c>
      <c r="W784" s="217"/>
    </row>
    <row r="785" spans="1:23" ht="42.75" hidden="1">
      <c r="A785" s="19" t="s">
        <v>386</v>
      </c>
      <c r="B785" s="19" t="s">
        <v>1286</v>
      </c>
      <c r="C785" s="19" t="s">
        <v>1286</v>
      </c>
      <c r="D785" s="19" t="s">
        <v>1288</v>
      </c>
      <c r="E785" s="19">
        <v>10</v>
      </c>
      <c r="F785" s="19" t="s">
        <v>1347</v>
      </c>
      <c r="G785" s="19" t="s">
        <v>145</v>
      </c>
      <c r="H785" s="19" t="s">
        <v>36</v>
      </c>
      <c r="I785" s="19" t="s">
        <v>46</v>
      </c>
      <c r="J785" s="67" t="s">
        <v>1455</v>
      </c>
      <c r="K785" s="115">
        <v>44075</v>
      </c>
      <c r="L785" s="115" t="s">
        <v>216</v>
      </c>
      <c r="M785" s="19">
        <v>1</v>
      </c>
      <c r="N785" s="19">
        <v>1357139</v>
      </c>
      <c r="O785" s="19" t="s">
        <v>1459</v>
      </c>
      <c r="P785" s="19" t="s">
        <v>162</v>
      </c>
      <c r="Q785" s="20">
        <v>0</v>
      </c>
      <c r="R785" s="20">
        <v>0</v>
      </c>
      <c r="S785" s="20">
        <v>0</v>
      </c>
      <c r="T785" s="19" t="s">
        <v>145</v>
      </c>
      <c r="U785" s="216" t="s">
        <v>218</v>
      </c>
      <c r="V785" s="216" t="s">
        <v>219</v>
      </c>
      <c r="W785" s="217"/>
    </row>
    <row r="786" spans="1:23" ht="114" hidden="1">
      <c r="A786" s="19" t="s">
        <v>386</v>
      </c>
      <c r="B786" s="19" t="s">
        <v>1286</v>
      </c>
      <c r="C786" s="19" t="s">
        <v>1460</v>
      </c>
      <c r="D786" s="19" t="s">
        <v>1461</v>
      </c>
      <c r="E786" s="19">
        <v>15</v>
      </c>
      <c r="F786" s="54" t="s">
        <v>1462</v>
      </c>
      <c r="G786" s="19" t="s">
        <v>45</v>
      </c>
      <c r="H786" s="37" t="s">
        <v>36</v>
      </c>
      <c r="I786" s="37" t="s">
        <v>37</v>
      </c>
      <c r="J786" s="67">
        <v>16</v>
      </c>
      <c r="K786" s="19" t="s">
        <v>1463</v>
      </c>
      <c r="L786" s="192"/>
      <c r="M786" s="19">
        <v>245</v>
      </c>
      <c r="N786" s="19"/>
      <c r="O786" s="192"/>
      <c r="P786" s="19" t="s">
        <v>1419</v>
      </c>
      <c r="Q786" s="20">
        <v>0</v>
      </c>
      <c r="R786" s="20">
        <v>2000</v>
      </c>
      <c r="S786" s="20">
        <v>10000</v>
      </c>
      <c r="T786" s="19" t="s">
        <v>41</v>
      </c>
      <c r="U786" s="131" t="s">
        <v>184</v>
      </c>
      <c r="V786" s="131" t="s">
        <v>1464</v>
      </c>
      <c r="W786" s="215" t="s">
        <v>78</v>
      </c>
    </row>
    <row r="787" spans="1:23" ht="114" hidden="1">
      <c r="A787" s="19" t="s">
        <v>386</v>
      </c>
      <c r="B787" s="19" t="s">
        <v>1286</v>
      </c>
      <c r="C787" s="19" t="s">
        <v>1460</v>
      </c>
      <c r="D787" s="19" t="s">
        <v>1461</v>
      </c>
      <c r="E787" s="19">
        <v>15</v>
      </c>
      <c r="F787" s="54" t="s">
        <v>1465</v>
      </c>
      <c r="G787" s="19" t="s">
        <v>45</v>
      </c>
      <c r="H787" s="19" t="s">
        <v>36</v>
      </c>
      <c r="I787" s="37" t="s">
        <v>37</v>
      </c>
      <c r="J787" s="67">
        <v>96</v>
      </c>
      <c r="K787" s="115">
        <v>44044</v>
      </c>
      <c r="L787" s="192"/>
      <c r="M787" s="19">
        <v>25</v>
      </c>
      <c r="N787" s="19"/>
      <c r="O787" s="192"/>
      <c r="P787" s="19" t="s">
        <v>1419</v>
      </c>
      <c r="Q787" s="20">
        <v>0</v>
      </c>
      <c r="R787" s="20">
        <v>2000</v>
      </c>
      <c r="S787" s="20">
        <v>30000</v>
      </c>
      <c r="T787" s="19" t="s">
        <v>41</v>
      </c>
      <c r="U787" s="227" t="s">
        <v>218</v>
      </c>
      <c r="V787" s="216" t="s">
        <v>568</v>
      </c>
      <c r="W787" s="215" t="s">
        <v>78</v>
      </c>
    </row>
    <row r="788" spans="1:23" ht="71.25" hidden="1">
      <c r="A788" s="19" t="s">
        <v>386</v>
      </c>
      <c r="B788" s="19" t="s">
        <v>1286</v>
      </c>
      <c r="C788" s="19" t="s">
        <v>1460</v>
      </c>
      <c r="D788" s="19" t="s">
        <v>1312</v>
      </c>
      <c r="E788" s="19">
        <v>10</v>
      </c>
      <c r="F788" s="19" t="s">
        <v>1466</v>
      </c>
      <c r="G788" s="19" t="s">
        <v>145</v>
      </c>
      <c r="H788" s="19" t="s">
        <v>36</v>
      </c>
      <c r="I788" s="19" t="s">
        <v>46</v>
      </c>
      <c r="J788" s="67" t="s">
        <v>1455</v>
      </c>
      <c r="K788" s="19" t="s">
        <v>1467</v>
      </c>
      <c r="L788" s="19" t="s">
        <v>632</v>
      </c>
      <c r="M788" s="19">
        <v>1</v>
      </c>
      <c r="N788" s="103" t="s">
        <v>1468</v>
      </c>
      <c r="O788" s="19" t="s">
        <v>1451</v>
      </c>
      <c r="P788" s="54" t="s">
        <v>162</v>
      </c>
      <c r="Q788" s="20">
        <v>0</v>
      </c>
      <c r="R788" s="20">
        <v>0</v>
      </c>
      <c r="S788" s="20">
        <v>0</v>
      </c>
      <c r="T788" s="19" t="s">
        <v>145</v>
      </c>
      <c r="U788" s="210" t="s">
        <v>48</v>
      </c>
      <c r="V788" s="131" t="s">
        <v>274</v>
      </c>
      <c r="W788" s="217"/>
    </row>
    <row r="789" spans="1:23" ht="42.75" hidden="1">
      <c r="A789" s="19" t="s">
        <v>386</v>
      </c>
      <c r="B789" s="19" t="s">
        <v>1286</v>
      </c>
      <c r="C789" s="19" t="s">
        <v>1460</v>
      </c>
      <c r="D789" s="19" t="s">
        <v>1288</v>
      </c>
      <c r="E789" s="19">
        <v>10</v>
      </c>
      <c r="F789" s="19" t="s">
        <v>1469</v>
      </c>
      <c r="G789" s="19" t="s">
        <v>145</v>
      </c>
      <c r="H789" s="19" t="s">
        <v>36</v>
      </c>
      <c r="I789" s="19" t="s">
        <v>46</v>
      </c>
      <c r="J789" s="67" t="s">
        <v>1407</v>
      </c>
      <c r="K789" s="19" t="s">
        <v>1470</v>
      </c>
      <c r="L789" s="19" t="s">
        <v>152</v>
      </c>
      <c r="M789" s="19">
        <v>1</v>
      </c>
      <c r="N789" s="19">
        <v>2090959</v>
      </c>
      <c r="O789" s="19" t="s">
        <v>1471</v>
      </c>
      <c r="P789" s="19" t="s">
        <v>268</v>
      </c>
      <c r="Q789" s="20">
        <v>0</v>
      </c>
      <c r="R789" s="20">
        <v>0</v>
      </c>
      <c r="S789" s="20">
        <v>0</v>
      </c>
      <c r="T789" s="19" t="s">
        <v>145</v>
      </c>
      <c r="U789" s="131" t="s">
        <v>184</v>
      </c>
      <c r="V789" s="216" t="s">
        <v>1083</v>
      </c>
      <c r="W789" s="217"/>
    </row>
    <row r="790" spans="1:23" ht="42.75" hidden="1">
      <c r="A790" s="19" t="s">
        <v>386</v>
      </c>
      <c r="B790" s="19" t="s">
        <v>1286</v>
      </c>
      <c r="C790" s="19" t="s">
        <v>1472</v>
      </c>
      <c r="D790" s="19" t="s">
        <v>1288</v>
      </c>
      <c r="E790" s="19">
        <v>10</v>
      </c>
      <c r="F790" s="54" t="s">
        <v>1473</v>
      </c>
      <c r="G790" s="19" t="s">
        <v>145</v>
      </c>
      <c r="H790" s="54" t="s">
        <v>36</v>
      </c>
      <c r="I790" s="19" t="s">
        <v>37</v>
      </c>
      <c r="J790" s="67">
        <v>360</v>
      </c>
      <c r="K790" s="19" t="s">
        <v>1474</v>
      </c>
      <c r="L790" s="19" t="s">
        <v>566</v>
      </c>
      <c r="M790" s="54">
        <v>1</v>
      </c>
      <c r="N790" s="54">
        <v>1568430</v>
      </c>
      <c r="O790" s="54" t="s">
        <v>1475</v>
      </c>
      <c r="P790" s="54" t="s">
        <v>162</v>
      </c>
      <c r="Q790" s="20">
        <v>0</v>
      </c>
      <c r="R790" s="20">
        <v>0</v>
      </c>
      <c r="S790" s="20">
        <v>0</v>
      </c>
      <c r="T790" s="19" t="s">
        <v>145</v>
      </c>
      <c r="U790" s="131" t="s">
        <v>235</v>
      </c>
      <c r="V790" s="216" t="s">
        <v>236</v>
      </c>
      <c r="W790" s="217"/>
    </row>
    <row r="791" spans="1:23" ht="42.75" hidden="1">
      <c r="A791" s="19" t="s">
        <v>386</v>
      </c>
      <c r="B791" s="19" t="s">
        <v>1286</v>
      </c>
      <c r="C791" s="19" t="s">
        <v>1476</v>
      </c>
      <c r="D791" s="19" t="s">
        <v>1288</v>
      </c>
      <c r="E791" s="19">
        <v>10</v>
      </c>
      <c r="F791" s="54" t="s">
        <v>1398</v>
      </c>
      <c r="G791" s="19" t="s">
        <v>145</v>
      </c>
      <c r="H791" s="54" t="s">
        <v>36</v>
      </c>
      <c r="I791" s="54" t="s">
        <v>37</v>
      </c>
      <c r="J791" s="67">
        <v>120</v>
      </c>
      <c r="K791" s="19" t="s">
        <v>1412</v>
      </c>
      <c r="L791" s="19" t="s">
        <v>566</v>
      </c>
      <c r="M791" s="54">
        <v>1</v>
      </c>
      <c r="N791" s="54">
        <v>2372982</v>
      </c>
      <c r="O791" s="54" t="s">
        <v>1477</v>
      </c>
      <c r="P791" s="54" t="s">
        <v>162</v>
      </c>
      <c r="Q791" s="20">
        <v>0</v>
      </c>
      <c r="R791" s="20">
        <v>0</v>
      </c>
      <c r="S791" s="20">
        <v>0</v>
      </c>
      <c r="T791" s="19" t="s">
        <v>145</v>
      </c>
      <c r="U791" s="131" t="s">
        <v>235</v>
      </c>
      <c r="V791" s="216" t="s">
        <v>236</v>
      </c>
      <c r="W791" s="217"/>
    </row>
    <row r="792" spans="1:23" ht="57" hidden="1">
      <c r="A792" s="19" t="s">
        <v>386</v>
      </c>
      <c r="B792" s="19" t="s">
        <v>1286</v>
      </c>
      <c r="C792" s="19" t="s">
        <v>1476</v>
      </c>
      <c r="D792" s="19" t="s">
        <v>1288</v>
      </c>
      <c r="E792" s="19">
        <v>10</v>
      </c>
      <c r="F792" s="19" t="s">
        <v>1478</v>
      </c>
      <c r="G792" s="19" t="s">
        <v>145</v>
      </c>
      <c r="H792" s="19" t="s">
        <v>36</v>
      </c>
      <c r="I792" s="19" t="s">
        <v>37</v>
      </c>
      <c r="J792" s="67" t="s">
        <v>1295</v>
      </c>
      <c r="K792" s="19" t="s">
        <v>559</v>
      </c>
      <c r="L792" s="19" t="s">
        <v>147</v>
      </c>
      <c r="M792" s="19">
        <v>1</v>
      </c>
      <c r="N792" s="103" t="s">
        <v>1479</v>
      </c>
      <c r="O792" s="19" t="s">
        <v>1480</v>
      </c>
      <c r="P792" s="19" t="s">
        <v>162</v>
      </c>
      <c r="Q792" s="20">
        <v>0</v>
      </c>
      <c r="R792" s="20">
        <v>0</v>
      </c>
      <c r="S792" s="20">
        <v>0</v>
      </c>
      <c r="T792" s="19" t="s">
        <v>145</v>
      </c>
      <c r="U792" s="210" t="s">
        <v>1036</v>
      </c>
      <c r="V792" s="216" t="s">
        <v>1481</v>
      </c>
      <c r="W792" s="217"/>
    </row>
    <row r="793" spans="1:23" ht="71.25" hidden="1">
      <c r="A793" s="19" t="s">
        <v>386</v>
      </c>
      <c r="B793" s="19" t="s">
        <v>1286</v>
      </c>
      <c r="C793" s="19" t="s">
        <v>1482</v>
      </c>
      <c r="D793" s="19" t="s">
        <v>1288</v>
      </c>
      <c r="E793" s="19">
        <v>10</v>
      </c>
      <c r="F793" s="19" t="s">
        <v>1483</v>
      </c>
      <c r="G793" s="19" t="s">
        <v>145</v>
      </c>
      <c r="H793" s="19" t="s">
        <v>154</v>
      </c>
      <c r="I793" s="19" t="s">
        <v>37</v>
      </c>
      <c r="J793" s="67" t="s">
        <v>1484</v>
      </c>
      <c r="K793" s="19" t="s">
        <v>1485</v>
      </c>
      <c r="L793" s="19" t="s">
        <v>636</v>
      </c>
      <c r="M793" s="19">
        <v>1</v>
      </c>
      <c r="N793" s="103" t="s">
        <v>1486</v>
      </c>
      <c r="O793" s="19" t="s">
        <v>1487</v>
      </c>
      <c r="P793" s="54" t="s">
        <v>162</v>
      </c>
      <c r="Q793" s="20">
        <v>0</v>
      </c>
      <c r="R793" s="20">
        <v>0</v>
      </c>
      <c r="S793" s="20">
        <v>0</v>
      </c>
      <c r="T793" s="19" t="s">
        <v>145</v>
      </c>
      <c r="U793" s="37" t="s">
        <v>148</v>
      </c>
      <c r="V793" s="216" t="s">
        <v>1328</v>
      </c>
      <c r="W793" s="217"/>
    </row>
    <row r="794" spans="1:23" ht="42.75" hidden="1">
      <c r="A794" s="19" t="s">
        <v>386</v>
      </c>
      <c r="B794" s="19" t="s">
        <v>1286</v>
      </c>
      <c r="C794" s="19" t="s">
        <v>1482</v>
      </c>
      <c r="D794" s="19" t="s">
        <v>1288</v>
      </c>
      <c r="E794" s="19">
        <v>10</v>
      </c>
      <c r="F794" s="19" t="s">
        <v>1488</v>
      </c>
      <c r="G794" s="19" t="s">
        <v>145</v>
      </c>
      <c r="H794" s="19" t="s">
        <v>36</v>
      </c>
      <c r="I794" s="19" t="s">
        <v>46</v>
      </c>
      <c r="J794" s="67">
        <v>120</v>
      </c>
      <c r="K794" s="19" t="s">
        <v>1489</v>
      </c>
      <c r="L794" s="19" t="s">
        <v>385</v>
      </c>
      <c r="M794" s="19">
        <v>1</v>
      </c>
      <c r="N794" s="103" t="s">
        <v>1490</v>
      </c>
      <c r="O794" s="19" t="s">
        <v>1491</v>
      </c>
      <c r="P794" s="19" t="s">
        <v>162</v>
      </c>
      <c r="Q794" s="20">
        <v>0</v>
      </c>
      <c r="R794" s="20">
        <v>0</v>
      </c>
      <c r="S794" s="20">
        <v>0</v>
      </c>
      <c r="T794" s="19" t="s">
        <v>145</v>
      </c>
      <c r="U794" s="131" t="s">
        <v>63</v>
      </c>
      <c r="V794" s="216" t="s">
        <v>64</v>
      </c>
      <c r="W794" s="217"/>
    </row>
    <row r="795" spans="1:23" ht="42.75" hidden="1">
      <c r="A795" s="19" t="s">
        <v>386</v>
      </c>
      <c r="B795" s="19" t="s">
        <v>1286</v>
      </c>
      <c r="C795" s="19" t="s">
        <v>1492</v>
      </c>
      <c r="D795" s="19" t="s">
        <v>1288</v>
      </c>
      <c r="E795" s="19">
        <v>10</v>
      </c>
      <c r="F795" s="19" t="s">
        <v>1493</v>
      </c>
      <c r="G795" s="19" t="s">
        <v>145</v>
      </c>
      <c r="H795" s="19" t="s">
        <v>36</v>
      </c>
      <c r="I795" s="19" t="s">
        <v>37</v>
      </c>
      <c r="J795" s="67">
        <v>120</v>
      </c>
      <c r="K795" s="19" t="s">
        <v>1494</v>
      </c>
      <c r="L795" s="19" t="s">
        <v>152</v>
      </c>
      <c r="M795" s="19">
        <v>1</v>
      </c>
      <c r="N795" s="103" t="s">
        <v>1495</v>
      </c>
      <c r="O795" s="19" t="s">
        <v>1496</v>
      </c>
      <c r="P795" s="54" t="s">
        <v>162</v>
      </c>
      <c r="Q795" s="20">
        <v>0</v>
      </c>
      <c r="R795" s="20">
        <v>0</v>
      </c>
      <c r="S795" s="20">
        <v>0</v>
      </c>
      <c r="T795" s="19" t="s">
        <v>145</v>
      </c>
      <c r="U795" s="131" t="s">
        <v>235</v>
      </c>
      <c r="V795" s="216" t="s">
        <v>236</v>
      </c>
      <c r="W795" s="217"/>
    </row>
    <row r="796" spans="1:23" ht="42.75" hidden="1">
      <c r="A796" s="19" t="s">
        <v>386</v>
      </c>
      <c r="B796" s="19" t="s">
        <v>1286</v>
      </c>
      <c r="C796" s="19" t="s">
        <v>1497</v>
      </c>
      <c r="D796" s="19" t="s">
        <v>1288</v>
      </c>
      <c r="E796" s="19">
        <v>10</v>
      </c>
      <c r="F796" s="19" t="s">
        <v>1498</v>
      </c>
      <c r="G796" s="19" t="s">
        <v>145</v>
      </c>
      <c r="H796" s="19" t="s">
        <v>36</v>
      </c>
      <c r="I796" s="19" t="s">
        <v>46</v>
      </c>
      <c r="J796" s="67">
        <v>360</v>
      </c>
      <c r="K796" s="19" t="s">
        <v>1499</v>
      </c>
      <c r="L796" s="19" t="s">
        <v>147</v>
      </c>
      <c r="M796" s="19">
        <v>1</v>
      </c>
      <c r="N796" s="103" t="s">
        <v>1500</v>
      </c>
      <c r="O796" s="37" t="s">
        <v>1501</v>
      </c>
      <c r="P796" s="54" t="s">
        <v>162</v>
      </c>
      <c r="Q796" s="20">
        <v>0</v>
      </c>
      <c r="R796" s="20">
        <v>0</v>
      </c>
      <c r="S796" s="20">
        <v>0</v>
      </c>
      <c r="T796" s="19" t="s">
        <v>145</v>
      </c>
      <c r="U796" s="37" t="s">
        <v>176</v>
      </c>
      <c r="V796" s="216" t="s">
        <v>1502</v>
      </c>
      <c r="W796" s="217"/>
    </row>
    <row r="797" spans="1:23" ht="42.75" hidden="1">
      <c r="A797" s="19" t="s">
        <v>386</v>
      </c>
      <c r="B797" s="19" t="s">
        <v>1286</v>
      </c>
      <c r="C797" s="19" t="s">
        <v>1503</v>
      </c>
      <c r="D797" s="19" t="s">
        <v>1288</v>
      </c>
      <c r="E797" s="19">
        <v>10</v>
      </c>
      <c r="F797" s="19" t="s">
        <v>1504</v>
      </c>
      <c r="G797" s="19" t="s">
        <v>145</v>
      </c>
      <c r="H797" s="19" t="s">
        <v>36</v>
      </c>
      <c r="I797" s="19" t="s">
        <v>46</v>
      </c>
      <c r="J797" s="67">
        <v>120</v>
      </c>
      <c r="K797" s="115">
        <v>44044</v>
      </c>
      <c r="L797" s="19" t="s">
        <v>759</v>
      </c>
      <c r="M797" s="19">
        <v>1</v>
      </c>
      <c r="N797" s="103" t="s">
        <v>1505</v>
      </c>
      <c r="O797" s="19" t="s">
        <v>1506</v>
      </c>
      <c r="P797" s="54" t="s">
        <v>162</v>
      </c>
      <c r="Q797" s="20">
        <v>0</v>
      </c>
      <c r="R797" s="20">
        <v>0</v>
      </c>
      <c r="S797" s="20">
        <v>0</v>
      </c>
      <c r="T797" s="19" t="s">
        <v>145</v>
      </c>
      <c r="U797" s="37" t="s">
        <v>218</v>
      </c>
      <c r="V797" s="216" t="s">
        <v>1507</v>
      </c>
      <c r="W797" s="217"/>
    </row>
    <row r="798" spans="1:23" ht="128.25" hidden="1">
      <c r="A798" s="19" t="s">
        <v>386</v>
      </c>
      <c r="B798" s="19" t="s">
        <v>1286</v>
      </c>
      <c r="C798" s="19" t="s">
        <v>1503</v>
      </c>
      <c r="D798" s="19" t="s">
        <v>1508</v>
      </c>
      <c r="E798" s="19">
        <v>12</v>
      </c>
      <c r="F798" s="19" t="s">
        <v>1509</v>
      </c>
      <c r="G798" s="19" t="s">
        <v>145</v>
      </c>
      <c r="H798" s="19" t="s">
        <v>36</v>
      </c>
      <c r="I798" s="19" t="s">
        <v>46</v>
      </c>
      <c r="J798" s="67" t="s">
        <v>1510</v>
      </c>
      <c r="K798" s="19" t="s">
        <v>1511</v>
      </c>
      <c r="L798" s="19" t="s">
        <v>759</v>
      </c>
      <c r="M798" s="19">
        <v>1</v>
      </c>
      <c r="N798" s="103" t="s">
        <v>1512</v>
      </c>
      <c r="O798" s="19" t="s">
        <v>1513</v>
      </c>
      <c r="P798" s="19" t="s">
        <v>268</v>
      </c>
      <c r="Q798" s="20">
        <v>0</v>
      </c>
      <c r="R798" s="20">
        <v>0</v>
      </c>
      <c r="S798" s="20">
        <v>0</v>
      </c>
      <c r="T798" s="19" t="s">
        <v>145</v>
      </c>
      <c r="U798" s="37" t="s">
        <v>42</v>
      </c>
      <c r="V798" s="216" t="s">
        <v>1029</v>
      </c>
      <c r="W798" s="217"/>
    </row>
    <row r="799" spans="1:23" ht="57" hidden="1">
      <c r="A799" s="19" t="s">
        <v>386</v>
      </c>
      <c r="B799" s="19" t="s">
        <v>1286</v>
      </c>
      <c r="C799" s="19" t="s">
        <v>1514</v>
      </c>
      <c r="D799" s="19" t="s">
        <v>1288</v>
      </c>
      <c r="E799" s="19">
        <v>10</v>
      </c>
      <c r="F799" s="19" t="s">
        <v>1515</v>
      </c>
      <c r="G799" s="19" t="s">
        <v>145</v>
      </c>
      <c r="H799" s="19" t="s">
        <v>265</v>
      </c>
      <c r="I799" s="19" t="s">
        <v>91</v>
      </c>
      <c r="J799" s="67" t="s">
        <v>1343</v>
      </c>
      <c r="K799" s="19" t="s">
        <v>810</v>
      </c>
      <c r="L799" s="19" t="s">
        <v>759</v>
      </c>
      <c r="M799" s="19">
        <v>1</v>
      </c>
      <c r="N799" s="103" t="s">
        <v>1516</v>
      </c>
      <c r="O799" s="19" t="s">
        <v>1517</v>
      </c>
      <c r="P799" s="54" t="s">
        <v>162</v>
      </c>
      <c r="Q799" s="20">
        <v>0</v>
      </c>
      <c r="R799" s="20">
        <v>0</v>
      </c>
      <c r="S799" s="20">
        <v>0</v>
      </c>
      <c r="T799" s="19" t="s">
        <v>145</v>
      </c>
      <c r="U799" s="37"/>
      <c r="V799" s="216" t="s">
        <v>1328</v>
      </c>
      <c r="W799" s="217"/>
    </row>
    <row r="800" spans="1:23" ht="42.75" hidden="1">
      <c r="A800" s="19" t="s">
        <v>386</v>
      </c>
      <c r="B800" s="19" t="s">
        <v>1286</v>
      </c>
      <c r="C800" s="19" t="s">
        <v>1518</v>
      </c>
      <c r="D800" s="19" t="s">
        <v>1288</v>
      </c>
      <c r="E800" s="19">
        <v>10</v>
      </c>
      <c r="F800" s="19" t="s">
        <v>1519</v>
      </c>
      <c r="G800" s="19" t="s">
        <v>145</v>
      </c>
      <c r="H800" s="19" t="s">
        <v>36</v>
      </c>
      <c r="I800" s="19" t="s">
        <v>46</v>
      </c>
      <c r="J800" s="67" t="s">
        <v>1295</v>
      </c>
      <c r="K800" s="115">
        <v>44013</v>
      </c>
      <c r="L800" s="19" t="s">
        <v>152</v>
      </c>
      <c r="M800" s="19">
        <v>1</v>
      </c>
      <c r="N800" s="103" t="s">
        <v>1520</v>
      </c>
      <c r="O800" s="19" t="s">
        <v>1521</v>
      </c>
      <c r="P800" s="54" t="s">
        <v>162</v>
      </c>
      <c r="Q800" s="20">
        <v>0</v>
      </c>
      <c r="R800" s="20">
        <v>0</v>
      </c>
      <c r="S800" s="20">
        <v>0</v>
      </c>
      <c r="T800" s="19" t="s">
        <v>145</v>
      </c>
      <c r="U800" s="216" t="s">
        <v>218</v>
      </c>
      <c r="V800" s="216" t="s">
        <v>219</v>
      </c>
      <c r="W800" s="217"/>
    </row>
    <row r="801" spans="1:23" ht="128.25" hidden="1">
      <c r="A801" s="19" t="s">
        <v>386</v>
      </c>
      <c r="B801" s="19" t="s">
        <v>1286</v>
      </c>
      <c r="C801" s="19" t="s">
        <v>1522</v>
      </c>
      <c r="D801" s="19" t="s">
        <v>1508</v>
      </c>
      <c r="E801" s="19">
        <v>12</v>
      </c>
      <c r="F801" s="19" t="s">
        <v>1523</v>
      </c>
      <c r="G801" s="19" t="s">
        <v>145</v>
      </c>
      <c r="H801" s="19" t="s">
        <v>36</v>
      </c>
      <c r="I801" s="19" t="s">
        <v>46</v>
      </c>
      <c r="J801" s="67" t="s">
        <v>1407</v>
      </c>
      <c r="K801" s="19" t="s">
        <v>1524</v>
      </c>
      <c r="L801" s="19" t="s">
        <v>566</v>
      </c>
      <c r="M801" s="19">
        <v>1</v>
      </c>
      <c r="N801" s="103" t="s">
        <v>1525</v>
      </c>
      <c r="O801" s="19" t="s">
        <v>1526</v>
      </c>
      <c r="P801" s="54" t="s">
        <v>162</v>
      </c>
      <c r="Q801" s="20">
        <v>0</v>
      </c>
      <c r="R801" s="20">
        <v>0</v>
      </c>
      <c r="S801" s="20">
        <v>0</v>
      </c>
      <c r="T801" s="19" t="s">
        <v>145</v>
      </c>
      <c r="U801" s="37" t="s">
        <v>42</v>
      </c>
      <c r="V801" s="216" t="s">
        <v>1029</v>
      </c>
      <c r="W801" s="217"/>
    </row>
    <row r="802" spans="1:23" ht="45" hidden="1">
      <c r="A802" s="54" t="s">
        <v>421</v>
      </c>
      <c r="B802" s="54" t="s">
        <v>1527</v>
      </c>
      <c r="C802" s="54" t="s">
        <v>1528</v>
      </c>
      <c r="D802" s="37" t="s">
        <v>1529</v>
      </c>
      <c r="E802" s="54">
        <v>15</v>
      </c>
      <c r="F802" s="37" t="s">
        <v>1530</v>
      </c>
      <c r="G802" s="54" t="s">
        <v>45</v>
      </c>
      <c r="H802" s="8" t="s">
        <v>36</v>
      </c>
      <c r="I802" s="54" t="s">
        <v>37</v>
      </c>
      <c r="J802" s="67">
        <v>40</v>
      </c>
      <c r="K802" s="10" t="s">
        <v>1531</v>
      </c>
      <c r="L802" s="192"/>
      <c r="M802" s="54">
        <v>20</v>
      </c>
      <c r="N802" s="192" t="s">
        <v>995</v>
      </c>
      <c r="O802" s="192" t="s">
        <v>995</v>
      </c>
      <c r="P802" s="192" t="s">
        <v>995</v>
      </c>
      <c r="Q802" s="66">
        <v>900</v>
      </c>
      <c r="R802" s="66">
        <v>15000</v>
      </c>
      <c r="S802" s="66">
        <f t="shared" ref="S802:S819" si="19">(R802+Q802)*M802</f>
        <v>318000</v>
      </c>
      <c r="T802" s="54" t="s">
        <v>41</v>
      </c>
      <c r="U802" s="131" t="s">
        <v>48</v>
      </c>
      <c r="V802" s="216" t="s">
        <v>1002</v>
      </c>
      <c r="W802" s="215" t="s">
        <v>50</v>
      </c>
    </row>
    <row r="803" spans="1:23" ht="128.25" hidden="1">
      <c r="A803" s="54" t="s">
        <v>421</v>
      </c>
      <c r="B803" s="54" t="s">
        <v>1527</v>
      </c>
      <c r="C803" s="54" t="s">
        <v>1532</v>
      </c>
      <c r="D803" s="37" t="s">
        <v>1533</v>
      </c>
      <c r="E803" s="54">
        <v>15</v>
      </c>
      <c r="F803" s="37" t="s">
        <v>1534</v>
      </c>
      <c r="G803" s="37" t="s">
        <v>35</v>
      </c>
      <c r="H803" s="37" t="s">
        <v>609</v>
      </c>
      <c r="I803" s="54" t="s">
        <v>37</v>
      </c>
      <c r="J803" s="67">
        <v>40</v>
      </c>
      <c r="K803" s="10" t="s">
        <v>1535</v>
      </c>
      <c r="L803" s="192"/>
      <c r="M803" s="54">
        <v>5</v>
      </c>
      <c r="N803" s="192" t="s">
        <v>995</v>
      </c>
      <c r="O803" s="192" t="s">
        <v>995</v>
      </c>
      <c r="P803" s="192" t="s">
        <v>995</v>
      </c>
      <c r="Q803" s="66">
        <v>0</v>
      </c>
      <c r="R803" s="20">
        <v>0</v>
      </c>
      <c r="S803" s="66">
        <f t="shared" si="19"/>
        <v>0</v>
      </c>
      <c r="T803" s="54" t="s">
        <v>41</v>
      </c>
      <c r="U803" s="296" t="s">
        <v>48</v>
      </c>
      <c r="V803" s="131" t="s">
        <v>274</v>
      </c>
      <c r="W803" s="217"/>
    </row>
    <row r="804" spans="1:23" ht="57" hidden="1">
      <c r="A804" s="54" t="s">
        <v>421</v>
      </c>
      <c r="B804" s="54" t="s">
        <v>1527</v>
      </c>
      <c r="C804" s="54" t="s">
        <v>1532</v>
      </c>
      <c r="D804" s="37" t="s">
        <v>1536</v>
      </c>
      <c r="E804" s="54">
        <v>12</v>
      </c>
      <c r="F804" s="54" t="s">
        <v>1537</v>
      </c>
      <c r="G804" s="54" t="s">
        <v>35</v>
      </c>
      <c r="H804" s="8" t="s">
        <v>36</v>
      </c>
      <c r="I804" s="54" t="s">
        <v>37</v>
      </c>
      <c r="J804" s="67">
        <v>21</v>
      </c>
      <c r="K804" s="10" t="s">
        <v>1538</v>
      </c>
      <c r="L804" s="192"/>
      <c r="M804" s="54">
        <v>1</v>
      </c>
      <c r="N804" s="54">
        <v>1489645</v>
      </c>
      <c r="O804" s="54" t="s">
        <v>1539</v>
      </c>
      <c r="P804" s="19" t="s">
        <v>107</v>
      </c>
      <c r="Q804" s="66">
        <v>0</v>
      </c>
      <c r="R804" s="20">
        <v>0</v>
      </c>
      <c r="S804" s="66">
        <f t="shared" si="19"/>
        <v>0</v>
      </c>
      <c r="T804" s="19" t="s">
        <v>41</v>
      </c>
      <c r="U804" s="296" t="s">
        <v>48</v>
      </c>
      <c r="V804" s="216" t="s">
        <v>274</v>
      </c>
      <c r="W804" s="217"/>
    </row>
    <row r="805" spans="1:23" ht="57" hidden="1">
      <c r="A805" s="54" t="s">
        <v>421</v>
      </c>
      <c r="B805" s="54" t="s">
        <v>1527</v>
      </c>
      <c r="C805" s="54" t="s">
        <v>1532</v>
      </c>
      <c r="D805" s="37" t="s">
        <v>1536</v>
      </c>
      <c r="E805" s="54">
        <v>12</v>
      </c>
      <c r="F805" s="54" t="s">
        <v>1537</v>
      </c>
      <c r="G805" s="54" t="s">
        <v>35</v>
      </c>
      <c r="H805" s="8" t="s">
        <v>36</v>
      </c>
      <c r="I805" s="19" t="s">
        <v>46</v>
      </c>
      <c r="J805" s="67">
        <v>20</v>
      </c>
      <c r="K805" s="10" t="s">
        <v>1538</v>
      </c>
      <c r="L805" s="192"/>
      <c r="M805" s="54">
        <v>1</v>
      </c>
      <c r="N805" s="54">
        <v>1489645</v>
      </c>
      <c r="O805" s="54" t="s">
        <v>1539</v>
      </c>
      <c r="P805" s="19" t="s">
        <v>107</v>
      </c>
      <c r="Q805" s="66">
        <v>0</v>
      </c>
      <c r="R805" s="20">
        <v>0</v>
      </c>
      <c r="S805" s="66">
        <f t="shared" si="19"/>
        <v>0</v>
      </c>
      <c r="T805" s="19" t="s">
        <v>41</v>
      </c>
      <c r="U805" s="296" t="s">
        <v>48</v>
      </c>
      <c r="V805" s="216" t="s">
        <v>274</v>
      </c>
      <c r="W805" s="217"/>
    </row>
    <row r="806" spans="1:23" ht="71.25" hidden="1">
      <c r="A806" s="54" t="s">
        <v>421</v>
      </c>
      <c r="B806" s="54" t="s">
        <v>1527</v>
      </c>
      <c r="C806" s="54" t="s">
        <v>1527</v>
      </c>
      <c r="D806" s="37" t="s">
        <v>1540</v>
      </c>
      <c r="E806" s="54">
        <v>10</v>
      </c>
      <c r="F806" s="37" t="s">
        <v>1541</v>
      </c>
      <c r="G806" s="54" t="s">
        <v>45</v>
      </c>
      <c r="H806" s="8" t="s">
        <v>36</v>
      </c>
      <c r="I806" s="54" t="s">
        <v>37</v>
      </c>
      <c r="J806" s="67">
        <v>16</v>
      </c>
      <c r="K806" s="10" t="s">
        <v>1542</v>
      </c>
      <c r="L806" s="192"/>
      <c r="M806" s="54">
        <v>10</v>
      </c>
      <c r="N806" s="192" t="s">
        <v>995</v>
      </c>
      <c r="O806" s="192" t="s">
        <v>995</v>
      </c>
      <c r="P806" s="192" t="s">
        <v>995</v>
      </c>
      <c r="Q806" s="66">
        <v>1400</v>
      </c>
      <c r="R806" s="20">
        <v>0</v>
      </c>
      <c r="S806" s="66">
        <f t="shared" si="19"/>
        <v>14000</v>
      </c>
      <c r="T806" s="54" t="s">
        <v>41</v>
      </c>
      <c r="U806" s="131" t="s">
        <v>243</v>
      </c>
      <c r="V806" s="131" t="s">
        <v>244</v>
      </c>
      <c r="W806" s="215" t="s">
        <v>58</v>
      </c>
    </row>
    <row r="807" spans="1:23" ht="114" hidden="1">
      <c r="A807" s="54" t="s">
        <v>421</v>
      </c>
      <c r="B807" s="54" t="s">
        <v>1527</v>
      </c>
      <c r="C807" s="54" t="s">
        <v>1527</v>
      </c>
      <c r="D807" s="37" t="s">
        <v>1543</v>
      </c>
      <c r="E807" s="54">
        <v>12</v>
      </c>
      <c r="F807" s="51" t="s">
        <v>1544</v>
      </c>
      <c r="G807" s="51" t="s">
        <v>45</v>
      </c>
      <c r="H807" s="8" t="s">
        <v>36</v>
      </c>
      <c r="I807" s="54" t="s">
        <v>37</v>
      </c>
      <c r="J807" s="67">
        <v>4</v>
      </c>
      <c r="K807" s="10">
        <v>43929</v>
      </c>
      <c r="L807" s="192"/>
      <c r="M807" s="54">
        <v>5</v>
      </c>
      <c r="N807" s="192" t="s">
        <v>995</v>
      </c>
      <c r="O807" s="192" t="s">
        <v>995</v>
      </c>
      <c r="P807" s="192" t="s">
        <v>995</v>
      </c>
      <c r="Q807" s="66">
        <v>0</v>
      </c>
      <c r="R807" s="20">
        <v>0</v>
      </c>
      <c r="S807" s="66">
        <f t="shared" si="19"/>
        <v>0</v>
      </c>
      <c r="T807" s="54" t="s">
        <v>41</v>
      </c>
      <c r="U807" s="131" t="s">
        <v>243</v>
      </c>
      <c r="V807" s="216" t="s">
        <v>244</v>
      </c>
      <c r="W807" s="215" t="s">
        <v>58</v>
      </c>
    </row>
    <row r="808" spans="1:23" ht="99.75" hidden="1">
      <c r="A808" s="54" t="s">
        <v>421</v>
      </c>
      <c r="B808" s="54" t="s">
        <v>1527</v>
      </c>
      <c r="C808" s="54" t="s">
        <v>1527</v>
      </c>
      <c r="D808" s="37" t="s">
        <v>1545</v>
      </c>
      <c r="E808" s="54">
        <v>15</v>
      </c>
      <c r="F808" s="54" t="s">
        <v>1546</v>
      </c>
      <c r="G808" s="54" t="s">
        <v>45</v>
      </c>
      <c r="H808" s="8" t="s">
        <v>36</v>
      </c>
      <c r="I808" s="54" t="s">
        <v>37</v>
      </c>
      <c r="J808" s="67">
        <v>40</v>
      </c>
      <c r="K808" s="10" t="s">
        <v>1547</v>
      </c>
      <c r="L808" s="192"/>
      <c r="M808" s="54">
        <v>40</v>
      </c>
      <c r="N808" s="192" t="s">
        <v>995</v>
      </c>
      <c r="O808" s="192" t="s">
        <v>995</v>
      </c>
      <c r="P808" s="192" t="s">
        <v>995</v>
      </c>
      <c r="Q808" s="66">
        <v>600</v>
      </c>
      <c r="R808" s="20">
        <v>0</v>
      </c>
      <c r="S808" s="66">
        <f t="shared" si="19"/>
        <v>24000</v>
      </c>
      <c r="T808" s="54" t="s">
        <v>41</v>
      </c>
      <c r="U808" s="131" t="s">
        <v>42</v>
      </c>
      <c r="V808" s="131" t="s">
        <v>43</v>
      </c>
      <c r="W808" s="215" t="s">
        <v>50</v>
      </c>
    </row>
    <row r="809" spans="1:23" ht="71.25" hidden="1">
      <c r="A809" s="54" t="s">
        <v>421</v>
      </c>
      <c r="B809" s="54" t="s">
        <v>1527</v>
      </c>
      <c r="C809" s="54" t="s">
        <v>1527</v>
      </c>
      <c r="D809" s="37" t="s">
        <v>1540</v>
      </c>
      <c r="E809" s="54">
        <v>10</v>
      </c>
      <c r="F809" s="37" t="s">
        <v>1548</v>
      </c>
      <c r="G809" s="54" t="s">
        <v>45</v>
      </c>
      <c r="H809" s="8" t="s">
        <v>36</v>
      </c>
      <c r="I809" s="54" t="s">
        <v>37</v>
      </c>
      <c r="J809" s="67">
        <v>15</v>
      </c>
      <c r="K809" s="10" t="s">
        <v>1549</v>
      </c>
      <c r="L809" s="192"/>
      <c r="M809" s="54">
        <v>20</v>
      </c>
      <c r="N809" s="192" t="s">
        <v>995</v>
      </c>
      <c r="O809" s="192" t="s">
        <v>995</v>
      </c>
      <c r="P809" s="192" t="s">
        <v>995</v>
      </c>
      <c r="Q809" s="66">
        <v>2130</v>
      </c>
      <c r="R809" s="20">
        <v>0</v>
      </c>
      <c r="S809" s="66">
        <f t="shared" si="19"/>
        <v>42600</v>
      </c>
      <c r="T809" s="54" t="s">
        <v>41</v>
      </c>
      <c r="U809" s="131" t="s">
        <v>336</v>
      </c>
      <c r="V809" s="131" t="s">
        <v>1550</v>
      </c>
      <c r="W809" s="215" t="s">
        <v>50</v>
      </c>
    </row>
    <row r="810" spans="1:23" ht="57" hidden="1">
      <c r="A810" s="54" t="s">
        <v>421</v>
      </c>
      <c r="B810" s="54" t="s">
        <v>1527</v>
      </c>
      <c r="C810" s="54" t="s">
        <v>1527</v>
      </c>
      <c r="D810" s="37" t="s">
        <v>1551</v>
      </c>
      <c r="E810" s="54">
        <v>16</v>
      </c>
      <c r="F810" s="54" t="s">
        <v>1552</v>
      </c>
      <c r="G810" s="54" t="s">
        <v>45</v>
      </c>
      <c r="H810" s="8" t="s">
        <v>36</v>
      </c>
      <c r="I810" s="54" t="s">
        <v>37</v>
      </c>
      <c r="J810" s="67">
        <v>8</v>
      </c>
      <c r="K810" s="10">
        <v>43927</v>
      </c>
      <c r="L810" s="192"/>
      <c r="M810" s="54">
        <v>6</v>
      </c>
      <c r="N810" s="192" t="s">
        <v>995</v>
      </c>
      <c r="O810" s="192" t="s">
        <v>995</v>
      </c>
      <c r="P810" s="192" t="s">
        <v>995</v>
      </c>
      <c r="Q810" s="66">
        <v>0</v>
      </c>
      <c r="R810" s="20">
        <v>0</v>
      </c>
      <c r="S810" s="66">
        <f t="shared" si="19"/>
        <v>0</v>
      </c>
      <c r="T810" s="54" t="s">
        <v>41</v>
      </c>
      <c r="U810" s="210" t="s">
        <v>48</v>
      </c>
      <c r="V810" s="221" t="s">
        <v>179</v>
      </c>
      <c r="W810" s="215" t="s">
        <v>50</v>
      </c>
    </row>
    <row r="811" spans="1:23" ht="71.25" hidden="1">
      <c r="A811" s="54" t="s">
        <v>421</v>
      </c>
      <c r="B811" s="54" t="s">
        <v>1527</v>
      </c>
      <c r="C811" s="54" t="s">
        <v>1527</v>
      </c>
      <c r="D811" s="37" t="s">
        <v>1553</v>
      </c>
      <c r="E811" s="54">
        <v>20</v>
      </c>
      <c r="F811" s="37" t="s">
        <v>1554</v>
      </c>
      <c r="G811" s="54" t="s">
        <v>35</v>
      </c>
      <c r="H811" s="54" t="s">
        <v>310</v>
      </c>
      <c r="I811" s="54" t="s">
        <v>37</v>
      </c>
      <c r="J811" s="67">
        <v>24</v>
      </c>
      <c r="K811" s="10" t="s">
        <v>1555</v>
      </c>
      <c r="L811" s="192"/>
      <c r="M811" s="54">
        <v>1</v>
      </c>
      <c r="N811" s="54">
        <v>1436719</v>
      </c>
      <c r="O811" s="54" t="s">
        <v>1556</v>
      </c>
      <c r="P811" s="37" t="s">
        <v>611</v>
      </c>
      <c r="Q811" s="66">
        <v>4308</v>
      </c>
      <c r="R811" s="66">
        <v>2000</v>
      </c>
      <c r="S811" s="66">
        <f t="shared" si="19"/>
        <v>6308</v>
      </c>
      <c r="T811" s="54" t="s">
        <v>41</v>
      </c>
      <c r="U811" s="210" t="s">
        <v>48</v>
      </c>
      <c r="V811" s="216" t="s">
        <v>274</v>
      </c>
      <c r="W811" s="217"/>
    </row>
    <row r="812" spans="1:23" ht="85.5" hidden="1">
      <c r="A812" s="8" t="s">
        <v>30</v>
      </c>
      <c r="B812" s="8" t="s">
        <v>1557</v>
      </c>
      <c r="C812" s="8" t="s">
        <v>1557</v>
      </c>
      <c r="D812" s="8" t="s">
        <v>1558</v>
      </c>
      <c r="E812" s="8">
        <v>12</v>
      </c>
      <c r="F812" s="8" t="s">
        <v>1559</v>
      </c>
      <c r="G812" s="8" t="s">
        <v>45</v>
      </c>
      <c r="H812" s="8" t="s">
        <v>36</v>
      </c>
      <c r="I812" s="8" t="s">
        <v>37</v>
      </c>
      <c r="J812" s="52">
        <v>16</v>
      </c>
      <c r="K812" s="10">
        <v>2020</v>
      </c>
      <c r="L812" s="192"/>
      <c r="M812" s="8">
        <v>6</v>
      </c>
      <c r="N812" s="12" t="s">
        <v>1560</v>
      </c>
      <c r="O812" s="8" t="s">
        <v>1561</v>
      </c>
      <c r="P812" s="8" t="s">
        <v>1562</v>
      </c>
      <c r="Q812" s="64">
        <v>0</v>
      </c>
      <c r="R812" s="14">
        <v>0</v>
      </c>
      <c r="S812" s="64">
        <f t="shared" si="19"/>
        <v>0</v>
      </c>
      <c r="T812" s="8" t="s">
        <v>41</v>
      </c>
      <c r="U812" s="131" t="s">
        <v>201</v>
      </c>
      <c r="V812" s="210" t="s">
        <v>207</v>
      </c>
      <c r="W812" s="215" t="s">
        <v>50</v>
      </c>
    </row>
    <row r="813" spans="1:23" ht="171" hidden="1">
      <c r="A813" s="19" t="s">
        <v>30</v>
      </c>
      <c r="B813" s="19" t="s">
        <v>1557</v>
      </c>
      <c r="C813" s="19" t="s">
        <v>1557</v>
      </c>
      <c r="D813" s="19" t="s">
        <v>1563</v>
      </c>
      <c r="E813" s="19">
        <v>15</v>
      </c>
      <c r="F813" s="19" t="s">
        <v>1564</v>
      </c>
      <c r="G813" s="19" t="s">
        <v>35</v>
      </c>
      <c r="H813" s="8" t="s">
        <v>36</v>
      </c>
      <c r="I813" s="19" t="s">
        <v>37</v>
      </c>
      <c r="J813" s="52">
        <v>24</v>
      </c>
      <c r="K813" s="10">
        <v>2020</v>
      </c>
      <c r="L813" s="192"/>
      <c r="M813" s="19">
        <v>3</v>
      </c>
      <c r="N813" s="37" t="s">
        <v>1565</v>
      </c>
      <c r="O813" s="19" t="s">
        <v>1566</v>
      </c>
      <c r="P813" s="19" t="s">
        <v>1562</v>
      </c>
      <c r="Q813" s="20">
        <v>840</v>
      </c>
      <c r="R813" s="20">
        <v>0</v>
      </c>
      <c r="S813" s="20">
        <f t="shared" si="19"/>
        <v>2520</v>
      </c>
      <c r="T813" s="19" t="s">
        <v>41</v>
      </c>
      <c r="U813" s="210" t="s">
        <v>148</v>
      </c>
      <c r="V813" s="216" t="s">
        <v>225</v>
      </c>
      <c r="W813" s="217"/>
    </row>
    <row r="814" spans="1:23" ht="114" hidden="1">
      <c r="A814" s="19" t="s">
        <v>30</v>
      </c>
      <c r="B814" s="19" t="s">
        <v>1557</v>
      </c>
      <c r="C814" s="19" t="s">
        <v>1557</v>
      </c>
      <c r="D814" s="19" t="s">
        <v>1567</v>
      </c>
      <c r="E814" s="19">
        <v>12</v>
      </c>
      <c r="F814" s="19" t="s">
        <v>1568</v>
      </c>
      <c r="G814" s="19" t="s">
        <v>145</v>
      </c>
      <c r="H814" s="8" t="s">
        <v>36</v>
      </c>
      <c r="I814" s="19" t="s">
        <v>46</v>
      </c>
      <c r="J814" s="52">
        <v>80</v>
      </c>
      <c r="K814" s="10">
        <v>2020</v>
      </c>
      <c r="L814" s="10" t="s">
        <v>632</v>
      </c>
      <c r="M814" s="19">
        <v>1</v>
      </c>
      <c r="N814" s="37">
        <v>1491402</v>
      </c>
      <c r="O814" s="19" t="s">
        <v>1569</v>
      </c>
      <c r="P814" s="19" t="s">
        <v>1570</v>
      </c>
      <c r="Q814" s="20">
        <v>0</v>
      </c>
      <c r="R814" s="20">
        <v>0</v>
      </c>
      <c r="S814" s="20">
        <f t="shared" si="19"/>
        <v>0</v>
      </c>
      <c r="T814" s="19" t="s">
        <v>145</v>
      </c>
      <c r="U814" s="210" t="s">
        <v>148</v>
      </c>
      <c r="V814" s="216" t="s">
        <v>225</v>
      </c>
      <c r="W814" s="217"/>
    </row>
    <row r="815" spans="1:23" ht="156.75" hidden="1">
      <c r="A815" s="12" t="s">
        <v>30</v>
      </c>
      <c r="B815" s="12" t="s">
        <v>1557</v>
      </c>
      <c r="C815" s="12" t="s">
        <v>1557</v>
      </c>
      <c r="D815" s="12" t="s">
        <v>1571</v>
      </c>
      <c r="E815" s="12">
        <v>15</v>
      </c>
      <c r="F815" s="12" t="s">
        <v>1572</v>
      </c>
      <c r="G815" s="12" t="s">
        <v>45</v>
      </c>
      <c r="H815" s="8" t="s">
        <v>36</v>
      </c>
      <c r="I815" s="12" t="s">
        <v>37</v>
      </c>
      <c r="J815" s="12">
        <v>20</v>
      </c>
      <c r="K815" s="10">
        <v>2020</v>
      </c>
      <c r="L815" s="192"/>
      <c r="M815" s="12">
        <v>10</v>
      </c>
      <c r="N815" s="12" t="s">
        <v>1573</v>
      </c>
      <c r="O815" s="12" t="s">
        <v>1574</v>
      </c>
      <c r="P815" s="12" t="s">
        <v>1562</v>
      </c>
      <c r="Q815" s="75">
        <v>0</v>
      </c>
      <c r="R815" s="20">
        <v>0</v>
      </c>
      <c r="S815" s="60">
        <f t="shared" si="19"/>
        <v>0</v>
      </c>
      <c r="T815" s="12" t="s">
        <v>41</v>
      </c>
      <c r="U815" s="221" t="s">
        <v>866</v>
      </c>
      <c r="V815" s="221" t="s">
        <v>867</v>
      </c>
      <c r="W815" s="215" t="s">
        <v>78</v>
      </c>
    </row>
    <row r="816" spans="1:23" ht="156.75" hidden="1">
      <c r="A816" s="19" t="s">
        <v>30</v>
      </c>
      <c r="B816" s="19" t="s">
        <v>1557</v>
      </c>
      <c r="C816" s="19" t="s">
        <v>1557</v>
      </c>
      <c r="D816" s="19" t="s">
        <v>1567</v>
      </c>
      <c r="E816" s="19">
        <v>12</v>
      </c>
      <c r="F816" s="19" t="s">
        <v>1575</v>
      </c>
      <c r="G816" s="19" t="s">
        <v>35</v>
      </c>
      <c r="H816" s="8" t="s">
        <v>36</v>
      </c>
      <c r="I816" s="19" t="s">
        <v>46</v>
      </c>
      <c r="J816" s="10">
        <v>80</v>
      </c>
      <c r="K816" s="10">
        <v>2020</v>
      </c>
      <c r="L816" s="192"/>
      <c r="M816" s="19">
        <v>1</v>
      </c>
      <c r="N816" s="37">
        <v>1142278</v>
      </c>
      <c r="O816" s="19" t="s">
        <v>1576</v>
      </c>
      <c r="P816" s="37" t="s">
        <v>611</v>
      </c>
      <c r="Q816" s="75">
        <v>0</v>
      </c>
      <c r="R816" s="20">
        <v>0</v>
      </c>
      <c r="S816" s="20">
        <f t="shared" si="19"/>
        <v>0</v>
      </c>
      <c r="T816" s="19" t="s">
        <v>41</v>
      </c>
      <c r="U816" s="210" t="s">
        <v>148</v>
      </c>
      <c r="V816" s="216" t="s">
        <v>225</v>
      </c>
      <c r="W816" s="217"/>
    </row>
    <row r="817" spans="1:23" ht="85.5" hidden="1">
      <c r="A817" s="8" t="s">
        <v>30</v>
      </c>
      <c r="B817" s="8" t="s">
        <v>1557</v>
      </c>
      <c r="C817" s="8" t="s">
        <v>1557</v>
      </c>
      <c r="D817" s="8" t="s">
        <v>1558</v>
      </c>
      <c r="E817" s="8">
        <v>12</v>
      </c>
      <c r="F817" s="8" t="s">
        <v>1577</v>
      </c>
      <c r="G817" s="8" t="s">
        <v>45</v>
      </c>
      <c r="H817" s="8" t="s">
        <v>36</v>
      </c>
      <c r="I817" s="8" t="s">
        <v>37</v>
      </c>
      <c r="J817" s="9">
        <v>20</v>
      </c>
      <c r="K817" s="10">
        <v>2020</v>
      </c>
      <c r="L817" s="192"/>
      <c r="M817" s="8">
        <v>6</v>
      </c>
      <c r="N817" s="12" t="s">
        <v>1578</v>
      </c>
      <c r="O817" s="8" t="s">
        <v>1561</v>
      </c>
      <c r="P817" s="12" t="s">
        <v>1579</v>
      </c>
      <c r="Q817" s="77">
        <v>0</v>
      </c>
      <c r="R817" s="14">
        <v>0</v>
      </c>
      <c r="S817" s="64">
        <f t="shared" si="19"/>
        <v>0</v>
      </c>
      <c r="T817" s="8" t="s">
        <v>41</v>
      </c>
      <c r="U817" s="131" t="s">
        <v>201</v>
      </c>
      <c r="V817" s="131" t="s">
        <v>202</v>
      </c>
      <c r="W817" s="215" t="s">
        <v>50</v>
      </c>
    </row>
    <row r="818" spans="1:23" ht="42.75" hidden="1">
      <c r="A818" s="8" t="s">
        <v>30</v>
      </c>
      <c r="B818" s="8" t="s">
        <v>1557</v>
      </c>
      <c r="C818" s="8" t="s">
        <v>1557</v>
      </c>
      <c r="D818" s="8" t="s">
        <v>1580</v>
      </c>
      <c r="E818" s="8">
        <v>15</v>
      </c>
      <c r="F818" s="8" t="s">
        <v>1581</v>
      </c>
      <c r="G818" s="8" t="s">
        <v>145</v>
      </c>
      <c r="H818" s="8" t="s">
        <v>36</v>
      </c>
      <c r="I818" s="19" t="s">
        <v>46</v>
      </c>
      <c r="J818" s="10">
        <v>120</v>
      </c>
      <c r="K818" s="10">
        <v>2020</v>
      </c>
      <c r="L818" s="10" t="s">
        <v>385</v>
      </c>
      <c r="M818" s="19">
        <v>1</v>
      </c>
      <c r="N818" s="19">
        <v>1479916</v>
      </c>
      <c r="O818" s="19" t="s">
        <v>1582</v>
      </c>
      <c r="P818" s="19" t="s">
        <v>1583</v>
      </c>
      <c r="Q818" s="75">
        <v>0</v>
      </c>
      <c r="R818" s="20">
        <v>0</v>
      </c>
      <c r="S818" s="60">
        <f t="shared" si="19"/>
        <v>0</v>
      </c>
      <c r="T818" s="19" t="s">
        <v>145</v>
      </c>
      <c r="U818" s="131" t="s">
        <v>63</v>
      </c>
      <c r="V818" s="131" t="s">
        <v>64</v>
      </c>
      <c r="W818" s="217"/>
    </row>
    <row r="819" spans="1:23" ht="42.75" hidden="1">
      <c r="A819" s="8" t="s">
        <v>30</v>
      </c>
      <c r="B819" s="8" t="s">
        <v>1557</v>
      </c>
      <c r="C819" s="8" t="s">
        <v>1557</v>
      </c>
      <c r="D819" s="8" t="s">
        <v>1580</v>
      </c>
      <c r="E819" s="8">
        <v>15</v>
      </c>
      <c r="F819" s="8" t="s">
        <v>1581</v>
      </c>
      <c r="G819" s="8" t="s">
        <v>145</v>
      </c>
      <c r="H819" s="8" t="s">
        <v>36</v>
      </c>
      <c r="I819" s="8" t="s">
        <v>46</v>
      </c>
      <c r="J819" s="9">
        <v>120</v>
      </c>
      <c r="K819" s="10">
        <v>2020</v>
      </c>
      <c r="L819" s="10" t="s">
        <v>610</v>
      </c>
      <c r="M819" s="8">
        <v>1</v>
      </c>
      <c r="N819" s="12" t="s">
        <v>1584</v>
      </c>
      <c r="O819" s="8" t="s">
        <v>1585</v>
      </c>
      <c r="P819" s="8" t="s">
        <v>1586</v>
      </c>
      <c r="Q819" s="14">
        <v>0</v>
      </c>
      <c r="R819" s="14">
        <v>0</v>
      </c>
      <c r="S819" s="14">
        <f t="shared" si="19"/>
        <v>0</v>
      </c>
      <c r="T819" s="8" t="s">
        <v>145</v>
      </c>
      <c r="U819" s="131" t="s">
        <v>63</v>
      </c>
      <c r="V819" s="216" t="s">
        <v>64</v>
      </c>
      <c r="W819" s="217"/>
    </row>
    <row r="820" spans="1:23" ht="85.5" hidden="1">
      <c r="A820" s="19" t="s">
        <v>1587</v>
      </c>
      <c r="B820" s="19" t="s">
        <v>1588</v>
      </c>
      <c r="C820" s="19" t="s">
        <v>1589</v>
      </c>
      <c r="D820" s="19" t="s">
        <v>1590</v>
      </c>
      <c r="E820" s="19">
        <v>15</v>
      </c>
      <c r="F820" s="19" t="s">
        <v>1591</v>
      </c>
      <c r="G820" s="19" t="s">
        <v>45</v>
      </c>
      <c r="H820" s="19" t="s">
        <v>36</v>
      </c>
      <c r="I820" s="19" t="s">
        <v>37</v>
      </c>
      <c r="J820" s="52">
        <v>40</v>
      </c>
      <c r="K820" s="8">
        <v>2020</v>
      </c>
      <c r="L820" s="192"/>
      <c r="M820" s="8">
        <v>15</v>
      </c>
      <c r="N820" s="12" t="s">
        <v>1230</v>
      </c>
      <c r="O820" s="12" t="s">
        <v>1230</v>
      </c>
      <c r="P820" s="8" t="s">
        <v>1592</v>
      </c>
      <c r="Q820" s="14">
        <v>0</v>
      </c>
      <c r="R820" s="14">
        <v>0</v>
      </c>
      <c r="S820" s="14">
        <v>0</v>
      </c>
      <c r="T820" s="19" t="s">
        <v>41</v>
      </c>
      <c r="U820" s="131" t="s">
        <v>539</v>
      </c>
      <c r="V820" s="216" t="s">
        <v>540</v>
      </c>
      <c r="W820" s="215" t="s">
        <v>78</v>
      </c>
    </row>
    <row r="821" spans="1:23" ht="85.5" hidden="1">
      <c r="A821" s="8" t="s">
        <v>1587</v>
      </c>
      <c r="B821" s="8" t="s">
        <v>1588</v>
      </c>
      <c r="C821" s="8" t="s">
        <v>1589</v>
      </c>
      <c r="D821" s="8" t="s">
        <v>1590</v>
      </c>
      <c r="E821" s="8">
        <v>15</v>
      </c>
      <c r="F821" s="8" t="s">
        <v>1593</v>
      </c>
      <c r="G821" s="8" t="s">
        <v>45</v>
      </c>
      <c r="H821" s="8" t="s">
        <v>36</v>
      </c>
      <c r="I821" s="8" t="s">
        <v>37</v>
      </c>
      <c r="J821" s="52">
        <v>40</v>
      </c>
      <c r="K821" s="8">
        <v>2020</v>
      </c>
      <c r="L821" s="192"/>
      <c r="M821" s="8">
        <v>30</v>
      </c>
      <c r="N821" s="12" t="s">
        <v>1230</v>
      </c>
      <c r="O821" s="12" t="s">
        <v>1230</v>
      </c>
      <c r="P821" s="8" t="s">
        <v>1592</v>
      </c>
      <c r="Q821" s="14">
        <v>0</v>
      </c>
      <c r="R821" s="14">
        <v>0</v>
      </c>
      <c r="S821" s="14">
        <v>0</v>
      </c>
      <c r="T821" s="8" t="s">
        <v>41</v>
      </c>
      <c r="U821" s="131" t="s">
        <v>539</v>
      </c>
      <c r="V821" s="216" t="s">
        <v>540</v>
      </c>
      <c r="W821" s="215" t="s">
        <v>78</v>
      </c>
    </row>
    <row r="822" spans="1:23" ht="99.75" hidden="1">
      <c r="A822" s="8" t="s">
        <v>1587</v>
      </c>
      <c r="B822" s="8" t="s">
        <v>1588</v>
      </c>
      <c r="C822" s="8" t="s">
        <v>1589</v>
      </c>
      <c r="D822" s="8" t="s">
        <v>1590</v>
      </c>
      <c r="E822" s="8">
        <v>15</v>
      </c>
      <c r="F822" s="8" t="s">
        <v>1594</v>
      </c>
      <c r="G822" s="8" t="s">
        <v>45</v>
      </c>
      <c r="H822" s="8" t="s">
        <v>36</v>
      </c>
      <c r="I822" s="8" t="s">
        <v>37</v>
      </c>
      <c r="J822" s="52">
        <v>40</v>
      </c>
      <c r="K822" s="8">
        <v>2020</v>
      </c>
      <c r="L822" s="192"/>
      <c r="M822" s="8">
        <v>30</v>
      </c>
      <c r="N822" s="12" t="s">
        <v>1230</v>
      </c>
      <c r="O822" s="12" t="s">
        <v>1230</v>
      </c>
      <c r="P822" s="8" t="s">
        <v>1592</v>
      </c>
      <c r="Q822" s="14">
        <v>0</v>
      </c>
      <c r="R822" s="14">
        <v>0</v>
      </c>
      <c r="S822" s="14">
        <v>0</v>
      </c>
      <c r="T822" s="8" t="s">
        <v>41</v>
      </c>
      <c r="U822" s="131" t="s">
        <v>539</v>
      </c>
      <c r="V822" s="216" t="s">
        <v>540</v>
      </c>
      <c r="W822" s="215" t="s">
        <v>78</v>
      </c>
    </row>
    <row r="823" spans="1:23" ht="142.5" hidden="1">
      <c r="A823" s="19" t="s">
        <v>1587</v>
      </c>
      <c r="B823" s="19" t="s">
        <v>1588</v>
      </c>
      <c r="C823" s="19" t="s">
        <v>1589</v>
      </c>
      <c r="D823" s="19" t="s">
        <v>1590</v>
      </c>
      <c r="E823" s="19">
        <v>15</v>
      </c>
      <c r="F823" s="19" t="s">
        <v>1595</v>
      </c>
      <c r="G823" s="19" t="s">
        <v>45</v>
      </c>
      <c r="H823" s="19" t="s">
        <v>36</v>
      </c>
      <c r="I823" s="19" t="s">
        <v>37</v>
      </c>
      <c r="J823" s="52">
        <v>40</v>
      </c>
      <c r="K823" s="8">
        <v>2020</v>
      </c>
      <c r="L823" s="192"/>
      <c r="M823" s="8">
        <v>30</v>
      </c>
      <c r="N823" s="12" t="s">
        <v>1230</v>
      </c>
      <c r="O823" s="12" t="s">
        <v>1230</v>
      </c>
      <c r="P823" s="8" t="s">
        <v>1592</v>
      </c>
      <c r="Q823" s="14">
        <v>0</v>
      </c>
      <c r="R823" s="14">
        <v>0</v>
      </c>
      <c r="S823" s="14">
        <v>0</v>
      </c>
      <c r="T823" s="19" t="s">
        <v>41</v>
      </c>
      <c r="U823" s="131" t="s">
        <v>539</v>
      </c>
      <c r="V823" s="216" t="s">
        <v>540</v>
      </c>
      <c r="W823" s="215" t="s">
        <v>78</v>
      </c>
    </row>
    <row r="824" spans="1:23" ht="142.5" hidden="1">
      <c r="A824" s="19" t="s">
        <v>1587</v>
      </c>
      <c r="B824" s="19" t="s">
        <v>1588</v>
      </c>
      <c r="C824" s="19" t="s">
        <v>1589</v>
      </c>
      <c r="D824" s="19" t="s">
        <v>1596</v>
      </c>
      <c r="E824" s="19">
        <v>15</v>
      </c>
      <c r="F824" s="19" t="s">
        <v>1595</v>
      </c>
      <c r="G824" s="19" t="s">
        <v>45</v>
      </c>
      <c r="H824" s="19" t="s">
        <v>36</v>
      </c>
      <c r="I824" s="19" t="s">
        <v>37</v>
      </c>
      <c r="J824" s="52">
        <v>40</v>
      </c>
      <c r="K824" s="8">
        <v>2020</v>
      </c>
      <c r="L824" s="192"/>
      <c r="M824" s="8">
        <v>30</v>
      </c>
      <c r="N824" s="12" t="s">
        <v>1230</v>
      </c>
      <c r="O824" s="12" t="s">
        <v>1230</v>
      </c>
      <c r="P824" s="8" t="s">
        <v>1592</v>
      </c>
      <c r="Q824" s="14">
        <v>0</v>
      </c>
      <c r="R824" s="14">
        <v>0</v>
      </c>
      <c r="S824" s="14">
        <v>0</v>
      </c>
      <c r="T824" s="19" t="s">
        <v>41</v>
      </c>
      <c r="U824" s="131" t="s">
        <v>539</v>
      </c>
      <c r="V824" s="216" t="s">
        <v>540</v>
      </c>
      <c r="W824" s="215" t="s">
        <v>78</v>
      </c>
    </row>
    <row r="825" spans="1:23" ht="142.5" hidden="1">
      <c r="A825" s="19" t="s">
        <v>1587</v>
      </c>
      <c r="B825" s="19" t="s">
        <v>1588</v>
      </c>
      <c r="C825" s="19" t="s">
        <v>1589</v>
      </c>
      <c r="D825" s="19" t="s">
        <v>1597</v>
      </c>
      <c r="E825" s="19">
        <v>15</v>
      </c>
      <c r="F825" s="19" t="s">
        <v>1595</v>
      </c>
      <c r="G825" s="19" t="s">
        <v>45</v>
      </c>
      <c r="H825" s="19" t="s">
        <v>36</v>
      </c>
      <c r="I825" s="19" t="s">
        <v>37</v>
      </c>
      <c r="J825" s="52">
        <v>40</v>
      </c>
      <c r="K825" s="130">
        <v>2020</v>
      </c>
      <c r="L825" s="192"/>
      <c r="M825" s="8">
        <v>30</v>
      </c>
      <c r="N825" s="12" t="s">
        <v>1230</v>
      </c>
      <c r="O825" s="12" t="s">
        <v>1230</v>
      </c>
      <c r="P825" s="8" t="s">
        <v>1592</v>
      </c>
      <c r="Q825" s="14">
        <v>0</v>
      </c>
      <c r="R825" s="14">
        <v>0</v>
      </c>
      <c r="S825" s="14">
        <v>0</v>
      </c>
      <c r="T825" s="19" t="s">
        <v>41</v>
      </c>
      <c r="U825" s="131" t="s">
        <v>539</v>
      </c>
      <c r="V825" s="216" t="s">
        <v>540</v>
      </c>
      <c r="W825" s="215" t="s">
        <v>78</v>
      </c>
    </row>
    <row r="826" spans="1:23" ht="85.5" hidden="1">
      <c r="A826" s="8" t="s">
        <v>1587</v>
      </c>
      <c r="B826" s="8" t="s">
        <v>1588</v>
      </c>
      <c r="C826" s="8" t="s">
        <v>1589</v>
      </c>
      <c r="D826" s="8" t="s">
        <v>1590</v>
      </c>
      <c r="E826" s="8">
        <v>15</v>
      </c>
      <c r="F826" s="8" t="s">
        <v>1598</v>
      </c>
      <c r="G826" s="8" t="s">
        <v>45</v>
      </c>
      <c r="H826" s="8" t="s">
        <v>36</v>
      </c>
      <c r="I826" s="8" t="s">
        <v>37</v>
      </c>
      <c r="J826" s="52">
        <v>20</v>
      </c>
      <c r="K826" s="8">
        <v>2020</v>
      </c>
      <c r="L826" s="192"/>
      <c r="M826" s="8">
        <v>30</v>
      </c>
      <c r="N826" s="12" t="s">
        <v>1230</v>
      </c>
      <c r="O826" s="12" t="s">
        <v>1230</v>
      </c>
      <c r="P826" s="8" t="s">
        <v>1592</v>
      </c>
      <c r="Q826" s="14">
        <v>0</v>
      </c>
      <c r="R826" s="14">
        <v>0</v>
      </c>
      <c r="S826" s="14">
        <v>0</v>
      </c>
      <c r="T826" s="8" t="s">
        <v>41</v>
      </c>
      <c r="U826" s="131" t="s">
        <v>539</v>
      </c>
      <c r="V826" s="216" t="s">
        <v>540</v>
      </c>
      <c r="W826" s="215" t="s">
        <v>78</v>
      </c>
    </row>
    <row r="827" spans="1:23" ht="85.5" hidden="1">
      <c r="A827" s="19" t="s">
        <v>1587</v>
      </c>
      <c r="B827" s="19" t="s">
        <v>1588</v>
      </c>
      <c r="C827" s="19" t="s">
        <v>1589</v>
      </c>
      <c r="D827" s="19" t="s">
        <v>1590</v>
      </c>
      <c r="E827" s="19">
        <v>15</v>
      </c>
      <c r="F827" s="19" t="s">
        <v>1599</v>
      </c>
      <c r="G827" s="19" t="s">
        <v>45</v>
      </c>
      <c r="H827" s="19" t="s">
        <v>36</v>
      </c>
      <c r="I827" s="19" t="s">
        <v>37</v>
      </c>
      <c r="J827" s="52">
        <v>20</v>
      </c>
      <c r="K827" s="8">
        <v>2020</v>
      </c>
      <c r="L827" s="192"/>
      <c r="M827" s="8">
        <v>15</v>
      </c>
      <c r="N827" s="12" t="s">
        <v>1230</v>
      </c>
      <c r="O827" s="12" t="s">
        <v>1230</v>
      </c>
      <c r="P827" s="8" t="s">
        <v>1592</v>
      </c>
      <c r="Q827" s="14">
        <v>0</v>
      </c>
      <c r="R827" s="14">
        <v>0</v>
      </c>
      <c r="S827" s="14">
        <v>0</v>
      </c>
      <c r="T827" s="19" t="s">
        <v>41</v>
      </c>
      <c r="U827" s="131" t="s">
        <v>539</v>
      </c>
      <c r="V827" s="216" t="s">
        <v>540</v>
      </c>
      <c r="W827" s="215" t="s">
        <v>78</v>
      </c>
    </row>
    <row r="828" spans="1:23" ht="85.5" hidden="1">
      <c r="A828" s="19" t="s">
        <v>1587</v>
      </c>
      <c r="B828" s="19" t="s">
        <v>1588</v>
      </c>
      <c r="C828" s="19" t="s">
        <v>1589</v>
      </c>
      <c r="D828" s="19" t="s">
        <v>1590</v>
      </c>
      <c r="E828" s="19">
        <v>15</v>
      </c>
      <c r="F828" s="8" t="s">
        <v>1600</v>
      </c>
      <c r="G828" s="8" t="s">
        <v>45</v>
      </c>
      <c r="H828" s="19" t="s">
        <v>36</v>
      </c>
      <c r="I828" s="19" t="s">
        <v>37</v>
      </c>
      <c r="J828" s="52">
        <v>40</v>
      </c>
      <c r="K828" s="8">
        <v>2020</v>
      </c>
      <c r="L828" s="192"/>
      <c r="M828" s="8">
        <v>30</v>
      </c>
      <c r="N828" s="12" t="s">
        <v>1230</v>
      </c>
      <c r="O828" s="12" t="s">
        <v>1230</v>
      </c>
      <c r="P828" s="8" t="s">
        <v>1592</v>
      </c>
      <c r="Q828" s="14">
        <v>0</v>
      </c>
      <c r="R828" s="14">
        <v>0</v>
      </c>
      <c r="S828" s="14">
        <v>0</v>
      </c>
      <c r="T828" s="19" t="s">
        <v>41</v>
      </c>
      <c r="U828" s="131" t="s">
        <v>539</v>
      </c>
      <c r="V828" s="216" t="s">
        <v>540</v>
      </c>
      <c r="W828" s="215" t="s">
        <v>78</v>
      </c>
    </row>
    <row r="829" spans="1:23" ht="85.5" hidden="1">
      <c r="A829" s="19" t="s">
        <v>1587</v>
      </c>
      <c r="B829" s="19" t="s">
        <v>1588</v>
      </c>
      <c r="C829" s="19" t="s">
        <v>1589</v>
      </c>
      <c r="D829" s="19" t="s">
        <v>1601</v>
      </c>
      <c r="E829" s="19">
        <v>20</v>
      </c>
      <c r="F829" s="19" t="s">
        <v>1602</v>
      </c>
      <c r="G829" s="19" t="s">
        <v>45</v>
      </c>
      <c r="H829" s="19" t="s">
        <v>36</v>
      </c>
      <c r="I829" s="19" t="s">
        <v>37</v>
      </c>
      <c r="J829" s="52">
        <v>64</v>
      </c>
      <c r="K829" s="8">
        <v>2020</v>
      </c>
      <c r="L829" s="192"/>
      <c r="M829" s="8">
        <v>15</v>
      </c>
      <c r="N829" s="12" t="s">
        <v>1230</v>
      </c>
      <c r="O829" s="12" t="s">
        <v>1230</v>
      </c>
      <c r="P829" s="8" t="s">
        <v>1592</v>
      </c>
      <c r="Q829" s="14">
        <v>0</v>
      </c>
      <c r="R829" s="14">
        <v>0</v>
      </c>
      <c r="S829" s="14">
        <v>0</v>
      </c>
      <c r="T829" s="19" t="s">
        <v>41</v>
      </c>
      <c r="U829" s="131" t="s">
        <v>539</v>
      </c>
      <c r="V829" s="216" t="s">
        <v>540</v>
      </c>
      <c r="W829" s="215" t="s">
        <v>78</v>
      </c>
    </row>
    <row r="830" spans="1:23" ht="85.5" hidden="1">
      <c r="A830" s="19" t="s">
        <v>1587</v>
      </c>
      <c r="B830" s="19" t="s">
        <v>1588</v>
      </c>
      <c r="C830" s="19" t="s">
        <v>1589</v>
      </c>
      <c r="D830" s="19" t="s">
        <v>1590</v>
      </c>
      <c r="E830" s="19">
        <v>15</v>
      </c>
      <c r="F830" s="19" t="s">
        <v>1603</v>
      </c>
      <c r="G830" s="19" t="s">
        <v>45</v>
      </c>
      <c r="H830" s="19" t="s">
        <v>36</v>
      </c>
      <c r="I830" s="19" t="s">
        <v>37</v>
      </c>
      <c r="J830" s="52">
        <v>8</v>
      </c>
      <c r="K830" s="8">
        <v>2020</v>
      </c>
      <c r="L830" s="192"/>
      <c r="M830" s="8">
        <v>30</v>
      </c>
      <c r="N830" s="12" t="s">
        <v>1230</v>
      </c>
      <c r="O830" s="12" t="s">
        <v>1230</v>
      </c>
      <c r="P830" s="8" t="s">
        <v>1592</v>
      </c>
      <c r="Q830" s="14">
        <v>0</v>
      </c>
      <c r="R830" s="14">
        <v>0</v>
      </c>
      <c r="S830" s="14">
        <v>0</v>
      </c>
      <c r="T830" s="19" t="s">
        <v>41</v>
      </c>
      <c r="U830" s="131" t="s">
        <v>539</v>
      </c>
      <c r="V830" s="216" t="s">
        <v>540</v>
      </c>
      <c r="W830" s="215" t="s">
        <v>78</v>
      </c>
    </row>
    <row r="831" spans="1:23" ht="85.5" hidden="1">
      <c r="A831" s="8" t="s">
        <v>1587</v>
      </c>
      <c r="B831" s="8" t="s">
        <v>1588</v>
      </c>
      <c r="C831" s="8" t="s">
        <v>1589</v>
      </c>
      <c r="D831" s="8" t="s">
        <v>1590</v>
      </c>
      <c r="E831" s="8">
        <v>15</v>
      </c>
      <c r="F831" s="12" t="s">
        <v>394</v>
      </c>
      <c r="G831" s="8" t="s">
        <v>35</v>
      </c>
      <c r="H831" s="8" t="s">
        <v>310</v>
      </c>
      <c r="I831" s="8" t="s">
        <v>37</v>
      </c>
      <c r="J831" s="9">
        <v>40</v>
      </c>
      <c r="K831" s="141">
        <v>44105</v>
      </c>
      <c r="L831" s="192"/>
      <c r="M831" s="8">
        <v>2</v>
      </c>
      <c r="N831" s="12" t="s">
        <v>1230</v>
      </c>
      <c r="O831" s="12" t="s">
        <v>1230</v>
      </c>
      <c r="P831" s="8" t="s">
        <v>1592</v>
      </c>
      <c r="Q831" s="14">
        <v>3850</v>
      </c>
      <c r="R831" s="14">
        <v>4000</v>
      </c>
      <c r="S831" s="14">
        <v>15700</v>
      </c>
      <c r="T831" s="8" t="s">
        <v>41</v>
      </c>
      <c r="U831" s="216" t="s">
        <v>218</v>
      </c>
      <c r="V831" s="216" t="s">
        <v>398</v>
      </c>
      <c r="W831" s="217"/>
    </row>
    <row r="832" spans="1:23" ht="85.5" hidden="1">
      <c r="A832" s="19" t="s">
        <v>1587</v>
      </c>
      <c r="B832" s="19" t="s">
        <v>1588</v>
      </c>
      <c r="C832" s="19" t="s">
        <v>1589</v>
      </c>
      <c r="D832" s="19" t="s">
        <v>1590</v>
      </c>
      <c r="E832" s="19">
        <v>15</v>
      </c>
      <c r="F832" s="19" t="s">
        <v>1604</v>
      </c>
      <c r="G832" s="19" t="s">
        <v>35</v>
      </c>
      <c r="H832" s="19" t="s">
        <v>36</v>
      </c>
      <c r="I832" s="19" t="s">
        <v>37</v>
      </c>
      <c r="J832" s="52">
        <v>40</v>
      </c>
      <c r="K832" s="8">
        <v>2020</v>
      </c>
      <c r="L832" s="192"/>
      <c r="M832" s="8">
        <v>3</v>
      </c>
      <c r="N832" s="12" t="s">
        <v>1230</v>
      </c>
      <c r="O832" s="12" t="s">
        <v>1230</v>
      </c>
      <c r="P832" s="8" t="s">
        <v>1592</v>
      </c>
      <c r="Q832" s="14">
        <v>14875</v>
      </c>
      <c r="R832" s="14">
        <v>4000</v>
      </c>
      <c r="S832" s="14">
        <v>56625</v>
      </c>
      <c r="T832" s="19" t="s">
        <v>41</v>
      </c>
      <c r="U832" s="131" t="s">
        <v>539</v>
      </c>
      <c r="V832" s="216" t="s">
        <v>540</v>
      </c>
      <c r="W832" s="217"/>
    </row>
    <row r="833" spans="1:23" ht="85.5" hidden="1">
      <c r="A833" s="19" t="s">
        <v>1587</v>
      </c>
      <c r="B833" s="19" t="s">
        <v>1588</v>
      </c>
      <c r="C833" s="19" t="s">
        <v>1589</v>
      </c>
      <c r="D833" s="19" t="s">
        <v>1590</v>
      </c>
      <c r="E833" s="19">
        <v>15</v>
      </c>
      <c r="F833" s="19" t="s">
        <v>1605</v>
      </c>
      <c r="G833" s="19" t="s">
        <v>35</v>
      </c>
      <c r="H833" s="19" t="s">
        <v>36</v>
      </c>
      <c r="I833" s="19" t="s">
        <v>37</v>
      </c>
      <c r="J833" s="52">
        <v>40</v>
      </c>
      <c r="K833" s="8">
        <v>2020</v>
      </c>
      <c r="L833" s="192"/>
      <c r="M833" s="8">
        <v>5</v>
      </c>
      <c r="N833" s="12" t="s">
        <v>1230</v>
      </c>
      <c r="O833" s="12" t="s">
        <v>1230</v>
      </c>
      <c r="P833" s="8" t="s">
        <v>1592</v>
      </c>
      <c r="Q833" s="14">
        <v>0</v>
      </c>
      <c r="R833" s="14">
        <v>0</v>
      </c>
      <c r="S833" s="14">
        <v>0</v>
      </c>
      <c r="T833" s="19" t="s">
        <v>41</v>
      </c>
      <c r="U833" s="216" t="s">
        <v>665</v>
      </c>
      <c r="V833" s="216" t="s">
        <v>665</v>
      </c>
      <c r="W833" s="217"/>
    </row>
    <row r="834" spans="1:23" ht="85.5" hidden="1">
      <c r="A834" s="19" t="s">
        <v>1587</v>
      </c>
      <c r="B834" s="19" t="s">
        <v>1588</v>
      </c>
      <c r="C834" s="19" t="s">
        <v>1589</v>
      </c>
      <c r="D834" s="19" t="s">
        <v>1590</v>
      </c>
      <c r="E834" s="19">
        <v>15</v>
      </c>
      <c r="F834" s="19" t="s">
        <v>1606</v>
      </c>
      <c r="G834" s="19" t="s">
        <v>35</v>
      </c>
      <c r="H834" s="19" t="s">
        <v>36</v>
      </c>
      <c r="I834" s="19" t="s">
        <v>46</v>
      </c>
      <c r="J834" s="52">
        <v>32</v>
      </c>
      <c r="K834" s="8">
        <v>2020</v>
      </c>
      <c r="L834" s="192"/>
      <c r="M834" s="8">
        <v>3</v>
      </c>
      <c r="N834" s="12" t="s">
        <v>1230</v>
      </c>
      <c r="O834" s="12" t="s">
        <v>1230</v>
      </c>
      <c r="P834" s="8" t="s">
        <v>1592</v>
      </c>
      <c r="Q834" s="14">
        <v>4000</v>
      </c>
      <c r="R834" s="14">
        <v>0</v>
      </c>
      <c r="S834" s="14">
        <v>12000</v>
      </c>
      <c r="T834" s="19" t="s">
        <v>41</v>
      </c>
      <c r="U834" s="216" t="s">
        <v>218</v>
      </c>
      <c r="V834" s="216" t="s">
        <v>377</v>
      </c>
      <c r="W834" s="217"/>
    </row>
    <row r="835" spans="1:23" ht="85.5" hidden="1">
      <c r="A835" s="19" t="s">
        <v>1587</v>
      </c>
      <c r="B835" s="19" t="s">
        <v>1588</v>
      </c>
      <c r="C835" s="19" t="s">
        <v>1589</v>
      </c>
      <c r="D835" s="19" t="s">
        <v>1590</v>
      </c>
      <c r="E835" s="19">
        <v>15</v>
      </c>
      <c r="F835" s="19" t="s">
        <v>1607</v>
      </c>
      <c r="G835" s="19" t="s">
        <v>35</v>
      </c>
      <c r="H835" s="19" t="s">
        <v>36</v>
      </c>
      <c r="I835" s="19" t="s">
        <v>37</v>
      </c>
      <c r="J835" s="52">
        <v>40</v>
      </c>
      <c r="K835" s="8">
        <v>2020</v>
      </c>
      <c r="L835" s="192"/>
      <c r="M835" s="8">
        <v>10</v>
      </c>
      <c r="N835" s="12" t="s">
        <v>1230</v>
      </c>
      <c r="O835" s="12" t="s">
        <v>1230</v>
      </c>
      <c r="P835" s="8" t="s">
        <v>1592</v>
      </c>
      <c r="Q835" s="14">
        <v>0</v>
      </c>
      <c r="R835" s="14">
        <v>0</v>
      </c>
      <c r="S835" s="14">
        <v>0</v>
      </c>
      <c r="T835" s="19" t="s">
        <v>41</v>
      </c>
      <c r="U835" s="131" t="s">
        <v>539</v>
      </c>
      <c r="V835" s="216" t="s">
        <v>540</v>
      </c>
      <c r="W835" s="217"/>
    </row>
    <row r="836" spans="1:23" ht="142.5" hidden="1">
      <c r="A836" s="19" t="s">
        <v>1587</v>
      </c>
      <c r="B836" s="19" t="s">
        <v>1588</v>
      </c>
      <c r="C836" s="19" t="s">
        <v>1608</v>
      </c>
      <c r="D836" s="19" t="s">
        <v>1609</v>
      </c>
      <c r="E836" s="19">
        <v>20</v>
      </c>
      <c r="F836" s="19" t="s">
        <v>1602</v>
      </c>
      <c r="G836" s="19" t="s">
        <v>45</v>
      </c>
      <c r="H836" s="19" t="s">
        <v>36</v>
      </c>
      <c r="I836" s="19" t="s">
        <v>37</v>
      </c>
      <c r="J836" s="52">
        <v>64</v>
      </c>
      <c r="K836" s="8">
        <v>2020</v>
      </c>
      <c r="L836" s="192"/>
      <c r="M836" s="8">
        <v>15</v>
      </c>
      <c r="N836" s="12" t="s">
        <v>1230</v>
      </c>
      <c r="O836" s="12" t="s">
        <v>1230</v>
      </c>
      <c r="P836" s="8" t="s">
        <v>1592</v>
      </c>
      <c r="Q836" s="14">
        <v>0</v>
      </c>
      <c r="R836" s="14">
        <v>0</v>
      </c>
      <c r="S836" s="14">
        <v>0</v>
      </c>
      <c r="T836" s="19" t="s">
        <v>41</v>
      </c>
      <c r="U836" s="131" t="s">
        <v>539</v>
      </c>
      <c r="V836" s="216" t="s">
        <v>540</v>
      </c>
      <c r="W836" s="215" t="s">
        <v>78</v>
      </c>
    </row>
    <row r="837" spans="1:23" ht="85.5" hidden="1">
      <c r="A837" s="19" t="s">
        <v>1587</v>
      </c>
      <c r="B837" s="19" t="s">
        <v>1588</v>
      </c>
      <c r="C837" s="19" t="s">
        <v>1608</v>
      </c>
      <c r="D837" s="19" t="s">
        <v>1610</v>
      </c>
      <c r="E837" s="19">
        <v>20</v>
      </c>
      <c r="F837" s="19" t="s">
        <v>1602</v>
      </c>
      <c r="G837" s="19" t="s">
        <v>45</v>
      </c>
      <c r="H837" s="19" t="s">
        <v>36</v>
      </c>
      <c r="I837" s="19" t="s">
        <v>37</v>
      </c>
      <c r="J837" s="52">
        <v>64</v>
      </c>
      <c r="K837" s="8">
        <v>2020</v>
      </c>
      <c r="L837" s="192"/>
      <c r="M837" s="8">
        <v>15</v>
      </c>
      <c r="N837" s="12" t="s">
        <v>1230</v>
      </c>
      <c r="O837" s="12" t="s">
        <v>1230</v>
      </c>
      <c r="P837" s="8" t="s">
        <v>1592</v>
      </c>
      <c r="Q837" s="14">
        <v>0</v>
      </c>
      <c r="R837" s="14">
        <v>0</v>
      </c>
      <c r="S837" s="14">
        <v>0</v>
      </c>
      <c r="T837" s="19" t="s">
        <v>41</v>
      </c>
      <c r="U837" s="131" t="s">
        <v>539</v>
      </c>
      <c r="V837" s="216" t="s">
        <v>540</v>
      </c>
      <c r="W837" s="215" t="s">
        <v>78</v>
      </c>
    </row>
    <row r="838" spans="1:23" ht="114" hidden="1">
      <c r="A838" s="19" t="s">
        <v>1587</v>
      </c>
      <c r="B838" s="19" t="s">
        <v>1588</v>
      </c>
      <c r="C838" s="19" t="s">
        <v>1608</v>
      </c>
      <c r="D838" s="19" t="s">
        <v>1611</v>
      </c>
      <c r="E838" s="19">
        <v>15</v>
      </c>
      <c r="F838" s="19" t="s">
        <v>1612</v>
      </c>
      <c r="G838" s="19" t="s">
        <v>45</v>
      </c>
      <c r="H838" s="19" t="s">
        <v>36</v>
      </c>
      <c r="I838" s="19" t="s">
        <v>37</v>
      </c>
      <c r="J838" s="52">
        <v>40</v>
      </c>
      <c r="K838" s="8">
        <v>2020</v>
      </c>
      <c r="L838" s="192"/>
      <c r="M838" s="8">
        <v>25</v>
      </c>
      <c r="N838" s="12" t="s">
        <v>1230</v>
      </c>
      <c r="O838" s="12" t="s">
        <v>1230</v>
      </c>
      <c r="P838" s="8" t="s">
        <v>1592</v>
      </c>
      <c r="Q838" s="14">
        <v>0</v>
      </c>
      <c r="R838" s="14">
        <v>0</v>
      </c>
      <c r="S838" s="14">
        <v>0</v>
      </c>
      <c r="T838" s="19" t="s">
        <v>41</v>
      </c>
      <c r="U838" s="131" t="s">
        <v>336</v>
      </c>
      <c r="V838" s="131" t="s">
        <v>1613</v>
      </c>
      <c r="W838" s="215" t="s">
        <v>78</v>
      </c>
    </row>
    <row r="839" spans="1:23" ht="71.25" hidden="1">
      <c r="A839" s="19" t="s">
        <v>1587</v>
      </c>
      <c r="B839" s="19" t="s">
        <v>1588</v>
      </c>
      <c r="C839" s="19" t="s">
        <v>1608</v>
      </c>
      <c r="D839" s="19" t="s">
        <v>1610</v>
      </c>
      <c r="E839" s="19">
        <v>20</v>
      </c>
      <c r="F839" s="19" t="s">
        <v>1614</v>
      </c>
      <c r="G839" s="19" t="s">
        <v>145</v>
      </c>
      <c r="H839" s="19" t="s">
        <v>36</v>
      </c>
      <c r="I839" s="19" t="s">
        <v>46</v>
      </c>
      <c r="J839" s="52">
        <v>180</v>
      </c>
      <c r="K839" s="8" t="s">
        <v>1615</v>
      </c>
      <c r="L839" s="10" t="s">
        <v>224</v>
      </c>
      <c r="M839" s="8">
        <v>1</v>
      </c>
      <c r="N839" s="8">
        <v>1548873</v>
      </c>
      <c r="O839" s="12" t="s">
        <v>1616</v>
      </c>
      <c r="P839" s="51" t="s">
        <v>162</v>
      </c>
      <c r="Q839" s="14">
        <v>0</v>
      </c>
      <c r="R839" s="14">
        <v>0</v>
      </c>
      <c r="S839" s="14">
        <v>0</v>
      </c>
      <c r="T839" s="19" t="s">
        <v>145</v>
      </c>
      <c r="U839" s="131" t="s">
        <v>201</v>
      </c>
      <c r="V839" s="131" t="s">
        <v>202</v>
      </c>
      <c r="W839" s="217"/>
    </row>
    <row r="840" spans="1:23" ht="114" hidden="1">
      <c r="A840" s="19" t="s">
        <v>1587</v>
      </c>
      <c r="B840" s="19" t="s">
        <v>1588</v>
      </c>
      <c r="C840" s="19" t="s">
        <v>1608</v>
      </c>
      <c r="D840" s="19" t="s">
        <v>1611</v>
      </c>
      <c r="E840" s="19">
        <v>15</v>
      </c>
      <c r="F840" s="19" t="s">
        <v>1617</v>
      </c>
      <c r="G840" s="19" t="s">
        <v>45</v>
      </c>
      <c r="H840" s="19" t="s">
        <v>36</v>
      </c>
      <c r="I840" s="19" t="s">
        <v>37</v>
      </c>
      <c r="J840" s="52">
        <v>40</v>
      </c>
      <c r="K840" s="8">
        <v>2020</v>
      </c>
      <c r="L840" s="192"/>
      <c r="M840" s="8">
        <v>6</v>
      </c>
      <c r="N840" s="12" t="s">
        <v>1230</v>
      </c>
      <c r="O840" s="12" t="s">
        <v>1230</v>
      </c>
      <c r="P840" s="8" t="s">
        <v>1592</v>
      </c>
      <c r="Q840" s="14">
        <v>0</v>
      </c>
      <c r="R840" s="14">
        <v>0</v>
      </c>
      <c r="S840" s="14">
        <v>0</v>
      </c>
      <c r="T840" s="19" t="s">
        <v>41</v>
      </c>
      <c r="U840" s="131" t="s">
        <v>48</v>
      </c>
      <c r="V840" s="216" t="s">
        <v>455</v>
      </c>
      <c r="W840" s="215" t="s">
        <v>58</v>
      </c>
    </row>
    <row r="841" spans="1:23" ht="114" hidden="1">
      <c r="A841" s="8" t="s">
        <v>1587</v>
      </c>
      <c r="B841" s="8" t="s">
        <v>1588</v>
      </c>
      <c r="C841" s="8" t="s">
        <v>1588</v>
      </c>
      <c r="D841" s="8" t="s">
        <v>1618</v>
      </c>
      <c r="E841" s="8">
        <v>15</v>
      </c>
      <c r="F841" s="8" t="s">
        <v>1598</v>
      </c>
      <c r="G841" s="8" t="s">
        <v>45</v>
      </c>
      <c r="H841" s="8" t="s">
        <v>36</v>
      </c>
      <c r="I841" s="8" t="s">
        <v>37</v>
      </c>
      <c r="J841" s="52">
        <v>20</v>
      </c>
      <c r="K841" s="8">
        <v>2020</v>
      </c>
      <c r="L841" s="192"/>
      <c r="M841" s="8">
        <v>30</v>
      </c>
      <c r="N841" s="12" t="s">
        <v>1230</v>
      </c>
      <c r="O841" s="12" t="s">
        <v>1230</v>
      </c>
      <c r="P841" s="8" t="s">
        <v>1592</v>
      </c>
      <c r="Q841" s="14">
        <v>0</v>
      </c>
      <c r="R841" s="14">
        <v>0</v>
      </c>
      <c r="S841" s="14">
        <v>0</v>
      </c>
      <c r="T841" s="8" t="s">
        <v>41</v>
      </c>
      <c r="U841" s="131" t="s">
        <v>539</v>
      </c>
      <c r="V841" s="216" t="s">
        <v>540</v>
      </c>
      <c r="W841" s="215" t="s">
        <v>78</v>
      </c>
    </row>
    <row r="842" spans="1:23" ht="114" hidden="1">
      <c r="A842" s="19" t="s">
        <v>1587</v>
      </c>
      <c r="B842" s="19" t="s">
        <v>1588</v>
      </c>
      <c r="C842" s="19" t="s">
        <v>1588</v>
      </c>
      <c r="D842" s="19" t="s">
        <v>1619</v>
      </c>
      <c r="E842" s="19">
        <v>15</v>
      </c>
      <c r="F842" s="19" t="s">
        <v>1620</v>
      </c>
      <c r="G842" s="19" t="s">
        <v>45</v>
      </c>
      <c r="H842" s="19" t="s">
        <v>36</v>
      </c>
      <c r="I842" s="19" t="s">
        <v>37</v>
      </c>
      <c r="J842" s="52">
        <v>30</v>
      </c>
      <c r="K842" s="8">
        <v>2020</v>
      </c>
      <c r="L842" s="192"/>
      <c r="M842" s="8">
        <v>30</v>
      </c>
      <c r="N842" s="12" t="s">
        <v>1230</v>
      </c>
      <c r="O842" s="12" t="s">
        <v>1230</v>
      </c>
      <c r="P842" s="8" t="s">
        <v>1592</v>
      </c>
      <c r="Q842" s="14">
        <v>0</v>
      </c>
      <c r="R842" s="14">
        <v>0</v>
      </c>
      <c r="S842" s="14">
        <v>0</v>
      </c>
      <c r="T842" s="19" t="s">
        <v>41</v>
      </c>
      <c r="U842" s="131" t="s">
        <v>539</v>
      </c>
      <c r="V842" s="216" t="s">
        <v>540</v>
      </c>
      <c r="W842" s="215" t="s">
        <v>78</v>
      </c>
    </row>
    <row r="843" spans="1:23" ht="114" hidden="1">
      <c r="A843" s="19" t="s">
        <v>1587</v>
      </c>
      <c r="B843" s="19" t="s">
        <v>1588</v>
      </c>
      <c r="C843" s="19" t="s">
        <v>1588</v>
      </c>
      <c r="D843" s="19" t="s">
        <v>1619</v>
      </c>
      <c r="E843" s="19">
        <v>15</v>
      </c>
      <c r="F843" s="19" t="s">
        <v>1602</v>
      </c>
      <c r="G843" s="19" t="s">
        <v>45</v>
      </c>
      <c r="H843" s="19" t="s">
        <v>36</v>
      </c>
      <c r="I843" s="19" t="s">
        <v>37</v>
      </c>
      <c r="J843" s="52">
        <v>64</v>
      </c>
      <c r="K843" s="8">
        <v>2020</v>
      </c>
      <c r="L843" s="192"/>
      <c r="M843" s="8">
        <v>15</v>
      </c>
      <c r="N843" s="12" t="s">
        <v>1230</v>
      </c>
      <c r="O843" s="12" t="s">
        <v>1230</v>
      </c>
      <c r="P843" s="8" t="s">
        <v>1592</v>
      </c>
      <c r="Q843" s="14">
        <v>0</v>
      </c>
      <c r="R843" s="14">
        <v>0</v>
      </c>
      <c r="S843" s="14">
        <v>0</v>
      </c>
      <c r="T843" s="19" t="s">
        <v>41</v>
      </c>
      <c r="U843" s="131" t="s">
        <v>539</v>
      </c>
      <c r="V843" s="216" t="s">
        <v>540</v>
      </c>
      <c r="W843" s="215" t="s">
        <v>78</v>
      </c>
    </row>
    <row r="844" spans="1:23" ht="114" hidden="1">
      <c r="A844" s="19" t="s">
        <v>1587</v>
      </c>
      <c r="B844" s="19" t="s">
        <v>1588</v>
      </c>
      <c r="C844" s="19" t="s">
        <v>1588</v>
      </c>
      <c r="D844" s="19" t="s">
        <v>1618</v>
      </c>
      <c r="E844" s="19">
        <v>15</v>
      </c>
      <c r="F844" s="19" t="s">
        <v>1602</v>
      </c>
      <c r="G844" s="19" t="s">
        <v>45</v>
      </c>
      <c r="H844" s="19" t="s">
        <v>36</v>
      </c>
      <c r="I844" s="19" t="s">
        <v>37</v>
      </c>
      <c r="J844" s="52">
        <v>64</v>
      </c>
      <c r="K844" s="8">
        <v>2020</v>
      </c>
      <c r="L844" s="192"/>
      <c r="M844" s="8">
        <v>15</v>
      </c>
      <c r="N844" s="12" t="s">
        <v>1230</v>
      </c>
      <c r="O844" s="12" t="s">
        <v>1230</v>
      </c>
      <c r="P844" s="8" t="s">
        <v>1592</v>
      </c>
      <c r="Q844" s="14">
        <v>0</v>
      </c>
      <c r="R844" s="14">
        <v>0</v>
      </c>
      <c r="S844" s="14">
        <v>0</v>
      </c>
      <c r="T844" s="19" t="s">
        <v>41</v>
      </c>
      <c r="U844" s="131" t="s">
        <v>539</v>
      </c>
      <c r="V844" s="216" t="s">
        <v>540</v>
      </c>
      <c r="W844" s="215" t="s">
        <v>78</v>
      </c>
    </row>
    <row r="845" spans="1:23" ht="99.75" hidden="1">
      <c r="A845" s="19" t="s">
        <v>1587</v>
      </c>
      <c r="B845" s="19" t="s">
        <v>1588</v>
      </c>
      <c r="C845" s="19" t="s">
        <v>1588</v>
      </c>
      <c r="D845" s="19" t="s">
        <v>1621</v>
      </c>
      <c r="E845" s="19">
        <v>15</v>
      </c>
      <c r="F845" s="8" t="s">
        <v>1622</v>
      </c>
      <c r="G845" s="8" t="s">
        <v>45</v>
      </c>
      <c r="H845" s="19" t="s">
        <v>36</v>
      </c>
      <c r="I845" s="19" t="s">
        <v>37</v>
      </c>
      <c r="J845" s="52">
        <v>16</v>
      </c>
      <c r="K845" s="8">
        <v>2020</v>
      </c>
      <c r="L845" s="192"/>
      <c r="M845" s="8">
        <v>10</v>
      </c>
      <c r="N845" s="12" t="s">
        <v>1230</v>
      </c>
      <c r="O845" s="12" t="s">
        <v>1230</v>
      </c>
      <c r="P845" s="8" t="s">
        <v>1592</v>
      </c>
      <c r="Q845" s="14">
        <v>0</v>
      </c>
      <c r="R845" s="14">
        <v>0</v>
      </c>
      <c r="S845" s="14">
        <v>0</v>
      </c>
      <c r="T845" s="19" t="s">
        <v>41</v>
      </c>
      <c r="U845" s="131" t="s">
        <v>336</v>
      </c>
      <c r="V845" s="131" t="s">
        <v>1623</v>
      </c>
      <c r="W845" s="215" t="s">
        <v>78</v>
      </c>
    </row>
    <row r="846" spans="1:23" ht="85.5" hidden="1">
      <c r="A846" s="19" t="s">
        <v>1587</v>
      </c>
      <c r="B846" s="19" t="s">
        <v>1588</v>
      </c>
      <c r="C846" s="19" t="s">
        <v>1588</v>
      </c>
      <c r="D846" s="19" t="s">
        <v>1624</v>
      </c>
      <c r="E846" s="19">
        <v>15</v>
      </c>
      <c r="F846" s="19" t="s">
        <v>1625</v>
      </c>
      <c r="G846" s="19" t="s">
        <v>45</v>
      </c>
      <c r="H846" s="19" t="s">
        <v>36</v>
      </c>
      <c r="I846" s="19" t="s">
        <v>46</v>
      </c>
      <c r="J846" s="52">
        <v>108</v>
      </c>
      <c r="K846" s="8">
        <v>2020</v>
      </c>
      <c r="L846" s="192"/>
      <c r="M846" s="8">
        <v>15</v>
      </c>
      <c r="N846" s="12" t="s">
        <v>1230</v>
      </c>
      <c r="O846" s="12" t="s">
        <v>1230</v>
      </c>
      <c r="P846" s="8" t="s">
        <v>1592</v>
      </c>
      <c r="Q846" s="14">
        <v>0</v>
      </c>
      <c r="R846" s="14">
        <v>0</v>
      </c>
      <c r="S846" s="14">
        <v>0</v>
      </c>
      <c r="T846" s="19" t="s">
        <v>41</v>
      </c>
      <c r="U846" s="213" t="s">
        <v>176</v>
      </c>
      <c r="V846" s="131" t="s">
        <v>177</v>
      </c>
      <c r="W846" s="219" t="s">
        <v>50</v>
      </c>
    </row>
    <row r="847" spans="1:23" ht="114" hidden="1">
      <c r="A847" s="19" t="s">
        <v>1587</v>
      </c>
      <c r="B847" s="19" t="s">
        <v>1588</v>
      </c>
      <c r="C847" s="19" t="s">
        <v>1588</v>
      </c>
      <c r="D847" s="19" t="s">
        <v>1619</v>
      </c>
      <c r="E847" s="19">
        <v>15</v>
      </c>
      <c r="F847" s="19" t="s">
        <v>1625</v>
      </c>
      <c r="G847" s="19" t="s">
        <v>45</v>
      </c>
      <c r="H847" s="19" t="s">
        <v>36</v>
      </c>
      <c r="I847" s="19" t="s">
        <v>46</v>
      </c>
      <c r="J847" s="52">
        <v>108</v>
      </c>
      <c r="K847" s="8">
        <v>2020</v>
      </c>
      <c r="L847" s="192"/>
      <c r="M847" s="8">
        <v>15</v>
      </c>
      <c r="N847" s="12" t="s">
        <v>1230</v>
      </c>
      <c r="O847" s="12" t="s">
        <v>1230</v>
      </c>
      <c r="P847" s="8" t="s">
        <v>1592</v>
      </c>
      <c r="Q847" s="14">
        <v>0</v>
      </c>
      <c r="R847" s="14">
        <v>0</v>
      </c>
      <c r="S847" s="14">
        <v>0</v>
      </c>
      <c r="T847" s="19" t="s">
        <v>41</v>
      </c>
      <c r="U847" s="131" t="s">
        <v>176</v>
      </c>
      <c r="V847" s="131" t="s">
        <v>177</v>
      </c>
      <c r="W847" s="219" t="s">
        <v>50</v>
      </c>
    </row>
    <row r="848" spans="1:23" ht="99.75" hidden="1">
      <c r="A848" s="19" t="s">
        <v>1587</v>
      </c>
      <c r="B848" s="19" t="s">
        <v>1588</v>
      </c>
      <c r="C848" s="19" t="s">
        <v>1588</v>
      </c>
      <c r="D848" s="19" t="s">
        <v>1626</v>
      </c>
      <c r="E848" s="19">
        <v>15</v>
      </c>
      <c r="F848" s="19" t="s">
        <v>1627</v>
      </c>
      <c r="G848" s="19" t="s">
        <v>45</v>
      </c>
      <c r="H848" s="19" t="s">
        <v>36</v>
      </c>
      <c r="I848" s="19" t="s">
        <v>37</v>
      </c>
      <c r="J848" s="52">
        <v>40</v>
      </c>
      <c r="K848" s="8">
        <v>2020</v>
      </c>
      <c r="L848" s="192"/>
      <c r="M848" s="8">
        <v>25</v>
      </c>
      <c r="N848" s="12" t="s">
        <v>1230</v>
      </c>
      <c r="O848" s="12" t="s">
        <v>1230</v>
      </c>
      <c r="P848" s="8" t="s">
        <v>1592</v>
      </c>
      <c r="Q848" s="14">
        <v>0</v>
      </c>
      <c r="R848" s="14">
        <v>0</v>
      </c>
      <c r="S848" s="14">
        <v>0</v>
      </c>
      <c r="T848" s="19" t="s">
        <v>41</v>
      </c>
      <c r="U848" s="131" t="s">
        <v>48</v>
      </c>
      <c r="V848" s="131" t="s">
        <v>188</v>
      </c>
      <c r="W848" s="215" t="s">
        <v>78</v>
      </c>
    </row>
    <row r="849" spans="1:23" ht="114" hidden="1">
      <c r="A849" s="19" t="s">
        <v>1587</v>
      </c>
      <c r="B849" s="19" t="s">
        <v>1588</v>
      </c>
      <c r="C849" s="19" t="s">
        <v>1588</v>
      </c>
      <c r="D849" s="19" t="s">
        <v>1619</v>
      </c>
      <c r="E849" s="19">
        <v>15</v>
      </c>
      <c r="F849" s="8" t="s">
        <v>1628</v>
      </c>
      <c r="G849" s="8" t="s">
        <v>45</v>
      </c>
      <c r="H849" s="19" t="s">
        <v>36</v>
      </c>
      <c r="I849" s="19" t="s">
        <v>37</v>
      </c>
      <c r="J849" s="52">
        <v>30</v>
      </c>
      <c r="K849" s="8">
        <v>2020</v>
      </c>
      <c r="L849" s="192"/>
      <c r="M849" s="8">
        <v>15</v>
      </c>
      <c r="N849" s="12" t="s">
        <v>1230</v>
      </c>
      <c r="O849" s="12" t="s">
        <v>1230</v>
      </c>
      <c r="P849" s="8" t="s">
        <v>1592</v>
      </c>
      <c r="Q849" s="14">
        <v>0</v>
      </c>
      <c r="R849" s="14">
        <v>0</v>
      </c>
      <c r="S849" s="14">
        <v>0</v>
      </c>
      <c r="T849" s="19" t="s">
        <v>41</v>
      </c>
      <c r="U849" s="131" t="s">
        <v>176</v>
      </c>
      <c r="V849" s="131" t="s">
        <v>190</v>
      </c>
      <c r="W849" s="219" t="s">
        <v>50</v>
      </c>
    </row>
    <row r="850" spans="1:23" ht="114" hidden="1">
      <c r="A850" s="19" t="s">
        <v>1587</v>
      </c>
      <c r="B850" s="19" t="s">
        <v>1588</v>
      </c>
      <c r="C850" s="19" t="s">
        <v>1588</v>
      </c>
      <c r="D850" s="19" t="s">
        <v>1619</v>
      </c>
      <c r="E850" s="19">
        <v>15</v>
      </c>
      <c r="F850" s="8" t="s">
        <v>1629</v>
      </c>
      <c r="G850" s="8" t="s">
        <v>45</v>
      </c>
      <c r="H850" s="19" t="s">
        <v>36</v>
      </c>
      <c r="I850" s="19" t="s">
        <v>37</v>
      </c>
      <c r="J850" s="52">
        <v>40</v>
      </c>
      <c r="K850" s="8">
        <v>2020</v>
      </c>
      <c r="L850" s="192"/>
      <c r="M850" s="8">
        <v>15</v>
      </c>
      <c r="N850" s="12" t="s">
        <v>1230</v>
      </c>
      <c r="O850" s="12" t="s">
        <v>1230</v>
      </c>
      <c r="P850" s="8" t="s">
        <v>1592</v>
      </c>
      <c r="Q850" s="14">
        <v>0</v>
      </c>
      <c r="R850" s="14">
        <v>0</v>
      </c>
      <c r="S850" s="14">
        <v>0</v>
      </c>
      <c r="T850" s="19" t="s">
        <v>41</v>
      </c>
      <c r="U850" s="131" t="s">
        <v>201</v>
      </c>
      <c r="V850" s="131" t="s">
        <v>202</v>
      </c>
      <c r="W850" s="219" t="s">
        <v>50</v>
      </c>
    </row>
    <row r="851" spans="1:23" ht="85.5" hidden="1">
      <c r="A851" s="19" t="s">
        <v>1587</v>
      </c>
      <c r="B851" s="19" t="s">
        <v>1588</v>
      </c>
      <c r="C851" s="19" t="s">
        <v>1588</v>
      </c>
      <c r="D851" s="19" t="s">
        <v>1624</v>
      </c>
      <c r="E851" s="19">
        <v>15</v>
      </c>
      <c r="F851" s="19" t="s">
        <v>1630</v>
      </c>
      <c r="G851" s="19" t="s">
        <v>45</v>
      </c>
      <c r="H851" s="19" t="s">
        <v>36</v>
      </c>
      <c r="I851" s="19" t="s">
        <v>37</v>
      </c>
      <c r="J851" s="52">
        <v>40</v>
      </c>
      <c r="K851" s="8">
        <v>2020</v>
      </c>
      <c r="L851" s="192"/>
      <c r="M851" s="8">
        <v>25</v>
      </c>
      <c r="N851" s="12" t="s">
        <v>1230</v>
      </c>
      <c r="O851" s="12" t="s">
        <v>1230</v>
      </c>
      <c r="P851" s="8" t="s">
        <v>1592</v>
      </c>
      <c r="Q851" s="14">
        <v>0</v>
      </c>
      <c r="R851" s="14">
        <v>0</v>
      </c>
      <c r="S851" s="14">
        <v>0</v>
      </c>
      <c r="T851" s="19" t="s">
        <v>41</v>
      </c>
      <c r="U851" s="216" t="s">
        <v>218</v>
      </c>
      <c r="V851" s="131" t="s">
        <v>377</v>
      </c>
      <c r="W851" s="215" t="s">
        <v>78</v>
      </c>
    </row>
    <row r="852" spans="1:23" ht="114" hidden="1">
      <c r="A852" s="19" t="s">
        <v>1587</v>
      </c>
      <c r="B852" s="19" t="s">
        <v>1588</v>
      </c>
      <c r="C852" s="19" t="s">
        <v>1588</v>
      </c>
      <c r="D852" s="19" t="s">
        <v>1619</v>
      </c>
      <c r="E852" s="19">
        <v>15</v>
      </c>
      <c r="F852" s="8" t="s">
        <v>1630</v>
      </c>
      <c r="G852" s="8" t="s">
        <v>45</v>
      </c>
      <c r="H852" s="19" t="s">
        <v>36</v>
      </c>
      <c r="I852" s="19" t="s">
        <v>37</v>
      </c>
      <c r="J852" s="52">
        <v>40</v>
      </c>
      <c r="K852" s="8">
        <v>2020</v>
      </c>
      <c r="L852" s="192"/>
      <c r="M852" s="8">
        <v>25</v>
      </c>
      <c r="N852" s="12" t="s">
        <v>1230</v>
      </c>
      <c r="O852" s="12" t="s">
        <v>1230</v>
      </c>
      <c r="P852" s="8" t="s">
        <v>1592</v>
      </c>
      <c r="Q852" s="14">
        <v>0</v>
      </c>
      <c r="R852" s="14">
        <v>0</v>
      </c>
      <c r="S852" s="14">
        <v>0</v>
      </c>
      <c r="T852" s="19" t="s">
        <v>41</v>
      </c>
      <c r="U852" s="216" t="s">
        <v>218</v>
      </c>
      <c r="V852" s="131" t="s">
        <v>377</v>
      </c>
      <c r="W852" s="215" t="s">
        <v>78</v>
      </c>
    </row>
    <row r="853" spans="1:23" ht="114" hidden="1">
      <c r="A853" s="19" t="s">
        <v>1587</v>
      </c>
      <c r="B853" s="19" t="s">
        <v>1588</v>
      </c>
      <c r="C853" s="19" t="s">
        <v>1588</v>
      </c>
      <c r="D853" s="19" t="s">
        <v>1618</v>
      </c>
      <c r="E853" s="19">
        <v>15</v>
      </c>
      <c r="F853" s="19" t="s">
        <v>1631</v>
      </c>
      <c r="G853" s="19" t="s">
        <v>45</v>
      </c>
      <c r="H853" s="19" t="s">
        <v>36</v>
      </c>
      <c r="I853" s="19" t="s">
        <v>37</v>
      </c>
      <c r="J853" s="52">
        <v>40</v>
      </c>
      <c r="K853" s="8">
        <v>2020</v>
      </c>
      <c r="L853" s="192"/>
      <c r="M853" s="8">
        <v>5</v>
      </c>
      <c r="N853" s="12" t="s">
        <v>1230</v>
      </c>
      <c r="O853" s="12" t="s">
        <v>1230</v>
      </c>
      <c r="P853" s="8" t="s">
        <v>1592</v>
      </c>
      <c r="Q853" s="14">
        <v>0</v>
      </c>
      <c r="R853" s="14">
        <v>0</v>
      </c>
      <c r="S853" s="14">
        <v>0</v>
      </c>
      <c r="T853" s="19" t="s">
        <v>41</v>
      </c>
      <c r="U853" s="216" t="s">
        <v>218</v>
      </c>
      <c r="V853" s="131" t="s">
        <v>377</v>
      </c>
      <c r="W853" s="215" t="s">
        <v>78</v>
      </c>
    </row>
    <row r="854" spans="1:23" ht="114" hidden="1">
      <c r="A854" s="19" t="s">
        <v>1587</v>
      </c>
      <c r="B854" s="19" t="s">
        <v>1588</v>
      </c>
      <c r="C854" s="19" t="s">
        <v>1588</v>
      </c>
      <c r="D854" s="19" t="s">
        <v>1619</v>
      </c>
      <c r="E854" s="19">
        <v>15</v>
      </c>
      <c r="F854" s="19" t="s">
        <v>1632</v>
      </c>
      <c r="G854" s="19" t="s">
        <v>145</v>
      </c>
      <c r="H854" s="19" t="s">
        <v>265</v>
      </c>
      <c r="I854" s="19" t="s">
        <v>37</v>
      </c>
      <c r="J854" s="52"/>
      <c r="K854" s="141">
        <v>43922</v>
      </c>
      <c r="L854" s="141" t="s">
        <v>147</v>
      </c>
      <c r="M854" s="8">
        <v>1</v>
      </c>
      <c r="N854" s="8">
        <v>1492742</v>
      </c>
      <c r="O854" s="12" t="s">
        <v>1633</v>
      </c>
      <c r="P854" s="8" t="s">
        <v>107</v>
      </c>
      <c r="Q854" s="14">
        <v>0</v>
      </c>
      <c r="R854" s="14">
        <v>0</v>
      </c>
      <c r="S854" s="14">
        <v>0</v>
      </c>
      <c r="T854" s="19" t="s">
        <v>145</v>
      </c>
      <c r="U854" s="37"/>
      <c r="V854" s="216" t="s">
        <v>1328</v>
      </c>
      <c r="W854" s="215"/>
    </row>
    <row r="855" spans="1:23" ht="85.5" hidden="1">
      <c r="A855" s="19" t="s">
        <v>1587</v>
      </c>
      <c r="B855" s="19" t="s">
        <v>1588</v>
      </c>
      <c r="C855" s="19" t="s">
        <v>1588</v>
      </c>
      <c r="D855" s="19" t="s">
        <v>1634</v>
      </c>
      <c r="E855" s="19">
        <v>15</v>
      </c>
      <c r="F855" s="19" t="s">
        <v>1635</v>
      </c>
      <c r="G855" s="19" t="s">
        <v>45</v>
      </c>
      <c r="H855" s="19" t="s">
        <v>36</v>
      </c>
      <c r="I855" s="19" t="s">
        <v>37</v>
      </c>
      <c r="J855" s="52">
        <v>40</v>
      </c>
      <c r="K855" s="8">
        <v>2020</v>
      </c>
      <c r="L855" s="192"/>
      <c r="M855" s="8">
        <v>5</v>
      </c>
      <c r="N855" s="12" t="s">
        <v>1230</v>
      </c>
      <c r="O855" s="12" t="s">
        <v>1230</v>
      </c>
      <c r="P855" s="8" t="s">
        <v>1592</v>
      </c>
      <c r="Q855" s="14">
        <v>0</v>
      </c>
      <c r="R855" s="14">
        <v>0</v>
      </c>
      <c r="S855" s="14">
        <v>0</v>
      </c>
      <c r="T855" s="19" t="s">
        <v>41</v>
      </c>
      <c r="U855" s="131" t="s">
        <v>48</v>
      </c>
      <c r="V855" s="216" t="s">
        <v>455</v>
      </c>
      <c r="W855" s="215" t="s">
        <v>58</v>
      </c>
    </row>
    <row r="856" spans="1:23" ht="85.5" hidden="1">
      <c r="A856" s="57" t="s">
        <v>1587</v>
      </c>
      <c r="B856" s="57" t="s">
        <v>1588</v>
      </c>
      <c r="C856" s="57" t="s">
        <v>1588</v>
      </c>
      <c r="D856" s="57" t="s">
        <v>1636</v>
      </c>
      <c r="E856" s="57">
        <v>15</v>
      </c>
      <c r="F856" s="57" t="s">
        <v>1635</v>
      </c>
      <c r="G856" s="57" t="s">
        <v>45</v>
      </c>
      <c r="H856" s="57" t="s">
        <v>36</v>
      </c>
      <c r="I856" s="57" t="s">
        <v>37</v>
      </c>
      <c r="J856" s="52">
        <v>40</v>
      </c>
      <c r="K856" s="170">
        <v>2020</v>
      </c>
      <c r="L856" s="192"/>
      <c r="M856" s="170">
        <v>5</v>
      </c>
      <c r="N856" s="145" t="s">
        <v>1230</v>
      </c>
      <c r="O856" s="145" t="s">
        <v>1230</v>
      </c>
      <c r="P856" s="8" t="s">
        <v>1592</v>
      </c>
      <c r="Q856" s="295">
        <v>0</v>
      </c>
      <c r="R856" s="14">
        <v>0</v>
      </c>
      <c r="S856" s="295">
        <v>0</v>
      </c>
      <c r="T856" s="19" t="s">
        <v>41</v>
      </c>
      <c r="U856" s="131" t="s">
        <v>48</v>
      </c>
      <c r="V856" s="216" t="s">
        <v>455</v>
      </c>
      <c r="W856" s="215" t="s">
        <v>58</v>
      </c>
    </row>
    <row r="857" spans="1:23" ht="128.25" hidden="1">
      <c r="A857" s="19" t="s">
        <v>1587</v>
      </c>
      <c r="B857" s="19" t="s">
        <v>1588</v>
      </c>
      <c r="C857" s="19" t="s">
        <v>1588</v>
      </c>
      <c r="D857" s="19" t="s">
        <v>1637</v>
      </c>
      <c r="E857" s="19">
        <v>15</v>
      </c>
      <c r="F857" s="19" t="s">
        <v>1638</v>
      </c>
      <c r="G857" s="19" t="s">
        <v>45</v>
      </c>
      <c r="H857" s="19" t="s">
        <v>36</v>
      </c>
      <c r="I857" s="19" t="s">
        <v>37</v>
      </c>
      <c r="J857" s="52">
        <v>40</v>
      </c>
      <c r="K857" s="8">
        <v>2020</v>
      </c>
      <c r="L857" s="192"/>
      <c r="M857" s="8">
        <v>8</v>
      </c>
      <c r="N857" s="12" t="s">
        <v>1230</v>
      </c>
      <c r="O857" s="12" t="s">
        <v>1230</v>
      </c>
      <c r="P857" s="8" t="s">
        <v>1639</v>
      </c>
      <c r="Q857" s="14">
        <v>0</v>
      </c>
      <c r="R857" s="14">
        <v>0</v>
      </c>
      <c r="S857" s="14">
        <v>0</v>
      </c>
      <c r="T857" s="19" t="s">
        <v>41</v>
      </c>
      <c r="U857" s="227" t="s">
        <v>176</v>
      </c>
      <c r="V857" s="216" t="s">
        <v>254</v>
      </c>
      <c r="W857" s="131" t="s">
        <v>50</v>
      </c>
    </row>
    <row r="858" spans="1:23" ht="114" hidden="1">
      <c r="A858" s="19" t="s">
        <v>1587</v>
      </c>
      <c r="B858" s="19" t="s">
        <v>1588</v>
      </c>
      <c r="C858" s="19" t="s">
        <v>1588</v>
      </c>
      <c r="D858" s="19" t="s">
        <v>1640</v>
      </c>
      <c r="E858" s="19">
        <v>15</v>
      </c>
      <c r="F858" s="19" t="s">
        <v>1638</v>
      </c>
      <c r="G858" s="19" t="s">
        <v>45</v>
      </c>
      <c r="H858" s="19" t="s">
        <v>36</v>
      </c>
      <c r="I858" s="19" t="s">
        <v>37</v>
      </c>
      <c r="J858" s="52">
        <v>40</v>
      </c>
      <c r="K858" s="8">
        <v>2020</v>
      </c>
      <c r="L858" s="192"/>
      <c r="M858" s="8">
        <v>8</v>
      </c>
      <c r="N858" s="12" t="s">
        <v>1230</v>
      </c>
      <c r="O858" s="12" t="s">
        <v>1230</v>
      </c>
      <c r="P858" s="8" t="s">
        <v>1592</v>
      </c>
      <c r="Q858" s="14">
        <v>0</v>
      </c>
      <c r="R858" s="14">
        <v>0</v>
      </c>
      <c r="S858" s="14">
        <v>0</v>
      </c>
      <c r="T858" s="19" t="s">
        <v>41</v>
      </c>
      <c r="U858" s="227" t="s">
        <v>176</v>
      </c>
      <c r="V858" s="216" t="s">
        <v>254</v>
      </c>
      <c r="W858" s="131" t="s">
        <v>50</v>
      </c>
    </row>
    <row r="859" spans="1:23" ht="114" hidden="1">
      <c r="A859" s="19" t="s">
        <v>1587</v>
      </c>
      <c r="B859" s="19" t="s">
        <v>1588</v>
      </c>
      <c r="C859" s="19" t="s">
        <v>1588</v>
      </c>
      <c r="D859" s="19" t="s">
        <v>1619</v>
      </c>
      <c r="E859" s="19">
        <v>15</v>
      </c>
      <c r="F859" s="19" t="s">
        <v>1641</v>
      </c>
      <c r="G859" s="19" t="s">
        <v>35</v>
      </c>
      <c r="H859" s="19" t="s">
        <v>331</v>
      </c>
      <c r="I859" s="19" t="s">
        <v>37</v>
      </c>
      <c r="J859" s="52">
        <v>16</v>
      </c>
      <c r="K859" s="141">
        <v>43891</v>
      </c>
      <c r="L859" s="192"/>
      <c r="M859" s="8">
        <v>5</v>
      </c>
      <c r="N859" s="12" t="s">
        <v>1230</v>
      </c>
      <c r="O859" s="12" t="s">
        <v>1230</v>
      </c>
      <c r="P859" s="8" t="s">
        <v>1592</v>
      </c>
      <c r="Q859" s="14">
        <v>1352</v>
      </c>
      <c r="R859" s="14">
        <v>0</v>
      </c>
      <c r="S859" s="14">
        <v>6760</v>
      </c>
      <c r="T859" s="19" t="s">
        <v>41</v>
      </c>
      <c r="U859" s="37" t="s">
        <v>866</v>
      </c>
      <c r="V859" s="216" t="s">
        <v>1642</v>
      </c>
      <c r="W859" s="240"/>
    </row>
    <row r="860" spans="1:23" ht="85.5" hidden="1">
      <c r="A860" s="8" t="s">
        <v>1587</v>
      </c>
      <c r="B860" s="8" t="s">
        <v>1588</v>
      </c>
      <c r="C860" s="8" t="s">
        <v>1588</v>
      </c>
      <c r="D860" s="8" t="s">
        <v>1636</v>
      </c>
      <c r="E860" s="8">
        <v>15</v>
      </c>
      <c r="F860" s="8" t="s">
        <v>1631</v>
      </c>
      <c r="G860" s="8" t="s">
        <v>35</v>
      </c>
      <c r="H860" s="8" t="s">
        <v>36</v>
      </c>
      <c r="I860" s="8" t="s">
        <v>37</v>
      </c>
      <c r="J860" s="8">
        <v>40</v>
      </c>
      <c r="K860" s="8">
        <v>2020</v>
      </c>
      <c r="L860" s="192"/>
      <c r="M860" s="8">
        <v>5</v>
      </c>
      <c r="N860" s="8" t="s">
        <v>1230</v>
      </c>
      <c r="O860" s="8" t="s">
        <v>1230</v>
      </c>
      <c r="P860" s="8" t="s">
        <v>1592</v>
      </c>
      <c r="Q860" s="8">
        <v>0</v>
      </c>
      <c r="R860" s="8">
        <v>0</v>
      </c>
      <c r="S860" s="8">
        <v>0</v>
      </c>
      <c r="T860" s="8" t="s">
        <v>41</v>
      </c>
      <c r="U860" s="12" t="s">
        <v>218</v>
      </c>
      <c r="V860" s="12" t="s">
        <v>377</v>
      </c>
      <c r="W860" s="12"/>
    </row>
    <row r="861" spans="1:23" ht="114" hidden="1">
      <c r="A861" s="8" t="s">
        <v>1587</v>
      </c>
      <c r="B861" s="8" t="s">
        <v>1588</v>
      </c>
      <c r="C861" s="8" t="s">
        <v>1588</v>
      </c>
      <c r="D861" s="8" t="s">
        <v>1619</v>
      </c>
      <c r="E861" s="8">
        <v>15</v>
      </c>
      <c r="F861" s="8" t="s">
        <v>1631</v>
      </c>
      <c r="G861" s="8" t="s">
        <v>35</v>
      </c>
      <c r="H861" s="8" t="s">
        <v>36</v>
      </c>
      <c r="I861" s="8" t="s">
        <v>37</v>
      </c>
      <c r="J861" s="8">
        <v>40</v>
      </c>
      <c r="K861" s="8">
        <v>2020</v>
      </c>
      <c r="L861" s="192"/>
      <c r="M861" s="8">
        <v>5</v>
      </c>
      <c r="N861" s="8" t="s">
        <v>1230</v>
      </c>
      <c r="O861" s="8" t="s">
        <v>1230</v>
      </c>
      <c r="P861" s="8" t="s">
        <v>1592</v>
      </c>
      <c r="Q861" s="8">
        <v>0</v>
      </c>
      <c r="R861" s="8">
        <v>0</v>
      </c>
      <c r="S861" s="8">
        <v>0</v>
      </c>
      <c r="T861" s="8" t="s">
        <v>41</v>
      </c>
      <c r="U861" s="12" t="s">
        <v>218</v>
      </c>
      <c r="V861" s="12" t="s">
        <v>377</v>
      </c>
      <c r="W861" s="12"/>
    </row>
    <row r="862" spans="1:23" ht="114" hidden="1">
      <c r="A862" s="19" t="s">
        <v>1587</v>
      </c>
      <c r="B862" s="19" t="s">
        <v>1588</v>
      </c>
      <c r="C862" s="19" t="s">
        <v>1588</v>
      </c>
      <c r="D862" s="19" t="s">
        <v>1619</v>
      </c>
      <c r="E862" s="19">
        <v>15</v>
      </c>
      <c r="F862" s="19" t="s">
        <v>1643</v>
      </c>
      <c r="G862" s="19" t="s">
        <v>35</v>
      </c>
      <c r="H862" s="19" t="s">
        <v>265</v>
      </c>
      <c r="I862" s="19" t="s">
        <v>37</v>
      </c>
      <c r="J862" s="8">
        <v>444</v>
      </c>
      <c r="K862" s="141">
        <v>43922</v>
      </c>
      <c r="L862" s="192"/>
      <c r="M862" s="8">
        <v>1</v>
      </c>
      <c r="N862" s="8">
        <v>1492742</v>
      </c>
      <c r="O862" s="12" t="s">
        <v>1633</v>
      </c>
      <c r="P862" s="8" t="s">
        <v>107</v>
      </c>
      <c r="Q862" s="14">
        <v>0</v>
      </c>
      <c r="R862" s="14">
        <v>0</v>
      </c>
      <c r="S862" s="14">
        <v>0</v>
      </c>
      <c r="T862" s="19" t="s">
        <v>228</v>
      </c>
      <c r="U862" s="131" t="s">
        <v>148</v>
      </c>
      <c r="V862" s="216" t="s">
        <v>149</v>
      </c>
      <c r="W862" s="217"/>
    </row>
    <row r="863" spans="1:23" ht="99.75" hidden="1">
      <c r="A863" s="19" t="s">
        <v>1587</v>
      </c>
      <c r="B863" s="19" t="s">
        <v>1588</v>
      </c>
      <c r="C863" s="19" t="s">
        <v>1644</v>
      </c>
      <c r="D863" s="19" t="s">
        <v>1645</v>
      </c>
      <c r="E863" s="19">
        <v>15</v>
      </c>
      <c r="F863" s="8" t="s">
        <v>1646</v>
      </c>
      <c r="G863" s="8" t="s">
        <v>45</v>
      </c>
      <c r="H863" s="19" t="s">
        <v>36</v>
      </c>
      <c r="I863" s="19" t="s">
        <v>37</v>
      </c>
      <c r="J863" s="52">
        <v>40</v>
      </c>
      <c r="K863" s="8">
        <v>2020</v>
      </c>
      <c r="L863" s="192"/>
      <c r="M863" s="8">
        <v>25</v>
      </c>
      <c r="N863" s="12" t="s">
        <v>1230</v>
      </c>
      <c r="O863" s="12" t="s">
        <v>1230</v>
      </c>
      <c r="P863" s="8" t="s">
        <v>1592</v>
      </c>
      <c r="Q863" s="14">
        <v>0</v>
      </c>
      <c r="R863" s="14">
        <v>0</v>
      </c>
      <c r="S863" s="14">
        <v>0</v>
      </c>
      <c r="T863" s="19" t="s">
        <v>41</v>
      </c>
      <c r="U863" s="131" t="s">
        <v>48</v>
      </c>
      <c r="V863" s="131" t="s">
        <v>84</v>
      </c>
      <c r="W863" s="215" t="s">
        <v>78</v>
      </c>
    </row>
    <row r="864" spans="1:23" ht="114" hidden="1">
      <c r="A864" s="19" t="s">
        <v>1587</v>
      </c>
      <c r="B864" s="19" t="s">
        <v>1588</v>
      </c>
      <c r="C864" s="19" t="s">
        <v>1644</v>
      </c>
      <c r="D864" s="19" t="s">
        <v>1647</v>
      </c>
      <c r="E864" s="19">
        <v>20</v>
      </c>
      <c r="F864" s="19" t="s">
        <v>1648</v>
      </c>
      <c r="G864" s="19" t="s">
        <v>45</v>
      </c>
      <c r="H864" s="19" t="s">
        <v>36</v>
      </c>
      <c r="I864" s="19" t="s">
        <v>37</v>
      </c>
      <c r="J864" s="52">
        <v>40</v>
      </c>
      <c r="K864" s="8">
        <v>2020</v>
      </c>
      <c r="L864" s="192"/>
      <c r="M864" s="8">
        <v>25</v>
      </c>
      <c r="N864" s="12" t="s">
        <v>1230</v>
      </c>
      <c r="O864" s="12" t="s">
        <v>1230</v>
      </c>
      <c r="P864" s="8" t="s">
        <v>1592</v>
      </c>
      <c r="Q864" s="14">
        <v>0</v>
      </c>
      <c r="R864" s="14">
        <v>0</v>
      </c>
      <c r="S864" s="14">
        <v>0</v>
      </c>
      <c r="T864" s="19" t="s">
        <v>41</v>
      </c>
      <c r="U864" s="229" t="s">
        <v>201</v>
      </c>
      <c r="V864" s="131" t="s">
        <v>202</v>
      </c>
      <c r="W864" s="219" t="s">
        <v>50</v>
      </c>
    </row>
    <row r="865" spans="1:23" ht="114" hidden="1">
      <c r="A865" s="19" t="s">
        <v>1587</v>
      </c>
      <c r="B865" s="19" t="s">
        <v>1588</v>
      </c>
      <c r="C865" s="19" t="s">
        <v>1644</v>
      </c>
      <c r="D865" s="19" t="s">
        <v>1649</v>
      </c>
      <c r="E865" s="19">
        <v>15</v>
      </c>
      <c r="F865" s="19" t="s">
        <v>1650</v>
      </c>
      <c r="G865" s="19" t="s">
        <v>145</v>
      </c>
      <c r="H865" s="19" t="s">
        <v>154</v>
      </c>
      <c r="I865" s="19" t="s">
        <v>37</v>
      </c>
      <c r="J865" s="52"/>
      <c r="K865" s="141">
        <v>44044</v>
      </c>
      <c r="L865" s="141" t="s">
        <v>759</v>
      </c>
      <c r="M865" s="8">
        <v>1</v>
      </c>
      <c r="N865" s="8">
        <v>2090481</v>
      </c>
      <c r="O865" s="12" t="s">
        <v>1651</v>
      </c>
      <c r="P865" s="8" t="s">
        <v>268</v>
      </c>
      <c r="Q865" s="14">
        <v>0</v>
      </c>
      <c r="R865" s="14">
        <v>0</v>
      </c>
      <c r="S865" s="14">
        <v>0</v>
      </c>
      <c r="T865" s="19" t="s">
        <v>145</v>
      </c>
      <c r="U865" s="37"/>
      <c r="V865" s="216" t="s">
        <v>1328</v>
      </c>
      <c r="W865" s="217"/>
    </row>
    <row r="866" spans="1:23" ht="114" hidden="1">
      <c r="A866" s="19" t="s">
        <v>1587</v>
      </c>
      <c r="B866" s="19" t="s">
        <v>1588</v>
      </c>
      <c r="C866" s="19" t="s">
        <v>1644</v>
      </c>
      <c r="D866" s="19" t="s">
        <v>1649</v>
      </c>
      <c r="E866" s="19">
        <v>15</v>
      </c>
      <c r="F866" s="19" t="s">
        <v>1635</v>
      </c>
      <c r="G866" s="19" t="s">
        <v>45</v>
      </c>
      <c r="H866" s="19" t="s">
        <v>36</v>
      </c>
      <c r="I866" s="19" t="s">
        <v>37</v>
      </c>
      <c r="J866" s="52">
        <v>40</v>
      </c>
      <c r="K866" s="8">
        <v>2020</v>
      </c>
      <c r="L866" s="192"/>
      <c r="M866" s="8">
        <v>5</v>
      </c>
      <c r="N866" s="12" t="s">
        <v>1230</v>
      </c>
      <c r="O866" s="12" t="s">
        <v>1230</v>
      </c>
      <c r="P866" s="8" t="s">
        <v>1592</v>
      </c>
      <c r="Q866" s="14">
        <v>0</v>
      </c>
      <c r="R866" s="14">
        <v>0</v>
      </c>
      <c r="S866" s="14">
        <v>0</v>
      </c>
      <c r="T866" s="19" t="s">
        <v>41</v>
      </c>
      <c r="U866" s="131" t="s">
        <v>48</v>
      </c>
      <c r="V866" s="216" t="s">
        <v>455</v>
      </c>
      <c r="W866" s="215" t="s">
        <v>58</v>
      </c>
    </row>
    <row r="867" spans="1:23" ht="128.25" hidden="1">
      <c r="A867" s="19" t="s">
        <v>1587</v>
      </c>
      <c r="B867" s="19" t="s">
        <v>1588</v>
      </c>
      <c r="C867" s="19" t="s">
        <v>1644</v>
      </c>
      <c r="D867" s="19" t="s">
        <v>1652</v>
      </c>
      <c r="E867" s="19">
        <v>15</v>
      </c>
      <c r="F867" s="19" t="s">
        <v>1635</v>
      </c>
      <c r="G867" s="19" t="s">
        <v>45</v>
      </c>
      <c r="H867" s="19" t="s">
        <v>36</v>
      </c>
      <c r="I867" s="19" t="s">
        <v>37</v>
      </c>
      <c r="J867" s="52">
        <v>40</v>
      </c>
      <c r="K867" s="8">
        <v>2020</v>
      </c>
      <c r="L867" s="192"/>
      <c r="M867" s="8">
        <v>5</v>
      </c>
      <c r="N867" s="12" t="s">
        <v>1230</v>
      </c>
      <c r="O867" s="12" t="s">
        <v>1230</v>
      </c>
      <c r="P867" s="8" t="s">
        <v>1592</v>
      </c>
      <c r="Q867" s="14">
        <v>0</v>
      </c>
      <c r="R867" s="14">
        <v>0</v>
      </c>
      <c r="S867" s="14">
        <v>0</v>
      </c>
      <c r="T867" s="19" t="s">
        <v>41</v>
      </c>
      <c r="U867" s="131" t="s">
        <v>48</v>
      </c>
      <c r="V867" s="216" t="s">
        <v>455</v>
      </c>
      <c r="W867" s="215" t="s">
        <v>58</v>
      </c>
    </row>
    <row r="868" spans="1:23" ht="156.75" hidden="1">
      <c r="A868" s="19" t="s">
        <v>1587</v>
      </c>
      <c r="B868" s="19" t="s">
        <v>1588</v>
      </c>
      <c r="C868" s="19" t="s">
        <v>1644</v>
      </c>
      <c r="D868" s="19" t="s">
        <v>1653</v>
      </c>
      <c r="E868" s="19">
        <v>15</v>
      </c>
      <c r="F868" s="19" t="s">
        <v>1635</v>
      </c>
      <c r="G868" s="19" t="s">
        <v>45</v>
      </c>
      <c r="H868" s="19" t="s">
        <v>36</v>
      </c>
      <c r="I868" s="19" t="s">
        <v>37</v>
      </c>
      <c r="J868" s="52">
        <v>40</v>
      </c>
      <c r="K868" s="8">
        <v>2020</v>
      </c>
      <c r="L868" s="192"/>
      <c r="M868" s="8">
        <v>5</v>
      </c>
      <c r="N868" s="12" t="s">
        <v>1230</v>
      </c>
      <c r="O868" s="12" t="s">
        <v>1230</v>
      </c>
      <c r="P868" s="8" t="s">
        <v>1592</v>
      </c>
      <c r="Q868" s="14">
        <v>0</v>
      </c>
      <c r="R868" s="14">
        <v>0</v>
      </c>
      <c r="S868" s="14">
        <v>0</v>
      </c>
      <c r="T868" s="19" t="s">
        <v>41</v>
      </c>
      <c r="U868" s="131" t="s">
        <v>48</v>
      </c>
      <c r="V868" s="216" t="s">
        <v>455</v>
      </c>
      <c r="W868" s="215" t="s">
        <v>58</v>
      </c>
    </row>
    <row r="869" spans="1:23" ht="85.5" hidden="1">
      <c r="A869" s="19" t="s">
        <v>1587</v>
      </c>
      <c r="B869" s="19" t="s">
        <v>1588</v>
      </c>
      <c r="C869" s="19" t="s">
        <v>1644</v>
      </c>
      <c r="D869" s="19" t="s">
        <v>1654</v>
      </c>
      <c r="E869" s="19">
        <v>15</v>
      </c>
      <c r="F869" s="19" t="s">
        <v>1655</v>
      </c>
      <c r="G869" s="19" t="s">
        <v>145</v>
      </c>
      <c r="H869" s="19" t="s">
        <v>36</v>
      </c>
      <c r="I869" s="19" t="s">
        <v>46</v>
      </c>
      <c r="J869" s="52"/>
      <c r="K869" s="141">
        <v>44044</v>
      </c>
      <c r="L869" s="141" t="s">
        <v>759</v>
      </c>
      <c r="M869" s="8">
        <v>1</v>
      </c>
      <c r="N869" s="8">
        <v>2111833</v>
      </c>
      <c r="O869" s="12" t="s">
        <v>1656</v>
      </c>
      <c r="P869" s="8" t="s">
        <v>268</v>
      </c>
      <c r="Q869" s="14">
        <v>0</v>
      </c>
      <c r="R869" s="14">
        <v>0</v>
      </c>
      <c r="S869" s="14">
        <v>0</v>
      </c>
      <c r="T869" s="19" t="s">
        <v>145</v>
      </c>
      <c r="U869" s="131" t="s">
        <v>48</v>
      </c>
      <c r="V869" s="216" t="s">
        <v>49</v>
      </c>
      <c r="W869" s="217"/>
    </row>
    <row r="870" spans="1:23" ht="128.25" hidden="1">
      <c r="A870" s="8" t="s">
        <v>1587</v>
      </c>
      <c r="B870" s="8" t="s">
        <v>1588</v>
      </c>
      <c r="C870" s="8" t="s">
        <v>1644</v>
      </c>
      <c r="D870" s="8" t="s">
        <v>1657</v>
      </c>
      <c r="E870" s="8">
        <v>15</v>
      </c>
      <c r="F870" s="8" t="s">
        <v>1631</v>
      </c>
      <c r="G870" s="8" t="s">
        <v>35</v>
      </c>
      <c r="H870" s="8" t="s">
        <v>36</v>
      </c>
      <c r="I870" s="8" t="s">
        <v>37</v>
      </c>
      <c r="J870" s="8">
        <v>40</v>
      </c>
      <c r="K870" s="8">
        <v>2020</v>
      </c>
      <c r="L870" s="192"/>
      <c r="M870" s="8">
        <v>5</v>
      </c>
      <c r="N870" s="8" t="s">
        <v>1230</v>
      </c>
      <c r="O870" s="8" t="s">
        <v>1230</v>
      </c>
      <c r="P870" s="8" t="s">
        <v>1592</v>
      </c>
      <c r="Q870" s="8">
        <v>0</v>
      </c>
      <c r="R870" s="8">
        <v>0</v>
      </c>
      <c r="S870" s="8">
        <v>0</v>
      </c>
      <c r="T870" s="8" t="s">
        <v>41</v>
      </c>
      <c r="U870" s="12" t="s">
        <v>218</v>
      </c>
      <c r="V870" s="12" t="s">
        <v>377</v>
      </c>
      <c r="W870" s="292"/>
    </row>
    <row r="871" spans="1:23" ht="142.5" hidden="1">
      <c r="A871" s="19" t="s">
        <v>1587</v>
      </c>
      <c r="B871" s="19" t="s">
        <v>1588</v>
      </c>
      <c r="C871" s="19" t="s">
        <v>1658</v>
      </c>
      <c r="D871" s="19" t="s">
        <v>1659</v>
      </c>
      <c r="E871" s="19">
        <v>15</v>
      </c>
      <c r="F871" s="19" t="s">
        <v>1660</v>
      </c>
      <c r="G871" s="19" t="s">
        <v>45</v>
      </c>
      <c r="H871" s="19" t="s">
        <v>36</v>
      </c>
      <c r="I871" s="19" t="s">
        <v>37</v>
      </c>
      <c r="J871" s="52">
        <v>40</v>
      </c>
      <c r="K871" s="8">
        <v>2020</v>
      </c>
      <c r="L871" s="192"/>
      <c r="M871" s="8">
        <v>30</v>
      </c>
      <c r="N871" s="12" t="s">
        <v>1230</v>
      </c>
      <c r="O871" s="12" t="s">
        <v>1230</v>
      </c>
      <c r="P871" s="8" t="s">
        <v>1592</v>
      </c>
      <c r="Q871" s="14">
        <v>0</v>
      </c>
      <c r="R871" s="14">
        <v>0</v>
      </c>
      <c r="S871" s="14">
        <v>0</v>
      </c>
      <c r="T871" s="19" t="s">
        <v>41</v>
      </c>
      <c r="U871" s="131" t="s">
        <v>539</v>
      </c>
      <c r="V871" s="216" t="s">
        <v>540</v>
      </c>
      <c r="W871" s="215" t="s">
        <v>78</v>
      </c>
    </row>
    <row r="872" spans="1:23" ht="142.5" hidden="1">
      <c r="A872" s="19" t="s">
        <v>1587</v>
      </c>
      <c r="B872" s="19" t="s">
        <v>1588</v>
      </c>
      <c r="C872" s="19" t="s">
        <v>1658</v>
      </c>
      <c r="D872" s="19" t="s">
        <v>1659</v>
      </c>
      <c r="E872" s="19">
        <v>15</v>
      </c>
      <c r="F872" s="19" t="s">
        <v>1661</v>
      </c>
      <c r="G872" s="19" t="s">
        <v>45</v>
      </c>
      <c r="H872" s="19" t="s">
        <v>36</v>
      </c>
      <c r="I872" s="19" t="s">
        <v>37</v>
      </c>
      <c r="J872" s="52">
        <v>20</v>
      </c>
      <c r="K872" s="8">
        <v>2020</v>
      </c>
      <c r="L872" s="192"/>
      <c r="M872" s="8">
        <v>30</v>
      </c>
      <c r="N872" s="12" t="s">
        <v>1230</v>
      </c>
      <c r="O872" s="12" t="s">
        <v>1230</v>
      </c>
      <c r="P872" s="8" t="s">
        <v>1592</v>
      </c>
      <c r="Q872" s="14">
        <v>0</v>
      </c>
      <c r="R872" s="14">
        <v>0</v>
      </c>
      <c r="S872" s="14">
        <v>0</v>
      </c>
      <c r="T872" s="19" t="s">
        <v>41</v>
      </c>
      <c r="U872" s="131" t="s">
        <v>539</v>
      </c>
      <c r="V872" s="216" t="s">
        <v>540</v>
      </c>
      <c r="W872" s="215" t="s">
        <v>78</v>
      </c>
    </row>
    <row r="873" spans="1:23" ht="142.5" hidden="1">
      <c r="A873" s="19" t="s">
        <v>1587</v>
      </c>
      <c r="B873" s="19" t="s">
        <v>1588</v>
      </c>
      <c r="C873" s="19" t="s">
        <v>1658</v>
      </c>
      <c r="D873" s="19" t="s">
        <v>1659</v>
      </c>
      <c r="E873" s="19">
        <v>15</v>
      </c>
      <c r="F873" s="8" t="s">
        <v>1662</v>
      </c>
      <c r="G873" s="8" t="s">
        <v>45</v>
      </c>
      <c r="H873" s="19" t="s">
        <v>36</v>
      </c>
      <c r="I873" s="19" t="s">
        <v>37</v>
      </c>
      <c r="J873" s="52">
        <v>30</v>
      </c>
      <c r="K873" s="8">
        <v>2020</v>
      </c>
      <c r="L873" s="192"/>
      <c r="M873" s="8">
        <v>30</v>
      </c>
      <c r="N873" s="12" t="s">
        <v>1230</v>
      </c>
      <c r="O873" s="12" t="s">
        <v>1230</v>
      </c>
      <c r="P873" s="8" t="s">
        <v>1592</v>
      </c>
      <c r="Q873" s="14">
        <v>0</v>
      </c>
      <c r="R873" s="14">
        <v>0</v>
      </c>
      <c r="S873" s="14">
        <v>0</v>
      </c>
      <c r="T873" s="19" t="s">
        <v>41</v>
      </c>
      <c r="U873" s="216" t="s">
        <v>218</v>
      </c>
      <c r="V873" s="131" t="s">
        <v>377</v>
      </c>
      <c r="W873" s="215" t="s">
        <v>78</v>
      </c>
    </row>
    <row r="874" spans="1:23" ht="142.5" hidden="1">
      <c r="A874" s="19" t="s">
        <v>1587</v>
      </c>
      <c r="B874" s="19" t="s">
        <v>1588</v>
      </c>
      <c r="C874" s="19" t="s">
        <v>1658</v>
      </c>
      <c r="D874" s="19" t="s">
        <v>1659</v>
      </c>
      <c r="E874" s="19">
        <v>15</v>
      </c>
      <c r="F874" s="19" t="s">
        <v>1663</v>
      </c>
      <c r="G874" s="19" t="s">
        <v>45</v>
      </c>
      <c r="H874" s="19" t="s">
        <v>36</v>
      </c>
      <c r="I874" s="19" t="s">
        <v>37</v>
      </c>
      <c r="J874" s="52">
        <v>40</v>
      </c>
      <c r="K874" s="8">
        <v>2020</v>
      </c>
      <c r="L874" s="192"/>
      <c r="M874" s="8">
        <v>15</v>
      </c>
      <c r="N874" s="12" t="s">
        <v>1230</v>
      </c>
      <c r="O874" s="12" t="s">
        <v>1230</v>
      </c>
      <c r="P874" s="8" t="s">
        <v>1592</v>
      </c>
      <c r="Q874" s="14">
        <v>0</v>
      </c>
      <c r="R874" s="14">
        <v>0</v>
      </c>
      <c r="S874" s="14">
        <v>0</v>
      </c>
      <c r="T874" s="19" t="s">
        <v>41</v>
      </c>
      <c r="U874" s="216" t="s">
        <v>184</v>
      </c>
      <c r="V874" s="131" t="s">
        <v>799</v>
      </c>
      <c r="W874" s="215" t="s">
        <v>78</v>
      </c>
    </row>
    <row r="875" spans="1:23" ht="142.5" hidden="1">
      <c r="A875" s="19" t="s">
        <v>1587</v>
      </c>
      <c r="B875" s="19" t="s">
        <v>1588</v>
      </c>
      <c r="C875" s="19" t="s">
        <v>1658</v>
      </c>
      <c r="D875" s="19" t="s">
        <v>1659</v>
      </c>
      <c r="E875" s="19">
        <v>15</v>
      </c>
      <c r="F875" s="19" t="s">
        <v>1664</v>
      </c>
      <c r="G875" s="19" t="s">
        <v>45</v>
      </c>
      <c r="H875" s="19" t="s">
        <v>36</v>
      </c>
      <c r="I875" s="19" t="s">
        <v>37</v>
      </c>
      <c r="J875" s="52">
        <v>20</v>
      </c>
      <c r="K875" s="8">
        <v>2020</v>
      </c>
      <c r="L875" s="192"/>
      <c r="M875" s="8">
        <v>30</v>
      </c>
      <c r="N875" s="12" t="s">
        <v>1230</v>
      </c>
      <c r="O875" s="12" t="s">
        <v>1230</v>
      </c>
      <c r="P875" s="8" t="s">
        <v>1592</v>
      </c>
      <c r="Q875" s="14">
        <v>0</v>
      </c>
      <c r="R875" s="14">
        <v>0</v>
      </c>
      <c r="S875" s="14">
        <v>0</v>
      </c>
      <c r="T875" s="19" t="s">
        <v>41</v>
      </c>
      <c r="U875" s="216" t="s">
        <v>184</v>
      </c>
      <c r="V875" s="131" t="s">
        <v>799</v>
      </c>
      <c r="W875" s="215" t="s">
        <v>78</v>
      </c>
    </row>
    <row r="876" spans="1:23" ht="142.5" hidden="1">
      <c r="A876" s="19" t="s">
        <v>1587</v>
      </c>
      <c r="B876" s="19" t="s">
        <v>1588</v>
      </c>
      <c r="C876" s="19" t="s">
        <v>1658</v>
      </c>
      <c r="D876" s="19" t="s">
        <v>1659</v>
      </c>
      <c r="E876" s="19">
        <v>15</v>
      </c>
      <c r="F876" s="19" t="s">
        <v>1665</v>
      </c>
      <c r="G876" s="19" t="s">
        <v>145</v>
      </c>
      <c r="H876" s="19" t="s">
        <v>36</v>
      </c>
      <c r="I876" s="19" t="s">
        <v>46</v>
      </c>
      <c r="J876" s="9">
        <v>390</v>
      </c>
      <c r="K876" s="141" t="s">
        <v>1666</v>
      </c>
      <c r="L876" s="141" t="s">
        <v>156</v>
      </c>
      <c r="M876" s="8">
        <v>1</v>
      </c>
      <c r="N876" s="8">
        <v>1491178</v>
      </c>
      <c r="O876" s="12" t="s">
        <v>1667</v>
      </c>
      <c r="P876" s="51" t="s">
        <v>162</v>
      </c>
      <c r="Q876" s="14">
        <v>0</v>
      </c>
      <c r="R876" s="14">
        <v>0</v>
      </c>
      <c r="S876" s="14">
        <v>0</v>
      </c>
      <c r="T876" s="19" t="s">
        <v>145</v>
      </c>
      <c r="U876" s="131" t="s">
        <v>201</v>
      </c>
      <c r="V876" s="131" t="s">
        <v>202</v>
      </c>
      <c r="W876" s="217"/>
    </row>
    <row r="877" spans="1:23" ht="142.5" hidden="1">
      <c r="A877" s="19" t="s">
        <v>1587</v>
      </c>
      <c r="B877" s="19" t="s">
        <v>1588</v>
      </c>
      <c r="C877" s="19" t="s">
        <v>1658</v>
      </c>
      <c r="D877" s="19" t="s">
        <v>1659</v>
      </c>
      <c r="E877" s="19">
        <v>15</v>
      </c>
      <c r="F877" s="19" t="s">
        <v>1668</v>
      </c>
      <c r="G877" s="19" t="s">
        <v>35</v>
      </c>
      <c r="H877" s="19" t="s">
        <v>36</v>
      </c>
      <c r="I877" s="19" t="s">
        <v>37</v>
      </c>
      <c r="J877" s="52">
        <v>40</v>
      </c>
      <c r="K877" s="8">
        <v>2020</v>
      </c>
      <c r="L877" s="192"/>
      <c r="M877" s="8">
        <v>3</v>
      </c>
      <c r="N877" s="12" t="s">
        <v>1230</v>
      </c>
      <c r="O877" s="12" t="s">
        <v>1230</v>
      </c>
      <c r="P877" s="8" t="s">
        <v>1592</v>
      </c>
      <c r="Q877" s="14">
        <v>6500</v>
      </c>
      <c r="R877" s="14">
        <v>4000</v>
      </c>
      <c r="S877" s="14">
        <v>31500</v>
      </c>
      <c r="T877" s="19" t="s">
        <v>41</v>
      </c>
      <c r="U877" s="131" t="s">
        <v>243</v>
      </c>
      <c r="V877" s="216" t="s">
        <v>244</v>
      </c>
      <c r="W877" s="217"/>
    </row>
    <row r="878" spans="1:23" ht="142.5" hidden="1">
      <c r="A878" s="19" t="s">
        <v>1587</v>
      </c>
      <c r="B878" s="19" t="s">
        <v>1588</v>
      </c>
      <c r="C878" s="19" t="s">
        <v>1658</v>
      </c>
      <c r="D878" s="19" t="s">
        <v>1659</v>
      </c>
      <c r="E878" s="19">
        <v>15</v>
      </c>
      <c r="F878" s="19" t="s">
        <v>1638</v>
      </c>
      <c r="G878" s="19" t="s">
        <v>45</v>
      </c>
      <c r="H878" s="19" t="s">
        <v>36</v>
      </c>
      <c r="I878" s="19" t="s">
        <v>37</v>
      </c>
      <c r="J878" s="52">
        <v>40</v>
      </c>
      <c r="K878" s="8">
        <v>2020</v>
      </c>
      <c r="L878" s="192"/>
      <c r="M878" s="8">
        <v>8</v>
      </c>
      <c r="N878" s="12" t="s">
        <v>1230</v>
      </c>
      <c r="O878" s="12" t="s">
        <v>1230</v>
      </c>
      <c r="P878" s="8" t="s">
        <v>1592</v>
      </c>
      <c r="Q878" s="14">
        <v>0</v>
      </c>
      <c r="R878" s="14">
        <v>0</v>
      </c>
      <c r="S878" s="14">
        <v>0</v>
      </c>
      <c r="T878" s="19" t="s">
        <v>41</v>
      </c>
      <c r="U878" s="227" t="s">
        <v>176</v>
      </c>
      <c r="V878" s="216" t="s">
        <v>254</v>
      </c>
      <c r="W878" s="219" t="s">
        <v>50</v>
      </c>
    </row>
    <row r="879" spans="1:23" ht="142.5" hidden="1">
      <c r="A879" s="19" t="s">
        <v>1587</v>
      </c>
      <c r="B879" s="19" t="s">
        <v>1588</v>
      </c>
      <c r="C879" s="19" t="s">
        <v>1658</v>
      </c>
      <c r="D879" s="19" t="s">
        <v>1659</v>
      </c>
      <c r="E879" s="19">
        <v>15</v>
      </c>
      <c r="F879" s="19" t="s">
        <v>1669</v>
      </c>
      <c r="G879" s="19" t="s">
        <v>35</v>
      </c>
      <c r="H879" s="19" t="s">
        <v>1325</v>
      </c>
      <c r="I879" s="19" t="s">
        <v>37</v>
      </c>
      <c r="J879" s="8">
        <v>720</v>
      </c>
      <c r="K879" s="8">
        <v>44166</v>
      </c>
      <c r="L879" s="192"/>
      <c r="M879" s="8">
        <v>1</v>
      </c>
      <c r="N879" s="8">
        <v>1360939</v>
      </c>
      <c r="O879" s="8" t="s">
        <v>1670</v>
      </c>
      <c r="P879" s="8" t="s">
        <v>611</v>
      </c>
      <c r="Q879" s="14">
        <v>0</v>
      </c>
      <c r="R879" s="14">
        <v>0</v>
      </c>
      <c r="S879" s="14">
        <v>0</v>
      </c>
      <c r="T879" s="19" t="s">
        <v>228</v>
      </c>
      <c r="U879" s="131" t="s">
        <v>148</v>
      </c>
      <c r="V879" s="131" t="s">
        <v>157</v>
      </c>
      <c r="W879" s="217"/>
    </row>
    <row r="880" spans="1:23" ht="142.5" hidden="1">
      <c r="A880" s="19" t="s">
        <v>1587</v>
      </c>
      <c r="B880" s="19" t="s">
        <v>1588</v>
      </c>
      <c r="C880" s="19" t="s">
        <v>1658</v>
      </c>
      <c r="D880" s="19" t="s">
        <v>1659</v>
      </c>
      <c r="E880" s="19">
        <v>15</v>
      </c>
      <c r="F880" s="19" t="s">
        <v>1671</v>
      </c>
      <c r="G880" s="19" t="s">
        <v>35</v>
      </c>
      <c r="H880" s="19" t="s">
        <v>1325</v>
      </c>
      <c r="I880" s="19" t="s">
        <v>37</v>
      </c>
      <c r="J880" s="52">
        <v>1600</v>
      </c>
      <c r="K880" s="141">
        <v>43891</v>
      </c>
      <c r="L880" s="192"/>
      <c r="M880" s="8">
        <v>1</v>
      </c>
      <c r="N880" s="8">
        <v>1491969</v>
      </c>
      <c r="O880" s="12" t="s">
        <v>1672</v>
      </c>
      <c r="P880" s="8" t="s">
        <v>611</v>
      </c>
      <c r="Q880" s="14">
        <v>0</v>
      </c>
      <c r="R880" s="14">
        <v>0</v>
      </c>
      <c r="S880" s="14">
        <v>0</v>
      </c>
      <c r="T880" s="19" t="s">
        <v>228</v>
      </c>
      <c r="U880" s="216" t="s">
        <v>218</v>
      </c>
      <c r="V880" s="216" t="s">
        <v>398</v>
      </c>
      <c r="W880" s="217"/>
    </row>
    <row r="881" spans="1:23" ht="142.5" hidden="1">
      <c r="A881" s="19" t="s">
        <v>1587</v>
      </c>
      <c r="B881" s="19" t="s">
        <v>1588</v>
      </c>
      <c r="C881" s="19" t="s">
        <v>1658</v>
      </c>
      <c r="D881" s="19" t="s">
        <v>1659</v>
      </c>
      <c r="E881" s="19">
        <v>15</v>
      </c>
      <c r="F881" s="19" t="s">
        <v>1673</v>
      </c>
      <c r="G881" s="19" t="s">
        <v>145</v>
      </c>
      <c r="H881" s="19" t="s">
        <v>36</v>
      </c>
      <c r="I881" s="19" t="s">
        <v>91</v>
      </c>
      <c r="J881" s="52">
        <v>270</v>
      </c>
      <c r="K881" s="141">
        <v>44136</v>
      </c>
      <c r="L881" s="141" t="s">
        <v>385</v>
      </c>
      <c r="M881" s="8">
        <v>1</v>
      </c>
      <c r="N881" s="8">
        <v>53810</v>
      </c>
      <c r="O881" s="12" t="s">
        <v>1674</v>
      </c>
      <c r="P881" s="51" t="s">
        <v>162</v>
      </c>
      <c r="Q881" s="14">
        <v>0</v>
      </c>
      <c r="R881" s="14">
        <v>0</v>
      </c>
      <c r="S881" s="14">
        <v>0</v>
      </c>
      <c r="T881" s="19" t="s">
        <v>145</v>
      </c>
      <c r="U881" s="216" t="s">
        <v>56</v>
      </c>
      <c r="V881" s="216" t="s">
        <v>57</v>
      </c>
      <c r="W881" s="217"/>
    </row>
    <row r="882" spans="1:23" ht="85.5" hidden="1">
      <c r="A882" s="19" t="s">
        <v>1587</v>
      </c>
      <c r="B882" s="19" t="s">
        <v>1588</v>
      </c>
      <c r="C882" s="19" t="s">
        <v>1658</v>
      </c>
      <c r="D882" s="19" t="s">
        <v>1654</v>
      </c>
      <c r="E882" s="19">
        <v>15</v>
      </c>
      <c r="F882" s="19" t="s">
        <v>1675</v>
      </c>
      <c r="G882" s="19" t="s">
        <v>145</v>
      </c>
      <c r="H882" s="19" t="s">
        <v>36</v>
      </c>
      <c r="I882" s="19" t="s">
        <v>91</v>
      </c>
      <c r="J882" s="52">
        <v>270</v>
      </c>
      <c r="K882" s="141">
        <v>44044</v>
      </c>
      <c r="L882" s="141" t="s">
        <v>759</v>
      </c>
      <c r="M882" s="8">
        <v>1</v>
      </c>
      <c r="N882" s="8">
        <v>2090480</v>
      </c>
      <c r="O882" s="12" t="s">
        <v>1676</v>
      </c>
      <c r="P882" s="8" t="s">
        <v>268</v>
      </c>
      <c r="Q882" s="14">
        <v>0</v>
      </c>
      <c r="R882" s="14">
        <v>0</v>
      </c>
      <c r="S882" s="14">
        <v>0</v>
      </c>
      <c r="T882" s="19" t="s">
        <v>145</v>
      </c>
      <c r="U882" s="131" t="s">
        <v>539</v>
      </c>
      <c r="V882" s="216" t="s">
        <v>540</v>
      </c>
      <c r="W882" s="217"/>
    </row>
    <row r="883" spans="1:23" ht="142.5" hidden="1">
      <c r="A883" s="8" t="s">
        <v>1587</v>
      </c>
      <c r="B883" s="8" t="s">
        <v>1588</v>
      </c>
      <c r="C883" s="8" t="s">
        <v>1658</v>
      </c>
      <c r="D883" s="8" t="s">
        <v>1659</v>
      </c>
      <c r="E883" s="8">
        <v>15</v>
      </c>
      <c r="F883" s="8" t="s">
        <v>1631</v>
      </c>
      <c r="G883" s="8" t="s">
        <v>35</v>
      </c>
      <c r="H883" s="8" t="s">
        <v>36</v>
      </c>
      <c r="I883" s="8" t="s">
        <v>37</v>
      </c>
      <c r="J883" s="8">
        <v>40</v>
      </c>
      <c r="K883" s="8">
        <v>2020</v>
      </c>
      <c r="L883" s="192"/>
      <c r="M883" s="8">
        <v>5</v>
      </c>
      <c r="N883" s="8" t="s">
        <v>1230</v>
      </c>
      <c r="O883" s="8" t="s">
        <v>1230</v>
      </c>
      <c r="P883" s="8" t="s">
        <v>1592</v>
      </c>
      <c r="Q883" s="8">
        <v>0</v>
      </c>
      <c r="R883" s="8">
        <v>0</v>
      </c>
      <c r="S883" s="8">
        <v>0</v>
      </c>
      <c r="T883" s="8" t="s">
        <v>41</v>
      </c>
      <c r="U883" s="12" t="s">
        <v>218</v>
      </c>
      <c r="V883" s="12" t="s">
        <v>377</v>
      </c>
      <c r="W883" s="292"/>
    </row>
    <row r="884" spans="1:23" ht="85.5" hidden="1">
      <c r="A884" s="8" t="s">
        <v>1587</v>
      </c>
      <c r="B884" s="8" t="s">
        <v>1588</v>
      </c>
      <c r="C884" s="8" t="s">
        <v>1658</v>
      </c>
      <c r="D884" s="8" t="s">
        <v>1654</v>
      </c>
      <c r="E884" s="8">
        <v>15</v>
      </c>
      <c r="F884" s="8" t="s">
        <v>1631</v>
      </c>
      <c r="G884" s="8" t="s">
        <v>35</v>
      </c>
      <c r="H884" s="8" t="s">
        <v>36</v>
      </c>
      <c r="I884" s="8" t="s">
        <v>37</v>
      </c>
      <c r="J884" s="8">
        <v>40</v>
      </c>
      <c r="K884" s="8">
        <v>2020</v>
      </c>
      <c r="L884" s="192"/>
      <c r="M884" s="8">
        <v>5</v>
      </c>
      <c r="N884" s="8" t="s">
        <v>1230</v>
      </c>
      <c r="O884" s="8" t="s">
        <v>1230</v>
      </c>
      <c r="P884" s="8" t="s">
        <v>1592</v>
      </c>
      <c r="Q884" s="8">
        <v>0</v>
      </c>
      <c r="R884" s="8">
        <v>0</v>
      </c>
      <c r="S884" s="8">
        <v>0</v>
      </c>
      <c r="T884" s="8" t="s">
        <v>41</v>
      </c>
      <c r="U884" s="12" t="s">
        <v>218</v>
      </c>
      <c r="V884" s="12" t="s">
        <v>377</v>
      </c>
      <c r="W884" s="292"/>
    </row>
    <row r="885" spans="1:23" ht="142.5" hidden="1">
      <c r="A885" s="19" t="s">
        <v>1587</v>
      </c>
      <c r="B885" s="19" t="s">
        <v>1588</v>
      </c>
      <c r="C885" s="19" t="s">
        <v>1658</v>
      </c>
      <c r="D885" s="19" t="s">
        <v>1659</v>
      </c>
      <c r="E885" s="19">
        <v>15</v>
      </c>
      <c r="F885" s="19" t="s">
        <v>1677</v>
      </c>
      <c r="G885" s="19" t="s">
        <v>145</v>
      </c>
      <c r="H885" s="19" t="s">
        <v>36</v>
      </c>
      <c r="I885" s="19" t="s">
        <v>37</v>
      </c>
      <c r="J885" s="52">
        <v>100</v>
      </c>
      <c r="K885" s="141" t="s">
        <v>1678</v>
      </c>
      <c r="L885" s="141" t="s">
        <v>156</v>
      </c>
      <c r="M885" s="8">
        <v>1</v>
      </c>
      <c r="N885" s="8">
        <v>1491178</v>
      </c>
      <c r="O885" s="12" t="s">
        <v>1679</v>
      </c>
      <c r="P885" s="51" t="s">
        <v>162</v>
      </c>
      <c r="Q885" s="14">
        <v>0</v>
      </c>
      <c r="R885" s="14">
        <v>0</v>
      </c>
      <c r="S885" s="14">
        <v>0</v>
      </c>
      <c r="T885" s="19" t="s">
        <v>145</v>
      </c>
      <c r="U885" s="131" t="s">
        <v>235</v>
      </c>
      <c r="V885" s="216" t="s">
        <v>236</v>
      </c>
      <c r="W885" s="217"/>
    </row>
    <row r="886" spans="1:23" ht="114" hidden="1">
      <c r="A886" s="19" t="s">
        <v>1587</v>
      </c>
      <c r="B886" s="19" t="s">
        <v>1680</v>
      </c>
      <c r="C886" s="19" t="s">
        <v>1681</v>
      </c>
      <c r="D886" s="19" t="s">
        <v>1682</v>
      </c>
      <c r="E886" s="19">
        <v>15</v>
      </c>
      <c r="F886" s="19" t="s">
        <v>1683</v>
      </c>
      <c r="G886" s="19" t="s">
        <v>45</v>
      </c>
      <c r="H886" s="19" t="s">
        <v>36</v>
      </c>
      <c r="I886" s="19" t="s">
        <v>37</v>
      </c>
      <c r="J886" s="52">
        <v>20</v>
      </c>
      <c r="K886" s="8" t="s">
        <v>1684</v>
      </c>
      <c r="L886" s="192"/>
      <c r="M886" s="19">
        <v>1</v>
      </c>
      <c r="N886" s="19">
        <v>1445351</v>
      </c>
      <c r="O886" s="19" t="s">
        <v>1685</v>
      </c>
      <c r="P886" s="54" t="s">
        <v>162</v>
      </c>
      <c r="Q886" s="20">
        <v>0</v>
      </c>
      <c r="R886" s="20">
        <v>1750</v>
      </c>
      <c r="S886" s="20">
        <v>1750</v>
      </c>
      <c r="T886" s="19" t="s">
        <v>41</v>
      </c>
      <c r="U886" s="210" t="s">
        <v>148</v>
      </c>
      <c r="V886" s="210" t="s">
        <v>225</v>
      </c>
      <c r="W886" s="215" t="s">
        <v>58</v>
      </c>
    </row>
    <row r="887" spans="1:23" ht="114" hidden="1">
      <c r="A887" s="19" t="s">
        <v>1587</v>
      </c>
      <c r="B887" s="19" t="s">
        <v>1680</v>
      </c>
      <c r="C887" s="19" t="s">
        <v>1681</v>
      </c>
      <c r="D887" s="19" t="s">
        <v>1682</v>
      </c>
      <c r="E887" s="19">
        <v>15</v>
      </c>
      <c r="F887" s="19" t="s">
        <v>1683</v>
      </c>
      <c r="G887" s="19" t="s">
        <v>45</v>
      </c>
      <c r="H887" s="19" t="s">
        <v>36</v>
      </c>
      <c r="I887" s="19" t="s">
        <v>37</v>
      </c>
      <c r="J887" s="52">
        <v>20</v>
      </c>
      <c r="K887" s="8" t="s">
        <v>1684</v>
      </c>
      <c r="L887" s="192"/>
      <c r="M887" s="19">
        <v>1</v>
      </c>
      <c r="N887" s="19">
        <v>1492970</v>
      </c>
      <c r="O887" s="19" t="s">
        <v>1686</v>
      </c>
      <c r="P887" s="54" t="s">
        <v>162</v>
      </c>
      <c r="Q887" s="20">
        <v>0</v>
      </c>
      <c r="R887" s="20">
        <v>1750</v>
      </c>
      <c r="S887" s="20">
        <v>1750</v>
      </c>
      <c r="T887" s="19" t="s">
        <v>41</v>
      </c>
      <c r="U887" s="210" t="s">
        <v>148</v>
      </c>
      <c r="V887" s="210" t="s">
        <v>225</v>
      </c>
      <c r="W887" s="215" t="s">
        <v>58</v>
      </c>
    </row>
    <row r="888" spans="1:23" ht="142.5" hidden="1">
      <c r="A888" s="19" t="s">
        <v>1587</v>
      </c>
      <c r="B888" s="19" t="s">
        <v>1680</v>
      </c>
      <c r="C888" s="19" t="s">
        <v>1681</v>
      </c>
      <c r="D888" s="19" t="s">
        <v>1687</v>
      </c>
      <c r="E888" s="19">
        <v>10</v>
      </c>
      <c r="F888" s="19" t="s">
        <v>1688</v>
      </c>
      <c r="G888" s="19" t="s">
        <v>45</v>
      </c>
      <c r="H888" s="19" t="s">
        <v>36</v>
      </c>
      <c r="I888" s="19" t="s">
        <v>37</v>
      </c>
      <c r="J888" s="52">
        <v>24</v>
      </c>
      <c r="K888" s="12" t="s">
        <v>408</v>
      </c>
      <c r="L888" s="192"/>
      <c r="M888" s="19">
        <v>1</v>
      </c>
      <c r="N888" s="19">
        <v>1491409</v>
      </c>
      <c r="O888" s="37" t="s">
        <v>1689</v>
      </c>
      <c r="P888" s="54" t="s">
        <v>162</v>
      </c>
      <c r="Q888" s="20">
        <v>0</v>
      </c>
      <c r="R888" s="20">
        <v>1750</v>
      </c>
      <c r="S888" s="20">
        <v>1750</v>
      </c>
      <c r="T888" s="19" t="s">
        <v>41</v>
      </c>
      <c r="U888" s="210" t="s">
        <v>148</v>
      </c>
      <c r="V888" s="210" t="s">
        <v>225</v>
      </c>
      <c r="W888" s="215" t="s">
        <v>58</v>
      </c>
    </row>
    <row r="889" spans="1:23" ht="142.5" hidden="1">
      <c r="A889" s="19" t="s">
        <v>1587</v>
      </c>
      <c r="B889" s="19" t="s">
        <v>1680</v>
      </c>
      <c r="C889" s="19" t="s">
        <v>1681</v>
      </c>
      <c r="D889" s="19" t="s">
        <v>1687</v>
      </c>
      <c r="E889" s="19">
        <v>10</v>
      </c>
      <c r="F889" s="19" t="s">
        <v>1688</v>
      </c>
      <c r="G889" s="19" t="s">
        <v>35</v>
      </c>
      <c r="H889" s="19" t="s">
        <v>36</v>
      </c>
      <c r="I889" s="19" t="s">
        <v>37</v>
      </c>
      <c r="J889" s="52">
        <v>24</v>
      </c>
      <c r="K889" s="12" t="s">
        <v>408</v>
      </c>
      <c r="L889" s="192"/>
      <c r="M889" s="19">
        <v>1</v>
      </c>
      <c r="N889" s="19">
        <v>2322859</v>
      </c>
      <c r="O889" s="37" t="s">
        <v>1690</v>
      </c>
      <c r="P889" s="54" t="s">
        <v>162</v>
      </c>
      <c r="Q889" s="20">
        <v>0</v>
      </c>
      <c r="R889" s="20">
        <v>1750</v>
      </c>
      <c r="S889" s="20">
        <v>1750</v>
      </c>
      <c r="T889" s="19" t="s">
        <v>41</v>
      </c>
      <c r="U889" s="210" t="s">
        <v>148</v>
      </c>
      <c r="V889" s="210" t="s">
        <v>225</v>
      </c>
      <c r="W889" s="215" t="s">
        <v>58</v>
      </c>
    </row>
    <row r="890" spans="1:23" ht="99.75" hidden="1">
      <c r="A890" s="19" t="s">
        <v>1587</v>
      </c>
      <c r="B890" s="19" t="s">
        <v>1680</v>
      </c>
      <c r="C890" s="19" t="s">
        <v>1681</v>
      </c>
      <c r="D890" s="19" t="s">
        <v>1691</v>
      </c>
      <c r="E890" s="19">
        <v>15</v>
      </c>
      <c r="F890" s="37" t="s">
        <v>1692</v>
      </c>
      <c r="G890" s="19" t="s">
        <v>45</v>
      </c>
      <c r="H890" s="19" t="s">
        <v>36</v>
      </c>
      <c r="I890" s="19" t="s">
        <v>37</v>
      </c>
      <c r="J890" s="52">
        <v>30</v>
      </c>
      <c r="K890" s="8" t="s">
        <v>1693</v>
      </c>
      <c r="L890" s="192"/>
      <c r="M890" s="8">
        <v>15</v>
      </c>
      <c r="N890" s="37" t="s">
        <v>1230</v>
      </c>
      <c r="O890" s="37" t="s">
        <v>1230</v>
      </c>
      <c r="P890" s="54" t="s">
        <v>162</v>
      </c>
      <c r="Q890" s="8">
        <v>850</v>
      </c>
      <c r="R890" s="8">
        <v>0</v>
      </c>
      <c r="S890" s="8">
        <v>12750</v>
      </c>
      <c r="T890" s="19" t="s">
        <v>41</v>
      </c>
      <c r="U890" s="131" t="s">
        <v>184</v>
      </c>
      <c r="V890" s="131" t="s">
        <v>1694</v>
      </c>
      <c r="W890" s="215" t="s">
        <v>78</v>
      </c>
    </row>
    <row r="891" spans="1:23" ht="45" hidden="1">
      <c r="A891" s="19" t="s">
        <v>1587</v>
      </c>
      <c r="B891" s="19" t="s">
        <v>1680</v>
      </c>
      <c r="C891" s="19" t="s">
        <v>1681</v>
      </c>
      <c r="D891" s="19" t="s">
        <v>1695</v>
      </c>
      <c r="E891" s="19">
        <v>10</v>
      </c>
      <c r="F891" s="37" t="s">
        <v>1696</v>
      </c>
      <c r="G891" s="19" t="s">
        <v>45</v>
      </c>
      <c r="H891" s="19" t="s">
        <v>36</v>
      </c>
      <c r="I891" s="19" t="s">
        <v>46</v>
      </c>
      <c r="J891" s="52">
        <v>20</v>
      </c>
      <c r="K891" s="12" t="s">
        <v>403</v>
      </c>
      <c r="L891" s="192"/>
      <c r="M891" s="19">
        <v>1</v>
      </c>
      <c r="N891" s="19">
        <v>1493295</v>
      </c>
      <c r="O891" s="37" t="s">
        <v>1697</v>
      </c>
      <c r="P891" s="54" t="s">
        <v>162</v>
      </c>
      <c r="Q891" s="20">
        <v>0</v>
      </c>
      <c r="R891" s="20">
        <v>0</v>
      </c>
      <c r="S891" s="20">
        <v>0</v>
      </c>
      <c r="T891" s="19" t="s">
        <v>68</v>
      </c>
      <c r="U891" s="131" t="s">
        <v>48</v>
      </c>
      <c r="V891" s="216" t="s">
        <v>455</v>
      </c>
      <c r="W891" s="215" t="s">
        <v>58</v>
      </c>
    </row>
    <row r="892" spans="1:23" ht="99.75" hidden="1">
      <c r="A892" s="19" t="s">
        <v>1587</v>
      </c>
      <c r="B892" s="19" t="s">
        <v>1680</v>
      </c>
      <c r="C892" s="19" t="s">
        <v>1681</v>
      </c>
      <c r="D892" s="19" t="s">
        <v>1698</v>
      </c>
      <c r="E892" s="19">
        <v>10</v>
      </c>
      <c r="F892" s="37" t="s">
        <v>656</v>
      </c>
      <c r="G892" s="19" t="s">
        <v>45</v>
      </c>
      <c r="H892" s="19" t="s">
        <v>36</v>
      </c>
      <c r="I892" s="19" t="s">
        <v>46</v>
      </c>
      <c r="J892" s="52">
        <v>40</v>
      </c>
      <c r="K892" s="12" t="s">
        <v>408</v>
      </c>
      <c r="L892" s="192"/>
      <c r="M892" s="19">
        <v>1</v>
      </c>
      <c r="N892" s="19">
        <v>1570487</v>
      </c>
      <c r="O892" s="37" t="s">
        <v>1699</v>
      </c>
      <c r="P892" s="54" t="s">
        <v>162</v>
      </c>
      <c r="Q892" s="20">
        <v>0</v>
      </c>
      <c r="R892" s="20">
        <v>0</v>
      </c>
      <c r="S892" s="20">
        <v>0</v>
      </c>
      <c r="T892" s="19" t="s">
        <v>68</v>
      </c>
      <c r="U892" s="221" t="s">
        <v>76</v>
      </c>
      <c r="V892" s="131" t="s">
        <v>77</v>
      </c>
      <c r="W892" s="215" t="s">
        <v>58</v>
      </c>
    </row>
    <row r="893" spans="1:23" ht="142.5" hidden="1">
      <c r="A893" s="19" t="s">
        <v>1587</v>
      </c>
      <c r="B893" s="19" t="s">
        <v>1680</v>
      </c>
      <c r="C893" s="19" t="s">
        <v>1681</v>
      </c>
      <c r="D893" s="19" t="s">
        <v>1700</v>
      </c>
      <c r="E893" s="19">
        <v>15</v>
      </c>
      <c r="F893" s="37" t="s">
        <v>1701</v>
      </c>
      <c r="G893" s="19" t="s">
        <v>145</v>
      </c>
      <c r="H893" s="19" t="s">
        <v>36</v>
      </c>
      <c r="I893" s="19" t="s">
        <v>37</v>
      </c>
      <c r="J893" s="52">
        <v>240</v>
      </c>
      <c r="K893" s="8" t="s">
        <v>1702</v>
      </c>
      <c r="L893" s="19" t="s">
        <v>385</v>
      </c>
      <c r="M893" s="19">
        <v>1</v>
      </c>
      <c r="N893" s="19">
        <v>2322859</v>
      </c>
      <c r="O893" s="37" t="s">
        <v>1703</v>
      </c>
      <c r="P893" s="54" t="s">
        <v>162</v>
      </c>
      <c r="Q893" s="20">
        <v>0</v>
      </c>
      <c r="R893" s="20">
        <v>0</v>
      </c>
      <c r="S893" s="20">
        <v>0</v>
      </c>
      <c r="T893" s="19" t="s">
        <v>145</v>
      </c>
      <c r="U893" s="131" t="s">
        <v>235</v>
      </c>
      <c r="V893" s="216" t="s">
        <v>236</v>
      </c>
      <c r="W893" s="217"/>
    </row>
    <row r="894" spans="1:23" ht="142.5" hidden="1">
      <c r="A894" s="19" t="s">
        <v>1587</v>
      </c>
      <c r="B894" s="19" t="s">
        <v>1680</v>
      </c>
      <c r="C894" s="19" t="s">
        <v>1681</v>
      </c>
      <c r="D894" s="19" t="s">
        <v>1700</v>
      </c>
      <c r="E894" s="19">
        <v>15</v>
      </c>
      <c r="F894" s="37" t="s">
        <v>1704</v>
      </c>
      <c r="G894" s="19" t="s">
        <v>145</v>
      </c>
      <c r="H894" s="19" t="s">
        <v>36</v>
      </c>
      <c r="I894" s="19" t="s">
        <v>37</v>
      </c>
      <c r="J894" s="52">
        <v>120</v>
      </c>
      <c r="K894" s="8" t="s">
        <v>1705</v>
      </c>
      <c r="L894" s="19" t="s">
        <v>356</v>
      </c>
      <c r="M894" s="19">
        <v>1</v>
      </c>
      <c r="N894" s="19">
        <v>1570487</v>
      </c>
      <c r="O894" s="37" t="s">
        <v>1706</v>
      </c>
      <c r="P894" s="54" t="s">
        <v>162</v>
      </c>
      <c r="Q894" s="20">
        <v>0</v>
      </c>
      <c r="R894" s="20">
        <v>0</v>
      </c>
      <c r="S894" s="20">
        <v>0</v>
      </c>
      <c r="T894" s="19" t="s">
        <v>145</v>
      </c>
      <c r="U894" s="131" t="s">
        <v>235</v>
      </c>
      <c r="V894" s="216" t="s">
        <v>236</v>
      </c>
      <c r="W894" s="217"/>
    </row>
    <row r="895" spans="1:23" ht="142.5" hidden="1">
      <c r="A895" s="19" t="s">
        <v>1587</v>
      </c>
      <c r="B895" s="19" t="s">
        <v>1680</v>
      </c>
      <c r="C895" s="19" t="s">
        <v>1681</v>
      </c>
      <c r="D895" s="19" t="s">
        <v>1700</v>
      </c>
      <c r="E895" s="19">
        <v>15</v>
      </c>
      <c r="F895" s="37" t="s">
        <v>1704</v>
      </c>
      <c r="G895" s="19" t="s">
        <v>145</v>
      </c>
      <c r="H895" s="19" t="s">
        <v>36</v>
      </c>
      <c r="I895" s="19" t="s">
        <v>37</v>
      </c>
      <c r="J895" s="52">
        <v>160</v>
      </c>
      <c r="K895" s="12" t="s">
        <v>1707</v>
      </c>
      <c r="L895" s="37" t="s">
        <v>759</v>
      </c>
      <c r="M895" s="19">
        <v>1</v>
      </c>
      <c r="N895" s="19">
        <v>1567999</v>
      </c>
      <c r="O895" s="37" t="s">
        <v>1708</v>
      </c>
      <c r="P895" s="19" t="s">
        <v>107</v>
      </c>
      <c r="Q895" s="20">
        <v>0</v>
      </c>
      <c r="R895" s="20">
        <v>0</v>
      </c>
      <c r="S895" s="20">
        <v>0</v>
      </c>
      <c r="T895" s="19" t="s">
        <v>145</v>
      </c>
      <c r="U895" s="131" t="s">
        <v>235</v>
      </c>
      <c r="V895" s="216" t="s">
        <v>236</v>
      </c>
      <c r="W895" s="217"/>
    </row>
    <row r="896" spans="1:23" ht="57" hidden="1">
      <c r="A896" s="19" t="s">
        <v>1587</v>
      </c>
      <c r="B896" s="19" t="s">
        <v>1680</v>
      </c>
      <c r="C896" s="19" t="s">
        <v>1709</v>
      </c>
      <c r="D896" s="19" t="s">
        <v>1710</v>
      </c>
      <c r="E896" s="19">
        <v>15</v>
      </c>
      <c r="F896" s="12" t="s">
        <v>1711</v>
      </c>
      <c r="G896" s="8" t="s">
        <v>45</v>
      </c>
      <c r="H896" s="8" t="s">
        <v>36</v>
      </c>
      <c r="I896" s="8" t="s">
        <v>37</v>
      </c>
      <c r="J896" s="52">
        <v>30</v>
      </c>
      <c r="K896" s="37" t="s">
        <v>1712</v>
      </c>
      <c r="L896" s="192"/>
      <c r="M896" s="19">
        <v>1</v>
      </c>
      <c r="N896" s="19">
        <v>1567999</v>
      </c>
      <c r="O896" s="37" t="s">
        <v>1708</v>
      </c>
      <c r="P896" s="19" t="s">
        <v>107</v>
      </c>
      <c r="Q896" s="20">
        <v>0</v>
      </c>
      <c r="R896" s="20">
        <v>0</v>
      </c>
      <c r="S896" s="20">
        <v>0</v>
      </c>
      <c r="T896" s="19" t="s">
        <v>41</v>
      </c>
      <c r="U896" s="131" t="s">
        <v>92</v>
      </c>
      <c r="V896" s="131" t="s">
        <v>93</v>
      </c>
      <c r="W896" s="219" t="s">
        <v>50</v>
      </c>
    </row>
    <row r="897" spans="1:23" ht="114" hidden="1">
      <c r="A897" s="19" t="s">
        <v>1587</v>
      </c>
      <c r="B897" s="19" t="s">
        <v>1680</v>
      </c>
      <c r="C897" s="19" t="s">
        <v>1680</v>
      </c>
      <c r="D897" s="19" t="s">
        <v>1682</v>
      </c>
      <c r="E897" s="19">
        <v>15</v>
      </c>
      <c r="F897" s="19" t="s">
        <v>1683</v>
      </c>
      <c r="G897" s="19" t="s">
        <v>45</v>
      </c>
      <c r="H897" s="19" t="s">
        <v>36</v>
      </c>
      <c r="I897" s="19" t="s">
        <v>37</v>
      </c>
      <c r="J897" s="52">
        <v>20</v>
      </c>
      <c r="K897" s="12" t="s">
        <v>1684</v>
      </c>
      <c r="L897" s="192"/>
      <c r="M897" s="19">
        <v>1</v>
      </c>
      <c r="N897" s="19">
        <v>1570487</v>
      </c>
      <c r="O897" s="19" t="s">
        <v>1699</v>
      </c>
      <c r="P897" s="54" t="s">
        <v>162</v>
      </c>
      <c r="Q897" s="20">
        <v>0</v>
      </c>
      <c r="R897" s="20">
        <v>1750</v>
      </c>
      <c r="S897" s="20">
        <v>1750</v>
      </c>
      <c r="T897" s="19" t="s">
        <v>41</v>
      </c>
      <c r="U897" s="210" t="s">
        <v>148</v>
      </c>
      <c r="V897" s="210" t="s">
        <v>225</v>
      </c>
      <c r="W897" s="215" t="s">
        <v>58</v>
      </c>
    </row>
    <row r="898" spans="1:23" ht="71.25" hidden="1">
      <c r="A898" s="19" t="s">
        <v>1587</v>
      </c>
      <c r="B898" s="19" t="s">
        <v>1680</v>
      </c>
      <c r="C898" s="19" t="s">
        <v>1680</v>
      </c>
      <c r="D898" s="19" t="s">
        <v>1713</v>
      </c>
      <c r="E898" s="19">
        <v>10</v>
      </c>
      <c r="F898" s="19" t="s">
        <v>1714</v>
      </c>
      <c r="G898" s="19" t="s">
        <v>35</v>
      </c>
      <c r="H898" s="19" t="s">
        <v>36</v>
      </c>
      <c r="I898" s="19" t="s">
        <v>37</v>
      </c>
      <c r="J898" s="52">
        <v>24</v>
      </c>
      <c r="K898" s="12" t="s">
        <v>408</v>
      </c>
      <c r="L898" s="192"/>
      <c r="M898" s="19">
        <v>1</v>
      </c>
      <c r="N898" s="19">
        <v>1486018</v>
      </c>
      <c r="O898" s="37" t="s">
        <v>1715</v>
      </c>
      <c r="P898" s="54" t="s">
        <v>162</v>
      </c>
      <c r="Q898" s="20">
        <v>0</v>
      </c>
      <c r="R898" s="20">
        <v>1750</v>
      </c>
      <c r="S898" s="20">
        <v>1750</v>
      </c>
      <c r="T898" s="19" t="s">
        <v>41</v>
      </c>
      <c r="U898" s="210" t="s">
        <v>148</v>
      </c>
      <c r="V898" s="210" t="s">
        <v>225</v>
      </c>
      <c r="W898" s="215" t="s">
        <v>58</v>
      </c>
    </row>
    <row r="899" spans="1:23" ht="142.5" hidden="1">
      <c r="A899" s="19" t="s">
        <v>1587</v>
      </c>
      <c r="B899" s="19" t="s">
        <v>1680</v>
      </c>
      <c r="C899" s="19" t="s">
        <v>1680</v>
      </c>
      <c r="D899" s="19" t="s">
        <v>1687</v>
      </c>
      <c r="E899" s="19">
        <v>10</v>
      </c>
      <c r="F899" s="19" t="s">
        <v>1688</v>
      </c>
      <c r="G899" s="19" t="s">
        <v>45</v>
      </c>
      <c r="H899" s="19" t="s">
        <v>36</v>
      </c>
      <c r="I899" s="19" t="s">
        <v>37</v>
      </c>
      <c r="J899" s="52">
        <v>24</v>
      </c>
      <c r="K899" s="12" t="s">
        <v>408</v>
      </c>
      <c r="L899" s="192"/>
      <c r="M899" s="19">
        <v>1</v>
      </c>
      <c r="N899" s="19">
        <v>2112196</v>
      </c>
      <c r="O899" s="37" t="s">
        <v>1716</v>
      </c>
      <c r="P899" s="19" t="s">
        <v>40</v>
      </c>
      <c r="Q899" s="20">
        <v>0</v>
      </c>
      <c r="R899" s="20">
        <v>1750</v>
      </c>
      <c r="S899" s="20">
        <v>1750</v>
      </c>
      <c r="T899" s="19" t="s">
        <v>41</v>
      </c>
      <c r="U899" s="210" t="s">
        <v>148</v>
      </c>
      <c r="V899" s="210" t="s">
        <v>225</v>
      </c>
      <c r="W899" s="215" t="s">
        <v>58</v>
      </c>
    </row>
    <row r="900" spans="1:23" ht="71.25" hidden="1">
      <c r="A900" s="19" t="s">
        <v>1587</v>
      </c>
      <c r="B900" s="19" t="s">
        <v>1680</v>
      </c>
      <c r="C900" s="19" t="s">
        <v>1680</v>
      </c>
      <c r="D900" s="19" t="s">
        <v>1717</v>
      </c>
      <c r="E900" s="19">
        <v>10</v>
      </c>
      <c r="F900" s="37" t="s">
        <v>1718</v>
      </c>
      <c r="G900" s="19" t="s">
        <v>45</v>
      </c>
      <c r="H900" s="19" t="s">
        <v>1074</v>
      </c>
      <c r="I900" s="19" t="s">
        <v>37</v>
      </c>
      <c r="J900" s="52">
        <v>8</v>
      </c>
      <c r="K900" s="8" t="s">
        <v>416</v>
      </c>
      <c r="L900" s="192"/>
      <c r="M900" s="19">
        <v>1</v>
      </c>
      <c r="N900" s="19">
        <v>1492970</v>
      </c>
      <c r="O900" s="37" t="s">
        <v>1686</v>
      </c>
      <c r="P900" s="54" t="s">
        <v>162</v>
      </c>
      <c r="Q900" s="20">
        <v>0</v>
      </c>
      <c r="R900" s="20">
        <v>1250</v>
      </c>
      <c r="S900" s="20">
        <v>1250</v>
      </c>
      <c r="T900" s="19" t="s">
        <v>41</v>
      </c>
      <c r="U900" s="286" t="s">
        <v>48</v>
      </c>
      <c r="V900" s="131" t="s">
        <v>473</v>
      </c>
      <c r="W900" s="215" t="s">
        <v>58</v>
      </c>
    </row>
    <row r="901" spans="1:23" ht="71.25" hidden="1">
      <c r="A901" s="19" t="s">
        <v>1587</v>
      </c>
      <c r="B901" s="19" t="s">
        <v>1680</v>
      </c>
      <c r="C901" s="19" t="s">
        <v>1680</v>
      </c>
      <c r="D901" s="19" t="s">
        <v>1717</v>
      </c>
      <c r="E901" s="19">
        <v>10</v>
      </c>
      <c r="F901" s="37" t="s">
        <v>1718</v>
      </c>
      <c r="G901" s="19" t="s">
        <v>45</v>
      </c>
      <c r="H901" s="19" t="s">
        <v>1074</v>
      </c>
      <c r="I901" s="19" t="s">
        <v>37</v>
      </c>
      <c r="J901" s="52">
        <v>8</v>
      </c>
      <c r="K901" s="8" t="s">
        <v>416</v>
      </c>
      <c r="L901" s="192"/>
      <c r="M901" s="19">
        <v>1</v>
      </c>
      <c r="N901" s="19">
        <v>1445351</v>
      </c>
      <c r="O901" s="37" t="s">
        <v>1685</v>
      </c>
      <c r="P901" s="54" t="s">
        <v>162</v>
      </c>
      <c r="Q901" s="20">
        <v>0</v>
      </c>
      <c r="R901" s="20">
        <v>1250</v>
      </c>
      <c r="S901" s="20">
        <v>1250</v>
      </c>
      <c r="T901" s="19" t="s">
        <v>41</v>
      </c>
      <c r="U901" s="221" t="s">
        <v>48</v>
      </c>
      <c r="V901" s="131" t="s">
        <v>473</v>
      </c>
      <c r="W901" s="215" t="s">
        <v>58</v>
      </c>
    </row>
    <row r="902" spans="1:23" ht="99.75" hidden="1">
      <c r="A902" s="19" t="s">
        <v>1587</v>
      </c>
      <c r="B902" s="19" t="s">
        <v>1680</v>
      </c>
      <c r="C902" s="19" t="s">
        <v>1680</v>
      </c>
      <c r="D902" s="19" t="s">
        <v>1719</v>
      </c>
      <c r="E902" s="19">
        <v>15</v>
      </c>
      <c r="F902" s="19" t="s">
        <v>1720</v>
      </c>
      <c r="G902" s="19" t="s">
        <v>45</v>
      </c>
      <c r="H902" s="19" t="s">
        <v>1074</v>
      </c>
      <c r="I902" s="19" t="s">
        <v>37</v>
      </c>
      <c r="J902" s="52">
        <v>16</v>
      </c>
      <c r="K902" s="12" t="s">
        <v>403</v>
      </c>
      <c r="L902" s="192"/>
      <c r="M902" s="19">
        <v>1</v>
      </c>
      <c r="N902" s="19">
        <v>1492970</v>
      </c>
      <c r="O902" s="37" t="s">
        <v>1686</v>
      </c>
      <c r="P902" s="54" t="s">
        <v>162</v>
      </c>
      <c r="Q902" s="20">
        <v>0</v>
      </c>
      <c r="R902" s="20">
        <v>1500</v>
      </c>
      <c r="S902" s="20">
        <v>1500</v>
      </c>
      <c r="T902" s="19" t="s">
        <v>41</v>
      </c>
      <c r="U902" s="131" t="s">
        <v>184</v>
      </c>
      <c r="V902" s="131" t="s">
        <v>1694</v>
      </c>
      <c r="W902" s="215" t="s">
        <v>58</v>
      </c>
    </row>
    <row r="903" spans="1:23" ht="99.75" hidden="1">
      <c r="A903" s="19" t="s">
        <v>1587</v>
      </c>
      <c r="B903" s="19" t="s">
        <v>1680</v>
      </c>
      <c r="C903" s="19" t="s">
        <v>1680</v>
      </c>
      <c r="D903" s="19" t="s">
        <v>1719</v>
      </c>
      <c r="E903" s="19">
        <v>15</v>
      </c>
      <c r="F903" s="19" t="s">
        <v>1720</v>
      </c>
      <c r="G903" s="19" t="s">
        <v>45</v>
      </c>
      <c r="H903" s="19" t="s">
        <v>1074</v>
      </c>
      <c r="I903" s="19" t="s">
        <v>37</v>
      </c>
      <c r="J903" s="52">
        <v>16</v>
      </c>
      <c r="K903" s="12" t="s">
        <v>403</v>
      </c>
      <c r="L903" s="192"/>
      <c r="M903" s="19">
        <v>1</v>
      </c>
      <c r="N903" s="19">
        <v>1445351</v>
      </c>
      <c r="O903" s="37" t="s">
        <v>1685</v>
      </c>
      <c r="P903" s="54" t="s">
        <v>162</v>
      </c>
      <c r="Q903" s="20">
        <v>0</v>
      </c>
      <c r="R903" s="20">
        <v>1500</v>
      </c>
      <c r="S903" s="20">
        <v>1500</v>
      </c>
      <c r="T903" s="19" t="s">
        <v>41</v>
      </c>
      <c r="U903" s="131" t="s">
        <v>184</v>
      </c>
      <c r="V903" s="131" t="s">
        <v>1694</v>
      </c>
      <c r="W903" s="215" t="s">
        <v>58</v>
      </c>
    </row>
    <row r="904" spans="1:23" ht="99.75" hidden="1">
      <c r="A904" s="19" t="s">
        <v>1587</v>
      </c>
      <c r="B904" s="19" t="s">
        <v>1680</v>
      </c>
      <c r="C904" s="19" t="s">
        <v>1680</v>
      </c>
      <c r="D904" s="19" t="s">
        <v>1719</v>
      </c>
      <c r="E904" s="19">
        <v>15</v>
      </c>
      <c r="F904" s="19" t="s">
        <v>1720</v>
      </c>
      <c r="G904" s="19" t="s">
        <v>45</v>
      </c>
      <c r="H904" s="19" t="s">
        <v>1074</v>
      </c>
      <c r="I904" s="19" t="s">
        <v>37</v>
      </c>
      <c r="J904" s="52">
        <v>16</v>
      </c>
      <c r="K904" s="12" t="s">
        <v>403</v>
      </c>
      <c r="L904" s="192"/>
      <c r="M904" s="19">
        <v>1</v>
      </c>
      <c r="N904" s="19">
        <v>2112196</v>
      </c>
      <c r="O904" s="37" t="s">
        <v>1716</v>
      </c>
      <c r="P904" s="19" t="s">
        <v>40</v>
      </c>
      <c r="Q904" s="20">
        <v>0</v>
      </c>
      <c r="R904" s="20">
        <v>1500</v>
      </c>
      <c r="S904" s="20">
        <v>1500</v>
      </c>
      <c r="T904" s="19" t="s">
        <v>41</v>
      </c>
      <c r="U904" s="131" t="s">
        <v>184</v>
      </c>
      <c r="V904" s="131" t="s">
        <v>1694</v>
      </c>
      <c r="W904" s="215" t="s">
        <v>58</v>
      </c>
    </row>
    <row r="905" spans="1:23" ht="99.75" hidden="1">
      <c r="A905" s="19" t="s">
        <v>1587</v>
      </c>
      <c r="B905" s="19" t="s">
        <v>1680</v>
      </c>
      <c r="C905" s="19" t="s">
        <v>1680</v>
      </c>
      <c r="D905" s="19" t="s">
        <v>1719</v>
      </c>
      <c r="E905" s="19">
        <v>15</v>
      </c>
      <c r="F905" s="19" t="s">
        <v>1720</v>
      </c>
      <c r="G905" s="19" t="s">
        <v>45</v>
      </c>
      <c r="H905" s="19" t="s">
        <v>1074</v>
      </c>
      <c r="I905" s="19" t="s">
        <v>37</v>
      </c>
      <c r="J905" s="52">
        <v>16</v>
      </c>
      <c r="K905" s="12" t="s">
        <v>403</v>
      </c>
      <c r="L905" s="192"/>
      <c r="M905" s="19">
        <v>1</v>
      </c>
      <c r="N905" s="19">
        <v>1568085</v>
      </c>
      <c r="O905" s="37" t="s">
        <v>1721</v>
      </c>
      <c r="P905" s="54" t="s">
        <v>162</v>
      </c>
      <c r="Q905" s="20">
        <v>0</v>
      </c>
      <c r="R905" s="20">
        <v>1500</v>
      </c>
      <c r="S905" s="20">
        <v>1500</v>
      </c>
      <c r="T905" s="19" t="s">
        <v>41</v>
      </c>
      <c r="U905" s="131" t="s">
        <v>184</v>
      </c>
      <c r="V905" s="131" t="s">
        <v>1694</v>
      </c>
      <c r="W905" s="215" t="s">
        <v>58</v>
      </c>
    </row>
    <row r="906" spans="1:23" ht="45" hidden="1">
      <c r="A906" s="19" t="s">
        <v>1587</v>
      </c>
      <c r="B906" s="19" t="s">
        <v>1680</v>
      </c>
      <c r="C906" s="19" t="s">
        <v>1680</v>
      </c>
      <c r="D906" s="19" t="s">
        <v>1722</v>
      </c>
      <c r="E906" s="19">
        <v>10</v>
      </c>
      <c r="F906" s="37" t="s">
        <v>1723</v>
      </c>
      <c r="G906" s="19" t="s">
        <v>35</v>
      </c>
      <c r="H906" s="19" t="s">
        <v>36</v>
      </c>
      <c r="I906" s="19" t="s">
        <v>37</v>
      </c>
      <c r="J906" s="52">
        <v>16</v>
      </c>
      <c r="K906" s="12" t="s">
        <v>408</v>
      </c>
      <c r="L906" s="192"/>
      <c r="M906" s="19">
        <v>1</v>
      </c>
      <c r="N906" s="19">
        <v>2112196</v>
      </c>
      <c r="O906" s="37" t="s">
        <v>1716</v>
      </c>
      <c r="P906" s="19" t="s">
        <v>40</v>
      </c>
      <c r="Q906" s="20">
        <v>0</v>
      </c>
      <c r="R906" s="20">
        <v>1500</v>
      </c>
      <c r="S906" s="20">
        <v>1500</v>
      </c>
      <c r="T906" s="19" t="s">
        <v>41</v>
      </c>
      <c r="U906" s="210" t="s">
        <v>148</v>
      </c>
      <c r="V906" s="216" t="s">
        <v>225</v>
      </c>
      <c r="W906" s="217"/>
    </row>
    <row r="907" spans="1:23" ht="42.75" hidden="1">
      <c r="A907" s="19" t="s">
        <v>1587</v>
      </c>
      <c r="B907" s="19" t="s">
        <v>1680</v>
      </c>
      <c r="C907" s="19" t="s">
        <v>1680</v>
      </c>
      <c r="D907" s="19" t="s">
        <v>1724</v>
      </c>
      <c r="E907" s="19">
        <v>15</v>
      </c>
      <c r="F907" s="37" t="s">
        <v>1725</v>
      </c>
      <c r="G907" s="19" t="s">
        <v>145</v>
      </c>
      <c r="H907" s="19" t="s">
        <v>544</v>
      </c>
      <c r="I907" s="19" t="s">
        <v>37</v>
      </c>
      <c r="J907" s="52">
        <v>120</v>
      </c>
      <c r="K907" s="12" t="s">
        <v>414</v>
      </c>
      <c r="L907" s="37" t="s">
        <v>566</v>
      </c>
      <c r="M907" s="19">
        <v>1</v>
      </c>
      <c r="N907" s="19">
        <v>1486018</v>
      </c>
      <c r="O907" s="37" t="s">
        <v>1715</v>
      </c>
      <c r="P907" s="54" t="s">
        <v>162</v>
      </c>
      <c r="Q907" s="20">
        <v>0</v>
      </c>
      <c r="R907" s="20">
        <v>0</v>
      </c>
      <c r="S907" s="20">
        <v>0</v>
      </c>
      <c r="T907" s="19" t="s">
        <v>145</v>
      </c>
      <c r="U907" s="131" t="s">
        <v>184</v>
      </c>
      <c r="V907" s="216" t="s">
        <v>1694</v>
      </c>
      <c r="W907" s="217"/>
    </row>
    <row r="908" spans="1:23" ht="45" hidden="1">
      <c r="A908" s="19" t="s">
        <v>1587</v>
      </c>
      <c r="B908" s="19" t="s">
        <v>1680</v>
      </c>
      <c r="C908" s="19" t="s">
        <v>1680</v>
      </c>
      <c r="D908" s="19" t="s">
        <v>1695</v>
      </c>
      <c r="E908" s="19">
        <v>10</v>
      </c>
      <c r="F908" s="37" t="s">
        <v>1696</v>
      </c>
      <c r="G908" s="19" t="s">
        <v>45</v>
      </c>
      <c r="H908" s="19" t="s">
        <v>36</v>
      </c>
      <c r="I908" s="19" t="s">
        <v>46</v>
      </c>
      <c r="J908" s="52">
        <v>20</v>
      </c>
      <c r="K908" s="12" t="s">
        <v>403</v>
      </c>
      <c r="L908" s="192"/>
      <c r="M908" s="19">
        <v>1</v>
      </c>
      <c r="N908" s="19">
        <v>1486018</v>
      </c>
      <c r="O908" s="37" t="s">
        <v>1715</v>
      </c>
      <c r="P908" s="54" t="s">
        <v>162</v>
      </c>
      <c r="Q908" s="20">
        <v>0</v>
      </c>
      <c r="R908" s="20">
        <v>0</v>
      </c>
      <c r="S908" s="20">
        <v>0</v>
      </c>
      <c r="T908" s="19" t="s">
        <v>68</v>
      </c>
      <c r="U908" s="131" t="s">
        <v>48</v>
      </c>
      <c r="V908" s="216" t="s">
        <v>455</v>
      </c>
      <c r="W908" s="215" t="s">
        <v>58</v>
      </c>
    </row>
    <row r="909" spans="1:23" ht="99.75" hidden="1">
      <c r="A909" s="19" t="s">
        <v>1587</v>
      </c>
      <c r="B909" s="19" t="s">
        <v>1680</v>
      </c>
      <c r="C909" s="19" t="s">
        <v>1680</v>
      </c>
      <c r="D909" s="19" t="s">
        <v>1698</v>
      </c>
      <c r="E909" s="19">
        <v>10</v>
      </c>
      <c r="F909" s="37" t="s">
        <v>656</v>
      </c>
      <c r="G909" s="19" t="s">
        <v>45</v>
      </c>
      <c r="H909" s="19" t="s">
        <v>36</v>
      </c>
      <c r="I909" s="19" t="s">
        <v>46</v>
      </c>
      <c r="J909" s="52">
        <v>40</v>
      </c>
      <c r="K909" s="12" t="s">
        <v>408</v>
      </c>
      <c r="L909" s="192"/>
      <c r="M909" s="19">
        <v>1</v>
      </c>
      <c r="N909" s="19">
        <v>1486018</v>
      </c>
      <c r="O909" s="37" t="s">
        <v>1715</v>
      </c>
      <c r="P909" s="54" t="s">
        <v>162</v>
      </c>
      <c r="Q909" s="20">
        <v>0</v>
      </c>
      <c r="R909" s="20">
        <v>0</v>
      </c>
      <c r="S909" s="20">
        <v>0</v>
      </c>
      <c r="T909" s="19" t="s">
        <v>41</v>
      </c>
      <c r="U909" s="221" t="s">
        <v>76</v>
      </c>
      <c r="V909" s="131" t="s">
        <v>77</v>
      </c>
      <c r="W909" s="215" t="s">
        <v>58</v>
      </c>
    </row>
    <row r="910" spans="1:23" ht="142.5" hidden="1">
      <c r="A910" s="19" t="s">
        <v>1587</v>
      </c>
      <c r="B910" s="19" t="s">
        <v>1680</v>
      </c>
      <c r="C910" s="19" t="s">
        <v>1680</v>
      </c>
      <c r="D910" s="19" t="s">
        <v>1700</v>
      </c>
      <c r="E910" s="19">
        <v>15</v>
      </c>
      <c r="F910" s="37" t="s">
        <v>1726</v>
      </c>
      <c r="G910" s="19" t="s">
        <v>145</v>
      </c>
      <c r="H910" s="19" t="s">
        <v>36</v>
      </c>
      <c r="I910" s="19" t="s">
        <v>37</v>
      </c>
      <c r="J910" s="52">
        <v>120</v>
      </c>
      <c r="K910" s="12" t="s">
        <v>406</v>
      </c>
      <c r="L910" s="37" t="s">
        <v>216</v>
      </c>
      <c r="M910" s="19">
        <v>1</v>
      </c>
      <c r="N910" s="19">
        <v>1568085</v>
      </c>
      <c r="O910" s="37" t="s">
        <v>1721</v>
      </c>
      <c r="P910" s="54" t="s">
        <v>162</v>
      </c>
      <c r="Q910" s="20">
        <v>0</v>
      </c>
      <c r="R910" s="20">
        <v>0</v>
      </c>
      <c r="S910" s="20">
        <v>0</v>
      </c>
      <c r="T910" s="19" t="s">
        <v>145</v>
      </c>
      <c r="U910" s="131" t="s">
        <v>235</v>
      </c>
      <c r="V910" s="216" t="s">
        <v>236</v>
      </c>
      <c r="W910" s="217"/>
    </row>
    <row r="911" spans="1:23" ht="142.5" hidden="1">
      <c r="A911" s="19" t="s">
        <v>1587</v>
      </c>
      <c r="B911" s="19" t="s">
        <v>1680</v>
      </c>
      <c r="C911" s="19" t="s">
        <v>1680</v>
      </c>
      <c r="D911" s="19" t="s">
        <v>1700</v>
      </c>
      <c r="E911" s="19">
        <v>15</v>
      </c>
      <c r="F911" s="37" t="s">
        <v>1704</v>
      </c>
      <c r="G911" s="19" t="s">
        <v>145</v>
      </c>
      <c r="H911" s="19" t="s">
        <v>36</v>
      </c>
      <c r="I911" s="19" t="s">
        <v>37</v>
      </c>
      <c r="J911" s="52">
        <v>120</v>
      </c>
      <c r="K911" s="12" t="s">
        <v>652</v>
      </c>
      <c r="L911" s="37" t="s">
        <v>385</v>
      </c>
      <c r="M911" s="19">
        <v>1</v>
      </c>
      <c r="N911" s="19">
        <v>1493295</v>
      </c>
      <c r="O911" s="37" t="s">
        <v>1697</v>
      </c>
      <c r="P911" s="54" t="s">
        <v>162</v>
      </c>
      <c r="Q911" s="20">
        <v>0</v>
      </c>
      <c r="R911" s="20">
        <v>0</v>
      </c>
      <c r="S911" s="20">
        <v>0</v>
      </c>
      <c r="T911" s="19" t="s">
        <v>145</v>
      </c>
      <c r="U911" s="131" t="s">
        <v>235</v>
      </c>
      <c r="V911" s="216" t="s">
        <v>236</v>
      </c>
      <c r="W911" s="217"/>
    </row>
    <row r="912" spans="1:23" ht="142.5" hidden="1">
      <c r="A912" s="19" t="s">
        <v>1587</v>
      </c>
      <c r="B912" s="19" t="s">
        <v>1680</v>
      </c>
      <c r="C912" s="19" t="s">
        <v>1680</v>
      </c>
      <c r="D912" s="19" t="s">
        <v>1700</v>
      </c>
      <c r="E912" s="19">
        <v>15</v>
      </c>
      <c r="F912" s="37" t="s">
        <v>1704</v>
      </c>
      <c r="G912" s="19" t="s">
        <v>145</v>
      </c>
      <c r="H912" s="19" t="s">
        <v>36</v>
      </c>
      <c r="I912" s="19" t="s">
        <v>37</v>
      </c>
      <c r="J912" s="52">
        <v>120</v>
      </c>
      <c r="K912" s="12" t="s">
        <v>414</v>
      </c>
      <c r="L912" s="37" t="s">
        <v>566</v>
      </c>
      <c r="M912" s="19">
        <v>1</v>
      </c>
      <c r="N912" s="19">
        <v>1486018</v>
      </c>
      <c r="O912" s="37" t="s">
        <v>1715</v>
      </c>
      <c r="P912" s="54" t="s">
        <v>162</v>
      </c>
      <c r="Q912" s="20">
        <v>0</v>
      </c>
      <c r="R912" s="20">
        <v>0</v>
      </c>
      <c r="S912" s="20">
        <v>0</v>
      </c>
      <c r="T912" s="19" t="s">
        <v>145</v>
      </c>
      <c r="U912" s="131" t="s">
        <v>235</v>
      </c>
      <c r="V912" s="216" t="s">
        <v>236</v>
      </c>
      <c r="W912" s="217"/>
    </row>
    <row r="913" spans="1:23" ht="57" hidden="1">
      <c r="A913" s="19" t="s">
        <v>1587</v>
      </c>
      <c r="B913" s="19" t="s">
        <v>1727</v>
      </c>
      <c r="C913" s="19" t="s">
        <v>1680</v>
      </c>
      <c r="D913" s="19" t="s">
        <v>1710</v>
      </c>
      <c r="E913" s="19">
        <v>15</v>
      </c>
      <c r="F913" s="12" t="s">
        <v>1711</v>
      </c>
      <c r="G913" s="8" t="s">
        <v>45</v>
      </c>
      <c r="H913" s="8" t="s">
        <v>36</v>
      </c>
      <c r="I913" s="8" t="s">
        <v>37</v>
      </c>
      <c r="J913" s="52">
        <v>30</v>
      </c>
      <c r="K913" s="37" t="s">
        <v>1712</v>
      </c>
      <c r="L913" s="192"/>
      <c r="M913" s="19">
        <v>1</v>
      </c>
      <c r="N913" s="19">
        <v>2112196</v>
      </c>
      <c r="O913" s="19" t="s">
        <v>1716</v>
      </c>
      <c r="P913" s="19" t="s">
        <v>40</v>
      </c>
      <c r="Q913" s="20">
        <v>0</v>
      </c>
      <c r="R913" s="20">
        <v>0</v>
      </c>
      <c r="S913" s="20">
        <v>0</v>
      </c>
      <c r="T913" s="19" t="s">
        <v>41</v>
      </c>
      <c r="U913" s="131" t="s">
        <v>92</v>
      </c>
      <c r="V913" s="131" t="s">
        <v>93</v>
      </c>
      <c r="W913" s="219" t="s">
        <v>50</v>
      </c>
    </row>
    <row r="914" spans="1:23" ht="114" hidden="1">
      <c r="A914" s="51" t="s">
        <v>421</v>
      </c>
      <c r="B914" s="51" t="s">
        <v>1728</v>
      </c>
      <c r="C914" s="12" t="s">
        <v>1728</v>
      </c>
      <c r="D914" s="12" t="s">
        <v>1729</v>
      </c>
      <c r="E914" s="12">
        <v>15</v>
      </c>
      <c r="F914" s="12" t="s">
        <v>1730</v>
      </c>
      <c r="G914" s="51" t="s">
        <v>35</v>
      </c>
      <c r="H914" s="51" t="s">
        <v>154</v>
      </c>
      <c r="I914" s="8" t="s">
        <v>37</v>
      </c>
      <c r="J914" s="62">
        <v>360</v>
      </c>
      <c r="K914" s="10">
        <v>2020</v>
      </c>
      <c r="L914" s="192"/>
      <c r="M914" s="12">
        <v>1</v>
      </c>
      <c r="N914" s="51">
        <v>1568148</v>
      </c>
      <c r="O914" s="51" t="s">
        <v>1731</v>
      </c>
      <c r="P914" s="51" t="s">
        <v>162</v>
      </c>
      <c r="Q914" s="14">
        <v>0</v>
      </c>
      <c r="R914" s="20">
        <v>0</v>
      </c>
      <c r="S914" s="64">
        <f t="shared" ref="S914:S945" si="20">(R914+Q914)*M914</f>
        <v>0</v>
      </c>
      <c r="T914" s="8" t="s">
        <v>228</v>
      </c>
      <c r="U914" s="131" t="s">
        <v>539</v>
      </c>
      <c r="V914" s="216" t="s">
        <v>540</v>
      </c>
      <c r="W914" s="217"/>
    </row>
    <row r="915" spans="1:23" ht="114" hidden="1">
      <c r="A915" s="8" t="s">
        <v>421</v>
      </c>
      <c r="B915" s="19" t="s">
        <v>1728</v>
      </c>
      <c r="C915" s="10" t="s">
        <v>1732</v>
      </c>
      <c r="D915" s="8" t="s">
        <v>1729</v>
      </c>
      <c r="E915" s="19">
        <v>15</v>
      </c>
      <c r="F915" s="10" t="s">
        <v>394</v>
      </c>
      <c r="G915" s="8" t="s">
        <v>35</v>
      </c>
      <c r="H915" s="19" t="s">
        <v>310</v>
      </c>
      <c r="I915" s="10" t="s">
        <v>37</v>
      </c>
      <c r="J915" s="8">
        <v>48</v>
      </c>
      <c r="K915" s="10" t="s">
        <v>1733</v>
      </c>
      <c r="L915" s="192"/>
      <c r="M915" s="8">
        <v>1</v>
      </c>
      <c r="N915" s="19">
        <v>1491224</v>
      </c>
      <c r="O915" s="10" t="s">
        <v>1734</v>
      </c>
      <c r="P915" s="8" t="s">
        <v>162</v>
      </c>
      <c r="Q915" s="19">
        <v>14553</v>
      </c>
      <c r="R915" s="10">
        <v>0</v>
      </c>
      <c r="S915" s="8">
        <f t="shared" si="20"/>
        <v>14553</v>
      </c>
      <c r="T915" s="19" t="s">
        <v>41</v>
      </c>
      <c r="U915" s="131" t="s">
        <v>1735</v>
      </c>
      <c r="V915" s="210" t="s">
        <v>398</v>
      </c>
      <c r="W915" s="217"/>
    </row>
    <row r="916" spans="1:23" ht="114" hidden="1">
      <c r="A916" s="54" t="s">
        <v>421</v>
      </c>
      <c r="B916" s="54" t="s">
        <v>1728</v>
      </c>
      <c r="C916" s="37" t="s">
        <v>1732</v>
      </c>
      <c r="D916" s="37" t="s">
        <v>1729</v>
      </c>
      <c r="E916" s="37">
        <v>15</v>
      </c>
      <c r="F916" s="37" t="s">
        <v>1736</v>
      </c>
      <c r="G916" s="54" t="s">
        <v>35</v>
      </c>
      <c r="H916" s="86" t="s">
        <v>310</v>
      </c>
      <c r="I916" s="87" t="s">
        <v>37</v>
      </c>
      <c r="J916" s="88">
        <v>24</v>
      </c>
      <c r="K916" s="10" t="s">
        <v>1737</v>
      </c>
      <c r="L916" s="192"/>
      <c r="M916" s="86">
        <v>1</v>
      </c>
      <c r="N916" s="89">
        <v>1568335</v>
      </c>
      <c r="O916" s="89" t="s">
        <v>1738</v>
      </c>
      <c r="P916" s="54" t="s">
        <v>162</v>
      </c>
      <c r="Q916" s="60">
        <v>700</v>
      </c>
      <c r="R916" s="20">
        <v>5960</v>
      </c>
      <c r="S916" s="60">
        <f t="shared" si="20"/>
        <v>6660</v>
      </c>
      <c r="T916" s="19" t="s">
        <v>41</v>
      </c>
      <c r="U916" s="37" t="s">
        <v>1036</v>
      </c>
      <c r="V916" s="216" t="s">
        <v>1739</v>
      </c>
      <c r="W916" s="217"/>
    </row>
    <row r="917" spans="1:23" ht="85.5" hidden="1">
      <c r="A917" s="54" t="s">
        <v>421</v>
      </c>
      <c r="B917" s="54" t="s">
        <v>1728</v>
      </c>
      <c r="C917" s="37" t="s">
        <v>1732</v>
      </c>
      <c r="D917" s="37" t="s">
        <v>1740</v>
      </c>
      <c r="E917" s="37">
        <v>15</v>
      </c>
      <c r="F917" s="86" t="s">
        <v>1741</v>
      </c>
      <c r="G917" s="89" t="s">
        <v>145</v>
      </c>
      <c r="H917" s="86" t="s">
        <v>132</v>
      </c>
      <c r="I917" s="87" t="s">
        <v>37</v>
      </c>
      <c r="J917" s="88">
        <v>360</v>
      </c>
      <c r="K917" s="10" t="s">
        <v>1742</v>
      </c>
      <c r="L917" s="88" t="s">
        <v>759</v>
      </c>
      <c r="M917" s="86">
        <v>1</v>
      </c>
      <c r="N917" s="86">
        <v>1492802</v>
      </c>
      <c r="O917" s="86" t="s">
        <v>1743</v>
      </c>
      <c r="P917" s="54" t="s">
        <v>162</v>
      </c>
      <c r="Q917" s="20">
        <v>0</v>
      </c>
      <c r="R917" s="20">
        <v>0</v>
      </c>
      <c r="S917" s="20">
        <f t="shared" si="20"/>
        <v>0</v>
      </c>
      <c r="T917" s="60" t="s">
        <v>145</v>
      </c>
      <c r="U917" s="131" t="s">
        <v>184</v>
      </c>
      <c r="V917" s="131" t="s">
        <v>1226</v>
      </c>
      <c r="W917" s="217"/>
    </row>
    <row r="918" spans="1:23" ht="128.25" hidden="1">
      <c r="A918" s="54" t="s">
        <v>421</v>
      </c>
      <c r="B918" s="54" t="s">
        <v>1728</v>
      </c>
      <c r="C918" s="37" t="s">
        <v>1732</v>
      </c>
      <c r="D918" s="37" t="s">
        <v>1744</v>
      </c>
      <c r="E918" s="37">
        <v>15</v>
      </c>
      <c r="F918" s="37" t="s">
        <v>1745</v>
      </c>
      <c r="G918" s="89" t="s">
        <v>35</v>
      </c>
      <c r="H918" s="8" t="s">
        <v>36</v>
      </c>
      <c r="I918" s="87" t="s">
        <v>37</v>
      </c>
      <c r="J918" s="88">
        <v>24</v>
      </c>
      <c r="K918" s="10" t="s">
        <v>1746</v>
      </c>
      <c r="L918" s="192"/>
      <c r="M918" s="86">
        <v>1</v>
      </c>
      <c r="N918" s="86">
        <v>1819566</v>
      </c>
      <c r="O918" s="86" t="s">
        <v>1747</v>
      </c>
      <c r="P918" s="19" t="s">
        <v>40</v>
      </c>
      <c r="Q918" s="20">
        <v>0</v>
      </c>
      <c r="R918" s="20">
        <v>0</v>
      </c>
      <c r="S918" s="60">
        <f t="shared" si="20"/>
        <v>0</v>
      </c>
      <c r="T918" s="60" t="s">
        <v>41</v>
      </c>
      <c r="U918" s="131" t="s">
        <v>184</v>
      </c>
      <c r="V918" s="216" t="s">
        <v>269</v>
      </c>
      <c r="W918" s="217"/>
    </row>
    <row r="919" spans="1:23" ht="114" hidden="1">
      <c r="A919" s="54" t="s">
        <v>421</v>
      </c>
      <c r="B919" s="54" t="s">
        <v>1728</v>
      </c>
      <c r="C919" s="37" t="s">
        <v>1748</v>
      </c>
      <c r="D919" s="37" t="s">
        <v>1729</v>
      </c>
      <c r="E919" s="37">
        <v>15</v>
      </c>
      <c r="F919" s="37" t="s">
        <v>1749</v>
      </c>
      <c r="G919" s="54" t="s">
        <v>35</v>
      </c>
      <c r="H919" s="86" t="s">
        <v>310</v>
      </c>
      <c r="I919" s="87" t="s">
        <v>37</v>
      </c>
      <c r="J919" s="88">
        <v>24</v>
      </c>
      <c r="K919" s="10" t="s">
        <v>1750</v>
      </c>
      <c r="L919" s="192"/>
      <c r="M919" s="86">
        <v>1</v>
      </c>
      <c r="N919" s="86">
        <v>1568711</v>
      </c>
      <c r="O919" s="37" t="s">
        <v>1751</v>
      </c>
      <c r="P919" s="54" t="s">
        <v>162</v>
      </c>
      <c r="Q919" s="20">
        <v>0</v>
      </c>
      <c r="R919" s="20">
        <v>0</v>
      </c>
      <c r="S919" s="60">
        <f t="shared" si="20"/>
        <v>0</v>
      </c>
      <c r="T919" s="60" t="s">
        <v>41</v>
      </c>
      <c r="U919" s="131" t="s">
        <v>184</v>
      </c>
      <c r="V919" s="216" t="s">
        <v>269</v>
      </c>
      <c r="W919" s="217"/>
    </row>
    <row r="920" spans="1:23" ht="114" hidden="1">
      <c r="A920" s="54" t="s">
        <v>421</v>
      </c>
      <c r="B920" s="54" t="s">
        <v>1728</v>
      </c>
      <c r="C920" s="37" t="s">
        <v>1748</v>
      </c>
      <c r="D920" s="37" t="s">
        <v>1729</v>
      </c>
      <c r="E920" s="37">
        <v>15</v>
      </c>
      <c r="F920" s="37" t="s">
        <v>1749</v>
      </c>
      <c r="G920" s="54" t="s">
        <v>35</v>
      </c>
      <c r="H920" s="86" t="s">
        <v>310</v>
      </c>
      <c r="I920" s="87" t="s">
        <v>37</v>
      </c>
      <c r="J920" s="88">
        <v>24</v>
      </c>
      <c r="K920" s="10" t="s">
        <v>1750</v>
      </c>
      <c r="L920" s="192"/>
      <c r="M920" s="86">
        <v>1</v>
      </c>
      <c r="N920" s="86">
        <v>1380073</v>
      </c>
      <c r="O920" s="37" t="s">
        <v>1752</v>
      </c>
      <c r="P920" s="54" t="s">
        <v>162</v>
      </c>
      <c r="Q920" s="20">
        <v>0</v>
      </c>
      <c r="R920" s="20">
        <v>0</v>
      </c>
      <c r="S920" s="60">
        <f t="shared" si="20"/>
        <v>0</v>
      </c>
      <c r="T920" s="60" t="s">
        <v>41</v>
      </c>
      <c r="U920" s="131" t="s">
        <v>184</v>
      </c>
      <c r="V920" s="216" t="s">
        <v>269</v>
      </c>
      <c r="W920" s="217"/>
    </row>
    <row r="921" spans="1:23" ht="114" hidden="1">
      <c r="A921" s="54" t="s">
        <v>421</v>
      </c>
      <c r="B921" s="54" t="s">
        <v>1728</v>
      </c>
      <c r="C921" s="37" t="s">
        <v>1748</v>
      </c>
      <c r="D921" s="37" t="s">
        <v>1729</v>
      </c>
      <c r="E921" s="37">
        <v>15</v>
      </c>
      <c r="F921" s="37" t="s">
        <v>1753</v>
      </c>
      <c r="G921" s="54" t="s">
        <v>35</v>
      </c>
      <c r="H921" s="86" t="s">
        <v>310</v>
      </c>
      <c r="I921" s="87" t="s">
        <v>37</v>
      </c>
      <c r="J921" s="88">
        <v>24</v>
      </c>
      <c r="K921" s="10">
        <v>43927</v>
      </c>
      <c r="L921" s="192"/>
      <c r="M921" s="86">
        <v>1</v>
      </c>
      <c r="N921" s="86">
        <v>1380073</v>
      </c>
      <c r="O921" s="37" t="s">
        <v>1752</v>
      </c>
      <c r="P921" s="54" t="s">
        <v>162</v>
      </c>
      <c r="Q921" s="20">
        <v>0</v>
      </c>
      <c r="R921" s="20">
        <v>0</v>
      </c>
      <c r="S921" s="60">
        <f t="shared" si="20"/>
        <v>0</v>
      </c>
      <c r="T921" s="60" t="s">
        <v>41</v>
      </c>
      <c r="U921" s="131" t="s">
        <v>184</v>
      </c>
      <c r="V921" s="216" t="s">
        <v>1083</v>
      </c>
      <c r="W921" s="217"/>
    </row>
    <row r="922" spans="1:23" ht="114" hidden="1">
      <c r="A922" s="54" t="s">
        <v>421</v>
      </c>
      <c r="B922" s="54" t="s">
        <v>1728</v>
      </c>
      <c r="C922" s="37" t="s">
        <v>1748</v>
      </c>
      <c r="D922" s="37" t="s">
        <v>1729</v>
      </c>
      <c r="E922" s="37">
        <v>15</v>
      </c>
      <c r="F922" s="37" t="s">
        <v>1753</v>
      </c>
      <c r="G922" s="89" t="s">
        <v>35</v>
      </c>
      <c r="H922" s="86" t="s">
        <v>310</v>
      </c>
      <c r="I922" s="87" t="s">
        <v>37</v>
      </c>
      <c r="J922" s="88">
        <v>24</v>
      </c>
      <c r="K922" s="10">
        <v>43927</v>
      </c>
      <c r="L922" s="192"/>
      <c r="M922" s="86">
        <v>1</v>
      </c>
      <c r="N922" s="86">
        <v>1348891</v>
      </c>
      <c r="O922" s="86" t="s">
        <v>1754</v>
      </c>
      <c r="P922" s="54" t="s">
        <v>162</v>
      </c>
      <c r="Q922" s="20">
        <v>0</v>
      </c>
      <c r="R922" s="20">
        <v>0</v>
      </c>
      <c r="S922" s="60">
        <f t="shared" si="20"/>
        <v>0</v>
      </c>
      <c r="T922" s="60" t="s">
        <v>41</v>
      </c>
      <c r="U922" s="131" t="s">
        <v>184</v>
      </c>
      <c r="V922" s="216" t="s">
        <v>1083</v>
      </c>
      <c r="W922" s="217"/>
    </row>
    <row r="923" spans="1:23" ht="114" hidden="1">
      <c r="A923" s="54" t="s">
        <v>421</v>
      </c>
      <c r="B923" s="54" t="s">
        <v>1728</v>
      </c>
      <c r="C923" s="37" t="s">
        <v>1748</v>
      </c>
      <c r="D923" s="37" t="s">
        <v>1729</v>
      </c>
      <c r="E923" s="37">
        <v>15</v>
      </c>
      <c r="F923" s="37" t="s">
        <v>1755</v>
      </c>
      <c r="G923" s="54" t="s">
        <v>35</v>
      </c>
      <c r="H923" s="86" t="s">
        <v>310</v>
      </c>
      <c r="I923" s="87" t="s">
        <v>37</v>
      </c>
      <c r="J923" s="88">
        <v>40</v>
      </c>
      <c r="K923" s="10" t="s">
        <v>1756</v>
      </c>
      <c r="L923" s="192"/>
      <c r="M923" s="86">
        <v>1</v>
      </c>
      <c r="N923" s="86">
        <v>2110700</v>
      </c>
      <c r="O923" s="86" t="s">
        <v>1757</v>
      </c>
      <c r="P923" s="54" t="s">
        <v>162</v>
      </c>
      <c r="Q923" s="20">
        <v>5305</v>
      </c>
      <c r="R923" s="20">
        <v>12746</v>
      </c>
      <c r="S923" s="60">
        <f t="shared" si="20"/>
        <v>18051</v>
      </c>
      <c r="T923" s="60" t="s">
        <v>41</v>
      </c>
      <c r="U923" s="131" t="s">
        <v>184</v>
      </c>
      <c r="V923" s="216" t="s">
        <v>1758</v>
      </c>
      <c r="W923" s="217"/>
    </row>
    <row r="924" spans="1:23" ht="114" hidden="1">
      <c r="A924" s="54" t="s">
        <v>421</v>
      </c>
      <c r="B924" s="54" t="s">
        <v>1728</v>
      </c>
      <c r="C924" s="37" t="s">
        <v>1748</v>
      </c>
      <c r="D924" s="37" t="s">
        <v>1729</v>
      </c>
      <c r="E924" s="37">
        <v>15</v>
      </c>
      <c r="F924" s="37" t="s">
        <v>1755</v>
      </c>
      <c r="G924" s="54" t="s">
        <v>35</v>
      </c>
      <c r="H924" s="86" t="s">
        <v>310</v>
      </c>
      <c r="I924" s="87" t="s">
        <v>37</v>
      </c>
      <c r="J924" s="88">
        <v>40</v>
      </c>
      <c r="K924" s="10" t="s">
        <v>1756</v>
      </c>
      <c r="L924" s="192"/>
      <c r="M924" s="86">
        <v>1</v>
      </c>
      <c r="N924" s="86">
        <v>2110800</v>
      </c>
      <c r="O924" s="86" t="s">
        <v>1759</v>
      </c>
      <c r="P924" s="54" t="s">
        <v>162</v>
      </c>
      <c r="Q924" s="20">
        <v>5305</v>
      </c>
      <c r="R924" s="20">
        <v>12746</v>
      </c>
      <c r="S924" s="60">
        <f t="shared" si="20"/>
        <v>18051</v>
      </c>
      <c r="T924" s="60" t="s">
        <v>41</v>
      </c>
      <c r="U924" s="131" t="s">
        <v>184</v>
      </c>
      <c r="V924" s="216" t="s">
        <v>1758</v>
      </c>
      <c r="W924" s="217"/>
    </row>
    <row r="925" spans="1:23" ht="114" hidden="1">
      <c r="A925" s="54" t="s">
        <v>421</v>
      </c>
      <c r="B925" s="54" t="s">
        <v>1728</v>
      </c>
      <c r="C925" s="37" t="s">
        <v>1748</v>
      </c>
      <c r="D925" s="37" t="s">
        <v>1729</v>
      </c>
      <c r="E925" s="37">
        <v>15</v>
      </c>
      <c r="F925" s="37" t="s">
        <v>1755</v>
      </c>
      <c r="G925" s="89" t="s">
        <v>35</v>
      </c>
      <c r="H925" s="86" t="s">
        <v>310</v>
      </c>
      <c r="I925" s="87" t="s">
        <v>37</v>
      </c>
      <c r="J925" s="88">
        <v>40</v>
      </c>
      <c r="K925" s="10" t="s">
        <v>1756</v>
      </c>
      <c r="L925" s="192"/>
      <c r="M925" s="86">
        <v>1</v>
      </c>
      <c r="N925" s="86">
        <v>1568233</v>
      </c>
      <c r="O925" s="86" t="s">
        <v>1760</v>
      </c>
      <c r="P925" s="54" t="s">
        <v>162</v>
      </c>
      <c r="Q925" s="20">
        <v>5305</v>
      </c>
      <c r="R925" s="20">
        <v>12746</v>
      </c>
      <c r="S925" s="60">
        <f t="shared" si="20"/>
        <v>18051</v>
      </c>
      <c r="T925" s="60" t="s">
        <v>41</v>
      </c>
      <c r="U925" s="131" t="s">
        <v>184</v>
      </c>
      <c r="V925" s="216" t="s">
        <v>1758</v>
      </c>
      <c r="W925" s="217"/>
    </row>
    <row r="926" spans="1:23" ht="114" hidden="1">
      <c r="A926" s="54" t="s">
        <v>421</v>
      </c>
      <c r="B926" s="54" t="s">
        <v>1728</v>
      </c>
      <c r="C926" s="37" t="s">
        <v>1748</v>
      </c>
      <c r="D926" s="37" t="s">
        <v>1729</v>
      </c>
      <c r="E926" s="37">
        <v>15</v>
      </c>
      <c r="F926" s="37" t="s">
        <v>1755</v>
      </c>
      <c r="G926" s="89" t="s">
        <v>35</v>
      </c>
      <c r="H926" s="86" t="s">
        <v>310</v>
      </c>
      <c r="I926" s="87" t="s">
        <v>37</v>
      </c>
      <c r="J926" s="88">
        <v>40</v>
      </c>
      <c r="K926" s="10" t="s">
        <v>1756</v>
      </c>
      <c r="L926" s="192"/>
      <c r="M926" s="86">
        <v>1</v>
      </c>
      <c r="N926" s="86">
        <v>1348891</v>
      </c>
      <c r="O926" s="86" t="s">
        <v>1754</v>
      </c>
      <c r="P926" s="54" t="s">
        <v>162</v>
      </c>
      <c r="Q926" s="20">
        <v>5305</v>
      </c>
      <c r="R926" s="20">
        <v>12746</v>
      </c>
      <c r="S926" s="60">
        <f t="shared" si="20"/>
        <v>18051</v>
      </c>
      <c r="T926" s="60" t="s">
        <v>41</v>
      </c>
      <c r="U926" s="131" t="s">
        <v>184</v>
      </c>
      <c r="V926" s="216" t="s">
        <v>1758</v>
      </c>
      <c r="W926" s="217"/>
    </row>
    <row r="927" spans="1:23" ht="114" hidden="1">
      <c r="A927" s="54" t="s">
        <v>421</v>
      </c>
      <c r="B927" s="54" t="s">
        <v>1728</v>
      </c>
      <c r="C927" s="37" t="s">
        <v>1748</v>
      </c>
      <c r="D927" s="37" t="s">
        <v>1729</v>
      </c>
      <c r="E927" s="37">
        <v>15</v>
      </c>
      <c r="F927" s="37" t="s">
        <v>1761</v>
      </c>
      <c r="G927" s="89" t="s">
        <v>35</v>
      </c>
      <c r="H927" s="86" t="s">
        <v>310</v>
      </c>
      <c r="I927" s="87" t="s">
        <v>37</v>
      </c>
      <c r="J927" s="88">
        <v>16</v>
      </c>
      <c r="K927" s="10" t="s">
        <v>1762</v>
      </c>
      <c r="L927" s="192"/>
      <c r="M927" s="86">
        <v>1</v>
      </c>
      <c r="N927" s="86">
        <v>1348891</v>
      </c>
      <c r="O927" s="86" t="s">
        <v>1754</v>
      </c>
      <c r="P927" s="54" t="s">
        <v>162</v>
      </c>
      <c r="Q927" s="20">
        <v>0</v>
      </c>
      <c r="R927" s="20">
        <v>0</v>
      </c>
      <c r="S927" s="60">
        <f t="shared" si="20"/>
        <v>0</v>
      </c>
      <c r="T927" s="60" t="s">
        <v>41</v>
      </c>
      <c r="U927" s="131" t="s">
        <v>184</v>
      </c>
      <c r="V927" s="216" t="s">
        <v>1758</v>
      </c>
      <c r="W927" s="217"/>
    </row>
    <row r="928" spans="1:23" ht="114" hidden="1">
      <c r="A928" s="54" t="s">
        <v>421</v>
      </c>
      <c r="B928" s="54" t="s">
        <v>1728</v>
      </c>
      <c r="C928" s="37" t="s">
        <v>1748</v>
      </c>
      <c r="D928" s="37" t="s">
        <v>1729</v>
      </c>
      <c r="E928" s="37">
        <v>15</v>
      </c>
      <c r="F928" s="37" t="s">
        <v>1761</v>
      </c>
      <c r="G928" s="89" t="s">
        <v>35</v>
      </c>
      <c r="H928" s="86" t="s">
        <v>310</v>
      </c>
      <c r="I928" s="87" t="s">
        <v>37</v>
      </c>
      <c r="J928" s="88">
        <v>16</v>
      </c>
      <c r="K928" s="10" t="s">
        <v>1762</v>
      </c>
      <c r="L928" s="192"/>
      <c r="M928" s="86">
        <v>1</v>
      </c>
      <c r="N928" s="86">
        <v>1568233</v>
      </c>
      <c r="O928" s="86" t="s">
        <v>1760</v>
      </c>
      <c r="P928" s="54" t="s">
        <v>162</v>
      </c>
      <c r="Q928" s="20">
        <v>0</v>
      </c>
      <c r="R928" s="20">
        <v>0</v>
      </c>
      <c r="S928" s="60">
        <f t="shared" si="20"/>
        <v>0</v>
      </c>
      <c r="T928" s="60" t="s">
        <v>41</v>
      </c>
      <c r="U928" s="131" t="s">
        <v>184</v>
      </c>
      <c r="V928" s="216" t="s">
        <v>1758</v>
      </c>
      <c r="W928" s="217"/>
    </row>
    <row r="929" spans="1:23" ht="114" hidden="1">
      <c r="A929" s="54" t="s">
        <v>421</v>
      </c>
      <c r="B929" s="54" t="s">
        <v>1728</v>
      </c>
      <c r="C929" s="37" t="s">
        <v>1748</v>
      </c>
      <c r="D929" s="37" t="s">
        <v>1729</v>
      </c>
      <c r="E929" s="37">
        <v>15</v>
      </c>
      <c r="F929" s="37" t="s">
        <v>1761</v>
      </c>
      <c r="G929" s="54" t="s">
        <v>35</v>
      </c>
      <c r="H929" s="86" t="s">
        <v>310</v>
      </c>
      <c r="I929" s="87" t="s">
        <v>37</v>
      </c>
      <c r="J929" s="88">
        <v>16</v>
      </c>
      <c r="K929" s="10" t="s">
        <v>1762</v>
      </c>
      <c r="L929" s="192"/>
      <c r="M929" s="86">
        <v>1</v>
      </c>
      <c r="N929" s="86">
        <v>1568711</v>
      </c>
      <c r="O929" s="37" t="s">
        <v>1751</v>
      </c>
      <c r="P929" s="54" t="s">
        <v>162</v>
      </c>
      <c r="Q929" s="20">
        <v>0</v>
      </c>
      <c r="R929" s="20">
        <v>0</v>
      </c>
      <c r="S929" s="60">
        <f t="shared" si="20"/>
        <v>0</v>
      </c>
      <c r="T929" s="60" t="s">
        <v>41</v>
      </c>
      <c r="U929" s="131" t="s">
        <v>184</v>
      </c>
      <c r="V929" s="216" t="s">
        <v>1758</v>
      </c>
      <c r="W929" s="217"/>
    </row>
    <row r="930" spans="1:23" ht="114" hidden="1">
      <c r="A930" s="54" t="s">
        <v>421</v>
      </c>
      <c r="B930" s="54" t="s">
        <v>1728</v>
      </c>
      <c r="C930" s="37" t="s">
        <v>1748</v>
      </c>
      <c r="D930" s="37" t="s">
        <v>1729</v>
      </c>
      <c r="E930" s="37">
        <v>15</v>
      </c>
      <c r="F930" s="37" t="s">
        <v>1763</v>
      </c>
      <c r="G930" s="54" t="s">
        <v>35</v>
      </c>
      <c r="H930" s="86" t="s">
        <v>310</v>
      </c>
      <c r="I930" s="87" t="s">
        <v>37</v>
      </c>
      <c r="J930" s="88">
        <v>32</v>
      </c>
      <c r="K930" s="10" t="s">
        <v>1764</v>
      </c>
      <c r="L930" s="192"/>
      <c r="M930" s="86">
        <v>1</v>
      </c>
      <c r="N930" s="86">
        <v>2110700</v>
      </c>
      <c r="O930" s="86" t="s">
        <v>1757</v>
      </c>
      <c r="P930" s="54" t="s">
        <v>162</v>
      </c>
      <c r="Q930" s="20">
        <v>0</v>
      </c>
      <c r="R930" s="20">
        <v>0</v>
      </c>
      <c r="S930" s="60">
        <f t="shared" si="20"/>
        <v>0</v>
      </c>
      <c r="T930" s="60" t="s">
        <v>41</v>
      </c>
      <c r="U930" s="131" t="s">
        <v>184</v>
      </c>
      <c r="V930" s="216" t="s">
        <v>1758</v>
      </c>
      <c r="W930" s="217"/>
    </row>
    <row r="931" spans="1:23" ht="114" hidden="1">
      <c r="A931" s="54" t="s">
        <v>421</v>
      </c>
      <c r="B931" s="54" t="s">
        <v>1728</v>
      </c>
      <c r="C931" s="37" t="s">
        <v>1748</v>
      </c>
      <c r="D931" s="37" t="s">
        <v>1729</v>
      </c>
      <c r="E931" s="37">
        <v>15</v>
      </c>
      <c r="F931" s="37" t="s">
        <v>1763</v>
      </c>
      <c r="G931" s="54" t="s">
        <v>35</v>
      </c>
      <c r="H931" s="86" t="s">
        <v>310</v>
      </c>
      <c r="I931" s="87" t="s">
        <v>37</v>
      </c>
      <c r="J931" s="88">
        <v>32</v>
      </c>
      <c r="K931" s="10" t="s">
        <v>1764</v>
      </c>
      <c r="L931" s="192"/>
      <c r="M931" s="86">
        <v>1</v>
      </c>
      <c r="N931" s="86">
        <v>2110800</v>
      </c>
      <c r="O931" s="86" t="s">
        <v>1759</v>
      </c>
      <c r="P931" s="54" t="s">
        <v>162</v>
      </c>
      <c r="Q931" s="20">
        <v>0</v>
      </c>
      <c r="R931" s="20">
        <v>0</v>
      </c>
      <c r="S931" s="60">
        <f t="shared" si="20"/>
        <v>0</v>
      </c>
      <c r="T931" s="60" t="s">
        <v>41</v>
      </c>
      <c r="U931" s="131" t="s">
        <v>184</v>
      </c>
      <c r="V931" s="216" t="s">
        <v>1758</v>
      </c>
      <c r="W931" s="217"/>
    </row>
    <row r="932" spans="1:23" ht="114" hidden="1">
      <c r="A932" s="54" t="s">
        <v>421</v>
      </c>
      <c r="B932" s="54" t="s">
        <v>1728</v>
      </c>
      <c r="C932" s="37" t="s">
        <v>1748</v>
      </c>
      <c r="D932" s="37" t="s">
        <v>1729</v>
      </c>
      <c r="E932" s="37">
        <v>15</v>
      </c>
      <c r="F932" s="37" t="s">
        <v>1763</v>
      </c>
      <c r="G932" s="89" t="s">
        <v>35</v>
      </c>
      <c r="H932" s="86" t="s">
        <v>310</v>
      </c>
      <c r="I932" s="87" t="s">
        <v>37</v>
      </c>
      <c r="J932" s="88">
        <v>32</v>
      </c>
      <c r="K932" s="10" t="s">
        <v>1764</v>
      </c>
      <c r="L932" s="192"/>
      <c r="M932" s="86">
        <v>1</v>
      </c>
      <c r="N932" s="86">
        <v>1568233</v>
      </c>
      <c r="O932" s="86" t="s">
        <v>1760</v>
      </c>
      <c r="P932" s="54" t="s">
        <v>162</v>
      </c>
      <c r="Q932" s="20">
        <v>0</v>
      </c>
      <c r="R932" s="20">
        <v>0</v>
      </c>
      <c r="S932" s="60">
        <f t="shared" si="20"/>
        <v>0</v>
      </c>
      <c r="T932" s="60" t="s">
        <v>41</v>
      </c>
      <c r="U932" s="131" t="s">
        <v>184</v>
      </c>
      <c r="V932" s="216" t="s">
        <v>1758</v>
      </c>
      <c r="W932" s="217"/>
    </row>
    <row r="933" spans="1:23" ht="114" hidden="1">
      <c r="A933" s="54" t="s">
        <v>421</v>
      </c>
      <c r="B933" s="54" t="s">
        <v>1728</v>
      </c>
      <c r="C933" s="37" t="s">
        <v>1748</v>
      </c>
      <c r="D933" s="37" t="s">
        <v>1729</v>
      </c>
      <c r="E933" s="37">
        <v>15</v>
      </c>
      <c r="F933" s="37" t="s">
        <v>1763</v>
      </c>
      <c r="G933" s="89" t="s">
        <v>35</v>
      </c>
      <c r="H933" s="86" t="s">
        <v>310</v>
      </c>
      <c r="I933" s="87" t="s">
        <v>37</v>
      </c>
      <c r="J933" s="88">
        <v>32</v>
      </c>
      <c r="K933" s="10" t="s">
        <v>1764</v>
      </c>
      <c r="L933" s="192"/>
      <c r="M933" s="86">
        <v>1</v>
      </c>
      <c r="N933" s="86">
        <v>1348891</v>
      </c>
      <c r="O933" s="86" t="s">
        <v>1754</v>
      </c>
      <c r="P933" s="54" t="s">
        <v>162</v>
      </c>
      <c r="Q933" s="20">
        <v>0</v>
      </c>
      <c r="R933" s="20">
        <v>0</v>
      </c>
      <c r="S933" s="60">
        <f t="shared" si="20"/>
        <v>0</v>
      </c>
      <c r="T933" s="60" t="s">
        <v>41</v>
      </c>
      <c r="U933" s="131" t="s">
        <v>184</v>
      </c>
      <c r="V933" s="216" t="s">
        <v>1758</v>
      </c>
      <c r="W933" s="217"/>
    </row>
    <row r="934" spans="1:23" ht="114" hidden="1">
      <c r="A934" s="54" t="s">
        <v>421</v>
      </c>
      <c r="B934" s="54" t="s">
        <v>1728</v>
      </c>
      <c r="C934" s="37" t="s">
        <v>1748</v>
      </c>
      <c r="D934" s="37" t="s">
        <v>1729</v>
      </c>
      <c r="E934" s="37">
        <v>15</v>
      </c>
      <c r="F934" s="37" t="s">
        <v>1763</v>
      </c>
      <c r="G934" s="54" t="s">
        <v>35</v>
      </c>
      <c r="H934" s="86" t="s">
        <v>310</v>
      </c>
      <c r="I934" s="87" t="s">
        <v>37</v>
      </c>
      <c r="J934" s="88">
        <v>32</v>
      </c>
      <c r="K934" s="10" t="s">
        <v>1764</v>
      </c>
      <c r="L934" s="192"/>
      <c r="M934" s="86">
        <v>1</v>
      </c>
      <c r="N934" s="86">
        <v>1491431</v>
      </c>
      <c r="O934" s="86" t="s">
        <v>1765</v>
      </c>
      <c r="P934" s="54" t="s">
        <v>162</v>
      </c>
      <c r="Q934" s="20">
        <v>0</v>
      </c>
      <c r="R934" s="20">
        <v>0</v>
      </c>
      <c r="S934" s="60">
        <f t="shared" si="20"/>
        <v>0</v>
      </c>
      <c r="T934" s="60" t="s">
        <v>41</v>
      </c>
      <c r="U934" s="131" t="s">
        <v>184</v>
      </c>
      <c r="V934" s="216" t="s">
        <v>1758</v>
      </c>
      <c r="W934" s="217"/>
    </row>
    <row r="935" spans="1:23" ht="114" hidden="1">
      <c r="A935" s="54" t="s">
        <v>421</v>
      </c>
      <c r="B935" s="54" t="s">
        <v>1728</v>
      </c>
      <c r="C935" s="37" t="s">
        <v>1748</v>
      </c>
      <c r="D935" s="37" t="s">
        <v>1729</v>
      </c>
      <c r="E935" s="37">
        <v>15</v>
      </c>
      <c r="F935" s="56" t="s">
        <v>1763</v>
      </c>
      <c r="G935" s="54" t="s">
        <v>35</v>
      </c>
      <c r="H935" s="86" t="s">
        <v>310</v>
      </c>
      <c r="I935" s="87" t="s">
        <v>37</v>
      </c>
      <c r="J935" s="88">
        <v>32</v>
      </c>
      <c r="K935" s="10" t="s">
        <v>1764</v>
      </c>
      <c r="L935" s="192"/>
      <c r="M935" s="86">
        <v>1</v>
      </c>
      <c r="N935" s="86">
        <v>2091209</v>
      </c>
      <c r="O935" s="86" t="s">
        <v>1766</v>
      </c>
      <c r="P935" s="19" t="s">
        <v>268</v>
      </c>
      <c r="Q935" s="20">
        <v>0</v>
      </c>
      <c r="R935" s="20">
        <v>0</v>
      </c>
      <c r="S935" s="60">
        <f t="shared" si="20"/>
        <v>0</v>
      </c>
      <c r="T935" s="60" t="s">
        <v>41</v>
      </c>
      <c r="U935" s="131" t="s">
        <v>184</v>
      </c>
      <c r="V935" s="216" t="s">
        <v>1758</v>
      </c>
      <c r="W935" s="217"/>
    </row>
    <row r="936" spans="1:23" ht="45" hidden="1">
      <c r="A936" s="54" t="s">
        <v>421</v>
      </c>
      <c r="B936" s="19" t="s">
        <v>1767</v>
      </c>
      <c r="C936" s="19" t="s">
        <v>1768</v>
      </c>
      <c r="D936" s="19" t="s">
        <v>1769</v>
      </c>
      <c r="E936" s="19">
        <v>15</v>
      </c>
      <c r="F936" s="19" t="s">
        <v>1770</v>
      </c>
      <c r="G936" s="19" t="s">
        <v>35</v>
      </c>
      <c r="H936" s="19" t="s">
        <v>310</v>
      </c>
      <c r="I936" s="19" t="s">
        <v>37</v>
      </c>
      <c r="J936" s="10">
        <v>40</v>
      </c>
      <c r="K936" s="10">
        <v>2020</v>
      </c>
      <c r="L936" s="192"/>
      <c r="M936" s="19">
        <v>1</v>
      </c>
      <c r="N936" s="37">
        <v>1568331</v>
      </c>
      <c r="O936" s="19" t="s">
        <v>1771</v>
      </c>
      <c r="P936" s="19" t="s">
        <v>107</v>
      </c>
      <c r="Q936" s="91">
        <v>2560</v>
      </c>
      <c r="R936" s="20">
        <v>0</v>
      </c>
      <c r="S936" s="20">
        <f t="shared" si="20"/>
        <v>2560</v>
      </c>
      <c r="T936" s="19" t="s">
        <v>41</v>
      </c>
      <c r="U936" s="210" t="s">
        <v>148</v>
      </c>
      <c r="V936" s="216" t="s">
        <v>225</v>
      </c>
      <c r="W936" s="217"/>
    </row>
    <row r="937" spans="1:23" ht="45" hidden="1">
      <c r="A937" s="54" t="s">
        <v>421</v>
      </c>
      <c r="B937" s="19" t="s">
        <v>1767</v>
      </c>
      <c r="C937" s="19" t="s">
        <v>1768</v>
      </c>
      <c r="D937" s="19" t="s">
        <v>1769</v>
      </c>
      <c r="E937" s="19">
        <v>15</v>
      </c>
      <c r="F937" s="19" t="s">
        <v>1770</v>
      </c>
      <c r="G937" s="19" t="s">
        <v>35</v>
      </c>
      <c r="H937" s="19" t="s">
        <v>310</v>
      </c>
      <c r="I937" s="19" t="s">
        <v>37</v>
      </c>
      <c r="J937" s="10">
        <v>40</v>
      </c>
      <c r="K937" s="10">
        <v>2020</v>
      </c>
      <c r="L937" s="192"/>
      <c r="M937" s="19">
        <v>1</v>
      </c>
      <c r="N937" s="37">
        <v>1509978</v>
      </c>
      <c r="O937" s="19" t="s">
        <v>1772</v>
      </c>
      <c r="P937" s="19" t="s">
        <v>107</v>
      </c>
      <c r="Q937" s="91">
        <v>2560</v>
      </c>
      <c r="R937" s="20">
        <v>0</v>
      </c>
      <c r="S937" s="20">
        <f t="shared" si="20"/>
        <v>2560</v>
      </c>
      <c r="T937" s="19" t="s">
        <v>41</v>
      </c>
      <c r="U937" s="296" t="s">
        <v>148</v>
      </c>
      <c r="V937" s="216" t="s">
        <v>225</v>
      </c>
      <c r="W937" s="217"/>
    </row>
    <row r="938" spans="1:23" ht="42.75" hidden="1">
      <c r="A938" s="54" t="s">
        <v>421</v>
      </c>
      <c r="B938" s="19" t="s">
        <v>1767</v>
      </c>
      <c r="C938" s="19" t="s">
        <v>1768</v>
      </c>
      <c r="D938" s="19" t="s">
        <v>1773</v>
      </c>
      <c r="E938" s="19">
        <v>15</v>
      </c>
      <c r="F938" s="19" t="s">
        <v>1774</v>
      </c>
      <c r="G938" s="19" t="s">
        <v>35</v>
      </c>
      <c r="H938" s="19" t="s">
        <v>310</v>
      </c>
      <c r="I938" s="19" t="s">
        <v>37</v>
      </c>
      <c r="J938" s="10">
        <v>40</v>
      </c>
      <c r="K938" s="10" t="s">
        <v>1775</v>
      </c>
      <c r="L938" s="192"/>
      <c r="M938" s="19">
        <v>1</v>
      </c>
      <c r="N938" s="37">
        <v>1509978</v>
      </c>
      <c r="O938" s="19" t="s">
        <v>1772</v>
      </c>
      <c r="P938" s="19" t="s">
        <v>107</v>
      </c>
      <c r="Q938" s="20">
        <v>2560</v>
      </c>
      <c r="R938" s="20">
        <v>0</v>
      </c>
      <c r="S938" s="20">
        <f t="shared" si="20"/>
        <v>2560</v>
      </c>
      <c r="T938" s="19" t="s">
        <v>41</v>
      </c>
      <c r="U938" s="216" t="s">
        <v>48</v>
      </c>
      <c r="V938" s="216" t="s">
        <v>126</v>
      </c>
      <c r="W938" s="217"/>
    </row>
    <row r="939" spans="1:23" ht="28.5" hidden="1">
      <c r="A939" s="51" t="s">
        <v>421</v>
      </c>
      <c r="B939" s="8" t="s">
        <v>1767</v>
      </c>
      <c r="C939" s="8" t="s">
        <v>1768</v>
      </c>
      <c r="D939" s="8" t="s">
        <v>1773</v>
      </c>
      <c r="E939" s="8">
        <v>15</v>
      </c>
      <c r="F939" s="8" t="s">
        <v>1776</v>
      </c>
      <c r="G939" s="8" t="s">
        <v>35</v>
      </c>
      <c r="H939" s="8" t="s">
        <v>310</v>
      </c>
      <c r="I939" s="8" t="s">
        <v>37</v>
      </c>
      <c r="J939" s="9">
        <v>16</v>
      </c>
      <c r="K939" s="10" t="s">
        <v>1777</v>
      </c>
      <c r="L939" s="192"/>
      <c r="M939" s="8">
        <v>1</v>
      </c>
      <c r="N939" s="12">
        <v>1509978</v>
      </c>
      <c r="O939" s="8" t="s">
        <v>1772</v>
      </c>
      <c r="P939" s="8" t="s">
        <v>107</v>
      </c>
      <c r="Q939" s="94">
        <v>3950</v>
      </c>
      <c r="R939" s="14">
        <f>800+(625*3)</f>
        <v>2675</v>
      </c>
      <c r="S939" s="14">
        <f t="shared" si="20"/>
        <v>6625</v>
      </c>
      <c r="T939" s="8" t="s">
        <v>41</v>
      </c>
      <c r="U939" s="216" t="s">
        <v>184</v>
      </c>
      <c r="V939" s="210" t="s">
        <v>799</v>
      </c>
      <c r="W939" s="99"/>
    </row>
    <row r="940" spans="1:23" ht="28.5" hidden="1">
      <c r="A940" s="51" t="s">
        <v>421</v>
      </c>
      <c r="B940" s="8" t="s">
        <v>1767</v>
      </c>
      <c r="C940" s="8" t="s">
        <v>1768</v>
      </c>
      <c r="D940" s="8" t="s">
        <v>1773</v>
      </c>
      <c r="E940" s="8">
        <v>15</v>
      </c>
      <c r="F940" s="8" t="s">
        <v>1776</v>
      </c>
      <c r="G940" s="8" t="s">
        <v>35</v>
      </c>
      <c r="H940" s="8" t="s">
        <v>310</v>
      </c>
      <c r="I940" s="8" t="s">
        <v>37</v>
      </c>
      <c r="J940" s="9">
        <v>16</v>
      </c>
      <c r="K940" s="10" t="s">
        <v>1777</v>
      </c>
      <c r="L940" s="192"/>
      <c r="M940" s="8">
        <v>1</v>
      </c>
      <c r="N940" s="12">
        <v>1568331</v>
      </c>
      <c r="O940" s="8" t="s">
        <v>1771</v>
      </c>
      <c r="P940" s="8" t="s">
        <v>107</v>
      </c>
      <c r="Q940" s="94">
        <v>3950</v>
      </c>
      <c r="R940" s="14">
        <f>800+(625*3)</f>
        <v>2675</v>
      </c>
      <c r="S940" s="14">
        <f t="shared" si="20"/>
        <v>6625</v>
      </c>
      <c r="T940" s="8" t="s">
        <v>41</v>
      </c>
      <c r="U940" s="216" t="s">
        <v>184</v>
      </c>
      <c r="V940" s="210" t="s">
        <v>799</v>
      </c>
      <c r="W940" s="99"/>
    </row>
    <row r="941" spans="1:23" ht="28.5" hidden="1">
      <c r="A941" s="54" t="s">
        <v>421</v>
      </c>
      <c r="B941" s="19" t="s">
        <v>1767</v>
      </c>
      <c r="C941" s="19" t="s">
        <v>1767</v>
      </c>
      <c r="D941" s="19" t="s">
        <v>1778</v>
      </c>
      <c r="E941" s="19">
        <v>20</v>
      </c>
      <c r="F941" s="19" t="s">
        <v>1779</v>
      </c>
      <c r="G941" s="19" t="s">
        <v>35</v>
      </c>
      <c r="H941" s="19" t="s">
        <v>310</v>
      </c>
      <c r="I941" s="19" t="s">
        <v>37</v>
      </c>
      <c r="J941" s="10">
        <v>32</v>
      </c>
      <c r="K941" s="10" t="s">
        <v>1780</v>
      </c>
      <c r="L941" s="192"/>
      <c r="M941" s="19">
        <v>1</v>
      </c>
      <c r="N941" s="37">
        <v>1901791</v>
      </c>
      <c r="O941" s="19" t="s">
        <v>1781</v>
      </c>
      <c r="P941" s="19" t="s">
        <v>107</v>
      </c>
      <c r="Q941" s="20">
        <v>0</v>
      </c>
      <c r="R941" s="20">
        <v>0</v>
      </c>
      <c r="S941" s="20">
        <f t="shared" si="20"/>
        <v>0</v>
      </c>
      <c r="T941" s="60" t="s">
        <v>41</v>
      </c>
      <c r="U941" s="216" t="s">
        <v>56</v>
      </c>
      <c r="V941" s="216" t="s">
        <v>57</v>
      </c>
      <c r="W941" s="217"/>
    </row>
    <row r="942" spans="1:23" ht="28.5" hidden="1">
      <c r="A942" s="54" t="s">
        <v>421</v>
      </c>
      <c r="B942" s="19" t="s">
        <v>1767</v>
      </c>
      <c r="C942" s="19" t="s">
        <v>1767</v>
      </c>
      <c r="D942" s="19" t="s">
        <v>1778</v>
      </c>
      <c r="E942" s="19">
        <v>20</v>
      </c>
      <c r="F942" s="19" t="s">
        <v>1779</v>
      </c>
      <c r="G942" s="19" t="s">
        <v>35</v>
      </c>
      <c r="H942" s="19" t="s">
        <v>310</v>
      </c>
      <c r="I942" s="19" t="s">
        <v>37</v>
      </c>
      <c r="J942" s="10">
        <v>40</v>
      </c>
      <c r="K942" s="10" t="s">
        <v>1780</v>
      </c>
      <c r="L942" s="192"/>
      <c r="M942" s="19">
        <v>1</v>
      </c>
      <c r="N942" s="37">
        <v>1461291</v>
      </c>
      <c r="O942" s="19" t="s">
        <v>1782</v>
      </c>
      <c r="P942" s="54" t="s">
        <v>162</v>
      </c>
      <c r="Q942" s="20">
        <v>0</v>
      </c>
      <c r="R942" s="20">
        <v>0</v>
      </c>
      <c r="S942" s="20">
        <f t="shared" si="20"/>
        <v>0</v>
      </c>
      <c r="T942" s="60" t="s">
        <v>41</v>
      </c>
      <c r="U942" s="216" t="s">
        <v>56</v>
      </c>
      <c r="V942" s="216" t="s">
        <v>57</v>
      </c>
      <c r="W942" s="217"/>
    </row>
    <row r="943" spans="1:23" ht="28.5" hidden="1">
      <c r="A943" s="54" t="s">
        <v>421</v>
      </c>
      <c r="B943" s="19" t="s">
        <v>1767</v>
      </c>
      <c r="C943" s="19" t="s">
        <v>1767</v>
      </c>
      <c r="D943" s="19" t="s">
        <v>1778</v>
      </c>
      <c r="E943" s="19">
        <v>20</v>
      </c>
      <c r="F943" s="19" t="s">
        <v>1779</v>
      </c>
      <c r="G943" s="19" t="s">
        <v>35</v>
      </c>
      <c r="H943" s="19" t="s">
        <v>310</v>
      </c>
      <c r="I943" s="19" t="s">
        <v>37</v>
      </c>
      <c r="J943" s="10">
        <v>40</v>
      </c>
      <c r="K943" s="10" t="s">
        <v>1780</v>
      </c>
      <c r="L943" s="192"/>
      <c r="M943" s="19">
        <v>1</v>
      </c>
      <c r="N943" s="37">
        <v>2273781</v>
      </c>
      <c r="O943" s="19" t="s">
        <v>1783</v>
      </c>
      <c r="P943" s="19" t="s">
        <v>107</v>
      </c>
      <c r="Q943" s="20">
        <v>0</v>
      </c>
      <c r="R943" s="20">
        <v>0</v>
      </c>
      <c r="S943" s="20">
        <f t="shared" si="20"/>
        <v>0</v>
      </c>
      <c r="T943" s="60" t="s">
        <v>41</v>
      </c>
      <c r="U943" s="216" t="s">
        <v>56</v>
      </c>
      <c r="V943" s="216" t="s">
        <v>57</v>
      </c>
      <c r="W943" s="217"/>
    </row>
    <row r="944" spans="1:23" ht="28.5" hidden="1">
      <c r="A944" s="54" t="s">
        <v>421</v>
      </c>
      <c r="B944" s="19" t="s">
        <v>1767</v>
      </c>
      <c r="C944" s="19" t="s">
        <v>1767</v>
      </c>
      <c r="D944" s="19" t="s">
        <v>1778</v>
      </c>
      <c r="E944" s="19">
        <v>20</v>
      </c>
      <c r="F944" s="19" t="s">
        <v>1779</v>
      </c>
      <c r="G944" s="19" t="s">
        <v>35</v>
      </c>
      <c r="H944" s="19" t="s">
        <v>310</v>
      </c>
      <c r="I944" s="19" t="s">
        <v>37</v>
      </c>
      <c r="J944" s="10">
        <v>40</v>
      </c>
      <c r="K944" s="10" t="s">
        <v>1780</v>
      </c>
      <c r="L944" s="192"/>
      <c r="M944" s="19">
        <v>1</v>
      </c>
      <c r="N944" s="37">
        <v>3150903</v>
      </c>
      <c r="O944" s="19" t="s">
        <v>1784</v>
      </c>
      <c r="P944" s="19" t="s">
        <v>40</v>
      </c>
      <c r="Q944" s="20">
        <v>0</v>
      </c>
      <c r="R944" s="20">
        <v>0</v>
      </c>
      <c r="S944" s="20">
        <f t="shared" si="20"/>
        <v>0</v>
      </c>
      <c r="T944" s="60" t="s">
        <v>41</v>
      </c>
      <c r="U944" s="216" t="s">
        <v>56</v>
      </c>
      <c r="V944" s="216" t="s">
        <v>57</v>
      </c>
      <c r="W944" s="217"/>
    </row>
    <row r="945" spans="1:23" ht="28.5" hidden="1">
      <c r="A945" s="54" t="s">
        <v>421</v>
      </c>
      <c r="B945" s="19" t="s">
        <v>1767</v>
      </c>
      <c r="C945" s="19" t="s">
        <v>1767</v>
      </c>
      <c r="D945" s="19" t="s">
        <v>1778</v>
      </c>
      <c r="E945" s="19">
        <v>20</v>
      </c>
      <c r="F945" s="19" t="s">
        <v>1779</v>
      </c>
      <c r="G945" s="19" t="s">
        <v>35</v>
      </c>
      <c r="H945" s="19" t="s">
        <v>310</v>
      </c>
      <c r="I945" s="19" t="s">
        <v>37</v>
      </c>
      <c r="J945" s="10">
        <v>40</v>
      </c>
      <c r="K945" s="10" t="s">
        <v>1780</v>
      </c>
      <c r="L945" s="192"/>
      <c r="M945" s="19">
        <v>1</v>
      </c>
      <c r="N945" s="37">
        <v>1892404</v>
      </c>
      <c r="O945" s="19" t="s">
        <v>1785</v>
      </c>
      <c r="P945" s="19" t="s">
        <v>40</v>
      </c>
      <c r="Q945" s="20">
        <v>0</v>
      </c>
      <c r="R945" s="20">
        <v>0</v>
      </c>
      <c r="S945" s="20">
        <f t="shared" si="20"/>
        <v>0</v>
      </c>
      <c r="T945" s="60" t="s">
        <v>41</v>
      </c>
      <c r="U945" s="216" t="s">
        <v>56</v>
      </c>
      <c r="V945" s="216" t="s">
        <v>57</v>
      </c>
      <c r="W945" s="217"/>
    </row>
    <row r="946" spans="1:23" ht="42.75" hidden="1">
      <c r="A946" s="54" t="s">
        <v>421</v>
      </c>
      <c r="B946" s="54" t="s">
        <v>1767</v>
      </c>
      <c r="C946" s="54" t="s">
        <v>1767</v>
      </c>
      <c r="D946" s="54" t="s">
        <v>1786</v>
      </c>
      <c r="E946" s="54">
        <v>15</v>
      </c>
      <c r="F946" s="54" t="s">
        <v>1787</v>
      </c>
      <c r="G946" s="54" t="s">
        <v>35</v>
      </c>
      <c r="H946" s="8" t="s">
        <v>36</v>
      </c>
      <c r="I946" s="19" t="s">
        <v>46</v>
      </c>
      <c r="J946" s="67">
        <v>20</v>
      </c>
      <c r="K946" s="10" t="s">
        <v>1788</v>
      </c>
      <c r="L946" s="192"/>
      <c r="M946" s="54">
        <v>1</v>
      </c>
      <c r="N946" s="37">
        <v>1461291</v>
      </c>
      <c r="O946" s="54" t="s">
        <v>1782</v>
      </c>
      <c r="P946" s="54" t="s">
        <v>162</v>
      </c>
      <c r="Q946" s="37">
        <v>0</v>
      </c>
      <c r="R946" s="54">
        <v>0</v>
      </c>
      <c r="S946" s="54">
        <f t="shared" ref="S946:S977" si="21">(R946+Q946)*M946</f>
        <v>0</v>
      </c>
      <c r="T946" s="37" t="s">
        <v>41</v>
      </c>
      <c r="U946" s="37" t="s">
        <v>48</v>
      </c>
      <c r="V946" s="37" t="s">
        <v>72</v>
      </c>
      <c r="W946" s="217"/>
    </row>
    <row r="947" spans="1:23" ht="42.75" hidden="1">
      <c r="A947" s="54" t="s">
        <v>421</v>
      </c>
      <c r="B947" s="54" t="s">
        <v>1767</v>
      </c>
      <c r="C947" s="54" t="s">
        <v>1767</v>
      </c>
      <c r="D947" s="54" t="s">
        <v>1786</v>
      </c>
      <c r="E947" s="54">
        <v>15</v>
      </c>
      <c r="F947" s="54" t="s">
        <v>1787</v>
      </c>
      <c r="G947" s="54" t="s">
        <v>35</v>
      </c>
      <c r="H947" s="8" t="s">
        <v>36</v>
      </c>
      <c r="I947" s="19" t="s">
        <v>46</v>
      </c>
      <c r="J947" s="67">
        <v>20</v>
      </c>
      <c r="K947" s="10" t="s">
        <v>1788</v>
      </c>
      <c r="L947" s="192"/>
      <c r="M947" s="54">
        <v>1</v>
      </c>
      <c r="N947" s="37">
        <v>1359470</v>
      </c>
      <c r="O947" s="54" t="s">
        <v>1789</v>
      </c>
      <c r="P947" s="54" t="s">
        <v>162</v>
      </c>
      <c r="Q947" s="37">
        <v>0</v>
      </c>
      <c r="R947" s="54">
        <v>0</v>
      </c>
      <c r="S947" s="54">
        <f t="shared" si="21"/>
        <v>0</v>
      </c>
      <c r="T947" s="37" t="s">
        <v>41</v>
      </c>
      <c r="U947" s="37" t="s">
        <v>48</v>
      </c>
      <c r="V947" s="37" t="s">
        <v>72</v>
      </c>
      <c r="W947" s="217"/>
    </row>
    <row r="948" spans="1:23" ht="42.75" hidden="1">
      <c r="A948" s="54" t="s">
        <v>421</v>
      </c>
      <c r="B948" s="54" t="s">
        <v>1767</v>
      </c>
      <c r="C948" s="54" t="s">
        <v>1767</v>
      </c>
      <c r="D948" s="54" t="s">
        <v>1786</v>
      </c>
      <c r="E948" s="54">
        <v>15</v>
      </c>
      <c r="F948" s="54" t="s">
        <v>1787</v>
      </c>
      <c r="G948" s="54" t="s">
        <v>35</v>
      </c>
      <c r="H948" s="8" t="s">
        <v>36</v>
      </c>
      <c r="I948" s="19" t="s">
        <v>46</v>
      </c>
      <c r="J948" s="67">
        <v>20</v>
      </c>
      <c r="K948" s="10" t="s">
        <v>1788</v>
      </c>
      <c r="L948" s="192"/>
      <c r="M948" s="54">
        <v>1</v>
      </c>
      <c r="N948" s="37">
        <v>1820416</v>
      </c>
      <c r="O948" s="54" t="s">
        <v>1790</v>
      </c>
      <c r="P948" s="54" t="s">
        <v>1791</v>
      </c>
      <c r="Q948" s="37">
        <v>0</v>
      </c>
      <c r="R948" s="54">
        <v>0</v>
      </c>
      <c r="S948" s="54">
        <f t="shared" si="21"/>
        <v>0</v>
      </c>
      <c r="T948" s="37" t="s">
        <v>41</v>
      </c>
      <c r="U948" s="37" t="s">
        <v>48</v>
      </c>
      <c r="V948" s="37" t="s">
        <v>72</v>
      </c>
      <c r="W948" s="217"/>
    </row>
    <row r="949" spans="1:23" ht="60" hidden="1">
      <c r="A949" s="51" t="s">
        <v>421</v>
      </c>
      <c r="B949" s="51" t="str">
        <f t="shared" ref="B949:E950" si="22">B948</f>
        <v>GGTIN</v>
      </c>
      <c r="C949" s="51" t="str">
        <f t="shared" si="22"/>
        <v>GGTIN</v>
      </c>
      <c r="D949" s="51" t="str">
        <f t="shared" si="22"/>
        <v>Criar e manter uma estratégia para digitalização de serviços</v>
      </c>
      <c r="E949" s="51">
        <f t="shared" si="22"/>
        <v>15</v>
      </c>
      <c r="F949" s="12" t="s">
        <v>44</v>
      </c>
      <c r="G949" s="12" t="s">
        <v>35</v>
      </c>
      <c r="H949" s="8" t="s">
        <v>36</v>
      </c>
      <c r="I949" s="51" t="s">
        <v>37</v>
      </c>
      <c r="J949" s="52">
        <v>20</v>
      </c>
      <c r="K949" s="10">
        <v>2020</v>
      </c>
      <c r="L949" s="192"/>
      <c r="M949" s="51">
        <v>1</v>
      </c>
      <c r="N949" s="51">
        <v>1094244</v>
      </c>
      <c r="O949" s="51" t="s">
        <v>921</v>
      </c>
      <c r="P949" s="8" t="s">
        <v>107</v>
      </c>
      <c r="Q949" s="64">
        <v>1800</v>
      </c>
      <c r="R949" s="64">
        <v>0</v>
      </c>
      <c r="S949" s="64">
        <f t="shared" si="21"/>
        <v>1800</v>
      </c>
      <c r="T949" s="8" t="s">
        <v>41</v>
      </c>
      <c r="U949" s="131" t="s">
        <v>48</v>
      </c>
      <c r="V949" s="210" t="s">
        <v>49</v>
      </c>
      <c r="W949" s="215" t="s">
        <v>78</v>
      </c>
    </row>
    <row r="950" spans="1:23" ht="45" hidden="1">
      <c r="A950" s="51" t="s">
        <v>421</v>
      </c>
      <c r="B950" s="51" t="str">
        <f t="shared" si="22"/>
        <v>GGTIN</v>
      </c>
      <c r="C950" s="51" t="str">
        <f t="shared" si="22"/>
        <v>GGTIN</v>
      </c>
      <c r="D950" s="51" t="str">
        <f t="shared" si="22"/>
        <v>Criar e manter uma estratégia para digitalização de serviços</v>
      </c>
      <c r="E950" s="51">
        <f t="shared" si="22"/>
        <v>15</v>
      </c>
      <c r="F950" s="12" t="str">
        <f>F949</f>
        <v>Power BI</v>
      </c>
      <c r="G950" s="12" t="s">
        <v>45</v>
      </c>
      <c r="H950" s="8" t="s">
        <v>36</v>
      </c>
      <c r="I950" s="51" t="s">
        <v>37</v>
      </c>
      <c r="J950" s="52">
        <v>20</v>
      </c>
      <c r="K950" s="10">
        <f>K949</f>
        <v>2020</v>
      </c>
      <c r="L950" s="192"/>
      <c r="M950" s="51">
        <f>M949</f>
        <v>1</v>
      </c>
      <c r="N950" s="51">
        <v>1567992</v>
      </c>
      <c r="O950" s="51" t="s">
        <v>842</v>
      </c>
      <c r="P950" s="8" t="s">
        <v>107</v>
      </c>
      <c r="Q950" s="64">
        <v>1800</v>
      </c>
      <c r="R950" s="64">
        <v>0</v>
      </c>
      <c r="S950" s="64">
        <f t="shared" si="21"/>
        <v>1800</v>
      </c>
      <c r="T950" s="8" t="s">
        <v>41</v>
      </c>
      <c r="U950" s="131" t="s">
        <v>48</v>
      </c>
      <c r="V950" s="210" t="s">
        <v>49</v>
      </c>
      <c r="W950" s="215" t="s">
        <v>50</v>
      </c>
    </row>
    <row r="951" spans="1:23" ht="28.5" hidden="1">
      <c r="A951" s="54" t="s">
        <v>421</v>
      </c>
      <c r="B951" s="19" t="s">
        <v>1767</v>
      </c>
      <c r="C951" s="19" t="s">
        <v>1767</v>
      </c>
      <c r="D951" s="19" t="s">
        <v>1778</v>
      </c>
      <c r="E951" s="19">
        <v>20</v>
      </c>
      <c r="F951" s="19" t="s">
        <v>1792</v>
      </c>
      <c r="G951" s="19" t="s">
        <v>35</v>
      </c>
      <c r="H951" s="8" t="s">
        <v>36</v>
      </c>
      <c r="I951" s="19" t="s">
        <v>37</v>
      </c>
      <c r="J951" s="10">
        <v>16</v>
      </c>
      <c r="K951" s="10" t="s">
        <v>1793</v>
      </c>
      <c r="L951" s="192"/>
      <c r="M951" s="19">
        <v>1</v>
      </c>
      <c r="N951" s="37">
        <v>3150903</v>
      </c>
      <c r="O951" s="19" t="s">
        <v>1784</v>
      </c>
      <c r="P951" s="19" t="s">
        <v>40</v>
      </c>
      <c r="Q951" s="91">
        <v>2660</v>
      </c>
      <c r="R951" s="20">
        <v>0</v>
      </c>
      <c r="S951" s="20">
        <f t="shared" si="21"/>
        <v>2660</v>
      </c>
      <c r="T951" s="19" t="s">
        <v>41</v>
      </c>
      <c r="U951" s="216" t="s">
        <v>48</v>
      </c>
      <c r="V951" s="216" t="s">
        <v>126</v>
      </c>
      <c r="W951" s="217"/>
    </row>
    <row r="952" spans="1:23" ht="28.5" hidden="1">
      <c r="A952" s="54" t="s">
        <v>421</v>
      </c>
      <c r="B952" s="19" t="s">
        <v>1767</v>
      </c>
      <c r="C952" s="19" t="s">
        <v>1767</v>
      </c>
      <c r="D952" s="19" t="s">
        <v>1778</v>
      </c>
      <c r="E952" s="19">
        <v>20</v>
      </c>
      <c r="F952" s="19" t="s">
        <v>1792</v>
      </c>
      <c r="G952" s="19" t="s">
        <v>35</v>
      </c>
      <c r="H952" s="8" t="s">
        <v>36</v>
      </c>
      <c r="I952" s="19" t="s">
        <v>37</v>
      </c>
      <c r="J952" s="10">
        <v>16</v>
      </c>
      <c r="K952" s="10" t="s">
        <v>1793</v>
      </c>
      <c r="L952" s="192"/>
      <c r="M952" s="19">
        <v>1</v>
      </c>
      <c r="N952" s="37">
        <v>1892404</v>
      </c>
      <c r="O952" s="19" t="s">
        <v>1785</v>
      </c>
      <c r="P952" s="19" t="s">
        <v>40</v>
      </c>
      <c r="Q952" s="91">
        <v>2660</v>
      </c>
      <c r="R952" s="20">
        <v>0</v>
      </c>
      <c r="S952" s="20">
        <f t="shared" si="21"/>
        <v>2660</v>
      </c>
      <c r="T952" s="19" t="s">
        <v>41</v>
      </c>
      <c r="U952" s="216" t="s">
        <v>48</v>
      </c>
      <c r="V952" s="216" t="s">
        <v>126</v>
      </c>
      <c r="W952" s="217"/>
    </row>
    <row r="953" spans="1:23" ht="28.5" hidden="1">
      <c r="A953" s="54" t="s">
        <v>421</v>
      </c>
      <c r="B953" s="19" t="s">
        <v>1767</v>
      </c>
      <c r="C953" s="19" t="s">
        <v>1767</v>
      </c>
      <c r="D953" s="19" t="s">
        <v>1778</v>
      </c>
      <c r="E953" s="19">
        <v>20</v>
      </c>
      <c r="F953" s="19" t="s">
        <v>1792</v>
      </c>
      <c r="G953" s="19" t="s">
        <v>35</v>
      </c>
      <c r="H953" s="8" t="s">
        <v>36</v>
      </c>
      <c r="I953" s="19" t="s">
        <v>37</v>
      </c>
      <c r="J953" s="10">
        <v>16</v>
      </c>
      <c r="K953" s="10" t="s">
        <v>1793</v>
      </c>
      <c r="L953" s="192"/>
      <c r="M953" s="19">
        <v>1</v>
      </c>
      <c r="N953" s="37">
        <v>2273781</v>
      </c>
      <c r="O953" s="19" t="s">
        <v>1783</v>
      </c>
      <c r="P953" s="19" t="s">
        <v>107</v>
      </c>
      <c r="Q953" s="91">
        <v>2660</v>
      </c>
      <c r="R953" s="20">
        <v>0</v>
      </c>
      <c r="S953" s="20">
        <f t="shared" si="21"/>
        <v>2660</v>
      </c>
      <c r="T953" s="19" t="s">
        <v>41</v>
      </c>
      <c r="U953" s="216" t="s">
        <v>48</v>
      </c>
      <c r="V953" s="216" t="s">
        <v>126</v>
      </c>
      <c r="W953" s="217"/>
    </row>
    <row r="954" spans="1:23" ht="28.5" hidden="1">
      <c r="A954" s="54" t="s">
        <v>421</v>
      </c>
      <c r="B954" s="19" t="s">
        <v>1767</v>
      </c>
      <c r="C954" s="19" t="s">
        <v>1767</v>
      </c>
      <c r="D954" s="19" t="s">
        <v>1778</v>
      </c>
      <c r="E954" s="19">
        <v>20</v>
      </c>
      <c r="F954" s="19" t="s">
        <v>1792</v>
      </c>
      <c r="G954" s="19" t="s">
        <v>35</v>
      </c>
      <c r="H954" s="8" t="s">
        <v>36</v>
      </c>
      <c r="I954" s="19" t="s">
        <v>37</v>
      </c>
      <c r="J954" s="10">
        <v>16</v>
      </c>
      <c r="K954" s="10" t="s">
        <v>1793</v>
      </c>
      <c r="L954" s="192"/>
      <c r="M954" s="19">
        <v>1</v>
      </c>
      <c r="N954" s="37">
        <v>1926306</v>
      </c>
      <c r="O954" s="19" t="s">
        <v>1794</v>
      </c>
      <c r="P954" s="54" t="s">
        <v>162</v>
      </c>
      <c r="Q954" s="91">
        <v>2660</v>
      </c>
      <c r="R954" s="20">
        <v>0</v>
      </c>
      <c r="S954" s="20">
        <f t="shared" si="21"/>
        <v>2660</v>
      </c>
      <c r="T954" s="19" t="s">
        <v>41</v>
      </c>
      <c r="U954" s="216" t="s">
        <v>48</v>
      </c>
      <c r="V954" s="216" t="s">
        <v>126</v>
      </c>
      <c r="W954" s="217"/>
    </row>
    <row r="955" spans="1:23" ht="28.5" hidden="1">
      <c r="A955" s="54" t="s">
        <v>421</v>
      </c>
      <c r="B955" s="19" t="s">
        <v>1767</v>
      </c>
      <c r="C955" s="19" t="s">
        <v>1767</v>
      </c>
      <c r="D955" s="19" t="s">
        <v>1778</v>
      </c>
      <c r="E955" s="19">
        <v>20</v>
      </c>
      <c r="F955" s="19" t="s">
        <v>1792</v>
      </c>
      <c r="G955" s="19" t="s">
        <v>35</v>
      </c>
      <c r="H955" s="8" t="s">
        <v>36</v>
      </c>
      <c r="I955" s="19" t="s">
        <v>37</v>
      </c>
      <c r="J955" s="10">
        <v>16</v>
      </c>
      <c r="K955" s="10" t="s">
        <v>1793</v>
      </c>
      <c r="L955" s="192"/>
      <c r="M955" s="19">
        <v>1</v>
      </c>
      <c r="N955" s="37">
        <v>1821146</v>
      </c>
      <c r="O955" s="19" t="s">
        <v>1795</v>
      </c>
      <c r="P955" s="19" t="s">
        <v>1791</v>
      </c>
      <c r="Q955" s="91">
        <v>2660</v>
      </c>
      <c r="R955" s="20">
        <v>0</v>
      </c>
      <c r="S955" s="20">
        <f t="shared" si="21"/>
        <v>2660</v>
      </c>
      <c r="T955" s="19" t="s">
        <v>41</v>
      </c>
      <c r="U955" s="216" t="s">
        <v>48</v>
      </c>
      <c r="V955" s="216" t="s">
        <v>126</v>
      </c>
      <c r="W955" s="217"/>
    </row>
    <row r="956" spans="1:23" ht="57" hidden="1">
      <c r="A956" s="54" t="s">
        <v>421</v>
      </c>
      <c r="B956" s="19" t="s">
        <v>1767</v>
      </c>
      <c r="C956" s="19" t="s">
        <v>1767</v>
      </c>
      <c r="D956" s="19" t="s">
        <v>1796</v>
      </c>
      <c r="E956" s="19">
        <v>12</v>
      </c>
      <c r="F956" s="19" t="s">
        <v>1797</v>
      </c>
      <c r="G956" s="19" t="s">
        <v>35</v>
      </c>
      <c r="H956" s="19" t="s">
        <v>310</v>
      </c>
      <c r="I956" s="19" t="s">
        <v>37</v>
      </c>
      <c r="J956" s="10">
        <v>8</v>
      </c>
      <c r="K956" s="10" t="s">
        <v>1798</v>
      </c>
      <c r="L956" s="192"/>
      <c r="M956" s="19">
        <v>1</v>
      </c>
      <c r="N956" s="37">
        <v>1568331</v>
      </c>
      <c r="O956" s="19" t="s">
        <v>1771</v>
      </c>
      <c r="P956" s="19" t="s">
        <v>107</v>
      </c>
      <c r="Q956" s="91">
        <v>1100</v>
      </c>
      <c r="R956" s="20">
        <f>800+625</f>
        <v>1425</v>
      </c>
      <c r="S956" s="20">
        <f t="shared" si="21"/>
        <v>2525</v>
      </c>
      <c r="T956" s="19" t="s">
        <v>41</v>
      </c>
      <c r="U956" s="216" t="s">
        <v>48</v>
      </c>
      <c r="V956" s="216" t="s">
        <v>126</v>
      </c>
      <c r="W956" s="217"/>
    </row>
    <row r="957" spans="1:23" ht="57" hidden="1">
      <c r="A957" s="54" t="s">
        <v>421</v>
      </c>
      <c r="B957" s="19" t="s">
        <v>1767</v>
      </c>
      <c r="C957" s="19" t="s">
        <v>1767</v>
      </c>
      <c r="D957" s="19" t="s">
        <v>1796</v>
      </c>
      <c r="E957" s="19">
        <v>12</v>
      </c>
      <c r="F957" s="19" t="s">
        <v>1797</v>
      </c>
      <c r="G957" s="19" t="s">
        <v>35</v>
      </c>
      <c r="H957" s="19" t="s">
        <v>310</v>
      </c>
      <c r="I957" s="19" t="s">
        <v>37</v>
      </c>
      <c r="J957" s="10">
        <v>8</v>
      </c>
      <c r="K957" s="10" t="s">
        <v>1798</v>
      </c>
      <c r="L957" s="192"/>
      <c r="M957" s="19">
        <v>1</v>
      </c>
      <c r="N957" s="37">
        <v>1509978</v>
      </c>
      <c r="O957" s="19" t="s">
        <v>1799</v>
      </c>
      <c r="P957" s="19" t="s">
        <v>107</v>
      </c>
      <c r="Q957" s="91">
        <v>1100</v>
      </c>
      <c r="R957" s="20">
        <f>800+625</f>
        <v>1425</v>
      </c>
      <c r="S957" s="20">
        <f t="shared" si="21"/>
        <v>2525</v>
      </c>
      <c r="T957" s="19" t="s">
        <v>41</v>
      </c>
      <c r="U957" s="216" t="s">
        <v>48</v>
      </c>
      <c r="V957" s="216" t="s">
        <v>126</v>
      </c>
      <c r="W957" s="217"/>
    </row>
    <row r="958" spans="1:23" ht="28.5" hidden="1">
      <c r="A958" s="54" t="s">
        <v>421</v>
      </c>
      <c r="B958" s="19" t="s">
        <v>1767</v>
      </c>
      <c r="C958" s="19" t="s">
        <v>1767</v>
      </c>
      <c r="D958" s="19" t="s">
        <v>1786</v>
      </c>
      <c r="E958" s="19">
        <v>15</v>
      </c>
      <c r="F958" s="19" t="s">
        <v>1800</v>
      </c>
      <c r="G958" s="19" t="s">
        <v>35</v>
      </c>
      <c r="H958" s="8" t="s">
        <v>36</v>
      </c>
      <c r="I958" s="19" t="s">
        <v>37</v>
      </c>
      <c r="J958" s="10">
        <v>52.5</v>
      </c>
      <c r="K958" s="10">
        <v>2020</v>
      </c>
      <c r="L958" s="192"/>
      <c r="M958" s="19">
        <v>1</v>
      </c>
      <c r="N958" s="37">
        <v>1567874</v>
      </c>
      <c r="O958" s="19" t="s">
        <v>1801</v>
      </c>
      <c r="P958" s="19" t="s">
        <v>107</v>
      </c>
      <c r="Q958" s="91">
        <v>2580</v>
      </c>
      <c r="R958" s="20">
        <v>0</v>
      </c>
      <c r="S958" s="20">
        <f t="shared" si="21"/>
        <v>2580</v>
      </c>
      <c r="T958" s="19" t="s">
        <v>41</v>
      </c>
      <c r="U958" s="216" t="s">
        <v>48</v>
      </c>
      <c r="V958" s="216" t="s">
        <v>126</v>
      </c>
      <c r="W958" s="217"/>
    </row>
    <row r="959" spans="1:23" ht="28.5" hidden="1">
      <c r="A959" s="54" t="s">
        <v>421</v>
      </c>
      <c r="B959" s="19" t="s">
        <v>1767</v>
      </c>
      <c r="C959" s="19" t="s">
        <v>1767</v>
      </c>
      <c r="D959" s="19" t="s">
        <v>1786</v>
      </c>
      <c r="E959" s="19">
        <v>15</v>
      </c>
      <c r="F959" s="19" t="s">
        <v>1802</v>
      </c>
      <c r="G959" s="19" t="s">
        <v>35</v>
      </c>
      <c r="H959" s="8" t="s">
        <v>36</v>
      </c>
      <c r="I959" s="19" t="s">
        <v>46</v>
      </c>
      <c r="J959" s="10">
        <v>32</v>
      </c>
      <c r="K959" s="10" t="s">
        <v>1803</v>
      </c>
      <c r="L959" s="192"/>
      <c r="M959" s="19">
        <v>1</v>
      </c>
      <c r="N959" s="37">
        <v>1306389</v>
      </c>
      <c r="O959" s="19" t="s">
        <v>1804</v>
      </c>
      <c r="P959" s="19" t="s">
        <v>107</v>
      </c>
      <c r="Q959" s="20">
        <v>1420</v>
      </c>
      <c r="R959" s="20">
        <v>0</v>
      </c>
      <c r="S959" s="20">
        <f t="shared" si="21"/>
        <v>1420</v>
      </c>
      <c r="T959" s="19" t="s">
        <v>41</v>
      </c>
      <c r="U959" s="216" t="s">
        <v>48</v>
      </c>
      <c r="V959" s="216" t="s">
        <v>126</v>
      </c>
      <c r="W959" s="217"/>
    </row>
    <row r="960" spans="1:23" ht="28.5" hidden="1">
      <c r="A960" s="54" t="s">
        <v>421</v>
      </c>
      <c r="B960" s="19" t="s">
        <v>1767</v>
      </c>
      <c r="C960" s="19" t="s">
        <v>1767</v>
      </c>
      <c r="D960" s="19" t="s">
        <v>1786</v>
      </c>
      <c r="E960" s="19">
        <v>15</v>
      </c>
      <c r="F960" s="19" t="s">
        <v>1802</v>
      </c>
      <c r="G960" s="19" t="s">
        <v>35</v>
      </c>
      <c r="H960" s="8" t="s">
        <v>36</v>
      </c>
      <c r="I960" s="19" t="s">
        <v>46</v>
      </c>
      <c r="J960" s="10">
        <v>32</v>
      </c>
      <c r="K960" s="10" t="s">
        <v>1803</v>
      </c>
      <c r="L960" s="192"/>
      <c r="M960" s="19">
        <v>1</v>
      </c>
      <c r="N960" s="37">
        <v>1567874</v>
      </c>
      <c r="O960" s="19" t="s">
        <v>1805</v>
      </c>
      <c r="P960" s="19" t="s">
        <v>107</v>
      </c>
      <c r="Q960" s="20">
        <v>1420</v>
      </c>
      <c r="R960" s="20">
        <v>0</v>
      </c>
      <c r="S960" s="20">
        <f t="shared" si="21"/>
        <v>1420</v>
      </c>
      <c r="T960" s="19" t="s">
        <v>41</v>
      </c>
      <c r="U960" s="216" t="s">
        <v>48</v>
      </c>
      <c r="V960" s="216" t="s">
        <v>126</v>
      </c>
      <c r="W960" s="217"/>
    </row>
    <row r="961" spans="1:23" ht="28.5" hidden="1">
      <c r="A961" s="54" t="s">
        <v>421</v>
      </c>
      <c r="B961" s="19" t="s">
        <v>1767</v>
      </c>
      <c r="C961" s="19" t="s">
        <v>1767</v>
      </c>
      <c r="D961" s="19" t="s">
        <v>1786</v>
      </c>
      <c r="E961" s="19">
        <v>15</v>
      </c>
      <c r="F961" s="19" t="s">
        <v>1802</v>
      </c>
      <c r="G961" s="19" t="s">
        <v>35</v>
      </c>
      <c r="H961" s="8" t="s">
        <v>36</v>
      </c>
      <c r="I961" s="19" t="s">
        <v>46</v>
      </c>
      <c r="J961" s="10">
        <v>32</v>
      </c>
      <c r="K961" s="10" t="s">
        <v>1803</v>
      </c>
      <c r="L961" s="192"/>
      <c r="M961" s="19">
        <v>1</v>
      </c>
      <c r="N961" s="37">
        <v>1485900</v>
      </c>
      <c r="O961" s="19" t="s">
        <v>1806</v>
      </c>
      <c r="P961" s="19" t="s">
        <v>107</v>
      </c>
      <c r="Q961" s="20">
        <v>1420</v>
      </c>
      <c r="R961" s="20">
        <v>0</v>
      </c>
      <c r="S961" s="20">
        <f t="shared" si="21"/>
        <v>1420</v>
      </c>
      <c r="T961" s="19" t="s">
        <v>41</v>
      </c>
      <c r="U961" s="216" t="s">
        <v>48</v>
      </c>
      <c r="V961" s="216" t="s">
        <v>126</v>
      </c>
      <c r="W961" s="217"/>
    </row>
    <row r="962" spans="1:23" ht="28.5" hidden="1">
      <c r="A962" s="54" t="s">
        <v>421</v>
      </c>
      <c r="B962" s="19" t="s">
        <v>1767</v>
      </c>
      <c r="C962" s="19" t="s">
        <v>1767</v>
      </c>
      <c r="D962" s="19" t="s">
        <v>1786</v>
      </c>
      <c r="E962" s="19">
        <v>15</v>
      </c>
      <c r="F962" s="19" t="s">
        <v>1802</v>
      </c>
      <c r="G962" s="19" t="s">
        <v>35</v>
      </c>
      <c r="H962" s="8" t="s">
        <v>36</v>
      </c>
      <c r="I962" s="19" t="s">
        <v>46</v>
      </c>
      <c r="J962" s="10">
        <v>32</v>
      </c>
      <c r="K962" s="10" t="s">
        <v>1803</v>
      </c>
      <c r="L962" s="192"/>
      <c r="M962" s="19">
        <v>1</v>
      </c>
      <c r="N962" s="37">
        <v>3150903</v>
      </c>
      <c r="O962" s="19" t="s">
        <v>1784</v>
      </c>
      <c r="P962" s="19" t="s">
        <v>40</v>
      </c>
      <c r="Q962" s="20">
        <v>1420</v>
      </c>
      <c r="R962" s="20">
        <v>0</v>
      </c>
      <c r="S962" s="20">
        <f t="shared" si="21"/>
        <v>1420</v>
      </c>
      <c r="T962" s="19" t="s">
        <v>41</v>
      </c>
      <c r="U962" s="216" t="s">
        <v>48</v>
      </c>
      <c r="V962" s="216" t="s">
        <v>126</v>
      </c>
      <c r="W962" s="217"/>
    </row>
    <row r="963" spans="1:23" ht="28.5" hidden="1">
      <c r="A963" s="54" t="s">
        <v>421</v>
      </c>
      <c r="B963" s="19" t="s">
        <v>1767</v>
      </c>
      <c r="C963" s="19" t="s">
        <v>1767</v>
      </c>
      <c r="D963" s="19" t="s">
        <v>1786</v>
      </c>
      <c r="E963" s="19">
        <v>15</v>
      </c>
      <c r="F963" s="19" t="s">
        <v>1802</v>
      </c>
      <c r="G963" s="19" t="s">
        <v>35</v>
      </c>
      <c r="H963" s="8" t="s">
        <v>36</v>
      </c>
      <c r="I963" s="19" t="s">
        <v>46</v>
      </c>
      <c r="J963" s="10">
        <v>32</v>
      </c>
      <c r="K963" s="10" t="s">
        <v>1803</v>
      </c>
      <c r="L963" s="192"/>
      <c r="M963" s="19">
        <v>1</v>
      </c>
      <c r="N963" s="37">
        <v>1892404</v>
      </c>
      <c r="O963" s="19" t="s">
        <v>1785</v>
      </c>
      <c r="P963" s="19" t="s">
        <v>40</v>
      </c>
      <c r="Q963" s="20">
        <v>1420</v>
      </c>
      <c r="R963" s="20">
        <v>0</v>
      </c>
      <c r="S963" s="20">
        <f t="shared" si="21"/>
        <v>1420</v>
      </c>
      <c r="T963" s="19" t="s">
        <v>41</v>
      </c>
      <c r="U963" s="216" t="s">
        <v>48</v>
      </c>
      <c r="V963" s="216" t="s">
        <v>126</v>
      </c>
      <c r="W963" s="217"/>
    </row>
    <row r="964" spans="1:23" ht="28.5" hidden="1">
      <c r="A964" s="54" t="s">
        <v>421</v>
      </c>
      <c r="B964" s="19" t="s">
        <v>1767</v>
      </c>
      <c r="C964" s="19" t="s">
        <v>1767</v>
      </c>
      <c r="D964" s="19" t="s">
        <v>1786</v>
      </c>
      <c r="E964" s="19">
        <v>15</v>
      </c>
      <c r="F964" s="19" t="s">
        <v>1802</v>
      </c>
      <c r="G964" s="19" t="s">
        <v>35</v>
      </c>
      <c r="H964" s="8" t="s">
        <v>36</v>
      </c>
      <c r="I964" s="19" t="s">
        <v>46</v>
      </c>
      <c r="J964" s="10">
        <v>32</v>
      </c>
      <c r="K964" s="10" t="s">
        <v>1803</v>
      </c>
      <c r="L964" s="192"/>
      <c r="M964" s="19">
        <v>1</v>
      </c>
      <c r="N964" s="37">
        <v>1437588</v>
      </c>
      <c r="O964" s="19" t="s">
        <v>1807</v>
      </c>
      <c r="P964" s="19" t="s">
        <v>107</v>
      </c>
      <c r="Q964" s="20">
        <v>1420</v>
      </c>
      <c r="R964" s="20">
        <v>0</v>
      </c>
      <c r="S964" s="20">
        <f t="shared" si="21"/>
        <v>1420</v>
      </c>
      <c r="T964" s="19" t="s">
        <v>41</v>
      </c>
      <c r="U964" s="216" t="s">
        <v>48</v>
      </c>
      <c r="V964" s="216" t="s">
        <v>126</v>
      </c>
      <c r="W964" s="217"/>
    </row>
    <row r="965" spans="1:23" ht="28.5" hidden="1">
      <c r="A965" s="54" t="s">
        <v>421</v>
      </c>
      <c r="B965" s="19" t="s">
        <v>1767</v>
      </c>
      <c r="C965" s="19" t="s">
        <v>1767</v>
      </c>
      <c r="D965" s="19" t="s">
        <v>1786</v>
      </c>
      <c r="E965" s="19">
        <v>15</v>
      </c>
      <c r="F965" s="19" t="s">
        <v>1802</v>
      </c>
      <c r="G965" s="19" t="s">
        <v>35</v>
      </c>
      <c r="H965" s="8" t="s">
        <v>36</v>
      </c>
      <c r="I965" s="19" t="s">
        <v>46</v>
      </c>
      <c r="J965" s="10">
        <v>32</v>
      </c>
      <c r="K965" s="10" t="s">
        <v>1803</v>
      </c>
      <c r="L965" s="192"/>
      <c r="M965" s="19">
        <v>1</v>
      </c>
      <c r="N965" s="37">
        <v>1489272</v>
      </c>
      <c r="O965" s="19" t="s">
        <v>1808</v>
      </c>
      <c r="P965" s="19" t="s">
        <v>107</v>
      </c>
      <c r="Q965" s="20">
        <v>1420</v>
      </c>
      <c r="R965" s="20">
        <v>0</v>
      </c>
      <c r="S965" s="20">
        <f t="shared" si="21"/>
        <v>1420</v>
      </c>
      <c r="T965" s="19" t="s">
        <v>41</v>
      </c>
      <c r="U965" s="216" t="s">
        <v>48</v>
      </c>
      <c r="V965" s="216" t="s">
        <v>126</v>
      </c>
      <c r="W965" s="217"/>
    </row>
    <row r="966" spans="1:23" ht="28.5" hidden="1">
      <c r="A966" s="54" t="s">
        <v>421</v>
      </c>
      <c r="B966" s="19" t="s">
        <v>1767</v>
      </c>
      <c r="C966" s="19" t="s">
        <v>1767</v>
      </c>
      <c r="D966" s="19" t="s">
        <v>1786</v>
      </c>
      <c r="E966" s="19">
        <v>15</v>
      </c>
      <c r="F966" s="19" t="s">
        <v>1802</v>
      </c>
      <c r="G966" s="19" t="s">
        <v>35</v>
      </c>
      <c r="H966" s="8" t="s">
        <v>36</v>
      </c>
      <c r="I966" s="19" t="s">
        <v>46</v>
      </c>
      <c r="J966" s="10">
        <v>32</v>
      </c>
      <c r="K966" s="10" t="s">
        <v>1803</v>
      </c>
      <c r="L966" s="192"/>
      <c r="M966" s="19">
        <v>1</v>
      </c>
      <c r="N966" s="37">
        <v>2273781</v>
      </c>
      <c r="O966" s="19" t="s">
        <v>1783</v>
      </c>
      <c r="P966" s="19" t="s">
        <v>107</v>
      </c>
      <c r="Q966" s="20">
        <v>1420</v>
      </c>
      <c r="R966" s="20">
        <v>0</v>
      </c>
      <c r="S966" s="20">
        <f t="shared" si="21"/>
        <v>1420</v>
      </c>
      <c r="T966" s="19" t="s">
        <v>41</v>
      </c>
      <c r="U966" s="216" t="s">
        <v>48</v>
      </c>
      <c r="V966" s="216" t="s">
        <v>126</v>
      </c>
      <c r="W966" s="217"/>
    </row>
    <row r="967" spans="1:23" ht="28.5" hidden="1">
      <c r="A967" s="54" t="s">
        <v>421</v>
      </c>
      <c r="B967" s="19" t="s">
        <v>1767</v>
      </c>
      <c r="C967" s="19" t="s">
        <v>1767</v>
      </c>
      <c r="D967" s="19" t="s">
        <v>1786</v>
      </c>
      <c r="E967" s="19">
        <v>15</v>
      </c>
      <c r="F967" s="19" t="s">
        <v>1802</v>
      </c>
      <c r="G967" s="19" t="s">
        <v>35</v>
      </c>
      <c r="H967" s="8" t="s">
        <v>36</v>
      </c>
      <c r="I967" s="19" t="s">
        <v>46</v>
      </c>
      <c r="J967" s="10">
        <v>32</v>
      </c>
      <c r="K967" s="10" t="s">
        <v>1803</v>
      </c>
      <c r="L967" s="192"/>
      <c r="M967" s="19">
        <v>1</v>
      </c>
      <c r="N967" s="37">
        <v>1531063</v>
      </c>
      <c r="O967" s="19" t="s">
        <v>1809</v>
      </c>
      <c r="P967" s="19" t="s">
        <v>107</v>
      </c>
      <c r="Q967" s="20">
        <v>1420</v>
      </c>
      <c r="R967" s="20">
        <v>0</v>
      </c>
      <c r="S967" s="20">
        <f t="shared" si="21"/>
        <v>1420</v>
      </c>
      <c r="T967" s="19" t="s">
        <v>41</v>
      </c>
      <c r="U967" s="216" t="s">
        <v>48</v>
      </c>
      <c r="V967" s="216" t="s">
        <v>126</v>
      </c>
      <c r="W967" s="217"/>
    </row>
    <row r="968" spans="1:23" ht="28.5" hidden="1">
      <c r="A968" s="54" t="s">
        <v>421</v>
      </c>
      <c r="B968" s="19" t="s">
        <v>1767</v>
      </c>
      <c r="C968" s="19" t="s">
        <v>1767</v>
      </c>
      <c r="D968" s="19" t="s">
        <v>1786</v>
      </c>
      <c r="E968" s="19">
        <v>15</v>
      </c>
      <c r="F968" s="19" t="s">
        <v>1802</v>
      </c>
      <c r="G968" s="19" t="s">
        <v>35</v>
      </c>
      <c r="H968" s="8" t="s">
        <v>36</v>
      </c>
      <c r="I968" s="19" t="s">
        <v>46</v>
      </c>
      <c r="J968" s="10">
        <v>32</v>
      </c>
      <c r="K968" s="10" t="s">
        <v>1803</v>
      </c>
      <c r="L968" s="192"/>
      <c r="M968" s="19">
        <v>1</v>
      </c>
      <c r="N968" s="37">
        <v>1359470</v>
      </c>
      <c r="O968" s="19" t="s">
        <v>1789</v>
      </c>
      <c r="P968" s="54" t="s">
        <v>162</v>
      </c>
      <c r="Q968" s="20">
        <v>1420</v>
      </c>
      <c r="R968" s="20">
        <v>0</v>
      </c>
      <c r="S968" s="20">
        <f t="shared" si="21"/>
        <v>1420</v>
      </c>
      <c r="T968" s="19" t="s">
        <v>41</v>
      </c>
      <c r="U968" s="216" t="s">
        <v>48</v>
      </c>
      <c r="V968" s="216" t="s">
        <v>126</v>
      </c>
      <c r="W968" s="217"/>
    </row>
    <row r="969" spans="1:23" ht="28.5" hidden="1">
      <c r="A969" s="54" t="s">
        <v>421</v>
      </c>
      <c r="B969" s="19" t="s">
        <v>1767</v>
      </c>
      <c r="C969" s="19" t="s">
        <v>1767</v>
      </c>
      <c r="D969" s="19" t="s">
        <v>1786</v>
      </c>
      <c r="E969" s="19">
        <v>15</v>
      </c>
      <c r="F969" s="19" t="s">
        <v>1802</v>
      </c>
      <c r="G969" s="19" t="s">
        <v>35</v>
      </c>
      <c r="H969" s="8" t="s">
        <v>36</v>
      </c>
      <c r="I969" s="19" t="s">
        <v>46</v>
      </c>
      <c r="J969" s="10">
        <v>32</v>
      </c>
      <c r="K969" s="10" t="s">
        <v>1803</v>
      </c>
      <c r="L969" s="192"/>
      <c r="M969" s="19">
        <v>1</v>
      </c>
      <c r="N969" s="37">
        <v>1926306</v>
      </c>
      <c r="O969" s="19" t="s">
        <v>1794</v>
      </c>
      <c r="P969" s="54" t="s">
        <v>162</v>
      </c>
      <c r="Q969" s="20">
        <v>1420</v>
      </c>
      <c r="R969" s="20">
        <v>0</v>
      </c>
      <c r="S969" s="20">
        <f t="shared" si="21"/>
        <v>1420</v>
      </c>
      <c r="T969" s="19" t="s">
        <v>41</v>
      </c>
      <c r="U969" s="216" t="s">
        <v>48</v>
      </c>
      <c r="V969" s="216" t="s">
        <v>126</v>
      </c>
      <c r="W969" s="217"/>
    </row>
    <row r="970" spans="1:23" ht="28.5" hidden="1">
      <c r="A970" s="54" t="s">
        <v>421</v>
      </c>
      <c r="B970" s="19" t="s">
        <v>1767</v>
      </c>
      <c r="C970" s="19" t="s">
        <v>1767</v>
      </c>
      <c r="D970" s="19" t="s">
        <v>1786</v>
      </c>
      <c r="E970" s="19">
        <v>15</v>
      </c>
      <c r="F970" s="19" t="s">
        <v>1802</v>
      </c>
      <c r="G970" s="19" t="s">
        <v>35</v>
      </c>
      <c r="H970" s="8" t="s">
        <v>36</v>
      </c>
      <c r="I970" s="19" t="s">
        <v>46</v>
      </c>
      <c r="J970" s="10">
        <v>32</v>
      </c>
      <c r="K970" s="10" t="s">
        <v>1803</v>
      </c>
      <c r="L970" s="192"/>
      <c r="M970" s="19">
        <v>1</v>
      </c>
      <c r="N970" s="37">
        <v>1821146</v>
      </c>
      <c r="O970" s="19" t="s">
        <v>1795</v>
      </c>
      <c r="P970" s="19" t="s">
        <v>1791</v>
      </c>
      <c r="Q970" s="20">
        <v>1420</v>
      </c>
      <c r="R970" s="20">
        <v>0</v>
      </c>
      <c r="S970" s="20">
        <f t="shared" si="21"/>
        <v>1420</v>
      </c>
      <c r="T970" s="19" t="s">
        <v>41</v>
      </c>
      <c r="U970" s="216" t="s">
        <v>48</v>
      </c>
      <c r="V970" s="216" t="s">
        <v>126</v>
      </c>
      <c r="W970" s="217"/>
    </row>
    <row r="971" spans="1:23" ht="28.5" hidden="1">
      <c r="A971" s="54" t="s">
        <v>421</v>
      </c>
      <c r="B971" s="19" t="s">
        <v>1767</v>
      </c>
      <c r="C971" s="19" t="s">
        <v>1767</v>
      </c>
      <c r="D971" s="19" t="s">
        <v>1786</v>
      </c>
      <c r="E971" s="19">
        <v>15</v>
      </c>
      <c r="F971" s="19" t="s">
        <v>1802</v>
      </c>
      <c r="G971" s="19" t="s">
        <v>35</v>
      </c>
      <c r="H971" s="8" t="s">
        <v>36</v>
      </c>
      <c r="I971" s="19" t="s">
        <v>46</v>
      </c>
      <c r="J971" s="10">
        <v>32</v>
      </c>
      <c r="K971" s="10" t="s">
        <v>1803</v>
      </c>
      <c r="L971" s="192"/>
      <c r="M971" s="19">
        <v>1</v>
      </c>
      <c r="N971" s="37">
        <v>1901791</v>
      </c>
      <c r="O971" s="19" t="s">
        <v>1781</v>
      </c>
      <c r="P971" s="19" t="s">
        <v>107</v>
      </c>
      <c r="Q971" s="20">
        <v>1420</v>
      </c>
      <c r="R971" s="20">
        <v>0</v>
      </c>
      <c r="S971" s="20">
        <f t="shared" si="21"/>
        <v>1420</v>
      </c>
      <c r="T971" s="19" t="s">
        <v>41</v>
      </c>
      <c r="U971" s="216" t="s">
        <v>48</v>
      </c>
      <c r="V971" s="216" t="s">
        <v>126</v>
      </c>
      <c r="W971" s="217"/>
    </row>
    <row r="972" spans="1:23" ht="28.5" hidden="1">
      <c r="A972" s="54" t="s">
        <v>421</v>
      </c>
      <c r="B972" s="19" t="s">
        <v>1767</v>
      </c>
      <c r="C972" s="19" t="s">
        <v>1767</v>
      </c>
      <c r="D972" s="19" t="s">
        <v>1786</v>
      </c>
      <c r="E972" s="19">
        <v>15</v>
      </c>
      <c r="F972" s="19" t="s">
        <v>1802</v>
      </c>
      <c r="G972" s="19" t="s">
        <v>35</v>
      </c>
      <c r="H972" s="8" t="s">
        <v>36</v>
      </c>
      <c r="I972" s="19" t="s">
        <v>46</v>
      </c>
      <c r="J972" s="10">
        <v>32</v>
      </c>
      <c r="K972" s="10" t="s">
        <v>1803</v>
      </c>
      <c r="L972" s="192"/>
      <c r="M972" s="19">
        <v>1</v>
      </c>
      <c r="N972" s="37">
        <v>1461291</v>
      </c>
      <c r="O972" s="19" t="s">
        <v>1782</v>
      </c>
      <c r="P972" s="54" t="s">
        <v>162</v>
      </c>
      <c r="Q972" s="20">
        <v>1420</v>
      </c>
      <c r="R972" s="20">
        <v>0</v>
      </c>
      <c r="S972" s="20">
        <f t="shared" si="21"/>
        <v>1420</v>
      </c>
      <c r="T972" s="19" t="s">
        <v>41</v>
      </c>
      <c r="U972" s="216" t="s">
        <v>48</v>
      </c>
      <c r="V972" s="216" t="s">
        <v>126</v>
      </c>
      <c r="W972" s="217"/>
    </row>
    <row r="973" spans="1:23" ht="28.5" hidden="1">
      <c r="A973" s="54" t="s">
        <v>421</v>
      </c>
      <c r="B973" s="19" t="s">
        <v>1767</v>
      </c>
      <c r="C973" s="19" t="s">
        <v>1767</v>
      </c>
      <c r="D973" s="19" t="s">
        <v>1778</v>
      </c>
      <c r="E973" s="19">
        <v>20</v>
      </c>
      <c r="F973" s="19" t="s">
        <v>1810</v>
      </c>
      <c r="G973" s="19" t="s">
        <v>35</v>
      </c>
      <c r="H973" s="19" t="s">
        <v>310</v>
      </c>
      <c r="I973" s="19" t="s">
        <v>37</v>
      </c>
      <c r="J973" s="10">
        <v>16</v>
      </c>
      <c r="K973" s="10" t="s">
        <v>1793</v>
      </c>
      <c r="L973" s="192"/>
      <c r="M973" s="19">
        <v>1</v>
      </c>
      <c r="N973" s="37">
        <v>1793041</v>
      </c>
      <c r="O973" s="19" t="s">
        <v>1811</v>
      </c>
      <c r="P973" s="19" t="s">
        <v>1791</v>
      </c>
      <c r="Q973" s="91">
        <v>3950</v>
      </c>
      <c r="R973" s="20">
        <f t="shared" ref="R973:R980" si="23">800+(625*3)</f>
        <v>2675</v>
      </c>
      <c r="S973" s="20">
        <f t="shared" si="21"/>
        <v>6625</v>
      </c>
      <c r="T973" s="19" t="s">
        <v>41</v>
      </c>
      <c r="U973" s="216" t="s">
        <v>48</v>
      </c>
      <c r="V973" s="216" t="s">
        <v>126</v>
      </c>
      <c r="W973" s="217"/>
    </row>
    <row r="974" spans="1:23" ht="28.5" hidden="1">
      <c r="A974" s="54" t="s">
        <v>421</v>
      </c>
      <c r="B974" s="19" t="s">
        <v>1767</v>
      </c>
      <c r="C974" s="19" t="s">
        <v>1767</v>
      </c>
      <c r="D974" s="19" t="s">
        <v>1778</v>
      </c>
      <c r="E974" s="19">
        <v>20</v>
      </c>
      <c r="F974" s="19" t="s">
        <v>1810</v>
      </c>
      <c r="G974" s="19" t="s">
        <v>35</v>
      </c>
      <c r="H974" s="19" t="s">
        <v>310</v>
      </c>
      <c r="I974" s="19" t="s">
        <v>37</v>
      </c>
      <c r="J974" s="10">
        <v>16</v>
      </c>
      <c r="K974" s="10" t="s">
        <v>1793</v>
      </c>
      <c r="L974" s="192"/>
      <c r="M974" s="19">
        <v>1</v>
      </c>
      <c r="N974" s="37">
        <v>1306389</v>
      </c>
      <c r="O974" s="19" t="s">
        <v>1804</v>
      </c>
      <c r="P974" s="19" t="s">
        <v>107</v>
      </c>
      <c r="Q974" s="91">
        <v>3950</v>
      </c>
      <c r="R974" s="20">
        <f t="shared" si="23"/>
        <v>2675</v>
      </c>
      <c r="S974" s="20">
        <f t="shared" si="21"/>
        <v>6625</v>
      </c>
      <c r="T974" s="19" t="s">
        <v>41</v>
      </c>
      <c r="U974" s="216" t="s">
        <v>48</v>
      </c>
      <c r="V974" s="216" t="s">
        <v>126</v>
      </c>
      <c r="W974" s="217"/>
    </row>
    <row r="975" spans="1:23" ht="28.5" hidden="1">
      <c r="A975" s="54" t="s">
        <v>421</v>
      </c>
      <c r="B975" s="19" t="s">
        <v>1767</v>
      </c>
      <c r="C975" s="19" t="s">
        <v>1767</v>
      </c>
      <c r="D975" s="19" t="s">
        <v>1778</v>
      </c>
      <c r="E975" s="19">
        <v>20</v>
      </c>
      <c r="F975" s="19" t="s">
        <v>1810</v>
      </c>
      <c r="G975" s="19" t="s">
        <v>35</v>
      </c>
      <c r="H975" s="19" t="s">
        <v>310</v>
      </c>
      <c r="I975" s="19" t="s">
        <v>37</v>
      </c>
      <c r="J975" s="10">
        <v>16</v>
      </c>
      <c r="K975" s="10" t="s">
        <v>1793</v>
      </c>
      <c r="L975" s="192"/>
      <c r="M975" s="19">
        <v>1</v>
      </c>
      <c r="N975" s="37">
        <v>1567874</v>
      </c>
      <c r="O975" s="19" t="s">
        <v>1805</v>
      </c>
      <c r="P975" s="19" t="s">
        <v>107</v>
      </c>
      <c r="Q975" s="91">
        <v>3950</v>
      </c>
      <c r="R975" s="20">
        <f t="shared" si="23"/>
        <v>2675</v>
      </c>
      <c r="S975" s="20">
        <f t="shared" si="21"/>
        <v>6625</v>
      </c>
      <c r="T975" s="19" t="s">
        <v>41</v>
      </c>
      <c r="U975" s="216" t="s">
        <v>48</v>
      </c>
      <c r="V975" s="216" t="s">
        <v>126</v>
      </c>
      <c r="W975" s="217"/>
    </row>
    <row r="976" spans="1:23" ht="42.75" hidden="1">
      <c r="A976" s="54" t="s">
        <v>421</v>
      </c>
      <c r="B976" s="19" t="s">
        <v>1767</v>
      </c>
      <c r="C976" s="19" t="s">
        <v>1767</v>
      </c>
      <c r="D976" s="19" t="s">
        <v>1778</v>
      </c>
      <c r="E976" s="19">
        <v>20</v>
      </c>
      <c r="F976" s="19" t="s">
        <v>1810</v>
      </c>
      <c r="G976" s="19" t="s">
        <v>35</v>
      </c>
      <c r="H976" s="19" t="s">
        <v>310</v>
      </c>
      <c r="I976" s="19" t="s">
        <v>37</v>
      </c>
      <c r="J976" s="10">
        <v>16</v>
      </c>
      <c r="K976" s="10" t="s">
        <v>1793</v>
      </c>
      <c r="L976" s="192"/>
      <c r="M976" s="19">
        <v>1</v>
      </c>
      <c r="N976" s="37">
        <v>1074655</v>
      </c>
      <c r="O976" s="19" t="s">
        <v>1812</v>
      </c>
      <c r="P976" s="19" t="s">
        <v>107</v>
      </c>
      <c r="Q976" s="91">
        <v>0</v>
      </c>
      <c r="R976" s="20">
        <f t="shared" si="23"/>
        <v>2675</v>
      </c>
      <c r="S976" s="20">
        <f t="shared" si="21"/>
        <v>2675</v>
      </c>
      <c r="T976" s="19" t="s">
        <v>41</v>
      </c>
      <c r="U976" s="216" t="s">
        <v>48</v>
      </c>
      <c r="V976" s="216" t="s">
        <v>126</v>
      </c>
      <c r="W976" s="217"/>
    </row>
    <row r="977" spans="1:23" ht="42.75" hidden="1">
      <c r="A977" s="54" t="s">
        <v>421</v>
      </c>
      <c r="B977" s="19" t="s">
        <v>1767</v>
      </c>
      <c r="C977" s="19" t="s">
        <v>1767</v>
      </c>
      <c r="D977" s="19" t="s">
        <v>1778</v>
      </c>
      <c r="E977" s="19">
        <v>20</v>
      </c>
      <c r="F977" s="19" t="s">
        <v>1813</v>
      </c>
      <c r="G977" s="19" t="s">
        <v>35</v>
      </c>
      <c r="H977" s="8" t="s">
        <v>36</v>
      </c>
      <c r="I977" s="19" t="s">
        <v>37</v>
      </c>
      <c r="J977" s="10">
        <v>16</v>
      </c>
      <c r="K977" s="10" t="s">
        <v>1814</v>
      </c>
      <c r="L977" s="192"/>
      <c r="M977" s="19">
        <v>1</v>
      </c>
      <c r="N977" s="37">
        <v>1518199</v>
      </c>
      <c r="O977" s="19" t="s">
        <v>1815</v>
      </c>
      <c r="P977" s="19" t="s">
        <v>107</v>
      </c>
      <c r="Q977" s="91">
        <v>3950</v>
      </c>
      <c r="R977" s="20">
        <f t="shared" si="23"/>
        <v>2675</v>
      </c>
      <c r="S977" s="20">
        <f t="shared" si="21"/>
        <v>6625</v>
      </c>
      <c r="T977" s="19" t="s">
        <v>41</v>
      </c>
      <c r="U977" s="216" t="s">
        <v>48</v>
      </c>
      <c r="V977" s="216" t="s">
        <v>126</v>
      </c>
      <c r="W977" s="217"/>
    </row>
    <row r="978" spans="1:23" ht="42.75" hidden="1">
      <c r="A978" s="54" t="s">
        <v>421</v>
      </c>
      <c r="B978" s="19" t="s">
        <v>1767</v>
      </c>
      <c r="C978" s="19" t="s">
        <v>1767</v>
      </c>
      <c r="D978" s="19" t="s">
        <v>1778</v>
      </c>
      <c r="E978" s="19">
        <v>20</v>
      </c>
      <c r="F978" s="19" t="s">
        <v>1813</v>
      </c>
      <c r="G978" s="19" t="s">
        <v>35</v>
      </c>
      <c r="H978" s="8" t="s">
        <v>36</v>
      </c>
      <c r="I978" s="19" t="s">
        <v>37</v>
      </c>
      <c r="J978" s="10">
        <v>16</v>
      </c>
      <c r="K978" s="10" t="s">
        <v>1814</v>
      </c>
      <c r="L978" s="192"/>
      <c r="M978" s="19">
        <v>1</v>
      </c>
      <c r="N978" s="37">
        <v>2114439</v>
      </c>
      <c r="O978" s="19" t="s">
        <v>1816</v>
      </c>
      <c r="P978" s="19" t="s">
        <v>107</v>
      </c>
      <c r="Q978" s="91">
        <v>3950</v>
      </c>
      <c r="R978" s="20">
        <f t="shared" si="23"/>
        <v>2675</v>
      </c>
      <c r="S978" s="20">
        <f t="shared" ref="S978:S1009" si="24">(R978+Q978)*M978</f>
        <v>6625</v>
      </c>
      <c r="T978" s="19" t="s">
        <v>41</v>
      </c>
      <c r="U978" s="216" t="s">
        <v>48</v>
      </c>
      <c r="V978" s="216" t="s">
        <v>126</v>
      </c>
      <c r="W978" s="217"/>
    </row>
    <row r="979" spans="1:23" ht="42.75" hidden="1">
      <c r="A979" s="54" t="s">
        <v>421</v>
      </c>
      <c r="B979" s="19" t="s">
        <v>1767</v>
      </c>
      <c r="C979" s="19" t="s">
        <v>1767</v>
      </c>
      <c r="D979" s="19" t="s">
        <v>1778</v>
      </c>
      <c r="E979" s="19">
        <v>20</v>
      </c>
      <c r="F979" s="19" t="s">
        <v>1813</v>
      </c>
      <c r="G979" s="19" t="s">
        <v>35</v>
      </c>
      <c r="H979" s="8" t="s">
        <v>36</v>
      </c>
      <c r="I979" s="19" t="s">
        <v>37</v>
      </c>
      <c r="J979" s="10">
        <v>16</v>
      </c>
      <c r="K979" s="10" t="s">
        <v>1814</v>
      </c>
      <c r="L979" s="192"/>
      <c r="M979" s="19">
        <v>1</v>
      </c>
      <c r="N979" s="37">
        <v>2270163</v>
      </c>
      <c r="O979" s="19" t="s">
        <v>1817</v>
      </c>
      <c r="P979" s="19" t="s">
        <v>1791</v>
      </c>
      <c r="Q979" s="91">
        <v>3950</v>
      </c>
      <c r="R979" s="20">
        <f t="shared" si="23"/>
        <v>2675</v>
      </c>
      <c r="S979" s="20">
        <f t="shared" si="24"/>
        <v>6625</v>
      </c>
      <c r="T979" s="19" t="s">
        <v>41</v>
      </c>
      <c r="U979" s="216" t="s">
        <v>48</v>
      </c>
      <c r="V979" s="216" t="s">
        <v>126</v>
      </c>
      <c r="W979" s="217"/>
    </row>
    <row r="980" spans="1:23" ht="42.75" hidden="1">
      <c r="A980" s="54" t="s">
        <v>421</v>
      </c>
      <c r="B980" s="19" t="s">
        <v>1767</v>
      </c>
      <c r="C980" s="19" t="s">
        <v>1767</v>
      </c>
      <c r="D980" s="19" t="s">
        <v>1778</v>
      </c>
      <c r="E980" s="19">
        <v>20</v>
      </c>
      <c r="F980" s="19" t="s">
        <v>1813</v>
      </c>
      <c r="G980" s="19" t="s">
        <v>35</v>
      </c>
      <c r="H980" s="8" t="s">
        <v>36</v>
      </c>
      <c r="I980" s="19" t="s">
        <v>37</v>
      </c>
      <c r="J980" s="10">
        <v>16</v>
      </c>
      <c r="K980" s="10" t="s">
        <v>1814</v>
      </c>
      <c r="L980" s="192"/>
      <c r="M980" s="19">
        <v>1</v>
      </c>
      <c r="N980" s="37">
        <v>1567874</v>
      </c>
      <c r="O980" s="19" t="s">
        <v>1818</v>
      </c>
      <c r="P980" s="19" t="s">
        <v>107</v>
      </c>
      <c r="Q980" s="91">
        <v>3950</v>
      </c>
      <c r="R980" s="20">
        <f t="shared" si="23"/>
        <v>2675</v>
      </c>
      <c r="S980" s="20">
        <f t="shared" si="24"/>
        <v>6625</v>
      </c>
      <c r="T980" s="19" t="s">
        <v>41</v>
      </c>
      <c r="U980" s="216" t="s">
        <v>48</v>
      </c>
      <c r="V980" s="216" t="s">
        <v>126</v>
      </c>
      <c r="W980" s="217"/>
    </row>
    <row r="981" spans="1:23" ht="28.5" hidden="1">
      <c r="A981" s="54" t="s">
        <v>421</v>
      </c>
      <c r="B981" s="19" t="s">
        <v>1767</v>
      </c>
      <c r="C981" s="19" t="s">
        <v>1767</v>
      </c>
      <c r="D981" s="19" t="s">
        <v>1778</v>
      </c>
      <c r="E981" s="19">
        <v>20</v>
      </c>
      <c r="F981" s="19" t="s">
        <v>1819</v>
      </c>
      <c r="G981" s="19" t="s">
        <v>35</v>
      </c>
      <c r="H981" s="8" t="s">
        <v>36</v>
      </c>
      <c r="I981" s="19" t="s">
        <v>46</v>
      </c>
      <c r="J981" s="10">
        <v>360</v>
      </c>
      <c r="K981" s="10" t="s">
        <v>1820</v>
      </c>
      <c r="L981" s="192"/>
      <c r="M981" s="19">
        <v>1</v>
      </c>
      <c r="N981" s="37">
        <v>1531063</v>
      </c>
      <c r="O981" s="19" t="s">
        <v>1821</v>
      </c>
      <c r="P981" s="19" t="s">
        <v>107</v>
      </c>
      <c r="Q981" s="91">
        <v>5800</v>
      </c>
      <c r="R981" s="20">
        <v>0</v>
      </c>
      <c r="S981" s="20">
        <f t="shared" si="24"/>
        <v>5800</v>
      </c>
      <c r="T981" s="19" t="s">
        <v>41</v>
      </c>
      <c r="U981" s="216" t="s">
        <v>48</v>
      </c>
      <c r="V981" s="216" t="s">
        <v>126</v>
      </c>
      <c r="W981" s="217"/>
    </row>
    <row r="982" spans="1:23" ht="28.5" hidden="1">
      <c r="A982" s="54" t="s">
        <v>421</v>
      </c>
      <c r="B982" s="19" t="s">
        <v>1767</v>
      </c>
      <c r="C982" s="19" t="s">
        <v>1767</v>
      </c>
      <c r="D982" s="19" t="s">
        <v>1778</v>
      </c>
      <c r="E982" s="19">
        <v>20</v>
      </c>
      <c r="F982" s="19" t="s">
        <v>1822</v>
      </c>
      <c r="G982" s="19" t="s">
        <v>35</v>
      </c>
      <c r="H982" s="19" t="s">
        <v>310</v>
      </c>
      <c r="I982" s="19" t="s">
        <v>37</v>
      </c>
      <c r="J982" s="10">
        <v>16</v>
      </c>
      <c r="K982" s="10" t="s">
        <v>1823</v>
      </c>
      <c r="L982" s="192"/>
      <c r="M982" s="19">
        <v>1</v>
      </c>
      <c r="N982" s="37">
        <v>1820416</v>
      </c>
      <c r="O982" s="19" t="s">
        <v>1790</v>
      </c>
      <c r="P982" s="19" t="s">
        <v>1791</v>
      </c>
      <c r="Q982" s="91">
        <v>4890</v>
      </c>
      <c r="R982" s="20">
        <f>800+(625*5)</f>
        <v>3925</v>
      </c>
      <c r="S982" s="20">
        <f t="shared" si="24"/>
        <v>8815</v>
      </c>
      <c r="T982" s="19" t="s">
        <v>41</v>
      </c>
      <c r="U982" s="216" t="s">
        <v>48</v>
      </c>
      <c r="V982" s="216" t="s">
        <v>126</v>
      </c>
      <c r="W982" s="217"/>
    </row>
    <row r="983" spans="1:23" ht="28.5" hidden="1">
      <c r="A983" s="54" t="s">
        <v>421</v>
      </c>
      <c r="B983" s="19" t="s">
        <v>1767</v>
      </c>
      <c r="C983" s="19" t="s">
        <v>1767</v>
      </c>
      <c r="D983" s="19" t="s">
        <v>1778</v>
      </c>
      <c r="E983" s="19">
        <v>20</v>
      </c>
      <c r="F983" s="19" t="s">
        <v>1822</v>
      </c>
      <c r="G983" s="19" t="s">
        <v>35</v>
      </c>
      <c r="H983" s="19" t="s">
        <v>310</v>
      </c>
      <c r="I983" s="19" t="s">
        <v>37</v>
      </c>
      <c r="J983" s="10">
        <v>16</v>
      </c>
      <c r="K983" s="10" t="s">
        <v>1823</v>
      </c>
      <c r="L983" s="192"/>
      <c r="M983" s="19">
        <v>1</v>
      </c>
      <c r="N983" s="37">
        <v>1793041</v>
      </c>
      <c r="O983" s="19" t="s">
        <v>1811</v>
      </c>
      <c r="P983" s="19" t="s">
        <v>1791</v>
      </c>
      <c r="Q983" s="91">
        <v>4890</v>
      </c>
      <c r="R983" s="20">
        <f>800+(625*5)</f>
        <v>3925</v>
      </c>
      <c r="S983" s="20">
        <f t="shared" si="24"/>
        <v>8815</v>
      </c>
      <c r="T983" s="19" t="s">
        <v>41</v>
      </c>
      <c r="U983" s="216" t="s">
        <v>48</v>
      </c>
      <c r="V983" s="216" t="s">
        <v>126</v>
      </c>
      <c r="W983" s="217"/>
    </row>
    <row r="984" spans="1:23" ht="28.5" hidden="1">
      <c r="A984" s="54" t="s">
        <v>421</v>
      </c>
      <c r="B984" s="19" t="s">
        <v>1767</v>
      </c>
      <c r="C984" s="19" t="s">
        <v>1767</v>
      </c>
      <c r="D984" s="19" t="s">
        <v>1778</v>
      </c>
      <c r="E984" s="19">
        <v>20</v>
      </c>
      <c r="F984" s="19" t="s">
        <v>1822</v>
      </c>
      <c r="G984" s="19" t="s">
        <v>35</v>
      </c>
      <c r="H984" s="19" t="s">
        <v>310</v>
      </c>
      <c r="I984" s="19" t="s">
        <v>37</v>
      </c>
      <c r="J984" s="10">
        <v>16</v>
      </c>
      <c r="K984" s="10" t="s">
        <v>1823</v>
      </c>
      <c r="L984" s="192"/>
      <c r="M984" s="19">
        <v>1</v>
      </c>
      <c r="N984" s="37">
        <v>2270163</v>
      </c>
      <c r="O984" s="19" t="s">
        <v>1817</v>
      </c>
      <c r="P984" s="19" t="s">
        <v>1791</v>
      </c>
      <c r="Q984" s="91">
        <v>4890</v>
      </c>
      <c r="R984" s="20">
        <f>800+(625*5)</f>
        <v>3925</v>
      </c>
      <c r="S984" s="20">
        <f t="shared" si="24"/>
        <v>8815</v>
      </c>
      <c r="T984" s="19" t="s">
        <v>41</v>
      </c>
      <c r="U984" s="216" t="s">
        <v>48</v>
      </c>
      <c r="V984" s="216" t="s">
        <v>126</v>
      </c>
      <c r="W984" s="217"/>
    </row>
    <row r="985" spans="1:23" ht="28.5" hidden="1">
      <c r="A985" s="54" t="s">
        <v>421</v>
      </c>
      <c r="B985" s="19" t="s">
        <v>1767</v>
      </c>
      <c r="C985" s="19" t="s">
        <v>1767</v>
      </c>
      <c r="D985" s="19" t="s">
        <v>1778</v>
      </c>
      <c r="E985" s="19">
        <v>20</v>
      </c>
      <c r="F985" s="19" t="s">
        <v>1822</v>
      </c>
      <c r="G985" s="19" t="s">
        <v>35</v>
      </c>
      <c r="H985" s="19" t="s">
        <v>310</v>
      </c>
      <c r="I985" s="19" t="s">
        <v>37</v>
      </c>
      <c r="J985" s="10">
        <v>16</v>
      </c>
      <c r="K985" s="10" t="s">
        <v>1823</v>
      </c>
      <c r="L985" s="192"/>
      <c r="M985" s="19">
        <v>1</v>
      </c>
      <c r="N985" s="37">
        <v>1821146</v>
      </c>
      <c r="O985" s="19" t="s">
        <v>1795</v>
      </c>
      <c r="P985" s="19" t="s">
        <v>1791</v>
      </c>
      <c r="Q985" s="91">
        <v>4890</v>
      </c>
      <c r="R985" s="20">
        <v>3925</v>
      </c>
      <c r="S985" s="20">
        <f t="shared" si="24"/>
        <v>8815</v>
      </c>
      <c r="T985" s="19" t="s">
        <v>41</v>
      </c>
      <c r="U985" s="216" t="s">
        <v>48</v>
      </c>
      <c r="V985" s="216" t="s">
        <v>126</v>
      </c>
      <c r="W985" s="217"/>
    </row>
    <row r="986" spans="1:23" ht="28.5" hidden="1">
      <c r="A986" s="54" t="s">
        <v>421</v>
      </c>
      <c r="B986" s="19" t="s">
        <v>1767</v>
      </c>
      <c r="C986" s="19" t="s">
        <v>1767</v>
      </c>
      <c r="D986" s="19" t="s">
        <v>1778</v>
      </c>
      <c r="E986" s="19">
        <v>20</v>
      </c>
      <c r="F986" s="19" t="s">
        <v>1822</v>
      </c>
      <c r="G986" s="19" t="s">
        <v>35</v>
      </c>
      <c r="H986" s="19" t="s">
        <v>310</v>
      </c>
      <c r="I986" s="19" t="s">
        <v>37</v>
      </c>
      <c r="J986" s="10">
        <v>16</v>
      </c>
      <c r="K986" s="10" t="s">
        <v>1823</v>
      </c>
      <c r="L986" s="192"/>
      <c r="M986" s="19">
        <v>1</v>
      </c>
      <c r="N986" s="37">
        <v>1953465</v>
      </c>
      <c r="O986" s="19" t="s">
        <v>1824</v>
      </c>
      <c r="P986" s="19" t="s">
        <v>107</v>
      </c>
      <c r="Q986" s="91">
        <v>4890</v>
      </c>
      <c r="R986" s="20">
        <v>3925</v>
      </c>
      <c r="S986" s="20">
        <f t="shared" si="24"/>
        <v>8815</v>
      </c>
      <c r="T986" s="19" t="s">
        <v>41</v>
      </c>
      <c r="U986" s="216" t="s">
        <v>48</v>
      </c>
      <c r="V986" s="216" t="s">
        <v>126</v>
      </c>
      <c r="W986" s="217"/>
    </row>
    <row r="987" spans="1:23" ht="42.75" hidden="1">
      <c r="A987" s="51" t="s">
        <v>421</v>
      </c>
      <c r="B987" s="8" t="s">
        <v>1767</v>
      </c>
      <c r="C987" s="8" t="s">
        <v>1767</v>
      </c>
      <c r="D987" s="8" t="s">
        <v>1778</v>
      </c>
      <c r="E987" s="8">
        <v>20</v>
      </c>
      <c r="F987" s="8" t="s">
        <v>1822</v>
      </c>
      <c r="G987" s="8" t="s">
        <v>35</v>
      </c>
      <c r="H987" s="8" t="s">
        <v>310</v>
      </c>
      <c r="I987" s="8" t="s">
        <v>37</v>
      </c>
      <c r="J987" s="9">
        <v>16</v>
      </c>
      <c r="K987" s="10" t="s">
        <v>1823</v>
      </c>
      <c r="L987" s="192"/>
      <c r="M987" s="8">
        <v>1</v>
      </c>
      <c r="N987" s="12">
        <v>1306389</v>
      </c>
      <c r="O987" s="8" t="s">
        <v>1825</v>
      </c>
      <c r="P987" s="8" t="s">
        <v>107</v>
      </c>
      <c r="Q987" s="94">
        <v>0</v>
      </c>
      <c r="R987" s="14">
        <v>3925</v>
      </c>
      <c r="S987" s="14">
        <f t="shared" si="24"/>
        <v>3925</v>
      </c>
      <c r="T987" s="8" t="s">
        <v>41</v>
      </c>
      <c r="U987" s="216" t="s">
        <v>48</v>
      </c>
      <c r="V987" s="216" t="s">
        <v>126</v>
      </c>
      <c r="W987" s="217"/>
    </row>
    <row r="988" spans="1:23" ht="42.75" hidden="1">
      <c r="A988" s="51" t="s">
        <v>421</v>
      </c>
      <c r="B988" s="8" t="s">
        <v>1767</v>
      </c>
      <c r="C988" s="8" t="s">
        <v>1767</v>
      </c>
      <c r="D988" s="8" t="s">
        <v>1778</v>
      </c>
      <c r="E988" s="8">
        <v>20</v>
      </c>
      <c r="F988" s="8" t="s">
        <v>1822</v>
      </c>
      <c r="G988" s="8" t="s">
        <v>35</v>
      </c>
      <c r="H988" s="8" t="s">
        <v>310</v>
      </c>
      <c r="I988" s="8" t="s">
        <v>37</v>
      </c>
      <c r="J988" s="9">
        <v>16</v>
      </c>
      <c r="K988" s="10" t="s">
        <v>1823</v>
      </c>
      <c r="L988" s="192"/>
      <c r="M988" s="8">
        <v>1</v>
      </c>
      <c r="N988" s="12">
        <v>1461291</v>
      </c>
      <c r="O988" s="8" t="s">
        <v>1826</v>
      </c>
      <c r="P988" s="8" t="s">
        <v>162</v>
      </c>
      <c r="Q988" s="94">
        <v>0</v>
      </c>
      <c r="R988" s="14">
        <v>3925</v>
      </c>
      <c r="S988" s="14">
        <f t="shared" si="24"/>
        <v>3925</v>
      </c>
      <c r="T988" s="8" t="s">
        <v>41</v>
      </c>
      <c r="U988" s="216" t="s">
        <v>48</v>
      </c>
      <c r="V988" s="216" t="s">
        <v>126</v>
      </c>
      <c r="W988" s="217"/>
    </row>
    <row r="989" spans="1:23" ht="45" hidden="1">
      <c r="A989" s="51" t="s">
        <v>421</v>
      </c>
      <c r="B989" s="8" t="s">
        <v>1767</v>
      </c>
      <c r="C989" s="8" t="s">
        <v>1767</v>
      </c>
      <c r="D989" s="8" t="s">
        <v>1827</v>
      </c>
      <c r="E989" s="8">
        <v>20</v>
      </c>
      <c r="F989" s="8" t="s">
        <v>1828</v>
      </c>
      <c r="G989" s="8" t="s">
        <v>45</v>
      </c>
      <c r="H989" s="8" t="s">
        <v>36</v>
      </c>
      <c r="I989" s="8" t="s">
        <v>46</v>
      </c>
      <c r="J989" s="9">
        <v>20</v>
      </c>
      <c r="K989" s="10">
        <v>2020</v>
      </c>
      <c r="L989" s="192"/>
      <c r="M989" s="8">
        <v>1</v>
      </c>
      <c r="N989" s="12">
        <v>3150903</v>
      </c>
      <c r="O989" s="8" t="s">
        <v>1784</v>
      </c>
      <c r="P989" s="8" t="s">
        <v>40</v>
      </c>
      <c r="Q989" s="14">
        <v>0</v>
      </c>
      <c r="R989" s="14">
        <v>0</v>
      </c>
      <c r="S989" s="14">
        <f t="shared" si="24"/>
        <v>0</v>
      </c>
      <c r="T989" s="8" t="s">
        <v>41</v>
      </c>
      <c r="U989" s="131" t="s">
        <v>48</v>
      </c>
      <c r="V989" s="210" t="s">
        <v>69</v>
      </c>
      <c r="W989" s="215" t="s">
        <v>50</v>
      </c>
    </row>
    <row r="990" spans="1:23" ht="45" hidden="1">
      <c r="A990" s="51" t="s">
        <v>421</v>
      </c>
      <c r="B990" s="8" t="s">
        <v>1767</v>
      </c>
      <c r="C990" s="8" t="s">
        <v>1767</v>
      </c>
      <c r="D990" s="8" t="s">
        <v>1827</v>
      </c>
      <c r="E990" s="8">
        <v>20</v>
      </c>
      <c r="F990" s="8" t="s">
        <v>1828</v>
      </c>
      <c r="G990" s="8" t="s">
        <v>45</v>
      </c>
      <c r="H990" s="8" t="s">
        <v>36</v>
      </c>
      <c r="I990" s="8" t="s">
        <v>46</v>
      </c>
      <c r="J990" s="9">
        <v>20</v>
      </c>
      <c r="K990" s="10">
        <v>2020</v>
      </c>
      <c r="L990" s="192"/>
      <c r="M990" s="8">
        <v>1</v>
      </c>
      <c r="N990" s="12">
        <v>1892404</v>
      </c>
      <c r="O990" s="8" t="s">
        <v>1785</v>
      </c>
      <c r="P990" s="8" t="s">
        <v>40</v>
      </c>
      <c r="Q990" s="14">
        <v>0</v>
      </c>
      <c r="R990" s="14">
        <v>0</v>
      </c>
      <c r="S990" s="14">
        <f t="shared" si="24"/>
        <v>0</v>
      </c>
      <c r="T990" s="8" t="s">
        <v>41</v>
      </c>
      <c r="U990" s="131" t="s">
        <v>48</v>
      </c>
      <c r="V990" s="210" t="s">
        <v>69</v>
      </c>
      <c r="W990" s="215" t="s">
        <v>50</v>
      </c>
    </row>
    <row r="991" spans="1:23" ht="45" hidden="1">
      <c r="A991" s="51" t="s">
        <v>421</v>
      </c>
      <c r="B991" s="8" t="s">
        <v>1767</v>
      </c>
      <c r="C991" s="8" t="s">
        <v>1767</v>
      </c>
      <c r="D991" s="8" t="s">
        <v>1827</v>
      </c>
      <c r="E991" s="8">
        <v>20</v>
      </c>
      <c r="F991" s="8" t="s">
        <v>1829</v>
      </c>
      <c r="G991" s="8" t="s">
        <v>45</v>
      </c>
      <c r="H991" s="8" t="s">
        <v>36</v>
      </c>
      <c r="I991" s="8" t="s">
        <v>37</v>
      </c>
      <c r="J991" s="9">
        <v>40</v>
      </c>
      <c r="K991" s="10">
        <v>2020</v>
      </c>
      <c r="L991" s="192"/>
      <c r="M991" s="8">
        <v>1</v>
      </c>
      <c r="N991" s="12">
        <v>1306389</v>
      </c>
      <c r="O991" s="8" t="s">
        <v>1804</v>
      </c>
      <c r="P991" s="8" t="s">
        <v>107</v>
      </c>
      <c r="Q991" s="14">
        <v>0</v>
      </c>
      <c r="R991" s="14">
        <v>0</v>
      </c>
      <c r="S991" s="14">
        <f t="shared" si="24"/>
        <v>0</v>
      </c>
      <c r="T991" s="8" t="s">
        <v>41</v>
      </c>
      <c r="U991" s="131" t="s">
        <v>92</v>
      </c>
      <c r="V991" s="210" t="s">
        <v>93</v>
      </c>
      <c r="W991" s="215" t="s">
        <v>50</v>
      </c>
    </row>
    <row r="992" spans="1:23" ht="45" hidden="1">
      <c r="A992" s="51" t="s">
        <v>421</v>
      </c>
      <c r="B992" s="8" t="s">
        <v>1767</v>
      </c>
      <c r="C992" s="8" t="s">
        <v>1767</v>
      </c>
      <c r="D992" s="8" t="s">
        <v>1827</v>
      </c>
      <c r="E992" s="8">
        <v>20</v>
      </c>
      <c r="F992" s="8" t="s">
        <v>1829</v>
      </c>
      <c r="G992" s="8" t="s">
        <v>45</v>
      </c>
      <c r="H992" s="8" t="s">
        <v>36</v>
      </c>
      <c r="I992" s="8" t="s">
        <v>37</v>
      </c>
      <c r="J992" s="9">
        <v>40</v>
      </c>
      <c r="K992" s="10">
        <v>2020</v>
      </c>
      <c r="L992" s="192"/>
      <c r="M992" s="8">
        <v>1</v>
      </c>
      <c r="N992" s="12">
        <v>1567874</v>
      </c>
      <c r="O992" s="8" t="s">
        <v>1805</v>
      </c>
      <c r="P992" s="8" t="s">
        <v>107</v>
      </c>
      <c r="Q992" s="14">
        <v>0</v>
      </c>
      <c r="R992" s="14">
        <v>0</v>
      </c>
      <c r="S992" s="14">
        <f t="shared" si="24"/>
        <v>0</v>
      </c>
      <c r="T992" s="8" t="s">
        <v>41</v>
      </c>
      <c r="U992" s="131" t="s">
        <v>92</v>
      </c>
      <c r="V992" s="210" t="s">
        <v>93</v>
      </c>
      <c r="W992" s="215" t="s">
        <v>50</v>
      </c>
    </row>
    <row r="993" spans="1:23" ht="45" hidden="1">
      <c r="A993" s="51" t="s">
        <v>421</v>
      </c>
      <c r="B993" s="8" t="s">
        <v>1767</v>
      </c>
      <c r="C993" s="8" t="s">
        <v>1767</v>
      </c>
      <c r="D993" s="8" t="s">
        <v>1827</v>
      </c>
      <c r="E993" s="8">
        <v>20</v>
      </c>
      <c r="F993" s="8" t="s">
        <v>1829</v>
      </c>
      <c r="G993" s="8" t="s">
        <v>45</v>
      </c>
      <c r="H993" s="8" t="s">
        <v>36</v>
      </c>
      <c r="I993" s="8" t="s">
        <v>37</v>
      </c>
      <c r="J993" s="9">
        <v>40</v>
      </c>
      <c r="K993" s="10">
        <v>2020</v>
      </c>
      <c r="L993" s="192"/>
      <c r="M993" s="8">
        <v>1</v>
      </c>
      <c r="N993" s="12">
        <v>1485900</v>
      </c>
      <c r="O993" s="8" t="s">
        <v>1806</v>
      </c>
      <c r="P993" s="8" t="s">
        <v>107</v>
      </c>
      <c r="Q993" s="14">
        <v>0</v>
      </c>
      <c r="R993" s="14">
        <v>0</v>
      </c>
      <c r="S993" s="14">
        <f t="shared" si="24"/>
        <v>0</v>
      </c>
      <c r="T993" s="8" t="s">
        <v>41</v>
      </c>
      <c r="U993" s="131" t="s">
        <v>92</v>
      </c>
      <c r="V993" s="210" t="s">
        <v>93</v>
      </c>
      <c r="W993" s="215" t="s">
        <v>50</v>
      </c>
    </row>
    <row r="994" spans="1:23" ht="45" hidden="1">
      <c r="A994" s="51" t="s">
        <v>421</v>
      </c>
      <c r="B994" s="8" t="s">
        <v>1767</v>
      </c>
      <c r="C994" s="8" t="s">
        <v>1767</v>
      </c>
      <c r="D994" s="8" t="s">
        <v>1827</v>
      </c>
      <c r="E994" s="8">
        <v>20</v>
      </c>
      <c r="F994" s="8" t="s">
        <v>1829</v>
      </c>
      <c r="G994" s="8" t="s">
        <v>45</v>
      </c>
      <c r="H994" s="8" t="s">
        <v>36</v>
      </c>
      <c r="I994" s="8" t="s">
        <v>37</v>
      </c>
      <c r="J994" s="9">
        <v>40</v>
      </c>
      <c r="K994" s="10">
        <v>2020</v>
      </c>
      <c r="L994" s="192"/>
      <c r="M994" s="8">
        <v>1</v>
      </c>
      <c r="N994" s="12">
        <v>3150903</v>
      </c>
      <c r="O994" s="8" t="s">
        <v>1784</v>
      </c>
      <c r="P994" s="8" t="s">
        <v>40</v>
      </c>
      <c r="Q994" s="14">
        <v>0</v>
      </c>
      <c r="R994" s="14">
        <v>0</v>
      </c>
      <c r="S994" s="14">
        <f t="shared" si="24"/>
        <v>0</v>
      </c>
      <c r="T994" s="8" t="s">
        <v>41</v>
      </c>
      <c r="U994" s="131" t="s">
        <v>92</v>
      </c>
      <c r="V994" s="210" t="s">
        <v>93</v>
      </c>
      <c r="W994" s="215" t="s">
        <v>50</v>
      </c>
    </row>
    <row r="995" spans="1:23" ht="45" hidden="1">
      <c r="A995" s="51" t="s">
        <v>421</v>
      </c>
      <c r="B995" s="8" t="s">
        <v>1767</v>
      </c>
      <c r="C995" s="8" t="s">
        <v>1767</v>
      </c>
      <c r="D995" s="8" t="s">
        <v>1827</v>
      </c>
      <c r="E995" s="8">
        <v>20</v>
      </c>
      <c r="F995" s="8" t="s">
        <v>1829</v>
      </c>
      <c r="G995" s="8" t="s">
        <v>45</v>
      </c>
      <c r="H995" s="8" t="s">
        <v>36</v>
      </c>
      <c r="I995" s="8" t="s">
        <v>37</v>
      </c>
      <c r="J995" s="9">
        <v>40</v>
      </c>
      <c r="K995" s="10">
        <v>2020</v>
      </c>
      <c r="L995" s="192"/>
      <c r="M995" s="8">
        <v>1</v>
      </c>
      <c r="N995" s="12">
        <v>1892404</v>
      </c>
      <c r="O995" s="8" t="s">
        <v>1785</v>
      </c>
      <c r="P995" s="8" t="s">
        <v>40</v>
      </c>
      <c r="Q995" s="14">
        <v>0</v>
      </c>
      <c r="R995" s="14">
        <v>0</v>
      </c>
      <c r="S995" s="14">
        <f t="shared" si="24"/>
        <v>0</v>
      </c>
      <c r="T995" s="8" t="s">
        <v>41</v>
      </c>
      <c r="U995" s="131" t="s">
        <v>92</v>
      </c>
      <c r="V995" s="210" t="s">
        <v>93</v>
      </c>
      <c r="W995" s="215" t="s">
        <v>50</v>
      </c>
    </row>
    <row r="996" spans="1:23" ht="45" hidden="1">
      <c r="A996" s="51" t="s">
        <v>421</v>
      </c>
      <c r="B996" s="8" t="s">
        <v>1767</v>
      </c>
      <c r="C996" s="8" t="s">
        <v>1767</v>
      </c>
      <c r="D996" s="8" t="s">
        <v>1827</v>
      </c>
      <c r="E996" s="8">
        <v>20</v>
      </c>
      <c r="F996" s="8" t="s">
        <v>1829</v>
      </c>
      <c r="G996" s="8" t="s">
        <v>45</v>
      </c>
      <c r="H996" s="8" t="s">
        <v>36</v>
      </c>
      <c r="I996" s="8" t="s">
        <v>37</v>
      </c>
      <c r="J996" s="9">
        <v>40</v>
      </c>
      <c r="K996" s="10">
        <v>2020</v>
      </c>
      <c r="L996" s="192"/>
      <c r="M996" s="8">
        <v>1</v>
      </c>
      <c r="N996" s="12">
        <v>1437588</v>
      </c>
      <c r="O996" s="8" t="s">
        <v>1807</v>
      </c>
      <c r="P996" s="8" t="s">
        <v>107</v>
      </c>
      <c r="Q996" s="14">
        <v>0</v>
      </c>
      <c r="R996" s="14">
        <v>0</v>
      </c>
      <c r="S996" s="14">
        <f t="shared" si="24"/>
        <v>0</v>
      </c>
      <c r="T996" s="8" t="s">
        <v>41</v>
      </c>
      <c r="U996" s="131" t="s">
        <v>92</v>
      </c>
      <c r="V996" s="210" t="s">
        <v>93</v>
      </c>
      <c r="W996" s="215" t="s">
        <v>50</v>
      </c>
    </row>
    <row r="997" spans="1:23" ht="45" hidden="1">
      <c r="A997" s="51" t="s">
        <v>421</v>
      </c>
      <c r="B997" s="8" t="s">
        <v>1767</v>
      </c>
      <c r="C997" s="8" t="s">
        <v>1767</v>
      </c>
      <c r="D997" s="8" t="s">
        <v>1827</v>
      </c>
      <c r="E997" s="8">
        <v>20</v>
      </c>
      <c r="F997" s="8" t="s">
        <v>1829</v>
      </c>
      <c r="G997" s="8" t="s">
        <v>45</v>
      </c>
      <c r="H997" s="8" t="s">
        <v>36</v>
      </c>
      <c r="I997" s="8" t="s">
        <v>37</v>
      </c>
      <c r="J997" s="9">
        <v>40</v>
      </c>
      <c r="K997" s="10">
        <v>2020</v>
      </c>
      <c r="L997" s="192"/>
      <c r="M997" s="8">
        <v>1</v>
      </c>
      <c r="N997" s="12">
        <v>1489272</v>
      </c>
      <c r="O997" s="8" t="s">
        <v>1808</v>
      </c>
      <c r="P997" s="8" t="s">
        <v>107</v>
      </c>
      <c r="Q997" s="14">
        <v>0</v>
      </c>
      <c r="R997" s="14">
        <v>0</v>
      </c>
      <c r="S997" s="14">
        <f t="shared" si="24"/>
        <v>0</v>
      </c>
      <c r="T997" s="8" t="s">
        <v>41</v>
      </c>
      <c r="U997" s="131" t="s">
        <v>92</v>
      </c>
      <c r="V997" s="210" t="s">
        <v>93</v>
      </c>
      <c r="W997" s="215" t="s">
        <v>50</v>
      </c>
    </row>
    <row r="998" spans="1:23" ht="45" hidden="1">
      <c r="A998" s="51" t="s">
        <v>421</v>
      </c>
      <c r="B998" s="8" t="s">
        <v>1767</v>
      </c>
      <c r="C998" s="8" t="s">
        <v>1767</v>
      </c>
      <c r="D998" s="8" t="s">
        <v>1827</v>
      </c>
      <c r="E998" s="8">
        <v>20</v>
      </c>
      <c r="F998" s="8" t="s">
        <v>1829</v>
      </c>
      <c r="G998" s="8" t="s">
        <v>45</v>
      </c>
      <c r="H998" s="8" t="s">
        <v>36</v>
      </c>
      <c r="I998" s="8" t="s">
        <v>37</v>
      </c>
      <c r="J998" s="9">
        <v>40</v>
      </c>
      <c r="K998" s="10">
        <v>2020</v>
      </c>
      <c r="L998" s="192"/>
      <c r="M998" s="8">
        <v>1</v>
      </c>
      <c r="N998" s="12">
        <v>2273781</v>
      </c>
      <c r="O998" s="8" t="s">
        <v>1783</v>
      </c>
      <c r="P998" s="8" t="s">
        <v>107</v>
      </c>
      <c r="Q998" s="14">
        <v>0</v>
      </c>
      <c r="R998" s="14">
        <v>0</v>
      </c>
      <c r="S998" s="14">
        <f t="shared" si="24"/>
        <v>0</v>
      </c>
      <c r="T998" s="8" t="s">
        <v>41</v>
      </c>
      <c r="U998" s="131" t="s">
        <v>92</v>
      </c>
      <c r="V998" s="210" t="s">
        <v>93</v>
      </c>
      <c r="W998" s="215" t="s">
        <v>50</v>
      </c>
    </row>
    <row r="999" spans="1:23" ht="45" hidden="1">
      <c r="A999" s="51" t="s">
        <v>421</v>
      </c>
      <c r="B999" s="8" t="s">
        <v>1767</v>
      </c>
      <c r="C999" s="8" t="s">
        <v>1767</v>
      </c>
      <c r="D999" s="8" t="s">
        <v>1827</v>
      </c>
      <c r="E999" s="8">
        <v>20</v>
      </c>
      <c r="F999" s="8" t="s">
        <v>1829</v>
      </c>
      <c r="G999" s="8" t="s">
        <v>45</v>
      </c>
      <c r="H999" s="8" t="s">
        <v>36</v>
      </c>
      <c r="I999" s="8" t="s">
        <v>37</v>
      </c>
      <c r="J999" s="9">
        <v>40</v>
      </c>
      <c r="K999" s="10">
        <v>2020</v>
      </c>
      <c r="L999" s="192"/>
      <c r="M999" s="8">
        <v>1</v>
      </c>
      <c r="N999" s="12">
        <v>1531063</v>
      </c>
      <c r="O999" s="8" t="s">
        <v>1809</v>
      </c>
      <c r="P999" s="8" t="s">
        <v>107</v>
      </c>
      <c r="Q999" s="14">
        <v>0</v>
      </c>
      <c r="R999" s="14">
        <v>0</v>
      </c>
      <c r="S999" s="14">
        <f t="shared" si="24"/>
        <v>0</v>
      </c>
      <c r="T999" s="8" t="s">
        <v>41</v>
      </c>
      <c r="U999" s="131" t="s">
        <v>92</v>
      </c>
      <c r="V999" s="210" t="s">
        <v>93</v>
      </c>
      <c r="W999" s="215" t="s">
        <v>50</v>
      </c>
    </row>
    <row r="1000" spans="1:23" ht="45" hidden="1">
      <c r="A1000" s="51" t="s">
        <v>421</v>
      </c>
      <c r="B1000" s="8" t="s">
        <v>1767</v>
      </c>
      <c r="C1000" s="8" t="s">
        <v>1767</v>
      </c>
      <c r="D1000" s="8" t="s">
        <v>1827</v>
      </c>
      <c r="E1000" s="8">
        <v>20</v>
      </c>
      <c r="F1000" s="8" t="s">
        <v>1829</v>
      </c>
      <c r="G1000" s="8" t="s">
        <v>45</v>
      </c>
      <c r="H1000" s="8" t="s">
        <v>36</v>
      </c>
      <c r="I1000" s="8" t="s">
        <v>37</v>
      </c>
      <c r="J1000" s="9">
        <v>40</v>
      </c>
      <c r="K1000" s="10">
        <v>2020</v>
      </c>
      <c r="L1000" s="192"/>
      <c r="M1000" s="8">
        <v>1</v>
      </c>
      <c r="N1000" s="12">
        <v>1568331</v>
      </c>
      <c r="O1000" s="8" t="s">
        <v>1771</v>
      </c>
      <c r="P1000" s="8" t="s">
        <v>107</v>
      </c>
      <c r="Q1000" s="14">
        <v>0</v>
      </c>
      <c r="R1000" s="14">
        <v>0</v>
      </c>
      <c r="S1000" s="14">
        <f t="shared" si="24"/>
        <v>0</v>
      </c>
      <c r="T1000" s="8" t="s">
        <v>41</v>
      </c>
      <c r="U1000" s="131" t="s">
        <v>92</v>
      </c>
      <c r="V1000" s="210" t="s">
        <v>93</v>
      </c>
      <c r="W1000" s="215" t="s">
        <v>50</v>
      </c>
    </row>
    <row r="1001" spans="1:23" ht="45" hidden="1">
      <c r="A1001" s="51" t="s">
        <v>421</v>
      </c>
      <c r="B1001" s="8" t="s">
        <v>1767</v>
      </c>
      <c r="C1001" s="8" t="s">
        <v>1767</v>
      </c>
      <c r="D1001" s="8" t="s">
        <v>1827</v>
      </c>
      <c r="E1001" s="8">
        <v>20</v>
      </c>
      <c r="F1001" s="8" t="s">
        <v>1829</v>
      </c>
      <c r="G1001" s="8" t="s">
        <v>45</v>
      </c>
      <c r="H1001" s="8" t="s">
        <v>36</v>
      </c>
      <c r="I1001" s="8" t="s">
        <v>37</v>
      </c>
      <c r="J1001" s="9">
        <v>40</v>
      </c>
      <c r="K1001" s="10">
        <v>2020</v>
      </c>
      <c r="L1001" s="192"/>
      <c r="M1001" s="8">
        <v>1</v>
      </c>
      <c r="N1001" s="12">
        <v>1509978</v>
      </c>
      <c r="O1001" s="8" t="s">
        <v>1799</v>
      </c>
      <c r="P1001" s="8" t="s">
        <v>107</v>
      </c>
      <c r="Q1001" s="14">
        <v>0</v>
      </c>
      <c r="R1001" s="14">
        <v>0</v>
      </c>
      <c r="S1001" s="14">
        <f t="shared" si="24"/>
        <v>0</v>
      </c>
      <c r="T1001" s="8" t="s">
        <v>41</v>
      </c>
      <c r="U1001" s="131" t="s">
        <v>92</v>
      </c>
      <c r="V1001" s="210" t="s">
        <v>93</v>
      </c>
      <c r="W1001" s="215" t="s">
        <v>50</v>
      </c>
    </row>
    <row r="1002" spans="1:23" ht="45" hidden="1">
      <c r="A1002" s="51" t="s">
        <v>421</v>
      </c>
      <c r="B1002" s="8" t="s">
        <v>1767</v>
      </c>
      <c r="C1002" s="8" t="s">
        <v>1767</v>
      </c>
      <c r="D1002" s="8" t="s">
        <v>1827</v>
      </c>
      <c r="E1002" s="8">
        <v>20</v>
      </c>
      <c r="F1002" s="8" t="s">
        <v>1829</v>
      </c>
      <c r="G1002" s="8" t="s">
        <v>45</v>
      </c>
      <c r="H1002" s="8" t="s">
        <v>36</v>
      </c>
      <c r="I1002" s="8" t="s">
        <v>37</v>
      </c>
      <c r="J1002" s="9">
        <v>40</v>
      </c>
      <c r="K1002" s="10">
        <v>2020</v>
      </c>
      <c r="L1002" s="192"/>
      <c r="M1002" s="8">
        <v>1</v>
      </c>
      <c r="N1002" s="12">
        <v>1518199</v>
      </c>
      <c r="O1002" s="8" t="s">
        <v>1815</v>
      </c>
      <c r="P1002" s="8" t="s">
        <v>107</v>
      </c>
      <c r="Q1002" s="14">
        <v>0</v>
      </c>
      <c r="R1002" s="14">
        <v>0</v>
      </c>
      <c r="S1002" s="14">
        <f t="shared" si="24"/>
        <v>0</v>
      </c>
      <c r="T1002" s="8" t="s">
        <v>41</v>
      </c>
      <c r="U1002" s="131" t="s">
        <v>92</v>
      </c>
      <c r="V1002" s="210" t="s">
        <v>93</v>
      </c>
      <c r="W1002" s="215" t="s">
        <v>50</v>
      </c>
    </row>
    <row r="1003" spans="1:23" ht="45" hidden="1">
      <c r="A1003" s="51" t="s">
        <v>421</v>
      </c>
      <c r="B1003" s="8" t="s">
        <v>1767</v>
      </c>
      <c r="C1003" s="8" t="s">
        <v>1767</v>
      </c>
      <c r="D1003" s="8" t="s">
        <v>1827</v>
      </c>
      <c r="E1003" s="8">
        <v>20</v>
      </c>
      <c r="F1003" s="8" t="s">
        <v>1829</v>
      </c>
      <c r="G1003" s="8" t="s">
        <v>45</v>
      </c>
      <c r="H1003" s="8" t="s">
        <v>36</v>
      </c>
      <c r="I1003" s="8" t="s">
        <v>37</v>
      </c>
      <c r="J1003" s="9">
        <v>40</v>
      </c>
      <c r="K1003" s="10">
        <v>2020</v>
      </c>
      <c r="L1003" s="192"/>
      <c r="M1003" s="8">
        <v>1</v>
      </c>
      <c r="N1003" s="12">
        <v>2114439</v>
      </c>
      <c r="O1003" s="8" t="s">
        <v>1816</v>
      </c>
      <c r="P1003" s="8" t="s">
        <v>107</v>
      </c>
      <c r="Q1003" s="14">
        <v>0</v>
      </c>
      <c r="R1003" s="14">
        <v>0</v>
      </c>
      <c r="S1003" s="14">
        <f t="shared" si="24"/>
        <v>0</v>
      </c>
      <c r="T1003" s="8" t="s">
        <v>41</v>
      </c>
      <c r="U1003" s="131" t="s">
        <v>92</v>
      </c>
      <c r="V1003" s="210" t="s">
        <v>93</v>
      </c>
      <c r="W1003" s="215" t="s">
        <v>50</v>
      </c>
    </row>
    <row r="1004" spans="1:23" ht="45" hidden="1">
      <c r="A1004" s="51" t="s">
        <v>421</v>
      </c>
      <c r="B1004" s="8" t="s">
        <v>1767</v>
      </c>
      <c r="C1004" s="8" t="s">
        <v>1767</v>
      </c>
      <c r="D1004" s="8" t="s">
        <v>1827</v>
      </c>
      <c r="E1004" s="8">
        <v>20</v>
      </c>
      <c r="F1004" s="8" t="s">
        <v>1829</v>
      </c>
      <c r="G1004" s="8" t="s">
        <v>45</v>
      </c>
      <c r="H1004" s="8" t="s">
        <v>36</v>
      </c>
      <c r="I1004" s="8" t="s">
        <v>37</v>
      </c>
      <c r="J1004" s="9">
        <v>40</v>
      </c>
      <c r="K1004" s="10">
        <v>2020</v>
      </c>
      <c r="L1004" s="192"/>
      <c r="M1004" s="8">
        <v>1</v>
      </c>
      <c r="N1004" s="12">
        <v>1953465</v>
      </c>
      <c r="O1004" s="8" t="s">
        <v>1830</v>
      </c>
      <c r="P1004" s="8" t="s">
        <v>107</v>
      </c>
      <c r="Q1004" s="14">
        <v>0</v>
      </c>
      <c r="R1004" s="14">
        <v>0</v>
      </c>
      <c r="S1004" s="14">
        <f t="shared" si="24"/>
        <v>0</v>
      </c>
      <c r="T1004" s="8" t="s">
        <v>41</v>
      </c>
      <c r="U1004" s="131" t="s">
        <v>92</v>
      </c>
      <c r="V1004" s="210" t="s">
        <v>93</v>
      </c>
      <c r="W1004" s="215" t="s">
        <v>50</v>
      </c>
    </row>
    <row r="1005" spans="1:23" ht="45" hidden="1">
      <c r="A1005" s="51" t="s">
        <v>421</v>
      </c>
      <c r="B1005" s="8" t="s">
        <v>1767</v>
      </c>
      <c r="C1005" s="8" t="s">
        <v>1767</v>
      </c>
      <c r="D1005" s="8" t="s">
        <v>1827</v>
      </c>
      <c r="E1005" s="8">
        <v>20</v>
      </c>
      <c r="F1005" s="8" t="s">
        <v>1829</v>
      </c>
      <c r="G1005" s="8" t="s">
        <v>45</v>
      </c>
      <c r="H1005" s="8" t="s">
        <v>36</v>
      </c>
      <c r="I1005" s="8" t="s">
        <v>37</v>
      </c>
      <c r="J1005" s="9">
        <v>40</v>
      </c>
      <c r="K1005" s="10">
        <v>2020</v>
      </c>
      <c r="L1005" s="192"/>
      <c r="M1005" s="8">
        <v>1</v>
      </c>
      <c r="N1005" s="12">
        <v>1074655</v>
      </c>
      <c r="O1005" s="8" t="s">
        <v>1831</v>
      </c>
      <c r="P1005" s="8" t="s">
        <v>107</v>
      </c>
      <c r="Q1005" s="14">
        <v>0</v>
      </c>
      <c r="R1005" s="14">
        <v>0</v>
      </c>
      <c r="S1005" s="14">
        <f t="shared" si="24"/>
        <v>0</v>
      </c>
      <c r="T1005" s="8" t="s">
        <v>41</v>
      </c>
      <c r="U1005" s="131" t="s">
        <v>92</v>
      </c>
      <c r="V1005" s="210" t="s">
        <v>93</v>
      </c>
      <c r="W1005" s="215" t="s">
        <v>50</v>
      </c>
    </row>
    <row r="1006" spans="1:23" ht="45" hidden="1">
      <c r="A1006" s="51" t="s">
        <v>421</v>
      </c>
      <c r="B1006" s="8" t="s">
        <v>1767</v>
      </c>
      <c r="C1006" s="8" t="s">
        <v>1767</v>
      </c>
      <c r="D1006" s="8" t="s">
        <v>1827</v>
      </c>
      <c r="E1006" s="8">
        <v>20</v>
      </c>
      <c r="F1006" s="8" t="s">
        <v>1829</v>
      </c>
      <c r="G1006" s="8" t="s">
        <v>45</v>
      </c>
      <c r="H1006" s="8" t="s">
        <v>36</v>
      </c>
      <c r="I1006" s="8" t="s">
        <v>37</v>
      </c>
      <c r="J1006" s="9">
        <v>40</v>
      </c>
      <c r="K1006" s="10">
        <v>2020</v>
      </c>
      <c r="L1006" s="192"/>
      <c r="M1006" s="8">
        <v>1</v>
      </c>
      <c r="N1006" s="12">
        <v>1901791</v>
      </c>
      <c r="O1006" s="8" t="s">
        <v>1781</v>
      </c>
      <c r="P1006" s="8" t="s">
        <v>107</v>
      </c>
      <c r="Q1006" s="14">
        <v>0</v>
      </c>
      <c r="R1006" s="14">
        <v>0</v>
      </c>
      <c r="S1006" s="14">
        <f t="shared" si="24"/>
        <v>0</v>
      </c>
      <c r="T1006" s="8" t="s">
        <v>41</v>
      </c>
      <c r="U1006" s="131" t="s">
        <v>92</v>
      </c>
      <c r="V1006" s="210" t="s">
        <v>93</v>
      </c>
      <c r="W1006" s="215" t="s">
        <v>50</v>
      </c>
    </row>
    <row r="1007" spans="1:23" ht="42.75" hidden="1">
      <c r="A1007" s="19" t="s">
        <v>1587</v>
      </c>
      <c r="B1007" s="19" t="s">
        <v>1832</v>
      </c>
      <c r="C1007" s="19" t="s">
        <v>1833</v>
      </c>
      <c r="D1007" s="37" t="s">
        <v>1834</v>
      </c>
      <c r="E1007" s="37">
        <v>15</v>
      </c>
      <c r="F1007" s="37" t="s">
        <v>1835</v>
      </c>
      <c r="G1007" s="37" t="s">
        <v>35</v>
      </c>
      <c r="H1007" s="37" t="s">
        <v>36</v>
      </c>
      <c r="I1007" s="37" t="s">
        <v>37</v>
      </c>
      <c r="J1007" s="52">
        <v>120</v>
      </c>
      <c r="K1007" s="12" t="s">
        <v>1230</v>
      </c>
      <c r="L1007" s="192"/>
      <c r="M1007" s="37">
        <v>1</v>
      </c>
      <c r="N1007" s="37" t="s">
        <v>1230</v>
      </c>
      <c r="O1007" s="37" t="s">
        <v>1230</v>
      </c>
      <c r="P1007" s="19" t="s">
        <v>247</v>
      </c>
      <c r="Q1007" s="60">
        <v>3150</v>
      </c>
      <c r="R1007" s="20">
        <v>0</v>
      </c>
      <c r="S1007" s="60">
        <v>0</v>
      </c>
      <c r="T1007" s="19" t="s">
        <v>41</v>
      </c>
      <c r="U1007" s="37" t="s">
        <v>218</v>
      </c>
      <c r="V1007" s="216" t="s">
        <v>1836</v>
      </c>
      <c r="W1007" s="217"/>
    </row>
    <row r="1008" spans="1:23" ht="45" hidden="1">
      <c r="A1008" s="19" t="s">
        <v>1587</v>
      </c>
      <c r="B1008" s="19" t="s">
        <v>1832</v>
      </c>
      <c r="C1008" s="19" t="s">
        <v>1833</v>
      </c>
      <c r="D1008" s="37" t="s">
        <v>1837</v>
      </c>
      <c r="E1008" s="37">
        <v>12</v>
      </c>
      <c r="F1008" s="37" t="s">
        <v>1838</v>
      </c>
      <c r="G1008" s="37" t="s">
        <v>45</v>
      </c>
      <c r="H1008" s="37" t="s">
        <v>1839</v>
      </c>
      <c r="I1008" s="19" t="s">
        <v>46</v>
      </c>
      <c r="J1008" s="52">
        <v>30</v>
      </c>
      <c r="K1008" s="12" t="s">
        <v>1230</v>
      </c>
      <c r="L1008" s="192"/>
      <c r="M1008" s="37">
        <v>1</v>
      </c>
      <c r="N1008" s="37" t="s">
        <v>1230</v>
      </c>
      <c r="O1008" s="37" t="s">
        <v>1230</v>
      </c>
      <c r="P1008" s="19" t="s">
        <v>247</v>
      </c>
      <c r="Q1008" s="60">
        <v>0</v>
      </c>
      <c r="R1008" s="20">
        <v>0</v>
      </c>
      <c r="S1008" s="20">
        <v>0</v>
      </c>
      <c r="T1008" s="19" t="s">
        <v>41</v>
      </c>
      <c r="U1008" s="221" t="s">
        <v>76</v>
      </c>
      <c r="V1008" s="131" t="s">
        <v>77</v>
      </c>
      <c r="W1008" s="215" t="s">
        <v>58</v>
      </c>
    </row>
    <row r="1009" spans="1:23" ht="85.5" hidden="1">
      <c r="A1009" s="19" t="s">
        <v>1587</v>
      </c>
      <c r="B1009" s="19" t="s">
        <v>1832</v>
      </c>
      <c r="C1009" s="19" t="s">
        <v>1833</v>
      </c>
      <c r="D1009" s="37" t="s">
        <v>1840</v>
      </c>
      <c r="E1009" s="37">
        <v>15</v>
      </c>
      <c r="F1009" s="37" t="s">
        <v>1841</v>
      </c>
      <c r="G1009" s="37" t="s">
        <v>35</v>
      </c>
      <c r="H1009" s="37" t="s">
        <v>36</v>
      </c>
      <c r="I1009" s="19" t="s">
        <v>46</v>
      </c>
      <c r="J1009" s="52">
        <v>20</v>
      </c>
      <c r="K1009" s="12" t="s">
        <v>1230</v>
      </c>
      <c r="L1009" s="192"/>
      <c r="M1009" s="37">
        <v>1</v>
      </c>
      <c r="N1009" s="37" t="s">
        <v>1230</v>
      </c>
      <c r="O1009" s="37" t="s">
        <v>1230</v>
      </c>
      <c r="P1009" s="19" t="s">
        <v>247</v>
      </c>
      <c r="Q1009" s="20">
        <v>0</v>
      </c>
      <c r="R1009" s="20">
        <v>0</v>
      </c>
      <c r="S1009" s="20">
        <v>0</v>
      </c>
      <c r="T1009" s="19" t="s">
        <v>41</v>
      </c>
      <c r="U1009" s="131" t="s">
        <v>243</v>
      </c>
      <c r="V1009" s="216" t="s">
        <v>244</v>
      </c>
      <c r="W1009" s="217"/>
    </row>
    <row r="1010" spans="1:23" ht="42.75" hidden="1">
      <c r="A1010" s="19" t="s">
        <v>1587</v>
      </c>
      <c r="B1010" s="19" t="s">
        <v>1832</v>
      </c>
      <c r="C1010" s="19" t="s">
        <v>1833</v>
      </c>
      <c r="D1010" s="37" t="s">
        <v>1834</v>
      </c>
      <c r="E1010" s="37">
        <v>15</v>
      </c>
      <c r="F1010" s="37" t="s">
        <v>1842</v>
      </c>
      <c r="G1010" s="37" t="s">
        <v>35</v>
      </c>
      <c r="H1010" s="37" t="s">
        <v>36</v>
      </c>
      <c r="I1010" s="19" t="s">
        <v>46</v>
      </c>
      <c r="J1010" s="52">
        <v>20</v>
      </c>
      <c r="K1010" s="12" t="s">
        <v>1230</v>
      </c>
      <c r="L1010" s="192"/>
      <c r="M1010" s="37">
        <v>1</v>
      </c>
      <c r="N1010" s="37" t="s">
        <v>1230</v>
      </c>
      <c r="O1010" s="37" t="s">
        <v>1230</v>
      </c>
      <c r="P1010" s="19" t="s">
        <v>247</v>
      </c>
      <c r="Q1010" s="60">
        <v>0</v>
      </c>
      <c r="R1010" s="20">
        <v>0</v>
      </c>
      <c r="S1010" s="60">
        <v>0</v>
      </c>
      <c r="T1010" s="19" t="s">
        <v>41</v>
      </c>
      <c r="U1010" s="131" t="s">
        <v>48</v>
      </c>
      <c r="V1010" s="216" t="s">
        <v>1843</v>
      </c>
      <c r="W1010" s="217"/>
    </row>
    <row r="1011" spans="1:23" ht="42.75" hidden="1">
      <c r="A1011" s="19" t="s">
        <v>1587</v>
      </c>
      <c r="B1011" s="19" t="s">
        <v>1832</v>
      </c>
      <c r="C1011" s="19" t="s">
        <v>1833</v>
      </c>
      <c r="D1011" s="37" t="s">
        <v>1834</v>
      </c>
      <c r="E1011" s="37">
        <v>15</v>
      </c>
      <c r="F1011" s="37" t="s">
        <v>1844</v>
      </c>
      <c r="G1011" s="37" t="s">
        <v>35</v>
      </c>
      <c r="H1011" s="37" t="s">
        <v>331</v>
      </c>
      <c r="I1011" s="37" t="s">
        <v>37</v>
      </c>
      <c r="J1011" s="52">
        <v>24</v>
      </c>
      <c r="K1011" s="12" t="s">
        <v>1230</v>
      </c>
      <c r="L1011" s="192"/>
      <c r="M1011" s="37">
        <v>1</v>
      </c>
      <c r="N1011" s="37" t="s">
        <v>1230</v>
      </c>
      <c r="O1011" s="37" t="s">
        <v>1230</v>
      </c>
      <c r="P1011" s="19" t="s">
        <v>247</v>
      </c>
      <c r="Q1011" s="60">
        <v>0</v>
      </c>
      <c r="R1011" s="20">
        <v>0</v>
      </c>
      <c r="S1011" s="60">
        <v>0</v>
      </c>
      <c r="T1011" s="19" t="s">
        <v>41</v>
      </c>
      <c r="U1011" s="131" t="s">
        <v>184</v>
      </c>
      <c r="V1011" s="216" t="s">
        <v>549</v>
      </c>
      <c r="W1011" s="217"/>
    </row>
    <row r="1012" spans="1:23" ht="42.75" hidden="1">
      <c r="A1012" s="19" t="s">
        <v>1587</v>
      </c>
      <c r="B1012" s="19" t="s">
        <v>1832</v>
      </c>
      <c r="C1012" s="19" t="s">
        <v>1833</v>
      </c>
      <c r="D1012" s="37" t="s">
        <v>1834</v>
      </c>
      <c r="E1012" s="37">
        <v>15</v>
      </c>
      <c r="F1012" s="37" t="s">
        <v>1844</v>
      </c>
      <c r="G1012" s="37" t="s">
        <v>35</v>
      </c>
      <c r="H1012" s="37" t="s">
        <v>331</v>
      </c>
      <c r="I1012" s="37" t="s">
        <v>37</v>
      </c>
      <c r="J1012" s="52">
        <v>24</v>
      </c>
      <c r="K1012" s="12" t="s">
        <v>1230</v>
      </c>
      <c r="L1012" s="192"/>
      <c r="M1012" s="37">
        <v>1</v>
      </c>
      <c r="N1012" s="37" t="s">
        <v>1230</v>
      </c>
      <c r="O1012" s="37" t="s">
        <v>1230</v>
      </c>
      <c r="P1012" s="19" t="s">
        <v>247</v>
      </c>
      <c r="Q1012" s="60">
        <v>0</v>
      </c>
      <c r="R1012" s="20">
        <v>0</v>
      </c>
      <c r="S1012" s="60">
        <v>0</v>
      </c>
      <c r="T1012" s="19" t="s">
        <v>41</v>
      </c>
      <c r="U1012" s="229" t="s">
        <v>184</v>
      </c>
      <c r="V1012" s="216" t="s">
        <v>549</v>
      </c>
      <c r="W1012" s="217"/>
    </row>
    <row r="1013" spans="1:23" ht="42.75" hidden="1">
      <c r="A1013" s="19" t="s">
        <v>1587</v>
      </c>
      <c r="B1013" s="19" t="s">
        <v>1832</v>
      </c>
      <c r="C1013" s="19" t="s">
        <v>1833</v>
      </c>
      <c r="D1013" s="37" t="s">
        <v>1834</v>
      </c>
      <c r="E1013" s="37">
        <v>12</v>
      </c>
      <c r="F1013" s="37" t="s">
        <v>1845</v>
      </c>
      <c r="G1013" s="37" t="s">
        <v>35</v>
      </c>
      <c r="H1013" s="37" t="s">
        <v>36</v>
      </c>
      <c r="I1013" s="37" t="s">
        <v>37</v>
      </c>
      <c r="J1013" s="52">
        <v>40</v>
      </c>
      <c r="K1013" s="12" t="s">
        <v>1230</v>
      </c>
      <c r="L1013" s="192"/>
      <c r="M1013" s="37">
        <v>1</v>
      </c>
      <c r="N1013" s="37" t="s">
        <v>1230</v>
      </c>
      <c r="O1013" s="37" t="s">
        <v>1230</v>
      </c>
      <c r="P1013" s="19" t="s">
        <v>247</v>
      </c>
      <c r="Q1013" s="60">
        <v>0</v>
      </c>
      <c r="R1013" s="20">
        <v>0</v>
      </c>
      <c r="S1013" s="60">
        <v>0</v>
      </c>
      <c r="T1013" s="19" t="s">
        <v>41</v>
      </c>
      <c r="U1013" s="229" t="s">
        <v>866</v>
      </c>
      <c r="V1013" s="216" t="s">
        <v>1014</v>
      </c>
      <c r="W1013" s="217"/>
    </row>
    <row r="1014" spans="1:23" ht="42.75" hidden="1">
      <c r="A1014" s="19" t="s">
        <v>1587</v>
      </c>
      <c r="B1014" s="19" t="s">
        <v>1832</v>
      </c>
      <c r="C1014" s="19" t="s">
        <v>1833</v>
      </c>
      <c r="D1014" s="37" t="s">
        <v>1834</v>
      </c>
      <c r="E1014" s="37">
        <v>15</v>
      </c>
      <c r="F1014" s="37" t="s">
        <v>1846</v>
      </c>
      <c r="G1014" s="37" t="s">
        <v>35</v>
      </c>
      <c r="H1014" s="37" t="s">
        <v>314</v>
      </c>
      <c r="I1014" s="37" t="s">
        <v>37</v>
      </c>
      <c r="J1014" s="52">
        <v>120</v>
      </c>
      <c r="K1014" s="8" t="s">
        <v>1230</v>
      </c>
      <c r="L1014" s="192"/>
      <c r="M1014" s="37">
        <v>1</v>
      </c>
      <c r="N1014" s="37" t="s">
        <v>1230</v>
      </c>
      <c r="O1014" s="37" t="s">
        <v>1230</v>
      </c>
      <c r="P1014" s="19" t="s">
        <v>247</v>
      </c>
      <c r="Q1014" s="60">
        <v>0</v>
      </c>
      <c r="R1014" s="20">
        <v>0</v>
      </c>
      <c r="S1014" s="60">
        <v>0</v>
      </c>
      <c r="T1014" s="37" t="s">
        <v>41</v>
      </c>
      <c r="U1014" s="229" t="s">
        <v>184</v>
      </c>
      <c r="V1014" s="216" t="s">
        <v>549</v>
      </c>
      <c r="W1014" s="217"/>
    </row>
    <row r="1015" spans="1:23" ht="57" hidden="1">
      <c r="A1015" s="19" t="s">
        <v>1587</v>
      </c>
      <c r="B1015" s="19" t="s">
        <v>1832</v>
      </c>
      <c r="C1015" s="19" t="s">
        <v>1833</v>
      </c>
      <c r="D1015" s="37" t="s">
        <v>1847</v>
      </c>
      <c r="E1015" s="37">
        <v>15</v>
      </c>
      <c r="F1015" s="37" t="s">
        <v>1848</v>
      </c>
      <c r="G1015" s="37" t="s">
        <v>35</v>
      </c>
      <c r="H1015" s="37" t="s">
        <v>1839</v>
      </c>
      <c r="I1015" s="37" t="s">
        <v>37</v>
      </c>
      <c r="J1015" s="52">
        <v>20</v>
      </c>
      <c r="K1015" s="8" t="s">
        <v>1230</v>
      </c>
      <c r="L1015" s="192"/>
      <c r="M1015" s="37">
        <v>1</v>
      </c>
      <c r="N1015" s="37" t="s">
        <v>1230</v>
      </c>
      <c r="O1015" s="37" t="s">
        <v>1230</v>
      </c>
      <c r="P1015" s="19" t="s">
        <v>247</v>
      </c>
      <c r="Q1015" s="20">
        <v>300</v>
      </c>
      <c r="R1015" s="20">
        <v>2000</v>
      </c>
      <c r="S1015" s="20">
        <v>2300</v>
      </c>
      <c r="T1015" s="19" t="s">
        <v>41</v>
      </c>
      <c r="U1015" s="131" t="s">
        <v>184</v>
      </c>
      <c r="V1015" s="131" t="s">
        <v>549</v>
      </c>
      <c r="W1015" s="217"/>
    </row>
    <row r="1016" spans="1:23" ht="57" hidden="1">
      <c r="A1016" s="19" t="s">
        <v>1587</v>
      </c>
      <c r="B1016" s="19" t="s">
        <v>1832</v>
      </c>
      <c r="C1016" s="19" t="s">
        <v>1833</v>
      </c>
      <c r="D1016" s="37" t="s">
        <v>1847</v>
      </c>
      <c r="E1016" s="37">
        <v>15</v>
      </c>
      <c r="F1016" s="37" t="s">
        <v>1848</v>
      </c>
      <c r="G1016" s="37" t="s">
        <v>35</v>
      </c>
      <c r="H1016" s="37" t="s">
        <v>1839</v>
      </c>
      <c r="I1016" s="37" t="s">
        <v>37</v>
      </c>
      <c r="J1016" s="52">
        <v>20</v>
      </c>
      <c r="K1016" s="8" t="s">
        <v>1230</v>
      </c>
      <c r="L1016" s="192"/>
      <c r="M1016" s="37">
        <v>1</v>
      </c>
      <c r="N1016" s="37" t="s">
        <v>1230</v>
      </c>
      <c r="O1016" s="37" t="s">
        <v>1230</v>
      </c>
      <c r="P1016" s="19" t="s">
        <v>247</v>
      </c>
      <c r="Q1016" s="20">
        <v>300</v>
      </c>
      <c r="R1016" s="20">
        <v>2000</v>
      </c>
      <c r="S1016" s="20">
        <v>2300</v>
      </c>
      <c r="T1016" s="19" t="s">
        <v>41</v>
      </c>
      <c r="U1016" s="131" t="s">
        <v>184</v>
      </c>
      <c r="V1016" s="131" t="s">
        <v>549</v>
      </c>
      <c r="W1016" s="217"/>
    </row>
    <row r="1017" spans="1:23" ht="45" hidden="1">
      <c r="A1017" s="19" t="s">
        <v>1587</v>
      </c>
      <c r="B1017" s="19" t="s">
        <v>1832</v>
      </c>
      <c r="C1017" s="19" t="s">
        <v>1849</v>
      </c>
      <c r="D1017" s="37" t="s">
        <v>1850</v>
      </c>
      <c r="E1017" s="37">
        <v>12</v>
      </c>
      <c r="F1017" s="37" t="s">
        <v>450</v>
      </c>
      <c r="G1017" s="37" t="s">
        <v>35</v>
      </c>
      <c r="H1017" s="37" t="s">
        <v>36</v>
      </c>
      <c r="I1017" s="37" t="s">
        <v>37</v>
      </c>
      <c r="J1017" s="52">
        <v>16</v>
      </c>
      <c r="K1017" s="12" t="s">
        <v>1230</v>
      </c>
      <c r="L1017" s="192"/>
      <c r="M1017" s="37">
        <v>1</v>
      </c>
      <c r="N1017" s="37" t="s">
        <v>1230</v>
      </c>
      <c r="O1017" s="37" t="s">
        <v>1230</v>
      </c>
      <c r="P1017" s="19" t="s">
        <v>247</v>
      </c>
      <c r="Q1017" s="60">
        <v>0</v>
      </c>
      <c r="R1017" s="20">
        <v>0</v>
      </c>
      <c r="S1017" s="60">
        <v>0</v>
      </c>
      <c r="T1017" s="19" t="s">
        <v>41</v>
      </c>
      <c r="U1017" s="210" t="s">
        <v>148</v>
      </c>
      <c r="V1017" s="216" t="s">
        <v>225</v>
      </c>
      <c r="W1017" s="217"/>
    </row>
    <row r="1018" spans="1:23" ht="45" hidden="1">
      <c r="A1018" s="19" t="s">
        <v>1587</v>
      </c>
      <c r="B1018" s="19" t="s">
        <v>1832</v>
      </c>
      <c r="C1018" s="19" t="s">
        <v>1849</v>
      </c>
      <c r="D1018" s="37" t="s">
        <v>1850</v>
      </c>
      <c r="E1018" s="37">
        <v>12</v>
      </c>
      <c r="F1018" s="37" t="s">
        <v>1851</v>
      </c>
      <c r="G1018" s="37" t="s">
        <v>35</v>
      </c>
      <c r="H1018" s="37" t="s">
        <v>36</v>
      </c>
      <c r="I1018" s="37" t="s">
        <v>37</v>
      </c>
      <c r="J1018" s="52">
        <v>16</v>
      </c>
      <c r="K1018" s="12" t="s">
        <v>1230</v>
      </c>
      <c r="L1018" s="192"/>
      <c r="M1018" s="37">
        <v>1</v>
      </c>
      <c r="N1018" s="37" t="s">
        <v>1230</v>
      </c>
      <c r="O1018" s="37" t="s">
        <v>1230</v>
      </c>
      <c r="P1018" s="19" t="s">
        <v>247</v>
      </c>
      <c r="Q1018" s="60">
        <v>0</v>
      </c>
      <c r="R1018" s="20">
        <v>0</v>
      </c>
      <c r="S1018" s="60">
        <v>0</v>
      </c>
      <c r="T1018" s="19" t="s">
        <v>41</v>
      </c>
      <c r="U1018" s="210" t="s">
        <v>148</v>
      </c>
      <c r="V1018" s="216" t="s">
        <v>225</v>
      </c>
      <c r="W1018" s="217"/>
    </row>
    <row r="1019" spans="1:23" ht="42.75" hidden="1">
      <c r="A1019" s="19" t="s">
        <v>1587</v>
      </c>
      <c r="B1019" s="19" t="s">
        <v>1832</v>
      </c>
      <c r="C1019" s="19" t="s">
        <v>1852</v>
      </c>
      <c r="D1019" s="37" t="s">
        <v>1834</v>
      </c>
      <c r="E1019" s="37">
        <v>15</v>
      </c>
      <c r="F1019" s="37" t="s">
        <v>1835</v>
      </c>
      <c r="G1019" s="37" t="s">
        <v>35</v>
      </c>
      <c r="H1019" s="37" t="s">
        <v>36</v>
      </c>
      <c r="I1019" s="37" t="s">
        <v>37</v>
      </c>
      <c r="J1019" s="52">
        <v>120</v>
      </c>
      <c r="K1019" s="12" t="s">
        <v>1230</v>
      </c>
      <c r="L1019" s="192"/>
      <c r="M1019" s="37">
        <v>1</v>
      </c>
      <c r="N1019" s="37" t="s">
        <v>1230</v>
      </c>
      <c r="O1019" s="37" t="s">
        <v>1230</v>
      </c>
      <c r="P1019" s="19" t="s">
        <v>247</v>
      </c>
      <c r="Q1019" s="60">
        <v>3150</v>
      </c>
      <c r="R1019" s="20">
        <v>0</v>
      </c>
      <c r="S1019" s="60">
        <v>0</v>
      </c>
      <c r="T1019" s="19" t="s">
        <v>41</v>
      </c>
      <c r="U1019" s="37" t="s">
        <v>218</v>
      </c>
      <c r="V1019" s="216" t="s">
        <v>1836</v>
      </c>
      <c r="W1019" s="217"/>
    </row>
    <row r="1020" spans="1:23" ht="45" hidden="1">
      <c r="A1020" s="19" t="s">
        <v>1587</v>
      </c>
      <c r="B1020" s="19" t="s">
        <v>1832</v>
      </c>
      <c r="C1020" s="19" t="s">
        <v>1852</v>
      </c>
      <c r="D1020" s="37" t="s">
        <v>1837</v>
      </c>
      <c r="E1020" s="37">
        <v>12</v>
      </c>
      <c r="F1020" s="37" t="s">
        <v>1838</v>
      </c>
      <c r="G1020" s="37" t="s">
        <v>45</v>
      </c>
      <c r="H1020" s="37" t="s">
        <v>1839</v>
      </c>
      <c r="I1020" s="19" t="s">
        <v>46</v>
      </c>
      <c r="J1020" s="52">
        <v>30</v>
      </c>
      <c r="K1020" s="12" t="s">
        <v>1230</v>
      </c>
      <c r="L1020" s="192"/>
      <c r="M1020" s="37">
        <v>1</v>
      </c>
      <c r="N1020" s="37" t="s">
        <v>1230</v>
      </c>
      <c r="O1020" s="37" t="s">
        <v>1230</v>
      </c>
      <c r="P1020" s="19" t="s">
        <v>247</v>
      </c>
      <c r="Q1020" s="60">
        <v>0</v>
      </c>
      <c r="R1020" s="20">
        <v>0</v>
      </c>
      <c r="S1020" s="20">
        <v>0</v>
      </c>
      <c r="T1020" s="19" t="s">
        <v>41</v>
      </c>
      <c r="U1020" s="221" t="s">
        <v>76</v>
      </c>
      <c r="V1020" s="131" t="s">
        <v>77</v>
      </c>
      <c r="W1020" s="215" t="s">
        <v>58</v>
      </c>
    </row>
    <row r="1021" spans="1:23" ht="85.5" hidden="1">
      <c r="A1021" s="19" t="s">
        <v>1587</v>
      </c>
      <c r="B1021" s="19" t="s">
        <v>1832</v>
      </c>
      <c r="C1021" s="19" t="s">
        <v>1852</v>
      </c>
      <c r="D1021" s="37" t="s">
        <v>1840</v>
      </c>
      <c r="E1021" s="37">
        <v>15</v>
      </c>
      <c r="F1021" s="37" t="s">
        <v>1841</v>
      </c>
      <c r="G1021" s="37" t="s">
        <v>35</v>
      </c>
      <c r="H1021" s="37" t="s">
        <v>36</v>
      </c>
      <c r="I1021" s="19" t="s">
        <v>46</v>
      </c>
      <c r="J1021" s="52">
        <v>20</v>
      </c>
      <c r="K1021" s="12" t="s">
        <v>1230</v>
      </c>
      <c r="L1021" s="192"/>
      <c r="M1021" s="37">
        <v>1</v>
      </c>
      <c r="N1021" s="37" t="s">
        <v>1230</v>
      </c>
      <c r="O1021" s="37" t="s">
        <v>1230</v>
      </c>
      <c r="P1021" s="19" t="s">
        <v>247</v>
      </c>
      <c r="Q1021" s="20">
        <v>0</v>
      </c>
      <c r="R1021" s="20">
        <v>0</v>
      </c>
      <c r="S1021" s="20">
        <v>0</v>
      </c>
      <c r="T1021" s="19" t="s">
        <v>41</v>
      </c>
      <c r="U1021" s="131" t="s">
        <v>243</v>
      </c>
      <c r="V1021" s="216" t="s">
        <v>244</v>
      </c>
      <c r="W1021" s="217"/>
    </row>
    <row r="1022" spans="1:23" ht="45" hidden="1">
      <c r="A1022" s="19" t="s">
        <v>1587</v>
      </c>
      <c r="B1022" s="19" t="s">
        <v>1832</v>
      </c>
      <c r="C1022" s="19" t="s">
        <v>1852</v>
      </c>
      <c r="D1022" s="37" t="s">
        <v>1850</v>
      </c>
      <c r="E1022" s="37">
        <v>12</v>
      </c>
      <c r="F1022" s="37" t="s">
        <v>450</v>
      </c>
      <c r="G1022" s="37" t="s">
        <v>35</v>
      </c>
      <c r="H1022" s="37" t="s">
        <v>36</v>
      </c>
      <c r="I1022" s="37" t="s">
        <v>37</v>
      </c>
      <c r="J1022" s="52">
        <v>16</v>
      </c>
      <c r="K1022" s="12" t="s">
        <v>1230</v>
      </c>
      <c r="L1022" s="192"/>
      <c r="M1022" s="37">
        <v>1</v>
      </c>
      <c r="N1022" s="37" t="s">
        <v>1230</v>
      </c>
      <c r="O1022" s="37" t="s">
        <v>1230</v>
      </c>
      <c r="P1022" s="19" t="s">
        <v>247</v>
      </c>
      <c r="Q1022" s="60">
        <v>0</v>
      </c>
      <c r="R1022" s="20">
        <v>0</v>
      </c>
      <c r="S1022" s="60">
        <v>0</v>
      </c>
      <c r="T1022" s="19" t="s">
        <v>41</v>
      </c>
      <c r="U1022" s="210" t="s">
        <v>148</v>
      </c>
      <c r="V1022" s="216" t="s">
        <v>225</v>
      </c>
      <c r="W1022" s="217"/>
    </row>
    <row r="1023" spans="1:23" ht="45" hidden="1">
      <c r="A1023" s="19" t="s">
        <v>1587</v>
      </c>
      <c r="B1023" s="19" t="s">
        <v>1832</v>
      </c>
      <c r="C1023" s="19" t="s">
        <v>1852</v>
      </c>
      <c r="D1023" s="37" t="s">
        <v>1850</v>
      </c>
      <c r="E1023" s="37">
        <v>12</v>
      </c>
      <c r="F1023" s="37" t="s">
        <v>1851</v>
      </c>
      <c r="G1023" s="37" t="s">
        <v>35</v>
      </c>
      <c r="H1023" s="37" t="s">
        <v>36</v>
      </c>
      <c r="I1023" s="37" t="s">
        <v>37</v>
      </c>
      <c r="J1023" s="52">
        <v>16</v>
      </c>
      <c r="K1023" s="12" t="s">
        <v>1230</v>
      </c>
      <c r="L1023" s="192"/>
      <c r="M1023" s="37">
        <v>1</v>
      </c>
      <c r="N1023" s="37" t="s">
        <v>1230</v>
      </c>
      <c r="O1023" s="37" t="s">
        <v>1230</v>
      </c>
      <c r="P1023" s="19" t="s">
        <v>247</v>
      </c>
      <c r="Q1023" s="60">
        <v>0</v>
      </c>
      <c r="R1023" s="20">
        <v>0</v>
      </c>
      <c r="S1023" s="60">
        <v>0</v>
      </c>
      <c r="T1023" s="19" t="s">
        <v>41</v>
      </c>
      <c r="U1023" s="210" t="s">
        <v>148</v>
      </c>
      <c r="V1023" s="216" t="s">
        <v>225</v>
      </c>
      <c r="W1023" s="217"/>
    </row>
    <row r="1024" spans="1:23" ht="42.75" hidden="1">
      <c r="A1024" s="19" t="s">
        <v>1587</v>
      </c>
      <c r="B1024" s="19" t="s">
        <v>1832</v>
      </c>
      <c r="C1024" s="19" t="s">
        <v>1852</v>
      </c>
      <c r="D1024" s="37" t="s">
        <v>1834</v>
      </c>
      <c r="E1024" s="37">
        <v>15</v>
      </c>
      <c r="F1024" s="37" t="s">
        <v>1842</v>
      </c>
      <c r="G1024" s="37" t="s">
        <v>35</v>
      </c>
      <c r="H1024" s="37" t="s">
        <v>36</v>
      </c>
      <c r="I1024" s="19" t="s">
        <v>46</v>
      </c>
      <c r="J1024" s="52">
        <v>20</v>
      </c>
      <c r="K1024" s="12" t="s">
        <v>1230</v>
      </c>
      <c r="L1024" s="192"/>
      <c r="M1024" s="37">
        <v>1</v>
      </c>
      <c r="N1024" s="37" t="s">
        <v>1230</v>
      </c>
      <c r="O1024" s="37" t="s">
        <v>1230</v>
      </c>
      <c r="P1024" s="19" t="s">
        <v>247</v>
      </c>
      <c r="Q1024" s="60">
        <v>0</v>
      </c>
      <c r="R1024" s="20">
        <v>0</v>
      </c>
      <c r="S1024" s="60">
        <v>0</v>
      </c>
      <c r="T1024" s="19" t="s">
        <v>41</v>
      </c>
      <c r="U1024" s="131" t="s">
        <v>48</v>
      </c>
      <c r="V1024" s="216" t="s">
        <v>1843</v>
      </c>
      <c r="W1024" s="217"/>
    </row>
    <row r="1025" spans="1:23" ht="42.75" hidden="1">
      <c r="A1025" s="19" t="s">
        <v>1587</v>
      </c>
      <c r="B1025" s="19" t="s">
        <v>1832</v>
      </c>
      <c r="C1025" s="19" t="s">
        <v>1852</v>
      </c>
      <c r="D1025" s="37" t="s">
        <v>1834</v>
      </c>
      <c r="E1025" s="37">
        <v>15</v>
      </c>
      <c r="F1025" s="37" t="s">
        <v>1844</v>
      </c>
      <c r="G1025" s="37" t="s">
        <v>35</v>
      </c>
      <c r="H1025" s="37" t="s">
        <v>331</v>
      </c>
      <c r="I1025" s="37" t="s">
        <v>37</v>
      </c>
      <c r="J1025" s="52">
        <v>24</v>
      </c>
      <c r="K1025" s="12" t="s">
        <v>1230</v>
      </c>
      <c r="L1025" s="192"/>
      <c r="M1025" s="37">
        <v>1</v>
      </c>
      <c r="N1025" s="37" t="s">
        <v>1230</v>
      </c>
      <c r="O1025" s="37" t="s">
        <v>1230</v>
      </c>
      <c r="P1025" s="19" t="s">
        <v>247</v>
      </c>
      <c r="Q1025" s="60">
        <v>0</v>
      </c>
      <c r="R1025" s="20">
        <v>0</v>
      </c>
      <c r="S1025" s="60">
        <v>0</v>
      </c>
      <c r="T1025" s="19" t="s">
        <v>41</v>
      </c>
      <c r="U1025" s="131" t="s">
        <v>184</v>
      </c>
      <c r="V1025" s="216" t="s">
        <v>549</v>
      </c>
      <c r="W1025" s="217"/>
    </row>
    <row r="1026" spans="1:23" ht="42.75" hidden="1">
      <c r="A1026" s="19" t="s">
        <v>1587</v>
      </c>
      <c r="B1026" s="19" t="s">
        <v>1832</v>
      </c>
      <c r="C1026" s="19" t="s">
        <v>1852</v>
      </c>
      <c r="D1026" s="37" t="s">
        <v>1834</v>
      </c>
      <c r="E1026" s="37">
        <v>15</v>
      </c>
      <c r="F1026" s="37" t="s">
        <v>1844</v>
      </c>
      <c r="G1026" s="37" t="s">
        <v>35</v>
      </c>
      <c r="H1026" s="37" t="s">
        <v>331</v>
      </c>
      <c r="I1026" s="37" t="s">
        <v>37</v>
      </c>
      <c r="J1026" s="52">
        <v>24</v>
      </c>
      <c r="K1026" s="12" t="s">
        <v>1230</v>
      </c>
      <c r="L1026" s="192"/>
      <c r="M1026" s="37">
        <v>1</v>
      </c>
      <c r="N1026" s="37" t="s">
        <v>1230</v>
      </c>
      <c r="O1026" s="37" t="s">
        <v>1230</v>
      </c>
      <c r="P1026" s="19" t="s">
        <v>247</v>
      </c>
      <c r="Q1026" s="60">
        <v>0</v>
      </c>
      <c r="R1026" s="20">
        <v>0</v>
      </c>
      <c r="S1026" s="60">
        <v>0</v>
      </c>
      <c r="T1026" s="19" t="s">
        <v>41</v>
      </c>
      <c r="U1026" s="131" t="s">
        <v>184</v>
      </c>
      <c r="V1026" s="216" t="s">
        <v>549</v>
      </c>
      <c r="W1026" s="217"/>
    </row>
    <row r="1027" spans="1:23" ht="114" hidden="1">
      <c r="A1027" s="19" t="s">
        <v>1587</v>
      </c>
      <c r="B1027" s="19" t="s">
        <v>1832</v>
      </c>
      <c r="C1027" s="19" t="s">
        <v>1852</v>
      </c>
      <c r="D1027" s="37" t="s">
        <v>1853</v>
      </c>
      <c r="E1027" s="37">
        <v>15</v>
      </c>
      <c r="F1027" s="37" t="s">
        <v>1854</v>
      </c>
      <c r="G1027" s="37" t="s">
        <v>35</v>
      </c>
      <c r="H1027" s="37" t="s">
        <v>331</v>
      </c>
      <c r="I1027" s="19" t="s">
        <v>37</v>
      </c>
      <c r="J1027" s="52">
        <v>40</v>
      </c>
      <c r="K1027" s="12" t="s">
        <v>1855</v>
      </c>
      <c r="L1027" s="192"/>
      <c r="M1027" s="37">
        <v>1</v>
      </c>
      <c r="N1027" s="37">
        <v>1568157</v>
      </c>
      <c r="O1027" s="37" t="s">
        <v>1856</v>
      </c>
      <c r="P1027" s="54" t="s">
        <v>162</v>
      </c>
      <c r="Q1027" s="60">
        <v>3096</v>
      </c>
      <c r="R1027" s="60">
        <v>18000</v>
      </c>
      <c r="S1027" s="60">
        <v>21096</v>
      </c>
      <c r="T1027" s="19" t="s">
        <v>41</v>
      </c>
      <c r="U1027" s="131" t="s">
        <v>866</v>
      </c>
      <c r="V1027" s="216" t="s">
        <v>1014</v>
      </c>
      <c r="W1027" s="217"/>
    </row>
    <row r="1028" spans="1:23" ht="114" hidden="1">
      <c r="A1028" s="19" t="s">
        <v>1587</v>
      </c>
      <c r="B1028" s="19" t="s">
        <v>1832</v>
      </c>
      <c r="C1028" s="19" t="s">
        <v>1852</v>
      </c>
      <c r="D1028" s="37" t="s">
        <v>1853</v>
      </c>
      <c r="E1028" s="37">
        <v>15</v>
      </c>
      <c r="F1028" s="37" t="s">
        <v>1854</v>
      </c>
      <c r="G1028" s="37" t="s">
        <v>35</v>
      </c>
      <c r="H1028" s="37" t="s">
        <v>331</v>
      </c>
      <c r="I1028" s="19" t="s">
        <v>37</v>
      </c>
      <c r="J1028" s="52">
        <v>40</v>
      </c>
      <c r="K1028" s="12" t="s">
        <v>1855</v>
      </c>
      <c r="L1028" s="192"/>
      <c r="M1028" s="37">
        <v>1</v>
      </c>
      <c r="N1028" s="37">
        <v>1491064</v>
      </c>
      <c r="O1028" s="37" t="s">
        <v>1857</v>
      </c>
      <c r="P1028" s="54" t="s">
        <v>162</v>
      </c>
      <c r="Q1028" s="60">
        <v>3096</v>
      </c>
      <c r="R1028" s="60">
        <v>18000</v>
      </c>
      <c r="S1028" s="60">
        <v>21096</v>
      </c>
      <c r="T1028" s="19" t="s">
        <v>41</v>
      </c>
      <c r="U1028" s="131" t="s">
        <v>866</v>
      </c>
      <c r="V1028" s="216" t="s">
        <v>1014</v>
      </c>
      <c r="W1028" s="217"/>
    </row>
    <row r="1029" spans="1:23" ht="42.75" hidden="1">
      <c r="A1029" s="19" t="s">
        <v>1587</v>
      </c>
      <c r="B1029" s="19" t="s">
        <v>1832</v>
      </c>
      <c r="C1029" s="19" t="s">
        <v>1852</v>
      </c>
      <c r="D1029" s="37" t="s">
        <v>1834</v>
      </c>
      <c r="E1029" s="37">
        <v>12</v>
      </c>
      <c r="F1029" s="37" t="s">
        <v>1845</v>
      </c>
      <c r="G1029" s="37" t="s">
        <v>35</v>
      </c>
      <c r="H1029" s="37" t="s">
        <v>36</v>
      </c>
      <c r="I1029" s="37" t="s">
        <v>37</v>
      </c>
      <c r="J1029" s="52">
        <v>40</v>
      </c>
      <c r="K1029" s="12" t="s">
        <v>1230</v>
      </c>
      <c r="L1029" s="192"/>
      <c r="M1029" s="37">
        <v>1</v>
      </c>
      <c r="N1029" s="37" t="s">
        <v>1230</v>
      </c>
      <c r="O1029" s="37" t="s">
        <v>1230</v>
      </c>
      <c r="P1029" s="19" t="s">
        <v>247</v>
      </c>
      <c r="Q1029" s="60">
        <v>0</v>
      </c>
      <c r="R1029" s="20">
        <v>0</v>
      </c>
      <c r="S1029" s="60">
        <v>0</v>
      </c>
      <c r="T1029" s="19" t="s">
        <v>41</v>
      </c>
      <c r="U1029" s="131" t="s">
        <v>866</v>
      </c>
      <c r="V1029" s="216" t="s">
        <v>1014</v>
      </c>
      <c r="W1029" s="217"/>
    </row>
    <row r="1030" spans="1:23" ht="57" hidden="1">
      <c r="A1030" s="37" t="s">
        <v>1587</v>
      </c>
      <c r="B1030" s="37" t="s">
        <v>1832</v>
      </c>
      <c r="C1030" s="37" t="s">
        <v>1852</v>
      </c>
      <c r="D1030" s="37" t="s">
        <v>1858</v>
      </c>
      <c r="E1030" s="37">
        <v>15</v>
      </c>
      <c r="F1030" s="37" t="s">
        <v>1859</v>
      </c>
      <c r="G1030" s="37" t="s">
        <v>145</v>
      </c>
      <c r="H1030" s="37" t="s">
        <v>154</v>
      </c>
      <c r="I1030" s="19" t="s">
        <v>37</v>
      </c>
      <c r="J1030" s="52">
        <v>120</v>
      </c>
      <c r="K1030" s="8" t="s">
        <v>1230</v>
      </c>
      <c r="L1030" s="8" t="s">
        <v>610</v>
      </c>
      <c r="M1030" s="37">
        <v>1</v>
      </c>
      <c r="N1030" s="37">
        <v>2090114</v>
      </c>
      <c r="O1030" s="37" t="s">
        <v>1860</v>
      </c>
      <c r="P1030" s="19" t="s">
        <v>268</v>
      </c>
      <c r="Q1030" s="20">
        <v>0</v>
      </c>
      <c r="R1030" s="20">
        <v>0</v>
      </c>
      <c r="S1030" s="20">
        <v>0</v>
      </c>
      <c r="T1030" s="37" t="s">
        <v>145</v>
      </c>
      <c r="U1030" s="131" t="s">
        <v>184</v>
      </c>
      <c r="V1030" s="216" t="s">
        <v>549</v>
      </c>
      <c r="W1030" s="217"/>
    </row>
    <row r="1031" spans="1:23" ht="42.75" hidden="1">
      <c r="A1031" s="19" t="s">
        <v>1587</v>
      </c>
      <c r="B1031" s="19" t="s">
        <v>1832</v>
      </c>
      <c r="C1031" s="19" t="s">
        <v>1852</v>
      </c>
      <c r="D1031" s="37" t="s">
        <v>1834</v>
      </c>
      <c r="E1031" s="37">
        <v>15</v>
      </c>
      <c r="F1031" s="37" t="s">
        <v>1846</v>
      </c>
      <c r="G1031" s="37" t="s">
        <v>35</v>
      </c>
      <c r="H1031" s="37" t="s">
        <v>314</v>
      </c>
      <c r="I1031" s="37" t="s">
        <v>37</v>
      </c>
      <c r="J1031" s="52">
        <v>120</v>
      </c>
      <c r="K1031" s="8" t="s">
        <v>1230</v>
      </c>
      <c r="L1031" s="192"/>
      <c r="M1031" s="37">
        <v>1</v>
      </c>
      <c r="N1031" s="37" t="s">
        <v>1230</v>
      </c>
      <c r="O1031" s="37" t="s">
        <v>1230</v>
      </c>
      <c r="P1031" s="19" t="s">
        <v>247</v>
      </c>
      <c r="Q1031" s="60">
        <v>0</v>
      </c>
      <c r="R1031" s="20">
        <v>0</v>
      </c>
      <c r="S1031" s="60">
        <v>0</v>
      </c>
      <c r="T1031" s="37" t="s">
        <v>41</v>
      </c>
      <c r="U1031" s="131" t="s">
        <v>184</v>
      </c>
      <c r="V1031" s="216" t="s">
        <v>549</v>
      </c>
      <c r="W1031" s="217"/>
    </row>
    <row r="1032" spans="1:23" ht="114" hidden="1">
      <c r="A1032" s="19" t="s">
        <v>1587</v>
      </c>
      <c r="B1032" s="19" t="s">
        <v>1832</v>
      </c>
      <c r="C1032" s="19" t="s">
        <v>1852</v>
      </c>
      <c r="D1032" s="37" t="s">
        <v>1853</v>
      </c>
      <c r="E1032" s="37">
        <v>15</v>
      </c>
      <c r="F1032" s="37" t="s">
        <v>1861</v>
      </c>
      <c r="G1032" s="37" t="s">
        <v>35</v>
      </c>
      <c r="H1032" s="37" t="s">
        <v>1839</v>
      </c>
      <c r="I1032" s="19" t="s">
        <v>37</v>
      </c>
      <c r="J1032" s="52">
        <v>80</v>
      </c>
      <c r="K1032" s="8" t="s">
        <v>1862</v>
      </c>
      <c r="L1032" s="192"/>
      <c r="M1032" s="37">
        <v>1</v>
      </c>
      <c r="N1032" s="37">
        <v>1491064</v>
      </c>
      <c r="O1032" s="37" t="s">
        <v>1857</v>
      </c>
      <c r="P1032" s="54" t="s">
        <v>162</v>
      </c>
      <c r="Q1032" s="60">
        <v>11322.24</v>
      </c>
      <c r="R1032" s="60">
        <v>11788.57</v>
      </c>
      <c r="S1032" s="60">
        <v>23110.81</v>
      </c>
      <c r="T1032" s="19" t="s">
        <v>41</v>
      </c>
      <c r="U1032" s="131" t="s">
        <v>184</v>
      </c>
      <c r="V1032" s="216" t="s">
        <v>549</v>
      </c>
      <c r="W1032" s="217"/>
    </row>
    <row r="1033" spans="1:23" ht="57" hidden="1">
      <c r="A1033" s="19" t="s">
        <v>1587</v>
      </c>
      <c r="B1033" s="19" t="s">
        <v>1832</v>
      </c>
      <c r="C1033" s="19" t="s">
        <v>1852</v>
      </c>
      <c r="D1033" s="37" t="s">
        <v>1847</v>
      </c>
      <c r="E1033" s="37">
        <v>15</v>
      </c>
      <c r="F1033" s="37" t="s">
        <v>1848</v>
      </c>
      <c r="G1033" s="37" t="s">
        <v>35</v>
      </c>
      <c r="H1033" s="37" t="s">
        <v>1839</v>
      </c>
      <c r="I1033" s="37" t="s">
        <v>37</v>
      </c>
      <c r="J1033" s="52">
        <v>20</v>
      </c>
      <c r="K1033" s="8" t="s">
        <v>1230</v>
      </c>
      <c r="L1033" s="192"/>
      <c r="M1033" s="37">
        <v>1</v>
      </c>
      <c r="N1033" s="37" t="s">
        <v>1230</v>
      </c>
      <c r="O1033" s="37" t="s">
        <v>1230</v>
      </c>
      <c r="P1033" s="19" t="s">
        <v>247</v>
      </c>
      <c r="Q1033" s="20">
        <v>300</v>
      </c>
      <c r="R1033" s="20">
        <v>2000</v>
      </c>
      <c r="S1033" s="20">
        <v>2300</v>
      </c>
      <c r="T1033" s="19" t="s">
        <v>41</v>
      </c>
      <c r="U1033" s="131" t="s">
        <v>184</v>
      </c>
      <c r="V1033" s="131" t="s">
        <v>549</v>
      </c>
      <c r="W1033" s="217"/>
    </row>
    <row r="1034" spans="1:23" ht="71.25" hidden="1">
      <c r="A1034" s="19" t="s">
        <v>1587</v>
      </c>
      <c r="B1034" s="19" t="s">
        <v>1832</v>
      </c>
      <c r="C1034" s="19" t="s">
        <v>1832</v>
      </c>
      <c r="D1034" s="37" t="s">
        <v>1863</v>
      </c>
      <c r="E1034" s="37">
        <v>12</v>
      </c>
      <c r="F1034" s="37" t="s">
        <v>1864</v>
      </c>
      <c r="G1034" s="131" t="s">
        <v>45</v>
      </c>
      <c r="H1034" s="37" t="s">
        <v>36</v>
      </c>
      <c r="I1034" s="37" t="s">
        <v>37</v>
      </c>
      <c r="J1034" s="52">
        <v>40</v>
      </c>
      <c r="K1034" s="19" t="s">
        <v>1230</v>
      </c>
      <c r="L1034" s="192"/>
      <c r="M1034" s="37">
        <v>4</v>
      </c>
      <c r="N1034" s="37" t="s">
        <v>1230</v>
      </c>
      <c r="O1034" s="37" t="s">
        <v>1230</v>
      </c>
      <c r="P1034" s="19" t="s">
        <v>247</v>
      </c>
      <c r="Q1034" s="20">
        <v>0</v>
      </c>
      <c r="R1034" s="20">
        <v>0</v>
      </c>
      <c r="S1034" s="20">
        <v>0</v>
      </c>
      <c r="T1034" s="19" t="s">
        <v>41</v>
      </c>
      <c r="U1034" s="131" t="s">
        <v>539</v>
      </c>
      <c r="V1034" s="216" t="s">
        <v>540</v>
      </c>
      <c r="W1034" s="215" t="s">
        <v>58</v>
      </c>
    </row>
    <row r="1035" spans="1:23" ht="71.25" hidden="1">
      <c r="A1035" s="19" t="s">
        <v>1587</v>
      </c>
      <c r="B1035" s="19" t="s">
        <v>1832</v>
      </c>
      <c r="C1035" s="19" t="s">
        <v>1832</v>
      </c>
      <c r="D1035" s="37" t="s">
        <v>1863</v>
      </c>
      <c r="E1035" s="37">
        <v>12</v>
      </c>
      <c r="F1035" s="37" t="s">
        <v>1865</v>
      </c>
      <c r="G1035" s="131" t="s">
        <v>45</v>
      </c>
      <c r="H1035" s="37" t="s">
        <v>36</v>
      </c>
      <c r="I1035" s="37" t="s">
        <v>37</v>
      </c>
      <c r="J1035" s="52">
        <v>30</v>
      </c>
      <c r="K1035" s="8" t="s">
        <v>1230</v>
      </c>
      <c r="L1035" s="192"/>
      <c r="M1035" s="37">
        <v>4</v>
      </c>
      <c r="N1035" s="37" t="s">
        <v>1230</v>
      </c>
      <c r="O1035" s="37" t="s">
        <v>1230</v>
      </c>
      <c r="P1035" s="19" t="s">
        <v>247</v>
      </c>
      <c r="Q1035" s="20">
        <v>0</v>
      </c>
      <c r="R1035" s="20">
        <v>0</v>
      </c>
      <c r="S1035" s="20">
        <v>0</v>
      </c>
      <c r="T1035" s="19" t="s">
        <v>41</v>
      </c>
      <c r="U1035" s="131" t="s">
        <v>539</v>
      </c>
      <c r="V1035" s="216" t="s">
        <v>540</v>
      </c>
      <c r="W1035" s="210" t="s">
        <v>58</v>
      </c>
    </row>
    <row r="1036" spans="1:23" ht="57" hidden="1">
      <c r="A1036" s="19" t="s">
        <v>1587</v>
      </c>
      <c r="B1036" s="19" t="s">
        <v>1832</v>
      </c>
      <c r="C1036" s="19" t="s">
        <v>1832</v>
      </c>
      <c r="D1036" s="37" t="s">
        <v>1866</v>
      </c>
      <c r="E1036" s="37">
        <v>10</v>
      </c>
      <c r="F1036" s="19" t="s">
        <v>1867</v>
      </c>
      <c r="G1036" s="19" t="s">
        <v>45</v>
      </c>
      <c r="H1036" s="19" t="s">
        <v>36</v>
      </c>
      <c r="I1036" s="19" t="s">
        <v>46</v>
      </c>
      <c r="J1036" s="52">
        <v>40</v>
      </c>
      <c r="K1036" s="12" t="s">
        <v>1230</v>
      </c>
      <c r="L1036" s="192"/>
      <c r="M1036" s="37">
        <v>5</v>
      </c>
      <c r="N1036" s="37" t="s">
        <v>1230</v>
      </c>
      <c r="O1036" s="37" t="s">
        <v>1230</v>
      </c>
      <c r="P1036" s="19" t="s">
        <v>247</v>
      </c>
      <c r="Q1036" s="60">
        <v>0</v>
      </c>
      <c r="R1036" s="20">
        <v>0</v>
      </c>
      <c r="S1036" s="20">
        <v>0</v>
      </c>
      <c r="T1036" s="19" t="s">
        <v>41</v>
      </c>
      <c r="U1036" s="131" t="s">
        <v>56</v>
      </c>
      <c r="V1036" s="131" t="s">
        <v>726</v>
      </c>
      <c r="W1036" s="219" t="s">
        <v>50</v>
      </c>
    </row>
    <row r="1037" spans="1:23" ht="99.75" hidden="1">
      <c r="A1037" s="19" t="s">
        <v>1587</v>
      </c>
      <c r="B1037" s="19" t="s">
        <v>1832</v>
      </c>
      <c r="C1037" s="19" t="s">
        <v>1832</v>
      </c>
      <c r="D1037" s="37" t="s">
        <v>1868</v>
      </c>
      <c r="E1037" s="37">
        <v>10</v>
      </c>
      <c r="F1037" s="37" t="s">
        <v>1869</v>
      </c>
      <c r="G1037" s="37" t="s">
        <v>45</v>
      </c>
      <c r="H1037" s="37" t="s">
        <v>36</v>
      </c>
      <c r="I1037" s="37" t="s">
        <v>37</v>
      </c>
      <c r="J1037" s="52"/>
      <c r="K1037" s="12" t="s">
        <v>1230</v>
      </c>
      <c r="L1037" s="192"/>
      <c r="M1037" s="37">
        <v>20</v>
      </c>
      <c r="N1037" s="37" t="s">
        <v>1230</v>
      </c>
      <c r="O1037" s="37" t="s">
        <v>1230</v>
      </c>
      <c r="P1037" s="19" t="s">
        <v>247</v>
      </c>
      <c r="Q1037" s="60">
        <v>0</v>
      </c>
      <c r="R1037" s="20">
        <v>0</v>
      </c>
      <c r="S1037" s="60">
        <v>0</v>
      </c>
      <c r="T1037" s="37" t="s">
        <v>235</v>
      </c>
      <c r="U1037" s="131" t="s">
        <v>235</v>
      </c>
      <c r="V1037" s="131" t="s">
        <v>236</v>
      </c>
      <c r="W1037" s="217"/>
    </row>
    <row r="1038" spans="1:23" ht="99.75" hidden="1">
      <c r="A1038" s="19" t="s">
        <v>1587</v>
      </c>
      <c r="B1038" s="19" t="s">
        <v>1832</v>
      </c>
      <c r="C1038" s="19" t="s">
        <v>1832</v>
      </c>
      <c r="D1038" s="37" t="s">
        <v>1868</v>
      </c>
      <c r="E1038" s="37">
        <v>10</v>
      </c>
      <c r="F1038" s="37" t="s">
        <v>1294</v>
      </c>
      <c r="G1038" s="37" t="s">
        <v>45</v>
      </c>
      <c r="H1038" s="37" t="s">
        <v>36</v>
      </c>
      <c r="I1038" s="37" t="s">
        <v>37</v>
      </c>
      <c r="J1038" s="52"/>
      <c r="K1038" s="12" t="s">
        <v>1230</v>
      </c>
      <c r="L1038" s="192"/>
      <c r="M1038" s="37">
        <v>20</v>
      </c>
      <c r="N1038" s="37" t="s">
        <v>1230</v>
      </c>
      <c r="O1038" s="37" t="s">
        <v>1230</v>
      </c>
      <c r="P1038" s="19" t="s">
        <v>247</v>
      </c>
      <c r="Q1038" s="60">
        <v>0</v>
      </c>
      <c r="R1038" s="20">
        <v>0</v>
      </c>
      <c r="S1038" s="60">
        <v>0</v>
      </c>
      <c r="T1038" s="37" t="s">
        <v>235</v>
      </c>
      <c r="U1038" s="131" t="s">
        <v>235</v>
      </c>
      <c r="V1038" s="131" t="s">
        <v>236</v>
      </c>
      <c r="W1038" s="217"/>
    </row>
    <row r="1039" spans="1:23" ht="60" hidden="1">
      <c r="A1039" s="19" t="s">
        <v>1587</v>
      </c>
      <c r="B1039" s="19" t="s">
        <v>1832</v>
      </c>
      <c r="C1039" s="19" t="s">
        <v>1832</v>
      </c>
      <c r="D1039" s="37" t="s">
        <v>1870</v>
      </c>
      <c r="E1039" s="37">
        <v>15</v>
      </c>
      <c r="F1039" s="37" t="s">
        <v>1871</v>
      </c>
      <c r="G1039" s="37" t="s">
        <v>45</v>
      </c>
      <c r="H1039" s="37" t="s">
        <v>36</v>
      </c>
      <c r="I1039" s="19" t="s">
        <v>46</v>
      </c>
      <c r="J1039" s="52">
        <v>40</v>
      </c>
      <c r="K1039" s="12" t="s">
        <v>1230</v>
      </c>
      <c r="L1039" s="192"/>
      <c r="M1039" s="37">
        <v>5</v>
      </c>
      <c r="N1039" s="37" t="s">
        <v>1230</v>
      </c>
      <c r="O1039" s="37" t="s">
        <v>1230</v>
      </c>
      <c r="P1039" s="19" t="s">
        <v>247</v>
      </c>
      <c r="Q1039" s="60">
        <v>0</v>
      </c>
      <c r="R1039" s="20">
        <v>0</v>
      </c>
      <c r="S1039" s="60">
        <v>0</v>
      </c>
      <c r="T1039" s="19" t="s">
        <v>41</v>
      </c>
      <c r="U1039" s="131" t="s">
        <v>48</v>
      </c>
      <c r="V1039" s="131" t="s">
        <v>188</v>
      </c>
      <c r="W1039" s="215" t="s">
        <v>78</v>
      </c>
    </row>
    <row r="1040" spans="1:23" ht="57" hidden="1">
      <c r="A1040" s="19" t="s">
        <v>1587</v>
      </c>
      <c r="B1040" s="19" t="s">
        <v>1832</v>
      </c>
      <c r="C1040" s="19" t="s">
        <v>1832</v>
      </c>
      <c r="D1040" s="37" t="s">
        <v>1872</v>
      </c>
      <c r="E1040" s="37">
        <v>12</v>
      </c>
      <c r="F1040" s="37" t="s">
        <v>1873</v>
      </c>
      <c r="G1040" s="37" t="s">
        <v>45</v>
      </c>
      <c r="H1040" s="37" t="s">
        <v>36</v>
      </c>
      <c r="I1040" s="19" t="s">
        <v>46</v>
      </c>
      <c r="J1040" s="62">
        <v>20</v>
      </c>
      <c r="K1040" s="12" t="s">
        <v>1230</v>
      </c>
      <c r="L1040" s="192"/>
      <c r="M1040" s="37">
        <v>5</v>
      </c>
      <c r="N1040" s="37" t="s">
        <v>1230</v>
      </c>
      <c r="O1040" s="37" t="s">
        <v>1230</v>
      </c>
      <c r="P1040" s="19" t="s">
        <v>247</v>
      </c>
      <c r="Q1040" s="60">
        <v>0</v>
      </c>
      <c r="R1040" s="20">
        <v>0</v>
      </c>
      <c r="S1040" s="60">
        <v>0</v>
      </c>
      <c r="T1040" s="19" t="s">
        <v>41</v>
      </c>
      <c r="U1040" s="221" t="s">
        <v>48</v>
      </c>
      <c r="V1040" s="131" t="s">
        <v>473</v>
      </c>
      <c r="W1040" s="215" t="s">
        <v>58</v>
      </c>
    </row>
    <row r="1041" spans="1:23" ht="45" hidden="1">
      <c r="A1041" s="19" t="s">
        <v>1587</v>
      </c>
      <c r="B1041" s="19" t="s">
        <v>1832</v>
      </c>
      <c r="C1041" s="19" t="s">
        <v>1832</v>
      </c>
      <c r="D1041" s="37" t="s">
        <v>1837</v>
      </c>
      <c r="E1041" s="37">
        <v>12</v>
      </c>
      <c r="F1041" s="37" t="s">
        <v>1874</v>
      </c>
      <c r="G1041" s="37" t="s">
        <v>45</v>
      </c>
      <c r="H1041" s="37" t="s">
        <v>36</v>
      </c>
      <c r="I1041" s="19" t="s">
        <v>46</v>
      </c>
      <c r="J1041" s="52">
        <v>50</v>
      </c>
      <c r="K1041" s="12" t="s">
        <v>1230</v>
      </c>
      <c r="L1041" s="192"/>
      <c r="M1041" s="37">
        <v>4</v>
      </c>
      <c r="N1041" s="37" t="s">
        <v>1230</v>
      </c>
      <c r="O1041" s="37" t="s">
        <v>1230</v>
      </c>
      <c r="P1041" s="19" t="s">
        <v>247</v>
      </c>
      <c r="Q1041" s="60">
        <v>0</v>
      </c>
      <c r="R1041" s="20">
        <v>0</v>
      </c>
      <c r="S1041" s="20">
        <v>0</v>
      </c>
      <c r="T1041" s="19" t="s">
        <v>41</v>
      </c>
      <c r="U1041" s="227" t="s">
        <v>176</v>
      </c>
      <c r="V1041" s="131" t="s">
        <v>254</v>
      </c>
      <c r="W1041" s="219" t="s">
        <v>50</v>
      </c>
    </row>
    <row r="1042" spans="1:23" ht="57" hidden="1">
      <c r="A1042" s="19" t="s">
        <v>1587</v>
      </c>
      <c r="B1042" s="19" t="s">
        <v>1832</v>
      </c>
      <c r="C1042" s="19" t="s">
        <v>1832</v>
      </c>
      <c r="D1042" s="37" t="s">
        <v>1847</v>
      </c>
      <c r="E1042" s="37">
        <v>15</v>
      </c>
      <c r="F1042" s="12" t="s">
        <v>1875</v>
      </c>
      <c r="G1042" s="12" t="s">
        <v>45</v>
      </c>
      <c r="H1042" s="37" t="s">
        <v>36</v>
      </c>
      <c r="I1042" s="37" t="s">
        <v>37</v>
      </c>
      <c r="J1042" s="52">
        <v>24</v>
      </c>
      <c r="K1042" s="12" t="s">
        <v>1230</v>
      </c>
      <c r="L1042" s="192"/>
      <c r="M1042" s="37">
        <v>15</v>
      </c>
      <c r="N1042" s="37" t="s">
        <v>1230</v>
      </c>
      <c r="O1042" s="37" t="s">
        <v>1230</v>
      </c>
      <c r="P1042" s="19" t="s">
        <v>247</v>
      </c>
      <c r="Q1042" s="60">
        <v>0</v>
      </c>
      <c r="R1042" s="20">
        <v>0</v>
      </c>
      <c r="S1042" s="60">
        <v>0</v>
      </c>
      <c r="T1042" s="19" t="s">
        <v>41</v>
      </c>
      <c r="U1042" s="131" t="s">
        <v>184</v>
      </c>
      <c r="V1042" s="131" t="s">
        <v>549</v>
      </c>
      <c r="W1042" s="215" t="s">
        <v>58</v>
      </c>
    </row>
    <row r="1043" spans="1:23" ht="42.75" hidden="1">
      <c r="A1043" s="19" t="s">
        <v>1587</v>
      </c>
      <c r="B1043" s="19" t="s">
        <v>1832</v>
      </c>
      <c r="C1043" s="19" t="s">
        <v>1832</v>
      </c>
      <c r="D1043" s="37" t="s">
        <v>1834</v>
      </c>
      <c r="E1043" s="37">
        <v>15</v>
      </c>
      <c r="F1043" s="37" t="s">
        <v>1835</v>
      </c>
      <c r="G1043" s="37" t="s">
        <v>35</v>
      </c>
      <c r="H1043" s="37" t="s">
        <v>36</v>
      </c>
      <c r="I1043" s="37" t="s">
        <v>37</v>
      </c>
      <c r="J1043" s="52">
        <v>120</v>
      </c>
      <c r="K1043" s="12" t="s">
        <v>1230</v>
      </c>
      <c r="L1043" s="192"/>
      <c r="M1043" s="37">
        <v>1</v>
      </c>
      <c r="N1043" s="37" t="s">
        <v>1230</v>
      </c>
      <c r="O1043" s="37" t="s">
        <v>1230</v>
      </c>
      <c r="P1043" s="19" t="s">
        <v>247</v>
      </c>
      <c r="Q1043" s="60">
        <v>3150</v>
      </c>
      <c r="R1043" s="20">
        <v>0</v>
      </c>
      <c r="S1043" s="60">
        <v>0</v>
      </c>
      <c r="T1043" s="19" t="s">
        <v>41</v>
      </c>
      <c r="U1043" s="37" t="s">
        <v>218</v>
      </c>
      <c r="V1043" s="216" t="s">
        <v>1836</v>
      </c>
      <c r="W1043" s="217"/>
    </row>
    <row r="1044" spans="1:23" ht="42.75" hidden="1">
      <c r="A1044" s="19" t="s">
        <v>1587</v>
      </c>
      <c r="B1044" s="19" t="s">
        <v>1832</v>
      </c>
      <c r="C1044" s="19" t="s">
        <v>1832</v>
      </c>
      <c r="D1044" s="37" t="s">
        <v>1834</v>
      </c>
      <c r="E1044" s="37">
        <v>15</v>
      </c>
      <c r="F1044" s="37" t="s">
        <v>1835</v>
      </c>
      <c r="G1044" s="37" t="s">
        <v>35</v>
      </c>
      <c r="H1044" s="37" t="s">
        <v>36</v>
      </c>
      <c r="I1044" s="37" t="s">
        <v>37</v>
      </c>
      <c r="J1044" s="52">
        <v>120</v>
      </c>
      <c r="K1044" s="12" t="s">
        <v>1230</v>
      </c>
      <c r="L1044" s="192"/>
      <c r="M1044" s="37">
        <v>1</v>
      </c>
      <c r="N1044" s="37" t="s">
        <v>1230</v>
      </c>
      <c r="O1044" s="37" t="s">
        <v>1230</v>
      </c>
      <c r="P1044" s="19" t="s">
        <v>247</v>
      </c>
      <c r="Q1044" s="60">
        <v>3150</v>
      </c>
      <c r="R1044" s="20">
        <v>0</v>
      </c>
      <c r="S1044" s="60">
        <v>0</v>
      </c>
      <c r="T1044" s="19" t="s">
        <v>41</v>
      </c>
      <c r="U1044" s="37" t="s">
        <v>218</v>
      </c>
      <c r="V1044" s="216" t="s">
        <v>1836</v>
      </c>
      <c r="W1044" s="217"/>
    </row>
    <row r="1045" spans="1:23" ht="45" hidden="1">
      <c r="A1045" s="19" t="s">
        <v>1587</v>
      </c>
      <c r="B1045" s="19" t="s">
        <v>1832</v>
      </c>
      <c r="C1045" s="19" t="s">
        <v>1832</v>
      </c>
      <c r="D1045" s="37" t="s">
        <v>1837</v>
      </c>
      <c r="E1045" s="37">
        <v>12</v>
      </c>
      <c r="F1045" s="37" t="s">
        <v>1838</v>
      </c>
      <c r="G1045" s="37" t="s">
        <v>45</v>
      </c>
      <c r="H1045" s="37" t="s">
        <v>1839</v>
      </c>
      <c r="I1045" s="19" t="s">
        <v>46</v>
      </c>
      <c r="J1045" s="52">
        <v>30</v>
      </c>
      <c r="K1045" s="12" t="s">
        <v>1230</v>
      </c>
      <c r="L1045" s="192"/>
      <c r="M1045" s="37">
        <v>1</v>
      </c>
      <c r="N1045" s="37" t="s">
        <v>1230</v>
      </c>
      <c r="O1045" s="37" t="s">
        <v>1230</v>
      </c>
      <c r="P1045" s="19" t="s">
        <v>247</v>
      </c>
      <c r="Q1045" s="60">
        <v>0</v>
      </c>
      <c r="R1045" s="20">
        <v>0</v>
      </c>
      <c r="S1045" s="20">
        <v>0</v>
      </c>
      <c r="T1045" s="19" t="s">
        <v>41</v>
      </c>
      <c r="U1045" s="221" t="s">
        <v>76</v>
      </c>
      <c r="V1045" s="131" t="s">
        <v>77</v>
      </c>
      <c r="W1045" s="215" t="s">
        <v>58</v>
      </c>
    </row>
    <row r="1046" spans="1:23" ht="85.5" hidden="1">
      <c r="A1046" s="19" t="s">
        <v>1587</v>
      </c>
      <c r="B1046" s="19" t="s">
        <v>1832</v>
      </c>
      <c r="C1046" s="19" t="s">
        <v>1832</v>
      </c>
      <c r="D1046" s="37" t="s">
        <v>1840</v>
      </c>
      <c r="E1046" s="37">
        <v>15</v>
      </c>
      <c r="F1046" s="37" t="s">
        <v>1841</v>
      </c>
      <c r="G1046" s="37" t="s">
        <v>35</v>
      </c>
      <c r="H1046" s="37" t="s">
        <v>36</v>
      </c>
      <c r="I1046" s="19" t="s">
        <v>46</v>
      </c>
      <c r="J1046" s="52">
        <v>20</v>
      </c>
      <c r="K1046" s="12" t="s">
        <v>1230</v>
      </c>
      <c r="L1046" s="192"/>
      <c r="M1046" s="37">
        <v>1</v>
      </c>
      <c r="N1046" s="37" t="s">
        <v>1230</v>
      </c>
      <c r="O1046" s="37" t="s">
        <v>1230</v>
      </c>
      <c r="P1046" s="19" t="s">
        <v>247</v>
      </c>
      <c r="Q1046" s="20">
        <v>0</v>
      </c>
      <c r="R1046" s="20">
        <v>0</v>
      </c>
      <c r="S1046" s="20">
        <v>0</v>
      </c>
      <c r="T1046" s="19" t="s">
        <v>41</v>
      </c>
      <c r="U1046" s="131" t="s">
        <v>243</v>
      </c>
      <c r="V1046" s="216" t="s">
        <v>244</v>
      </c>
      <c r="W1046" s="217"/>
    </row>
    <row r="1047" spans="1:23" ht="45" hidden="1">
      <c r="A1047" s="19" t="s">
        <v>1587</v>
      </c>
      <c r="B1047" s="19" t="s">
        <v>1832</v>
      </c>
      <c r="C1047" s="19" t="s">
        <v>1832</v>
      </c>
      <c r="D1047" s="37" t="s">
        <v>1850</v>
      </c>
      <c r="E1047" s="37">
        <v>12</v>
      </c>
      <c r="F1047" s="37" t="s">
        <v>450</v>
      </c>
      <c r="G1047" s="37" t="s">
        <v>35</v>
      </c>
      <c r="H1047" s="37" t="s">
        <v>36</v>
      </c>
      <c r="I1047" s="37" t="s">
        <v>37</v>
      </c>
      <c r="J1047" s="52">
        <v>16</v>
      </c>
      <c r="K1047" s="12" t="s">
        <v>1230</v>
      </c>
      <c r="L1047" s="192"/>
      <c r="M1047" s="37">
        <v>1</v>
      </c>
      <c r="N1047" s="37">
        <v>1568321</v>
      </c>
      <c r="O1047" s="37" t="s">
        <v>1876</v>
      </c>
      <c r="P1047" s="19" t="s">
        <v>247</v>
      </c>
      <c r="Q1047" s="60">
        <v>0</v>
      </c>
      <c r="R1047" s="20">
        <v>0</v>
      </c>
      <c r="S1047" s="60">
        <v>0</v>
      </c>
      <c r="T1047" s="19" t="s">
        <v>41</v>
      </c>
      <c r="U1047" s="210" t="s">
        <v>148</v>
      </c>
      <c r="V1047" s="216" t="s">
        <v>225</v>
      </c>
      <c r="W1047" s="217"/>
    </row>
    <row r="1048" spans="1:23" ht="45" hidden="1">
      <c r="A1048" s="19" t="s">
        <v>1587</v>
      </c>
      <c r="B1048" s="19" t="s">
        <v>1832</v>
      </c>
      <c r="C1048" s="19" t="s">
        <v>1832</v>
      </c>
      <c r="D1048" s="37" t="s">
        <v>1850</v>
      </c>
      <c r="E1048" s="37">
        <v>12</v>
      </c>
      <c r="F1048" s="37" t="s">
        <v>450</v>
      </c>
      <c r="G1048" s="37" t="s">
        <v>35</v>
      </c>
      <c r="H1048" s="37" t="s">
        <v>36</v>
      </c>
      <c r="I1048" s="37" t="s">
        <v>37</v>
      </c>
      <c r="J1048" s="52">
        <v>16</v>
      </c>
      <c r="K1048" s="12" t="s">
        <v>1230</v>
      </c>
      <c r="L1048" s="192"/>
      <c r="M1048" s="37">
        <v>1</v>
      </c>
      <c r="N1048" s="37">
        <v>1454945</v>
      </c>
      <c r="O1048" s="37" t="s">
        <v>1877</v>
      </c>
      <c r="P1048" s="19" t="s">
        <v>247</v>
      </c>
      <c r="Q1048" s="60">
        <v>0</v>
      </c>
      <c r="R1048" s="20">
        <v>0</v>
      </c>
      <c r="S1048" s="60">
        <v>0</v>
      </c>
      <c r="T1048" s="19" t="s">
        <v>41</v>
      </c>
      <c r="U1048" s="210" t="s">
        <v>148</v>
      </c>
      <c r="V1048" s="216" t="s">
        <v>225</v>
      </c>
      <c r="W1048" s="217"/>
    </row>
    <row r="1049" spans="1:23" ht="45" hidden="1">
      <c r="A1049" s="19" t="s">
        <v>1587</v>
      </c>
      <c r="B1049" s="19" t="s">
        <v>1832</v>
      </c>
      <c r="C1049" s="19" t="s">
        <v>1832</v>
      </c>
      <c r="D1049" s="37" t="s">
        <v>1850</v>
      </c>
      <c r="E1049" s="37">
        <v>12</v>
      </c>
      <c r="F1049" s="37" t="s">
        <v>450</v>
      </c>
      <c r="G1049" s="37" t="s">
        <v>35</v>
      </c>
      <c r="H1049" s="37" t="s">
        <v>36</v>
      </c>
      <c r="I1049" s="37" t="s">
        <v>37</v>
      </c>
      <c r="J1049" s="52">
        <v>16</v>
      </c>
      <c r="K1049" s="12" t="s">
        <v>1230</v>
      </c>
      <c r="L1049" s="192"/>
      <c r="M1049" s="37">
        <v>1</v>
      </c>
      <c r="N1049" s="37" t="s">
        <v>1230</v>
      </c>
      <c r="O1049" s="37" t="s">
        <v>1230</v>
      </c>
      <c r="P1049" s="19" t="s">
        <v>247</v>
      </c>
      <c r="Q1049" s="60">
        <v>0</v>
      </c>
      <c r="R1049" s="20">
        <v>0</v>
      </c>
      <c r="S1049" s="60">
        <v>0</v>
      </c>
      <c r="T1049" s="19" t="s">
        <v>41</v>
      </c>
      <c r="U1049" s="210" t="s">
        <v>148</v>
      </c>
      <c r="V1049" s="216" t="s">
        <v>225</v>
      </c>
      <c r="W1049" s="217"/>
    </row>
    <row r="1050" spans="1:23" ht="45" hidden="1">
      <c r="A1050" s="19" t="s">
        <v>1587</v>
      </c>
      <c r="B1050" s="19" t="s">
        <v>1832</v>
      </c>
      <c r="C1050" s="19" t="s">
        <v>1832</v>
      </c>
      <c r="D1050" s="37" t="s">
        <v>1850</v>
      </c>
      <c r="E1050" s="37">
        <v>12</v>
      </c>
      <c r="F1050" s="37" t="s">
        <v>450</v>
      </c>
      <c r="G1050" s="37" t="s">
        <v>35</v>
      </c>
      <c r="H1050" s="37" t="s">
        <v>36</v>
      </c>
      <c r="I1050" s="37" t="s">
        <v>37</v>
      </c>
      <c r="J1050" s="52">
        <v>16</v>
      </c>
      <c r="K1050" s="12" t="s">
        <v>1230</v>
      </c>
      <c r="L1050" s="192"/>
      <c r="M1050" s="37">
        <v>1</v>
      </c>
      <c r="N1050" s="37" t="s">
        <v>1230</v>
      </c>
      <c r="O1050" s="37" t="s">
        <v>1230</v>
      </c>
      <c r="P1050" s="19" t="s">
        <v>247</v>
      </c>
      <c r="Q1050" s="60">
        <v>0</v>
      </c>
      <c r="R1050" s="20">
        <v>0</v>
      </c>
      <c r="S1050" s="60">
        <v>0</v>
      </c>
      <c r="T1050" s="19" t="s">
        <v>41</v>
      </c>
      <c r="U1050" s="296" t="s">
        <v>148</v>
      </c>
      <c r="V1050" s="216" t="s">
        <v>225</v>
      </c>
      <c r="W1050" s="217"/>
    </row>
    <row r="1051" spans="1:23" ht="45" hidden="1">
      <c r="A1051" s="19" t="s">
        <v>1587</v>
      </c>
      <c r="B1051" s="19" t="s">
        <v>1832</v>
      </c>
      <c r="C1051" s="19" t="s">
        <v>1832</v>
      </c>
      <c r="D1051" s="37" t="s">
        <v>1850</v>
      </c>
      <c r="E1051" s="37">
        <v>12</v>
      </c>
      <c r="F1051" s="37" t="s">
        <v>450</v>
      </c>
      <c r="G1051" s="37" t="s">
        <v>35</v>
      </c>
      <c r="H1051" s="37" t="s">
        <v>36</v>
      </c>
      <c r="I1051" s="37" t="s">
        <v>37</v>
      </c>
      <c r="J1051" s="52">
        <v>16</v>
      </c>
      <c r="K1051" s="12" t="s">
        <v>1230</v>
      </c>
      <c r="L1051" s="192"/>
      <c r="M1051" s="37">
        <v>1</v>
      </c>
      <c r="N1051" s="37" t="s">
        <v>1230</v>
      </c>
      <c r="O1051" s="37" t="s">
        <v>1230</v>
      </c>
      <c r="P1051" s="19" t="s">
        <v>247</v>
      </c>
      <c r="Q1051" s="60">
        <v>0</v>
      </c>
      <c r="R1051" s="20">
        <v>0</v>
      </c>
      <c r="S1051" s="60">
        <v>0</v>
      </c>
      <c r="T1051" s="19" t="s">
        <v>41</v>
      </c>
      <c r="U1051" s="210" t="s">
        <v>148</v>
      </c>
      <c r="V1051" s="216" t="s">
        <v>225</v>
      </c>
      <c r="W1051" s="217"/>
    </row>
    <row r="1052" spans="1:23" ht="45" hidden="1">
      <c r="A1052" s="19" t="s">
        <v>1587</v>
      </c>
      <c r="B1052" s="19" t="s">
        <v>1832</v>
      </c>
      <c r="C1052" s="19" t="s">
        <v>1832</v>
      </c>
      <c r="D1052" s="37" t="s">
        <v>1850</v>
      </c>
      <c r="E1052" s="37">
        <v>12</v>
      </c>
      <c r="F1052" s="37" t="s">
        <v>1851</v>
      </c>
      <c r="G1052" s="37" t="s">
        <v>35</v>
      </c>
      <c r="H1052" s="37" t="s">
        <v>36</v>
      </c>
      <c r="I1052" s="37" t="s">
        <v>37</v>
      </c>
      <c r="J1052" s="52">
        <v>16</v>
      </c>
      <c r="K1052" s="12" t="s">
        <v>1230</v>
      </c>
      <c r="L1052" s="192"/>
      <c r="M1052" s="37">
        <v>1</v>
      </c>
      <c r="N1052" s="37">
        <v>1568321</v>
      </c>
      <c r="O1052" s="37" t="s">
        <v>1876</v>
      </c>
      <c r="P1052" s="19" t="s">
        <v>247</v>
      </c>
      <c r="Q1052" s="60">
        <v>0</v>
      </c>
      <c r="R1052" s="20">
        <v>0</v>
      </c>
      <c r="S1052" s="60">
        <v>0</v>
      </c>
      <c r="T1052" s="19" t="s">
        <v>41</v>
      </c>
      <c r="U1052" s="210" t="s">
        <v>148</v>
      </c>
      <c r="V1052" s="216" t="s">
        <v>225</v>
      </c>
      <c r="W1052" s="217"/>
    </row>
    <row r="1053" spans="1:23" ht="45" hidden="1">
      <c r="A1053" s="19" t="s">
        <v>1587</v>
      </c>
      <c r="B1053" s="19" t="s">
        <v>1832</v>
      </c>
      <c r="C1053" s="19" t="s">
        <v>1832</v>
      </c>
      <c r="D1053" s="37" t="s">
        <v>1850</v>
      </c>
      <c r="E1053" s="37">
        <v>12</v>
      </c>
      <c r="F1053" s="37" t="s">
        <v>1851</v>
      </c>
      <c r="G1053" s="37" t="s">
        <v>35</v>
      </c>
      <c r="H1053" s="37" t="s">
        <v>36</v>
      </c>
      <c r="I1053" s="37" t="s">
        <v>37</v>
      </c>
      <c r="J1053" s="52">
        <v>16</v>
      </c>
      <c r="K1053" s="12" t="s">
        <v>1230</v>
      </c>
      <c r="L1053" s="192"/>
      <c r="M1053" s="37">
        <v>1</v>
      </c>
      <c r="N1053" s="37">
        <v>1454945</v>
      </c>
      <c r="O1053" s="37" t="s">
        <v>1877</v>
      </c>
      <c r="P1053" s="19" t="s">
        <v>247</v>
      </c>
      <c r="Q1053" s="60">
        <v>0</v>
      </c>
      <c r="R1053" s="20">
        <v>0</v>
      </c>
      <c r="S1053" s="60">
        <v>0</v>
      </c>
      <c r="T1053" s="19" t="s">
        <v>41</v>
      </c>
      <c r="U1053" s="210" t="s">
        <v>148</v>
      </c>
      <c r="V1053" s="216" t="s">
        <v>225</v>
      </c>
      <c r="W1053" s="217"/>
    </row>
    <row r="1054" spans="1:23" ht="45" hidden="1">
      <c r="A1054" s="19" t="s">
        <v>1587</v>
      </c>
      <c r="B1054" s="19" t="s">
        <v>1832</v>
      </c>
      <c r="C1054" s="19" t="s">
        <v>1832</v>
      </c>
      <c r="D1054" s="37" t="s">
        <v>1850</v>
      </c>
      <c r="E1054" s="37">
        <v>12</v>
      </c>
      <c r="F1054" s="37" t="s">
        <v>1851</v>
      </c>
      <c r="G1054" s="37" t="s">
        <v>35</v>
      </c>
      <c r="H1054" s="37" t="s">
        <v>36</v>
      </c>
      <c r="I1054" s="37" t="s">
        <v>37</v>
      </c>
      <c r="J1054" s="52">
        <v>16</v>
      </c>
      <c r="K1054" s="12" t="s">
        <v>1230</v>
      </c>
      <c r="L1054" s="192"/>
      <c r="M1054" s="37">
        <v>1</v>
      </c>
      <c r="N1054" s="37">
        <v>1520670</v>
      </c>
      <c r="O1054" s="37" t="s">
        <v>1878</v>
      </c>
      <c r="P1054" s="19" t="s">
        <v>247</v>
      </c>
      <c r="Q1054" s="60">
        <v>0</v>
      </c>
      <c r="R1054" s="20">
        <v>0</v>
      </c>
      <c r="S1054" s="60">
        <v>0</v>
      </c>
      <c r="T1054" s="19" t="s">
        <v>41</v>
      </c>
      <c r="U1054" s="210" t="s">
        <v>148</v>
      </c>
      <c r="V1054" s="216" t="s">
        <v>225</v>
      </c>
      <c r="W1054" s="217"/>
    </row>
    <row r="1055" spans="1:23" ht="45" hidden="1">
      <c r="A1055" s="19" t="s">
        <v>1587</v>
      </c>
      <c r="B1055" s="19" t="s">
        <v>1832</v>
      </c>
      <c r="C1055" s="19" t="s">
        <v>1832</v>
      </c>
      <c r="D1055" s="37" t="s">
        <v>1850</v>
      </c>
      <c r="E1055" s="37">
        <v>12</v>
      </c>
      <c r="F1055" s="37" t="s">
        <v>1851</v>
      </c>
      <c r="G1055" s="37" t="s">
        <v>35</v>
      </c>
      <c r="H1055" s="37" t="s">
        <v>36</v>
      </c>
      <c r="I1055" s="37" t="s">
        <v>37</v>
      </c>
      <c r="J1055" s="52">
        <v>16</v>
      </c>
      <c r="K1055" s="12" t="s">
        <v>1230</v>
      </c>
      <c r="L1055" s="192"/>
      <c r="M1055" s="37">
        <v>1</v>
      </c>
      <c r="N1055" s="37">
        <v>2372649</v>
      </c>
      <c r="O1055" s="37" t="s">
        <v>1879</v>
      </c>
      <c r="P1055" s="19" t="s">
        <v>247</v>
      </c>
      <c r="Q1055" s="60">
        <v>0</v>
      </c>
      <c r="R1055" s="20">
        <v>0</v>
      </c>
      <c r="S1055" s="60">
        <v>0</v>
      </c>
      <c r="T1055" s="19" t="s">
        <v>41</v>
      </c>
      <c r="U1055" s="210" t="s">
        <v>148</v>
      </c>
      <c r="V1055" s="216" t="s">
        <v>225</v>
      </c>
      <c r="W1055" s="217"/>
    </row>
    <row r="1056" spans="1:23" ht="71.25" hidden="1">
      <c r="A1056" s="8" t="s">
        <v>1587</v>
      </c>
      <c r="B1056" s="8" t="s">
        <v>1832</v>
      </c>
      <c r="C1056" s="8" t="s">
        <v>1832</v>
      </c>
      <c r="D1056" s="12" t="s">
        <v>1880</v>
      </c>
      <c r="E1056" s="12">
        <v>12</v>
      </c>
      <c r="F1056" s="12" t="s">
        <v>1881</v>
      </c>
      <c r="G1056" s="12" t="s">
        <v>35</v>
      </c>
      <c r="H1056" s="12" t="s">
        <v>265</v>
      </c>
      <c r="I1056" s="12" t="s">
        <v>37</v>
      </c>
      <c r="J1056" s="52">
        <v>369</v>
      </c>
      <c r="K1056" s="12" t="s">
        <v>1230</v>
      </c>
      <c r="L1056" s="192"/>
      <c r="M1056" s="12">
        <v>1</v>
      </c>
      <c r="N1056" s="12" t="s">
        <v>1230</v>
      </c>
      <c r="O1056" s="12" t="s">
        <v>1230</v>
      </c>
      <c r="P1056" s="8" t="s">
        <v>247</v>
      </c>
      <c r="Q1056" s="14">
        <v>0</v>
      </c>
      <c r="R1056" s="14">
        <v>0</v>
      </c>
      <c r="S1056" s="14">
        <v>0</v>
      </c>
      <c r="T1056" s="12" t="s">
        <v>228</v>
      </c>
      <c r="U1056" s="131" t="s">
        <v>148</v>
      </c>
      <c r="V1056" s="221" t="s">
        <v>149</v>
      </c>
      <c r="W1056" s="217"/>
    </row>
    <row r="1057" spans="1:23" ht="28.5" hidden="1">
      <c r="A1057" s="37" t="s">
        <v>1587</v>
      </c>
      <c r="B1057" s="37" t="s">
        <v>1832</v>
      </c>
      <c r="C1057" s="37" t="s">
        <v>1832</v>
      </c>
      <c r="D1057" s="37" t="s">
        <v>1882</v>
      </c>
      <c r="E1057" s="37">
        <v>12</v>
      </c>
      <c r="F1057" s="37" t="s">
        <v>1881</v>
      </c>
      <c r="G1057" s="37" t="s">
        <v>145</v>
      </c>
      <c r="H1057" s="37" t="s">
        <v>265</v>
      </c>
      <c r="I1057" s="19" t="s">
        <v>37</v>
      </c>
      <c r="J1057" s="52">
        <v>369</v>
      </c>
      <c r="K1057" s="12" t="s">
        <v>1883</v>
      </c>
      <c r="L1057" s="12" t="s">
        <v>216</v>
      </c>
      <c r="M1057" s="37">
        <v>1</v>
      </c>
      <c r="N1057" s="37">
        <v>1412800</v>
      </c>
      <c r="O1057" s="37" t="s">
        <v>1884</v>
      </c>
      <c r="P1057" s="54" t="s">
        <v>162</v>
      </c>
      <c r="Q1057" s="20">
        <v>0</v>
      </c>
      <c r="R1057" s="20">
        <v>0</v>
      </c>
      <c r="S1057" s="20">
        <v>0</v>
      </c>
      <c r="T1057" s="37" t="s">
        <v>145</v>
      </c>
      <c r="U1057" s="131" t="s">
        <v>148</v>
      </c>
      <c r="V1057" s="216" t="s">
        <v>149</v>
      </c>
      <c r="W1057" s="217"/>
    </row>
    <row r="1058" spans="1:23" ht="42.75" hidden="1">
      <c r="A1058" s="19" t="s">
        <v>1587</v>
      </c>
      <c r="B1058" s="19" t="s">
        <v>1832</v>
      </c>
      <c r="C1058" s="19" t="s">
        <v>1832</v>
      </c>
      <c r="D1058" s="37" t="s">
        <v>1834</v>
      </c>
      <c r="E1058" s="37">
        <v>15</v>
      </c>
      <c r="F1058" s="37" t="s">
        <v>1842</v>
      </c>
      <c r="G1058" s="37" t="s">
        <v>35</v>
      </c>
      <c r="H1058" s="37" t="s">
        <v>36</v>
      </c>
      <c r="I1058" s="19" t="s">
        <v>46</v>
      </c>
      <c r="J1058" s="52">
        <v>20</v>
      </c>
      <c r="K1058" s="12" t="s">
        <v>1230</v>
      </c>
      <c r="L1058" s="192"/>
      <c r="M1058" s="37">
        <v>1</v>
      </c>
      <c r="N1058" s="37" t="s">
        <v>1230</v>
      </c>
      <c r="O1058" s="37" t="s">
        <v>1230</v>
      </c>
      <c r="P1058" s="19" t="s">
        <v>247</v>
      </c>
      <c r="Q1058" s="60">
        <v>0</v>
      </c>
      <c r="R1058" s="20">
        <v>0</v>
      </c>
      <c r="S1058" s="60">
        <v>0</v>
      </c>
      <c r="T1058" s="19" t="s">
        <v>41</v>
      </c>
      <c r="U1058" s="131" t="s">
        <v>48</v>
      </c>
      <c r="V1058" s="216" t="s">
        <v>1843</v>
      </c>
      <c r="W1058" s="217"/>
    </row>
    <row r="1059" spans="1:23" ht="28.5" hidden="1">
      <c r="A1059" s="37" t="s">
        <v>1587</v>
      </c>
      <c r="B1059" s="37" t="s">
        <v>1832</v>
      </c>
      <c r="C1059" s="37" t="s">
        <v>1832</v>
      </c>
      <c r="D1059" s="37" t="s">
        <v>1882</v>
      </c>
      <c r="E1059" s="37">
        <v>12</v>
      </c>
      <c r="F1059" s="37" t="s">
        <v>1885</v>
      </c>
      <c r="G1059" s="37" t="s">
        <v>145</v>
      </c>
      <c r="H1059" s="37" t="s">
        <v>36</v>
      </c>
      <c r="I1059" s="19" t="s">
        <v>46</v>
      </c>
      <c r="J1059" s="52">
        <v>120</v>
      </c>
      <c r="K1059" s="12" t="s">
        <v>1886</v>
      </c>
      <c r="L1059" s="12" t="s">
        <v>566</v>
      </c>
      <c r="M1059" s="37">
        <v>1</v>
      </c>
      <c r="N1059" s="37">
        <v>1454945</v>
      </c>
      <c r="O1059" s="37" t="s">
        <v>1877</v>
      </c>
      <c r="P1059" s="54" t="s">
        <v>162</v>
      </c>
      <c r="Q1059" s="20">
        <v>0</v>
      </c>
      <c r="R1059" s="20">
        <v>0</v>
      </c>
      <c r="S1059" s="20">
        <v>0</v>
      </c>
      <c r="T1059" s="37" t="s">
        <v>145</v>
      </c>
      <c r="U1059" s="131" t="s">
        <v>48</v>
      </c>
      <c r="V1059" s="216" t="s">
        <v>455</v>
      </c>
      <c r="W1059" s="217"/>
    </row>
    <row r="1060" spans="1:23" ht="28.5" hidden="1">
      <c r="A1060" s="37" t="s">
        <v>1587</v>
      </c>
      <c r="B1060" s="37" t="s">
        <v>1832</v>
      </c>
      <c r="C1060" s="37" t="s">
        <v>1832</v>
      </c>
      <c r="D1060" s="37" t="s">
        <v>1882</v>
      </c>
      <c r="E1060" s="37">
        <v>12</v>
      </c>
      <c r="F1060" s="37" t="s">
        <v>1885</v>
      </c>
      <c r="G1060" s="37" t="s">
        <v>145</v>
      </c>
      <c r="H1060" s="37" t="s">
        <v>36</v>
      </c>
      <c r="I1060" s="19" t="s">
        <v>46</v>
      </c>
      <c r="J1060" s="52">
        <v>120</v>
      </c>
      <c r="K1060" s="8" t="s">
        <v>1887</v>
      </c>
      <c r="L1060" s="8" t="s">
        <v>632</v>
      </c>
      <c r="M1060" s="37">
        <v>1</v>
      </c>
      <c r="N1060" s="37">
        <v>2372649</v>
      </c>
      <c r="O1060" s="37" t="s">
        <v>1879</v>
      </c>
      <c r="P1060" s="54" t="s">
        <v>162</v>
      </c>
      <c r="Q1060" s="20">
        <v>0</v>
      </c>
      <c r="R1060" s="20">
        <v>0</v>
      </c>
      <c r="S1060" s="20">
        <v>0</v>
      </c>
      <c r="T1060" s="37" t="s">
        <v>145</v>
      </c>
      <c r="U1060" s="131" t="s">
        <v>48</v>
      </c>
      <c r="V1060" s="216" t="s">
        <v>455</v>
      </c>
      <c r="W1060" s="217"/>
    </row>
    <row r="1061" spans="1:23" ht="42.75" hidden="1">
      <c r="A1061" s="19" t="s">
        <v>1587</v>
      </c>
      <c r="B1061" s="19" t="s">
        <v>1832</v>
      </c>
      <c r="C1061" s="19" t="s">
        <v>1832</v>
      </c>
      <c r="D1061" s="37" t="s">
        <v>1834</v>
      </c>
      <c r="E1061" s="37">
        <v>15</v>
      </c>
      <c r="F1061" s="37" t="s">
        <v>1844</v>
      </c>
      <c r="G1061" s="37" t="s">
        <v>35</v>
      </c>
      <c r="H1061" s="37" t="s">
        <v>331</v>
      </c>
      <c r="I1061" s="37" t="s">
        <v>37</v>
      </c>
      <c r="J1061" s="52">
        <v>24</v>
      </c>
      <c r="K1061" s="12" t="s">
        <v>1230</v>
      </c>
      <c r="L1061" s="192"/>
      <c r="M1061" s="37">
        <v>1</v>
      </c>
      <c r="N1061" s="37" t="s">
        <v>1230</v>
      </c>
      <c r="O1061" s="37" t="s">
        <v>1230</v>
      </c>
      <c r="P1061" s="19" t="s">
        <v>247</v>
      </c>
      <c r="Q1061" s="60">
        <v>0</v>
      </c>
      <c r="R1061" s="20">
        <v>0</v>
      </c>
      <c r="S1061" s="60">
        <v>0</v>
      </c>
      <c r="T1061" s="19" t="s">
        <v>41</v>
      </c>
      <c r="U1061" s="131" t="s">
        <v>184</v>
      </c>
      <c r="V1061" s="216" t="s">
        <v>549</v>
      </c>
      <c r="W1061" s="217"/>
    </row>
    <row r="1062" spans="1:23" ht="42.75" hidden="1">
      <c r="A1062" s="19" t="s">
        <v>1587</v>
      </c>
      <c r="B1062" s="19" t="s">
        <v>1832</v>
      </c>
      <c r="C1062" s="19" t="s">
        <v>1832</v>
      </c>
      <c r="D1062" s="37" t="s">
        <v>1834</v>
      </c>
      <c r="E1062" s="37">
        <v>12</v>
      </c>
      <c r="F1062" s="37" t="s">
        <v>1845</v>
      </c>
      <c r="G1062" s="37" t="s">
        <v>35</v>
      </c>
      <c r="H1062" s="37" t="s">
        <v>36</v>
      </c>
      <c r="I1062" s="37" t="s">
        <v>37</v>
      </c>
      <c r="J1062" s="52">
        <v>40</v>
      </c>
      <c r="K1062" s="12" t="s">
        <v>1230</v>
      </c>
      <c r="L1062" s="192"/>
      <c r="M1062" s="37">
        <v>1</v>
      </c>
      <c r="N1062" s="37" t="s">
        <v>1230</v>
      </c>
      <c r="O1062" s="37" t="s">
        <v>1230</v>
      </c>
      <c r="P1062" s="19" t="s">
        <v>247</v>
      </c>
      <c r="Q1062" s="60">
        <v>0</v>
      </c>
      <c r="R1062" s="20">
        <v>0</v>
      </c>
      <c r="S1062" s="60">
        <v>0</v>
      </c>
      <c r="T1062" s="19" t="s">
        <v>41</v>
      </c>
      <c r="U1062" s="131" t="s">
        <v>866</v>
      </c>
      <c r="V1062" s="216" t="s">
        <v>1014</v>
      </c>
      <c r="W1062" s="217"/>
    </row>
    <row r="1063" spans="1:23" ht="45" hidden="1">
      <c r="A1063" s="19" t="s">
        <v>1587</v>
      </c>
      <c r="B1063" s="19" t="s">
        <v>1832</v>
      </c>
      <c r="C1063" s="19" t="s">
        <v>1832</v>
      </c>
      <c r="D1063" s="37" t="s">
        <v>1850</v>
      </c>
      <c r="E1063" s="37">
        <v>12</v>
      </c>
      <c r="F1063" s="37" t="s">
        <v>1888</v>
      </c>
      <c r="G1063" s="37" t="s">
        <v>35</v>
      </c>
      <c r="H1063" s="37" t="s">
        <v>36</v>
      </c>
      <c r="I1063" s="37" t="s">
        <v>37</v>
      </c>
      <c r="J1063" s="52">
        <v>20</v>
      </c>
      <c r="K1063" s="8" t="s">
        <v>1230</v>
      </c>
      <c r="L1063" s="192"/>
      <c r="M1063" s="37">
        <v>1</v>
      </c>
      <c r="N1063" s="37">
        <v>1568321</v>
      </c>
      <c r="O1063" s="37" t="s">
        <v>1876</v>
      </c>
      <c r="P1063" s="19" t="s">
        <v>247</v>
      </c>
      <c r="Q1063" s="60">
        <v>0</v>
      </c>
      <c r="R1063" s="20">
        <v>0</v>
      </c>
      <c r="S1063" s="60">
        <v>0</v>
      </c>
      <c r="T1063" s="19" t="s">
        <v>41</v>
      </c>
      <c r="U1063" s="210" t="s">
        <v>148</v>
      </c>
      <c r="V1063" s="216" t="s">
        <v>225</v>
      </c>
      <c r="W1063" s="217"/>
    </row>
    <row r="1064" spans="1:23" ht="45" hidden="1">
      <c r="A1064" s="19" t="s">
        <v>1587</v>
      </c>
      <c r="B1064" s="19" t="s">
        <v>1832</v>
      </c>
      <c r="C1064" s="19" t="s">
        <v>1832</v>
      </c>
      <c r="D1064" s="37" t="s">
        <v>1850</v>
      </c>
      <c r="E1064" s="37">
        <v>12</v>
      </c>
      <c r="F1064" s="37" t="s">
        <v>1888</v>
      </c>
      <c r="G1064" s="37" t="s">
        <v>35</v>
      </c>
      <c r="H1064" s="37" t="s">
        <v>36</v>
      </c>
      <c r="I1064" s="37" t="s">
        <v>37</v>
      </c>
      <c r="J1064" s="52">
        <v>20</v>
      </c>
      <c r="K1064" s="8" t="s">
        <v>1230</v>
      </c>
      <c r="L1064" s="192"/>
      <c r="M1064" s="37">
        <v>1</v>
      </c>
      <c r="N1064" s="37">
        <v>1454945</v>
      </c>
      <c r="O1064" s="37" t="s">
        <v>1877</v>
      </c>
      <c r="P1064" s="19" t="s">
        <v>247</v>
      </c>
      <c r="Q1064" s="60">
        <v>0</v>
      </c>
      <c r="R1064" s="20">
        <v>0</v>
      </c>
      <c r="S1064" s="60">
        <v>0</v>
      </c>
      <c r="T1064" s="19" t="s">
        <v>41</v>
      </c>
      <c r="U1064" s="210" t="s">
        <v>148</v>
      </c>
      <c r="V1064" s="216" t="s">
        <v>225</v>
      </c>
      <c r="W1064" s="217"/>
    </row>
    <row r="1065" spans="1:23" ht="45" hidden="1">
      <c r="A1065" s="19" t="s">
        <v>1587</v>
      </c>
      <c r="B1065" s="19" t="s">
        <v>1832</v>
      </c>
      <c r="C1065" s="19" t="s">
        <v>1832</v>
      </c>
      <c r="D1065" s="37" t="s">
        <v>1850</v>
      </c>
      <c r="E1065" s="37">
        <v>12</v>
      </c>
      <c r="F1065" s="37" t="s">
        <v>1888</v>
      </c>
      <c r="G1065" s="37" t="s">
        <v>35</v>
      </c>
      <c r="H1065" s="37" t="s">
        <v>36</v>
      </c>
      <c r="I1065" s="37" t="s">
        <v>37</v>
      </c>
      <c r="J1065" s="52">
        <v>20</v>
      </c>
      <c r="K1065" s="8" t="s">
        <v>1230</v>
      </c>
      <c r="L1065" s="192"/>
      <c r="M1065" s="37">
        <v>1</v>
      </c>
      <c r="N1065" s="37">
        <v>1520670</v>
      </c>
      <c r="O1065" s="37" t="s">
        <v>1878</v>
      </c>
      <c r="P1065" s="19" t="s">
        <v>247</v>
      </c>
      <c r="Q1065" s="60">
        <v>0</v>
      </c>
      <c r="R1065" s="20">
        <v>0</v>
      </c>
      <c r="S1065" s="60">
        <v>0</v>
      </c>
      <c r="T1065" s="19" t="s">
        <v>41</v>
      </c>
      <c r="U1065" s="210" t="s">
        <v>148</v>
      </c>
      <c r="V1065" s="216" t="s">
        <v>225</v>
      </c>
      <c r="W1065" s="217"/>
    </row>
    <row r="1066" spans="1:23" ht="45" hidden="1">
      <c r="A1066" s="19" t="s">
        <v>1587</v>
      </c>
      <c r="B1066" s="19" t="s">
        <v>1832</v>
      </c>
      <c r="C1066" s="19" t="s">
        <v>1832</v>
      </c>
      <c r="D1066" s="37" t="s">
        <v>1850</v>
      </c>
      <c r="E1066" s="37">
        <v>12</v>
      </c>
      <c r="F1066" s="37" t="s">
        <v>1888</v>
      </c>
      <c r="G1066" s="37" t="s">
        <v>35</v>
      </c>
      <c r="H1066" s="37" t="s">
        <v>36</v>
      </c>
      <c r="I1066" s="37" t="s">
        <v>37</v>
      </c>
      <c r="J1066" s="52">
        <v>20</v>
      </c>
      <c r="K1066" s="8" t="s">
        <v>1230</v>
      </c>
      <c r="L1066" s="192"/>
      <c r="M1066" s="37">
        <v>1</v>
      </c>
      <c r="N1066" s="37">
        <v>2372649</v>
      </c>
      <c r="O1066" s="37" t="s">
        <v>1879</v>
      </c>
      <c r="P1066" s="19" t="s">
        <v>247</v>
      </c>
      <c r="Q1066" s="60">
        <v>0</v>
      </c>
      <c r="R1066" s="20">
        <v>0</v>
      </c>
      <c r="S1066" s="60">
        <v>0</v>
      </c>
      <c r="T1066" s="19" t="s">
        <v>41</v>
      </c>
      <c r="U1066" s="210" t="s">
        <v>148</v>
      </c>
      <c r="V1066" s="216" t="s">
        <v>225</v>
      </c>
      <c r="W1066" s="217"/>
    </row>
    <row r="1067" spans="1:23" ht="42.75" hidden="1">
      <c r="A1067" s="19" t="s">
        <v>1587</v>
      </c>
      <c r="B1067" s="19" t="s">
        <v>1832</v>
      </c>
      <c r="C1067" s="19" t="s">
        <v>1832</v>
      </c>
      <c r="D1067" s="37" t="s">
        <v>1834</v>
      </c>
      <c r="E1067" s="37">
        <v>15</v>
      </c>
      <c r="F1067" s="37" t="s">
        <v>1846</v>
      </c>
      <c r="G1067" s="37" t="s">
        <v>35</v>
      </c>
      <c r="H1067" s="37" t="s">
        <v>314</v>
      </c>
      <c r="I1067" s="37" t="s">
        <v>37</v>
      </c>
      <c r="J1067" s="52">
        <v>120</v>
      </c>
      <c r="K1067" s="8" t="s">
        <v>1230</v>
      </c>
      <c r="L1067" s="192"/>
      <c r="M1067" s="37">
        <v>1</v>
      </c>
      <c r="N1067" s="37" t="s">
        <v>1230</v>
      </c>
      <c r="O1067" s="37" t="s">
        <v>1230</v>
      </c>
      <c r="P1067" s="19" t="s">
        <v>247</v>
      </c>
      <c r="Q1067" s="60">
        <v>0</v>
      </c>
      <c r="R1067" s="20">
        <v>0</v>
      </c>
      <c r="S1067" s="60">
        <v>0</v>
      </c>
      <c r="T1067" s="37" t="s">
        <v>41</v>
      </c>
      <c r="U1067" s="131" t="s">
        <v>184</v>
      </c>
      <c r="V1067" s="216" t="s">
        <v>549</v>
      </c>
      <c r="W1067" s="217"/>
    </row>
    <row r="1068" spans="1:23" ht="42.75" hidden="1">
      <c r="A1068" s="19" t="s">
        <v>1587</v>
      </c>
      <c r="B1068" s="19" t="s">
        <v>1832</v>
      </c>
      <c r="C1068" s="19" t="s">
        <v>1832</v>
      </c>
      <c r="D1068" s="37" t="s">
        <v>1834</v>
      </c>
      <c r="E1068" s="37">
        <v>15</v>
      </c>
      <c r="F1068" s="37" t="s">
        <v>1889</v>
      </c>
      <c r="G1068" s="37" t="s">
        <v>35</v>
      </c>
      <c r="H1068" s="37" t="s">
        <v>825</v>
      </c>
      <c r="I1068" s="37" t="s">
        <v>37</v>
      </c>
      <c r="J1068" s="52">
        <v>120</v>
      </c>
      <c r="K1068" s="8" t="s">
        <v>1230</v>
      </c>
      <c r="L1068" s="192"/>
      <c r="M1068" s="37">
        <v>1</v>
      </c>
      <c r="N1068" s="37" t="s">
        <v>1230</v>
      </c>
      <c r="O1068" s="37" t="s">
        <v>1230</v>
      </c>
      <c r="P1068" s="19" t="s">
        <v>247</v>
      </c>
      <c r="Q1068" s="60">
        <v>0</v>
      </c>
      <c r="R1068" s="20">
        <v>0</v>
      </c>
      <c r="S1068" s="60">
        <v>0</v>
      </c>
      <c r="T1068" s="19" t="s">
        <v>41</v>
      </c>
      <c r="U1068" s="131" t="s">
        <v>184</v>
      </c>
      <c r="V1068" s="216" t="s">
        <v>549</v>
      </c>
      <c r="W1068" s="217"/>
    </row>
    <row r="1069" spans="1:23" ht="57" hidden="1">
      <c r="A1069" s="19" t="s">
        <v>1587</v>
      </c>
      <c r="B1069" s="19" t="s">
        <v>1832</v>
      </c>
      <c r="C1069" s="19" t="s">
        <v>1832</v>
      </c>
      <c r="D1069" s="37" t="s">
        <v>1847</v>
      </c>
      <c r="E1069" s="37">
        <v>15</v>
      </c>
      <c r="F1069" s="37" t="s">
        <v>1848</v>
      </c>
      <c r="G1069" s="37" t="s">
        <v>35</v>
      </c>
      <c r="H1069" s="37" t="s">
        <v>1839</v>
      </c>
      <c r="I1069" s="37" t="s">
        <v>37</v>
      </c>
      <c r="J1069" s="52">
        <v>20</v>
      </c>
      <c r="K1069" s="8" t="s">
        <v>1230</v>
      </c>
      <c r="L1069" s="192"/>
      <c r="M1069" s="37">
        <v>1</v>
      </c>
      <c r="N1069" s="37" t="s">
        <v>1230</v>
      </c>
      <c r="O1069" s="37" t="s">
        <v>1230</v>
      </c>
      <c r="P1069" s="19" t="s">
        <v>247</v>
      </c>
      <c r="Q1069" s="20">
        <v>300</v>
      </c>
      <c r="R1069" s="20">
        <v>2000</v>
      </c>
      <c r="S1069" s="20">
        <v>2300</v>
      </c>
      <c r="T1069" s="19" t="s">
        <v>41</v>
      </c>
      <c r="U1069" s="131" t="s">
        <v>184</v>
      </c>
      <c r="V1069" s="131" t="s">
        <v>549</v>
      </c>
      <c r="W1069" s="217"/>
    </row>
    <row r="1070" spans="1:23" ht="42.75" hidden="1">
      <c r="A1070" s="19" t="s">
        <v>1587</v>
      </c>
      <c r="B1070" s="19" t="s">
        <v>1832</v>
      </c>
      <c r="C1070" s="19" t="s">
        <v>1890</v>
      </c>
      <c r="D1070" s="37" t="s">
        <v>1834</v>
      </c>
      <c r="E1070" s="37">
        <v>15</v>
      </c>
      <c r="F1070" s="37" t="s">
        <v>1835</v>
      </c>
      <c r="G1070" s="37" t="s">
        <v>35</v>
      </c>
      <c r="H1070" s="37" t="s">
        <v>36</v>
      </c>
      <c r="I1070" s="37" t="s">
        <v>37</v>
      </c>
      <c r="J1070" s="52">
        <v>120</v>
      </c>
      <c r="K1070" s="12" t="s">
        <v>1230</v>
      </c>
      <c r="L1070" s="192"/>
      <c r="M1070" s="37">
        <v>1</v>
      </c>
      <c r="N1070" s="37" t="s">
        <v>1230</v>
      </c>
      <c r="O1070" s="37" t="s">
        <v>1230</v>
      </c>
      <c r="P1070" s="19" t="s">
        <v>247</v>
      </c>
      <c r="Q1070" s="60">
        <v>3150</v>
      </c>
      <c r="R1070" s="20">
        <v>0</v>
      </c>
      <c r="S1070" s="60">
        <v>0</v>
      </c>
      <c r="T1070" s="19" t="s">
        <v>41</v>
      </c>
      <c r="U1070" s="37" t="s">
        <v>218</v>
      </c>
      <c r="V1070" s="216" t="s">
        <v>1836</v>
      </c>
      <c r="W1070" s="217"/>
    </row>
    <row r="1071" spans="1:23" ht="45" hidden="1">
      <c r="A1071" s="19" t="s">
        <v>1587</v>
      </c>
      <c r="B1071" s="19" t="s">
        <v>1832</v>
      </c>
      <c r="C1071" s="19" t="s">
        <v>1890</v>
      </c>
      <c r="D1071" s="37" t="s">
        <v>1837</v>
      </c>
      <c r="E1071" s="37">
        <v>12</v>
      </c>
      <c r="F1071" s="37" t="s">
        <v>1838</v>
      </c>
      <c r="G1071" s="37" t="s">
        <v>45</v>
      </c>
      <c r="H1071" s="37" t="s">
        <v>1839</v>
      </c>
      <c r="I1071" s="19" t="s">
        <v>46</v>
      </c>
      <c r="J1071" s="52">
        <v>30</v>
      </c>
      <c r="K1071" s="12" t="s">
        <v>1230</v>
      </c>
      <c r="L1071" s="192"/>
      <c r="M1071" s="37">
        <v>1</v>
      </c>
      <c r="N1071" s="37" t="s">
        <v>1230</v>
      </c>
      <c r="O1071" s="37" t="s">
        <v>1230</v>
      </c>
      <c r="P1071" s="19" t="s">
        <v>247</v>
      </c>
      <c r="Q1071" s="60">
        <v>0</v>
      </c>
      <c r="R1071" s="20">
        <v>0</v>
      </c>
      <c r="S1071" s="20">
        <v>0</v>
      </c>
      <c r="T1071" s="19" t="s">
        <v>41</v>
      </c>
      <c r="U1071" s="221" t="s">
        <v>76</v>
      </c>
      <c r="V1071" s="131" t="s">
        <v>77</v>
      </c>
      <c r="W1071" s="215" t="s">
        <v>58</v>
      </c>
    </row>
    <row r="1072" spans="1:23" ht="85.5" hidden="1">
      <c r="A1072" s="19" t="s">
        <v>1587</v>
      </c>
      <c r="B1072" s="19" t="s">
        <v>1832</v>
      </c>
      <c r="C1072" s="19" t="s">
        <v>1890</v>
      </c>
      <c r="D1072" s="37" t="s">
        <v>1840</v>
      </c>
      <c r="E1072" s="37">
        <v>15</v>
      </c>
      <c r="F1072" s="37" t="s">
        <v>1841</v>
      </c>
      <c r="G1072" s="37" t="s">
        <v>35</v>
      </c>
      <c r="H1072" s="37" t="s">
        <v>36</v>
      </c>
      <c r="I1072" s="19" t="s">
        <v>46</v>
      </c>
      <c r="J1072" s="52">
        <v>20</v>
      </c>
      <c r="K1072" s="12" t="s">
        <v>1230</v>
      </c>
      <c r="L1072" s="192"/>
      <c r="M1072" s="37">
        <v>1</v>
      </c>
      <c r="N1072" s="37" t="s">
        <v>1230</v>
      </c>
      <c r="O1072" s="37" t="s">
        <v>1230</v>
      </c>
      <c r="P1072" s="19" t="s">
        <v>247</v>
      </c>
      <c r="Q1072" s="20">
        <v>0</v>
      </c>
      <c r="R1072" s="20">
        <v>0</v>
      </c>
      <c r="S1072" s="20">
        <v>0</v>
      </c>
      <c r="T1072" s="19" t="s">
        <v>41</v>
      </c>
      <c r="U1072" s="131" t="s">
        <v>243</v>
      </c>
      <c r="V1072" s="216" t="s">
        <v>244</v>
      </c>
      <c r="W1072" s="217"/>
    </row>
    <row r="1073" spans="1:23" ht="45" hidden="1">
      <c r="A1073" s="19" t="s">
        <v>1587</v>
      </c>
      <c r="B1073" s="19" t="s">
        <v>1832</v>
      </c>
      <c r="C1073" s="19" t="s">
        <v>1890</v>
      </c>
      <c r="D1073" s="37" t="s">
        <v>1850</v>
      </c>
      <c r="E1073" s="37">
        <v>12</v>
      </c>
      <c r="F1073" s="37" t="s">
        <v>450</v>
      </c>
      <c r="G1073" s="37" t="s">
        <v>35</v>
      </c>
      <c r="H1073" s="37" t="s">
        <v>36</v>
      </c>
      <c r="I1073" s="37" t="s">
        <v>37</v>
      </c>
      <c r="J1073" s="52">
        <v>16</v>
      </c>
      <c r="K1073" s="12" t="s">
        <v>1230</v>
      </c>
      <c r="L1073" s="192"/>
      <c r="M1073" s="37">
        <v>1</v>
      </c>
      <c r="N1073" s="37" t="s">
        <v>1230</v>
      </c>
      <c r="O1073" s="37" t="s">
        <v>1230</v>
      </c>
      <c r="P1073" s="19" t="s">
        <v>247</v>
      </c>
      <c r="Q1073" s="60">
        <v>0</v>
      </c>
      <c r="R1073" s="20">
        <v>0</v>
      </c>
      <c r="S1073" s="60">
        <v>0</v>
      </c>
      <c r="T1073" s="19" t="s">
        <v>41</v>
      </c>
      <c r="U1073" s="210" t="s">
        <v>148</v>
      </c>
      <c r="V1073" s="216" t="s">
        <v>225</v>
      </c>
      <c r="W1073" s="217"/>
    </row>
    <row r="1074" spans="1:23" ht="45" hidden="1">
      <c r="A1074" s="19" t="s">
        <v>1587</v>
      </c>
      <c r="B1074" s="19" t="s">
        <v>1832</v>
      </c>
      <c r="C1074" s="19" t="s">
        <v>1890</v>
      </c>
      <c r="D1074" s="37" t="s">
        <v>1850</v>
      </c>
      <c r="E1074" s="37">
        <v>12</v>
      </c>
      <c r="F1074" s="37" t="s">
        <v>1851</v>
      </c>
      <c r="G1074" s="37" t="s">
        <v>35</v>
      </c>
      <c r="H1074" s="37" t="s">
        <v>36</v>
      </c>
      <c r="I1074" s="37" t="s">
        <v>37</v>
      </c>
      <c r="J1074" s="52">
        <v>16</v>
      </c>
      <c r="K1074" s="12" t="s">
        <v>1230</v>
      </c>
      <c r="L1074" s="192"/>
      <c r="M1074" s="37">
        <v>1</v>
      </c>
      <c r="N1074" s="37" t="s">
        <v>1230</v>
      </c>
      <c r="O1074" s="37" t="s">
        <v>1230</v>
      </c>
      <c r="P1074" s="19" t="s">
        <v>247</v>
      </c>
      <c r="Q1074" s="60">
        <v>0</v>
      </c>
      <c r="R1074" s="20">
        <v>0</v>
      </c>
      <c r="S1074" s="60">
        <v>0</v>
      </c>
      <c r="T1074" s="19" t="s">
        <v>41</v>
      </c>
      <c r="U1074" s="210" t="s">
        <v>148</v>
      </c>
      <c r="V1074" s="216" t="s">
        <v>225</v>
      </c>
      <c r="W1074" s="217"/>
    </row>
    <row r="1075" spans="1:23" ht="42.75" hidden="1">
      <c r="A1075" s="19" t="s">
        <v>1587</v>
      </c>
      <c r="B1075" s="19" t="s">
        <v>1832</v>
      </c>
      <c r="C1075" s="19" t="s">
        <v>1890</v>
      </c>
      <c r="D1075" s="37" t="s">
        <v>1834</v>
      </c>
      <c r="E1075" s="37">
        <v>15</v>
      </c>
      <c r="F1075" s="37" t="s">
        <v>1842</v>
      </c>
      <c r="G1075" s="37" t="s">
        <v>35</v>
      </c>
      <c r="H1075" s="37" t="s">
        <v>36</v>
      </c>
      <c r="I1075" s="19" t="s">
        <v>46</v>
      </c>
      <c r="J1075" s="52">
        <v>20</v>
      </c>
      <c r="K1075" s="12" t="s">
        <v>1230</v>
      </c>
      <c r="L1075" s="192"/>
      <c r="M1075" s="37">
        <v>1</v>
      </c>
      <c r="N1075" s="37" t="s">
        <v>1230</v>
      </c>
      <c r="O1075" s="37" t="s">
        <v>1230</v>
      </c>
      <c r="P1075" s="19" t="s">
        <v>247</v>
      </c>
      <c r="Q1075" s="60">
        <v>0</v>
      </c>
      <c r="R1075" s="20">
        <v>0</v>
      </c>
      <c r="S1075" s="60">
        <v>0</v>
      </c>
      <c r="T1075" s="19" t="s">
        <v>41</v>
      </c>
      <c r="U1075" s="131" t="s">
        <v>48</v>
      </c>
      <c r="V1075" s="216" t="s">
        <v>1843</v>
      </c>
      <c r="W1075" s="217"/>
    </row>
    <row r="1076" spans="1:23" ht="42.75" hidden="1">
      <c r="A1076" s="19" t="s">
        <v>1587</v>
      </c>
      <c r="B1076" s="19" t="s">
        <v>1832</v>
      </c>
      <c r="C1076" s="19" t="s">
        <v>1890</v>
      </c>
      <c r="D1076" s="37" t="s">
        <v>1834</v>
      </c>
      <c r="E1076" s="37">
        <v>15</v>
      </c>
      <c r="F1076" s="37" t="s">
        <v>1844</v>
      </c>
      <c r="G1076" s="37" t="s">
        <v>35</v>
      </c>
      <c r="H1076" s="37" t="s">
        <v>331</v>
      </c>
      <c r="I1076" s="37" t="s">
        <v>37</v>
      </c>
      <c r="J1076" s="52">
        <v>24</v>
      </c>
      <c r="K1076" s="12" t="s">
        <v>1230</v>
      </c>
      <c r="L1076" s="192"/>
      <c r="M1076" s="37">
        <v>1</v>
      </c>
      <c r="N1076" s="37" t="s">
        <v>1230</v>
      </c>
      <c r="O1076" s="37" t="s">
        <v>1230</v>
      </c>
      <c r="P1076" s="19" t="s">
        <v>247</v>
      </c>
      <c r="Q1076" s="60">
        <v>0</v>
      </c>
      <c r="R1076" s="20">
        <v>0</v>
      </c>
      <c r="S1076" s="60">
        <v>0</v>
      </c>
      <c r="T1076" s="19" t="s">
        <v>41</v>
      </c>
      <c r="U1076" s="131" t="s">
        <v>184</v>
      </c>
      <c r="V1076" s="216" t="s">
        <v>549</v>
      </c>
      <c r="W1076" s="217"/>
    </row>
    <row r="1077" spans="1:23" ht="42.75" hidden="1">
      <c r="A1077" s="19" t="s">
        <v>1587</v>
      </c>
      <c r="B1077" s="19" t="s">
        <v>1832</v>
      </c>
      <c r="C1077" s="19" t="s">
        <v>1890</v>
      </c>
      <c r="D1077" s="37" t="s">
        <v>1834</v>
      </c>
      <c r="E1077" s="37">
        <v>15</v>
      </c>
      <c r="F1077" s="37" t="s">
        <v>1844</v>
      </c>
      <c r="G1077" s="37" t="s">
        <v>35</v>
      </c>
      <c r="H1077" s="37" t="s">
        <v>331</v>
      </c>
      <c r="I1077" s="37" t="s">
        <v>37</v>
      </c>
      <c r="J1077" s="52">
        <v>24</v>
      </c>
      <c r="K1077" s="12" t="s">
        <v>1230</v>
      </c>
      <c r="L1077" s="192"/>
      <c r="M1077" s="37">
        <v>1</v>
      </c>
      <c r="N1077" s="37" t="s">
        <v>1230</v>
      </c>
      <c r="O1077" s="37" t="s">
        <v>1230</v>
      </c>
      <c r="P1077" s="19" t="s">
        <v>247</v>
      </c>
      <c r="Q1077" s="60">
        <v>0</v>
      </c>
      <c r="R1077" s="20">
        <v>0</v>
      </c>
      <c r="S1077" s="60">
        <v>0</v>
      </c>
      <c r="T1077" s="19" t="s">
        <v>41</v>
      </c>
      <c r="U1077" s="131" t="s">
        <v>184</v>
      </c>
      <c r="V1077" s="216" t="s">
        <v>549</v>
      </c>
      <c r="W1077" s="217"/>
    </row>
    <row r="1078" spans="1:23" ht="42.75" hidden="1">
      <c r="A1078" s="19" t="s">
        <v>1587</v>
      </c>
      <c r="B1078" s="19" t="s">
        <v>1832</v>
      </c>
      <c r="C1078" s="19" t="s">
        <v>1890</v>
      </c>
      <c r="D1078" s="37" t="s">
        <v>1834</v>
      </c>
      <c r="E1078" s="37">
        <v>12</v>
      </c>
      <c r="F1078" s="37" t="s">
        <v>1845</v>
      </c>
      <c r="G1078" s="37" t="s">
        <v>35</v>
      </c>
      <c r="H1078" s="37" t="s">
        <v>36</v>
      </c>
      <c r="I1078" s="37" t="s">
        <v>37</v>
      </c>
      <c r="J1078" s="52">
        <v>40</v>
      </c>
      <c r="K1078" s="12" t="s">
        <v>1230</v>
      </c>
      <c r="L1078" s="192"/>
      <c r="M1078" s="37">
        <v>1</v>
      </c>
      <c r="N1078" s="37" t="s">
        <v>1230</v>
      </c>
      <c r="O1078" s="37" t="s">
        <v>1230</v>
      </c>
      <c r="P1078" s="19" t="s">
        <v>247</v>
      </c>
      <c r="Q1078" s="60">
        <v>0</v>
      </c>
      <c r="R1078" s="20">
        <v>0</v>
      </c>
      <c r="S1078" s="60">
        <v>0</v>
      </c>
      <c r="T1078" s="19" t="s">
        <v>41</v>
      </c>
      <c r="U1078" s="131" t="s">
        <v>866</v>
      </c>
      <c r="V1078" s="216" t="s">
        <v>1014</v>
      </c>
      <c r="W1078" s="217"/>
    </row>
    <row r="1079" spans="1:23" ht="42.75" hidden="1">
      <c r="A1079" s="19" t="s">
        <v>1587</v>
      </c>
      <c r="B1079" s="19" t="s">
        <v>1832</v>
      </c>
      <c r="C1079" s="19" t="s">
        <v>1890</v>
      </c>
      <c r="D1079" s="37" t="s">
        <v>1834</v>
      </c>
      <c r="E1079" s="37">
        <v>15</v>
      </c>
      <c r="F1079" s="37" t="s">
        <v>1846</v>
      </c>
      <c r="G1079" s="37" t="s">
        <v>35</v>
      </c>
      <c r="H1079" s="37" t="s">
        <v>314</v>
      </c>
      <c r="I1079" s="37" t="s">
        <v>37</v>
      </c>
      <c r="J1079" s="52">
        <v>120</v>
      </c>
      <c r="K1079" s="8" t="s">
        <v>1230</v>
      </c>
      <c r="L1079" s="192"/>
      <c r="M1079" s="37">
        <v>1</v>
      </c>
      <c r="N1079" s="37" t="s">
        <v>1230</v>
      </c>
      <c r="O1079" s="37" t="s">
        <v>1230</v>
      </c>
      <c r="P1079" s="19" t="s">
        <v>247</v>
      </c>
      <c r="Q1079" s="60">
        <v>0</v>
      </c>
      <c r="R1079" s="20">
        <v>0</v>
      </c>
      <c r="S1079" s="60">
        <v>0</v>
      </c>
      <c r="T1079" s="37" t="s">
        <v>41</v>
      </c>
      <c r="U1079" s="131" t="s">
        <v>184</v>
      </c>
      <c r="V1079" s="216" t="s">
        <v>549</v>
      </c>
      <c r="W1079" s="217"/>
    </row>
    <row r="1080" spans="1:23" ht="57" hidden="1">
      <c r="A1080" s="19" t="s">
        <v>1587</v>
      </c>
      <c r="B1080" s="19" t="s">
        <v>1832</v>
      </c>
      <c r="C1080" s="19" t="s">
        <v>1890</v>
      </c>
      <c r="D1080" s="37" t="s">
        <v>1847</v>
      </c>
      <c r="E1080" s="37">
        <v>15</v>
      </c>
      <c r="F1080" s="37" t="s">
        <v>1848</v>
      </c>
      <c r="G1080" s="37" t="s">
        <v>35</v>
      </c>
      <c r="H1080" s="37" t="s">
        <v>1839</v>
      </c>
      <c r="I1080" s="37" t="s">
        <v>37</v>
      </c>
      <c r="J1080" s="52">
        <v>20</v>
      </c>
      <c r="K1080" s="8" t="s">
        <v>1230</v>
      </c>
      <c r="L1080" s="192"/>
      <c r="M1080" s="37">
        <v>1</v>
      </c>
      <c r="N1080" s="37" t="s">
        <v>1230</v>
      </c>
      <c r="O1080" s="37" t="s">
        <v>1230</v>
      </c>
      <c r="P1080" s="19" t="s">
        <v>247</v>
      </c>
      <c r="Q1080" s="20">
        <v>300</v>
      </c>
      <c r="R1080" s="20">
        <v>2000</v>
      </c>
      <c r="S1080" s="20">
        <v>2300</v>
      </c>
      <c r="T1080" s="19" t="s">
        <v>41</v>
      </c>
      <c r="U1080" s="131" t="s">
        <v>184</v>
      </c>
      <c r="V1080" s="131" t="s">
        <v>549</v>
      </c>
      <c r="W1080" s="217"/>
    </row>
    <row r="1081" spans="1:23" ht="57" hidden="1">
      <c r="A1081" s="19" t="s">
        <v>1587</v>
      </c>
      <c r="B1081" s="19" t="s">
        <v>1832</v>
      </c>
      <c r="C1081" s="19" t="s">
        <v>1890</v>
      </c>
      <c r="D1081" s="37" t="s">
        <v>1847</v>
      </c>
      <c r="E1081" s="37">
        <v>15</v>
      </c>
      <c r="F1081" s="37" t="s">
        <v>1848</v>
      </c>
      <c r="G1081" s="37" t="s">
        <v>35</v>
      </c>
      <c r="H1081" s="37" t="s">
        <v>1839</v>
      </c>
      <c r="I1081" s="37" t="s">
        <v>37</v>
      </c>
      <c r="J1081" s="52">
        <v>20</v>
      </c>
      <c r="K1081" s="8" t="s">
        <v>1230</v>
      </c>
      <c r="L1081" s="192"/>
      <c r="M1081" s="37">
        <v>1</v>
      </c>
      <c r="N1081" s="37" t="s">
        <v>1230</v>
      </c>
      <c r="O1081" s="37" t="s">
        <v>1230</v>
      </c>
      <c r="P1081" s="19" t="s">
        <v>247</v>
      </c>
      <c r="Q1081" s="20">
        <v>300</v>
      </c>
      <c r="R1081" s="20">
        <v>2000</v>
      </c>
      <c r="S1081" s="20">
        <v>2300</v>
      </c>
      <c r="T1081" s="19" t="s">
        <v>41</v>
      </c>
      <c r="U1081" s="131" t="s">
        <v>184</v>
      </c>
      <c r="V1081" s="131" t="s">
        <v>549</v>
      </c>
      <c r="W1081" s="217"/>
    </row>
    <row r="1082" spans="1:23" ht="185.25" hidden="1">
      <c r="A1082" s="19" t="s">
        <v>1587</v>
      </c>
      <c r="B1082" s="19" t="s">
        <v>1891</v>
      </c>
      <c r="C1082" s="19" t="s">
        <v>1892</v>
      </c>
      <c r="D1082" s="19" t="s">
        <v>1893</v>
      </c>
      <c r="E1082" s="19">
        <v>20</v>
      </c>
      <c r="F1082" s="19" t="s">
        <v>1894</v>
      </c>
      <c r="G1082" s="19" t="s">
        <v>35</v>
      </c>
      <c r="H1082" s="19" t="s">
        <v>310</v>
      </c>
      <c r="I1082" s="19" t="s">
        <v>37</v>
      </c>
      <c r="J1082" s="10">
        <v>16</v>
      </c>
      <c r="K1082" s="142" t="s">
        <v>1895</v>
      </c>
      <c r="L1082" s="192"/>
      <c r="M1082" s="19">
        <v>1</v>
      </c>
      <c r="N1082" s="19">
        <v>1476493</v>
      </c>
      <c r="O1082" s="19" t="s">
        <v>1896</v>
      </c>
      <c r="P1082" s="54" t="s">
        <v>162</v>
      </c>
      <c r="Q1082" s="20">
        <v>1000</v>
      </c>
      <c r="R1082" s="20">
        <v>0</v>
      </c>
      <c r="S1082" s="20">
        <v>1000</v>
      </c>
      <c r="T1082" s="19" t="s">
        <v>41</v>
      </c>
      <c r="U1082" s="131" t="s">
        <v>866</v>
      </c>
      <c r="V1082" s="216" t="s">
        <v>1014</v>
      </c>
      <c r="W1082" s="217"/>
    </row>
    <row r="1083" spans="1:23" ht="57" hidden="1">
      <c r="A1083" s="8" t="s">
        <v>1587</v>
      </c>
      <c r="B1083" s="8" t="s">
        <v>1891</v>
      </c>
      <c r="C1083" s="8" t="s">
        <v>1892</v>
      </c>
      <c r="D1083" s="8" t="s">
        <v>1897</v>
      </c>
      <c r="E1083" s="8">
        <v>20</v>
      </c>
      <c r="F1083" s="8" t="s">
        <v>538</v>
      </c>
      <c r="G1083" s="8" t="s">
        <v>45</v>
      </c>
      <c r="H1083" s="8" t="s">
        <v>36</v>
      </c>
      <c r="I1083" s="8" t="s">
        <v>37</v>
      </c>
      <c r="J1083" s="52">
        <v>40</v>
      </c>
      <c r="K1083" s="19" t="s">
        <v>1230</v>
      </c>
      <c r="L1083" s="192"/>
      <c r="M1083" s="8">
        <v>1</v>
      </c>
      <c r="N1083" s="8">
        <v>1491165</v>
      </c>
      <c r="O1083" s="8" t="s">
        <v>1898</v>
      </c>
      <c r="P1083" s="54" t="s">
        <v>162</v>
      </c>
      <c r="Q1083" s="14">
        <v>0</v>
      </c>
      <c r="R1083" s="20">
        <v>0</v>
      </c>
      <c r="S1083" s="14">
        <v>0</v>
      </c>
      <c r="T1083" s="8" t="s">
        <v>41</v>
      </c>
      <c r="U1083" s="131" t="s">
        <v>539</v>
      </c>
      <c r="V1083" s="216" t="s">
        <v>540</v>
      </c>
      <c r="W1083" s="210" t="s">
        <v>58</v>
      </c>
    </row>
    <row r="1084" spans="1:23" ht="171" hidden="1">
      <c r="A1084" s="19" t="s">
        <v>1587</v>
      </c>
      <c r="B1084" s="19" t="s">
        <v>1891</v>
      </c>
      <c r="C1084" s="19" t="s">
        <v>1892</v>
      </c>
      <c r="D1084" s="19" t="s">
        <v>1899</v>
      </c>
      <c r="E1084" s="19">
        <v>20</v>
      </c>
      <c r="F1084" s="19" t="s">
        <v>1900</v>
      </c>
      <c r="G1084" s="19" t="s">
        <v>35</v>
      </c>
      <c r="H1084" s="19" t="s">
        <v>36</v>
      </c>
      <c r="I1084" s="19" t="s">
        <v>37</v>
      </c>
      <c r="J1084" s="52">
        <v>16</v>
      </c>
      <c r="K1084" s="19" t="s">
        <v>293</v>
      </c>
      <c r="L1084" s="192"/>
      <c r="M1084" s="19">
        <v>1</v>
      </c>
      <c r="N1084" s="19">
        <v>1491165</v>
      </c>
      <c r="O1084" s="19" t="s">
        <v>1898</v>
      </c>
      <c r="P1084" s="54" t="s">
        <v>162</v>
      </c>
      <c r="Q1084" s="20">
        <v>1560</v>
      </c>
      <c r="R1084" s="20">
        <v>1750</v>
      </c>
      <c r="S1084" s="20">
        <v>3310</v>
      </c>
      <c r="T1084" s="19" t="s">
        <v>41</v>
      </c>
      <c r="U1084" s="131" t="s">
        <v>866</v>
      </c>
      <c r="V1084" s="216" t="s">
        <v>1014</v>
      </c>
      <c r="W1084" s="217"/>
    </row>
    <row r="1085" spans="1:23" ht="171" hidden="1">
      <c r="A1085" s="19" t="s">
        <v>1587</v>
      </c>
      <c r="B1085" s="19" t="s">
        <v>1891</v>
      </c>
      <c r="C1085" s="19" t="s">
        <v>1892</v>
      </c>
      <c r="D1085" s="19" t="s">
        <v>1899</v>
      </c>
      <c r="E1085" s="19">
        <v>20</v>
      </c>
      <c r="F1085" s="19" t="s">
        <v>1901</v>
      </c>
      <c r="G1085" s="19" t="s">
        <v>35</v>
      </c>
      <c r="H1085" s="19" t="s">
        <v>36</v>
      </c>
      <c r="I1085" s="19" t="s">
        <v>37</v>
      </c>
      <c r="J1085" s="52">
        <v>40</v>
      </c>
      <c r="K1085" s="19" t="s">
        <v>1230</v>
      </c>
      <c r="L1085" s="192"/>
      <c r="M1085" s="19">
        <v>1</v>
      </c>
      <c r="N1085" s="19">
        <v>1491165</v>
      </c>
      <c r="O1085" s="19" t="s">
        <v>1898</v>
      </c>
      <c r="P1085" s="54" t="s">
        <v>162</v>
      </c>
      <c r="Q1085" s="20">
        <v>0</v>
      </c>
      <c r="R1085" s="20">
        <v>0</v>
      </c>
      <c r="S1085" s="20">
        <v>0</v>
      </c>
      <c r="T1085" s="19" t="s">
        <v>41</v>
      </c>
      <c r="U1085" s="131" t="s">
        <v>866</v>
      </c>
      <c r="V1085" s="216" t="s">
        <v>1014</v>
      </c>
      <c r="W1085" s="217"/>
    </row>
    <row r="1086" spans="1:23" ht="171" hidden="1">
      <c r="A1086" s="19" t="s">
        <v>1587</v>
      </c>
      <c r="B1086" s="19" t="s">
        <v>1891</v>
      </c>
      <c r="C1086" s="19" t="s">
        <v>1902</v>
      </c>
      <c r="D1086" s="19" t="s">
        <v>1899</v>
      </c>
      <c r="E1086" s="19">
        <v>20</v>
      </c>
      <c r="F1086" s="19" t="s">
        <v>1903</v>
      </c>
      <c r="G1086" s="19" t="s">
        <v>35</v>
      </c>
      <c r="H1086" s="19" t="s">
        <v>310</v>
      </c>
      <c r="I1086" s="19" t="s">
        <v>37</v>
      </c>
      <c r="J1086" s="10">
        <v>30</v>
      </c>
      <c r="K1086" s="19" t="s">
        <v>1904</v>
      </c>
      <c r="L1086" s="192"/>
      <c r="M1086" s="19">
        <v>1</v>
      </c>
      <c r="N1086" s="19">
        <v>1712490</v>
      </c>
      <c r="O1086" s="19" t="s">
        <v>1905</v>
      </c>
      <c r="P1086" s="54" t="s">
        <v>162</v>
      </c>
      <c r="Q1086" s="20">
        <v>4000</v>
      </c>
      <c r="R1086" s="20">
        <v>15300</v>
      </c>
      <c r="S1086" s="20">
        <v>19300</v>
      </c>
      <c r="T1086" s="19" t="s">
        <v>41</v>
      </c>
      <c r="U1086" s="131" t="s">
        <v>866</v>
      </c>
      <c r="V1086" s="216" t="s">
        <v>1014</v>
      </c>
      <c r="W1086" s="217"/>
    </row>
    <row r="1087" spans="1:23" ht="171" hidden="1">
      <c r="A1087" s="19" t="s">
        <v>1587</v>
      </c>
      <c r="B1087" s="19" t="s">
        <v>1891</v>
      </c>
      <c r="C1087" s="19" t="s">
        <v>1902</v>
      </c>
      <c r="D1087" s="19" t="s">
        <v>1899</v>
      </c>
      <c r="E1087" s="19">
        <v>20</v>
      </c>
      <c r="F1087" s="19" t="s">
        <v>1906</v>
      </c>
      <c r="G1087" s="19" t="s">
        <v>35</v>
      </c>
      <c r="H1087" s="19" t="s">
        <v>310</v>
      </c>
      <c r="I1087" s="19" t="s">
        <v>37</v>
      </c>
      <c r="J1087" s="10">
        <v>36</v>
      </c>
      <c r="K1087" s="19" t="s">
        <v>1230</v>
      </c>
      <c r="L1087" s="192"/>
      <c r="M1087" s="19">
        <v>1</v>
      </c>
      <c r="N1087" s="19">
        <v>2090737</v>
      </c>
      <c r="O1087" s="19" t="s">
        <v>1907</v>
      </c>
      <c r="P1087" s="19" t="s">
        <v>268</v>
      </c>
      <c r="Q1087" s="20">
        <v>4500</v>
      </c>
      <c r="R1087" s="20">
        <v>0</v>
      </c>
      <c r="S1087" s="20">
        <v>4500</v>
      </c>
      <c r="T1087" s="19" t="s">
        <v>41</v>
      </c>
      <c r="U1087" s="131" t="s">
        <v>866</v>
      </c>
      <c r="V1087" s="216" t="s">
        <v>1014</v>
      </c>
      <c r="W1087" s="217"/>
    </row>
    <row r="1088" spans="1:23" ht="171" hidden="1">
      <c r="A1088" s="19" t="s">
        <v>1587</v>
      </c>
      <c r="B1088" s="19" t="s">
        <v>1891</v>
      </c>
      <c r="C1088" s="19" t="s">
        <v>1902</v>
      </c>
      <c r="D1088" s="19" t="s">
        <v>1899</v>
      </c>
      <c r="E1088" s="19">
        <v>20</v>
      </c>
      <c r="F1088" s="19" t="s">
        <v>1900</v>
      </c>
      <c r="G1088" s="19" t="s">
        <v>35</v>
      </c>
      <c r="H1088" s="19" t="s">
        <v>36</v>
      </c>
      <c r="I1088" s="19" t="s">
        <v>37</v>
      </c>
      <c r="J1088" s="52">
        <v>16</v>
      </c>
      <c r="K1088" s="19" t="s">
        <v>293</v>
      </c>
      <c r="L1088" s="192"/>
      <c r="M1088" s="19">
        <v>1</v>
      </c>
      <c r="N1088" s="19">
        <v>2091100</v>
      </c>
      <c r="O1088" s="19" t="s">
        <v>1908</v>
      </c>
      <c r="P1088" s="19" t="s">
        <v>268</v>
      </c>
      <c r="Q1088" s="20">
        <v>1560</v>
      </c>
      <c r="R1088" s="20">
        <v>1750</v>
      </c>
      <c r="S1088" s="20">
        <v>3310</v>
      </c>
      <c r="T1088" s="19" t="s">
        <v>41</v>
      </c>
      <c r="U1088" s="131" t="s">
        <v>866</v>
      </c>
      <c r="V1088" s="216" t="s">
        <v>1014</v>
      </c>
      <c r="W1088" s="217"/>
    </row>
    <row r="1089" spans="1:23" ht="128.25" hidden="1">
      <c r="A1089" s="19" t="s">
        <v>1587</v>
      </c>
      <c r="B1089" s="19" t="s">
        <v>1891</v>
      </c>
      <c r="C1089" s="19" t="s">
        <v>1902</v>
      </c>
      <c r="D1089" s="19" t="s">
        <v>1909</v>
      </c>
      <c r="E1089" s="19">
        <v>20</v>
      </c>
      <c r="F1089" s="19" t="s">
        <v>541</v>
      </c>
      <c r="G1089" s="19" t="s">
        <v>35</v>
      </c>
      <c r="H1089" s="19" t="s">
        <v>36</v>
      </c>
      <c r="I1089" s="19" t="s">
        <v>46</v>
      </c>
      <c r="J1089" s="52">
        <v>180</v>
      </c>
      <c r="K1089" s="19" t="s">
        <v>288</v>
      </c>
      <c r="L1089" s="192"/>
      <c r="M1089" s="19">
        <v>1</v>
      </c>
      <c r="N1089" s="19">
        <v>2090813</v>
      </c>
      <c r="O1089" s="19" t="s">
        <v>1910</v>
      </c>
      <c r="P1089" s="54" t="s">
        <v>162</v>
      </c>
      <c r="Q1089" s="20">
        <v>0</v>
      </c>
      <c r="R1089" s="20">
        <v>0</v>
      </c>
      <c r="S1089" s="20">
        <v>0</v>
      </c>
      <c r="T1089" s="19" t="s">
        <v>41</v>
      </c>
      <c r="U1089" s="131" t="s">
        <v>184</v>
      </c>
      <c r="V1089" s="216" t="s">
        <v>542</v>
      </c>
      <c r="W1089" s="217"/>
    </row>
    <row r="1090" spans="1:23" ht="171" hidden="1">
      <c r="A1090" s="19" t="s">
        <v>1587</v>
      </c>
      <c r="B1090" s="19" t="s">
        <v>1891</v>
      </c>
      <c r="C1090" s="19" t="s">
        <v>1902</v>
      </c>
      <c r="D1090" s="19" t="s">
        <v>1899</v>
      </c>
      <c r="E1090" s="19">
        <v>20</v>
      </c>
      <c r="F1090" s="19" t="s">
        <v>1911</v>
      </c>
      <c r="G1090" s="19" t="s">
        <v>35</v>
      </c>
      <c r="H1090" s="19" t="s">
        <v>36</v>
      </c>
      <c r="I1090" s="19" t="s">
        <v>37</v>
      </c>
      <c r="J1090" s="52">
        <v>16</v>
      </c>
      <c r="K1090" s="19" t="s">
        <v>300</v>
      </c>
      <c r="L1090" s="192"/>
      <c r="M1090" s="19">
        <v>1</v>
      </c>
      <c r="N1090" s="19">
        <v>2091100</v>
      </c>
      <c r="O1090" s="19" t="s">
        <v>1908</v>
      </c>
      <c r="P1090" s="19" t="s">
        <v>268</v>
      </c>
      <c r="Q1090" s="20">
        <v>1560</v>
      </c>
      <c r="R1090" s="20">
        <v>1750</v>
      </c>
      <c r="S1090" s="20">
        <v>3310</v>
      </c>
      <c r="T1090" s="19" t="s">
        <v>41</v>
      </c>
      <c r="U1090" s="37" t="s">
        <v>218</v>
      </c>
      <c r="V1090" s="216" t="s">
        <v>1836</v>
      </c>
      <c r="W1090" s="217"/>
    </row>
    <row r="1091" spans="1:23" ht="171" hidden="1">
      <c r="A1091" s="19" t="s">
        <v>1587</v>
      </c>
      <c r="B1091" s="19" t="s">
        <v>1891</v>
      </c>
      <c r="C1091" s="19" t="s">
        <v>1902</v>
      </c>
      <c r="D1091" s="19" t="s">
        <v>1899</v>
      </c>
      <c r="E1091" s="19">
        <v>20</v>
      </c>
      <c r="F1091" s="19" t="s">
        <v>1912</v>
      </c>
      <c r="G1091" s="19" t="s">
        <v>35</v>
      </c>
      <c r="H1091" s="19" t="s">
        <v>1060</v>
      </c>
      <c r="I1091" s="19" t="s">
        <v>37</v>
      </c>
      <c r="J1091" s="52">
        <v>16</v>
      </c>
      <c r="K1091" s="19" t="s">
        <v>1913</v>
      </c>
      <c r="L1091" s="192"/>
      <c r="M1091" s="19">
        <v>1</v>
      </c>
      <c r="N1091" s="19">
        <v>1712490</v>
      </c>
      <c r="O1091" s="19" t="s">
        <v>1905</v>
      </c>
      <c r="P1091" s="54" t="s">
        <v>162</v>
      </c>
      <c r="Q1091" s="20">
        <v>10500</v>
      </c>
      <c r="R1091" s="20">
        <v>11100</v>
      </c>
      <c r="S1091" s="20">
        <v>21600</v>
      </c>
      <c r="T1091" s="19" t="s">
        <v>41</v>
      </c>
      <c r="U1091" s="131" t="s">
        <v>866</v>
      </c>
      <c r="V1091" s="216" t="s">
        <v>1014</v>
      </c>
      <c r="W1091" s="217"/>
    </row>
    <row r="1092" spans="1:23" ht="171" hidden="1">
      <c r="A1092" s="19" t="s">
        <v>1587</v>
      </c>
      <c r="B1092" s="19" t="s">
        <v>1891</v>
      </c>
      <c r="C1092" s="19" t="s">
        <v>1902</v>
      </c>
      <c r="D1092" s="19" t="s">
        <v>1899</v>
      </c>
      <c r="E1092" s="19">
        <v>20</v>
      </c>
      <c r="F1092" s="19" t="s">
        <v>1914</v>
      </c>
      <c r="G1092" s="19" t="s">
        <v>35</v>
      </c>
      <c r="H1092" s="19" t="s">
        <v>36</v>
      </c>
      <c r="I1092" s="19" t="s">
        <v>37</v>
      </c>
      <c r="J1092" s="52">
        <v>40</v>
      </c>
      <c r="K1092" s="19" t="s">
        <v>1230</v>
      </c>
      <c r="L1092" s="192"/>
      <c r="M1092" s="19">
        <v>1</v>
      </c>
      <c r="N1092" s="19">
        <v>1861598</v>
      </c>
      <c r="O1092" s="19" t="s">
        <v>1915</v>
      </c>
      <c r="P1092" s="54" t="s">
        <v>162</v>
      </c>
      <c r="Q1092" s="20">
        <v>0</v>
      </c>
      <c r="R1092" s="20">
        <v>0</v>
      </c>
      <c r="S1092" s="20">
        <v>0</v>
      </c>
      <c r="T1092" s="19" t="s">
        <v>41</v>
      </c>
      <c r="U1092" s="210" t="s">
        <v>184</v>
      </c>
      <c r="V1092" s="131" t="s">
        <v>1011</v>
      </c>
      <c r="W1092" s="217"/>
    </row>
    <row r="1093" spans="1:23" ht="171" hidden="1">
      <c r="A1093" s="19" t="s">
        <v>1587</v>
      </c>
      <c r="B1093" s="19" t="s">
        <v>1891</v>
      </c>
      <c r="C1093" s="19" t="s">
        <v>1902</v>
      </c>
      <c r="D1093" s="19" t="s">
        <v>1899</v>
      </c>
      <c r="E1093" s="19">
        <v>20</v>
      </c>
      <c r="F1093" s="19" t="s">
        <v>1916</v>
      </c>
      <c r="G1093" s="19" t="s">
        <v>35</v>
      </c>
      <c r="H1093" s="19" t="s">
        <v>36</v>
      </c>
      <c r="I1093" s="19" t="s">
        <v>37</v>
      </c>
      <c r="J1093" s="52">
        <v>40</v>
      </c>
      <c r="K1093" s="19" t="s">
        <v>297</v>
      </c>
      <c r="L1093" s="192"/>
      <c r="M1093" s="19">
        <v>1</v>
      </c>
      <c r="N1093" s="19">
        <v>2091100</v>
      </c>
      <c r="O1093" s="19" t="s">
        <v>1908</v>
      </c>
      <c r="P1093" s="19" t="s">
        <v>268</v>
      </c>
      <c r="Q1093" s="20">
        <v>1560</v>
      </c>
      <c r="R1093" s="20">
        <v>1750</v>
      </c>
      <c r="S1093" s="20">
        <v>3310</v>
      </c>
      <c r="T1093" s="19" t="s">
        <v>41</v>
      </c>
      <c r="U1093" s="216" t="s">
        <v>184</v>
      </c>
      <c r="V1093" s="131" t="s">
        <v>799</v>
      </c>
      <c r="W1093" s="219" t="s">
        <v>50</v>
      </c>
    </row>
    <row r="1094" spans="1:23" ht="99.75" hidden="1">
      <c r="A1094" s="19" t="s">
        <v>1587</v>
      </c>
      <c r="B1094" s="19" t="s">
        <v>1891</v>
      </c>
      <c r="C1094" s="19" t="s">
        <v>1902</v>
      </c>
      <c r="D1094" s="19" t="s">
        <v>1917</v>
      </c>
      <c r="E1094" s="19">
        <v>20</v>
      </c>
      <c r="F1094" s="19" t="s">
        <v>1918</v>
      </c>
      <c r="G1094" s="19" t="s">
        <v>35</v>
      </c>
      <c r="H1094" s="19" t="s">
        <v>36</v>
      </c>
      <c r="I1094" s="19" t="s">
        <v>46</v>
      </c>
      <c r="J1094" s="52">
        <v>180</v>
      </c>
      <c r="K1094" s="19" t="s">
        <v>1919</v>
      </c>
      <c r="L1094" s="192"/>
      <c r="M1094" s="19">
        <v>1</v>
      </c>
      <c r="N1094" s="19">
        <v>1450086</v>
      </c>
      <c r="O1094" s="19" t="s">
        <v>1920</v>
      </c>
      <c r="P1094" s="54" t="s">
        <v>162</v>
      </c>
      <c r="Q1094" s="20">
        <v>0</v>
      </c>
      <c r="R1094" s="20">
        <v>0</v>
      </c>
      <c r="S1094" s="20">
        <v>0</v>
      </c>
      <c r="T1094" s="19" t="s">
        <v>68</v>
      </c>
      <c r="U1094" s="131" t="s">
        <v>148</v>
      </c>
      <c r="V1094" s="131" t="s">
        <v>157</v>
      </c>
      <c r="W1094" s="217"/>
    </row>
    <row r="1095" spans="1:23" ht="171" hidden="1">
      <c r="A1095" s="19" t="s">
        <v>1587</v>
      </c>
      <c r="B1095" s="19" t="s">
        <v>1891</v>
      </c>
      <c r="C1095" s="19" t="s">
        <v>1902</v>
      </c>
      <c r="D1095" s="19" t="s">
        <v>1899</v>
      </c>
      <c r="E1095" s="19">
        <v>20</v>
      </c>
      <c r="F1095" s="19" t="s">
        <v>1921</v>
      </c>
      <c r="G1095" s="19" t="s">
        <v>35</v>
      </c>
      <c r="H1095" s="19" t="s">
        <v>310</v>
      </c>
      <c r="I1095" s="19" t="s">
        <v>37</v>
      </c>
      <c r="J1095" s="52">
        <v>16</v>
      </c>
      <c r="K1095" s="19" t="s">
        <v>1922</v>
      </c>
      <c r="L1095" s="192"/>
      <c r="M1095" s="19">
        <v>1</v>
      </c>
      <c r="N1095" s="19">
        <v>2114212</v>
      </c>
      <c r="O1095" s="19" t="s">
        <v>1923</v>
      </c>
      <c r="P1095" s="54" t="s">
        <v>162</v>
      </c>
      <c r="Q1095" s="20">
        <v>1450</v>
      </c>
      <c r="R1095" s="20">
        <v>14600</v>
      </c>
      <c r="S1095" s="20">
        <v>16050</v>
      </c>
      <c r="T1095" s="19" t="s">
        <v>41</v>
      </c>
      <c r="U1095" s="131" t="s">
        <v>866</v>
      </c>
      <c r="V1095" s="216" t="s">
        <v>1014</v>
      </c>
      <c r="W1095" s="217"/>
    </row>
    <row r="1096" spans="1:23" ht="71.25" hidden="1">
      <c r="A1096" s="19" t="s">
        <v>1587</v>
      </c>
      <c r="B1096" s="19" t="s">
        <v>1891</v>
      </c>
      <c r="C1096" s="19" t="s">
        <v>1902</v>
      </c>
      <c r="D1096" s="19" t="s">
        <v>1924</v>
      </c>
      <c r="E1096" s="19">
        <v>20</v>
      </c>
      <c r="F1096" s="19" t="s">
        <v>410</v>
      </c>
      <c r="G1096" s="19" t="s">
        <v>145</v>
      </c>
      <c r="H1096" s="19" t="s">
        <v>36</v>
      </c>
      <c r="I1096" s="19" t="s">
        <v>37</v>
      </c>
      <c r="J1096" s="52">
        <v>16</v>
      </c>
      <c r="K1096" s="19" t="s">
        <v>1925</v>
      </c>
      <c r="L1096" s="19" t="s">
        <v>216</v>
      </c>
      <c r="M1096" s="19">
        <v>1</v>
      </c>
      <c r="N1096" s="19">
        <v>2090489</v>
      </c>
      <c r="O1096" s="19" t="s">
        <v>1926</v>
      </c>
      <c r="P1096" s="19" t="s">
        <v>268</v>
      </c>
      <c r="Q1096" s="20">
        <v>0</v>
      </c>
      <c r="R1096" s="20">
        <v>0</v>
      </c>
      <c r="S1096" s="20">
        <v>0</v>
      </c>
      <c r="T1096" s="19" t="s">
        <v>145</v>
      </c>
      <c r="U1096" s="131" t="s">
        <v>235</v>
      </c>
      <c r="V1096" s="216" t="s">
        <v>236</v>
      </c>
      <c r="W1096" s="217"/>
    </row>
    <row r="1097" spans="1:23" ht="171" hidden="1">
      <c r="A1097" s="19" t="s">
        <v>1587</v>
      </c>
      <c r="B1097" s="19" t="s">
        <v>1891</v>
      </c>
      <c r="C1097" s="19" t="s">
        <v>1902</v>
      </c>
      <c r="D1097" s="19" t="s">
        <v>1899</v>
      </c>
      <c r="E1097" s="19">
        <v>20</v>
      </c>
      <c r="F1097" s="19" t="s">
        <v>1927</v>
      </c>
      <c r="G1097" s="19" t="s">
        <v>35</v>
      </c>
      <c r="H1097" s="19" t="s">
        <v>154</v>
      </c>
      <c r="I1097" s="19" t="s">
        <v>37</v>
      </c>
      <c r="J1097" s="52">
        <v>780</v>
      </c>
      <c r="K1097" s="19" t="s">
        <v>1928</v>
      </c>
      <c r="L1097" s="192"/>
      <c r="M1097" s="19">
        <v>1</v>
      </c>
      <c r="N1097" s="19">
        <v>2114212</v>
      </c>
      <c r="O1097" s="19" t="s">
        <v>1923</v>
      </c>
      <c r="P1097" s="54" t="s">
        <v>162</v>
      </c>
      <c r="Q1097" s="20">
        <v>0</v>
      </c>
      <c r="R1097" s="20">
        <v>0</v>
      </c>
      <c r="S1097" s="20">
        <v>0</v>
      </c>
      <c r="T1097" s="19" t="s">
        <v>228</v>
      </c>
      <c r="U1097" s="216" t="s">
        <v>218</v>
      </c>
      <c r="V1097" s="216" t="s">
        <v>398</v>
      </c>
      <c r="W1097" s="217"/>
    </row>
    <row r="1098" spans="1:23" ht="99.75" hidden="1">
      <c r="A1098" s="19" t="s">
        <v>1587</v>
      </c>
      <c r="B1098" s="19" t="s">
        <v>1891</v>
      </c>
      <c r="C1098" s="19" t="s">
        <v>1902</v>
      </c>
      <c r="D1098" s="19" t="s">
        <v>1917</v>
      </c>
      <c r="E1098" s="19">
        <v>20</v>
      </c>
      <c r="F1098" s="19" t="s">
        <v>1929</v>
      </c>
      <c r="G1098" s="19" t="s">
        <v>145</v>
      </c>
      <c r="H1098" s="19" t="s">
        <v>36</v>
      </c>
      <c r="I1098" s="19" t="s">
        <v>46</v>
      </c>
      <c r="J1098" s="52">
        <v>180</v>
      </c>
      <c r="K1098" s="8" t="s">
        <v>1930</v>
      </c>
      <c r="L1098" s="192" t="s">
        <v>610</v>
      </c>
      <c r="M1098" s="19">
        <v>1</v>
      </c>
      <c r="N1098" s="19">
        <v>1861598</v>
      </c>
      <c r="O1098" s="19" t="s">
        <v>1915</v>
      </c>
      <c r="P1098" s="54" t="s">
        <v>162</v>
      </c>
      <c r="Q1098" s="20">
        <v>0</v>
      </c>
      <c r="R1098" s="20">
        <v>0</v>
      </c>
      <c r="S1098" s="20">
        <v>0</v>
      </c>
      <c r="T1098" s="19" t="s">
        <v>145</v>
      </c>
      <c r="U1098" s="37"/>
      <c r="V1098" s="216" t="s">
        <v>1328</v>
      </c>
      <c r="W1098" s="217"/>
    </row>
    <row r="1099" spans="1:23" ht="171" hidden="1">
      <c r="A1099" s="19" t="s">
        <v>1587</v>
      </c>
      <c r="B1099" s="19" t="s">
        <v>1891</v>
      </c>
      <c r="C1099" s="19" t="s">
        <v>1902</v>
      </c>
      <c r="D1099" s="19" t="s">
        <v>1899</v>
      </c>
      <c r="E1099" s="19">
        <v>20</v>
      </c>
      <c r="F1099" s="19" t="s">
        <v>1931</v>
      </c>
      <c r="G1099" s="19" t="s">
        <v>145</v>
      </c>
      <c r="H1099" s="19" t="s">
        <v>154</v>
      </c>
      <c r="I1099" s="19" t="s">
        <v>37</v>
      </c>
      <c r="J1099" s="52">
        <v>480</v>
      </c>
      <c r="K1099" s="19" t="s">
        <v>1234</v>
      </c>
      <c r="L1099" s="19" t="s">
        <v>356</v>
      </c>
      <c r="M1099" s="19">
        <v>1</v>
      </c>
      <c r="N1099" s="19">
        <v>1712490</v>
      </c>
      <c r="O1099" s="19" t="s">
        <v>1905</v>
      </c>
      <c r="P1099" s="54" t="s">
        <v>162</v>
      </c>
      <c r="Q1099" s="20">
        <v>0</v>
      </c>
      <c r="R1099" s="20">
        <v>0</v>
      </c>
      <c r="S1099" s="20">
        <v>0</v>
      </c>
      <c r="T1099" s="19" t="s">
        <v>145</v>
      </c>
      <c r="U1099" s="37"/>
      <c r="V1099" s="216" t="s">
        <v>1328</v>
      </c>
      <c r="W1099" s="217"/>
    </row>
    <row r="1100" spans="1:23" ht="171" hidden="1">
      <c r="A1100" s="19" t="s">
        <v>1587</v>
      </c>
      <c r="B1100" s="19" t="s">
        <v>1891</v>
      </c>
      <c r="C1100" s="19" t="s">
        <v>1902</v>
      </c>
      <c r="D1100" s="19" t="s">
        <v>1899</v>
      </c>
      <c r="E1100" s="19">
        <v>20</v>
      </c>
      <c r="F1100" s="19" t="s">
        <v>1932</v>
      </c>
      <c r="G1100" s="19" t="s">
        <v>145</v>
      </c>
      <c r="H1100" s="19" t="s">
        <v>154</v>
      </c>
      <c r="I1100" s="19" t="s">
        <v>37</v>
      </c>
      <c r="J1100" s="52">
        <v>528</v>
      </c>
      <c r="K1100" s="8" t="s">
        <v>1933</v>
      </c>
      <c r="L1100" s="192" t="s">
        <v>610</v>
      </c>
      <c r="M1100" s="19">
        <v>1</v>
      </c>
      <c r="N1100" s="19">
        <v>2114212</v>
      </c>
      <c r="O1100" s="19" t="s">
        <v>1923</v>
      </c>
      <c r="P1100" s="54" t="s">
        <v>162</v>
      </c>
      <c r="Q1100" s="20">
        <v>0</v>
      </c>
      <c r="R1100" s="20">
        <v>0</v>
      </c>
      <c r="S1100" s="20">
        <v>0</v>
      </c>
      <c r="T1100" s="19" t="s">
        <v>145</v>
      </c>
      <c r="U1100" s="37"/>
      <c r="V1100" s="216" t="s">
        <v>1328</v>
      </c>
      <c r="W1100" s="217"/>
    </row>
    <row r="1101" spans="1:23" ht="185.25" hidden="1">
      <c r="A1101" s="19" t="s">
        <v>1587</v>
      </c>
      <c r="B1101" s="19" t="s">
        <v>1891</v>
      </c>
      <c r="C1101" s="19" t="s">
        <v>1902</v>
      </c>
      <c r="D1101" s="19" t="s">
        <v>1893</v>
      </c>
      <c r="E1101" s="19">
        <v>20</v>
      </c>
      <c r="F1101" s="19" t="s">
        <v>898</v>
      </c>
      <c r="G1101" s="19" t="s">
        <v>145</v>
      </c>
      <c r="H1101" s="19" t="s">
        <v>36</v>
      </c>
      <c r="I1101" s="19" t="s">
        <v>46</v>
      </c>
      <c r="J1101" s="52">
        <v>120</v>
      </c>
      <c r="K1101" s="19" t="s">
        <v>1230</v>
      </c>
      <c r="L1101" s="192" t="s">
        <v>610</v>
      </c>
      <c r="M1101" s="19">
        <v>1</v>
      </c>
      <c r="N1101" s="19">
        <v>2091100</v>
      </c>
      <c r="O1101" s="19" t="s">
        <v>1908</v>
      </c>
      <c r="P1101" s="19" t="s">
        <v>268</v>
      </c>
      <c r="Q1101" s="20">
        <v>0</v>
      </c>
      <c r="R1101" s="20">
        <v>0</v>
      </c>
      <c r="S1101" s="20">
        <v>0</v>
      </c>
      <c r="T1101" s="19" t="s">
        <v>145</v>
      </c>
      <c r="U1101" s="131" t="s">
        <v>201</v>
      </c>
      <c r="V1101" s="131" t="s">
        <v>202</v>
      </c>
      <c r="W1101" s="217"/>
    </row>
    <row r="1102" spans="1:23" ht="128.25" hidden="1">
      <c r="A1102" s="19" t="s">
        <v>1587</v>
      </c>
      <c r="B1102" s="19" t="s">
        <v>1891</v>
      </c>
      <c r="C1102" s="19" t="s">
        <v>1891</v>
      </c>
      <c r="D1102" s="19" t="s">
        <v>1934</v>
      </c>
      <c r="E1102" s="19">
        <v>20</v>
      </c>
      <c r="F1102" s="19" t="s">
        <v>44</v>
      </c>
      <c r="G1102" s="19" t="s">
        <v>45</v>
      </c>
      <c r="H1102" s="19" t="s">
        <v>36</v>
      </c>
      <c r="I1102" s="19" t="s">
        <v>37</v>
      </c>
      <c r="J1102" s="52">
        <v>40</v>
      </c>
      <c r="K1102" s="8" t="s">
        <v>1230</v>
      </c>
      <c r="L1102" s="192"/>
      <c r="M1102" s="19">
        <v>16</v>
      </c>
      <c r="N1102" s="37" t="s">
        <v>1230</v>
      </c>
      <c r="O1102" s="37" t="s">
        <v>1230</v>
      </c>
      <c r="P1102" s="19" t="s">
        <v>247</v>
      </c>
      <c r="Q1102" s="20">
        <v>0</v>
      </c>
      <c r="R1102" s="20">
        <v>0</v>
      </c>
      <c r="S1102" s="20">
        <v>0</v>
      </c>
      <c r="T1102" s="19" t="s">
        <v>41</v>
      </c>
      <c r="U1102" s="131" t="s">
        <v>48</v>
      </c>
      <c r="V1102" s="131" t="s">
        <v>49</v>
      </c>
      <c r="W1102" s="215" t="s">
        <v>78</v>
      </c>
    </row>
    <row r="1103" spans="1:23" ht="57" hidden="1">
      <c r="A1103" s="19" t="s">
        <v>1587</v>
      </c>
      <c r="B1103" s="19" t="s">
        <v>1935</v>
      </c>
      <c r="C1103" s="19" t="s">
        <v>1936</v>
      </c>
      <c r="D1103" s="19" t="s">
        <v>1937</v>
      </c>
      <c r="E1103" s="19">
        <v>15</v>
      </c>
      <c r="F1103" s="19" t="s">
        <v>1938</v>
      </c>
      <c r="G1103" s="19" t="s">
        <v>45</v>
      </c>
      <c r="H1103" s="19" t="s">
        <v>36</v>
      </c>
      <c r="I1103" s="19" t="s">
        <v>37</v>
      </c>
      <c r="J1103" s="52">
        <v>40</v>
      </c>
      <c r="K1103" s="37" t="s">
        <v>1230</v>
      </c>
      <c r="L1103" s="192"/>
      <c r="M1103" s="19">
        <v>10</v>
      </c>
      <c r="N1103" s="37" t="s">
        <v>1230</v>
      </c>
      <c r="O1103" s="37" t="s">
        <v>1230</v>
      </c>
      <c r="P1103" s="19" t="s">
        <v>1939</v>
      </c>
      <c r="Q1103" s="20">
        <v>0</v>
      </c>
      <c r="R1103" s="20">
        <v>0</v>
      </c>
      <c r="S1103" s="20">
        <v>0</v>
      </c>
      <c r="T1103" s="19" t="s">
        <v>41</v>
      </c>
      <c r="U1103" s="216" t="s">
        <v>184</v>
      </c>
      <c r="V1103" s="216" t="s">
        <v>248</v>
      </c>
      <c r="W1103" s="215" t="s">
        <v>58</v>
      </c>
    </row>
    <row r="1104" spans="1:23" ht="142.5" hidden="1">
      <c r="A1104" s="19" t="s">
        <v>1587</v>
      </c>
      <c r="B1104" s="19" t="s">
        <v>1935</v>
      </c>
      <c r="C1104" s="19" t="s">
        <v>1936</v>
      </c>
      <c r="D1104" s="19" t="s">
        <v>1940</v>
      </c>
      <c r="E1104" s="19">
        <v>15</v>
      </c>
      <c r="F1104" s="19" t="s">
        <v>1941</v>
      </c>
      <c r="G1104" s="19" t="s">
        <v>45</v>
      </c>
      <c r="H1104" s="19" t="s">
        <v>36</v>
      </c>
      <c r="I1104" s="19" t="s">
        <v>46</v>
      </c>
      <c r="J1104" s="52">
        <v>12</v>
      </c>
      <c r="K1104" s="19" t="s">
        <v>1942</v>
      </c>
      <c r="L1104" s="192"/>
      <c r="M1104" s="19">
        <v>11</v>
      </c>
      <c r="N1104" s="37" t="s">
        <v>1230</v>
      </c>
      <c r="O1104" s="37" t="s">
        <v>1230</v>
      </c>
      <c r="P1104" s="19" t="s">
        <v>1943</v>
      </c>
      <c r="Q1104" s="20">
        <v>870</v>
      </c>
      <c r="R1104" s="20">
        <v>0</v>
      </c>
      <c r="S1104" s="8">
        <f>Tabela212[[#This Row],[CUSTO INDIVIDUAL INSCRIÇÃO]]*Tabela212[[#This Row],[QUANTIDADE DE SERVIDORES]]</f>
        <v>9570</v>
      </c>
      <c r="T1104" s="19" t="s">
        <v>41</v>
      </c>
      <c r="U1104" s="131" t="s">
        <v>184</v>
      </c>
      <c r="V1104" s="131" t="s">
        <v>706</v>
      </c>
      <c r="W1104" s="215" t="s">
        <v>78</v>
      </c>
    </row>
    <row r="1105" spans="1:23" ht="142.5" hidden="1">
      <c r="A1105" s="19" t="s">
        <v>1587</v>
      </c>
      <c r="B1105" s="19" t="s">
        <v>1935</v>
      </c>
      <c r="C1105" s="19" t="s">
        <v>1936</v>
      </c>
      <c r="D1105" s="19" t="s">
        <v>1944</v>
      </c>
      <c r="E1105" s="19">
        <v>15</v>
      </c>
      <c r="F1105" s="19" t="s">
        <v>1945</v>
      </c>
      <c r="G1105" s="19" t="s">
        <v>45</v>
      </c>
      <c r="H1105" s="19" t="s">
        <v>36</v>
      </c>
      <c r="I1105" s="19" t="s">
        <v>46</v>
      </c>
      <c r="J1105" s="52">
        <v>16</v>
      </c>
      <c r="K1105" s="19" t="s">
        <v>1946</v>
      </c>
      <c r="L1105" s="192"/>
      <c r="M1105" s="19">
        <v>11</v>
      </c>
      <c r="N1105" s="37" t="s">
        <v>1230</v>
      </c>
      <c r="O1105" s="37" t="s">
        <v>1230</v>
      </c>
      <c r="P1105" s="19" t="s">
        <v>1943</v>
      </c>
      <c r="Q1105" s="20">
        <v>570</v>
      </c>
      <c r="R1105" s="20">
        <v>0</v>
      </c>
      <c r="S1105" s="8">
        <f>Tabela212[[#This Row],[CUSTO INDIVIDUAL INSCRIÇÃO]]*Tabela212[[#This Row],[QUANTIDADE DE SERVIDORES]]</f>
        <v>6270</v>
      </c>
      <c r="T1105" s="19" t="s">
        <v>41</v>
      </c>
      <c r="U1105" s="131" t="s">
        <v>184</v>
      </c>
      <c r="V1105" s="131" t="s">
        <v>706</v>
      </c>
      <c r="W1105" s="215" t="s">
        <v>78</v>
      </c>
    </row>
    <row r="1106" spans="1:23" ht="71.25" hidden="1">
      <c r="A1106" s="19" t="s">
        <v>1587</v>
      </c>
      <c r="B1106" s="19" t="s">
        <v>1935</v>
      </c>
      <c r="C1106" s="19" t="s">
        <v>1936</v>
      </c>
      <c r="D1106" s="19" t="s">
        <v>1947</v>
      </c>
      <c r="E1106" s="19">
        <v>15</v>
      </c>
      <c r="F1106" s="19" t="s">
        <v>1038</v>
      </c>
      <c r="G1106" s="19" t="s">
        <v>45</v>
      </c>
      <c r="H1106" s="19" t="s">
        <v>36</v>
      </c>
      <c r="I1106" s="19" t="s">
        <v>37</v>
      </c>
      <c r="J1106" s="52"/>
      <c r="K1106" s="37" t="s">
        <v>1230</v>
      </c>
      <c r="L1106" s="192"/>
      <c r="M1106" s="19">
        <v>10</v>
      </c>
      <c r="N1106" s="37" t="s">
        <v>1230</v>
      </c>
      <c r="O1106" s="37" t="s">
        <v>1230</v>
      </c>
      <c r="P1106" s="37" t="s">
        <v>1948</v>
      </c>
      <c r="Q1106" s="20">
        <v>0</v>
      </c>
      <c r="R1106" s="20">
        <v>0</v>
      </c>
      <c r="S1106" s="20">
        <v>0</v>
      </c>
      <c r="T1106" s="19" t="s">
        <v>41</v>
      </c>
      <c r="U1106" s="221" t="s">
        <v>48</v>
      </c>
      <c r="V1106" s="221" t="s">
        <v>163</v>
      </c>
      <c r="W1106" s="219" t="s">
        <v>50</v>
      </c>
    </row>
    <row r="1107" spans="1:23" ht="57" hidden="1">
      <c r="A1107" s="19" t="s">
        <v>1587</v>
      </c>
      <c r="B1107" s="19" t="s">
        <v>1935</v>
      </c>
      <c r="C1107" s="19" t="s">
        <v>1936</v>
      </c>
      <c r="D1107" s="19" t="s">
        <v>1949</v>
      </c>
      <c r="E1107" s="134">
        <v>15</v>
      </c>
      <c r="F1107" s="19" t="s">
        <v>1950</v>
      </c>
      <c r="G1107" s="19" t="s">
        <v>35</v>
      </c>
      <c r="H1107" s="19" t="s">
        <v>36</v>
      </c>
      <c r="I1107" s="19" t="s">
        <v>37</v>
      </c>
      <c r="J1107" s="52"/>
      <c r="K1107" s="8" t="s">
        <v>1230</v>
      </c>
      <c r="L1107" s="192"/>
      <c r="M1107" s="19">
        <v>2</v>
      </c>
      <c r="N1107" s="8" t="s">
        <v>1230</v>
      </c>
      <c r="O1107" s="8" t="s">
        <v>1230</v>
      </c>
      <c r="P1107" s="19" t="s">
        <v>247</v>
      </c>
      <c r="Q1107" s="20">
        <v>0</v>
      </c>
      <c r="R1107" s="20">
        <v>0</v>
      </c>
      <c r="S1107" s="20">
        <v>0</v>
      </c>
      <c r="T1107" s="19" t="s">
        <v>235</v>
      </c>
      <c r="U1107" s="131" t="s">
        <v>235</v>
      </c>
      <c r="V1107" s="131" t="s">
        <v>236</v>
      </c>
      <c r="W1107" s="217"/>
    </row>
    <row r="1108" spans="1:23" ht="57" hidden="1">
      <c r="A1108" s="19" t="s">
        <v>1587</v>
      </c>
      <c r="B1108" s="19" t="s">
        <v>1935</v>
      </c>
      <c r="C1108" s="19" t="s">
        <v>1936</v>
      </c>
      <c r="D1108" s="19" t="s">
        <v>1951</v>
      </c>
      <c r="E1108" s="134">
        <v>15</v>
      </c>
      <c r="F1108" s="19" t="s">
        <v>1952</v>
      </c>
      <c r="G1108" s="19" t="s">
        <v>35</v>
      </c>
      <c r="H1108" s="19" t="s">
        <v>36</v>
      </c>
      <c r="I1108" s="19" t="s">
        <v>37</v>
      </c>
      <c r="J1108" s="52"/>
      <c r="K1108" s="8" t="s">
        <v>1230</v>
      </c>
      <c r="L1108" s="192"/>
      <c r="M1108" s="19">
        <v>2</v>
      </c>
      <c r="N1108" s="8" t="s">
        <v>1230</v>
      </c>
      <c r="O1108" s="8" t="s">
        <v>1230</v>
      </c>
      <c r="P1108" s="19" t="s">
        <v>247</v>
      </c>
      <c r="Q1108" s="20">
        <v>0</v>
      </c>
      <c r="R1108" s="20">
        <v>0</v>
      </c>
      <c r="S1108" s="20">
        <v>0</v>
      </c>
      <c r="T1108" s="19" t="s">
        <v>235</v>
      </c>
      <c r="U1108" s="131" t="s">
        <v>235</v>
      </c>
      <c r="V1108" s="131" t="s">
        <v>236</v>
      </c>
      <c r="W1108" s="217"/>
    </row>
    <row r="1109" spans="1:23" ht="85.5" hidden="1">
      <c r="A1109" s="19" t="s">
        <v>1587</v>
      </c>
      <c r="B1109" s="19" t="s">
        <v>1935</v>
      </c>
      <c r="C1109" s="19" t="s">
        <v>1936</v>
      </c>
      <c r="D1109" s="19" t="s">
        <v>1953</v>
      </c>
      <c r="E1109" s="19">
        <v>15</v>
      </c>
      <c r="F1109" s="19" t="s">
        <v>1954</v>
      </c>
      <c r="G1109" s="19" t="s">
        <v>45</v>
      </c>
      <c r="H1109" s="19" t="s">
        <v>36</v>
      </c>
      <c r="I1109" s="19" t="s">
        <v>37</v>
      </c>
      <c r="J1109" s="52">
        <v>16</v>
      </c>
      <c r="K1109" s="115">
        <v>44075</v>
      </c>
      <c r="L1109" s="192"/>
      <c r="M1109" s="19">
        <v>14</v>
      </c>
      <c r="N1109" s="37" t="s">
        <v>1230</v>
      </c>
      <c r="O1109" s="37" t="s">
        <v>1230</v>
      </c>
      <c r="P1109" s="37" t="s">
        <v>1955</v>
      </c>
      <c r="Q1109" s="20">
        <v>0</v>
      </c>
      <c r="R1109" s="20">
        <v>0</v>
      </c>
      <c r="S1109" s="20">
        <v>0</v>
      </c>
      <c r="T1109" s="19" t="s">
        <v>41</v>
      </c>
      <c r="U1109" s="210" t="s">
        <v>1036</v>
      </c>
      <c r="V1109" s="131" t="s">
        <v>1481</v>
      </c>
      <c r="W1109" s="215" t="s">
        <v>78</v>
      </c>
    </row>
    <row r="1110" spans="1:23" ht="71.25" hidden="1">
      <c r="A1110" s="19" t="s">
        <v>1587</v>
      </c>
      <c r="B1110" s="19" t="s">
        <v>1935</v>
      </c>
      <c r="C1110" s="19" t="s">
        <v>1936</v>
      </c>
      <c r="D1110" s="19" t="s">
        <v>1956</v>
      </c>
      <c r="E1110" s="19">
        <v>20</v>
      </c>
      <c r="F1110" s="19" t="s">
        <v>1957</v>
      </c>
      <c r="G1110" s="19" t="s">
        <v>45</v>
      </c>
      <c r="H1110" s="19" t="s">
        <v>36</v>
      </c>
      <c r="I1110" s="19" t="s">
        <v>37</v>
      </c>
      <c r="J1110" s="52">
        <v>40</v>
      </c>
      <c r="K1110" s="8" t="s">
        <v>1230</v>
      </c>
      <c r="L1110" s="192"/>
      <c r="M1110" s="19">
        <v>1</v>
      </c>
      <c r="N1110" s="37" t="s">
        <v>1230</v>
      </c>
      <c r="O1110" s="37" t="s">
        <v>1230</v>
      </c>
      <c r="P1110" s="19" t="s">
        <v>268</v>
      </c>
      <c r="Q1110" s="20">
        <v>0</v>
      </c>
      <c r="R1110" s="20">
        <v>0</v>
      </c>
      <c r="S1110" s="20">
        <v>0</v>
      </c>
      <c r="T1110" s="19" t="s">
        <v>41</v>
      </c>
      <c r="U1110" s="131" t="s">
        <v>201</v>
      </c>
      <c r="V1110" s="131" t="s">
        <v>202</v>
      </c>
      <c r="W1110" s="219" t="s">
        <v>50</v>
      </c>
    </row>
    <row r="1111" spans="1:23" ht="128.25" hidden="1">
      <c r="A1111" s="19" t="s">
        <v>1587</v>
      </c>
      <c r="B1111" s="19" t="s">
        <v>1935</v>
      </c>
      <c r="C1111" s="19" t="s">
        <v>1936</v>
      </c>
      <c r="D1111" s="19" t="s">
        <v>1958</v>
      </c>
      <c r="E1111" s="19">
        <v>15</v>
      </c>
      <c r="F1111" s="293" t="s">
        <v>1957</v>
      </c>
      <c r="G1111" s="19" t="s">
        <v>45</v>
      </c>
      <c r="H1111" s="19" t="s">
        <v>36</v>
      </c>
      <c r="I1111" s="19" t="s">
        <v>37</v>
      </c>
      <c r="J1111" s="52">
        <v>40</v>
      </c>
      <c r="K1111" s="8" t="s">
        <v>1230</v>
      </c>
      <c r="L1111" s="192"/>
      <c r="M1111" s="19">
        <v>8</v>
      </c>
      <c r="N1111" s="37" t="s">
        <v>1230</v>
      </c>
      <c r="O1111" s="37" t="s">
        <v>1230</v>
      </c>
      <c r="P1111" s="54" t="s">
        <v>162</v>
      </c>
      <c r="Q1111" s="20">
        <v>0</v>
      </c>
      <c r="R1111" s="20">
        <v>0</v>
      </c>
      <c r="S1111" s="20">
        <v>0</v>
      </c>
      <c r="T1111" s="19" t="s">
        <v>41</v>
      </c>
      <c r="U1111" s="131" t="s">
        <v>201</v>
      </c>
      <c r="V1111" s="131" t="s">
        <v>202</v>
      </c>
      <c r="W1111" s="219" t="s">
        <v>50</v>
      </c>
    </row>
    <row r="1112" spans="1:23" ht="142.5" hidden="1">
      <c r="A1112" s="19" t="s">
        <v>1587</v>
      </c>
      <c r="B1112" s="19" t="s">
        <v>1935</v>
      </c>
      <c r="C1112" s="8" t="s">
        <v>1936</v>
      </c>
      <c r="D1112" s="19" t="s">
        <v>1944</v>
      </c>
      <c r="E1112" s="19">
        <v>15</v>
      </c>
      <c r="F1112" s="19" t="s">
        <v>1959</v>
      </c>
      <c r="G1112" s="19" t="s">
        <v>45</v>
      </c>
      <c r="H1112" s="19" t="s">
        <v>331</v>
      </c>
      <c r="I1112" s="37" t="s">
        <v>37</v>
      </c>
      <c r="J1112" s="52">
        <v>8</v>
      </c>
      <c r="K1112" s="12" t="s">
        <v>1230</v>
      </c>
      <c r="L1112" s="192"/>
      <c r="M1112" s="19">
        <v>14</v>
      </c>
      <c r="N1112" s="37" t="s">
        <v>1230</v>
      </c>
      <c r="O1112" s="37" t="s">
        <v>1230</v>
      </c>
      <c r="P1112" s="37" t="s">
        <v>1955</v>
      </c>
      <c r="Q1112" s="20">
        <v>0</v>
      </c>
      <c r="R1112" s="20">
        <v>0</v>
      </c>
      <c r="S1112" s="20">
        <v>0</v>
      </c>
      <c r="T1112" s="19" t="s">
        <v>41</v>
      </c>
      <c r="U1112" s="131" t="s">
        <v>866</v>
      </c>
      <c r="V1112" s="216" t="s">
        <v>1014</v>
      </c>
      <c r="W1112" s="215" t="s">
        <v>78</v>
      </c>
    </row>
    <row r="1113" spans="1:23" ht="142.5" hidden="1">
      <c r="A1113" s="19" t="s">
        <v>1587</v>
      </c>
      <c r="B1113" s="19" t="s">
        <v>1935</v>
      </c>
      <c r="C1113" s="19" t="s">
        <v>1936</v>
      </c>
      <c r="D1113" s="19" t="s">
        <v>1940</v>
      </c>
      <c r="E1113" s="19">
        <v>15</v>
      </c>
      <c r="F1113" s="19" t="s">
        <v>1960</v>
      </c>
      <c r="G1113" s="19" t="s">
        <v>45</v>
      </c>
      <c r="H1113" s="19" t="s">
        <v>36</v>
      </c>
      <c r="I1113" s="19" t="s">
        <v>37</v>
      </c>
      <c r="J1113" s="52">
        <v>16</v>
      </c>
      <c r="K1113" s="12" t="s">
        <v>1230</v>
      </c>
      <c r="L1113" s="192"/>
      <c r="M1113" s="19">
        <v>14</v>
      </c>
      <c r="N1113" s="37" t="s">
        <v>1230</v>
      </c>
      <c r="O1113" s="37" t="s">
        <v>1230</v>
      </c>
      <c r="P1113" s="19" t="s">
        <v>1943</v>
      </c>
      <c r="Q1113" s="20">
        <v>0</v>
      </c>
      <c r="R1113" s="20">
        <v>0</v>
      </c>
      <c r="S1113" s="20">
        <v>0</v>
      </c>
      <c r="T1113" s="19" t="s">
        <v>41</v>
      </c>
      <c r="U1113" s="210" t="s">
        <v>1036</v>
      </c>
      <c r="V1113" s="131" t="s">
        <v>1961</v>
      </c>
      <c r="W1113" s="215" t="s">
        <v>78</v>
      </c>
    </row>
    <row r="1114" spans="1:23" ht="156.75" hidden="1">
      <c r="A1114" s="19" t="s">
        <v>1587</v>
      </c>
      <c r="B1114" s="19" t="s">
        <v>1935</v>
      </c>
      <c r="C1114" s="19" t="s">
        <v>1936</v>
      </c>
      <c r="D1114" s="19" t="s">
        <v>1962</v>
      </c>
      <c r="E1114" s="19">
        <v>15</v>
      </c>
      <c r="F1114" s="19" t="s">
        <v>1963</v>
      </c>
      <c r="G1114" s="19" t="s">
        <v>45</v>
      </c>
      <c r="H1114" s="19" t="s">
        <v>36</v>
      </c>
      <c r="I1114" s="19" t="s">
        <v>46</v>
      </c>
      <c r="J1114" s="62">
        <v>20</v>
      </c>
      <c r="K1114" s="141">
        <v>44075</v>
      </c>
      <c r="L1114" s="192"/>
      <c r="M1114" s="19">
        <v>1</v>
      </c>
      <c r="N1114" s="19">
        <v>1481088</v>
      </c>
      <c r="O1114" s="37" t="s">
        <v>1964</v>
      </c>
      <c r="P1114" s="54" t="s">
        <v>162</v>
      </c>
      <c r="Q1114" s="20">
        <v>0</v>
      </c>
      <c r="R1114" s="20">
        <v>0</v>
      </c>
      <c r="S1114" s="20">
        <v>0</v>
      </c>
      <c r="T1114" s="19" t="s">
        <v>41</v>
      </c>
      <c r="U1114" s="131" t="s">
        <v>48</v>
      </c>
      <c r="V1114" s="216" t="s">
        <v>188</v>
      </c>
      <c r="W1114" s="219" t="s">
        <v>50</v>
      </c>
    </row>
    <row r="1115" spans="1:23" ht="128.25" hidden="1">
      <c r="A1115" s="19" t="s">
        <v>1587</v>
      </c>
      <c r="B1115" s="19" t="s">
        <v>1935</v>
      </c>
      <c r="C1115" s="19" t="s">
        <v>1936</v>
      </c>
      <c r="D1115" s="19" t="s">
        <v>1965</v>
      </c>
      <c r="E1115" s="19">
        <v>15</v>
      </c>
      <c r="F1115" s="19" t="s">
        <v>1966</v>
      </c>
      <c r="G1115" s="19" t="s">
        <v>145</v>
      </c>
      <c r="H1115" s="19" t="s">
        <v>36</v>
      </c>
      <c r="I1115" s="19" t="s">
        <v>46</v>
      </c>
      <c r="J1115" s="52">
        <v>140</v>
      </c>
      <c r="K1115" s="8" t="s">
        <v>1967</v>
      </c>
      <c r="L1115" s="8" t="s">
        <v>216</v>
      </c>
      <c r="M1115" s="19">
        <v>1</v>
      </c>
      <c r="N1115" s="19">
        <v>1481088</v>
      </c>
      <c r="O1115" s="37" t="s">
        <v>1964</v>
      </c>
      <c r="P1115" s="54" t="s">
        <v>162</v>
      </c>
      <c r="Q1115" s="20">
        <v>0</v>
      </c>
      <c r="R1115" s="20">
        <v>0</v>
      </c>
      <c r="S1115" s="20">
        <v>0</v>
      </c>
      <c r="T1115" s="19" t="s">
        <v>145</v>
      </c>
      <c r="U1115" s="131" t="s">
        <v>866</v>
      </c>
      <c r="V1115" s="216" t="s">
        <v>1014</v>
      </c>
      <c r="W1115" s="217"/>
    </row>
    <row r="1116" spans="1:23" ht="42.75" hidden="1">
      <c r="A1116" s="19" t="s">
        <v>1587</v>
      </c>
      <c r="B1116" s="19" t="s">
        <v>1935</v>
      </c>
      <c r="C1116" s="19" t="s">
        <v>1936</v>
      </c>
      <c r="D1116" s="19" t="s">
        <v>1947</v>
      </c>
      <c r="E1116" s="19">
        <v>15</v>
      </c>
      <c r="F1116" s="19" t="s">
        <v>1968</v>
      </c>
      <c r="G1116" s="19" t="s">
        <v>145</v>
      </c>
      <c r="H1116" s="19" t="s">
        <v>36</v>
      </c>
      <c r="I1116" s="19" t="s">
        <v>46</v>
      </c>
      <c r="J1116" s="52">
        <v>300</v>
      </c>
      <c r="K1116" s="8" t="s">
        <v>1969</v>
      </c>
      <c r="L1116" s="8" t="s">
        <v>152</v>
      </c>
      <c r="M1116" s="19">
        <v>1</v>
      </c>
      <c r="N1116" s="19">
        <v>2110004</v>
      </c>
      <c r="O1116" s="37" t="s">
        <v>1970</v>
      </c>
      <c r="P1116" s="54" t="s">
        <v>162</v>
      </c>
      <c r="Q1116" s="20">
        <v>0</v>
      </c>
      <c r="R1116" s="20">
        <v>0</v>
      </c>
      <c r="S1116" s="20">
        <v>0</v>
      </c>
      <c r="T1116" s="19" t="s">
        <v>145</v>
      </c>
      <c r="U1116" s="37" t="s">
        <v>218</v>
      </c>
      <c r="V1116" s="216" t="s">
        <v>1836</v>
      </c>
      <c r="W1116" s="217"/>
    </row>
    <row r="1117" spans="1:23" ht="185.25" hidden="1">
      <c r="A1117" s="19" t="s">
        <v>1587</v>
      </c>
      <c r="B1117" s="19" t="s">
        <v>1935</v>
      </c>
      <c r="C1117" s="19" t="s">
        <v>1936</v>
      </c>
      <c r="D1117" s="19" t="s">
        <v>1971</v>
      </c>
      <c r="E1117" s="19">
        <v>15</v>
      </c>
      <c r="F1117" s="19" t="s">
        <v>1972</v>
      </c>
      <c r="G1117" s="19" t="s">
        <v>35</v>
      </c>
      <c r="H1117" s="19" t="s">
        <v>310</v>
      </c>
      <c r="I1117" s="19" t="s">
        <v>37</v>
      </c>
      <c r="J1117" s="52">
        <v>24</v>
      </c>
      <c r="K1117" s="12" t="s">
        <v>1973</v>
      </c>
      <c r="L1117" s="192"/>
      <c r="M1117" s="19">
        <v>1</v>
      </c>
      <c r="N1117" s="19">
        <v>2114493</v>
      </c>
      <c r="O1117" s="37" t="s">
        <v>1974</v>
      </c>
      <c r="P1117" s="37" t="s">
        <v>611</v>
      </c>
      <c r="Q1117" s="20">
        <v>5554</v>
      </c>
      <c r="R1117" s="20">
        <v>14600</v>
      </c>
      <c r="S1117" s="20">
        <v>20154</v>
      </c>
      <c r="T1117" s="19" t="s">
        <v>41</v>
      </c>
      <c r="U1117" s="131" t="s">
        <v>184</v>
      </c>
      <c r="V1117" s="131" t="s">
        <v>706</v>
      </c>
      <c r="W1117" s="217"/>
    </row>
    <row r="1118" spans="1:23" ht="185.25" hidden="1">
      <c r="A1118" s="19" t="s">
        <v>1587</v>
      </c>
      <c r="B1118" s="19" t="s">
        <v>1935</v>
      </c>
      <c r="C1118" s="19" t="s">
        <v>1936</v>
      </c>
      <c r="D1118" s="19" t="s">
        <v>1971</v>
      </c>
      <c r="E1118" s="19">
        <v>15</v>
      </c>
      <c r="F1118" s="19" t="s">
        <v>1972</v>
      </c>
      <c r="G1118" s="19" t="s">
        <v>35</v>
      </c>
      <c r="H1118" s="19" t="s">
        <v>310</v>
      </c>
      <c r="I1118" s="19" t="s">
        <v>37</v>
      </c>
      <c r="J1118" s="52">
        <v>24</v>
      </c>
      <c r="K1118" s="12" t="s">
        <v>1973</v>
      </c>
      <c r="L1118" s="192"/>
      <c r="M1118" s="19">
        <v>1</v>
      </c>
      <c r="N1118" s="19">
        <v>1491202</v>
      </c>
      <c r="O1118" s="37" t="s">
        <v>1975</v>
      </c>
      <c r="P1118" s="37" t="s">
        <v>611</v>
      </c>
      <c r="Q1118" s="20">
        <v>5554</v>
      </c>
      <c r="R1118" s="20">
        <v>14600</v>
      </c>
      <c r="S1118" s="20">
        <v>20154</v>
      </c>
      <c r="T1118" s="19" t="s">
        <v>41</v>
      </c>
      <c r="U1118" s="131" t="s">
        <v>184</v>
      </c>
      <c r="V1118" s="131" t="s">
        <v>706</v>
      </c>
      <c r="W1118" s="217"/>
    </row>
    <row r="1119" spans="1:23" ht="185.25" hidden="1">
      <c r="A1119" s="19" t="s">
        <v>1587</v>
      </c>
      <c r="B1119" s="19" t="s">
        <v>1935</v>
      </c>
      <c r="C1119" s="19" t="s">
        <v>1936</v>
      </c>
      <c r="D1119" s="19" t="s">
        <v>1971</v>
      </c>
      <c r="E1119" s="19">
        <v>15</v>
      </c>
      <c r="F1119" s="19" t="s">
        <v>1976</v>
      </c>
      <c r="G1119" s="19" t="s">
        <v>35</v>
      </c>
      <c r="H1119" s="19" t="s">
        <v>310</v>
      </c>
      <c r="I1119" s="19" t="s">
        <v>37</v>
      </c>
      <c r="J1119" s="52">
        <v>32</v>
      </c>
      <c r="K1119" s="8" t="s">
        <v>1977</v>
      </c>
      <c r="L1119" s="192"/>
      <c r="M1119" s="19">
        <v>1</v>
      </c>
      <c r="N1119" s="19">
        <v>1481088</v>
      </c>
      <c r="O1119" s="37" t="s">
        <v>1964</v>
      </c>
      <c r="P1119" s="54" t="s">
        <v>162</v>
      </c>
      <c r="Q1119" s="20">
        <v>350</v>
      </c>
      <c r="R1119" s="20">
        <v>2000</v>
      </c>
      <c r="S1119" s="20">
        <v>2350</v>
      </c>
      <c r="T1119" s="19" t="s">
        <v>41</v>
      </c>
      <c r="U1119" s="131" t="s">
        <v>184</v>
      </c>
      <c r="V1119" s="131" t="s">
        <v>706</v>
      </c>
      <c r="W1119" s="217"/>
    </row>
    <row r="1120" spans="1:23" ht="42.75" hidden="1">
      <c r="A1120" s="19" t="s">
        <v>1587</v>
      </c>
      <c r="B1120" s="19" t="s">
        <v>1935</v>
      </c>
      <c r="C1120" s="19" t="s">
        <v>1936</v>
      </c>
      <c r="D1120" s="19" t="s">
        <v>1978</v>
      </c>
      <c r="E1120" s="19">
        <v>15</v>
      </c>
      <c r="F1120" s="19" t="s">
        <v>1979</v>
      </c>
      <c r="G1120" s="19" t="s">
        <v>145</v>
      </c>
      <c r="H1120" s="19" t="s">
        <v>36</v>
      </c>
      <c r="I1120" s="19" t="s">
        <v>46</v>
      </c>
      <c r="J1120" s="52">
        <v>180</v>
      </c>
      <c r="K1120" s="8" t="s">
        <v>1980</v>
      </c>
      <c r="L1120" s="10" t="s">
        <v>224</v>
      </c>
      <c r="M1120" s="19">
        <v>1</v>
      </c>
      <c r="N1120" s="19">
        <v>1061742</v>
      </c>
      <c r="O1120" s="37" t="s">
        <v>1981</v>
      </c>
      <c r="P1120" s="19" t="s">
        <v>268</v>
      </c>
      <c r="Q1120" s="20">
        <v>0</v>
      </c>
      <c r="R1120" s="20">
        <v>0</v>
      </c>
      <c r="S1120" s="20">
        <v>0</v>
      </c>
      <c r="T1120" s="19" t="s">
        <v>145</v>
      </c>
      <c r="U1120" s="221" t="s">
        <v>48</v>
      </c>
      <c r="V1120" s="131" t="s">
        <v>163</v>
      </c>
      <c r="W1120" s="217"/>
    </row>
    <row r="1121" spans="1:23" ht="57" hidden="1">
      <c r="A1121" s="19" t="s">
        <v>1587</v>
      </c>
      <c r="B1121" s="19" t="s">
        <v>1935</v>
      </c>
      <c r="C1121" s="19" t="s">
        <v>1936</v>
      </c>
      <c r="D1121" s="19" t="s">
        <v>1951</v>
      </c>
      <c r="E1121" s="19">
        <v>15</v>
      </c>
      <c r="F1121" s="19" t="s">
        <v>1952</v>
      </c>
      <c r="G1121" s="19" t="s">
        <v>145</v>
      </c>
      <c r="H1121" s="19" t="s">
        <v>36</v>
      </c>
      <c r="I1121" s="19" t="s">
        <v>37</v>
      </c>
      <c r="J1121" s="52">
        <v>240</v>
      </c>
      <c r="K1121" s="8" t="s">
        <v>1982</v>
      </c>
      <c r="L1121" s="8" t="s">
        <v>152</v>
      </c>
      <c r="M1121" s="19">
        <v>1</v>
      </c>
      <c r="N1121" s="19">
        <v>1378418</v>
      </c>
      <c r="O1121" s="37" t="s">
        <v>1983</v>
      </c>
      <c r="P1121" s="54" t="s">
        <v>162</v>
      </c>
      <c r="Q1121" s="20">
        <v>0</v>
      </c>
      <c r="R1121" s="20">
        <v>0</v>
      </c>
      <c r="S1121" s="20">
        <v>0</v>
      </c>
      <c r="T1121" s="19" t="s">
        <v>145</v>
      </c>
      <c r="U1121" s="131" t="s">
        <v>235</v>
      </c>
      <c r="V1121" s="216" t="s">
        <v>236</v>
      </c>
      <c r="W1121" s="217"/>
    </row>
    <row r="1122" spans="1:23" ht="57" hidden="1">
      <c r="A1122" s="19" t="s">
        <v>1587</v>
      </c>
      <c r="B1122" s="19" t="s">
        <v>1935</v>
      </c>
      <c r="C1122" s="19" t="s">
        <v>1936</v>
      </c>
      <c r="D1122" s="19" t="s">
        <v>1951</v>
      </c>
      <c r="E1122" s="19">
        <v>15</v>
      </c>
      <c r="F1122" s="19" t="s">
        <v>1952</v>
      </c>
      <c r="G1122" s="19" t="s">
        <v>145</v>
      </c>
      <c r="H1122" s="19" t="s">
        <v>36</v>
      </c>
      <c r="I1122" s="19" t="s">
        <v>37</v>
      </c>
      <c r="J1122" s="52">
        <v>360</v>
      </c>
      <c r="K1122" s="8" t="s">
        <v>1984</v>
      </c>
      <c r="L1122" s="8" t="s">
        <v>566</v>
      </c>
      <c r="M1122" s="19">
        <v>1</v>
      </c>
      <c r="N1122" s="19">
        <v>1568715</v>
      </c>
      <c r="O1122" s="37" t="s">
        <v>1985</v>
      </c>
      <c r="P1122" s="54" t="s">
        <v>162</v>
      </c>
      <c r="Q1122" s="20">
        <v>0</v>
      </c>
      <c r="R1122" s="20">
        <v>0</v>
      </c>
      <c r="S1122" s="20">
        <v>0</v>
      </c>
      <c r="T1122" s="19" t="s">
        <v>145</v>
      </c>
      <c r="U1122" s="131" t="s">
        <v>235</v>
      </c>
      <c r="V1122" s="216" t="s">
        <v>236</v>
      </c>
      <c r="W1122" s="217"/>
    </row>
    <row r="1123" spans="1:23" ht="85.5" hidden="1">
      <c r="A1123" s="19" t="s">
        <v>1587</v>
      </c>
      <c r="B1123" s="19" t="s">
        <v>1935</v>
      </c>
      <c r="C1123" s="19" t="s">
        <v>1936</v>
      </c>
      <c r="D1123" s="19" t="s">
        <v>1953</v>
      </c>
      <c r="E1123" s="19">
        <v>15</v>
      </c>
      <c r="F1123" s="19" t="s">
        <v>1986</v>
      </c>
      <c r="G1123" s="19" t="s">
        <v>35</v>
      </c>
      <c r="H1123" s="19" t="s">
        <v>310</v>
      </c>
      <c r="I1123" s="19" t="s">
        <v>37</v>
      </c>
      <c r="J1123" s="52">
        <v>24</v>
      </c>
      <c r="K1123" s="8" t="s">
        <v>1987</v>
      </c>
      <c r="L1123" s="192"/>
      <c r="M1123" s="19">
        <v>1</v>
      </c>
      <c r="N1123" s="19">
        <v>2111283</v>
      </c>
      <c r="O1123" s="37" t="s">
        <v>1988</v>
      </c>
      <c r="P1123" s="54" t="s">
        <v>162</v>
      </c>
      <c r="Q1123" s="20">
        <v>0</v>
      </c>
      <c r="R1123" s="20">
        <v>1750</v>
      </c>
      <c r="S1123" s="20">
        <v>1750</v>
      </c>
      <c r="T1123" s="19" t="s">
        <v>41</v>
      </c>
      <c r="U1123" s="131" t="s">
        <v>184</v>
      </c>
      <c r="V1123" s="131" t="s">
        <v>706</v>
      </c>
      <c r="W1123" s="217"/>
    </row>
    <row r="1124" spans="1:23" ht="56.45" hidden="1" customHeight="1">
      <c r="A1124" s="19" t="s">
        <v>1587</v>
      </c>
      <c r="B1124" s="19" t="s">
        <v>1935</v>
      </c>
      <c r="C1124" s="19" t="s">
        <v>1936</v>
      </c>
      <c r="D1124" s="19" t="s">
        <v>1962</v>
      </c>
      <c r="E1124" s="19">
        <v>15</v>
      </c>
      <c r="F1124" s="19" t="s">
        <v>1989</v>
      </c>
      <c r="G1124" s="19" t="s">
        <v>145</v>
      </c>
      <c r="H1124" s="19" t="s">
        <v>36</v>
      </c>
      <c r="I1124" s="19" t="s">
        <v>46</v>
      </c>
      <c r="J1124" s="52">
        <v>120</v>
      </c>
      <c r="K1124" s="8" t="s">
        <v>1990</v>
      </c>
      <c r="L1124" s="8" t="s">
        <v>147</v>
      </c>
      <c r="M1124" s="19">
        <v>1</v>
      </c>
      <c r="N1124" s="19">
        <v>1492150</v>
      </c>
      <c r="O1124" s="37" t="s">
        <v>1991</v>
      </c>
      <c r="P1124" s="54" t="s">
        <v>162</v>
      </c>
      <c r="Q1124" s="20">
        <v>0</v>
      </c>
      <c r="R1124" s="20">
        <v>0</v>
      </c>
      <c r="S1124" s="20">
        <v>0</v>
      </c>
      <c r="T1124" s="19" t="s">
        <v>145</v>
      </c>
      <c r="U1124" s="131" t="s">
        <v>243</v>
      </c>
      <c r="V1124" s="216" t="s">
        <v>244</v>
      </c>
      <c r="W1124" s="217"/>
    </row>
    <row r="1125" spans="1:23" ht="112.5" hidden="1" customHeight="1">
      <c r="A1125" s="19" t="s">
        <v>1587</v>
      </c>
      <c r="B1125" s="19" t="s">
        <v>1935</v>
      </c>
      <c r="C1125" s="19" t="s">
        <v>1936</v>
      </c>
      <c r="D1125" s="19" t="s">
        <v>1944</v>
      </c>
      <c r="E1125" s="19">
        <v>15</v>
      </c>
      <c r="F1125" s="19" t="s">
        <v>1992</v>
      </c>
      <c r="G1125" s="19" t="s">
        <v>145</v>
      </c>
      <c r="H1125" s="19" t="s">
        <v>36</v>
      </c>
      <c r="I1125" s="19" t="s">
        <v>46</v>
      </c>
      <c r="J1125" s="52">
        <v>120</v>
      </c>
      <c r="K1125" s="8" t="s">
        <v>1980</v>
      </c>
      <c r="L1125" s="10" t="s">
        <v>224</v>
      </c>
      <c r="M1125" s="19">
        <v>1</v>
      </c>
      <c r="N1125" s="19">
        <v>1492150</v>
      </c>
      <c r="O1125" s="37" t="s">
        <v>1991</v>
      </c>
      <c r="P1125" s="54" t="s">
        <v>162</v>
      </c>
      <c r="Q1125" s="20">
        <v>0</v>
      </c>
      <c r="R1125" s="20">
        <v>0</v>
      </c>
      <c r="S1125" s="20">
        <v>0</v>
      </c>
      <c r="T1125" s="19" t="s">
        <v>145</v>
      </c>
      <c r="U1125" s="216" t="s">
        <v>218</v>
      </c>
      <c r="V1125" s="216" t="s">
        <v>219</v>
      </c>
      <c r="W1125" s="217"/>
    </row>
    <row r="1126" spans="1:23" ht="112.5" hidden="1" customHeight="1">
      <c r="A1126" s="19" t="s">
        <v>1587</v>
      </c>
      <c r="B1126" s="19" t="s">
        <v>1935</v>
      </c>
      <c r="C1126" s="19" t="s">
        <v>1936</v>
      </c>
      <c r="D1126" s="19" t="s">
        <v>1965</v>
      </c>
      <c r="E1126" s="19">
        <v>15</v>
      </c>
      <c r="F1126" s="19" t="s">
        <v>1993</v>
      </c>
      <c r="G1126" s="19" t="s">
        <v>35</v>
      </c>
      <c r="H1126" s="19" t="s">
        <v>36</v>
      </c>
      <c r="I1126" s="19" t="s">
        <v>46</v>
      </c>
      <c r="J1126" s="52">
        <v>100</v>
      </c>
      <c r="K1126" s="141">
        <v>44044</v>
      </c>
      <c r="L1126" s="192"/>
      <c r="M1126" s="19">
        <v>1</v>
      </c>
      <c r="N1126" s="19">
        <v>1481088</v>
      </c>
      <c r="O1126" s="37" t="s">
        <v>1964</v>
      </c>
      <c r="P1126" s="54" t="s">
        <v>162</v>
      </c>
      <c r="Q1126" s="20">
        <v>0</v>
      </c>
      <c r="R1126" s="20">
        <v>0</v>
      </c>
      <c r="S1126" s="20">
        <v>0</v>
      </c>
      <c r="T1126" s="19" t="s">
        <v>41</v>
      </c>
      <c r="U1126" s="210" t="s">
        <v>48</v>
      </c>
      <c r="V1126" s="216" t="s">
        <v>274</v>
      </c>
      <c r="W1126" s="217"/>
    </row>
    <row r="1127" spans="1:23" ht="98.45" hidden="1" customHeight="1">
      <c r="A1127" s="19" t="s">
        <v>1587</v>
      </c>
      <c r="B1127" s="19" t="s">
        <v>1935</v>
      </c>
      <c r="C1127" s="19" t="s">
        <v>1936</v>
      </c>
      <c r="D1127" s="19" t="s">
        <v>1994</v>
      </c>
      <c r="E1127" s="19">
        <v>15</v>
      </c>
      <c r="F1127" s="19" t="s">
        <v>1995</v>
      </c>
      <c r="G1127" s="19" t="s">
        <v>35</v>
      </c>
      <c r="H1127" s="19" t="s">
        <v>36</v>
      </c>
      <c r="I1127" s="19" t="s">
        <v>37</v>
      </c>
      <c r="J1127" s="52">
        <v>10</v>
      </c>
      <c r="K1127" s="141">
        <v>43922</v>
      </c>
      <c r="L1127" s="192"/>
      <c r="M1127" s="19">
        <v>1</v>
      </c>
      <c r="N1127" s="19">
        <v>2114493</v>
      </c>
      <c r="O1127" s="37" t="s">
        <v>1974</v>
      </c>
      <c r="P1127" s="54" t="s">
        <v>162</v>
      </c>
      <c r="Q1127" s="20">
        <v>0</v>
      </c>
      <c r="R1127" s="20">
        <v>0</v>
      </c>
      <c r="S1127" s="20">
        <v>0</v>
      </c>
      <c r="T1127" s="19" t="s">
        <v>41</v>
      </c>
      <c r="U1127" s="37" t="s">
        <v>866</v>
      </c>
      <c r="V1127" s="216" t="s">
        <v>1996</v>
      </c>
      <c r="W1127" s="217"/>
    </row>
    <row r="1128" spans="1:23" ht="128.25" hidden="1">
      <c r="A1128" s="19" t="s">
        <v>1587</v>
      </c>
      <c r="B1128" s="19" t="s">
        <v>1935</v>
      </c>
      <c r="C1128" s="19" t="s">
        <v>1936</v>
      </c>
      <c r="D1128" s="19" t="s">
        <v>1965</v>
      </c>
      <c r="E1128" s="19">
        <v>15</v>
      </c>
      <c r="F1128" s="19" t="s">
        <v>1997</v>
      </c>
      <c r="G1128" s="19" t="s">
        <v>35</v>
      </c>
      <c r="H1128" s="19" t="s">
        <v>36</v>
      </c>
      <c r="I1128" s="19" t="s">
        <v>46</v>
      </c>
      <c r="J1128" s="52">
        <v>100</v>
      </c>
      <c r="K1128" s="8">
        <v>44013</v>
      </c>
      <c r="L1128" s="192"/>
      <c r="M1128" s="19">
        <v>1</v>
      </c>
      <c r="N1128" s="19">
        <v>1481088</v>
      </c>
      <c r="O1128" s="37" t="s">
        <v>1964</v>
      </c>
      <c r="P1128" s="54" t="s">
        <v>162</v>
      </c>
      <c r="Q1128" s="20">
        <v>0</v>
      </c>
      <c r="R1128" s="20">
        <v>0</v>
      </c>
      <c r="S1128" s="20">
        <v>0</v>
      </c>
      <c r="T1128" s="19" t="s">
        <v>41</v>
      </c>
      <c r="U1128" s="131" t="s">
        <v>184</v>
      </c>
      <c r="V1128" s="216" t="s">
        <v>269</v>
      </c>
      <c r="W1128" s="217"/>
    </row>
    <row r="1129" spans="1:23" ht="85.5" hidden="1">
      <c r="A1129" s="19" t="s">
        <v>1587</v>
      </c>
      <c r="B1129" s="19" t="s">
        <v>1935</v>
      </c>
      <c r="C1129" s="19" t="s">
        <v>1936</v>
      </c>
      <c r="D1129" s="19" t="s">
        <v>1998</v>
      </c>
      <c r="E1129" s="19">
        <v>15</v>
      </c>
      <c r="F1129" s="19" t="s">
        <v>1999</v>
      </c>
      <c r="G1129" s="19" t="s">
        <v>35</v>
      </c>
      <c r="H1129" s="19" t="s">
        <v>310</v>
      </c>
      <c r="I1129" s="19" t="s">
        <v>37</v>
      </c>
      <c r="J1129" s="52">
        <v>40</v>
      </c>
      <c r="K1129" s="8" t="s">
        <v>2000</v>
      </c>
      <c r="L1129" s="192"/>
      <c r="M1129" s="19">
        <v>1</v>
      </c>
      <c r="N1129" s="19">
        <v>1491202</v>
      </c>
      <c r="O1129" s="37" t="s">
        <v>1975</v>
      </c>
      <c r="P1129" s="37" t="s">
        <v>611</v>
      </c>
      <c r="Q1129" s="20">
        <v>2826</v>
      </c>
      <c r="R1129" s="20">
        <v>16000</v>
      </c>
      <c r="S1129" s="20">
        <v>18826</v>
      </c>
      <c r="T1129" s="19" t="s">
        <v>41</v>
      </c>
      <c r="U1129" s="131" t="s">
        <v>184</v>
      </c>
      <c r="V1129" s="131" t="s">
        <v>706</v>
      </c>
      <c r="W1129" s="217"/>
    </row>
    <row r="1130" spans="1:23" ht="85.5" hidden="1">
      <c r="A1130" s="19" t="s">
        <v>1587</v>
      </c>
      <c r="B1130" s="19" t="s">
        <v>1935</v>
      </c>
      <c r="C1130" s="19" t="s">
        <v>1936</v>
      </c>
      <c r="D1130" s="19" t="s">
        <v>1953</v>
      </c>
      <c r="E1130" s="19">
        <v>15</v>
      </c>
      <c r="F1130" s="19" t="s">
        <v>1999</v>
      </c>
      <c r="G1130" s="19" t="s">
        <v>35</v>
      </c>
      <c r="H1130" s="19" t="s">
        <v>310</v>
      </c>
      <c r="I1130" s="19" t="s">
        <v>37</v>
      </c>
      <c r="J1130" s="52">
        <v>40</v>
      </c>
      <c r="K1130" s="8" t="s">
        <v>2000</v>
      </c>
      <c r="L1130" s="192"/>
      <c r="M1130" s="19">
        <v>1</v>
      </c>
      <c r="N1130" s="19">
        <v>2114493</v>
      </c>
      <c r="O1130" s="37" t="s">
        <v>1974</v>
      </c>
      <c r="P1130" s="37" t="s">
        <v>611</v>
      </c>
      <c r="Q1130" s="20">
        <v>2826</v>
      </c>
      <c r="R1130" s="20">
        <v>16000</v>
      </c>
      <c r="S1130" s="20">
        <v>18826</v>
      </c>
      <c r="T1130" s="19" t="s">
        <v>41</v>
      </c>
      <c r="U1130" s="131" t="s">
        <v>184</v>
      </c>
      <c r="V1130" s="131" t="s">
        <v>706</v>
      </c>
      <c r="W1130" s="217"/>
    </row>
    <row r="1131" spans="1:23" ht="57" hidden="1">
      <c r="A1131" s="19" t="s">
        <v>1587</v>
      </c>
      <c r="B1131" s="19" t="s">
        <v>1935</v>
      </c>
      <c r="C1131" s="19" t="s">
        <v>2001</v>
      </c>
      <c r="D1131" s="19" t="s">
        <v>2002</v>
      </c>
      <c r="E1131" s="19">
        <v>10</v>
      </c>
      <c r="F1131" s="19" t="s">
        <v>1938</v>
      </c>
      <c r="G1131" s="19" t="s">
        <v>45</v>
      </c>
      <c r="H1131" s="19" t="s">
        <v>36</v>
      </c>
      <c r="I1131" s="37" t="s">
        <v>37</v>
      </c>
      <c r="J1131" s="52">
        <v>40</v>
      </c>
      <c r="K1131" s="37" t="s">
        <v>1230</v>
      </c>
      <c r="L1131" s="192"/>
      <c r="M1131" s="19">
        <v>10</v>
      </c>
      <c r="N1131" s="37" t="s">
        <v>1230</v>
      </c>
      <c r="O1131" s="37" t="s">
        <v>1230</v>
      </c>
      <c r="P1131" s="37" t="s">
        <v>1955</v>
      </c>
      <c r="Q1131" s="20">
        <v>0</v>
      </c>
      <c r="R1131" s="20">
        <v>0</v>
      </c>
      <c r="S1131" s="20">
        <v>0</v>
      </c>
      <c r="T1131" s="19" t="s">
        <v>41</v>
      </c>
      <c r="U1131" s="216" t="s">
        <v>184</v>
      </c>
      <c r="V1131" s="216" t="s">
        <v>248</v>
      </c>
      <c r="W1131" s="215" t="s">
        <v>58</v>
      </c>
    </row>
    <row r="1132" spans="1:23" ht="85.5" hidden="1">
      <c r="A1132" s="19" t="s">
        <v>1587</v>
      </c>
      <c r="B1132" s="19" t="s">
        <v>1935</v>
      </c>
      <c r="C1132" s="19" t="s">
        <v>2001</v>
      </c>
      <c r="D1132" s="19" t="s">
        <v>1947</v>
      </c>
      <c r="E1132" s="19">
        <v>15</v>
      </c>
      <c r="F1132" s="19" t="s">
        <v>2003</v>
      </c>
      <c r="G1132" s="19" t="s">
        <v>45</v>
      </c>
      <c r="H1132" s="19" t="s">
        <v>36</v>
      </c>
      <c r="I1132" s="19" t="s">
        <v>37</v>
      </c>
      <c r="J1132" s="52"/>
      <c r="K1132" s="37" t="s">
        <v>1230</v>
      </c>
      <c r="L1132" s="192"/>
      <c r="M1132" s="19">
        <v>10</v>
      </c>
      <c r="N1132" s="37" t="s">
        <v>1230</v>
      </c>
      <c r="O1132" s="37" t="s">
        <v>1230</v>
      </c>
      <c r="P1132" s="37" t="s">
        <v>1175</v>
      </c>
      <c r="Q1132" s="60">
        <v>0</v>
      </c>
      <c r="R1132" s="20">
        <v>0</v>
      </c>
      <c r="S1132" s="60">
        <v>0</v>
      </c>
      <c r="T1132" s="19" t="s">
        <v>41</v>
      </c>
      <c r="U1132" s="221" t="s">
        <v>48</v>
      </c>
      <c r="V1132" s="221" t="s">
        <v>163</v>
      </c>
      <c r="W1132" s="219" t="s">
        <v>50</v>
      </c>
    </row>
    <row r="1133" spans="1:23" ht="57" hidden="1">
      <c r="A1133" s="19" t="s">
        <v>1587</v>
      </c>
      <c r="B1133" s="19" t="s">
        <v>1935</v>
      </c>
      <c r="C1133" s="19" t="s">
        <v>2001</v>
      </c>
      <c r="D1133" s="19" t="s">
        <v>1951</v>
      </c>
      <c r="E1133" s="134">
        <v>15</v>
      </c>
      <c r="F1133" s="19" t="s">
        <v>1950</v>
      </c>
      <c r="G1133" s="19" t="s">
        <v>35</v>
      </c>
      <c r="H1133" s="19" t="s">
        <v>36</v>
      </c>
      <c r="I1133" s="19" t="s">
        <v>37</v>
      </c>
      <c r="J1133" s="52"/>
      <c r="K1133" s="8" t="s">
        <v>1230</v>
      </c>
      <c r="L1133" s="192"/>
      <c r="M1133" s="19">
        <v>2</v>
      </c>
      <c r="N1133" s="8" t="s">
        <v>1230</v>
      </c>
      <c r="O1133" s="8" t="s">
        <v>1230</v>
      </c>
      <c r="P1133" s="19" t="s">
        <v>247</v>
      </c>
      <c r="Q1133" s="20">
        <v>0</v>
      </c>
      <c r="R1133" s="20">
        <v>0</v>
      </c>
      <c r="S1133" s="20">
        <v>0</v>
      </c>
      <c r="T1133" s="19" t="s">
        <v>235</v>
      </c>
      <c r="U1133" s="131" t="s">
        <v>235</v>
      </c>
      <c r="V1133" s="131" t="s">
        <v>236</v>
      </c>
      <c r="W1133" s="240"/>
    </row>
    <row r="1134" spans="1:23" ht="57" hidden="1">
      <c r="A1134" s="19" t="s">
        <v>1587</v>
      </c>
      <c r="B1134" s="19" t="s">
        <v>1935</v>
      </c>
      <c r="C1134" s="19" t="s">
        <v>2001</v>
      </c>
      <c r="D1134" s="19" t="s">
        <v>1951</v>
      </c>
      <c r="E1134" s="134">
        <v>15</v>
      </c>
      <c r="F1134" s="19" t="s">
        <v>1952</v>
      </c>
      <c r="G1134" s="19" t="s">
        <v>35</v>
      </c>
      <c r="H1134" s="19" t="s">
        <v>36</v>
      </c>
      <c r="I1134" s="19" t="s">
        <v>37</v>
      </c>
      <c r="J1134" s="52"/>
      <c r="K1134" s="8" t="s">
        <v>1230</v>
      </c>
      <c r="L1134" s="192"/>
      <c r="M1134" s="19">
        <v>2</v>
      </c>
      <c r="N1134" s="8" t="s">
        <v>1230</v>
      </c>
      <c r="O1134" s="8" t="s">
        <v>1230</v>
      </c>
      <c r="P1134" s="19" t="s">
        <v>247</v>
      </c>
      <c r="Q1134" s="20">
        <v>0</v>
      </c>
      <c r="R1134" s="20">
        <v>0</v>
      </c>
      <c r="S1134" s="20">
        <v>0</v>
      </c>
      <c r="T1134" s="19" t="s">
        <v>235</v>
      </c>
      <c r="U1134" s="131" t="s">
        <v>235</v>
      </c>
      <c r="V1134" s="131" t="s">
        <v>236</v>
      </c>
      <c r="W1134" s="217"/>
    </row>
    <row r="1135" spans="1:23" ht="85.5" hidden="1">
      <c r="A1135" s="19" t="s">
        <v>1587</v>
      </c>
      <c r="B1135" s="19" t="s">
        <v>1935</v>
      </c>
      <c r="C1135" s="19" t="s">
        <v>2001</v>
      </c>
      <c r="D1135" s="19" t="s">
        <v>1953</v>
      </c>
      <c r="E1135" s="19">
        <v>15</v>
      </c>
      <c r="F1135" s="19" t="s">
        <v>1954</v>
      </c>
      <c r="G1135" s="19" t="s">
        <v>45</v>
      </c>
      <c r="H1135" s="19" t="s">
        <v>36</v>
      </c>
      <c r="I1135" s="19" t="s">
        <v>37</v>
      </c>
      <c r="J1135" s="52">
        <v>16</v>
      </c>
      <c r="K1135" s="136">
        <v>44075</v>
      </c>
      <c r="L1135" s="192"/>
      <c r="M1135" s="19">
        <v>14</v>
      </c>
      <c r="N1135" s="37" t="s">
        <v>1230</v>
      </c>
      <c r="O1135" s="37" t="s">
        <v>1230</v>
      </c>
      <c r="P1135" s="8" t="s">
        <v>1955</v>
      </c>
      <c r="Q1135" s="20">
        <v>0</v>
      </c>
      <c r="R1135" s="20">
        <v>0</v>
      </c>
      <c r="S1135" s="20">
        <v>0</v>
      </c>
      <c r="T1135" s="19" t="s">
        <v>41</v>
      </c>
      <c r="U1135" s="210" t="s">
        <v>1036</v>
      </c>
      <c r="V1135" s="131" t="s">
        <v>1481</v>
      </c>
      <c r="W1135" s="215" t="s">
        <v>78</v>
      </c>
    </row>
    <row r="1136" spans="1:23" ht="71.25" hidden="1">
      <c r="A1136" s="19" t="s">
        <v>1587</v>
      </c>
      <c r="B1136" s="19" t="s">
        <v>1935</v>
      </c>
      <c r="C1136" s="19" t="s">
        <v>2001</v>
      </c>
      <c r="D1136" s="19" t="s">
        <v>1956</v>
      </c>
      <c r="E1136" s="140">
        <v>20</v>
      </c>
      <c r="F1136" s="19" t="s">
        <v>1957</v>
      </c>
      <c r="G1136" s="19" t="s">
        <v>45</v>
      </c>
      <c r="H1136" s="19" t="s">
        <v>36</v>
      </c>
      <c r="I1136" s="19" t="s">
        <v>37</v>
      </c>
      <c r="J1136" s="52">
        <v>40</v>
      </c>
      <c r="K1136" s="8" t="s">
        <v>1230</v>
      </c>
      <c r="L1136" s="192"/>
      <c r="M1136" s="19">
        <v>5</v>
      </c>
      <c r="N1136" s="37" t="s">
        <v>1230</v>
      </c>
      <c r="O1136" s="294" t="s">
        <v>1230</v>
      </c>
      <c r="P1136" s="19" t="s">
        <v>268</v>
      </c>
      <c r="Q1136" s="20">
        <v>0</v>
      </c>
      <c r="R1136" s="20">
        <v>0</v>
      </c>
      <c r="S1136" s="20">
        <v>0</v>
      </c>
      <c r="T1136" s="19" t="s">
        <v>41</v>
      </c>
      <c r="U1136" s="131" t="s">
        <v>201</v>
      </c>
      <c r="V1136" s="131" t="s">
        <v>202</v>
      </c>
      <c r="W1136" s="219" t="s">
        <v>50</v>
      </c>
    </row>
    <row r="1137" spans="1:23" ht="128.25" hidden="1">
      <c r="A1137" s="19" t="s">
        <v>1587</v>
      </c>
      <c r="B1137" s="19" t="s">
        <v>1935</v>
      </c>
      <c r="C1137" s="19" t="s">
        <v>2001</v>
      </c>
      <c r="D1137" s="19" t="s">
        <v>1958</v>
      </c>
      <c r="E1137" s="140">
        <v>15</v>
      </c>
      <c r="F1137" s="19" t="s">
        <v>1957</v>
      </c>
      <c r="G1137" s="19" t="s">
        <v>45</v>
      </c>
      <c r="H1137" s="19" t="s">
        <v>36</v>
      </c>
      <c r="I1137" s="19" t="s">
        <v>37</v>
      </c>
      <c r="J1137" s="52">
        <v>40</v>
      </c>
      <c r="K1137" s="8" t="s">
        <v>1230</v>
      </c>
      <c r="L1137" s="192"/>
      <c r="M1137" s="19">
        <v>5</v>
      </c>
      <c r="N1137" s="37" t="s">
        <v>1230</v>
      </c>
      <c r="O1137" s="37" t="s">
        <v>1230</v>
      </c>
      <c r="P1137" s="54" t="s">
        <v>162</v>
      </c>
      <c r="Q1137" s="20">
        <v>0</v>
      </c>
      <c r="R1137" s="20">
        <v>0</v>
      </c>
      <c r="S1137" s="20">
        <v>0</v>
      </c>
      <c r="T1137" s="19" t="s">
        <v>41</v>
      </c>
      <c r="U1137" s="131" t="s">
        <v>201</v>
      </c>
      <c r="V1137" s="131" t="s">
        <v>202</v>
      </c>
      <c r="W1137" s="219" t="s">
        <v>50</v>
      </c>
    </row>
    <row r="1138" spans="1:23" ht="185.25" hidden="1">
      <c r="A1138" s="19" t="s">
        <v>1587</v>
      </c>
      <c r="B1138" s="19" t="s">
        <v>1935</v>
      </c>
      <c r="C1138" s="19" t="s">
        <v>2001</v>
      </c>
      <c r="D1138" s="54" t="s">
        <v>2004</v>
      </c>
      <c r="E1138" s="19">
        <v>15</v>
      </c>
      <c r="F1138" s="19" t="s">
        <v>1959</v>
      </c>
      <c r="G1138" s="19" t="s">
        <v>45</v>
      </c>
      <c r="H1138" s="19" t="s">
        <v>331</v>
      </c>
      <c r="I1138" s="37" t="s">
        <v>37</v>
      </c>
      <c r="J1138" s="52">
        <v>8</v>
      </c>
      <c r="K1138" s="12" t="s">
        <v>1230</v>
      </c>
      <c r="L1138" s="192"/>
      <c r="M1138" s="19">
        <v>14</v>
      </c>
      <c r="N1138" s="37" t="s">
        <v>1230</v>
      </c>
      <c r="O1138" s="37" t="s">
        <v>1230</v>
      </c>
      <c r="P1138" s="37" t="s">
        <v>1955</v>
      </c>
      <c r="Q1138" s="20">
        <v>0</v>
      </c>
      <c r="R1138" s="20">
        <v>0</v>
      </c>
      <c r="S1138" s="20">
        <v>0</v>
      </c>
      <c r="T1138" s="19" t="s">
        <v>41</v>
      </c>
      <c r="U1138" s="131" t="s">
        <v>866</v>
      </c>
      <c r="V1138" s="216" t="s">
        <v>1014</v>
      </c>
      <c r="W1138" s="215" t="s">
        <v>78</v>
      </c>
    </row>
    <row r="1139" spans="1:23" ht="85.5" hidden="1">
      <c r="A1139" s="19" t="s">
        <v>1587</v>
      </c>
      <c r="B1139" s="19" t="s">
        <v>1935</v>
      </c>
      <c r="C1139" s="19" t="s">
        <v>2001</v>
      </c>
      <c r="D1139" s="19" t="s">
        <v>1978</v>
      </c>
      <c r="E1139" s="19">
        <v>15</v>
      </c>
      <c r="F1139" s="19" t="s">
        <v>2005</v>
      </c>
      <c r="G1139" s="19" t="s">
        <v>45</v>
      </c>
      <c r="H1139" s="19" t="s">
        <v>36</v>
      </c>
      <c r="I1139" s="37" t="s">
        <v>37</v>
      </c>
      <c r="J1139" s="52"/>
      <c r="K1139" s="8" t="s">
        <v>1230</v>
      </c>
      <c r="L1139" s="192"/>
      <c r="M1139" s="19">
        <v>5</v>
      </c>
      <c r="N1139" s="37" t="s">
        <v>1230</v>
      </c>
      <c r="O1139" s="37" t="s">
        <v>1230</v>
      </c>
      <c r="P1139" s="37" t="s">
        <v>1175</v>
      </c>
      <c r="Q1139" s="60">
        <v>0</v>
      </c>
      <c r="R1139" s="20">
        <v>0</v>
      </c>
      <c r="S1139" s="60">
        <v>0</v>
      </c>
      <c r="T1139" s="19" t="s">
        <v>41</v>
      </c>
      <c r="U1139" s="131" t="s">
        <v>48</v>
      </c>
      <c r="V1139" s="131" t="s">
        <v>49</v>
      </c>
      <c r="W1139" s="219" t="s">
        <v>50</v>
      </c>
    </row>
    <row r="1140" spans="1:23" ht="142.5" hidden="1">
      <c r="A1140" s="19" t="s">
        <v>1587</v>
      </c>
      <c r="B1140" s="19" t="s">
        <v>1935</v>
      </c>
      <c r="C1140" s="19" t="s">
        <v>2001</v>
      </c>
      <c r="D1140" s="19" t="s">
        <v>2006</v>
      </c>
      <c r="E1140" s="19">
        <v>15</v>
      </c>
      <c r="F1140" s="19" t="s">
        <v>2007</v>
      </c>
      <c r="G1140" s="19" t="s">
        <v>35</v>
      </c>
      <c r="H1140" s="19" t="s">
        <v>310</v>
      </c>
      <c r="I1140" s="37" t="s">
        <v>37</v>
      </c>
      <c r="J1140" s="9">
        <v>30</v>
      </c>
      <c r="K1140" s="12" t="s">
        <v>2008</v>
      </c>
      <c r="L1140" s="192"/>
      <c r="M1140" s="19">
        <v>1</v>
      </c>
      <c r="N1140" s="37">
        <v>156811</v>
      </c>
      <c r="O1140" s="37" t="s">
        <v>2009</v>
      </c>
      <c r="P1140" s="54" t="s">
        <v>162</v>
      </c>
      <c r="Q1140" s="20">
        <v>1980</v>
      </c>
      <c r="R1140" s="20">
        <v>13000</v>
      </c>
      <c r="S1140" s="20">
        <v>14980</v>
      </c>
      <c r="T1140" s="19" t="s">
        <v>41</v>
      </c>
      <c r="U1140" s="216" t="s">
        <v>218</v>
      </c>
      <c r="V1140" s="216" t="s">
        <v>219</v>
      </c>
      <c r="W1140" s="217"/>
    </row>
    <row r="1141" spans="1:23" ht="142.5" hidden="1">
      <c r="A1141" s="19" t="s">
        <v>1587</v>
      </c>
      <c r="B1141" s="19" t="s">
        <v>1935</v>
      </c>
      <c r="C1141" s="19" t="s">
        <v>2001</v>
      </c>
      <c r="D1141" s="19" t="s">
        <v>2006</v>
      </c>
      <c r="E1141" s="19">
        <v>15</v>
      </c>
      <c r="F1141" s="19" t="s">
        <v>1203</v>
      </c>
      <c r="G1141" s="19" t="s">
        <v>35</v>
      </c>
      <c r="H1141" s="19" t="s">
        <v>310</v>
      </c>
      <c r="I1141" s="37" t="s">
        <v>37</v>
      </c>
      <c r="J1141" s="9">
        <v>40</v>
      </c>
      <c r="K1141" s="12" t="s">
        <v>2010</v>
      </c>
      <c r="L1141" s="192"/>
      <c r="M1141" s="19">
        <v>1</v>
      </c>
      <c r="N1141" s="37">
        <v>156811</v>
      </c>
      <c r="O1141" s="37" t="s">
        <v>2009</v>
      </c>
      <c r="P1141" s="54" t="s">
        <v>162</v>
      </c>
      <c r="Q1141" s="20">
        <v>980</v>
      </c>
      <c r="R1141" s="20">
        <v>6000</v>
      </c>
      <c r="S1141" s="20">
        <v>6980</v>
      </c>
      <c r="T1141" s="19" t="s">
        <v>41</v>
      </c>
      <c r="U1141" s="227" t="s">
        <v>218</v>
      </c>
      <c r="V1141" s="216" t="s">
        <v>568</v>
      </c>
      <c r="W1141" s="217"/>
    </row>
    <row r="1142" spans="1:23" ht="156.75" hidden="1">
      <c r="A1142" s="19" t="s">
        <v>1587</v>
      </c>
      <c r="B1142" s="19" t="s">
        <v>1935</v>
      </c>
      <c r="C1142" s="19" t="s">
        <v>2001</v>
      </c>
      <c r="D1142" s="19" t="s">
        <v>2011</v>
      </c>
      <c r="E1142" s="19">
        <v>15</v>
      </c>
      <c r="F1142" s="19" t="s">
        <v>1963</v>
      </c>
      <c r="G1142" s="19" t="s">
        <v>45</v>
      </c>
      <c r="H1142" s="19" t="s">
        <v>36</v>
      </c>
      <c r="I1142" s="19" t="s">
        <v>46</v>
      </c>
      <c r="J1142" s="9">
        <v>20</v>
      </c>
      <c r="K1142" s="143">
        <v>44044</v>
      </c>
      <c r="L1142" s="192"/>
      <c r="M1142" s="19">
        <v>1</v>
      </c>
      <c r="N1142" s="37">
        <v>1627800</v>
      </c>
      <c r="O1142" s="37" t="s">
        <v>2012</v>
      </c>
      <c r="P1142" s="19" t="s">
        <v>268</v>
      </c>
      <c r="Q1142" s="20">
        <v>0</v>
      </c>
      <c r="R1142" s="20">
        <v>0</v>
      </c>
      <c r="S1142" s="20">
        <v>0</v>
      </c>
      <c r="T1142" s="19" t="s">
        <v>41</v>
      </c>
      <c r="U1142" s="131" t="s">
        <v>48</v>
      </c>
      <c r="V1142" s="216" t="s">
        <v>188</v>
      </c>
      <c r="W1142" s="219" t="s">
        <v>50</v>
      </c>
    </row>
    <row r="1143" spans="1:23" ht="156.75" hidden="1">
      <c r="A1143" s="19" t="s">
        <v>1587</v>
      </c>
      <c r="B1143" s="19" t="s">
        <v>1935</v>
      </c>
      <c r="C1143" s="19" t="s">
        <v>2001</v>
      </c>
      <c r="D1143" s="19" t="s">
        <v>2011</v>
      </c>
      <c r="E1143" s="19">
        <v>15</v>
      </c>
      <c r="F1143" s="19" t="s">
        <v>2013</v>
      </c>
      <c r="G1143" s="19" t="s">
        <v>145</v>
      </c>
      <c r="H1143" s="19" t="s">
        <v>36</v>
      </c>
      <c r="I1143" s="19" t="s">
        <v>46</v>
      </c>
      <c r="J1143" s="52">
        <v>240</v>
      </c>
      <c r="K1143" s="12" t="s">
        <v>507</v>
      </c>
      <c r="L1143" s="12" t="s">
        <v>152</v>
      </c>
      <c r="M1143" s="19">
        <v>1</v>
      </c>
      <c r="N1143" s="37">
        <v>2439785</v>
      </c>
      <c r="O1143" s="37" t="s">
        <v>2014</v>
      </c>
      <c r="P1143" s="54" t="s">
        <v>162</v>
      </c>
      <c r="Q1143" s="20">
        <v>0</v>
      </c>
      <c r="R1143" s="20">
        <v>0</v>
      </c>
      <c r="S1143" s="20">
        <v>0</v>
      </c>
      <c r="T1143" s="19" t="s">
        <v>145</v>
      </c>
      <c r="U1143" s="131" t="s">
        <v>243</v>
      </c>
      <c r="V1143" s="216" t="s">
        <v>244</v>
      </c>
      <c r="W1143" s="217"/>
    </row>
    <row r="1144" spans="1:23" ht="85.5" hidden="1">
      <c r="A1144" s="19" t="s">
        <v>1587</v>
      </c>
      <c r="B1144" s="19" t="s">
        <v>1935</v>
      </c>
      <c r="C1144" s="19" t="s">
        <v>2001</v>
      </c>
      <c r="D1144" s="54" t="s">
        <v>2015</v>
      </c>
      <c r="E1144" s="19">
        <v>15</v>
      </c>
      <c r="F1144" s="19" t="s">
        <v>2016</v>
      </c>
      <c r="G1144" s="19" t="s">
        <v>35</v>
      </c>
      <c r="H1144" s="19" t="s">
        <v>36</v>
      </c>
      <c r="I1144" s="37" t="s">
        <v>37</v>
      </c>
      <c r="J1144" s="52">
        <v>40</v>
      </c>
      <c r="K1144" s="12" t="s">
        <v>2017</v>
      </c>
      <c r="L1144" s="192"/>
      <c r="M1144" s="19">
        <v>1</v>
      </c>
      <c r="N1144" s="37">
        <v>1459744</v>
      </c>
      <c r="O1144" s="37" t="s">
        <v>2018</v>
      </c>
      <c r="P1144" s="54" t="s">
        <v>162</v>
      </c>
      <c r="Q1144" s="60">
        <v>0</v>
      </c>
      <c r="R1144" s="60">
        <v>2250</v>
      </c>
      <c r="S1144" s="60">
        <v>2250</v>
      </c>
      <c r="T1144" s="19" t="s">
        <v>41</v>
      </c>
      <c r="U1144" s="210" t="s">
        <v>184</v>
      </c>
      <c r="V1144" s="216" t="s">
        <v>696</v>
      </c>
      <c r="W1144" s="217"/>
    </row>
    <row r="1145" spans="1:23" ht="185.25" hidden="1">
      <c r="A1145" s="19" t="s">
        <v>1587</v>
      </c>
      <c r="B1145" s="19" t="s">
        <v>1935</v>
      </c>
      <c r="C1145" s="19" t="s">
        <v>2001</v>
      </c>
      <c r="D1145" s="54" t="s">
        <v>2019</v>
      </c>
      <c r="E1145" s="19">
        <v>15</v>
      </c>
      <c r="F1145" s="19" t="s">
        <v>2016</v>
      </c>
      <c r="G1145" s="19" t="s">
        <v>35</v>
      </c>
      <c r="H1145" s="19" t="s">
        <v>36</v>
      </c>
      <c r="I1145" s="37" t="s">
        <v>37</v>
      </c>
      <c r="J1145" s="52">
        <v>40</v>
      </c>
      <c r="K1145" s="12" t="s">
        <v>2017</v>
      </c>
      <c r="L1145" s="192"/>
      <c r="M1145" s="19">
        <v>1</v>
      </c>
      <c r="N1145" s="37">
        <v>2439785</v>
      </c>
      <c r="O1145" s="37" t="s">
        <v>2014</v>
      </c>
      <c r="P1145" s="54" t="s">
        <v>162</v>
      </c>
      <c r="Q1145" s="60">
        <v>0</v>
      </c>
      <c r="R1145" s="60">
        <v>2250</v>
      </c>
      <c r="S1145" s="60">
        <v>2250</v>
      </c>
      <c r="T1145" s="19" t="s">
        <v>41</v>
      </c>
      <c r="U1145" s="210" t="s">
        <v>184</v>
      </c>
      <c r="V1145" s="216" t="s">
        <v>696</v>
      </c>
      <c r="W1145" s="217"/>
    </row>
    <row r="1146" spans="1:23" ht="85.5" hidden="1">
      <c r="A1146" s="19" t="s">
        <v>1587</v>
      </c>
      <c r="B1146" s="19" t="s">
        <v>1935</v>
      </c>
      <c r="C1146" s="19" t="s">
        <v>2001</v>
      </c>
      <c r="D1146" s="54" t="s">
        <v>2015</v>
      </c>
      <c r="E1146" s="19">
        <v>15</v>
      </c>
      <c r="F1146" s="19" t="s">
        <v>2020</v>
      </c>
      <c r="G1146" s="19" t="s">
        <v>35</v>
      </c>
      <c r="H1146" s="19" t="s">
        <v>36</v>
      </c>
      <c r="I1146" s="37" t="s">
        <v>37</v>
      </c>
      <c r="J1146" s="52">
        <v>60</v>
      </c>
      <c r="K1146" s="12" t="s">
        <v>2021</v>
      </c>
      <c r="L1146" s="192"/>
      <c r="M1146" s="19">
        <v>1</v>
      </c>
      <c r="N1146" s="37">
        <v>1459744</v>
      </c>
      <c r="O1146" s="37" t="s">
        <v>2018</v>
      </c>
      <c r="P1146" s="54" t="s">
        <v>162</v>
      </c>
      <c r="Q1146" s="20">
        <v>0</v>
      </c>
      <c r="R1146" s="20">
        <v>4000</v>
      </c>
      <c r="S1146" s="20">
        <v>4000</v>
      </c>
      <c r="T1146" s="19" t="s">
        <v>41</v>
      </c>
      <c r="U1146" s="210" t="s">
        <v>184</v>
      </c>
      <c r="V1146" s="216" t="s">
        <v>696</v>
      </c>
      <c r="W1146" s="217"/>
    </row>
    <row r="1147" spans="1:23" ht="85.5" hidden="1">
      <c r="A1147" s="19" t="s">
        <v>1587</v>
      </c>
      <c r="B1147" s="19" t="s">
        <v>1935</v>
      </c>
      <c r="C1147" s="19" t="s">
        <v>2001</v>
      </c>
      <c r="D1147" s="54" t="s">
        <v>2015</v>
      </c>
      <c r="E1147" s="19">
        <v>15</v>
      </c>
      <c r="F1147" s="19" t="s">
        <v>2020</v>
      </c>
      <c r="G1147" s="19" t="s">
        <v>35</v>
      </c>
      <c r="H1147" s="19" t="s">
        <v>36</v>
      </c>
      <c r="I1147" s="37" t="s">
        <v>37</v>
      </c>
      <c r="J1147" s="52">
        <v>60</v>
      </c>
      <c r="K1147" s="12" t="s">
        <v>2021</v>
      </c>
      <c r="L1147" s="192"/>
      <c r="M1147" s="19">
        <v>1</v>
      </c>
      <c r="N1147" s="37">
        <v>2439785</v>
      </c>
      <c r="O1147" s="37" t="s">
        <v>2014</v>
      </c>
      <c r="P1147" s="54" t="s">
        <v>162</v>
      </c>
      <c r="Q1147" s="20">
        <v>0</v>
      </c>
      <c r="R1147" s="20">
        <v>4000</v>
      </c>
      <c r="S1147" s="20">
        <v>4000</v>
      </c>
      <c r="T1147" s="19" t="s">
        <v>41</v>
      </c>
      <c r="U1147" s="210" t="s">
        <v>184</v>
      </c>
      <c r="V1147" s="216" t="s">
        <v>696</v>
      </c>
      <c r="W1147" s="217"/>
    </row>
    <row r="1148" spans="1:23" ht="45" hidden="1">
      <c r="A1148" s="19" t="s">
        <v>1587</v>
      </c>
      <c r="B1148" s="19" t="s">
        <v>1935</v>
      </c>
      <c r="C1148" s="19" t="s">
        <v>2001</v>
      </c>
      <c r="D1148" s="19" t="s">
        <v>1947</v>
      </c>
      <c r="E1148" s="19">
        <v>15</v>
      </c>
      <c r="F1148" s="19" t="s">
        <v>2022</v>
      </c>
      <c r="G1148" s="19" t="s">
        <v>35</v>
      </c>
      <c r="H1148" s="19" t="s">
        <v>36</v>
      </c>
      <c r="I1148" s="37" t="s">
        <v>37</v>
      </c>
      <c r="J1148" s="52">
        <v>100</v>
      </c>
      <c r="K1148" s="12" t="s">
        <v>414</v>
      </c>
      <c r="L1148" s="192"/>
      <c r="M1148" s="19">
        <v>1</v>
      </c>
      <c r="N1148" s="37">
        <v>1627800</v>
      </c>
      <c r="O1148" s="37" t="s">
        <v>2012</v>
      </c>
      <c r="P1148" s="19" t="s">
        <v>268</v>
      </c>
      <c r="Q1148" s="60">
        <v>0</v>
      </c>
      <c r="R1148" s="20">
        <v>0</v>
      </c>
      <c r="S1148" s="60">
        <v>0</v>
      </c>
      <c r="T1148" s="19" t="s">
        <v>41</v>
      </c>
      <c r="U1148" s="221" t="s">
        <v>48</v>
      </c>
      <c r="V1148" s="131" t="s">
        <v>163</v>
      </c>
      <c r="W1148" s="219" t="s">
        <v>50</v>
      </c>
    </row>
    <row r="1149" spans="1:23" ht="185.25" hidden="1">
      <c r="A1149" s="19" t="s">
        <v>1587</v>
      </c>
      <c r="B1149" s="19" t="s">
        <v>1935</v>
      </c>
      <c r="C1149" s="19" t="s">
        <v>2001</v>
      </c>
      <c r="D1149" s="54" t="s">
        <v>2019</v>
      </c>
      <c r="E1149" s="19">
        <v>15</v>
      </c>
      <c r="F1149" s="19" t="s">
        <v>2023</v>
      </c>
      <c r="G1149" s="19" t="s">
        <v>145</v>
      </c>
      <c r="H1149" s="19" t="s">
        <v>2024</v>
      </c>
      <c r="I1149" s="37" t="s">
        <v>37</v>
      </c>
      <c r="J1149" s="52">
        <v>360</v>
      </c>
      <c r="K1149" s="12" t="s">
        <v>2025</v>
      </c>
      <c r="L1149" s="12" t="s">
        <v>147</v>
      </c>
      <c r="M1149" s="19">
        <v>1</v>
      </c>
      <c r="N1149" s="37">
        <v>6465996</v>
      </c>
      <c r="O1149" s="37" t="s">
        <v>2026</v>
      </c>
      <c r="P1149" s="54" t="s">
        <v>162</v>
      </c>
      <c r="Q1149" s="20">
        <v>0</v>
      </c>
      <c r="R1149" s="20">
        <v>0</v>
      </c>
      <c r="S1149" s="20">
        <v>0</v>
      </c>
      <c r="T1149" s="19" t="s">
        <v>145</v>
      </c>
      <c r="U1149" s="131" t="s">
        <v>866</v>
      </c>
      <c r="V1149" s="216" t="s">
        <v>1014</v>
      </c>
      <c r="W1149" s="217"/>
    </row>
    <row r="1150" spans="1:23" ht="128.25" hidden="1">
      <c r="A1150" s="19" t="s">
        <v>1587</v>
      </c>
      <c r="B1150" s="19" t="s">
        <v>1935</v>
      </c>
      <c r="C1150" s="19" t="s">
        <v>2001</v>
      </c>
      <c r="D1150" s="19" t="s">
        <v>2027</v>
      </c>
      <c r="E1150" s="134">
        <v>15</v>
      </c>
      <c r="F1150" s="19" t="s">
        <v>2028</v>
      </c>
      <c r="G1150" s="37" t="s">
        <v>145</v>
      </c>
      <c r="H1150" s="37" t="s">
        <v>36</v>
      </c>
      <c r="I1150" s="19" t="s">
        <v>46</v>
      </c>
      <c r="J1150" s="52">
        <v>100</v>
      </c>
      <c r="K1150" s="150" t="s">
        <v>2029</v>
      </c>
      <c r="L1150" s="150" t="s">
        <v>356</v>
      </c>
      <c r="M1150" s="37">
        <v>1</v>
      </c>
      <c r="N1150" s="19">
        <v>1061713</v>
      </c>
      <c r="O1150" s="37" t="s">
        <v>2030</v>
      </c>
      <c r="P1150" s="19" t="s">
        <v>268</v>
      </c>
      <c r="Q1150" s="20">
        <v>0</v>
      </c>
      <c r="R1150" s="20">
        <v>0</v>
      </c>
      <c r="S1150" s="20">
        <v>0</v>
      </c>
      <c r="T1150" s="19" t="s">
        <v>145</v>
      </c>
      <c r="U1150" s="227" t="s">
        <v>176</v>
      </c>
      <c r="V1150" s="216" t="s">
        <v>254</v>
      </c>
      <c r="W1150" s="217"/>
    </row>
    <row r="1151" spans="1:23" ht="128.25" hidden="1">
      <c r="A1151" s="19" t="s">
        <v>1587</v>
      </c>
      <c r="B1151" s="19" t="s">
        <v>1935</v>
      </c>
      <c r="C1151" s="19" t="s">
        <v>2001</v>
      </c>
      <c r="D1151" s="19" t="s">
        <v>2031</v>
      </c>
      <c r="E1151" s="19">
        <v>15</v>
      </c>
      <c r="F1151" s="19" t="s">
        <v>2032</v>
      </c>
      <c r="G1151" s="19" t="s">
        <v>145</v>
      </c>
      <c r="H1151" s="19" t="s">
        <v>36</v>
      </c>
      <c r="I1151" s="19" t="s">
        <v>46</v>
      </c>
      <c r="J1151" s="52">
        <v>100</v>
      </c>
      <c r="K1151" s="12" t="s">
        <v>2029</v>
      </c>
      <c r="L1151" s="12" t="s">
        <v>356</v>
      </c>
      <c r="M1151" s="19">
        <v>1</v>
      </c>
      <c r="N1151" s="37">
        <v>1061713</v>
      </c>
      <c r="O1151" s="37" t="s">
        <v>2030</v>
      </c>
      <c r="P1151" s="19" t="s">
        <v>268</v>
      </c>
      <c r="Q1151" s="20">
        <v>0</v>
      </c>
      <c r="R1151" s="20">
        <v>0</v>
      </c>
      <c r="S1151" s="20">
        <v>0</v>
      </c>
      <c r="T1151" s="19" t="s">
        <v>145</v>
      </c>
      <c r="U1151" s="216" t="s">
        <v>218</v>
      </c>
      <c r="V1151" s="216" t="s">
        <v>219</v>
      </c>
      <c r="W1151" s="217"/>
    </row>
    <row r="1152" spans="1:23" ht="128.25" hidden="1">
      <c r="A1152" s="19" t="s">
        <v>1587</v>
      </c>
      <c r="B1152" s="19" t="s">
        <v>1935</v>
      </c>
      <c r="C1152" s="19" t="s">
        <v>2001</v>
      </c>
      <c r="D1152" s="19" t="s">
        <v>1965</v>
      </c>
      <c r="E1152" s="19">
        <v>15</v>
      </c>
      <c r="F1152" s="19" t="s">
        <v>1993</v>
      </c>
      <c r="G1152" s="19" t="s">
        <v>145</v>
      </c>
      <c r="H1152" s="19" t="s">
        <v>36</v>
      </c>
      <c r="I1152" s="19" t="s">
        <v>46</v>
      </c>
      <c r="J1152" s="52">
        <v>240</v>
      </c>
      <c r="K1152" s="141" t="s">
        <v>2033</v>
      </c>
      <c r="L1152" s="141" t="s">
        <v>632</v>
      </c>
      <c r="M1152" s="19">
        <v>1</v>
      </c>
      <c r="N1152" s="19">
        <v>1542191</v>
      </c>
      <c r="O1152" s="37" t="s">
        <v>2034</v>
      </c>
      <c r="P1152" s="54" t="s">
        <v>162</v>
      </c>
      <c r="Q1152" s="20">
        <v>0</v>
      </c>
      <c r="R1152" s="20">
        <v>0</v>
      </c>
      <c r="S1152" s="20">
        <v>0</v>
      </c>
      <c r="T1152" s="19" t="s">
        <v>145</v>
      </c>
      <c r="U1152" s="210" t="s">
        <v>48</v>
      </c>
      <c r="V1152" s="216" t="s">
        <v>274</v>
      </c>
      <c r="W1152" s="217"/>
    </row>
    <row r="1153" spans="1:23" ht="128.25" hidden="1">
      <c r="A1153" s="19" t="s">
        <v>1587</v>
      </c>
      <c r="B1153" s="19" t="s">
        <v>1935</v>
      </c>
      <c r="C1153" s="19" t="s">
        <v>2001</v>
      </c>
      <c r="D1153" s="19" t="s">
        <v>1965</v>
      </c>
      <c r="E1153" s="19">
        <v>15</v>
      </c>
      <c r="F1153" s="19" t="s">
        <v>1995</v>
      </c>
      <c r="G1153" s="19" t="s">
        <v>35</v>
      </c>
      <c r="H1153" s="19" t="s">
        <v>36</v>
      </c>
      <c r="I1153" s="19" t="s">
        <v>37</v>
      </c>
      <c r="J1153" s="52">
        <v>10</v>
      </c>
      <c r="K1153" s="143">
        <v>44013</v>
      </c>
      <c r="L1153" s="192"/>
      <c r="M1153" s="19">
        <v>1</v>
      </c>
      <c r="N1153" s="19">
        <v>1627800</v>
      </c>
      <c r="O1153" s="37" t="s">
        <v>2012</v>
      </c>
      <c r="P1153" s="19" t="s">
        <v>268</v>
      </c>
      <c r="Q1153" s="20">
        <v>0</v>
      </c>
      <c r="R1153" s="20">
        <v>0</v>
      </c>
      <c r="S1153" s="20">
        <v>0</v>
      </c>
      <c r="T1153" s="19" t="s">
        <v>41</v>
      </c>
      <c r="U1153" s="37" t="s">
        <v>866</v>
      </c>
      <c r="V1153" s="216" t="s">
        <v>1996</v>
      </c>
      <c r="W1153" s="217"/>
    </row>
    <row r="1154" spans="1:23" ht="45" hidden="1">
      <c r="A1154" s="19" t="s">
        <v>1587</v>
      </c>
      <c r="B1154" s="19" t="s">
        <v>1935</v>
      </c>
      <c r="C1154" s="19" t="s">
        <v>2001</v>
      </c>
      <c r="D1154" s="19" t="s">
        <v>1947</v>
      </c>
      <c r="E1154" s="19">
        <v>15</v>
      </c>
      <c r="F1154" s="19" t="s">
        <v>2035</v>
      </c>
      <c r="G1154" s="19" t="s">
        <v>45</v>
      </c>
      <c r="H1154" s="19" t="s">
        <v>36</v>
      </c>
      <c r="I1154" s="19" t="s">
        <v>46</v>
      </c>
      <c r="J1154" s="52">
        <v>100</v>
      </c>
      <c r="K1154" s="8" t="s">
        <v>403</v>
      </c>
      <c r="L1154" s="192"/>
      <c r="M1154" s="19">
        <v>1</v>
      </c>
      <c r="N1154" s="37">
        <v>1627800</v>
      </c>
      <c r="O1154" s="37" t="s">
        <v>2012</v>
      </c>
      <c r="P1154" s="19" t="s">
        <v>268</v>
      </c>
      <c r="Q1154" s="60">
        <v>0</v>
      </c>
      <c r="R1154" s="20">
        <v>0</v>
      </c>
      <c r="S1154" s="60">
        <v>0</v>
      </c>
      <c r="T1154" s="19" t="s">
        <v>41</v>
      </c>
      <c r="U1154" s="131" t="s">
        <v>48</v>
      </c>
      <c r="V1154" s="216" t="s">
        <v>49</v>
      </c>
      <c r="W1154" s="219" t="s">
        <v>50</v>
      </c>
    </row>
    <row r="1155" spans="1:23" ht="185.25" hidden="1">
      <c r="A1155" s="19" t="s">
        <v>1587</v>
      </c>
      <c r="B1155" s="19" t="s">
        <v>1935</v>
      </c>
      <c r="C1155" s="19" t="s">
        <v>2036</v>
      </c>
      <c r="D1155" s="19" t="s">
        <v>2019</v>
      </c>
      <c r="E1155" s="19">
        <v>15</v>
      </c>
      <c r="F1155" s="19" t="s">
        <v>2037</v>
      </c>
      <c r="G1155" s="19" t="s">
        <v>45</v>
      </c>
      <c r="H1155" s="19" t="s">
        <v>36</v>
      </c>
      <c r="I1155" s="37" t="s">
        <v>37</v>
      </c>
      <c r="J1155" s="52">
        <v>16</v>
      </c>
      <c r="K1155" s="12" t="s">
        <v>1230</v>
      </c>
      <c r="L1155" s="192"/>
      <c r="M1155" s="19">
        <v>14</v>
      </c>
      <c r="N1155" s="37" t="s">
        <v>1230</v>
      </c>
      <c r="O1155" s="37" t="s">
        <v>1230</v>
      </c>
      <c r="P1155" s="37" t="s">
        <v>2038</v>
      </c>
      <c r="Q1155" s="20">
        <v>0</v>
      </c>
      <c r="R1155" s="20">
        <v>0</v>
      </c>
      <c r="S1155" s="20">
        <v>0</v>
      </c>
      <c r="T1155" s="19" t="s">
        <v>41</v>
      </c>
      <c r="U1155" s="131" t="s">
        <v>866</v>
      </c>
      <c r="V1155" s="216" t="s">
        <v>1014</v>
      </c>
      <c r="W1155" s="215" t="s">
        <v>78</v>
      </c>
    </row>
    <row r="1156" spans="1:23" ht="299.25" hidden="1">
      <c r="A1156" s="54" t="s">
        <v>421</v>
      </c>
      <c r="B1156" s="54" t="s">
        <v>2039</v>
      </c>
      <c r="C1156" s="54" t="s">
        <v>2039</v>
      </c>
      <c r="D1156" s="54" t="s">
        <v>2040</v>
      </c>
      <c r="E1156" s="54">
        <v>15</v>
      </c>
      <c r="F1156" s="54" t="s">
        <v>2041</v>
      </c>
      <c r="G1156" s="81" t="s">
        <v>35</v>
      </c>
      <c r="H1156" s="8" t="s">
        <v>36</v>
      </c>
      <c r="I1156" s="19" t="s">
        <v>91</v>
      </c>
      <c r="J1156" s="67">
        <v>60</v>
      </c>
      <c r="K1156" s="10" t="s">
        <v>2042</v>
      </c>
      <c r="L1156" s="192"/>
      <c r="M1156" s="54">
        <v>1</v>
      </c>
      <c r="N1156" s="54">
        <v>2111247</v>
      </c>
      <c r="O1156" s="54" t="s">
        <v>2043</v>
      </c>
      <c r="P1156" s="54" t="s">
        <v>162</v>
      </c>
      <c r="Q1156" s="20">
        <v>0</v>
      </c>
      <c r="R1156" s="20">
        <v>0</v>
      </c>
      <c r="S1156" s="60">
        <f t="shared" ref="S1156:S1187" si="25">(R1156+Q1156)*M1156</f>
        <v>0</v>
      </c>
      <c r="T1156" s="54" t="s">
        <v>41</v>
      </c>
      <c r="U1156" s="131" t="s">
        <v>184</v>
      </c>
      <c r="V1156" s="216" t="s">
        <v>1251</v>
      </c>
      <c r="W1156" s="215" t="s">
        <v>78</v>
      </c>
    </row>
    <row r="1157" spans="1:23" ht="299.25" hidden="1">
      <c r="A1157" s="54" t="s">
        <v>421</v>
      </c>
      <c r="B1157" s="54" t="s">
        <v>2039</v>
      </c>
      <c r="C1157" s="54" t="s">
        <v>2039</v>
      </c>
      <c r="D1157" s="54" t="s">
        <v>2040</v>
      </c>
      <c r="E1157" s="54">
        <v>15</v>
      </c>
      <c r="F1157" s="54" t="s">
        <v>2041</v>
      </c>
      <c r="G1157" s="81" t="s">
        <v>35</v>
      </c>
      <c r="H1157" s="8" t="s">
        <v>36</v>
      </c>
      <c r="I1157" s="19" t="s">
        <v>91</v>
      </c>
      <c r="J1157" s="67">
        <v>60</v>
      </c>
      <c r="K1157" s="10" t="s">
        <v>2042</v>
      </c>
      <c r="L1157" s="192"/>
      <c r="M1157" s="54">
        <v>1</v>
      </c>
      <c r="N1157" s="37">
        <v>1552039</v>
      </c>
      <c r="O1157" s="54" t="s">
        <v>2044</v>
      </c>
      <c r="P1157" s="54" t="s">
        <v>162</v>
      </c>
      <c r="Q1157" s="20">
        <v>0</v>
      </c>
      <c r="R1157" s="20">
        <v>0</v>
      </c>
      <c r="S1157" s="60">
        <f t="shared" si="25"/>
        <v>0</v>
      </c>
      <c r="T1157" s="54" t="s">
        <v>41</v>
      </c>
      <c r="U1157" s="131" t="s">
        <v>184</v>
      </c>
      <c r="V1157" s="216" t="s">
        <v>1251</v>
      </c>
      <c r="W1157" s="215" t="s">
        <v>78</v>
      </c>
    </row>
    <row r="1158" spans="1:23" ht="299.25" hidden="1">
      <c r="A1158" s="54" t="s">
        <v>421</v>
      </c>
      <c r="B1158" s="54" t="s">
        <v>2039</v>
      </c>
      <c r="C1158" s="54" t="s">
        <v>2039</v>
      </c>
      <c r="D1158" s="54" t="s">
        <v>2040</v>
      </c>
      <c r="E1158" s="54">
        <v>15</v>
      </c>
      <c r="F1158" s="54" t="s">
        <v>2041</v>
      </c>
      <c r="G1158" s="81" t="s">
        <v>35</v>
      </c>
      <c r="H1158" s="8" t="s">
        <v>36</v>
      </c>
      <c r="I1158" s="19" t="s">
        <v>91</v>
      </c>
      <c r="J1158" s="67">
        <v>60</v>
      </c>
      <c r="K1158" s="10" t="s">
        <v>2042</v>
      </c>
      <c r="L1158" s="192"/>
      <c r="M1158" s="54">
        <v>1</v>
      </c>
      <c r="N1158" s="54"/>
      <c r="O1158" s="54" t="s">
        <v>2045</v>
      </c>
      <c r="P1158" s="54" t="s">
        <v>162</v>
      </c>
      <c r="Q1158" s="20">
        <v>0</v>
      </c>
      <c r="R1158" s="20">
        <v>0</v>
      </c>
      <c r="S1158" s="60">
        <f t="shared" si="25"/>
        <v>0</v>
      </c>
      <c r="T1158" s="54" t="s">
        <v>41</v>
      </c>
      <c r="U1158" s="131" t="s">
        <v>184</v>
      </c>
      <c r="V1158" s="216" t="s">
        <v>1251</v>
      </c>
      <c r="W1158" s="215" t="s">
        <v>78</v>
      </c>
    </row>
    <row r="1159" spans="1:23" ht="299.25" hidden="1">
      <c r="A1159" s="54" t="s">
        <v>421</v>
      </c>
      <c r="B1159" s="54" t="s">
        <v>2039</v>
      </c>
      <c r="C1159" s="54" t="s">
        <v>2039</v>
      </c>
      <c r="D1159" s="54" t="s">
        <v>2040</v>
      </c>
      <c r="E1159" s="54">
        <v>15</v>
      </c>
      <c r="F1159" s="54" t="s">
        <v>2041</v>
      </c>
      <c r="G1159" s="81" t="s">
        <v>35</v>
      </c>
      <c r="H1159" s="8" t="s">
        <v>36</v>
      </c>
      <c r="I1159" s="19" t="s">
        <v>91</v>
      </c>
      <c r="J1159" s="67">
        <v>60</v>
      </c>
      <c r="K1159" s="10" t="s">
        <v>2042</v>
      </c>
      <c r="L1159" s="192"/>
      <c r="M1159" s="54">
        <v>1</v>
      </c>
      <c r="N1159" s="54">
        <v>2091119</v>
      </c>
      <c r="O1159" s="54" t="s">
        <v>2046</v>
      </c>
      <c r="P1159" s="54" t="s">
        <v>2047</v>
      </c>
      <c r="Q1159" s="20">
        <v>0</v>
      </c>
      <c r="R1159" s="20">
        <v>0</v>
      </c>
      <c r="S1159" s="60">
        <f t="shared" si="25"/>
        <v>0</v>
      </c>
      <c r="T1159" s="54" t="s">
        <v>41</v>
      </c>
      <c r="U1159" s="131" t="s">
        <v>184</v>
      </c>
      <c r="V1159" s="216" t="s">
        <v>1251</v>
      </c>
      <c r="W1159" s="215" t="s">
        <v>78</v>
      </c>
    </row>
    <row r="1160" spans="1:23" ht="299.25" hidden="1">
      <c r="A1160" s="54" t="s">
        <v>421</v>
      </c>
      <c r="B1160" s="54" t="s">
        <v>2039</v>
      </c>
      <c r="C1160" s="54" t="s">
        <v>2039</v>
      </c>
      <c r="D1160" s="54" t="s">
        <v>2040</v>
      </c>
      <c r="E1160" s="54">
        <v>15</v>
      </c>
      <c r="F1160" s="54" t="s">
        <v>2041</v>
      </c>
      <c r="G1160" s="81" t="s">
        <v>35</v>
      </c>
      <c r="H1160" s="8" t="s">
        <v>36</v>
      </c>
      <c r="I1160" s="19" t="s">
        <v>91</v>
      </c>
      <c r="J1160" s="67">
        <v>60</v>
      </c>
      <c r="K1160" s="10" t="s">
        <v>2042</v>
      </c>
      <c r="L1160" s="192"/>
      <c r="M1160" s="54">
        <v>1</v>
      </c>
      <c r="N1160" s="54">
        <v>1568339</v>
      </c>
      <c r="O1160" s="54" t="s">
        <v>2048</v>
      </c>
      <c r="P1160" s="54" t="s">
        <v>162</v>
      </c>
      <c r="Q1160" s="20">
        <v>0</v>
      </c>
      <c r="R1160" s="20">
        <v>0</v>
      </c>
      <c r="S1160" s="60">
        <f t="shared" si="25"/>
        <v>0</v>
      </c>
      <c r="T1160" s="54" t="s">
        <v>41</v>
      </c>
      <c r="U1160" s="131" t="s">
        <v>184</v>
      </c>
      <c r="V1160" s="216" t="s">
        <v>1251</v>
      </c>
      <c r="W1160" s="215" t="s">
        <v>78</v>
      </c>
    </row>
    <row r="1161" spans="1:23" ht="256.5" hidden="1">
      <c r="A1161" s="54" t="s">
        <v>421</v>
      </c>
      <c r="B1161" s="54" t="s">
        <v>2039</v>
      </c>
      <c r="C1161" s="54" t="s">
        <v>2039</v>
      </c>
      <c r="D1161" s="54" t="s">
        <v>2049</v>
      </c>
      <c r="E1161" s="54">
        <v>20</v>
      </c>
      <c r="F1161" s="54" t="s">
        <v>2050</v>
      </c>
      <c r="G1161" s="54" t="s">
        <v>35</v>
      </c>
      <c r="H1161" s="37" t="s">
        <v>544</v>
      </c>
      <c r="I1161" s="19" t="s">
        <v>37</v>
      </c>
      <c r="J1161" s="67">
        <v>80</v>
      </c>
      <c r="K1161" s="10" t="s">
        <v>2051</v>
      </c>
      <c r="L1161" s="192"/>
      <c r="M1161" s="54">
        <v>6</v>
      </c>
      <c r="N1161" s="37">
        <v>1552039</v>
      </c>
      <c r="O1161" s="54" t="s">
        <v>2044</v>
      </c>
      <c r="P1161" s="19" t="s">
        <v>1088</v>
      </c>
      <c r="Q1161" s="20">
        <v>0</v>
      </c>
      <c r="R1161" s="20">
        <v>0</v>
      </c>
      <c r="S1161" s="60">
        <f t="shared" si="25"/>
        <v>0</v>
      </c>
      <c r="T1161" s="54" t="s">
        <v>41</v>
      </c>
      <c r="U1161" s="216" t="s">
        <v>184</v>
      </c>
      <c r="V1161" s="216" t="s">
        <v>248</v>
      </c>
      <c r="W1161" s="215"/>
    </row>
    <row r="1162" spans="1:23" ht="256.5" hidden="1">
      <c r="A1162" s="54" t="s">
        <v>421</v>
      </c>
      <c r="B1162" s="54" t="s">
        <v>2039</v>
      </c>
      <c r="C1162" s="54" t="s">
        <v>2039</v>
      </c>
      <c r="D1162" s="54" t="s">
        <v>2049</v>
      </c>
      <c r="E1162" s="54">
        <v>20</v>
      </c>
      <c r="F1162" s="54" t="s">
        <v>2050</v>
      </c>
      <c r="G1162" s="54" t="s">
        <v>35</v>
      </c>
      <c r="H1162" s="37" t="s">
        <v>544</v>
      </c>
      <c r="I1162" s="19" t="s">
        <v>37</v>
      </c>
      <c r="J1162" s="67">
        <v>80</v>
      </c>
      <c r="K1162" s="10" t="s">
        <v>2051</v>
      </c>
      <c r="L1162" s="192"/>
      <c r="M1162" s="54">
        <v>1</v>
      </c>
      <c r="N1162" s="54">
        <v>2111247</v>
      </c>
      <c r="O1162" s="54" t="s">
        <v>2043</v>
      </c>
      <c r="P1162" s="19" t="s">
        <v>1088</v>
      </c>
      <c r="Q1162" s="20">
        <v>0</v>
      </c>
      <c r="R1162" s="20">
        <v>0</v>
      </c>
      <c r="S1162" s="60">
        <f t="shared" si="25"/>
        <v>0</v>
      </c>
      <c r="T1162" s="54" t="s">
        <v>41</v>
      </c>
      <c r="U1162" s="216" t="s">
        <v>184</v>
      </c>
      <c r="V1162" s="216" t="s">
        <v>248</v>
      </c>
      <c r="W1162" s="215"/>
    </row>
    <row r="1163" spans="1:23" ht="256.5" hidden="1">
      <c r="A1163" s="54" t="s">
        <v>421</v>
      </c>
      <c r="B1163" s="54" t="s">
        <v>2039</v>
      </c>
      <c r="C1163" s="54" t="s">
        <v>2039</v>
      </c>
      <c r="D1163" s="54" t="s">
        <v>2049</v>
      </c>
      <c r="E1163" s="54">
        <v>20</v>
      </c>
      <c r="F1163" s="54" t="s">
        <v>2050</v>
      </c>
      <c r="G1163" s="54" t="s">
        <v>35</v>
      </c>
      <c r="H1163" s="37" t="s">
        <v>544</v>
      </c>
      <c r="I1163" s="19" t="s">
        <v>37</v>
      </c>
      <c r="J1163" s="67">
        <v>80</v>
      </c>
      <c r="K1163" s="10" t="s">
        <v>2051</v>
      </c>
      <c r="L1163" s="192"/>
      <c r="M1163" s="54">
        <v>1</v>
      </c>
      <c r="N1163" s="37"/>
      <c r="O1163" s="54" t="s">
        <v>2045</v>
      </c>
      <c r="P1163" s="19" t="s">
        <v>1088</v>
      </c>
      <c r="Q1163" s="20">
        <v>0</v>
      </c>
      <c r="R1163" s="20">
        <v>0</v>
      </c>
      <c r="S1163" s="60">
        <f t="shared" si="25"/>
        <v>0</v>
      </c>
      <c r="T1163" s="54" t="s">
        <v>41</v>
      </c>
      <c r="U1163" s="216" t="s">
        <v>184</v>
      </c>
      <c r="V1163" s="216" t="s">
        <v>248</v>
      </c>
      <c r="W1163" s="215"/>
    </row>
    <row r="1164" spans="1:23" ht="256.5" hidden="1">
      <c r="A1164" s="54" t="s">
        <v>421</v>
      </c>
      <c r="B1164" s="54" t="s">
        <v>2039</v>
      </c>
      <c r="C1164" s="54" t="s">
        <v>2039</v>
      </c>
      <c r="D1164" s="54" t="s">
        <v>2049</v>
      </c>
      <c r="E1164" s="54">
        <v>20</v>
      </c>
      <c r="F1164" s="54" t="s">
        <v>2050</v>
      </c>
      <c r="G1164" s="54" t="s">
        <v>35</v>
      </c>
      <c r="H1164" s="37" t="s">
        <v>544</v>
      </c>
      <c r="I1164" s="19" t="s">
        <v>37</v>
      </c>
      <c r="J1164" s="67">
        <v>80</v>
      </c>
      <c r="K1164" s="10" t="s">
        <v>2051</v>
      </c>
      <c r="L1164" s="192"/>
      <c r="M1164" s="54">
        <v>1</v>
      </c>
      <c r="N1164" s="37">
        <v>1492815</v>
      </c>
      <c r="O1164" s="283" t="s">
        <v>2052</v>
      </c>
      <c r="P1164" s="19" t="s">
        <v>1088</v>
      </c>
      <c r="Q1164" s="20">
        <v>0</v>
      </c>
      <c r="R1164" s="20">
        <v>0</v>
      </c>
      <c r="S1164" s="60">
        <f t="shared" si="25"/>
        <v>0</v>
      </c>
      <c r="T1164" s="54" t="s">
        <v>41</v>
      </c>
      <c r="U1164" s="216" t="s">
        <v>184</v>
      </c>
      <c r="V1164" s="216" t="s">
        <v>248</v>
      </c>
      <c r="W1164" s="215"/>
    </row>
    <row r="1165" spans="1:23" ht="256.5" hidden="1">
      <c r="A1165" s="54" t="s">
        <v>421</v>
      </c>
      <c r="B1165" s="54" t="s">
        <v>2039</v>
      </c>
      <c r="C1165" s="54" t="s">
        <v>2039</v>
      </c>
      <c r="D1165" s="54" t="s">
        <v>2049</v>
      </c>
      <c r="E1165" s="54">
        <v>20</v>
      </c>
      <c r="F1165" s="54" t="s">
        <v>2050</v>
      </c>
      <c r="G1165" s="54" t="s">
        <v>35</v>
      </c>
      <c r="H1165" s="37" t="s">
        <v>544</v>
      </c>
      <c r="I1165" s="19" t="s">
        <v>37</v>
      </c>
      <c r="J1165" s="67">
        <v>80</v>
      </c>
      <c r="K1165" s="10" t="s">
        <v>2051</v>
      </c>
      <c r="L1165" s="192"/>
      <c r="M1165" s="54">
        <v>1</v>
      </c>
      <c r="N1165" s="37"/>
      <c r="O1165" s="54" t="s">
        <v>2053</v>
      </c>
      <c r="P1165" s="19" t="s">
        <v>1088</v>
      </c>
      <c r="Q1165" s="20">
        <v>0</v>
      </c>
      <c r="R1165" s="20">
        <v>0</v>
      </c>
      <c r="S1165" s="60">
        <f t="shared" si="25"/>
        <v>0</v>
      </c>
      <c r="T1165" s="54" t="s">
        <v>41</v>
      </c>
      <c r="U1165" s="216" t="s">
        <v>184</v>
      </c>
      <c r="V1165" s="216" t="s">
        <v>248</v>
      </c>
      <c r="W1165" s="215"/>
    </row>
    <row r="1166" spans="1:23" ht="256.5" hidden="1">
      <c r="A1166" s="54" t="s">
        <v>421</v>
      </c>
      <c r="B1166" s="54" t="s">
        <v>2039</v>
      </c>
      <c r="C1166" s="54" t="s">
        <v>2039</v>
      </c>
      <c r="D1166" s="54" t="s">
        <v>2049</v>
      </c>
      <c r="E1166" s="54">
        <v>20</v>
      </c>
      <c r="F1166" s="54" t="s">
        <v>2050</v>
      </c>
      <c r="G1166" s="54" t="s">
        <v>35</v>
      </c>
      <c r="H1166" s="37" t="s">
        <v>544</v>
      </c>
      <c r="I1166" s="19" t="s">
        <v>37</v>
      </c>
      <c r="J1166" s="67">
        <v>80</v>
      </c>
      <c r="K1166" s="10" t="s">
        <v>2051</v>
      </c>
      <c r="L1166" s="192"/>
      <c r="M1166" s="54">
        <v>1</v>
      </c>
      <c r="N1166" s="37">
        <v>1491408</v>
      </c>
      <c r="O1166" s="54" t="s">
        <v>2054</v>
      </c>
      <c r="P1166" s="19" t="s">
        <v>1088</v>
      </c>
      <c r="Q1166" s="20">
        <v>0</v>
      </c>
      <c r="R1166" s="20">
        <v>0</v>
      </c>
      <c r="S1166" s="60">
        <f t="shared" si="25"/>
        <v>0</v>
      </c>
      <c r="T1166" s="54" t="s">
        <v>41</v>
      </c>
      <c r="U1166" s="216" t="s">
        <v>184</v>
      </c>
      <c r="V1166" s="216" t="s">
        <v>248</v>
      </c>
      <c r="W1166" s="215"/>
    </row>
    <row r="1167" spans="1:23" ht="171" hidden="1">
      <c r="A1167" s="54" t="s">
        <v>421</v>
      </c>
      <c r="B1167" s="54" t="s">
        <v>2039</v>
      </c>
      <c r="C1167" s="54" t="s">
        <v>2039</v>
      </c>
      <c r="D1167" s="54" t="s">
        <v>2055</v>
      </c>
      <c r="E1167" s="54">
        <v>20</v>
      </c>
      <c r="F1167" s="54" t="s">
        <v>2056</v>
      </c>
      <c r="G1167" s="54" t="s">
        <v>45</v>
      </c>
      <c r="H1167" s="54" t="s">
        <v>544</v>
      </c>
      <c r="I1167" s="19" t="s">
        <v>37</v>
      </c>
      <c r="J1167" s="67">
        <v>40</v>
      </c>
      <c r="K1167" s="10" t="s">
        <v>2051</v>
      </c>
      <c r="L1167" s="192"/>
      <c r="M1167" s="54">
        <v>1</v>
      </c>
      <c r="N1167" s="54">
        <v>1568339</v>
      </c>
      <c r="O1167" s="54" t="s">
        <v>2048</v>
      </c>
      <c r="P1167" s="19" t="s">
        <v>1088</v>
      </c>
      <c r="Q1167" s="20">
        <v>0</v>
      </c>
      <c r="R1167" s="20">
        <v>0</v>
      </c>
      <c r="S1167" s="60">
        <f t="shared" si="25"/>
        <v>0</v>
      </c>
      <c r="T1167" s="54" t="s">
        <v>41</v>
      </c>
      <c r="U1167" s="210" t="s">
        <v>148</v>
      </c>
      <c r="V1167" s="131" t="s">
        <v>225</v>
      </c>
      <c r="W1167" s="219" t="s">
        <v>50</v>
      </c>
    </row>
    <row r="1168" spans="1:23" ht="171" hidden="1">
      <c r="A1168" s="54" t="s">
        <v>421</v>
      </c>
      <c r="B1168" s="54" t="s">
        <v>2039</v>
      </c>
      <c r="C1168" s="54" t="s">
        <v>2039</v>
      </c>
      <c r="D1168" s="54" t="s">
        <v>2055</v>
      </c>
      <c r="E1168" s="54">
        <v>20</v>
      </c>
      <c r="F1168" s="54" t="s">
        <v>2056</v>
      </c>
      <c r="G1168" s="54" t="s">
        <v>45</v>
      </c>
      <c r="H1168" s="54" t="s">
        <v>544</v>
      </c>
      <c r="I1168" s="19" t="s">
        <v>37</v>
      </c>
      <c r="J1168" s="67">
        <v>40</v>
      </c>
      <c r="K1168" s="10" t="s">
        <v>2051</v>
      </c>
      <c r="L1168" s="192"/>
      <c r="M1168" s="54">
        <v>1</v>
      </c>
      <c r="N1168" s="54">
        <v>2091119</v>
      </c>
      <c r="O1168" s="54" t="s">
        <v>2046</v>
      </c>
      <c r="P1168" s="19" t="s">
        <v>268</v>
      </c>
      <c r="Q1168" s="20">
        <v>0</v>
      </c>
      <c r="R1168" s="20">
        <v>0</v>
      </c>
      <c r="S1168" s="60">
        <f t="shared" si="25"/>
        <v>0</v>
      </c>
      <c r="T1168" s="54" t="s">
        <v>41</v>
      </c>
      <c r="U1168" s="210" t="s">
        <v>148</v>
      </c>
      <c r="V1168" s="131" t="s">
        <v>225</v>
      </c>
      <c r="W1168" s="219" t="s">
        <v>50</v>
      </c>
    </row>
    <row r="1169" spans="1:23" ht="171" hidden="1">
      <c r="A1169" s="54" t="s">
        <v>421</v>
      </c>
      <c r="B1169" s="54" t="s">
        <v>2039</v>
      </c>
      <c r="C1169" s="54" t="s">
        <v>2039</v>
      </c>
      <c r="D1169" s="54" t="s">
        <v>2055</v>
      </c>
      <c r="E1169" s="54">
        <v>20</v>
      </c>
      <c r="F1169" s="54" t="s">
        <v>2056</v>
      </c>
      <c r="G1169" s="54" t="s">
        <v>45</v>
      </c>
      <c r="H1169" s="54" t="s">
        <v>544</v>
      </c>
      <c r="I1169" s="19" t="s">
        <v>37</v>
      </c>
      <c r="J1169" s="67">
        <v>40</v>
      </c>
      <c r="K1169" s="10" t="s">
        <v>2051</v>
      </c>
      <c r="L1169" s="192"/>
      <c r="M1169" s="54">
        <v>1</v>
      </c>
      <c r="N1169" s="37"/>
      <c r="O1169" s="54" t="s">
        <v>2057</v>
      </c>
      <c r="P1169" s="19" t="s">
        <v>1088</v>
      </c>
      <c r="Q1169" s="20">
        <v>0</v>
      </c>
      <c r="R1169" s="20">
        <v>0</v>
      </c>
      <c r="S1169" s="60">
        <f t="shared" si="25"/>
        <v>0</v>
      </c>
      <c r="T1169" s="54" t="s">
        <v>41</v>
      </c>
      <c r="U1169" s="210" t="s">
        <v>148</v>
      </c>
      <c r="V1169" s="131" t="s">
        <v>225</v>
      </c>
      <c r="W1169" s="219" t="s">
        <v>50</v>
      </c>
    </row>
    <row r="1170" spans="1:23" ht="142.5" hidden="1">
      <c r="A1170" s="51" t="s">
        <v>421</v>
      </c>
      <c r="B1170" s="51" t="s">
        <v>2039</v>
      </c>
      <c r="C1170" s="51" t="s">
        <v>2039</v>
      </c>
      <c r="D1170" s="51" t="s">
        <v>2058</v>
      </c>
      <c r="E1170" s="51">
        <v>20</v>
      </c>
      <c r="F1170" s="51" t="s">
        <v>2059</v>
      </c>
      <c r="G1170" s="51" t="s">
        <v>45</v>
      </c>
      <c r="H1170" s="8" t="s">
        <v>36</v>
      </c>
      <c r="I1170" s="8" t="s">
        <v>91</v>
      </c>
      <c r="J1170" s="52">
        <v>40</v>
      </c>
      <c r="K1170" s="10" t="s">
        <v>2051</v>
      </c>
      <c r="L1170" s="192"/>
      <c r="M1170" s="51">
        <v>1</v>
      </c>
      <c r="N1170" s="12">
        <v>1491408</v>
      </c>
      <c r="O1170" s="51" t="s">
        <v>2054</v>
      </c>
      <c r="P1170" s="8" t="s">
        <v>1088</v>
      </c>
      <c r="Q1170" s="14">
        <v>0</v>
      </c>
      <c r="R1170" s="14">
        <v>0</v>
      </c>
      <c r="S1170" s="64">
        <f t="shared" si="25"/>
        <v>0</v>
      </c>
      <c r="T1170" s="51" t="s">
        <v>41</v>
      </c>
      <c r="U1170" s="131" t="s">
        <v>148</v>
      </c>
      <c r="V1170" s="221" t="s">
        <v>149</v>
      </c>
      <c r="W1170" s="215" t="s">
        <v>50</v>
      </c>
    </row>
    <row r="1171" spans="1:23" ht="142.5" hidden="1">
      <c r="A1171" s="51" t="s">
        <v>421</v>
      </c>
      <c r="B1171" s="51" t="s">
        <v>2039</v>
      </c>
      <c r="C1171" s="51" t="s">
        <v>2039</v>
      </c>
      <c r="D1171" s="51" t="s">
        <v>2058</v>
      </c>
      <c r="E1171" s="51">
        <v>20</v>
      </c>
      <c r="F1171" s="51" t="s">
        <v>2059</v>
      </c>
      <c r="G1171" s="51" t="s">
        <v>45</v>
      </c>
      <c r="H1171" s="8" t="s">
        <v>36</v>
      </c>
      <c r="I1171" s="8" t="s">
        <v>91</v>
      </c>
      <c r="J1171" s="52">
        <v>40</v>
      </c>
      <c r="K1171" s="10" t="s">
        <v>2051</v>
      </c>
      <c r="L1171" s="192"/>
      <c r="M1171" s="51">
        <v>1</v>
      </c>
      <c r="N1171" s="12">
        <v>1492815</v>
      </c>
      <c r="O1171" s="51" t="s">
        <v>2052</v>
      </c>
      <c r="P1171" s="8" t="s">
        <v>1088</v>
      </c>
      <c r="Q1171" s="14">
        <v>0</v>
      </c>
      <c r="R1171" s="14">
        <v>0</v>
      </c>
      <c r="S1171" s="64">
        <f t="shared" si="25"/>
        <v>0</v>
      </c>
      <c r="T1171" s="51" t="s">
        <v>41</v>
      </c>
      <c r="U1171" s="131" t="s">
        <v>148</v>
      </c>
      <c r="V1171" s="221" t="s">
        <v>149</v>
      </c>
      <c r="W1171" s="215" t="s">
        <v>50</v>
      </c>
    </row>
    <row r="1172" spans="1:23" ht="142.5" hidden="1">
      <c r="A1172" s="51" t="s">
        <v>421</v>
      </c>
      <c r="B1172" s="51" t="s">
        <v>2039</v>
      </c>
      <c r="C1172" s="51" t="s">
        <v>2039</v>
      </c>
      <c r="D1172" s="51" t="s">
        <v>2058</v>
      </c>
      <c r="E1172" s="51">
        <v>20</v>
      </c>
      <c r="F1172" s="51" t="s">
        <v>2059</v>
      </c>
      <c r="G1172" s="51" t="s">
        <v>45</v>
      </c>
      <c r="H1172" s="8" t="s">
        <v>36</v>
      </c>
      <c r="I1172" s="8" t="s">
        <v>91</v>
      </c>
      <c r="J1172" s="52">
        <v>40</v>
      </c>
      <c r="K1172" s="10" t="s">
        <v>2051</v>
      </c>
      <c r="L1172" s="192"/>
      <c r="M1172" s="51">
        <v>1</v>
      </c>
      <c r="N1172" s="12"/>
      <c r="O1172" s="51" t="s">
        <v>2053</v>
      </c>
      <c r="P1172" s="8" t="s">
        <v>1088</v>
      </c>
      <c r="Q1172" s="14">
        <v>0</v>
      </c>
      <c r="R1172" s="14">
        <v>0</v>
      </c>
      <c r="S1172" s="64">
        <f t="shared" si="25"/>
        <v>0</v>
      </c>
      <c r="T1172" s="51" t="s">
        <v>41</v>
      </c>
      <c r="U1172" s="131" t="s">
        <v>148</v>
      </c>
      <c r="V1172" s="221" t="s">
        <v>149</v>
      </c>
      <c r="W1172" s="215" t="s">
        <v>50</v>
      </c>
    </row>
    <row r="1173" spans="1:23" ht="142.5" hidden="1">
      <c r="A1173" s="51" t="s">
        <v>421</v>
      </c>
      <c r="B1173" s="51" t="s">
        <v>2039</v>
      </c>
      <c r="C1173" s="51" t="s">
        <v>2039</v>
      </c>
      <c r="D1173" s="51" t="s">
        <v>2058</v>
      </c>
      <c r="E1173" s="51">
        <v>20</v>
      </c>
      <c r="F1173" s="51" t="s">
        <v>2059</v>
      </c>
      <c r="G1173" s="51" t="s">
        <v>45</v>
      </c>
      <c r="H1173" s="8" t="s">
        <v>36</v>
      </c>
      <c r="I1173" s="8" t="s">
        <v>91</v>
      </c>
      <c r="J1173" s="52">
        <v>40</v>
      </c>
      <c r="K1173" s="10" t="s">
        <v>2051</v>
      </c>
      <c r="L1173" s="192"/>
      <c r="M1173" s="51">
        <v>1</v>
      </c>
      <c r="N1173" s="12">
        <v>1786070</v>
      </c>
      <c r="O1173" s="51" t="s">
        <v>2060</v>
      </c>
      <c r="P1173" s="51" t="s">
        <v>2061</v>
      </c>
      <c r="Q1173" s="14">
        <v>0</v>
      </c>
      <c r="R1173" s="14">
        <v>0</v>
      </c>
      <c r="S1173" s="64">
        <f t="shared" si="25"/>
        <v>0</v>
      </c>
      <c r="T1173" s="51" t="s">
        <v>41</v>
      </c>
      <c r="U1173" s="131" t="s">
        <v>148</v>
      </c>
      <c r="V1173" s="221" t="s">
        <v>149</v>
      </c>
      <c r="W1173" s="215" t="s">
        <v>50</v>
      </c>
    </row>
    <row r="1174" spans="1:23" ht="142.5" hidden="1">
      <c r="A1174" s="51" t="s">
        <v>421</v>
      </c>
      <c r="B1174" s="51" t="s">
        <v>2039</v>
      </c>
      <c r="C1174" s="51" t="s">
        <v>2039</v>
      </c>
      <c r="D1174" s="51" t="s">
        <v>2058</v>
      </c>
      <c r="E1174" s="51">
        <v>20</v>
      </c>
      <c r="F1174" s="51" t="s">
        <v>2059</v>
      </c>
      <c r="G1174" s="51" t="s">
        <v>45</v>
      </c>
      <c r="H1174" s="8" t="s">
        <v>36</v>
      </c>
      <c r="I1174" s="8" t="s">
        <v>91</v>
      </c>
      <c r="J1174" s="52">
        <v>40</v>
      </c>
      <c r="K1174" s="10" t="s">
        <v>2051</v>
      </c>
      <c r="L1174" s="192"/>
      <c r="M1174" s="51">
        <v>1</v>
      </c>
      <c r="N1174" s="12">
        <v>1170751</v>
      </c>
      <c r="O1174" s="51" t="s">
        <v>2062</v>
      </c>
      <c r="P1174" s="8" t="s">
        <v>1088</v>
      </c>
      <c r="Q1174" s="14">
        <v>0</v>
      </c>
      <c r="R1174" s="14">
        <v>0</v>
      </c>
      <c r="S1174" s="64">
        <f t="shared" si="25"/>
        <v>0</v>
      </c>
      <c r="T1174" s="51" t="s">
        <v>41</v>
      </c>
      <c r="U1174" s="131" t="s">
        <v>148</v>
      </c>
      <c r="V1174" s="221" t="s">
        <v>149</v>
      </c>
      <c r="W1174" s="215" t="s">
        <v>50</v>
      </c>
    </row>
    <row r="1175" spans="1:23" ht="142.5" hidden="1">
      <c r="A1175" s="51" t="s">
        <v>421</v>
      </c>
      <c r="B1175" s="51" t="s">
        <v>2039</v>
      </c>
      <c r="C1175" s="51" t="s">
        <v>2039</v>
      </c>
      <c r="D1175" s="51" t="s">
        <v>2058</v>
      </c>
      <c r="E1175" s="51">
        <v>20</v>
      </c>
      <c r="F1175" s="51" t="s">
        <v>2059</v>
      </c>
      <c r="G1175" s="51" t="s">
        <v>45</v>
      </c>
      <c r="H1175" s="8" t="s">
        <v>36</v>
      </c>
      <c r="I1175" s="8" t="s">
        <v>91</v>
      </c>
      <c r="J1175" s="52">
        <v>40</v>
      </c>
      <c r="K1175" s="10" t="s">
        <v>2051</v>
      </c>
      <c r="L1175" s="192"/>
      <c r="M1175" s="51">
        <v>1</v>
      </c>
      <c r="N1175" s="12">
        <v>1491285</v>
      </c>
      <c r="O1175" s="51" t="s">
        <v>2063</v>
      </c>
      <c r="P1175" s="8" t="s">
        <v>1088</v>
      </c>
      <c r="Q1175" s="14">
        <v>0</v>
      </c>
      <c r="R1175" s="14">
        <v>0</v>
      </c>
      <c r="S1175" s="64">
        <f t="shared" si="25"/>
        <v>0</v>
      </c>
      <c r="T1175" s="51" t="s">
        <v>41</v>
      </c>
      <c r="U1175" s="131" t="s">
        <v>148</v>
      </c>
      <c r="V1175" s="221" t="s">
        <v>149</v>
      </c>
      <c r="W1175" s="215" t="s">
        <v>50</v>
      </c>
    </row>
    <row r="1176" spans="1:23" ht="142.5" hidden="1">
      <c r="A1176" s="51" t="s">
        <v>421</v>
      </c>
      <c r="B1176" s="51" t="s">
        <v>2039</v>
      </c>
      <c r="C1176" s="51" t="s">
        <v>2039</v>
      </c>
      <c r="D1176" s="51" t="s">
        <v>2058</v>
      </c>
      <c r="E1176" s="51">
        <v>20</v>
      </c>
      <c r="F1176" s="51" t="s">
        <v>2059</v>
      </c>
      <c r="G1176" s="51" t="s">
        <v>45</v>
      </c>
      <c r="H1176" s="8" t="s">
        <v>36</v>
      </c>
      <c r="I1176" s="8" t="s">
        <v>91</v>
      </c>
      <c r="J1176" s="52">
        <v>40</v>
      </c>
      <c r="K1176" s="10" t="s">
        <v>2051</v>
      </c>
      <c r="L1176" s="192"/>
      <c r="M1176" s="51">
        <v>1</v>
      </c>
      <c r="N1176" s="12"/>
      <c r="O1176" s="51" t="s">
        <v>2064</v>
      </c>
      <c r="P1176" s="51" t="s">
        <v>268</v>
      </c>
      <c r="Q1176" s="14">
        <v>0</v>
      </c>
      <c r="R1176" s="14">
        <v>0</v>
      </c>
      <c r="S1176" s="64">
        <f t="shared" si="25"/>
        <v>0</v>
      </c>
      <c r="T1176" s="51" t="s">
        <v>41</v>
      </c>
      <c r="U1176" s="131" t="s">
        <v>148</v>
      </c>
      <c r="V1176" s="221" t="s">
        <v>149</v>
      </c>
      <c r="W1176" s="215" t="s">
        <v>50</v>
      </c>
    </row>
    <row r="1177" spans="1:23" ht="242.25" hidden="1">
      <c r="A1177" s="54" t="s">
        <v>421</v>
      </c>
      <c r="B1177" s="54" t="s">
        <v>2039</v>
      </c>
      <c r="C1177" s="54" t="s">
        <v>2039</v>
      </c>
      <c r="D1177" s="54" t="s">
        <v>2065</v>
      </c>
      <c r="E1177" s="54">
        <v>20</v>
      </c>
      <c r="F1177" s="54" t="s">
        <v>2066</v>
      </c>
      <c r="G1177" s="54" t="s">
        <v>35</v>
      </c>
      <c r="H1177" s="8" t="s">
        <v>36</v>
      </c>
      <c r="I1177" s="19" t="s">
        <v>91</v>
      </c>
      <c r="J1177" s="67">
        <v>20</v>
      </c>
      <c r="K1177" s="10" t="s">
        <v>297</v>
      </c>
      <c r="L1177" s="192"/>
      <c r="M1177" s="54">
        <v>1</v>
      </c>
      <c r="N1177" s="37">
        <v>1491408</v>
      </c>
      <c r="O1177" s="54" t="s">
        <v>2054</v>
      </c>
      <c r="P1177" s="37" t="s">
        <v>1088</v>
      </c>
      <c r="Q1177" s="20">
        <v>0</v>
      </c>
      <c r="R1177" s="20">
        <v>0</v>
      </c>
      <c r="S1177" s="60">
        <f t="shared" si="25"/>
        <v>0</v>
      </c>
      <c r="T1177" s="19" t="s">
        <v>41</v>
      </c>
      <c r="U1177" s="131" t="s">
        <v>866</v>
      </c>
      <c r="V1177" s="216" t="s">
        <v>1014</v>
      </c>
      <c r="W1177" s="215" t="s">
        <v>78</v>
      </c>
    </row>
    <row r="1178" spans="1:23" ht="242.25" hidden="1">
      <c r="A1178" s="54" t="s">
        <v>421</v>
      </c>
      <c r="B1178" s="54" t="s">
        <v>2039</v>
      </c>
      <c r="C1178" s="54" t="s">
        <v>2039</v>
      </c>
      <c r="D1178" s="54" t="s">
        <v>2065</v>
      </c>
      <c r="E1178" s="54">
        <v>20</v>
      </c>
      <c r="F1178" s="54" t="s">
        <v>2066</v>
      </c>
      <c r="G1178" s="54" t="s">
        <v>35</v>
      </c>
      <c r="H1178" s="8" t="s">
        <v>36</v>
      </c>
      <c r="I1178" s="19" t="s">
        <v>91</v>
      </c>
      <c r="J1178" s="67">
        <v>20</v>
      </c>
      <c r="K1178" s="10" t="s">
        <v>297</v>
      </c>
      <c r="L1178" s="192"/>
      <c r="M1178" s="54">
        <v>1</v>
      </c>
      <c r="N1178" s="37"/>
      <c r="O1178" s="54" t="s">
        <v>2053</v>
      </c>
      <c r="P1178" s="37" t="s">
        <v>1088</v>
      </c>
      <c r="Q1178" s="20">
        <v>0</v>
      </c>
      <c r="R1178" s="20">
        <v>0</v>
      </c>
      <c r="S1178" s="60">
        <f t="shared" si="25"/>
        <v>0</v>
      </c>
      <c r="T1178" s="19" t="s">
        <v>41</v>
      </c>
      <c r="U1178" s="131" t="s">
        <v>866</v>
      </c>
      <c r="V1178" s="216" t="s">
        <v>1014</v>
      </c>
      <c r="W1178" s="215" t="s">
        <v>78</v>
      </c>
    </row>
    <row r="1179" spans="1:23" ht="242.25" hidden="1">
      <c r="A1179" s="54" t="s">
        <v>421</v>
      </c>
      <c r="B1179" s="54" t="s">
        <v>2039</v>
      </c>
      <c r="C1179" s="54" t="s">
        <v>2039</v>
      </c>
      <c r="D1179" s="54" t="s">
        <v>2065</v>
      </c>
      <c r="E1179" s="54">
        <v>20</v>
      </c>
      <c r="F1179" s="54" t="s">
        <v>2066</v>
      </c>
      <c r="G1179" s="54" t="s">
        <v>35</v>
      </c>
      <c r="H1179" s="8" t="s">
        <v>36</v>
      </c>
      <c r="I1179" s="19" t="s">
        <v>91</v>
      </c>
      <c r="J1179" s="67">
        <v>20</v>
      </c>
      <c r="K1179" s="10" t="s">
        <v>297</v>
      </c>
      <c r="L1179" s="192"/>
      <c r="M1179" s="54">
        <v>1</v>
      </c>
      <c r="N1179" s="37">
        <v>1492815</v>
      </c>
      <c r="O1179" s="54" t="s">
        <v>2052</v>
      </c>
      <c r="P1179" s="37" t="s">
        <v>1088</v>
      </c>
      <c r="Q1179" s="20">
        <v>0</v>
      </c>
      <c r="R1179" s="20">
        <v>0</v>
      </c>
      <c r="S1179" s="60">
        <f t="shared" si="25"/>
        <v>0</v>
      </c>
      <c r="T1179" s="19" t="s">
        <v>41</v>
      </c>
      <c r="U1179" s="131" t="s">
        <v>866</v>
      </c>
      <c r="V1179" s="216" t="s">
        <v>1014</v>
      </c>
      <c r="W1179" s="215" t="s">
        <v>78</v>
      </c>
    </row>
    <row r="1180" spans="1:23" ht="242.25" hidden="1">
      <c r="A1180" s="54" t="s">
        <v>421</v>
      </c>
      <c r="B1180" s="54" t="s">
        <v>2039</v>
      </c>
      <c r="C1180" s="54" t="s">
        <v>2039</v>
      </c>
      <c r="D1180" s="54" t="s">
        <v>2065</v>
      </c>
      <c r="E1180" s="54">
        <v>20</v>
      </c>
      <c r="F1180" s="54" t="s">
        <v>2066</v>
      </c>
      <c r="G1180" s="54" t="s">
        <v>35</v>
      </c>
      <c r="H1180" s="8" t="s">
        <v>36</v>
      </c>
      <c r="I1180" s="19" t="s">
        <v>91</v>
      </c>
      <c r="J1180" s="67">
        <v>20</v>
      </c>
      <c r="K1180" s="10" t="s">
        <v>297</v>
      </c>
      <c r="L1180" s="192"/>
      <c r="M1180" s="54">
        <v>1</v>
      </c>
      <c r="N1180" s="37">
        <v>1170751</v>
      </c>
      <c r="O1180" s="54" t="s">
        <v>2062</v>
      </c>
      <c r="P1180" s="37" t="s">
        <v>1088</v>
      </c>
      <c r="Q1180" s="20">
        <v>0</v>
      </c>
      <c r="R1180" s="20">
        <v>0</v>
      </c>
      <c r="S1180" s="60">
        <f t="shared" si="25"/>
        <v>0</v>
      </c>
      <c r="T1180" s="19" t="s">
        <v>41</v>
      </c>
      <c r="U1180" s="131" t="s">
        <v>866</v>
      </c>
      <c r="V1180" s="216" t="s">
        <v>1014</v>
      </c>
      <c r="W1180" s="215" t="s">
        <v>78</v>
      </c>
    </row>
    <row r="1181" spans="1:23" ht="242.25" hidden="1">
      <c r="A1181" s="54" t="s">
        <v>421</v>
      </c>
      <c r="B1181" s="54" t="s">
        <v>2039</v>
      </c>
      <c r="C1181" s="54" t="s">
        <v>2039</v>
      </c>
      <c r="D1181" s="54" t="s">
        <v>2065</v>
      </c>
      <c r="E1181" s="54">
        <v>20</v>
      </c>
      <c r="F1181" s="54" t="s">
        <v>2066</v>
      </c>
      <c r="G1181" s="54" t="s">
        <v>35</v>
      </c>
      <c r="H1181" s="8" t="s">
        <v>36</v>
      </c>
      <c r="I1181" s="19" t="s">
        <v>91</v>
      </c>
      <c r="J1181" s="67">
        <v>20</v>
      </c>
      <c r="K1181" s="10" t="s">
        <v>297</v>
      </c>
      <c r="L1181" s="192"/>
      <c r="M1181" s="54">
        <v>1</v>
      </c>
      <c r="N1181" s="37">
        <v>1491285</v>
      </c>
      <c r="O1181" s="54" t="s">
        <v>2063</v>
      </c>
      <c r="P1181" s="37" t="s">
        <v>1088</v>
      </c>
      <c r="Q1181" s="20">
        <v>0</v>
      </c>
      <c r="R1181" s="20">
        <v>0</v>
      </c>
      <c r="S1181" s="60">
        <f t="shared" si="25"/>
        <v>0</v>
      </c>
      <c r="T1181" s="19" t="s">
        <v>41</v>
      </c>
      <c r="U1181" s="131" t="s">
        <v>866</v>
      </c>
      <c r="V1181" s="216" t="s">
        <v>1014</v>
      </c>
      <c r="W1181" s="215" t="s">
        <v>78</v>
      </c>
    </row>
    <row r="1182" spans="1:23" ht="242.25" hidden="1">
      <c r="A1182" s="54" t="s">
        <v>421</v>
      </c>
      <c r="B1182" s="54" t="s">
        <v>2039</v>
      </c>
      <c r="C1182" s="54" t="s">
        <v>2039</v>
      </c>
      <c r="D1182" s="54" t="s">
        <v>2065</v>
      </c>
      <c r="E1182" s="54">
        <v>20</v>
      </c>
      <c r="F1182" s="54" t="s">
        <v>2066</v>
      </c>
      <c r="G1182" s="54" t="s">
        <v>35</v>
      </c>
      <c r="H1182" s="8" t="s">
        <v>36</v>
      </c>
      <c r="I1182" s="19" t="s">
        <v>91</v>
      </c>
      <c r="J1182" s="67">
        <v>20</v>
      </c>
      <c r="K1182" s="10" t="s">
        <v>297</v>
      </c>
      <c r="L1182" s="192"/>
      <c r="M1182" s="54">
        <v>1</v>
      </c>
      <c r="N1182" s="54">
        <v>2111247</v>
      </c>
      <c r="O1182" s="54" t="s">
        <v>2043</v>
      </c>
      <c r="P1182" s="37" t="s">
        <v>1088</v>
      </c>
      <c r="Q1182" s="20">
        <v>0</v>
      </c>
      <c r="R1182" s="20">
        <v>0</v>
      </c>
      <c r="S1182" s="60">
        <f t="shared" si="25"/>
        <v>0</v>
      </c>
      <c r="T1182" s="19" t="s">
        <v>41</v>
      </c>
      <c r="U1182" s="229" t="s">
        <v>866</v>
      </c>
      <c r="V1182" s="216" t="s">
        <v>1014</v>
      </c>
      <c r="W1182" s="215" t="s">
        <v>78</v>
      </c>
    </row>
    <row r="1183" spans="1:23" ht="242.25" hidden="1">
      <c r="A1183" s="54" t="s">
        <v>421</v>
      </c>
      <c r="B1183" s="54" t="s">
        <v>2039</v>
      </c>
      <c r="C1183" s="54" t="s">
        <v>2039</v>
      </c>
      <c r="D1183" s="54" t="s">
        <v>2065</v>
      </c>
      <c r="E1183" s="54">
        <v>20</v>
      </c>
      <c r="F1183" s="54" t="s">
        <v>2066</v>
      </c>
      <c r="G1183" s="54" t="s">
        <v>35</v>
      </c>
      <c r="H1183" s="8" t="s">
        <v>36</v>
      </c>
      <c r="I1183" s="19" t="s">
        <v>91</v>
      </c>
      <c r="J1183" s="67">
        <v>20</v>
      </c>
      <c r="K1183" s="10" t="s">
        <v>297</v>
      </c>
      <c r="L1183" s="192"/>
      <c r="M1183" s="54">
        <v>1</v>
      </c>
      <c r="N1183" s="37">
        <v>1552039</v>
      </c>
      <c r="O1183" s="54" t="s">
        <v>2044</v>
      </c>
      <c r="P1183" s="37" t="s">
        <v>1088</v>
      </c>
      <c r="Q1183" s="20">
        <v>0</v>
      </c>
      <c r="R1183" s="20">
        <v>0</v>
      </c>
      <c r="S1183" s="60">
        <f t="shared" si="25"/>
        <v>0</v>
      </c>
      <c r="T1183" s="19" t="s">
        <v>41</v>
      </c>
      <c r="U1183" s="131" t="s">
        <v>866</v>
      </c>
      <c r="V1183" s="216" t="s">
        <v>1014</v>
      </c>
      <c r="W1183" s="215" t="s">
        <v>78</v>
      </c>
    </row>
    <row r="1184" spans="1:23" ht="242.25" hidden="1">
      <c r="A1184" s="54" t="s">
        <v>421</v>
      </c>
      <c r="B1184" s="54" t="s">
        <v>2039</v>
      </c>
      <c r="C1184" s="54" t="s">
        <v>2039</v>
      </c>
      <c r="D1184" s="54" t="s">
        <v>2065</v>
      </c>
      <c r="E1184" s="54">
        <v>20</v>
      </c>
      <c r="F1184" s="54" t="s">
        <v>2066</v>
      </c>
      <c r="G1184" s="54" t="s">
        <v>35</v>
      </c>
      <c r="H1184" s="8" t="s">
        <v>36</v>
      </c>
      <c r="I1184" s="19" t="s">
        <v>91</v>
      </c>
      <c r="J1184" s="67">
        <v>20</v>
      </c>
      <c r="K1184" s="10" t="s">
        <v>297</v>
      </c>
      <c r="L1184" s="192"/>
      <c r="M1184" s="54">
        <v>1</v>
      </c>
      <c r="N1184" s="37"/>
      <c r="O1184" s="54" t="s">
        <v>2045</v>
      </c>
      <c r="P1184" s="37" t="s">
        <v>1088</v>
      </c>
      <c r="Q1184" s="20">
        <v>0</v>
      </c>
      <c r="R1184" s="20">
        <v>0</v>
      </c>
      <c r="S1184" s="60">
        <f t="shared" si="25"/>
        <v>0</v>
      </c>
      <c r="T1184" s="19" t="s">
        <v>41</v>
      </c>
      <c r="U1184" s="229" t="s">
        <v>866</v>
      </c>
      <c r="V1184" s="216" t="s">
        <v>1014</v>
      </c>
      <c r="W1184" s="215" t="s">
        <v>78</v>
      </c>
    </row>
    <row r="1185" spans="1:23" ht="242.25" hidden="1">
      <c r="A1185" s="54" t="s">
        <v>421</v>
      </c>
      <c r="B1185" s="54" t="s">
        <v>2039</v>
      </c>
      <c r="C1185" s="54" t="s">
        <v>2039</v>
      </c>
      <c r="D1185" s="54" t="s">
        <v>2065</v>
      </c>
      <c r="E1185" s="54">
        <v>20</v>
      </c>
      <c r="F1185" s="54" t="s">
        <v>2066</v>
      </c>
      <c r="G1185" s="54" t="s">
        <v>35</v>
      </c>
      <c r="H1185" s="8" t="s">
        <v>36</v>
      </c>
      <c r="I1185" s="19" t="s">
        <v>91</v>
      </c>
      <c r="J1185" s="67">
        <v>20</v>
      </c>
      <c r="K1185" s="10" t="s">
        <v>297</v>
      </c>
      <c r="L1185" s="192"/>
      <c r="M1185" s="54">
        <v>1</v>
      </c>
      <c r="N1185" s="37">
        <v>1492636</v>
      </c>
      <c r="O1185" s="283" t="s">
        <v>2067</v>
      </c>
      <c r="P1185" s="37" t="s">
        <v>1088</v>
      </c>
      <c r="Q1185" s="20">
        <v>0</v>
      </c>
      <c r="R1185" s="20">
        <v>0</v>
      </c>
      <c r="S1185" s="60">
        <f t="shared" si="25"/>
        <v>0</v>
      </c>
      <c r="T1185" s="19" t="s">
        <v>41</v>
      </c>
      <c r="U1185" s="131" t="s">
        <v>866</v>
      </c>
      <c r="V1185" s="216" t="s">
        <v>1014</v>
      </c>
      <c r="W1185" s="215" t="s">
        <v>78</v>
      </c>
    </row>
    <row r="1186" spans="1:23" ht="242.25" hidden="1">
      <c r="A1186" s="54" t="s">
        <v>421</v>
      </c>
      <c r="B1186" s="54" t="s">
        <v>2039</v>
      </c>
      <c r="C1186" s="54" t="s">
        <v>2039</v>
      </c>
      <c r="D1186" s="54" t="s">
        <v>2065</v>
      </c>
      <c r="E1186" s="54">
        <v>20</v>
      </c>
      <c r="F1186" s="54" t="s">
        <v>2066</v>
      </c>
      <c r="G1186" s="54" t="s">
        <v>35</v>
      </c>
      <c r="H1186" s="8" t="s">
        <v>36</v>
      </c>
      <c r="I1186" s="19" t="s">
        <v>91</v>
      </c>
      <c r="J1186" s="67">
        <v>20</v>
      </c>
      <c r="K1186" s="10" t="s">
        <v>297</v>
      </c>
      <c r="L1186" s="192"/>
      <c r="M1186" s="54">
        <v>1</v>
      </c>
      <c r="N1186" s="54">
        <v>1568339</v>
      </c>
      <c r="O1186" s="54" t="s">
        <v>2048</v>
      </c>
      <c r="P1186" s="37" t="s">
        <v>1088</v>
      </c>
      <c r="Q1186" s="20">
        <v>0</v>
      </c>
      <c r="R1186" s="20">
        <v>0</v>
      </c>
      <c r="S1186" s="60">
        <f t="shared" si="25"/>
        <v>0</v>
      </c>
      <c r="T1186" s="19" t="s">
        <v>41</v>
      </c>
      <c r="U1186" s="229" t="s">
        <v>866</v>
      </c>
      <c r="V1186" s="216" t="s">
        <v>1014</v>
      </c>
      <c r="W1186" s="215" t="s">
        <v>78</v>
      </c>
    </row>
    <row r="1187" spans="1:23" ht="242.25" hidden="1">
      <c r="A1187" s="54" t="s">
        <v>421</v>
      </c>
      <c r="B1187" s="54" t="s">
        <v>2039</v>
      </c>
      <c r="C1187" s="54" t="s">
        <v>2039</v>
      </c>
      <c r="D1187" s="54" t="s">
        <v>2065</v>
      </c>
      <c r="E1187" s="54">
        <v>20</v>
      </c>
      <c r="F1187" s="54" t="s">
        <v>2066</v>
      </c>
      <c r="G1187" s="54" t="s">
        <v>35</v>
      </c>
      <c r="H1187" s="8" t="s">
        <v>36</v>
      </c>
      <c r="I1187" s="19" t="s">
        <v>91</v>
      </c>
      <c r="J1187" s="67">
        <v>20</v>
      </c>
      <c r="K1187" s="10" t="s">
        <v>297</v>
      </c>
      <c r="L1187" s="192"/>
      <c r="M1187" s="54">
        <v>1</v>
      </c>
      <c r="N1187" s="37"/>
      <c r="O1187" s="54" t="s">
        <v>2068</v>
      </c>
      <c r="P1187" s="37" t="s">
        <v>1088</v>
      </c>
      <c r="Q1187" s="20">
        <v>0</v>
      </c>
      <c r="R1187" s="20">
        <v>0</v>
      </c>
      <c r="S1187" s="60">
        <f t="shared" si="25"/>
        <v>0</v>
      </c>
      <c r="T1187" s="19" t="s">
        <v>41</v>
      </c>
      <c r="U1187" s="131" t="s">
        <v>866</v>
      </c>
      <c r="V1187" s="216" t="s">
        <v>1014</v>
      </c>
      <c r="W1187" s="215" t="s">
        <v>78</v>
      </c>
    </row>
    <row r="1188" spans="1:23" ht="242.25" hidden="1">
      <c r="A1188" s="54" t="s">
        <v>421</v>
      </c>
      <c r="B1188" s="54" t="s">
        <v>2039</v>
      </c>
      <c r="C1188" s="54" t="s">
        <v>2039</v>
      </c>
      <c r="D1188" s="54" t="s">
        <v>2065</v>
      </c>
      <c r="E1188" s="54">
        <v>20</v>
      </c>
      <c r="F1188" s="54" t="s">
        <v>2066</v>
      </c>
      <c r="G1188" s="54" t="s">
        <v>35</v>
      </c>
      <c r="H1188" s="8" t="s">
        <v>36</v>
      </c>
      <c r="I1188" s="19" t="s">
        <v>91</v>
      </c>
      <c r="J1188" s="67">
        <v>20</v>
      </c>
      <c r="K1188" s="10" t="s">
        <v>297</v>
      </c>
      <c r="L1188" s="192"/>
      <c r="M1188" s="54">
        <v>1</v>
      </c>
      <c r="N1188" s="37"/>
      <c r="O1188" s="54" t="s">
        <v>2057</v>
      </c>
      <c r="P1188" s="37" t="s">
        <v>1088</v>
      </c>
      <c r="Q1188" s="20">
        <v>0</v>
      </c>
      <c r="R1188" s="20">
        <v>0</v>
      </c>
      <c r="S1188" s="60">
        <f t="shared" ref="S1188:S1219" si="26">(R1188+Q1188)*M1188</f>
        <v>0</v>
      </c>
      <c r="T1188" s="19" t="s">
        <v>41</v>
      </c>
      <c r="U1188" s="131" t="s">
        <v>866</v>
      </c>
      <c r="V1188" s="216" t="s">
        <v>1014</v>
      </c>
      <c r="W1188" s="215" t="s">
        <v>78</v>
      </c>
    </row>
    <row r="1189" spans="1:23" ht="242.25" hidden="1">
      <c r="A1189" s="54" t="s">
        <v>421</v>
      </c>
      <c r="B1189" s="54" t="s">
        <v>2039</v>
      </c>
      <c r="C1189" s="54" t="s">
        <v>2039</v>
      </c>
      <c r="D1189" s="54" t="s">
        <v>2065</v>
      </c>
      <c r="E1189" s="54">
        <v>20</v>
      </c>
      <c r="F1189" s="54" t="s">
        <v>2066</v>
      </c>
      <c r="G1189" s="54" t="s">
        <v>35</v>
      </c>
      <c r="H1189" s="8" t="s">
        <v>36</v>
      </c>
      <c r="I1189" s="19" t="s">
        <v>91</v>
      </c>
      <c r="J1189" s="67">
        <v>20</v>
      </c>
      <c r="K1189" s="10" t="s">
        <v>297</v>
      </c>
      <c r="L1189" s="192"/>
      <c r="M1189" s="54">
        <v>1</v>
      </c>
      <c r="N1189" s="37">
        <v>2090643</v>
      </c>
      <c r="O1189" s="54" t="s">
        <v>2069</v>
      </c>
      <c r="P1189" s="37" t="s">
        <v>268</v>
      </c>
      <c r="Q1189" s="20">
        <v>0</v>
      </c>
      <c r="R1189" s="20">
        <v>0</v>
      </c>
      <c r="S1189" s="60">
        <f t="shared" si="26"/>
        <v>0</v>
      </c>
      <c r="T1189" s="19" t="s">
        <v>41</v>
      </c>
      <c r="U1189" s="131" t="s">
        <v>866</v>
      </c>
      <c r="V1189" s="216" t="s">
        <v>1014</v>
      </c>
      <c r="W1189" s="215" t="s">
        <v>78</v>
      </c>
    </row>
    <row r="1190" spans="1:23" ht="242.25" hidden="1">
      <c r="A1190" s="54" t="s">
        <v>421</v>
      </c>
      <c r="B1190" s="54" t="s">
        <v>2039</v>
      </c>
      <c r="C1190" s="54" t="s">
        <v>2039</v>
      </c>
      <c r="D1190" s="54" t="s">
        <v>2065</v>
      </c>
      <c r="E1190" s="54">
        <v>20</v>
      </c>
      <c r="F1190" s="54" t="s">
        <v>2066</v>
      </c>
      <c r="G1190" s="54" t="s">
        <v>35</v>
      </c>
      <c r="H1190" s="8" t="s">
        <v>36</v>
      </c>
      <c r="I1190" s="19" t="s">
        <v>91</v>
      </c>
      <c r="J1190" s="67">
        <v>20</v>
      </c>
      <c r="K1190" s="10" t="s">
        <v>297</v>
      </c>
      <c r="L1190" s="192"/>
      <c r="M1190" s="54">
        <v>1</v>
      </c>
      <c r="N1190" s="54">
        <v>2091119</v>
      </c>
      <c r="O1190" s="54" t="s">
        <v>2046</v>
      </c>
      <c r="P1190" s="37" t="s">
        <v>268</v>
      </c>
      <c r="Q1190" s="20">
        <v>0</v>
      </c>
      <c r="R1190" s="20">
        <v>0</v>
      </c>
      <c r="S1190" s="60">
        <f t="shared" si="26"/>
        <v>0</v>
      </c>
      <c r="T1190" s="19" t="s">
        <v>41</v>
      </c>
      <c r="U1190" s="131" t="s">
        <v>866</v>
      </c>
      <c r="V1190" s="216" t="s">
        <v>1014</v>
      </c>
      <c r="W1190" s="215" t="s">
        <v>78</v>
      </c>
    </row>
    <row r="1191" spans="1:23" ht="242.25" hidden="1">
      <c r="A1191" s="54" t="s">
        <v>421</v>
      </c>
      <c r="B1191" s="54" t="s">
        <v>2039</v>
      </c>
      <c r="C1191" s="54" t="s">
        <v>2039</v>
      </c>
      <c r="D1191" s="54" t="s">
        <v>2065</v>
      </c>
      <c r="E1191" s="54">
        <v>20</v>
      </c>
      <c r="F1191" s="54" t="s">
        <v>2066</v>
      </c>
      <c r="G1191" s="54" t="s">
        <v>35</v>
      </c>
      <c r="H1191" s="8" t="s">
        <v>36</v>
      </c>
      <c r="I1191" s="19" t="s">
        <v>91</v>
      </c>
      <c r="J1191" s="67">
        <v>20</v>
      </c>
      <c r="K1191" s="10" t="s">
        <v>297</v>
      </c>
      <c r="L1191" s="192"/>
      <c r="M1191" s="54">
        <v>1</v>
      </c>
      <c r="N1191" s="37">
        <v>1786070</v>
      </c>
      <c r="O1191" s="54" t="s">
        <v>2060</v>
      </c>
      <c r="P1191" s="37" t="s">
        <v>40</v>
      </c>
      <c r="Q1191" s="20">
        <v>0</v>
      </c>
      <c r="R1191" s="20">
        <v>0</v>
      </c>
      <c r="S1191" s="60">
        <f t="shared" si="26"/>
        <v>0</v>
      </c>
      <c r="T1191" s="19" t="s">
        <v>41</v>
      </c>
      <c r="U1191" s="131" t="s">
        <v>866</v>
      </c>
      <c r="V1191" s="216" t="s">
        <v>1014</v>
      </c>
      <c r="W1191" s="215" t="s">
        <v>78</v>
      </c>
    </row>
    <row r="1192" spans="1:23" ht="299.25" hidden="1">
      <c r="A1192" s="54" t="s">
        <v>421</v>
      </c>
      <c r="B1192" s="54" t="s">
        <v>2039</v>
      </c>
      <c r="C1192" s="54" t="s">
        <v>2039</v>
      </c>
      <c r="D1192" s="54" t="s">
        <v>2040</v>
      </c>
      <c r="E1192" s="54">
        <v>15</v>
      </c>
      <c r="F1192" s="54" t="s">
        <v>2070</v>
      </c>
      <c r="G1192" s="54" t="s">
        <v>35</v>
      </c>
      <c r="H1192" s="8" t="s">
        <v>36</v>
      </c>
      <c r="I1192" s="19" t="s">
        <v>37</v>
      </c>
      <c r="J1192" s="67">
        <v>30</v>
      </c>
      <c r="K1192" s="10" t="s">
        <v>1803</v>
      </c>
      <c r="L1192" s="192"/>
      <c r="M1192" s="54">
        <v>1</v>
      </c>
      <c r="N1192" s="37">
        <v>1491408</v>
      </c>
      <c r="O1192" s="54" t="s">
        <v>2054</v>
      </c>
      <c r="P1192" s="37" t="s">
        <v>1088</v>
      </c>
      <c r="Q1192" s="20">
        <v>0</v>
      </c>
      <c r="R1192" s="20">
        <v>0</v>
      </c>
      <c r="S1192" s="60">
        <f t="shared" si="26"/>
        <v>0</v>
      </c>
      <c r="T1192" s="19" t="s">
        <v>41</v>
      </c>
      <c r="U1192" s="131" t="s">
        <v>184</v>
      </c>
      <c r="V1192" s="216" t="s">
        <v>626</v>
      </c>
      <c r="W1192" s="217"/>
    </row>
    <row r="1193" spans="1:23" ht="242.25" hidden="1">
      <c r="A1193" s="54" t="s">
        <v>421</v>
      </c>
      <c r="B1193" s="54" t="s">
        <v>2039</v>
      </c>
      <c r="C1193" s="54" t="s">
        <v>2039</v>
      </c>
      <c r="D1193" s="54" t="s">
        <v>2065</v>
      </c>
      <c r="E1193" s="54">
        <v>20</v>
      </c>
      <c r="F1193" s="54" t="s">
        <v>2071</v>
      </c>
      <c r="G1193" s="54" t="s">
        <v>35</v>
      </c>
      <c r="H1193" s="54" t="s">
        <v>1325</v>
      </c>
      <c r="I1193" s="19" t="s">
        <v>91</v>
      </c>
      <c r="J1193" s="67">
        <v>420</v>
      </c>
      <c r="K1193" s="10" t="s">
        <v>2072</v>
      </c>
      <c r="L1193" s="192"/>
      <c r="M1193" s="54">
        <v>1</v>
      </c>
      <c r="N1193" s="37">
        <v>1491408</v>
      </c>
      <c r="O1193" s="54" t="s">
        <v>2054</v>
      </c>
      <c r="P1193" s="37" t="s">
        <v>2073</v>
      </c>
      <c r="Q1193" s="20">
        <v>0</v>
      </c>
      <c r="R1193" s="20">
        <v>0</v>
      </c>
      <c r="S1193" s="60">
        <f t="shared" si="26"/>
        <v>0</v>
      </c>
      <c r="T1193" s="19" t="s">
        <v>41</v>
      </c>
      <c r="U1193" s="131" t="s">
        <v>184</v>
      </c>
      <c r="V1193" s="216" t="s">
        <v>626</v>
      </c>
      <c r="W1193" s="217"/>
    </row>
    <row r="1194" spans="1:23" ht="299.25" hidden="1">
      <c r="A1194" s="54" t="s">
        <v>421</v>
      </c>
      <c r="B1194" s="54" t="s">
        <v>2039</v>
      </c>
      <c r="C1194" s="54" t="s">
        <v>2039</v>
      </c>
      <c r="D1194" s="54" t="s">
        <v>2040</v>
      </c>
      <c r="E1194" s="54">
        <v>15</v>
      </c>
      <c r="F1194" s="54" t="s">
        <v>2074</v>
      </c>
      <c r="G1194" s="54" t="s">
        <v>35</v>
      </c>
      <c r="H1194" s="54" t="s">
        <v>310</v>
      </c>
      <c r="I1194" s="19" t="s">
        <v>37</v>
      </c>
      <c r="J1194" s="67">
        <v>20</v>
      </c>
      <c r="K1194" s="10" t="s">
        <v>305</v>
      </c>
      <c r="L1194" s="192"/>
      <c r="M1194" s="54">
        <v>1</v>
      </c>
      <c r="N1194" s="37">
        <v>1492815</v>
      </c>
      <c r="O1194" s="54" t="s">
        <v>2052</v>
      </c>
      <c r="P1194" s="19" t="s">
        <v>1088</v>
      </c>
      <c r="Q1194" s="20">
        <v>0</v>
      </c>
      <c r="R1194" s="20">
        <v>0</v>
      </c>
      <c r="S1194" s="60">
        <f t="shared" si="26"/>
        <v>0</v>
      </c>
      <c r="T1194" s="19" t="s">
        <v>41</v>
      </c>
      <c r="U1194" s="216" t="s">
        <v>184</v>
      </c>
      <c r="V1194" s="131" t="s">
        <v>799</v>
      </c>
      <c r="W1194" s="219" t="s">
        <v>78</v>
      </c>
    </row>
    <row r="1195" spans="1:23" ht="299.25" hidden="1">
      <c r="A1195" s="54" t="s">
        <v>421</v>
      </c>
      <c r="B1195" s="54" t="s">
        <v>2039</v>
      </c>
      <c r="C1195" s="54" t="s">
        <v>2039</v>
      </c>
      <c r="D1195" s="54" t="s">
        <v>2040</v>
      </c>
      <c r="E1195" s="54">
        <v>15</v>
      </c>
      <c r="F1195" s="54" t="s">
        <v>2074</v>
      </c>
      <c r="G1195" s="54" t="s">
        <v>35</v>
      </c>
      <c r="H1195" s="54" t="s">
        <v>310</v>
      </c>
      <c r="I1195" s="19" t="s">
        <v>37</v>
      </c>
      <c r="J1195" s="67">
        <v>20</v>
      </c>
      <c r="K1195" s="10" t="s">
        <v>305</v>
      </c>
      <c r="L1195" s="192"/>
      <c r="M1195" s="54">
        <v>1</v>
      </c>
      <c r="N1195" s="37">
        <v>1552039</v>
      </c>
      <c r="O1195" s="54" t="s">
        <v>2044</v>
      </c>
      <c r="P1195" s="19" t="s">
        <v>1088</v>
      </c>
      <c r="Q1195" s="20">
        <v>0</v>
      </c>
      <c r="R1195" s="20">
        <v>16000</v>
      </c>
      <c r="S1195" s="60">
        <f t="shared" si="26"/>
        <v>16000</v>
      </c>
      <c r="T1195" s="19" t="s">
        <v>41</v>
      </c>
      <c r="U1195" s="216" t="s">
        <v>184</v>
      </c>
      <c r="V1195" s="131" t="s">
        <v>799</v>
      </c>
      <c r="W1195" s="219" t="s">
        <v>78</v>
      </c>
    </row>
    <row r="1196" spans="1:23" ht="228" hidden="1">
      <c r="A1196" s="55" t="s">
        <v>421</v>
      </c>
      <c r="B1196" s="55" t="s">
        <v>2039</v>
      </c>
      <c r="C1196" s="55" t="s">
        <v>2039</v>
      </c>
      <c r="D1196" s="55" t="s">
        <v>2075</v>
      </c>
      <c r="E1196" s="55">
        <v>15</v>
      </c>
      <c r="F1196" s="55" t="s">
        <v>2076</v>
      </c>
      <c r="G1196" s="55" t="s">
        <v>35</v>
      </c>
      <c r="H1196" s="55" t="s">
        <v>310</v>
      </c>
      <c r="I1196" s="19" t="s">
        <v>37</v>
      </c>
      <c r="J1196" s="67">
        <v>20</v>
      </c>
      <c r="K1196" s="10" t="s">
        <v>295</v>
      </c>
      <c r="L1196" s="192"/>
      <c r="M1196" s="55">
        <v>1</v>
      </c>
      <c r="N1196" s="56">
        <v>1492636</v>
      </c>
      <c r="O1196" s="55" t="s">
        <v>2067</v>
      </c>
      <c r="P1196" s="57" t="s">
        <v>1088</v>
      </c>
      <c r="Q1196" s="146">
        <v>0</v>
      </c>
      <c r="R1196" s="60">
        <v>0</v>
      </c>
      <c r="S1196" s="146">
        <f t="shared" si="26"/>
        <v>0</v>
      </c>
      <c r="T1196" s="57" t="s">
        <v>41</v>
      </c>
      <c r="U1196" s="131" t="s">
        <v>184</v>
      </c>
      <c r="V1196" s="216" t="s">
        <v>1251</v>
      </c>
      <c r="W1196" s="215" t="s">
        <v>78</v>
      </c>
    </row>
    <row r="1197" spans="1:23" ht="240" hidden="1">
      <c r="A1197" s="95" t="s">
        <v>421</v>
      </c>
      <c r="B1197" s="95" t="s">
        <v>2039</v>
      </c>
      <c r="C1197" s="95" t="s">
        <v>2039</v>
      </c>
      <c r="D1197" s="95" t="s">
        <v>2075</v>
      </c>
      <c r="E1197" s="95">
        <v>15</v>
      </c>
      <c r="F1197" s="95" t="s">
        <v>2077</v>
      </c>
      <c r="G1197" s="95" t="s">
        <v>145</v>
      </c>
      <c r="H1197" s="95" t="s">
        <v>36</v>
      </c>
      <c r="I1197" s="95" t="s">
        <v>46</v>
      </c>
      <c r="J1197" s="96">
        <v>180</v>
      </c>
      <c r="K1197" s="10" t="s">
        <v>297</v>
      </c>
      <c r="L1197" s="10" t="s">
        <v>224</v>
      </c>
      <c r="M1197" s="95">
        <v>1</v>
      </c>
      <c r="N1197" s="95">
        <v>2090643</v>
      </c>
      <c r="O1197" s="95" t="s">
        <v>2069</v>
      </c>
      <c r="P1197" s="95" t="s">
        <v>268</v>
      </c>
      <c r="Q1197" s="97">
        <v>0</v>
      </c>
      <c r="R1197" s="97">
        <v>0</v>
      </c>
      <c r="S1197" s="97">
        <f t="shared" si="26"/>
        <v>0</v>
      </c>
      <c r="T1197" s="95" t="s">
        <v>145</v>
      </c>
      <c r="U1197" s="95" t="s">
        <v>230</v>
      </c>
      <c r="V1197" s="131" t="s">
        <v>2078</v>
      </c>
      <c r="W1197" s="99"/>
    </row>
    <row r="1198" spans="1:23" ht="228" hidden="1">
      <c r="A1198" s="54" t="s">
        <v>421</v>
      </c>
      <c r="B1198" s="54" t="s">
        <v>2039</v>
      </c>
      <c r="C1198" s="54" t="s">
        <v>2039</v>
      </c>
      <c r="D1198" s="54" t="s">
        <v>2075</v>
      </c>
      <c r="E1198" s="54">
        <v>15</v>
      </c>
      <c r="F1198" s="19" t="s">
        <v>2079</v>
      </c>
      <c r="G1198" s="19" t="s">
        <v>35</v>
      </c>
      <c r="H1198" s="19" t="s">
        <v>544</v>
      </c>
      <c r="I1198" s="19" t="s">
        <v>37</v>
      </c>
      <c r="J1198" s="10">
        <v>120</v>
      </c>
      <c r="K1198" s="10" t="s">
        <v>797</v>
      </c>
      <c r="L1198" s="192"/>
      <c r="M1198" s="54">
        <v>1</v>
      </c>
      <c r="N1198" s="54">
        <v>1568339</v>
      </c>
      <c r="O1198" s="54" t="s">
        <v>2048</v>
      </c>
      <c r="P1198" s="54" t="s">
        <v>162</v>
      </c>
      <c r="Q1198" s="60">
        <v>0</v>
      </c>
      <c r="R1198" s="60">
        <v>0</v>
      </c>
      <c r="S1198" s="60">
        <f t="shared" si="26"/>
        <v>0</v>
      </c>
      <c r="T1198" s="19" t="s">
        <v>41</v>
      </c>
      <c r="U1198" s="131" t="s">
        <v>184</v>
      </c>
      <c r="V1198" s="216" t="s">
        <v>1251</v>
      </c>
      <c r="W1198" s="215" t="s">
        <v>78</v>
      </c>
    </row>
    <row r="1199" spans="1:23" ht="228" hidden="1">
      <c r="A1199" s="54" t="s">
        <v>421</v>
      </c>
      <c r="B1199" s="54" t="s">
        <v>2039</v>
      </c>
      <c r="C1199" s="54" t="s">
        <v>2039</v>
      </c>
      <c r="D1199" s="54" t="s">
        <v>2075</v>
      </c>
      <c r="E1199" s="54">
        <v>15</v>
      </c>
      <c r="F1199" s="19" t="s">
        <v>2080</v>
      </c>
      <c r="G1199" s="19" t="s">
        <v>35</v>
      </c>
      <c r="H1199" s="8" t="s">
        <v>36</v>
      </c>
      <c r="I1199" s="19" t="s">
        <v>37</v>
      </c>
      <c r="J1199" s="10">
        <v>120</v>
      </c>
      <c r="K1199" s="10" t="s">
        <v>2081</v>
      </c>
      <c r="L1199" s="192"/>
      <c r="M1199" s="54">
        <v>1</v>
      </c>
      <c r="N1199" s="37">
        <v>1492815</v>
      </c>
      <c r="O1199" s="54" t="s">
        <v>2052</v>
      </c>
      <c r="P1199" s="54" t="s">
        <v>162</v>
      </c>
      <c r="Q1199" s="60">
        <v>0</v>
      </c>
      <c r="R1199" s="60">
        <v>0</v>
      </c>
      <c r="S1199" s="60">
        <f t="shared" si="26"/>
        <v>0</v>
      </c>
      <c r="T1199" s="19" t="s">
        <v>41</v>
      </c>
      <c r="U1199" s="131" t="s">
        <v>184</v>
      </c>
      <c r="V1199" s="216" t="s">
        <v>1251</v>
      </c>
      <c r="W1199" s="215" t="s">
        <v>78</v>
      </c>
    </row>
    <row r="1200" spans="1:23" ht="228" hidden="1">
      <c r="A1200" s="54" t="s">
        <v>421</v>
      </c>
      <c r="B1200" s="54" t="s">
        <v>2039</v>
      </c>
      <c r="C1200" s="54" t="s">
        <v>2039</v>
      </c>
      <c r="D1200" s="54" t="s">
        <v>2075</v>
      </c>
      <c r="E1200" s="54">
        <v>15</v>
      </c>
      <c r="F1200" s="19" t="s">
        <v>2080</v>
      </c>
      <c r="G1200" s="19" t="s">
        <v>35</v>
      </c>
      <c r="H1200" s="8" t="s">
        <v>36</v>
      </c>
      <c r="I1200" s="19" t="s">
        <v>37</v>
      </c>
      <c r="J1200" s="10">
        <v>120</v>
      </c>
      <c r="K1200" s="10" t="s">
        <v>2081</v>
      </c>
      <c r="L1200" s="192"/>
      <c r="M1200" s="54">
        <v>1</v>
      </c>
      <c r="N1200" s="37">
        <v>1492636</v>
      </c>
      <c r="O1200" s="54" t="s">
        <v>2067</v>
      </c>
      <c r="P1200" s="54" t="s">
        <v>162</v>
      </c>
      <c r="Q1200" s="60">
        <v>0</v>
      </c>
      <c r="R1200" s="60">
        <v>0</v>
      </c>
      <c r="S1200" s="60">
        <f t="shared" si="26"/>
        <v>0</v>
      </c>
      <c r="T1200" s="19" t="s">
        <v>41</v>
      </c>
      <c r="U1200" s="131" t="s">
        <v>235</v>
      </c>
      <c r="V1200" s="216" t="s">
        <v>236</v>
      </c>
      <c r="W1200" s="217"/>
    </row>
    <row r="1201" spans="1:23" ht="228" hidden="1">
      <c r="A1201" s="54" t="s">
        <v>421</v>
      </c>
      <c r="B1201" s="54" t="s">
        <v>2039</v>
      </c>
      <c r="C1201" s="54" t="s">
        <v>2039</v>
      </c>
      <c r="D1201" s="54" t="s">
        <v>2075</v>
      </c>
      <c r="E1201" s="54">
        <v>15</v>
      </c>
      <c r="F1201" s="19" t="s">
        <v>2082</v>
      </c>
      <c r="G1201" s="19" t="s">
        <v>35</v>
      </c>
      <c r="H1201" s="8" t="s">
        <v>36</v>
      </c>
      <c r="I1201" s="19" t="s">
        <v>37</v>
      </c>
      <c r="J1201" s="10">
        <v>120</v>
      </c>
      <c r="K1201" s="10" t="s">
        <v>2081</v>
      </c>
      <c r="L1201" s="192"/>
      <c r="M1201" s="54">
        <v>1</v>
      </c>
      <c r="N1201" s="37">
        <v>1491408</v>
      </c>
      <c r="O1201" s="54" t="s">
        <v>2054</v>
      </c>
      <c r="P1201" s="37" t="s">
        <v>611</v>
      </c>
      <c r="Q1201" s="60">
        <v>0</v>
      </c>
      <c r="R1201" s="60">
        <v>0</v>
      </c>
      <c r="S1201" s="60">
        <f t="shared" si="26"/>
        <v>0</v>
      </c>
      <c r="T1201" s="19" t="s">
        <v>41</v>
      </c>
      <c r="U1201" s="131" t="s">
        <v>235</v>
      </c>
      <c r="V1201" s="216" t="s">
        <v>236</v>
      </c>
      <c r="W1201" s="217"/>
    </row>
    <row r="1202" spans="1:23" ht="242.25" hidden="1">
      <c r="A1202" s="54" t="s">
        <v>421</v>
      </c>
      <c r="B1202" s="54" t="s">
        <v>2039</v>
      </c>
      <c r="C1202" s="54" t="s">
        <v>2039</v>
      </c>
      <c r="D1202" s="54" t="s">
        <v>2083</v>
      </c>
      <c r="E1202" s="54">
        <v>20</v>
      </c>
      <c r="F1202" s="54" t="s">
        <v>2084</v>
      </c>
      <c r="G1202" s="54" t="s">
        <v>35</v>
      </c>
      <c r="H1202" s="54" t="s">
        <v>825</v>
      </c>
      <c r="I1202" s="19" t="s">
        <v>91</v>
      </c>
      <c r="J1202" s="67">
        <v>40</v>
      </c>
      <c r="K1202" s="10" t="s">
        <v>303</v>
      </c>
      <c r="L1202" s="192"/>
      <c r="M1202" s="54">
        <v>1</v>
      </c>
      <c r="N1202" s="37"/>
      <c r="O1202" s="54" t="s">
        <v>2053</v>
      </c>
      <c r="P1202" s="54" t="s">
        <v>162</v>
      </c>
      <c r="Q1202" s="20">
        <v>0</v>
      </c>
      <c r="R1202" s="20">
        <v>0</v>
      </c>
      <c r="S1202" s="60">
        <f t="shared" si="26"/>
        <v>0</v>
      </c>
      <c r="T1202" s="19" t="s">
        <v>41</v>
      </c>
      <c r="U1202" s="131" t="s">
        <v>866</v>
      </c>
      <c r="V1202" s="216" t="s">
        <v>2085</v>
      </c>
      <c r="W1202" s="215" t="s">
        <v>78</v>
      </c>
    </row>
    <row r="1203" spans="1:23" ht="242.25" hidden="1">
      <c r="A1203" s="54" t="s">
        <v>421</v>
      </c>
      <c r="B1203" s="54" t="s">
        <v>2039</v>
      </c>
      <c r="C1203" s="54" t="s">
        <v>2039</v>
      </c>
      <c r="D1203" s="54" t="s">
        <v>2083</v>
      </c>
      <c r="E1203" s="54">
        <v>20</v>
      </c>
      <c r="F1203" s="54" t="s">
        <v>2084</v>
      </c>
      <c r="G1203" s="54" t="s">
        <v>35</v>
      </c>
      <c r="H1203" s="54" t="s">
        <v>825</v>
      </c>
      <c r="I1203" s="19" t="s">
        <v>91</v>
      </c>
      <c r="J1203" s="67">
        <v>40</v>
      </c>
      <c r="K1203" s="10" t="s">
        <v>303</v>
      </c>
      <c r="L1203" s="192"/>
      <c r="M1203" s="54">
        <v>1</v>
      </c>
      <c r="N1203" s="37"/>
      <c r="O1203" s="54" t="s">
        <v>2057</v>
      </c>
      <c r="P1203" s="54" t="s">
        <v>162</v>
      </c>
      <c r="Q1203" s="20">
        <v>0</v>
      </c>
      <c r="R1203" s="20">
        <v>0</v>
      </c>
      <c r="S1203" s="60">
        <f t="shared" si="26"/>
        <v>0</v>
      </c>
      <c r="T1203" s="19" t="s">
        <v>41</v>
      </c>
      <c r="U1203" s="131" t="s">
        <v>866</v>
      </c>
      <c r="V1203" s="216" t="s">
        <v>2085</v>
      </c>
      <c r="W1203" s="215" t="s">
        <v>78</v>
      </c>
    </row>
    <row r="1204" spans="1:23" ht="242.25" hidden="1">
      <c r="A1204" s="54" t="s">
        <v>421</v>
      </c>
      <c r="B1204" s="54" t="s">
        <v>2039</v>
      </c>
      <c r="C1204" s="54" t="s">
        <v>2039</v>
      </c>
      <c r="D1204" s="54" t="s">
        <v>2083</v>
      </c>
      <c r="E1204" s="54">
        <v>20</v>
      </c>
      <c r="F1204" s="54" t="s">
        <v>2084</v>
      </c>
      <c r="G1204" s="54" t="s">
        <v>35</v>
      </c>
      <c r="H1204" s="54" t="s">
        <v>825</v>
      </c>
      <c r="I1204" s="19" t="s">
        <v>91</v>
      </c>
      <c r="J1204" s="67">
        <v>40</v>
      </c>
      <c r="K1204" s="10" t="s">
        <v>303</v>
      </c>
      <c r="L1204" s="192"/>
      <c r="M1204" s="54">
        <v>1</v>
      </c>
      <c r="N1204" s="37">
        <v>1492815</v>
      </c>
      <c r="O1204" s="54" t="s">
        <v>2052</v>
      </c>
      <c r="P1204" s="54" t="s">
        <v>162</v>
      </c>
      <c r="Q1204" s="20">
        <v>0</v>
      </c>
      <c r="R1204" s="20">
        <v>0</v>
      </c>
      <c r="S1204" s="60">
        <f t="shared" si="26"/>
        <v>0</v>
      </c>
      <c r="T1204" s="19" t="s">
        <v>41</v>
      </c>
      <c r="U1204" s="131" t="s">
        <v>866</v>
      </c>
      <c r="V1204" s="216" t="s">
        <v>2085</v>
      </c>
      <c r="W1204" s="215" t="s">
        <v>78</v>
      </c>
    </row>
    <row r="1205" spans="1:23" ht="242.25" hidden="1">
      <c r="A1205" s="54" t="s">
        <v>421</v>
      </c>
      <c r="B1205" s="54" t="s">
        <v>2039</v>
      </c>
      <c r="C1205" s="54" t="s">
        <v>2039</v>
      </c>
      <c r="D1205" s="54" t="s">
        <v>2083</v>
      </c>
      <c r="E1205" s="54">
        <v>20</v>
      </c>
      <c r="F1205" s="54" t="s">
        <v>2084</v>
      </c>
      <c r="G1205" s="54" t="s">
        <v>35</v>
      </c>
      <c r="H1205" s="54" t="s">
        <v>825</v>
      </c>
      <c r="I1205" s="19" t="s">
        <v>91</v>
      </c>
      <c r="J1205" s="67">
        <v>40</v>
      </c>
      <c r="K1205" s="10" t="s">
        <v>303</v>
      </c>
      <c r="L1205" s="192"/>
      <c r="M1205" s="54">
        <v>1</v>
      </c>
      <c r="N1205" s="54">
        <v>1568339</v>
      </c>
      <c r="O1205" s="54" t="s">
        <v>2048</v>
      </c>
      <c r="P1205" s="54" t="s">
        <v>162</v>
      </c>
      <c r="Q1205" s="20">
        <v>0</v>
      </c>
      <c r="R1205" s="20">
        <v>0</v>
      </c>
      <c r="S1205" s="60">
        <f t="shared" si="26"/>
        <v>0</v>
      </c>
      <c r="T1205" s="19" t="s">
        <v>41</v>
      </c>
      <c r="U1205" s="131" t="s">
        <v>866</v>
      </c>
      <c r="V1205" s="216" t="s">
        <v>2085</v>
      </c>
      <c r="W1205" s="215" t="s">
        <v>78</v>
      </c>
    </row>
    <row r="1206" spans="1:23" ht="142.5" hidden="1">
      <c r="A1206" s="8" t="s">
        <v>128</v>
      </c>
      <c r="B1206" s="8" t="s">
        <v>2086</v>
      </c>
      <c r="C1206" s="8" t="s">
        <v>2087</v>
      </c>
      <c r="D1206" s="8" t="s">
        <v>2088</v>
      </c>
      <c r="E1206" s="8">
        <v>15</v>
      </c>
      <c r="F1206" s="8" t="s">
        <v>2089</v>
      </c>
      <c r="G1206" s="8" t="s">
        <v>45</v>
      </c>
      <c r="H1206" s="8" t="s">
        <v>36</v>
      </c>
      <c r="I1206" s="8" t="s">
        <v>37</v>
      </c>
      <c r="J1206" s="9">
        <v>20</v>
      </c>
      <c r="K1206" s="10" t="s">
        <v>2090</v>
      </c>
      <c r="L1206" s="192"/>
      <c r="M1206" s="8">
        <v>8</v>
      </c>
      <c r="N1206" s="12" t="s">
        <v>2091</v>
      </c>
      <c r="O1206" s="13" t="s">
        <v>2092</v>
      </c>
      <c r="P1206" s="8" t="s">
        <v>242</v>
      </c>
      <c r="Q1206" s="14">
        <v>0</v>
      </c>
      <c r="R1206" s="14">
        <v>0</v>
      </c>
      <c r="S1206" s="14">
        <f t="shared" si="26"/>
        <v>0</v>
      </c>
      <c r="T1206" s="8" t="s">
        <v>68</v>
      </c>
      <c r="U1206" s="131" t="s">
        <v>866</v>
      </c>
      <c r="V1206" s="216" t="s">
        <v>540</v>
      </c>
      <c r="W1206" s="215" t="s">
        <v>58</v>
      </c>
    </row>
    <row r="1207" spans="1:23" ht="142.5" hidden="1">
      <c r="A1207" s="8" t="s">
        <v>128</v>
      </c>
      <c r="B1207" s="8" t="s">
        <v>2086</v>
      </c>
      <c r="C1207" s="8" t="s">
        <v>2087</v>
      </c>
      <c r="D1207" s="8" t="s">
        <v>2093</v>
      </c>
      <c r="E1207" s="8">
        <v>15</v>
      </c>
      <c r="F1207" s="8" t="s">
        <v>1873</v>
      </c>
      <c r="G1207" s="8" t="s">
        <v>45</v>
      </c>
      <c r="H1207" s="8" t="s">
        <v>36</v>
      </c>
      <c r="I1207" s="8" t="s">
        <v>46</v>
      </c>
      <c r="J1207" s="9">
        <v>20</v>
      </c>
      <c r="K1207" s="9" t="s">
        <v>2090</v>
      </c>
      <c r="L1207" s="192"/>
      <c r="M1207" s="8">
        <v>8</v>
      </c>
      <c r="N1207" s="12" t="s">
        <v>2091</v>
      </c>
      <c r="O1207" s="13" t="s">
        <v>2092</v>
      </c>
      <c r="P1207" s="8" t="s">
        <v>242</v>
      </c>
      <c r="Q1207" s="14">
        <v>0</v>
      </c>
      <c r="R1207" s="14">
        <v>0</v>
      </c>
      <c r="S1207" s="14">
        <f t="shared" si="26"/>
        <v>0</v>
      </c>
      <c r="T1207" s="8" t="s">
        <v>41</v>
      </c>
      <c r="U1207" s="210" t="s">
        <v>243</v>
      </c>
      <c r="V1207" s="210" t="s">
        <v>2094</v>
      </c>
      <c r="W1207" s="218"/>
    </row>
    <row r="1208" spans="1:23" ht="156.75" hidden="1">
      <c r="A1208" s="19" t="s">
        <v>128</v>
      </c>
      <c r="B1208" s="19" t="s">
        <v>2086</v>
      </c>
      <c r="C1208" s="19" t="s">
        <v>2087</v>
      </c>
      <c r="D1208" s="19" t="s">
        <v>2095</v>
      </c>
      <c r="E1208" s="19">
        <v>15</v>
      </c>
      <c r="F1208" s="19" t="s">
        <v>2096</v>
      </c>
      <c r="G1208" s="19" t="s">
        <v>145</v>
      </c>
      <c r="H1208" s="8" t="s">
        <v>36</v>
      </c>
      <c r="I1208" s="8" t="s">
        <v>46</v>
      </c>
      <c r="J1208" s="10">
        <v>280</v>
      </c>
      <c r="K1208" s="10" t="s">
        <v>2097</v>
      </c>
      <c r="L1208" s="10" t="s">
        <v>216</v>
      </c>
      <c r="M1208" s="19">
        <v>1</v>
      </c>
      <c r="N1208" s="19">
        <v>1828708</v>
      </c>
      <c r="O1208" s="19" t="s">
        <v>2098</v>
      </c>
      <c r="P1208" s="19" t="s">
        <v>40</v>
      </c>
      <c r="Q1208" s="20">
        <v>0</v>
      </c>
      <c r="R1208" s="20">
        <v>0</v>
      </c>
      <c r="S1208" s="20">
        <f t="shared" si="26"/>
        <v>0</v>
      </c>
      <c r="T1208" s="19" t="s">
        <v>145</v>
      </c>
      <c r="U1208" s="131" t="s">
        <v>243</v>
      </c>
      <c r="V1208" s="216" t="s">
        <v>2099</v>
      </c>
      <c r="W1208" s="217"/>
    </row>
    <row r="1209" spans="1:23" ht="156.75" hidden="1">
      <c r="A1209" s="8" t="s">
        <v>128</v>
      </c>
      <c r="B1209" s="8" t="s">
        <v>2086</v>
      </c>
      <c r="C1209" s="8" t="s">
        <v>2087</v>
      </c>
      <c r="D1209" s="8" t="s">
        <v>2095</v>
      </c>
      <c r="E1209" s="8">
        <v>15</v>
      </c>
      <c r="F1209" s="8" t="s">
        <v>2100</v>
      </c>
      <c r="G1209" s="8" t="s">
        <v>45</v>
      </c>
      <c r="H1209" s="8" t="s">
        <v>36</v>
      </c>
      <c r="I1209" s="8" t="s">
        <v>37</v>
      </c>
      <c r="J1209" s="9">
        <v>24</v>
      </c>
      <c r="K1209" s="10" t="s">
        <v>2090</v>
      </c>
      <c r="L1209" s="192"/>
      <c r="M1209" s="8">
        <v>1</v>
      </c>
      <c r="N1209" s="12">
        <v>1452867</v>
      </c>
      <c r="O1209" s="12" t="s">
        <v>2101</v>
      </c>
      <c r="P1209" s="8" t="s">
        <v>107</v>
      </c>
      <c r="Q1209" s="14">
        <v>0</v>
      </c>
      <c r="R1209" s="14">
        <v>0</v>
      </c>
      <c r="S1209" s="14">
        <f t="shared" si="26"/>
        <v>0</v>
      </c>
      <c r="T1209" s="8" t="s">
        <v>68</v>
      </c>
      <c r="U1209" s="227" t="s">
        <v>176</v>
      </c>
      <c r="V1209" s="221" t="s">
        <v>254</v>
      </c>
      <c r="W1209" s="215" t="s">
        <v>50</v>
      </c>
    </row>
    <row r="1210" spans="1:23" ht="128.25" hidden="1">
      <c r="A1210" s="19" t="s">
        <v>128</v>
      </c>
      <c r="B1210" s="19" t="s">
        <v>2086</v>
      </c>
      <c r="C1210" s="19" t="s">
        <v>2087</v>
      </c>
      <c r="D1210" s="19" t="s">
        <v>2093</v>
      </c>
      <c r="E1210" s="19">
        <v>15</v>
      </c>
      <c r="F1210" s="19" t="s">
        <v>2102</v>
      </c>
      <c r="G1210" s="19" t="s">
        <v>145</v>
      </c>
      <c r="H1210" s="8" t="s">
        <v>36</v>
      </c>
      <c r="I1210" s="8" t="s">
        <v>37</v>
      </c>
      <c r="J1210" s="10">
        <v>320</v>
      </c>
      <c r="K1210" s="10" t="s">
        <v>2103</v>
      </c>
      <c r="L1210" s="10" t="s">
        <v>224</v>
      </c>
      <c r="M1210" s="19">
        <v>1</v>
      </c>
      <c r="N1210" s="19">
        <v>2092294</v>
      </c>
      <c r="O1210" s="19" t="s">
        <v>311</v>
      </c>
      <c r="P1210" s="19" t="s">
        <v>268</v>
      </c>
      <c r="Q1210" s="20">
        <v>0</v>
      </c>
      <c r="R1210" s="20">
        <v>0</v>
      </c>
      <c r="S1210" s="20">
        <f t="shared" si="26"/>
        <v>0</v>
      </c>
      <c r="T1210" s="19" t="s">
        <v>145</v>
      </c>
      <c r="U1210" s="131" t="s">
        <v>235</v>
      </c>
      <c r="V1210" s="216" t="s">
        <v>236</v>
      </c>
      <c r="W1210" s="217"/>
    </row>
    <row r="1211" spans="1:23" ht="128.25" hidden="1">
      <c r="A1211" s="8" t="s">
        <v>128</v>
      </c>
      <c r="B1211" s="8" t="s">
        <v>2086</v>
      </c>
      <c r="C1211" s="8" t="s">
        <v>2087</v>
      </c>
      <c r="D1211" s="8" t="s">
        <v>2093</v>
      </c>
      <c r="E1211" s="8">
        <v>15</v>
      </c>
      <c r="F1211" s="8" t="s">
        <v>2104</v>
      </c>
      <c r="G1211" s="8" t="s">
        <v>45</v>
      </c>
      <c r="H1211" s="8" t="s">
        <v>36</v>
      </c>
      <c r="I1211" s="8" t="s">
        <v>37</v>
      </c>
      <c r="J1211" s="9">
        <v>24</v>
      </c>
      <c r="K1211" s="10" t="s">
        <v>2090</v>
      </c>
      <c r="L1211" s="192"/>
      <c r="M1211" s="8">
        <v>1</v>
      </c>
      <c r="N1211" s="12">
        <v>1452867</v>
      </c>
      <c r="O1211" s="12" t="s">
        <v>2101</v>
      </c>
      <c r="P1211" s="8" t="s">
        <v>107</v>
      </c>
      <c r="Q1211" s="14">
        <v>0</v>
      </c>
      <c r="R1211" s="14">
        <v>0</v>
      </c>
      <c r="S1211" s="14">
        <f t="shared" si="26"/>
        <v>0</v>
      </c>
      <c r="T1211" s="8" t="s">
        <v>68</v>
      </c>
      <c r="U1211" s="227" t="s">
        <v>176</v>
      </c>
      <c r="V1211" s="221" t="s">
        <v>254</v>
      </c>
      <c r="W1211" s="215" t="s">
        <v>50</v>
      </c>
    </row>
    <row r="1212" spans="1:23" ht="156.75" hidden="1">
      <c r="A1212" s="19" t="s">
        <v>128</v>
      </c>
      <c r="B1212" s="19" t="s">
        <v>2086</v>
      </c>
      <c r="C1212" s="19" t="s">
        <v>2087</v>
      </c>
      <c r="D1212" s="19" t="s">
        <v>2095</v>
      </c>
      <c r="E1212" s="19">
        <v>15</v>
      </c>
      <c r="F1212" s="19" t="s">
        <v>2105</v>
      </c>
      <c r="G1212" s="19" t="s">
        <v>35</v>
      </c>
      <c r="H1212" s="19" t="s">
        <v>154</v>
      </c>
      <c r="I1212" s="19" t="s">
        <v>37</v>
      </c>
      <c r="J1212" s="10">
        <v>40</v>
      </c>
      <c r="K1212" s="10" t="s">
        <v>2106</v>
      </c>
      <c r="L1212" s="192"/>
      <c r="M1212" s="19">
        <v>1</v>
      </c>
      <c r="N1212" s="19">
        <v>1567995</v>
      </c>
      <c r="O1212" s="19" t="s">
        <v>2107</v>
      </c>
      <c r="P1212" s="19" t="s">
        <v>107</v>
      </c>
      <c r="Q1212" s="49">
        <v>0</v>
      </c>
      <c r="R1212" s="20">
        <v>0</v>
      </c>
      <c r="S1212" s="49">
        <f t="shared" si="26"/>
        <v>0</v>
      </c>
      <c r="T1212" s="19" t="s">
        <v>228</v>
      </c>
      <c r="U1212" s="131" t="s">
        <v>148</v>
      </c>
      <c r="V1212" s="131" t="s">
        <v>157</v>
      </c>
      <c r="W1212" s="217"/>
    </row>
    <row r="1213" spans="1:23" ht="85.5" hidden="1">
      <c r="A1213" s="19" t="s">
        <v>128</v>
      </c>
      <c r="B1213" s="19" t="s">
        <v>2108</v>
      </c>
      <c r="C1213" s="19" t="s">
        <v>2109</v>
      </c>
      <c r="D1213" s="19" t="s">
        <v>2110</v>
      </c>
      <c r="E1213" s="19">
        <v>15</v>
      </c>
      <c r="F1213" s="37" t="s">
        <v>2111</v>
      </c>
      <c r="G1213" s="19" t="s">
        <v>145</v>
      </c>
      <c r="H1213" s="8" t="s">
        <v>36</v>
      </c>
      <c r="I1213" s="19" t="s">
        <v>46</v>
      </c>
      <c r="J1213" s="10">
        <v>30</v>
      </c>
      <c r="K1213" s="10">
        <v>44044</v>
      </c>
      <c r="L1213" s="10" t="s">
        <v>759</v>
      </c>
      <c r="M1213" s="19">
        <v>1</v>
      </c>
      <c r="N1213" s="19">
        <v>1489664</v>
      </c>
      <c r="O1213" s="19" t="s">
        <v>2112</v>
      </c>
      <c r="P1213" s="19" t="s">
        <v>107</v>
      </c>
      <c r="Q1213" s="20">
        <v>0</v>
      </c>
      <c r="R1213" s="20">
        <v>0</v>
      </c>
      <c r="S1213" s="20">
        <f t="shared" si="26"/>
        <v>0</v>
      </c>
      <c r="T1213" s="19" t="s">
        <v>145</v>
      </c>
      <c r="U1213" s="226" t="s">
        <v>48</v>
      </c>
      <c r="V1213" s="131" t="s">
        <v>274</v>
      </c>
      <c r="W1213" s="217"/>
    </row>
    <row r="1214" spans="1:23" ht="99.75" hidden="1">
      <c r="A1214" s="19" t="s">
        <v>128</v>
      </c>
      <c r="B1214" s="19" t="s">
        <v>2108</v>
      </c>
      <c r="C1214" s="19" t="s">
        <v>2113</v>
      </c>
      <c r="D1214" s="19" t="s">
        <v>2114</v>
      </c>
      <c r="E1214" s="19">
        <v>20</v>
      </c>
      <c r="F1214" s="37" t="s">
        <v>2115</v>
      </c>
      <c r="G1214" s="19" t="s">
        <v>145</v>
      </c>
      <c r="H1214" s="8" t="s">
        <v>36</v>
      </c>
      <c r="I1214" s="19" t="s">
        <v>46</v>
      </c>
      <c r="J1214" s="10">
        <v>120</v>
      </c>
      <c r="K1214" s="10" t="s">
        <v>2116</v>
      </c>
      <c r="L1214" s="10" t="s">
        <v>759</v>
      </c>
      <c r="M1214" s="19">
        <v>1</v>
      </c>
      <c r="N1214" s="19">
        <v>1816494</v>
      </c>
      <c r="O1214" s="19" t="s">
        <v>2117</v>
      </c>
      <c r="P1214" s="19" t="s">
        <v>40</v>
      </c>
      <c r="Q1214" s="20">
        <v>0</v>
      </c>
      <c r="R1214" s="20">
        <v>0</v>
      </c>
      <c r="S1214" s="20">
        <f t="shared" si="26"/>
        <v>0</v>
      </c>
      <c r="T1214" s="19" t="s">
        <v>145</v>
      </c>
      <c r="U1214" s="131" t="s">
        <v>92</v>
      </c>
      <c r="V1214" s="131" t="s">
        <v>93</v>
      </c>
      <c r="W1214" s="217"/>
    </row>
    <row r="1215" spans="1:23" ht="71.25" hidden="1">
      <c r="A1215" s="19" t="s">
        <v>128</v>
      </c>
      <c r="B1215" s="19" t="s">
        <v>2108</v>
      </c>
      <c r="C1215" s="19" t="s">
        <v>2113</v>
      </c>
      <c r="D1215" s="19" t="s">
        <v>2118</v>
      </c>
      <c r="E1215" s="19">
        <v>15</v>
      </c>
      <c r="F1215" s="37" t="s">
        <v>2119</v>
      </c>
      <c r="G1215" s="19" t="s">
        <v>145</v>
      </c>
      <c r="H1215" s="8" t="s">
        <v>36</v>
      </c>
      <c r="I1215" s="19" t="s">
        <v>46</v>
      </c>
      <c r="J1215" s="10">
        <v>120</v>
      </c>
      <c r="K1215" s="10" t="s">
        <v>2120</v>
      </c>
      <c r="L1215" s="10" t="s">
        <v>224</v>
      </c>
      <c r="M1215" s="19">
        <v>1</v>
      </c>
      <c r="N1215" s="19">
        <v>1816494</v>
      </c>
      <c r="O1215" s="19" t="s">
        <v>2117</v>
      </c>
      <c r="P1215" s="19" t="s">
        <v>40</v>
      </c>
      <c r="Q1215" s="20">
        <v>0</v>
      </c>
      <c r="R1215" s="20">
        <v>0</v>
      </c>
      <c r="S1215" s="20">
        <f t="shared" si="26"/>
        <v>0</v>
      </c>
      <c r="T1215" s="19" t="s">
        <v>145</v>
      </c>
      <c r="U1215" s="210" t="s">
        <v>148</v>
      </c>
      <c r="V1215" s="216" t="s">
        <v>225</v>
      </c>
      <c r="W1215" s="217"/>
    </row>
    <row r="1216" spans="1:23" ht="85.5" hidden="1">
      <c r="A1216" s="19" t="s">
        <v>128</v>
      </c>
      <c r="B1216" s="19" t="s">
        <v>2108</v>
      </c>
      <c r="C1216" s="19" t="s">
        <v>2108</v>
      </c>
      <c r="D1216" s="19" t="s">
        <v>2121</v>
      </c>
      <c r="E1216" s="19">
        <v>15</v>
      </c>
      <c r="F1216" s="37" t="s">
        <v>2122</v>
      </c>
      <c r="G1216" s="19" t="s">
        <v>45</v>
      </c>
      <c r="H1216" s="8" t="s">
        <v>36</v>
      </c>
      <c r="I1216" s="8" t="s">
        <v>91</v>
      </c>
      <c r="J1216" s="192"/>
      <c r="K1216" s="192"/>
      <c r="L1216" s="192"/>
      <c r="M1216" s="19">
        <v>10</v>
      </c>
      <c r="N1216" s="192"/>
      <c r="O1216" s="192"/>
      <c r="P1216" s="19" t="s">
        <v>2123</v>
      </c>
      <c r="Q1216" s="20">
        <v>500</v>
      </c>
      <c r="R1216" s="20">
        <v>0</v>
      </c>
      <c r="S1216" s="20">
        <f t="shared" si="26"/>
        <v>5000</v>
      </c>
      <c r="T1216" s="19" t="s">
        <v>41</v>
      </c>
      <c r="U1216" s="131" t="s">
        <v>42</v>
      </c>
      <c r="V1216" s="131" t="s">
        <v>1029</v>
      </c>
      <c r="W1216" s="219" t="s">
        <v>50</v>
      </c>
    </row>
    <row r="1217" spans="1:23" ht="85.5" hidden="1">
      <c r="A1217" s="19" t="s">
        <v>128</v>
      </c>
      <c r="B1217" s="19" t="s">
        <v>2108</v>
      </c>
      <c r="C1217" s="19" t="s">
        <v>2108</v>
      </c>
      <c r="D1217" s="19" t="s">
        <v>2121</v>
      </c>
      <c r="E1217" s="19">
        <v>15</v>
      </c>
      <c r="F1217" s="37" t="s">
        <v>2124</v>
      </c>
      <c r="G1217" s="19" t="s">
        <v>45</v>
      </c>
      <c r="H1217" s="8" t="s">
        <v>36</v>
      </c>
      <c r="I1217" s="8" t="s">
        <v>91</v>
      </c>
      <c r="J1217" s="192"/>
      <c r="K1217" s="192"/>
      <c r="L1217" s="192"/>
      <c r="M1217" s="19">
        <v>10</v>
      </c>
      <c r="N1217" s="192"/>
      <c r="O1217" s="192"/>
      <c r="P1217" s="19" t="s">
        <v>2123</v>
      </c>
      <c r="Q1217" s="20">
        <v>500</v>
      </c>
      <c r="R1217" s="20">
        <v>0</v>
      </c>
      <c r="S1217" s="20">
        <f t="shared" si="26"/>
        <v>5000</v>
      </c>
      <c r="T1217" s="19" t="s">
        <v>41</v>
      </c>
      <c r="U1217" s="131" t="s">
        <v>201</v>
      </c>
      <c r="V1217" s="131" t="s">
        <v>202</v>
      </c>
      <c r="W1217" s="219" t="s">
        <v>50</v>
      </c>
    </row>
    <row r="1218" spans="1:23" ht="71.25" hidden="1">
      <c r="A1218" s="19" t="s">
        <v>128</v>
      </c>
      <c r="B1218" s="19" t="s">
        <v>2108</v>
      </c>
      <c r="C1218" s="19" t="s">
        <v>2108</v>
      </c>
      <c r="D1218" s="19" t="s">
        <v>2118</v>
      </c>
      <c r="E1218" s="19">
        <v>15</v>
      </c>
      <c r="F1218" s="37" t="s">
        <v>2125</v>
      </c>
      <c r="G1218" s="19" t="s">
        <v>35</v>
      </c>
      <c r="H1218" s="8" t="s">
        <v>36</v>
      </c>
      <c r="I1218" s="8" t="s">
        <v>91</v>
      </c>
      <c r="J1218" s="192"/>
      <c r="K1218" s="192"/>
      <c r="L1218" s="192"/>
      <c r="M1218" s="19">
        <v>3</v>
      </c>
      <c r="N1218" s="192"/>
      <c r="O1218" s="192"/>
      <c r="P1218" s="19" t="s">
        <v>2123</v>
      </c>
      <c r="Q1218" s="20">
        <v>4500</v>
      </c>
      <c r="R1218" s="20">
        <v>0</v>
      </c>
      <c r="S1218" s="20">
        <f t="shared" si="26"/>
        <v>13500</v>
      </c>
      <c r="T1218" s="19" t="s">
        <v>41</v>
      </c>
      <c r="U1218" s="131" t="s">
        <v>92</v>
      </c>
      <c r="V1218" s="216" t="s">
        <v>517</v>
      </c>
      <c r="W1218" s="217"/>
    </row>
    <row r="1219" spans="1:23" ht="85.5" hidden="1">
      <c r="A1219" s="8" t="s">
        <v>128</v>
      </c>
      <c r="B1219" s="8" t="s">
        <v>2108</v>
      </c>
      <c r="C1219" s="8" t="s">
        <v>2108</v>
      </c>
      <c r="D1219" s="8" t="s">
        <v>2110</v>
      </c>
      <c r="E1219" s="8">
        <v>15</v>
      </c>
      <c r="F1219" s="12" t="s">
        <v>2126</v>
      </c>
      <c r="G1219" s="8" t="s">
        <v>45</v>
      </c>
      <c r="H1219" s="8" t="s">
        <v>36</v>
      </c>
      <c r="I1219" s="8" t="s">
        <v>91</v>
      </c>
      <c r="J1219" s="192"/>
      <c r="K1219" s="192"/>
      <c r="L1219" s="192"/>
      <c r="M1219" s="8">
        <v>5</v>
      </c>
      <c r="N1219" s="192"/>
      <c r="O1219" s="192"/>
      <c r="P1219" s="8" t="s">
        <v>2123</v>
      </c>
      <c r="Q1219" s="14">
        <v>2500</v>
      </c>
      <c r="R1219" s="14">
        <v>0</v>
      </c>
      <c r="S1219" s="14">
        <f t="shared" si="26"/>
        <v>12500</v>
      </c>
      <c r="T1219" s="8" t="s">
        <v>41</v>
      </c>
      <c r="U1219" s="210" t="s">
        <v>48</v>
      </c>
      <c r="V1219" s="221" t="s">
        <v>179</v>
      </c>
      <c r="W1219" s="215" t="s">
        <v>58</v>
      </c>
    </row>
    <row r="1220" spans="1:23" ht="85.5" hidden="1">
      <c r="A1220" s="8" t="s">
        <v>128</v>
      </c>
      <c r="B1220" s="8" t="s">
        <v>2108</v>
      </c>
      <c r="C1220" s="8" t="s">
        <v>2108</v>
      </c>
      <c r="D1220" s="8" t="s">
        <v>2110</v>
      </c>
      <c r="E1220" s="8">
        <v>15</v>
      </c>
      <c r="F1220" s="12" t="s">
        <v>2127</v>
      </c>
      <c r="G1220" s="8" t="s">
        <v>45</v>
      </c>
      <c r="H1220" s="8" t="s">
        <v>36</v>
      </c>
      <c r="I1220" s="8" t="s">
        <v>91</v>
      </c>
      <c r="J1220" s="192"/>
      <c r="K1220" s="192"/>
      <c r="L1220" s="192"/>
      <c r="M1220" s="8">
        <v>3</v>
      </c>
      <c r="N1220" s="192"/>
      <c r="O1220" s="192"/>
      <c r="P1220" s="8" t="s">
        <v>2123</v>
      </c>
      <c r="Q1220" s="14">
        <v>1500</v>
      </c>
      <c r="R1220" s="14">
        <v>0</v>
      </c>
      <c r="S1220" s="14">
        <f t="shared" ref="S1220:S1251" si="27">(R1220+Q1220)*M1220</f>
        <v>4500</v>
      </c>
      <c r="T1220" s="8" t="s">
        <v>41</v>
      </c>
      <c r="U1220" s="210" t="s">
        <v>48</v>
      </c>
      <c r="V1220" s="210" t="s">
        <v>274</v>
      </c>
      <c r="W1220" s="215" t="s">
        <v>50</v>
      </c>
    </row>
    <row r="1221" spans="1:23" ht="71.25" hidden="1">
      <c r="A1221" s="8" t="s">
        <v>128</v>
      </c>
      <c r="B1221" s="8" t="s">
        <v>2108</v>
      </c>
      <c r="C1221" s="8" t="s">
        <v>2108</v>
      </c>
      <c r="D1221" s="8" t="s">
        <v>2128</v>
      </c>
      <c r="E1221" s="8">
        <v>20</v>
      </c>
      <c r="F1221" s="12" t="s">
        <v>2129</v>
      </c>
      <c r="G1221" s="8" t="s">
        <v>45</v>
      </c>
      <c r="H1221" s="8" t="s">
        <v>36</v>
      </c>
      <c r="I1221" s="8" t="s">
        <v>91</v>
      </c>
      <c r="J1221" s="192"/>
      <c r="K1221" s="192"/>
      <c r="L1221" s="192"/>
      <c r="M1221" s="8">
        <v>3</v>
      </c>
      <c r="N1221" s="192"/>
      <c r="O1221" s="192"/>
      <c r="P1221" s="8" t="s">
        <v>2123</v>
      </c>
      <c r="Q1221" s="14">
        <v>1800</v>
      </c>
      <c r="R1221" s="14">
        <v>0</v>
      </c>
      <c r="S1221" s="14">
        <f t="shared" si="27"/>
        <v>5400</v>
      </c>
      <c r="T1221" s="8" t="s">
        <v>41</v>
      </c>
      <c r="U1221" s="221" t="s">
        <v>76</v>
      </c>
      <c r="V1221" s="221" t="s">
        <v>77</v>
      </c>
      <c r="W1221" s="215" t="s">
        <v>58</v>
      </c>
    </row>
    <row r="1222" spans="1:23" ht="71.25" hidden="1">
      <c r="A1222" s="8" t="s">
        <v>128</v>
      </c>
      <c r="B1222" s="8" t="s">
        <v>2108</v>
      </c>
      <c r="C1222" s="8" t="s">
        <v>2108</v>
      </c>
      <c r="D1222" s="8" t="s">
        <v>2130</v>
      </c>
      <c r="E1222" s="8">
        <v>12</v>
      </c>
      <c r="F1222" s="12" t="s">
        <v>2131</v>
      </c>
      <c r="G1222" s="8" t="s">
        <v>45</v>
      </c>
      <c r="H1222" s="8" t="s">
        <v>36</v>
      </c>
      <c r="I1222" s="8" t="s">
        <v>91</v>
      </c>
      <c r="J1222" s="192"/>
      <c r="K1222" s="192"/>
      <c r="L1222" s="192"/>
      <c r="M1222" s="8">
        <v>6</v>
      </c>
      <c r="N1222" s="192"/>
      <c r="O1222" s="192"/>
      <c r="P1222" s="8" t="s">
        <v>2123</v>
      </c>
      <c r="Q1222" s="14">
        <v>2500</v>
      </c>
      <c r="R1222" s="14">
        <v>0</v>
      </c>
      <c r="S1222" s="14">
        <f t="shared" si="27"/>
        <v>15000</v>
      </c>
      <c r="T1222" s="8" t="s">
        <v>41</v>
      </c>
      <c r="U1222" s="227" t="s">
        <v>176</v>
      </c>
      <c r="V1222" s="221" t="s">
        <v>254</v>
      </c>
      <c r="W1222" s="215" t="s">
        <v>50</v>
      </c>
    </row>
    <row r="1223" spans="1:23" ht="99.75" hidden="1">
      <c r="A1223" s="19" t="s">
        <v>128</v>
      </c>
      <c r="B1223" s="19" t="s">
        <v>2108</v>
      </c>
      <c r="C1223" s="19" t="s">
        <v>2108</v>
      </c>
      <c r="D1223" s="19" t="s">
        <v>2132</v>
      </c>
      <c r="E1223" s="19">
        <v>15</v>
      </c>
      <c r="F1223" s="37" t="s">
        <v>2133</v>
      </c>
      <c r="G1223" s="19" t="s">
        <v>145</v>
      </c>
      <c r="H1223" s="19" t="s">
        <v>154</v>
      </c>
      <c r="I1223" s="19" t="s">
        <v>37</v>
      </c>
      <c r="J1223" s="10">
        <v>30</v>
      </c>
      <c r="K1223" s="10">
        <v>43920.041666666664</v>
      </c>
      <c r="L1223" s="10" t="s">
        <v>272</v>
      </c>
      <c r="M1223" s="19">
        <v>1</v>
      </c>
      <c r="N1223" s="19">
        <v>1980441</v>
      </c>
      <c r="O1223" s="19" t="s">
        <v>2134</v>
      </c>
      <c r="P1223" s="19" t="s">
        <v>107</v>
      </c>
      <c r="Q1223" s="20">
        <v>0</v>
      </c>
      <c r="R1223" s="20">
        <v>0</v>
      </c>
      <c r="S1223" s="20">
        <f t="shared" si="27"/>
        <v>0</v>
      </c>
      <c r="T1223" s="19" t="s">
        <v>145</v>
      </c>
      <c r="U1223" s="227" t="s">
        <v>148</v>
      </c>
      <c r="V1223" s="131" t="s">
        <v>2135</v>
      </c>
      <c r="W1223" s="217"/>
    </row>
    <row r="1224" spans="1:23" ht="99.75" hidden="1">
      <c r="A1224" s="8" t="s">
        <v>128</v>
      </c>
      <c r="B1224" s="8" t="s">
        <v>2108</v>
      </c>
      <c r="C1224" s="8" t="s">
        <v>2108</v>
      </c>
      <c r="D1224" s="8" t="s">
        <v>2136</v>
      </c>
      <c r="E1224" s="8">
        <v>15</v>
      </c>
      <c r="F1224" s="12" t="s">
        <v>2137</v>
      </c>
      <c r="G1224" s="8" t="s">
        <v>45</v>
      </c>
      <c r="H1224" s="8" t="s">
        <v>36</v>
      </c>
      <c r="I1224" s="8" t="s">
        <v>37</v>
      </c>
      <c r="J1224" s="9">
        <v>90</v>
      </c>
      <c r="K1224" s="10" t="s">
        <v>2138</v>
      </c>
      <c r="L1224" s="192"/>
      <c r="M1224" s="8">
        <v>1</v>
      </c>
      <c r="N1224" s="8">
        <v>2585151</v>
      </c>
      <c r="O1224" s="8" t="s">
        <v>2139</v>
      </c>
      <c r="P1224" s="8" t="s">
        <v>2140</v>
      </c>
      <c r="Q1224" s="14">
        <v>42731.95</v>
      </c>
      <c r="R1224" s="14">
        <v>4000</v>
      </c>
      <c r="S1224" s="14">
        <f t="shared" si="27"/>
        <v>46731.95</v>
      </c>
      <c r="T1224" s="8" t="s">
        <v>41</v>
      </c>
      <c r="U1224" s="227" t="s">
        <v>176</v>
      </c>
      <c r="V1224" s="221" t="s">
        <v>254</v>
      </c>
      <c r="W1224" s="215" t="s">
        <v>50</v>
      </c>
    </row>
    <row r="1225" spans="1:23" ht="114" hidden="1">
      <c r="A1225" s="19" t="s">
        <v>128</v>
      </c>
      <c r="B1225" s="19" t="s">
        <v>2141</v>
      </c>
      <c r="C1225" s="19" t="s">
        <v>2141</v>
      </c>
      <c r="D1225" s="19" t="s">
        <v>2142</v>
      </c>
      <c r="E1225" s="19">
        <v>15</v>
      </c>
      <c r="F1225" s="19" t="s">
        <v>2143</v>
      </c>
      <c r="G1225" s="19" t="s">
        <v>145</v>
      </c>
      <c r="H1225" s="8" t="s">
        <v>36</v>
      </c>
      <c r="I1225" s="19" t="s">
        <v>46</v>
      </c>
      <c r="J1225" s="10">
        <v>420</v>
      </c>
      <c r="K1225" s="10" t="s">
        <v>2144</v>
      </c>
      <c r="L1225" s="10" t="s">
        <v>216</v>
      </c>
      <c r="M1225" s="19">
        <v>1</v>
      </c>
      <c r="N1225" s="19">
        <v>1820468</v>
      </c>
      <c r="O1225" s="19" t="s">
        <v>2145</v>
      </c>
      <c r="P1225" s="19" t="s">
        <v>40</v>
      </c>
      <c r="Q1225" s="20">
        <v>0</v>
      </c>
      <c r="R1225" s="20">
        <v>0</v>
      </c>
      <c r="S1225" s="20">
        <f t="shared" si="27"/>
        <v>0</v>
      </c>
      <c r="T1225" s="19" t="s">
        <v>145</v>
      </c>
      <c r="U1225" s="226" t="s">
        <v>42</v>
      </c>
      <c r="V1225" s="131" t="s">
        <v>202</v>
      </c>
      <c r="W1225" s="217"/>
    </row>
    <row r="1226" spans="1:23" ht="99.75" hidden="1">
      <c r="A1226" s="8" t="s">
        <v>128</v>
      </c>
      <c r="B1226" s="8" t="s">
        <v>2141</v>
      </c>
      <c r="C1226" s="8" t="s">
        <v>2141</v>
      </c>
      <c r="D1226" s="8" t="s">
        <v>2146</v>
      </c>
      <c r="E1226" s="8">
        <v>15</v>
      </c>
      <c r="F1226" s="8" t="s">
        <v>2147</v>
      </c>
      <c r="G1226" s="8" t="s">
        <v>45</v>
      </c>
      <c r="H1226" s="8" t="s">
        <v>36</v>
      </c>
      <c r="I1226" s="8" t="s">
        <v>37</v>
      </c>
      <c r="J1226" s="9">
        <v>20</v>
      </c>
      <c r="K1226" s="10">
        <v>43891</v>
      </c>
      <c r="L1226" s="192"/>
      <c r="M1226" s="8">
        <v>1</v>
      </c>
      <c r="N1226" s="8">
        <v>1667349</v>
      </c>
      <c r="O1226" s="8" t="s">
        <v>2148</v>
      </c>
      <c r="P1226" s="8" t="s">
        <v>2149</v>
      </c>
      <c r="Q1226" s="14">
        <v>400</v>
      </c>
      <c r="R1226" s="14">
        <v>0</v>
      </c>
      <c r="S1226" s="14">
        <f t="shared" si="27"/>
        <v>400</v>
      </c>
      <c r="T1226" s="8" t="s">
        <v>41</v>
      </c>
      <c r="U1226" s="131" t="s">
        <v>48</v>
      </c>
      <c r="V1226" s="210" t="s">
        <v>49</v>
      </c>
      <c r="W1226" s="215" t="s">
        <v>50</v>
      </c>
    </row>
    <row r="1227" spans="1:23" ht="99.75" hidden="1">
      <c r="A1227" s="8" t="s">
        <v>128</v>
      </c>
      <c r="B1227" s="8" t="s">
        <v>2141</v>
      </c>
      <c r="C1227" s="8" t="s">
        <v>2141</v>
      </c>
      <c r="D1227" s="8" t="s">
        <v>2146</v>
      </c>
      <c r="E1227" s="8">
        <v>15</v>
      </c>
      <c r="F1227" s="8" t="s">
        <v>2147</v>
      </c>
      <c r="G1227" s="8" t="s">
        <v>45</v>
      </c>
      <c r="H1227" s="8" t="s">
        <v>36</v>
      </c>
      <c r="I1227" s="8" t="s">
        <v>37</v>
      </c>
      <c r="J1227" s="9">
        <v>20</v>
      </c>
      <c r="K1227" s="10">
        <v>43891</v>
      </c>
      <c r="L1227" s="192"/>
      <c r="M1227" s="8">
        <v>1</v>
      </c>
      <c r="N1227" s="8">
        <v>1820468</v>
      </c>
      <c r="O1227" s="8" t="s">
        <v>2150</v>
      </c>
      <c r="P1227" s="8" t="s">
        <v>40</v>
      </c>
      <c r="Q1227" s="14">
        <v>400</v>
      </c>
      <c r="R1227" s="14">
        <v>0</v>
      </c>
      <c r="S1227" s="14">
        <f t="shared" si="27"/>
        <v>400</v>
      </c>
      <c r="T1227" s="8" t="s">
        <v>41</v>
      </c>
      <c r="U1227" s="131" t="s">
        <v>48</v>
      </c>
      <c r="V1227" s="210" t="s">
        <v>49</v>
      </c>
      <c r="W1227" s="215" t="s">
        <v>50</v>
      </c>
    </row>
    <row r="1228" spans="1:23" ht="99.75" hidden="1">
      <c r="A1228" s="19" t="s">
        <v>128</v>
      </c>
      <c r="B1228" s="19" t="s">
        <v>2141</v>
      </c>
      <c r="C1228" s="19" t="s">
        <v>2141</v>
      </c>
      <c r="D1228" s="19" t="s">
        <v>2151</v>
      </c>
      <c r="E1228" s="19">
        <v>15</v>
      </c>
      <c r="F1228" s="19" t="s">
        <v>898</v>
      </c>
      <c r="G1228" s="19" t="s">
        <v>145</v>
      </c>
      <c r="H1228" s="8" t="s">
        <v>36</v>
      </c>
      <c r="I1228" s="19" t="s">
        <v>46</v>
      </c>
      <c r="J1228" s="10">
        <v>150</v>
      </c>
      <c r="K1228" s="10">
        <v>44075</v>
      </c>
      <c r="L1228" s="10" t="s">
        <v>216</v>
      </c>
      <c r="M1228" s="19">
        <v>1</v>
      </c>
      <c r="N1228" s="19">
        <v>1356228</v>
      </c>
      <c r="O1228" s="19" t="s">
        <v>2152</v>
      </c>
      <c r="P1228" s="19" t="s">
        <v>40</v>
      </c>
      <c r="Q1228" s="20">
        <v>0</v>
      </c>
      <c r="R1228" s="20">
        <v>0</v>
      </c>
      <c r="S1228" s="20">
        <f t="shared" si="27"/>
        <v>0</v>
      </c>
      <c r="T1228" s="19" t="s">
        <v>145</v>
      </c>
      <c r="U1228" s="131" t="s">
        <v>201</v>
      </c>
      <c r="V1228" s="131" t="s">
        <v>202</v>
      </c>
      <c r="W1228" s="217"/>
    </row>
    <row r="1229" spans="1:23" hidden="1">
      <c r="A1229" s="173"/>
      <c r="B1229" s="173"/>
      <c r="C1229" s="173"/>
      <c r="D1229" s="173"/>
      <c r="E1229" s="173"/>
      <c r="F1229" s="173"/>
      <c r="G1229" s="173"/>
      <c r="H1229" s="173"/>
      <c r="I1229" s="173"/>
      <c r="J1229" s="173" t="e">
        <f>SUBTOTAL(109,[1]!Tabela2[[CARGA HORÁRIA ]])</f>
        <v>#REF!</v>
      </c>
      <c r="K1229" s="173"/>
      <c r="L1229" s="173"/>
      <c r="M1229" s="173" t="e">
        <f>SUBTOTAL(109,[1]!Tabela2[QUANTIDADE DE SERVIDORES])</f>
        <v>#REF!</v>
      </c>
      <c r="N1229" s="173"/>
      <c r="O1229" s="173"/>
      <c r="P1229" s="173"/>
      <c r="Q1229" s="174">
        <f>SUBTOTAL(109,Q1107:Q1228)</f>
        <v>0</v>
      </c>
      <c r="R1229" s="174">
        <f>SUBTOTAL(109,R1107:R1228)</f>
        <v>0</v>
      </c>
      <c r="S1229" s="174">
        <f>SUBTOTAL(109,S1107:S1228)</f>
        <v>0</v>
      </c>
      <c r="T1229" s="173"/>
      <c r="U1229" s="249"/>
      <c r="V1229" s="250"/>
      <c r="W1229" s="251"/>
    </row>
    <row r="1230" spans="1:23">
      <c r="I1230" s="176"/>
      <c r="J1230" s="177"/>
      <c r="K1230" s="178"/>
      <c r="L1230" s="209"/>
      <c r="M1230" s="179">
        <f>SUBTOTAL(109,Tabela212[QUANTIDADE DE SERVIDORES])</f>
        <v>34</v>
      </c>
      <c r="Q1230" s="180">
        <f>SUBTOTAL(109,Tabela212[CUSTO INDIVIDUAL INSCRIÇÃO])</f>
        <v>9000</v>
      </c>
      <c r="R1230" s="180">
        <f>SUBTOTAL(109,Tabela212[CUSTO INDIVIDUAL DIÁRIAS E PASSAGENS])</f>
        <v>47300</v>
      </c>
      <c r="S1230" s="181">
        <f>SUBTOTAL(109,Tabela212[CUSTO TOTAL DA AÇÃO])</f>
        <v>56300</v>
      </c>
      <c r="V1230" s="258"/>
    </row>
    <row r="1232" spans="1:23">
      <c r="V1232" s="60"/>
    </row>
    <row r="1251" spans="7:19" ht="28.5">
      <c r="G1251" s="307" t="s">
        <v>2153</v>
      </c>
      <c r="H1251" s="308"/>
      <c r="I1251" s="308"/>
      <c r="J1251" s="309"/>
      <c r="O1251" s="168" t="s">
        <v>2154</v>
      </c>
      <c r="P1251" s="168" t="s">
        <v>2155</v>
      </c>
      <c r="Q1251" s="168" t="s">
        <v>2156</v>
      </c>
      <c r="R1251" s="168" t="s">
        <v>2157</v>
      </c>
      <c r="S1251" s="168" t="s">
        <v>2158</v>
      </c>
    </row>
    <row r="1252" spans="7:19" ht="45">
      <c r="G1252" s="185" t="s">
        <v>13</v>
      </c>
      <c r="H1252" s="185" t="s">
        <v>14</v>
      </c>
      <c r="I1252" s="185" t="s">
        <v>15</v>
      </c>
      <c r="J1252" s="185" t="s">
        <v>2159</v>
      </c>
      <c r="O1252" s="184" t="s">
        <v>2160</v>
      </c>
      <c r="P1252" s="184" t="s">
        <v>2161</v>
      </c>
      <c r="Q1252" s="184" t="s">
        <v>2162</v>
      </c>
      <c r="R1252" s="184" t="s">
        <v>2163</v>
      </c>
      <c r="S1252" s="184" t="s">
        <v>2163</v>
      </c>
    </row>
    <row r="1253" spans="7:19" ht="99.75">
      <c r="G1253" s="186" t="s">
        <v>35</v>
      </c>
      <c r="H1253" s="186" t="s">
        <v>265</v>
      </c>
      <c r="I1253" s="186" t="s">
        <v>37</v>
      </c>
      <c r="J1253" s="187" t="s">
        <v>41</v>
      </c>
      <c r="O1253" s="184" t="s">
        <v>2164</v>
      </c>
      <c r="P1253" s="184" t="s">
        <v>2165</v>
      </c>
      <c r="Q1253" s="184" t="s">
        <v>2166</v>
      </c>
      <c r="R1253" s="184" t="s">
        <v>2167</v>
      </c>
      <c r="S1253" s="184" t="s">
        <v>2167</v>
      </c>
    </row>
    <row r="1254" spans="7:19" ht="45">
      <c r="G1254" s="186" t="s">
        <v>45</v>
      </c>
      <c r="H1254" s="186" t="s">
        <v>154</v>
      </c>
      <c r="I1254" s="186" t="s">
        <v>46</v>
      </c>
      <c r="J1254" s="188" t="s">
        <v>68</v>
      </c>
      <c r="O1254" s="184" t="s">
        <v>2168</v>
      </c>
      <c r="P1254" s="184" t="s">
        <v>2169</v>
      </c>
      <c r="Q1254" s="184" t="s">
        <v>2170</v>
      </c>
      <c r="R1254" s="184"/>
      <c r="S1254" s="184"/>
    </row>
    <row r="1255" spans="7:19">
      <c r="G1255" s="186" t="s">
        <v>145</v>
      </c>
      <c r="H1255" s="188" t="s">
        <v>1325</v>
      </c>
      <c r="I1255" s="189" t="s">
        <v>91</v>
      </c>
      <c r="J1255" s="187" t="s">
        <v>235</v>
      </c>
      <c r="O1255" s="184" t="s">
        <v>2171</v>
      </c>
      <c r="P1255" s="184" t="s">
        <v>2172</v>
      </c>
      <c r="Q1255" s="184" t="s">
        <v>2173</v>
      </c>
      <c r="R1255" s="184"/>
      <c r="S1255" s="184"/>
    </row>
    <row r="1256" spans="7:19" ht="128.25">
      <c r="G1256" s="186"/>
      <c r="H1256" s="186" t="s">
        <v>2024</v>
      </c>
      <c r="I1256" s="186"/>
      <c r="J1256" s="187" t="s">
        <v>228</v>
      </c>
      <c r="O1256" s="184" t="s">
        <v>2174</v>
      </c>
      <c r="P1256" s="184" t="s">
        <v>2175</v>
      </c>
      <c r="Q1256" s="184" t="s">
        <v>2176</v>
      </c>
      <c r="R1256" s="184"/>
      <c r="S1256" s="184"/>
    </row>
    <row r="1257" spans="7:19">
      <c r="G1257" s="186"/>
      <c r="H1257" s="186" t="s">
        <v>36</v>
      </c>
      <c r="I1257" s="186"/>
      <c r="J1257" s="187" t="s">
        <v>171</v>
      </c>
      <c r="O1257" s="184" t="s">
        <v>2177</v>
      </c>
      <c r="P1257" s="184" t="s">
        <v>2178</v>
      </c>
      <c r="Q1257" s="184" t="s">
        <v>2179</v>
      </c>
      <c r="R1257" s="184"/>
      <c r="S1257" s="184"/>
    </row>
    <row r="1258" spans="7:19">
      <c r="G1258" s="186"/>
      <c r="H1258" s="186" t="s">
        <v>1074</v>
      </c>
      <c r="I1258" s="186"/>
      <c r="J1258" s="187" t="s">
        <v>145</v>
      </c>
      <c r="O1258" s="184" t="s">
        <v>2180</v>
      </c>
      <c r="P1258" s="184" t="s">
        <v>2181</v>
      </c>
      <c r="Q1258" s="184" t="s">
        <v>2182</v>
      </c>
      <c r="R1258" s="184"/>
      <c r="S1258" s="184"/>
    </row>
    <row r="1259" spans="7:19" ht="28.5">
      <c r="G1259" s="186"/>
      <c r="H1259" s="186" t="s">
        <v>287</v>
      </c>
      <c r="I1259" s="186"/>
      <c r="J1259" s="186"/>
      <c r="O1259" s="184"/>
      <c r="P1259" s="184" t="s">
        <v>2183</v>
      </c>
      <c r="Q1259" s="184" t="s">
        <v>2184</v>
      </c>
      <c r="R1259" s="184"/>
      <c r="S1259" s="184"/>
    </row>
    <row r="1260" spans="7:19">
      <c r="G1260" s="186"/>
      <c r="H1260" s="186" t="s">
        <v>139</v>
      </c>
      <c r="I1260" s="186"/>
      <c r="J1260" s="186"/>
      <c r="O1260" s="184"/>
      <c r="P1260" s="184" t="s">
        <v>2185</v>
      </c>
      <c r="Q1260" s="184" t="s">
        <v>1466</v>
      </c>
      <c r="R1260" s="184"/>
      <c r="S1260" s="184"/>
    </row>
    <row r="1261" spans="7:19" ht="28.5">
      <c r="G1261" s="186"/>
      <c r="H1261" s="186" t="s">
        <v>310</v>
      </c>
      <c r="I1261" s="186"/>
      <c r="J1261" s="186"/>
      <c r="O1261" s="184"/>
      <c r="P1261" s="184" t="s">
        <v>2186</v>
      </c>
      <c r="Q1261" s="184" t="s">
        <v>2187</v>
      </c>
      <c r="R1261" s="184"/>
      <c r="S1261" s="184"/>
    </row>
    <row r="1262" spans="7:19" ht="28.5">
      <c r="G1262" s="186"/>
      <c r="H1262" s="186" t="s">
        <v>609</v>
      </c>
      <c r="I1262" s="186"/>
      <c r="J1262" s="186"/>
      <c r="O1262" s="184"/>
      <c r="P1262" s="184" t="s">
        <v>2188</v>
      </c>
      <c r="Q1262" s="184" t="s">
        <v>2189</v>
      </c>
      <c r="R1262" s="184"/>
      <c r="S1262" s="184"/>
    </row>
    <row r="1263" spans="7:19">
      <c r="G1263" s="186"/>
      <c r="H1263" s="186" t="s">
        <v>132</v>
      </c>
      <c r="I1263" s="186"/>
      <c r="J1263" s="186"/>
      <c r="O1263" s="184"/>
      <c r="P1263" s="184" t="s">
        <v>2190</v>
      </c>
      <c r="Q1263" s="184" t="s">
        <v>2191</v>
      </c>
      <c r="R1263" s="184"/>
      <c r="S1263" s="184"/>
    </row>
    <row r="1264" spans="7:19" ht="28.5">
      <c r="O1264" s="184"/>
      <c r="P1264" s="184" t="s">
        <v>2192</v>
      </c>
      <c r="Q1264" s="184" t="s">
        <v>2193</v>
      </c>
      <c r="R1264" s="184"/>
      <c r="S1264" s="184"/>
    </row>
    <row r="1265" spans="15:19">
      <c r="O1265" s="184"/>
      <c r="P1265" s="184" t="s">
        <v>2194</v>
      </c>
      <c r="Q1265" s="184" t="s">
        <v>2195</v>
      </c>
      <c r="R1265" s="184"/>
      <c r="S1265" s="184"/>
    </row>
    <row r="1266" spans="15:19">
      <c r="O1266" s="184"/>
      <c r="P1266" s="184" t="s">
        <v>2196</v>
      </c>
      <c r="Q1266" s="184" t="s">
        <v>2197</v>
      </c>
      <c r="R1266" s="184"/>
      <c r="S1266" s="184"/>
    </row>
    <row r="1267" spans="15:19">
      <c r="O1267" s="184"/>
      <c r="P1267" s="184" t="s">
        <v>2198</v>
      </c>
      <c r="Q1267" s="184" t="s">
        <v>2199</v>
      </c>
      <c r="R1267" s="184"/>
      <c r="S1267" s="184"/>
    </row>
    <row r="1268" spans="15:19" ht="71.25">
      <c r="O1268" s="184"/>
      <c r="P1268" s="184" t="s">
        <v>2200</v>
      </c>
      <c r="Q1268" s="184" t="s">
        <v>2201</v>
      </c>
      <c r="R1268" s="184"/>
      <c r="S1268" s="184"/>
    </row>
    <row r="1269" spans="15:19">
      <c r="O1269" s="184"/>
      <c r="P1269" s="184" t="s">
        <v>2202</v>
      </c>
      <c r="Q1269" s="184"/>
      <c r="R1269" s="184"/>
      <c r="S1269" s="184"/>
    </row>
    <row r="1270" spans="15:19" ht="28.5">
      <c r="O1270" s="184"/>
      <c r="P1270" s="184" t="s">
        <v>2203</v>
      </c>
      <c r="Q1270" s="184"/>
      <c r="R1270" s="184"/>
      <c r="S1270" s="184"/>
    </row>
    <row r="1271" spans="15:19" ht="28.5">
      <c r="O1271" s="184"/>
      <c r="P1271" s="184" t="s">
        <v>2204</v>
      </c>
      <c r="Q1271" s="184"/>
      <c r="R1271" s="184"/>
      <c r="S1271" s="184"/>
    </row>
    <row r="1272" spans="15:19" ht="28.5">
      <c r="O1272" s="184"/>
      <c r="P1272" s="184" t="s">
        <v>2205</v>
      </c>
      <c r="Q1272" s="184"/>
      <c r="R1272" s="184"/>
      <c r="S1272" s="184"/>
    </row>
    <row r="1273" spans="15:19" ht="28.5">
      <c r="O1273" s="184"/>
      <c r="P1273" s="184" t="s">
        <v>2206</v>
      </c>
      <c r="Q1273" s="184"/>
      <c r="R1273" s="184"/>
      <c r="S1273" s="184"/>
    </row>
    <row r="1274" spans="15:19">
      <c r="O1274" s="184"/>
      <c r="P1274" s="184" t="s">
        <v>2207</v>
      </c>
      <c r="Q1274" s="184"/>
      <c r="R1274" s="184"/>
      <c r="S1274" s="184"/>
    </row>
    <row r="1275" spans="15:19">
      <c r="O1275" s="190"/>
      <c r="P1275" s="190" t="s">
        <v>2208</v>
      </c>
      <c r="Q1275" s="190"/>
      <c r="R1275" s="184"/>
      <c r="S1275" s="184"/>
    </row>
    <row r="1276" spans="15:19">
      <c r="O1276" s="184"/>
      <c r="P1276" s="184" t="s">
        <v>2209</v>
      </c>
      <c r="Q1276" s="184"/>
      <c r="R1276" s="184"/>
      <c r="S1276" s="184"/>
    </row>
    <row r="1277" spans="15:19" ht="28.5">
      <c r="O1277" s="184"/>
      <c r="P1277" s="184" t="s">
        <v>2210</v>
      </c>
      <c r="Q1277" s="184"/>
      <c r="R1277" s="184"/>
      <c r="S1277" s="184"/>
    </row>
    <row r="1278" spans="15:19">
      <c r="O1278" s="184"/>
      <c r="P1278" s="184" t="s">
        <v>2211</v>
      </c>
      <c r="Q1278" s="184"/>
      <c r="R1278" s="184"/>
      <c r="S1278" s="184"/>
    </row>
    <row r="1279" spans="15:19">
      <c r="O1279" s="184"/>
      <c r="P1279" s="184" t="s">
        <v>2212</v>
      </c>
      <c r="Q1279" s="184"/>
      <c r="R1279" s="184"/>
      <c r="S1279" s="184"/>
    </row>
  </sheetData>
  <mergeCells count="9">
    <mergeCell ref="U1:W2"/>
    <mergeCell ref="D2:E2"/>
    <mergeCell ref="G1251:J1251"/>
    <mergeCell ref="A1:C2"/>
    <mergeCell ref="D1:E1"/>
    <mergeCell ref="F1:M2"/>
    <mergeCell ref="N1:P2"/>
    <mergeCell ref="Q1:S2"/>
    <mergeCell ref="T1:T2"/>
  </mergeCells>
  <dataValidations count="8">
    <dataValidation type="list" allowBlank="1" showInputMessage="1" showErrorMessage="1" sqref="F241:F242 F234:F239 F419:F421" xr:uid="{AD2328D7-A556-4DF9-A9A4-6CE91B2DC030}">
      <formula1>INDIRECT("modalidade")</formula1>
    </dataValidation>
    <dataValidation allowBlank="1" showInputMessage="1" showErrorMessage="1" prompt="Decrever a melhoria necessária para as atividades e processos e/ou desempenho" sqref="F241:F242 F234:F239 F280:F285 F419:F421 F533:F538" xr:uid="{E537F16D-725D-477B-BD06-B71A71819A74}"/>
    <dataValidation type="list" allowBlank="1" showInputMessage="1" showErrorMessage="1" sqref="F253 F557 F543:F547 F549 F1110" xr:uid="{4DCA61AE-75FC-4607-86CA-139C3F394CC6}">
      <formula1>#REF!</formula1>
    </dataValidation>
    <dataValidation type="list" allowBlank="1" showInputMessage="1" showErrorMessage="1" sqref="K124:M126 J126 J124" xr:uid="{1ECCCC79-1187-47E8-BAB6-853BA16C780E}">
      <formula1>"INDIVIDUAL, CORPORATIVO, LICENÇA CAPACITAÇÃO"</formula1>
    </dataValidation>
    <dataValidation type="list" allowBlank="1" showInputMessage="1" showErrorMessage="1" sqref="G1231 G3:G1228" xr:uid="{AED177C1-7D73-4E4A-A42C-51144EFE3238}">
      <formula1>$G$1253:$G$1255</formula1>
    </dataValidation>
    <dataValidation type="list" allowBlank="1" showInputMessage="1" showErrorMessage="1" sqref="I1231 I4:I1228" xr:uid="{83015809-4929-46F4-AE1E-2219EADE58AC}">
      <formula1>$I$1253:$I$1255</formula1>
    </dataValidation>
    <dataValidation type="list" allowBlank="1" showInputMessage="1" showErrorMessage="1" sqref="T1231 T4:T1228" xr:uid="{0F0868E8-FF20-401E-AB8C-66DA54F30352}">
      <formula1>$J$1253:$J$1258</formula1>
    </dataValidation>
    <dataValidation type="list" allowBlank="1" showInputMessage="1" showErrorMessage="1" sqref="H4:H1228" xr:uid="{080563CB-BAF9-4929-A020-09D95D4B49E0}">
      <formula1>$H$1253:$H$1263</formula1>
    </dataValidation>
  </dataValidations>
  <hyperlinks>
    <hyperlink ref="O399" r:id="rId1" display="Adrielly Cristina Martins Torres &lt;adrielly.torres@anvisa.gov.br&gt;" xr:uid="{5EC70793-8816-4091-9FE4-3C53991F29A9}"/>
    <hyperlink ref="O400" r:id="rId2" display="Adrielly Cristina Martins Torres &lt;adrielly.torres@anvisa.gov.br&gt;" xr:uid="{1D18452A-820E-4681-B365-7A855616D60F}"/>
    <hyperlink ref="F272" r:id="rId3" display="https://www.escolavirtual.gov.br/curso/25/" xr:uid="{1F56B746-B775-4EA7-BC39-4DA2EE4A6368}"/>
    <hyperlink ref="O270" r:id="rId4" display="Monica da Luz Carvalho Soares &lt;Monica.Soares@anvisa.gov.br&gt;" xr:uid="{AEC7792B-88CF-499F-A2FA-A13B56C69F79}"/>
    <hyperlink ref="F273" r:id="rId5" display="https://www.escolavirtual.gov.br/curso/25/" xr:uid="{6378BFD7-6834-4A6B-9D0F-55EC39F5B6CD}"/>
    <hyperlink ref="F274" r:id="rId6" display="https://www.escolavirtual.gov.br/curso/25/" xr:uid="{5A4B0A24-570C-43B2-B0C5-9DF01FBEA60D}"/>
    <hyperlink ref="F275" r:id="rId7" display="https://www.escolavirtual.gov.br/curso/25/" xr:uid="{296EE8CE-2E9F-4FE0-BE43-7C1F11742FD4}"/>
    <hyperlink ref="F276" r:id="rId8" display="https://www.escolavirtual.gov.br/curso/25/" xr:uid="{158455B7-6028-4C12-A9A1-1707BF66D5C7}"/>
    <hyperlink ref="F277" r:id="rId9" display="https://www.escolavirtual.gov.br/curso/25/" xr:uid="{A1790B99-3511-4FD2-AB9F-0598596E4869}"/>
    <hyperlink ref="F278" r:id="rId10" display="https://www.escolavirtual.gov.br/curso/25/" xr:uid="{A4031BA2-AEE3-4015-B9E0-17F548E232DC}"/>
    <hyperlink ref="F279" r:id="rId11" display="https://www.escolavirtual.gov.br/curso/25/" xr:uid="{7B49BD97-31FE-44E5-AB65-87139BBD3FF0}"/>
    <hyperlink ref="F280" r:id="rId12" display="https://www.escolavirtual.gov.br/curso/25/" xr:uid="{1C222ADC-386B-483D-8ACF-B407BAC5820F}"/>
    <hyperlink ref="F281" r:id="rId13" display="https://www.escolavirtual.gov.br/curso/25/" xr:uid="{5F46A5B0-F744-4F77-BAAA-E7CA6C0114DC}"/>
    <hyperlink ref="O294" r:id="rId14" display="Monica da Luz Carvalho Soares &lt;Monica.Soares@anvisa.gov.br&gt;" xr:uid="{4C6BA9D3-C840-40DE-817D-42A7A94E5E93}"/>
    <hyperlink ref="O295" r:id="rId15" display="Monica da Luz Carvalho Soares &lt;Monica.Soares@anvisa.gov.br&gt;" xr:uid="{632172F5-44A2-48D3-9D4A-15ADA9D9E867}"/>
  </hyperlinks>
  <pageMargins left="0.511811024" right="0.511811024" top="0.78740157499999996" bottom="0.78740157499999996" header="0.31496062000000002" footer="0.31496062000000002"/>
  <legacyDrawing r:id="rId16"/>
  <tableParts count="2">
    <tablePart r:id="rId17"/>
    <tablePart r:id="rId18"/>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A56A-6E93-42DC-912B-993BEE3AC968}">
  <dimension ref="A1:AB1279"/>
  <sheetViews>
    <sheetView zoomScale="70" zoomScaleNormal="70" workbookViewId="0">
      <selection activeCell="B372" sqref="B372"/>
    </sheetView>
  </sheetViews>
  <sheetFormatPr defaultColWidth="8.7109375" defaultRowHeight="15"/>
  <cols>
    <col min="1" max="1" width="13.7109375" bestFit="1" customWidth="1"/>
    <col min="2" max="2" width="19.5703125" customWidth="1"/>
    <col min="3" max="3" width="24.42578125" customWidth="1"/>
    <col min="4" max="5" width="31.140625" customWidth="1"/>
    <col min="6" max="6" width="36" customWidth="1"/>
    <col min="7" max="7" width="22.28515625" customWidth="1"/>
    <col min="8" max="8" width="20.7109375" customWidth="1"/>
    <col min="9" max="9" width="19.5703125" customWidth="1"/>
    <col min="10" max="10" width="17.7109375" customWidth="1"/>
    <col min="11" max="11" width="14.42578125" customWidth="1"/>
    <col min="12" max="12" width="23.5703125" customWidth="1"/>
    <col min="13" max="14" width="13.28515625" customWidth="1"/>
    <col min="15" max="15" width="36.7109375" customWidth="1"/>
    <col min="16" max="16" width="22.42578125" customWidth="1"/>
    <col min="17" max="17" width="30.5703125" customWidth="1"/>
    <col min="18" max="18" width="23.140625" customWidth="1"/>
    <col min="19" max="19" width="25" customWidth="1"/>
    <col min="20" max="20" width="56.7109375" customWidth="1"/>
    <col min="21" max="21" width="69.140625" hidden="1" customWidth="1"/>
    <col min="22" max="22" width="69.140625" customWidth="1"/>
    <col min="23" max="23" width="34.85546875" customWidth="1"/>
    <col min="24" max="24" width="35.28515625" customWidth="1"/>
    <col min="25" max="25" width="23.85546875" customWidth="1"/>
    <col min="26" max="26" width="27.85546875" bestFit="1" customWidth="1"/>
    <col min="27" max="27" width="17.5703125" bestFit="1" customWidth="1"/>
  </cols>
  <sheetData>
    <row r="1" spans="1:28" ht="36" customHeight="1">
      <c r="A1" s="310" t="s">
        <v>0</v>
      </c>
      <c r="B1" s="311"/>
      <c r="C1" s="312"/>
      <c r="D1" s="316" t="s">
        <v>1</v>
      </c>
      <c r="E1" s="317"/>
      <c r="F1" s="310" t="s">
        <v>2</v>
      </c>
      <c r="G1" s="311"/>
      <c r="H1" s="311"/>
      <c r="I1" s="311"/>
      <c r="J1" s="311"/>
      <c r="K1" s="311"/>
      <c r="L1" s="311"/>
      <c r="M1" s="312"/>
      <c r="N1" s="310" t="s">
        <v>3</v>
      </c>
      <c r="O1" s="311"/>
      <c r="P1" s="312"/>
      <c r="Q1" s="310" t="s">
        <v>4</v>
      </c>
      <c r="R1" s="311"/>
      <c r="S1" s="312"/>
      <c r="T1" s="267" t="s">
        <v>5</v>
      </c>
      <c r="U1" s="265"/>
      <c r="V1" s="266"/>
      <c r="W1" s="266"/>
      <c r="X1" s="266"/>
    </row>
    <row r="2" spans="1:28" ht="15.75">
      <c r="A2" s="313"/>
      <c r="B2" s="314"/>
      <c r="C2" s="315"/>
      <c r="D2" s="305" t="s">
        <v>6</v>
      </c>
      <c r="E2" s="306"/>
      <c r="F2" s="313"/>
      <c r="G2" s="314"/>
      <c r="H2" s="314"/>
      <c r="I2" s="314"/>
      <c r="J2" s="314"/>
      <c r="K2" s="314"/>
      <c r="L2" s="314"/>
      <c r="M2" s="315"/>
      <c r="N2" s="313"/>
      <c r="O2" s="314"/>
      <c r="P2" s="315"/>
      <c r="Q2" s="313"/>
      <c r="R2" s="314"/>
      <c r="S2" s="315"/>
      <c r="T2" s="268"/>
      <c r="U2" s="265"/>
      <c r="V2" s="266"/>
      <c r="W2" s="266"/>
      <c r="X2" s="266"/>
    </row>
    <row r="3" spans="1:28" ht="64.5" customHeight="1">
      <c r="A3" s="1" t="s">
        <v>7</v>
      </c>
      <c r="B3" s="1" t="s">
        <v>8</v>
      </c>
      <c r="C3" s="1" t="s">
        <v>9</v>
      </c>
      <c r="D3" s="1" t="s">
        <v>10</v>
      </c>
      <c r="E3" s="1" t="s">
        <v>11</v>
      </c>
      <c r="F3" s="1" t="s">
        <v>12</v>
      </c>
      <c r="G3" s="1" t="s">
        <v>13</v>
      </c>
      <c r="H3" s="1" t="s">
        <v>14</v>
      </c>
      <c r="I3" s="1" t="s">
        <v>15</v>
      </c>
      <c r="J3" s="1" t="s">
        <v>16</v>
      </c>
      <c r="K3" s="2" t="s">
        <v>17</v>
      </c>
      <c r="L3" s="2" t="s">
        <v>18</v>
      </c>
      <c r="M3" s="1" t="s">
        <v>19</v>
      </c>
      <c r="N3" s="1" t="s">
        <v>20</v>
      </c>
      <c r="O3" s="1" t="s">
        <v>21</v>
      </c>
      <c r="P3" s="1" t="s">
        <v>22</v>
      </c>
      <c r="Q3" s="3" t="s">
        <v>23</v>
      </c>
      <c r="R3" s="3" t="s">
        <v>24</v>
      </c>
      <c r="S3" s="4" t="s">
        <v>25</v>
      </c>
      <c r="T3" s="1" t="s">
        <v>26</v>
      </c>
      <c r="U3" s="5" t="s">
        <v>27</v>
      </c>
      <c r="V3" s="5" t="s">
        <v>2213</v>
      </c>
      <c r="W3" s="5" t="s">
        <v>28</v>
      </c>
      <c r="X3" s="6" t="s">
        <v>29</v>
      </c>
      <c r="AB3" s="7"/>
    </row>
    <row r="4" spans="1:28" ht="111" hidden="1" customHeight="1" thickBot="1">
      <c r="A4" s="8" t="s">
        <v>128</v>
      </c>
      <c r="B4" s="8" t="s">
        <v>2086</v>
      </c>
      <c r="C4" s="8" t="s">
        <v>2087</v>
      </c>
      <c r="D4" s="8" t="s">
        <v>2088</v>
      </c>
      <c r="E4" s="8">
        <v>15</v>
      </c>
      <c r="F4" s="8" t="s">
        <v>2089</v>
      </c>
      <c r="G4" s="8" t="s">
        <v>45</v>
      </c>
      <c r="H4" s="8" t="s">
        <v>36</v>
      </c>
      <c r="I4" s="8" t="s">
        <v>37</v>
      </c>
      <c r="J4" s="9">
        <v>20</v>
      </c>
      <c r="K4" s="10" t="s">
        <v>2090</v>
      </c>
      <c r="L4" s="11"/>
      <c r="M4" s="8">
        <v>8</v>
      </c>
      <c r="N4" s="12" t="s">
        <v>2091</v>
      </c>
      <c r="O4" s="13" t="s">
        <v>2092</v>
      </c>
      <c r="P4" s="8" t="s">
        <v>242</v>
      </c>
      <c r="Q4" s="14">
        <v>0</v>
      </c>
      <c r="R4" s="14">
        <v>0</v>
      </c>
      <c r="S4" s="14">
        <f t="shared" ref="S4:S67" si="0">(R4+Q4)*M4</f>
        <v>0</v>
      </c>
      <c r="T4" s="8" t="s">
        <v>68</v>
      </c>
      <c r="U4" s="15" t="s">
        <v>2214</v>
      </c>
      <c r="V4" s="16" t="s">
        <v>866</v>
      </c>
      <c r="W4" s="17" t="s">
        <v>540</v>
      </c>
      <c r="X4" s="18" t="s">
        <v>58</v>
      </c>
      <c r="AB4" s="7"/>
    </row>
    <row r="5" spans="1:28" ht="85.5" hidden="1" customHeight="1" thickBot="1">
      <c r="A5" s="19" t="s">
        <v>128</v>
      </c>
      <c r="B5" s="19" t="s">
        <v>129</v>
      </c>
      <c r="C5" s="19" t="s">
        <v>129</v>
      </c>
      <c r="D5" s="19" t="s">
        <v>130</v>
      </c>
      <c r="E5" s="19">
        <v>15</v>
      </c>
      <c r="F5" s="19" t="s">
        <v>131</v>
      </c>
      <c r="G5" s="19" t="s">
        <v>35</v>
      </c>
      <c r="H5" s="19" t="s">
        <v>132</v>
      </c>
      <c r="I5" s="19" t="s">
        <v>37</v>
      </c>
      <c r="J5" s="10">
        <v>16</v>
      </c>
      <c r="K5" s="10">
        <v>2020</v>
      </c>
      <c r="L5" s="11"/>
      <c r="M5" s="19">
        <v>1</v>
      </c>
      <c r="N5" s="19">
        <v>1973768</v>
      </c>
      <c r="O5" s="19" t="s">
        <v>133</v>
      </c>
      <c r="P5" s="19" t="s">
        <v>107</v>
      </c>
      <c r="Q5" s="20">
        <v>2500</v>
      </c>
      <c r="R5" s="20">
        <v>0</v>
      </c>
      <c r="S5" s="20">
        <f t="shared" si="0"/>
        <v>2500</v>
      </c>
      <c r="T5" s="19" t="s">
        <v>41</v>
      </c>
      <c r="U5" s="19"/>
      <c r="V5" s="21" t="s">
        <v>48</v>
      </c>
      <c r="W5" s="22" t="s">
        <v>134</v>
      </c>
      <c r="X5" s="23"/>
      <c r="AB5" s="7"/>
    </row>
    <row r="6" spans="1:28" ht="85.5" hidden="1" customHeight="1">
      <c r="A6" s="19" t="s">
        <v>128</v>
      </c>
      <c r="B6" s="19" t="s">
        <v>129</v>
      </c>
      <c r="C6" s="19" t="s">
        <v>129</v>
      </c>
      <c r="D6" s="19" t="s">
        <v>130</v>
      </c>
      <c r="E6" s="19">
        <v>15</v>
      </c>
      <c r="F6" s="19" t="s">
        <v>131</v>
      </c>
      <c r="G6" s="19" t="s">
        <v>35</v>
      </c>
      <c r="H6" s="19" t="s">
        <v>132</v>
      </c>
      <c r="I6" s="19" t="s">
        <v>37</v>
      </c>
      <c r="J6" s="10">
        <v>16</v>
      </c>
      <c r="K6" s="10">
        <v>2020</v>
      </c>
      <c r="L6" s="11"/>
      <c r="M6" s="19">
        <v>1</v>
      </c>
      <c r="N6" s="19">
        <v>1506329</v>
      </c>
      <c r="O6" s="19" t="s">
        <v>135</v>
      </c>
      <c r="P6" s="19" t="s">
        <v>107</v>
      </c>
      <c r="Q6" s="20">
        <v>2500</v>
      </c>
      <c r="R6" s="20">
        <v>0</v>
      </c>
      <c r="S6" s="20">
        <f t="shared" si="0"/>
        <v>2500</v>
      </c>
      <c r="T6" s="19" t="s">
        <v>41</v>
      </c>
      <c r="U6" s="19"/>
      <c r="V6" s="21" t="s">
        <v>48</v>
      </c>
      <c r="W6" s="22" t="s">
        <v>134</v>
      </c>
      <c r="X6" s="23"/>
      <c r="AB6" s="7"/>
    </row>
    <row r="7" spans="1:28" ht="85.5" hidden="1" customHeight="1">
      <c r="A7" s="19" t="s">
        <v>128</v>
      </c>
      <c r="B7" s="19" t="s">
        <v>129</v>
      </c>
      <c r="C7" s="19" t="s">
        <v>129</v>
      </c>
      <c r="D7" s="19" t="s">
        <v>130</v>
      </c>
      <c r="E7" s="19">
        <v>15</v>
      </c>
      <c r="F7" s="19" t="s">
        <v>131</v>
      </c>
      <c r="G7" s="19" t="s">
        <v>35</v>
      </c>
      <c r="H7" s="19" t="s">
        <v>132</v>
      </c>
      <c r="I7" s="8" t="s">
        <v>37</v>
      </c>
      <c r="J7" s="10">
        <v>16</v>
      </c>
      <c r="K7" s="10">
        <v>2020</v>
      </c>
      <c r="L7" s="11"/>
      <c r="M7" s="19">
        <v>1</v>
      </c>
      <c r="N7" s="19">
        <v>1518386</v>
      </c>
      <c r="O7" s="19" t="s">
        <v>136</v>
      </c>
      <c r="P7" s="19" t="s">
        <v>107</v>
      </c>
      <c r="Q7" s="20">
        <v>2500</v>
      </c>
      <c r="R7" s="20">
        <v>0</v>
      </c>
      <c r="S7" s="20">
        <f t="shared" si="0"/>
        <v>2500</v>
      </c>
      <c r="T7" s="19" t="s">
        <v>41</v>
      </c>
      <c r="U7" s="19"/>
      <c r="V7" s="21" t="s">
        <v>48</v>
      </c>
      <c r="W7" s="22" t="s">
        <v>134</v>
      </c>
      <c r="X7" s="23"/>
      <c r="AB7" s="7"/>
    </row>
    <row r="8" spans="1:28" ht="85.5" hidden="1" customHeight="1">
      <c r="A8" s="19" t="s">
        <v>128</v>
      </c>
      <c r="B8" s="19" t="s">
        <v>129</v>
      </c>
      <c r="C8" s="19" t="s">
        <v>129</v>
      </c>
      <c r="D8" s="19" t="s">
        <v>130</v>
      </c>
      <c r="E8" s="19">
        <v>15</v>
      </c>
      <c r="F8" s="19" t="s">
        <v>131</v>
      </c>
      <c r="G8" s="19" t="s">
        <v>35</v>
      </c>
      <c r="H8" s="19" t="s">
        <v>132</v>
      </c>
      <c r="I8" s="8" t="s">
        <v>37</v>
      </c>
      <c r="J8" s="10">
        <v>16</v>
      </c>
      <c r="K8" s="10">
        <v>2020</v>
      </c>
      <c r="L8" s="11"/>
      <c r="M8" s="19">
        <v>1</v>
      </c>
      <c r="N8" s="19">
        <v>1492637</v>
      </c>
      <c r="O8" s="19" t="s">
        <v>137</v>
      </c>
      <c r="P8" s="19" t="s">
        <v>107</v>
      </c>
      <c r="Q8" s="20">
        <v>2500</v>
      </c>
      <c r="R8" s="20">
        <v>0</v>
      </c>
      <c r="S8" s="20">
        <f t="shared" si="0"/>
        <v>2500</v>
      </c>
      <c r="T8" s="19" t="s">
        <v>41</v>
      </c>
      <c r="U8" s="19"/>
      <c r="V8" s="21" t="s">
        <v>48</v>
      </c>
      <c r="W8" s="22" t="s">
        <v>134</v>
      </c>
      <c r="X8" s="23"/>
      <c r="AB8" s="7"/>
    </row>
    <row r="9" spans="1:28" ht="128.25" hidden="1" customHeight="1">
      <c r="A9" s="19" t="s">
        <v>128</v>
      </c>
      <c r="B9" s="19" t="s">
        <v>129</v>
      </c>
      <c r="C9" s="19" t="s">
        <v>129</v>
      </c>
      <c r="D9" s="19" t="s">
        <v>130</v>
      </c>
      <c r="E9" s="19">
        <v>15</v>
      </c>
      <c r="F9" s="19" t="s">
        <v>138</v>
      </c>
      <c r="G9" s="19" t="s">
        <v>35</v>
      </c>
      <c r="H9" s="19" t="s">
        <v>139</v>
      </c>
      <c r="I9" s="8" t="s">
        <v>37</v>
      </c>
      <c r="J9" s="10">
        <v>16</v>
      </c>
      <c r="K9" s="10">
        <v>2020</v>
      </c>
      <c r="L9" s="11"/>
      <c r="M9" s="19">
        <v>1</v>
      </c>
      <c r="N9" s="19">
        <v>1973768</v>
      </c>
      <c r="O9" s="19" t="s">
        <v>133</v>
      </c>
      <c r="P9" s="19" t="s">
        <v>107</v>
      </c>
      <c r="Q9" s="20">
        <v>0</v>
      </c>
      <c r="R9" s="20">
        <v>0</v>
      </c>
      <c r="S9" s="20">
        <f t="shared" si="0"/>
        <v>0</v>
      </c>
      <c r="T9" s="19" t="s">
        <v>41</v>
      </c>
      <c r="U9" s="19"/>
      <c r="V9" s="21" t="s">
        <v>48</v>
      </c>
      <c r="W9" s="22" t="s">
        <v>134</v>
      </c>
      <c r="X9" s="23"/>
      <c r="AB9" s="7"/>
    </row>
    <row r="10" spans="1:28" ht="114" hidden="1" customHeight="1">
      <c r="A10" s="24" t="s">
        <v>128</v>
      </c>
      <c r="B10" s="24" t="s">
        <v>328</v>
      </c>
      <c r="C10" s="24" t="s">
        <v>328</v>
      </c>
      <c r="D10" s="24" t="s">
        <v>329</v>
      </c>
      <c r="E10" s="24">
        <v>15</v>
      </c>
      <c r="F10" s="25" t="s">
        <v>330</v>
      </c>
      <c r="G10" s="25" t="s">
        <v>35</v>
      </c>
      <c r="H10" s="25" t="s">
        <v>331</v>
      </c>
      <c r="I10" s="24" t="s">
        <v>37</v>
      </c>
      <c r="J10" s="26">
        <v>80</v>
      </c>
      <c r="K10" s="10" t="s">
        <v>332</v>
      </c>
      <c r="L10" s="11"/>
      <c r="M10" s="24">
        <v>3</v>
      </c>
      <c r="N10" s="27" t="s">
        <v>333</v>
      </c>
      <c r="O10" s="27" t="s">
        <v>334</v>
      </c>
      <c r="P10" s="24" t="s">
        <v>335</v>
      </c>
      <c r="Q10" s="28">
        <v>500</v>
      </c>
      <c r="R10" s="28">
        <v>9800</v>
      </c>
      <c r="S10" s="28">
        <f t="shared" si="0"/>
        <v>30900</v>
      </c>
      <c r="T10" s="24" t="s">
        <v>41</v>
      </c>
      <c r="U10" s="29" t="s">
        <v>2215</v>
      </c>
      <c r="V10" s="30" t="s">
        <v>336</v>
      </c>
      <c r="W10" s="31" t="s">
        <v>337</v>
      </c>
      <c r="X10" s="32" t="s">
        <v>338</v>
      </c>
      <c r="AB10" s="7"/>
    </row>
    <row r="11" spans="1:28" ht="156.75" hidden="1" customHeight="1">
      <c r="A11" s="8" t="s">
        <v>128</v>
      </c>
      <c r="B11" s="8" t="s">
        <v>2086</v>
      </c>
      <c r="C11" s="8" t="s">
        <v>2087</v>
      </c>
      <c r="D11" s="8" t="s">
        <v>2093</v>
      </c>
      <c r="E11" s="8">
        <v>15</v>
      </c>
      <c r="F11" s="8" t="s">
        <v>1873</v>
      </c>
      <c r="G11" s="8" t="s">
        <v>45</v>
      </c>
      <c r="H11" s="8" t="s">
        <v>36</v>
      </c>
      <c r="I11" s="8" t="s">
        <v>46</v>
      </c>
      <c r="J11" s="9">
        <v>20</v>
      </c>
      <c r="K11" s="9" t="s">
        <v>2090</v>
      </c>
      <c r="L11" s="11"/>
      <c r="M11" s="8">
        <v>8</v>
      </c>
      <c r="N11" s="12" t="s">
        <v>2091</v>
      </c>
      <c r="O11" s="13" t="s">
        <v>2092</v>
      </c>
      <c r="P11" s="8" t="s">
        <v>242</v>
      </c>
      <c r="Q11" s="14">
        <v>0</v>
      </c>
      <c r="R11" s="14">
        <v>0</v>
      </c>
      <c r="S11" s="14">
        <f t="shared" si="0"/>
        <v>0</v>
      </c>
      <c r="T11" s="8" t="s">
        <v>41</v>
      </c>
      <c r="U11" s="33" t="s">
        <v>2216</v>
      </c>
      <c r="V11" s="34" t="s">
        <v>243</v>
      </c>
      <c r="W11" s="33" t="s">
        <v>2094</v>
      </c>
      <c r="X11" s="35"/>
      <c r="AB11" s="7"/>
    </row>
    <row r="12" spans="1:28" ht="85.5" hidden="1" customHeight="1">
      <c r="A12" s="8" t="s">
        <v>128</v>
      </c>
      <c r="B12" s="8" t="s">
        <v>328</v>
      </c>
      <c r="C12" s="8" t="s">
        <v>328</v>
      </c>
      <c r="D12" s="8" t="s">
        <v>339</v>
      </c>
      <c r="E12" s="8">
        <v>15</v>
      </c>
      <c r="F12" s="8" t="s">
        <v>340</v>
      </c>
      <c r="G12" s="8" t="s">
        <v>45</v>
      </c>
      <c r="H12" s="8" t="s">
        <v>36</v>
      </c>
      <c r="I12" s="8" t="s">
        <v>37</v>
      </c>
      <c r="J12" s="9">
        <v>40</v>
      </c>
      <c r="K12" s="10" t="s">
        <v>341</v>
      </c>
      <c r="L12" s="11"/>
      <c r="M12" s="8">
        <v>3</v>
      </c>
      <c r="N12" s="12" t="s">
        <v>333</v>
      </c>
      <c r="O12" s="12" t="s">
        <v>334</v>
      </c>
      <c r="P12" s="12" t="s">
        <v>335</v>
      </c>
      <c r="Q12" s="14">
        <v>100</v>
      </c>
      <c r="R12" s="14">
        <v>1000</v>
      </c>
      <c r="S12" s="14">
        <f t="shared" si="0"/>
        <v>3300</v>
      </c>
      <c r="T12" s="8" t="s">
        <v>41</v>
      </c>
      <c r="U12" s="15" t="s">
        <v>2217</v>
      </c>
      <c r="V12" s="34" t="s">
        <v>148</v>
      </c>
      <c r="W12" s="33" t="s">
        <v>225</v>
      </c>
      <c r="X12" s="36" t="s">
        <v>50</v>
      </c>
      <c r="AB12" s="7"/>
    </row>
    <row r="13" spans="1:28" ht="85.5" hidden="1" customHeight="1">
      <c r="A13" s="8" t="s">
        <v>128</v>
      </c>
      <c r="B13" s="8" t="s">
        <v>328</v>
      </c>
      <c r="C13" s="8" t="s">
        <v>328</v>
      </c>
      <c r="D13" s="8" t="s">
        <v>342</v>
      </c>
      <c r="E13" s="8">
        <v>15</v>
      </c>
      <c r="F13" s="8" t="s">
        <v>340</v>
      </c>
      <c r="G13" s="8" t="s">
        <v>45</v>
      </c>
      <c r="H13" s="8" t="s">
        <v>36</v>
      </c>
      <c r="I13" s="8" t="s">
        <v>37</v>
      </c>
      <c r="J13" s="9">
        <v>40</v>
      </c>
      <c r="K13" s="10" t="s">
        <v>343</v>
      </c>
      <c r="L13" s="11"/>
      <c r="M13" s="8">
        <v>1</v>
      </c>
      <c r="N13" s="8">
        <v>1492984</v>
      </c>
      <c r="O13" s="8" t="s">
        <v>344</v>
      </c>
      <c r="P13" s="12" t="s">
        <v>335</v>
      </c>
      <c r="Q13" s="14">
        <v>5000</v>
      </c>
      <c r="R13" s="14">
        <v>0</v>
      </c>
      <c r="S13" s="14">
        <f t="shared" si="0"/>
        <v>5000</v>
      </c>
      <c r="T13" s="8" t="s">
        <v>41</v>
      </c>
      <c r="U13" s="33" t="s">
        <v>2218</v>
      </c>
      <c r="V13" s="34" t="s">
        <v>148</v>
      </c>
      <c r="W13" s="22" t="s">
        <v>225</v>
      </c>
      <c r="X13" s="36" t="s">
        <v>50</v>
      </c>
      <c r="AB13" s="7"/>
    </row>
    <row r="14" spans="1:28" ht="85.5" hidden="1" customHeight="1">
      <c r="A14" s="8" t="s">
        <v>128</v>
      </c>
      <c r="B14" s="8" t="s">
        <v>328</v>
      </c>
      <c r="C14" s="8" t="s">
        <v>328</v>
      </c>
      <c r="D14" s="8" t="s">
        <v>345</v>
      </c>
      <c r="E14" s="8">
        <v>10</v>
      </c>
      <c r="F14" s="8" t="s">
        <v>346</v>
      </c>
      <c r="G14" s="8" t="s">
        <v>45</v>
      </c>
      <c r="H14" s="8" t="s">
        <v>36</v>
      </c>
      <c r="I14" s="8" t="s">
        <v>37</v>
      </c>
      <c r="J14" s="9">
        <v>16</v>
      </c>
      <c r="K14" s="10" t="s">
        <v>343</v>
      </c>
      <c r="L14" s="11"/>
      <c r="M14" s="8">
        <v>4</v>
      </c>
      <c r="N14" s="12" t="s">
        <v>333</v>
      </c>
      <c r="O14" s="12" t="s">
        <v>334</v>
      </c>
      <c r="P14" s="12" t="s">
        <v>335</v>
      </c>
      <c r="Q14" s="14">
        <v>100</v>
      </c>
      <c r="R14" s="14">
        <v>0</v>
      </c>
      <c r="S14" s="14">
        <f t="shared" si="0"/>
        <v>400</v>
      </c>
      <c r="T14" s="8" t="s">
        <v>41</v>
      </c>
      <c r="U14" s="15" t="s">
        <v>2217</v>
      </c>
      <c r="V14" s="34" t="s">
        <v>148</v>
      </c>
      <c r="W14" s="33" t="s">
        <v>225</v>
      </c>
      <c r="X14" s="36" t="s">
        <v>50</v>
      </c>
      <c r="AB14" s="7"/>
    </row>
    <row r="15" spans="1:28" ht="156.75" hidden="1" customHeight="1">
      <c r="A15" s="19" t="s">
        <v>128</v>
      </c>
      <c r="B15" s="19" t="s">
        <v>328</v>
      </c>
      <c r="C15" s="19" t="s">
        <v>328</v>
      </c>
      <c r="D15" s="19" t="s">
        <v>347</v>
      </c>
      <c r="E15" s="19">
        <v>15</v>
      </c>
      <c r="F15" s="19" t="s">
        <v>348</v>
      </c>
      <c r="G15" s="19" t="s">
        <v>35</v>
      </c>
      <c r="H15" s="8" t="s">
        <v>36</v>
      </c>
      <c r="I15" s="8" t="s">
        <v>37</v>
      </c>
      <c r="J15" s="10">
        <v>40</v>
      </c>
      <c r="K15" s="10" t="s">
        <v>332</v>
      </c>
      <c r="L15" s="11"/>
      <c r="M15" s="19">
        <v>1</v>
      </c>
      <c r="N15" s="19">
        <v>6225458</v>
      </c>
      <c r="O15" s="19" t="s">
        <v>349</v>
      </c>
      <c r="P15" s="19" t="s">
        <v>335</v>
      </c>
      <c r="Q15" s="20">
        <v>1000</v>
      </c>
      <c r="R15" s="20">
        <v>9800</v>
      </c>
      <c r="S15" s="20">
        <f t="shared" si="0"/>
        <v>10800</v>
      </c>
      <c r="T15" s="19" t="s">
        <v>41</v>
      </c>
      <c r="U15" s="15" t="s">
        <v>2219</v>
      </c>
      <c r="V15" s="34" t="s">
        <v>148</v>
      </c>
      <c r="W15" s="22" t="s">
        <v>225</v>
      </c>
      <c r="X15" s="36" t="s">
        <v>50</v>
      </c>
      <c r="AB15" s="7"/>
    </row>
    <row r="16" spans="1:28" ht="99.75" hidden="1" customHeight="1">
      <c r="A16" s="19" t="s">
        <v>128</v>
      </c>
      <c r="B16" s="19" t="s">
        <v>2108</v>
      </c>
      <c r="C16" s="19" t="s">
        <v>2108</v>
      </c>
      <c r="D16" s="19" t="s">
        <v>2121</v>
      </c>
      <c r="E16" s="19">
        <v>15</v>
      </c>
      <c r="F16" s="37" t="s">
        <v>2122</v>
      </c>
      <c r="G16" s="19" t="s">
        <v>45</v>
      </c>
      <c r="H16" s="8" t="s">
        <v>36</v>
      </c>
      <c r="I16" s="8" t="s">
        <v>91</v>
      </c>
      <c r="J16" s="38"/>
      <c r="K16" s="38"/>
      <c r="L16" s="11"/>
      <c r="M16" s="19">
        <v>10</v>
      </c>
      <c r="N16" s="38"/>
      <c r="O16" s="38"/>
      <c r="P16" s="19" t="s">
        <v>2123</v>
      </c>
      <c r="Q16" s="20">
        <v>500</v>
      </c>
      <c r="R16" s="20">
        <v>0</v>
      </c>
      <c r="S16" s="20">
        <f t="shared" si="0"/>
        <v>5000</v>
      </c>
      <c r="T16" s="19" t="s">
        <v>41</v>
      </c>
      <c r="U16" s="15" t="s">
        <v>2220</v>
      </c>
      <c r="V16" s="15" t="s">
        <v>42</v>
      </c>
      <c r="W16" s="15" t="s">
        <v>1029</v>
      </c>
      <c r="X16" s="36" t="s">
        <v>50</v>
      </c>
      <c r="AB16" s="7"/>
    </row>
    <row r="17" spans="1:28" ht="85.5" hidden="1" customHeight="1">
      <c r="A17" s="19" t="s">
        <v>128</v>
      </c>
      <c r="B17" s="19" t="s">
        <v>2108</v>
      </c>
      <c r="C17" s="19" t="s">
        <v>2108</v>
      </c>
      <c r="D17" s="19" t="s">
        <v>2121</v>
      </c>
      <c r="E17" s="19">
        <v>15</v>
      </c>
      <c r="F17" s="37" t="s">
        <v>2124</v>
      </c>
      <c r="G17" s="19" t="s">
        <v>45</v>
      </c>
      <c r="H17" s="8" t="s">
        <v>36</v>
      </c>
      <c r="I17" s="8" t="s">
        <v>91</v>
      </c>
      <c r="J17" s="38"/>
      <c r="K17" s="38"/>
      <c r="L17" s="11"/>
      <c r="M17" s="19">
        <v>10</v>
      </c>
      <c r="N17" s="38"/>
      <c r="O17" s="38"/>
      <c r="P17" s="19" t="s">
        <v>2123</v>
      </c>
      <c r="Q17" s="20">
        <v>500</v>
      </c>
      <c r="R17" s="20">
        <v>0</v>
      </c>
      <c r="S17" s="20">
        <f t="shared" si="0"/>
        <v>5000</v>
      </c>
      <c r="T17" s="19" t="s">
        <v>41</v>
      </c>
      <c r="U17" s="15" t="s">
        <v>2220</v>
      </c>
      <c r="V17" s="15" t="s">
        <v>201</v>
      </c>
      <c r="W17" s="15" t="s">
        <v>202</v>
      </c>
      <c r="X17" s="36" t="s">
        <v>50</v>
      </c>
      <c r="AB17" s="7"/>
    </row>
    <row r="18" spans="1:28" ht="99.75" hidden="1" customHeight="1">
      <c r="A18" s="19" t="s">
        <v>128</v>
      </c>
      <c r="B18" s="19" t="s">
        <v>129</v>
      </c>
      <c r="C18" s="19" t="s">
        <v>129</v>
      </c>
      <c r="D18" s="19" t="s">
        <v>130</v>
      </c>
      <c r="E18" s="19">
        <v>15</v>
      </c>
      <c r="F18" s="19" t="s">
        <v>138</v>
      </c>
      <c r="G18" s="19" t="s">
        <v>35</v>
      </c>
      <c r="H18" s="19" t="s">
        <v>139</v>
      </c>
      <c r="I18" s="8" t="s">
        <v>37</v>
      </c>
      <c r="J18" s="10">
        <v>16</v>
      </c>
      <c r="K18" s="10">
        <v>2020</v>
      </c>
      <c r="L18" s="11"/>
      <c r="M18" s="19">
        <v>1</v>
      </c>
      <c r="N18" s="19">
        <v>1506329</v>
      </c>
      <c r="O18" s="19" t="s">
        <v>135</v>
      </c>
      <c r="P18" s="19" t="s">
        <v>107</v>
      </c>
      <c r="Q18" s="20">
        <v>0</v>
      </c>
      <c r="R18" s="20">
        <v>0</v>
      </c>
      <c r="S18" s="20">
        <f t="shared" si="0"/>
        <v>0</v>
      </c>
      <c r="T18" s="19" t="s">
        <v>41</v>
      </c>
      <c r="U18" s="19"/>
      <c r="V18" s="21" t="s">
        <v>48</v>
      </c>
      <c r="W18" s="22" t="s">
        <v>134</v>
      </c>
      <c r="X18" s="23"/>
      <c r="AB18" s="7"/>
    </row>
    <row r="19" spans="1:28" ht="99.75" hidden="1" customHeight="1">
      <c r="A19" s="19" t="s">
        <v>128</v>
      </c>
      <c r="B19" s="19" t="s">
        <v>129</v>
      </c>
      <c r="C19" s="19" t="s">
        <v>129</v>
      </c>
      <c r="D19" s="19" t="s">
        <v>130</v>
      </c>
      <c r="E19" s="19">
        <v>15</v>
      </c>
      <c r="F19" s="19" t="s">
        <v>138</v>
      </c>
      <c r="G19" s="19" t="s">
        <v>35</v>
      </c>
      <c r="H19" s="19" t="s">
        <v>139</v>
      </c>
      <c r="I19" s="8" t="s">
        <v>37</v>
      </c>
      <c r="J19" s="10">
        <v>16</v>
      </c>
      <c r="K19" s="10">
        <v>2020</v>
      </c>
      <c r="L19" s="11"/>
      <c r="M19" s="19">
        <v>1</v>
      </c>
      <c r="N19" s="19">
        <v>1518386</v>
      </c>
      <c r="O19" s="19" t="s">
        <v>136</v>
      </c>
      <c r="P19" s="19" t="s">
        <v>107</v>
      </c>
      <c r="Q19" s="20">
        <v>0</v>
      </c>
      <c r="R19" s="20">
        <v>0</v>
      </c>
      <c r="S19" s="20">
        <f t="shared" si="0"/>
        <v>0</v>
      </c>
      <c r="T19" s="19" t="s">
        <v>41</v>
      </c>
      <c r="U19" s="19"/>
      <c r="V19" s="21" t="s">
        <v>48</v>
      </c>
      <c r="W19" s="22" t="s">
        <v>134</v>
      </c>
      <c r="X19" s="23"/>
      <c r="AB19" s="7"/>
    </row>
    <row r="20" spans="1:28" ht="99.75" hidden="1" customHeight="1">
      <c r="A20" s="19" t="s">
        <v>128</v>
      </c>
      <c r="B20" s="19" t="s">
        <v>129</v>
      </c>
      <c r="C20" s="19" t="s">
        <v>129</v>
      </c>
      <c r="D20" s="19" t="s">
        <v>130</v>
      </c>
      <c r="E20" s="19">
        <v>15</v>
      </c>
      <c r="F20" s="19" t="s">
        <v>138</v>
      </c>
      <c r="G20" s="19" t="s">
        <v>35</v>
      </c>
      <c r="H20" s="19" t="s">
        <v>139</v>
      </c>
      <c r="I20" s="8" t="s">
        <v>37</v>
      </c>
      <c r="J20" s="10">
        <v>16</v>
      </c>
      <c r="K20" s="10">
        <v>2020</v>
      </c>
      <c r="L20" s="11"/>
      <c r="M20" s="19">
        <v>1</v>
      </c>
      <c r="N20" s="19">
        <v>1492637</v>
      </c>
      <c r="O20" s="19" t="s">
        <v>137</v>
      </c>
      <c r="P20" s="19" t="s">
        <v>107</v>
      </c>
      <c r="Q20" s="20">
        <v>0</v>
      </c>
      <c r="R20" s="20">
        <v>0</v>
      </c>
      <c r="S20" s="20">
        <f t="shared" si="0"/>
        <v>0</v>
      </c>
      <c r="T20" s="19" t="s">
        <v>41</v>
      </c>
      <c r="U20" s="19"/>
      <c r="V20" s="21" t="s">
        <v>48</v>
      </c>
      <c r="W20" s="22" t="s">
        <v>134</v>
      </c>
      <c r="X20" s="23"/>
      <c r="AB20" s="7"/>
    </row>
    <row r="21" spans="1:28" ht="156.75" hidden="1" customHeight="1">
      <c r="A21" s="19" t="s">
        <v>128</v>
      </c>
      <c r="B21" s="19" t="s">
        <v>129</v>
      </c>
      <c r="C21" s="19" t="s">
        <v>129</v>
      </c>
      <c r="D21" s="19" t="s">
        <v>130</v>
      </c>
      <c r="E21" s="19">
        <v>15</v>
      </c>
      <c r="F21" s="19" t="s">
        <v>138</v>
      </c>
      <c r="G21" s="19" t="s">
        <v>35</v>
      </c>
      <c r="H21" s="19" t="s">
        <v>139</v>
      </c>
      <c r="I21" s="8" t="s">
        <v>37</v>
      </c>
      <c r="J21" s="10">
        <v>16</v>
      </c>
      <c r="K21" s="10">
        <v>2020</v>
      </c>
      <c r="L21" s="11"/>
      <c r="M21" s="19">
        <v>1</v>
      </c>
      <c r="N21" s="19">
        <v>1569060</v>
      </c>
      <c r="O21" s="19" t="s">
        <v>140</v>
      </c>
      <c r="P21" s="19" t="s">
        <v>107</v>
      </c>
      <c r="Q21" s="20">
        <v>0</v>
      </c>
      <c r="R21" s="20">
        <v>0</v>
      </c>
      <c r="S21" s="20">
        <f t="shared" si="0"/>
        <v>0</v>
      </c>
      <c r="T21" s="19" t="s">
        <v>41</v>
      </c>
      <c r="U21" s="19"/>
      <c r="V21" s="21" t="s">
        <v>48</v>
      </c>
      <c r="W21" s="22" t="s">
        <v>134</v>
      </c>
      <c r="X21" s="23"/>
      <c r="AB21" s="7"/>
    </row>
    <row r="22" spans="1:28" ht="85.5" hidden="1" customHeight="1">
      <c r="A22" s="19" t="s">
        <v>128</v>
      </c>
      <c r="B22" s="19" t="s">
        <v>129</v>
      </c>
      <c r="C22" s="19" t="s">
        <v>129</v>
      </c>
      <c r="D22" s="19" t="s">
        <v>130</v>
      </c>
      <c r="E22" s="19">
        <v>15</v>
      </c>
      <c r="F22" s="19" t="s">
        <v>138</v>
      </c>
      <c r="G22" s="19" t="s">
        <v>35</v>
      </c>
      <c r="H22" s="19" t="s">
        <v>139</v>
      </c>
      <c r="I22" s="8" t="s">
        <v>37</v>
      </c>
      <c r="J22" s="10">
        <v>16</v>
      </c>
      <c r="K22" s="10">
        <v>2020</v>
      </c>
      <c r="L22" s="11"/>
      <c r="M22" s="19">
        <v>1</v>
      </c>
      <c r="N22" s="19">
        <v>1204477</v>
      </c>
      <c r="O22" s="19" t="s">
        <v>141</v>
      </c>
      <c r="P22" s="19" t="s">
        <v>142</v>
      </c>
      <c r="Q22" s="20">
        <v>0</v>
      </c>
      <c r="R22" s="20">
        <v>0</v>
      </c>
      <c r="S22" s="20">
        <f t="shared" si="0"/>
        <v>0</v>
      </c>
      <c r="T22" s="19" t="s">
        <v>41</v>
      </c>
      <c r="U22" s="19"/>
      <c r="V22" s="21" t="s">
        <v>48</v>
      </c>
      <c r="W22" s="22" t="s">
        <v>134</v>
      </c>
      <c r="X22" s="23"/>
      <c r="AB22" s="7"/>
    </row>
    <row r="23" spans="1:28" ht="139.5" hidden="1" customHeight="1">
      <c r="A23" s="19" t="s">
        <v>128</v>
      </c>
      <c r="B23" s="19" t="s">
        <v>2086</v>
      </c>
      <c r="C23" s="19" t="s">
        <v>2087</v>
      </c>
      <c r="D23" s="19" t="s">
        <v>2095</v>
      </c>
      <c r="E23" s="19">
        <v>15</v>
      </c>
      <c r="F23" s="19" t="s">
        <v>2096</v>
      </c>
      <c r="G23" s="19" t="s">
        <v>145</v>
      </c>
      <c r="H23" s="8" t="s">
        <v>36</v>
      </c>
      <c r="I23" s="8" t="s">
        <v>46</v>
      </c>
      <c r="J23" s="10">
        <v>280</v>
      </c>
      <c r="K23" s="10" t="s">
        <v>2097</v>
      </c>
      <c r="L23" s="10" t="s">
        <v>216</v>
      </c>
      <c r="M23" s="19">
        <v>1</v>
      </c>
      <c r="N23" s="19">
        <v>1828708</v>
      </c>
      <c r="O23" s="19" t="s">
        <v>2098</v>
      </c>
      <c r="P23" s="19" t="s">
        <v>40</v>
      </c>
      <c r="Q23" s="20">
        <v>0</v>
      </c>
      <c r="R23" s="20">
        <v>0</v>
      </c>
      <c r="S23" s="20">
        <f t="shared" si="0"/>
        <v>0</v>
      </c>
      <c r="T23" s="19" t="s">
        <v>145</v>
      </c>
      <c r="U23" s="19"/>
      <c r="V23" s="15" t="s">
        <v>243</v>
      </c>
      <c r="W23" s="22" t="s">
        <v>2099</v>
      </c>
      <c r="X23" s="23"/>
      <c r="AB23" s="7"/>
    </row>
    <row r="24" spans="1:28" ht="85.5" hidden="1" customHeight="1">
      <c r="A24" s="8" t="s">
        <v>128</v>
      </c>
      <c r="B24" s="8" t="s">
        <v>328</v>
      </c>
      <c r="C24" s="8" t="s">
        <v>328</v>
      </c>
      <c r="D24" s="8" t="s">
        <v>350</v>
      </c>
      <c r="E24" s="8">
        <v>15</v>
      </c>
      <c r="F24" s="8" t="s">
        <v>351</v>
      </c>
      <c r="G24" s="8" t="s">
        <v>35</v>
      </c>
      <c r="H24" s="8" t="s">
        <v>36</v>
      </c>
      <c r="I24" s="8" t="s">
        <v>37</v>
      </c>
      <c r="J24" s="9">
        <v>40</v>
      </c>
      <c r="K24" s="10" t="s">
        <v>352</v>
      </c>
      <c r="L24" s="11"/>
      <c r="M24" s="8">
        <v>1</v>
      </c>
      <c r="N24" s="8">
        <v>1580280</v>
      </c>
      <c r="O24" s="8" t="s">
        <v>353</v>
      </c>
      <c r="P24" s="8" t="s">
        <v>335</v>
      </c>
      <c r="Q24" s="14">
        <v>1000</v>
      </c>
      <c r="R24" s="14">
        <v>9800</v>
      </c>
      <c r="S24" s="14">
        <f t="shared" si="0"/>
        <v>10800</v>
      </c>
      <c r="T24" s="8" t="s">
        <v>41</v>
      </c>
      <c r="U24" s="33" t="s">
        <v>2221</v>
      </c>
      <c r="V24" s="34" t="s">
        <v>148</v>
      </c>
      <c r="W24" s="22" t="s">
        <v>225</v>
      </c>
      <c r="X24" s="23"/>
      <c r="AB24" s="7"/>
    </row>
    <row r="25" spans="1:28" s="42" customFormat="1" ht="98.25" hidden="1" customHeight="1">
      <c r="A25" s="8" t="s">
        <v>128</v>
      </c>
      <c r="B25" s="8" t="s">
        <v>2086</v>
      </c>
      <c r="C25" s="8" t="s">
        <v>2087</v>
      </c>
      <c r="D25" s="8" t="s">
        <v>2095</v>
      </c>
      <c r="E25" s="8">
        <v>15</v>
      </c>
      <c r="F25" s="8" t="s">
        <v>2100</v>
      </c>
      <c r="G25" s="8" t="s">
        <v>45</v>
      </c>
      <c r="H25" s="8" t="s">
        <v>36</v>
      </c>
      <c r="I25" s="8" t="s">
        <v>37</v>
      </c>
      <c r="J25" s="9">
        <v>24</v>
      </c>
      <c r="K25" s="10" t="s">
        <v>2090</v>
      </c>
      <c r="L25" s="11"/>
      <c r="M25" s="8">
        <v>1</v>
      </c>
      <c r="N25" s="12">
        <v>1452867</v>
      </c>
      <c r="O25" s="12" t="s">
        <v>2101</v>
      </c>
      <c r="P25" s="8" t="s">
        <v>107</v>
      </c>
      <c r="Q25" s="14">
        <v>0</v>
      </c>
      <c r="R25" s="14">
        <v>0</v>
      </c>
      <c r="S25" s="14">
        <f t="shared" si="0"/>
        <v>0</v>
      </c>
      <c r="T25" s="8" t="s">
        <v>68</v>
      </c>
      <c r="U25" s="8" t="s">
        <v>2222</v>
      </c>
      <c r="V25" s="39" t="s">
        <v>176</v>
      </c>
      <c r="W25" s="40" t="s">
        <v>254</v>
      </c>
      <c r="X25" s="41" t="s">
        <v>50</v>
      </c>
      <c r="AB25" s="43"/>
    </row>
    <row r="26" spans="1:28" ht="85.5" hidden="1" customHeight="1">
      <c r="A26" s="19" t="s">
        <v>128</v>
      </c>
      <c r="B26" s="19" t="s">
        <v>129</v>
      </c>
      <c r="C26" s="19" t="s">
        <v>129</v>
      </c>
      <c r="D26" s="19" t="s">
        <v>130</v>
      </c>
      <c r="E26" s="19">
        <v>15</v>
      </c>
      <c r="F26" s="19" t="s">
        <v>143</v>
      </c>
      <c r="G26" s="19" t="s">
        <v>35</v>
      </c>
      <c r="H26" s="8" t="s">
        <v>36</v>
      </c>
      <c r="I26" s="8" t="s">
        <v>37</v>
      </c>
      <c r="J26" s="10">
        <v>16</v>
      </c>
      <c r="K26" s="10">
        <v>2020</v>
      </c>
      <c r="L26" s="11"/>
      <c r="M26" s="19">
        <v>1</v>
      </c>
      <c r="N26" s="19">
        <v>1973768</v>
      </c>
      <c r="O26" s="19" t="s">
        <v>133</v>
      </c>
      <c r="P26" s="19" t="s">
        <v>107</v>
      </c>
      <c r="Q26" s="20">
        <v>3500</v>
      </c>
      <c r="R26" s="20">
        <v>0</v>
      </c>
      <c r="S26" s="20">
        <f t="shared" si="0"/>
        <v>3500</v>
      </c>
      <c r="T26" s="19" t="s">
        <v>41</v>
      </c>
      <c r="U26" s="19"/>
      <c r="V26" s="44" t="s">
        <v>48</v>
      </c>
      <c r="W26" s="22" t="s">
        <v>134</v>
      </c>
      <c r="X26" s="23"/>
      <c r="AB26" s="7"/>
    </row>
    <row r="27" spans="1:28" ht="128.25" hidden="1" customHeight="1">
      <c r="A27" s="19" t="s">
        <v>128</v>
      </c>
      <c r="B27" s="19" t="s">
        <v>129</v>
      </c>
      <c r="C27" s="19" t="s">
        <v>129</v>
      </c>
      <c r="D27" s="19" t="s">
        <v>130</v>
      </c>
      <c r="E27" s="19">
        <v>15</v>
      </c>
      <c r="F27" s="19" t="s">
        <v>143</v>
      </c>
      <c r="G27" s="19" t="s">
        <v>35</v>
      </c>
      <c r="H27" s="8" t="s">
        <v>36</v>
      </c>
      <c r="I27" s="8" t="s">
        <v>37</v>
      </c>
      <c r="J27" s="10">
        <v>16</v>
      </c>
      <c r="K27" s="10">
        <v>2020</v>
      </c>
      <c r="L27" s="11"/>
      <c r="M27" s="19">
        <v>1</v>
      </c>
      <c r="N27" s="19">
        <v>1506329</v>
      </c>
      <c r="O27" s="19" t="s">
        <v>135</v>
      </c>
      <c r="P27" s="19" t="s">
        <v>107</v>
      </c>
      <c r="Q27" s="20">
        <v>3500</v>
      </c>
      <c r="R27" s="20">
        <v>0</v>
      </c>
      <c r="S27" s="20">
        <f t="shared" si="0"/>
        <v>3500</v>
      </c>
      <c r="T27" s="19" t="s">
        <v>41</v>
      </c>
      <c r="U27" s="19"/>
      <c r="V27" s="44" t="s">
        <v>48</v>
      </c>
      <c r="W27" s="22" t="s">
        <v>134</v>
      </c>
      <c r="X27" s="23"/>
      <c r="AB27" s="7"/>
    </row>
    <row r="28" spans="1:28" ht="156.75" hidden="1" customHeight="1">
      <c r="A28" s="19" t="s">
        <v>128</v>
      </c>
      <c r="B28" s="19" t="s">
        <v>129</v>
      </c>
      <c r="C28" s="19" t="s">
        <v>129</v>
      </c>
      <c r="D28" s="19" t="s">
        <v>130</v>
      </c>
      <c r="E28" s="19">
        <v>15</v>
      </c>
      <c r="F28" s="19" t="s">
        <v>143</v>
      </c>
      <c r="G28" s="19" t="s">
        <v>35</v>
      </c>
      <c r="H28" s="8" t="s">
        <v>36</v>
      </c>
      <c r="I28" s="8" t="s">
        <v>37</v>
      </c>
      <c r="J28" s="10">
        <v>16</v>
      </c>
      <c r="K28" s="10">
        <v>2020</v>
      </c>
      <c r="L28" s="11"/>
      <c r="M28" s="19">
        <v>1</v>
      </c>
      <c r="N28" s="19">
        <v>1518386</v>
      </c>
      <c r="O28" s="19" t="s">
        <v>136</v>
      </c>
      <c r="P28" s="19" t="s">
        <v>107</v>
      </c>
      <c r="Q28" s="20">
        <v>3500</v>
      </c>
      <c r="R28" s="20">
        <v>0</v>
      </c>
      <c r="S28" s="20">
        <f t="shared" si="0"/>
        <v>3500</v>
      </c>
      <c r="T28" s="19" t="s">
        <v>41</v>
      </c>
      <c r="U28" s="19"/>
      <c r="V28" s="44" t="s">
        <v>48</v>
      </c>
      <c r="W28" s="22" t="s">
        <v>134</v>
      </c>
      <c r="X28" s="23"/>
      <c r="AB28" s="7"/>
    </row>
    <row r="29" spans="1:28" ht="85.5" hidden="1" customHeight="1">
      <c r="A29" s="19" t="s">
        <v>128</v>
      </c>
      <c r="B29" s="19" t="s">
        <v>129</v>
      </c>
      <c r="C29" s="19" t="s">
        <v>129</v>
      </c>
      <c r="D29" s="19" t="s">
        <v>130</v>
      </c>
      <c r="E29" s="19">
        <v>15</v>
      </c>
      <c r="F29" s="19" t="s">
        <v>143</v>
      </c>
      <c r="G29" s="19" t="s">
        <v>35</v>
      </c>
      <c r="H29" s="8" t="s">
        <v>36</v>
      </c>
      <c r="I29" s="8" t="s">
        <v>37</v>
      </c>
      <c r="J29" s="10">
        <v>16</v>
      </c>
      <c r="K29" s="10">
        <v>2020</v>
      </c>
      <c r="L29" s="11"/>
      <c r="M29" s="19">
        <v>1</v>
      </c>
      <c r="N29" s="19">
        <v>1492637</v>
      </c>
      <c r="O29" s="19" t="s">
        <v>137</v>
      </c>
      <c r="P29" s="19" t="s">
        <v>107</v>
      </c>
      <c r="Q29" s="20">
        <v>3500</v>
      </c>
      <c r="R29" s="20">
        <v>0</v>
      </c>
      <c r="S29" s="20">
        <f t="shared" si="0"/>
        <v>3500</v>
      </c>
      <c r="T29" s="19" t="s">
        <v>41</v>
      </c>
      <c r="U29" s="19"/>
      <c r="V29" s="21" t="s">
        <v>48</v>
      </c>
      <c r="W29" s="22" t="s">
        <v>134</v>
      </c>
      <c r="X29" s="23"/>
      <c r="AB29" s="7"/>
    </row>
    <row r="30" spans="1:28" ht="85.5" hidden="1" customHeight="1">
      <c r="A30" s="19" t="s">
        <v>128</v>
      </c>
      <c r="B30" s="19" t="s">
        <v>2086</v>
      </c>
      <c r="C30" s="19" t="s">
        <v>2087</v>
      </c>
      <c r="D30" s="19" t="s">
        <v>2093</v>
      </c>
      <c r="E30" s="19">
        <v>15</v>
      </c>
      <c r="F30" s="19" t="s">
        <v>2102</v>
      </c>
      <c r="G30" s="19" t="s">
        <v>145</v>
      </c>
      <c r="H30" s="8" t="s">
        <v>36</v>
      </c>
      <c r="I30" s="8" t="s">
        <v>37</v>
      </c>
      <c r="J30" s="10">
        <v>320</v>
      </c>
      <c r="K30" s="10" t="s">
        <v>2103</v>
      </c>
      <c r="L30" s="10" t="s">
        <v>224</v>
      </c>
      <c r="M30" s="19">
        <v>1</v>
      </c>
      <c r="N30" s="19">
        <v>2092294</v>
      </c>
      <c r="O30" s="19" t="s">
        <v>311</v>
      </c>
      <c r="P30" s="19" t="s">
        <v>268</v>
      </c>
      <c r="Q30" s="20">
        <v>0</v>
      </c>
      <c r="R30" s="20">
        <v>0</v>
      </c>
      <c r="S30" s="20">
        <f t="shared" si="0"/>
        <v>0</v>
      </c>
      <c r="T30" s="19" t="s">
        <v>145</v>
      </c>
      <c r="U30" s="15" t="s">
        <v>410</v>
      </c>
      <c r="V30" s="21" t="s">
        <v>235</v>
      </c>
      <c r="W30" s="22" t="s">
        <v>236</v>
      </c>
      <c r="X30" s="23"/>
    </row>
    <row r="31" spans="1:28" ht="85.5" hidden="1" customHeight="1">
      <c r="A31" s="19" t="s">
        <v>128</v>
      </c>
      <c r="B31" s="19" t="s">
        <v>2108</v>
      </c>
      <c r="C31" s="19" t="s">
        <v>2108</v>
      </c>
      <c r="D31" s="19" t="s">
        <v>2118</v>
      </c>
      <c r="E31" s="19">
        <v>15</v>
      </c>
      <c r="F31" s="37" t="s">
        <v>2125</v>
      </c>
      <c r="G31" s="19" t="s">
        <v>35</v>
      </c>
      <c r="H31" s="8" t="s">
        <v>36</v>
      </c>
      <c r="I31" s="8" t="s">
        <v>91</v>
      </c>
      <c r="J31" s="38"/>
      <c r="K31" s="38"/>
      <c r="L31" s="11"/>
      <c r="M31" s="19">
        <v>3</v>
      </c>
      <c r="N31" s="38"/>
      <c r="O31" s="38"/>
      <c r="P31" s="19" t="s">
        <v>2123</v>
      </c>
      <c r="Q31" s="20">
        <v>4500</v>
      </c>
      <c r="R31" s="20">
        <v>0</v>
      </c>
      <c r="S31" s="20">
        <f t="shared" si="0"/>
        <v>13500</v>
      </c>
      <c r="T31" s="19" t="s">
        <v>41</v>
      </c>
      <c r="U31" s="19"/>
      <c r="V31" s="15" t="s">
        <v>92</v>
      </c>
      <c r="W31" s="22" t="s">
        <v>517</v>
      </c>
      <c r="X31" s="23"/>
    </row>
    <row r="32" spans="1:28" s="42" customFormat="1" ht="85.5" hidden="1" customHeight="1">
      <c r="A32" s="8" t="s">
        <v>128</v>
      </c>
      <c r="B32" s="8" t="s">
        <v>2108</v>
      </c>
      <c r="C32" s="8" t="s">
        <v>2108</v>
      </c>
      <c r="D32" s="8" t="s">
        <v>2110</v>
      </c>
      <c r="E32" s="8">
        <v>15</v>
      </c>
      <c r="F32" s="12" t="s">
        <v>2126</v>
      </c>
      <c r="G32" s="8" t="s">
        <v>45</v>
      </c>
      <c r="H32" s="8" t="s">
        <v>36</v>
      </c>
      <c r="I32" s="8" t="s">
        <v>91</v>
      </c>
      <c r="J32" s="38"/>
      <c r="K32" s="38"/>
      <c r="L32" s="11"/>
      <c r="M32" s="8">
        <v>5</v>
      </c>
      <c r="N32" s="45"/>
      <c r="O32" s="45"/>
      <c r="P32" s="8" t="s">
        <v>2123</v>
      </c>
      <c r="Q32" s="14">
        <v>2500</v>
      </c>
      <c r="R32" s="14">
        <v>0</v>
      </c>
      <c r="S32" s="14">
        <f t="shared" si="0"/>
        <v>12500</v>
      </c>
      <c r="T32" s="8" t="s">
        <v>41</v>
      </c>
      <c r="U32" s="33" t="s">
        <v>45</v>
      </c>
      <c r="V32" s="34" t="s">
        <v>48</v>
      </c>
      <c r="W32" s="40" t="s">
        <v>179</v>
      </c>
      <c r="X32" s="18" t="s">
        <v>58</v>
      </c>
    </row>
    <row r="33" spans="1:24" ht="71.25" hidden="1" customHeight="1">
      <c r="A33" s="8" t="s">
        <v>128</v>
      </c>
      <c r="B33" s="8" t="s">
        <v>2108</v>
      </c>
      <c r="C33" s="8" t="s">
        <v>2108</v>
      </c>
      <c r="D33" s="8" t="s">
        <v>2110</v>
      </c>
      <c r="E33" s="8">
        <v>15</v>
      </c>
      <c r="F33" s="12" t="s">
        <v>2127</v>
      </c>
      <c r="G33" s="8" t="s">
        <v>45</v>
      </c>
      <c r="H33" s="8" t="s">
        <v>36</v>
      </c>
      <c r="I33" s="8" t="s">
        <v>91</v>
      </c>
      <c r="J33" s="38"/>
      <c r="K33" s="38"/>
      <c r="L33" s="11"/>
      <c r="M33" s="8">
        <v>3</v>
      </c>
      <c r="N33" s="45"/>
      <c r="O33" s="45"/>
      <c r="P33" s="8" t="s">
        <v>2123</v>
      </c>
      <c r="Q33" s="14">
        <v>1500</v>
      </c>
      <c r="R33" s="14">
        <v>0</v>
      </c>
      <c r="S33" s="14">
        <f t="shared" si="0"/>
        <v>4500</v>
      </c>
      <c r="T33" s="8" t="s">
        <v>41</v>
      </c>
      <c r="U33" s="46" t="s">
        <v>2223</v>
      </c>
      <c r="V33" s="33" t="s">
        <v>48</v>
      </c>
      <c r="W33" s="33" t="s">
        <v>274</v>
      </c>
      <c r="X33" s="41" t="s">
        <v>50</v>
      </c>
    </row>
    <row r="34" spans="1:24" ht="85.5" hidden="1" customHeight="1">
      <c r="A34" s="8" t="s">
        <v>128</v>
      </c>
      <c r="B34" s="8" t="s">
        <v>2108</v>
      </c>
      <c r="C34" s="8" t="s">
        <v>2108</v>
      </c>
      <c r="D34" s="8" t="s">
        <v>2128</v>
      </c>
      <c r="E34" s="8">
        <v>20</v>
      </c>
      <c r="F34" s="12" t="s">
        <v>2129</v>
      </c>
      <c r="G34" s="8" t="s">
        <v>45</v>
      </c>
      <c r="H34" s="8" t="s">
        <v>36</v>
      </c>
      <c r="I34" s="8" t="s">
        <v>91</v>
      </c>
      <c r="J34" s="38"/>
      <c r="K34" s="38"/>
      <c r="L34" s="11"/>
      <c r="M34" s="8">
        <v>3</v>
      </c>
      <c r="N34" s="45"/>
      <c r="O34" s="45"/>
      <c r="P34" s="8" t="s">
        <v>2123</v>
      </c>
      <c r="Q34" s="14">
        <v>1800</v>
      </c>
      <c r="R34" s="14">
        <v>0</v>
      </c>
      <c r="S34" s="14">
        <f t="shared" si="0"/>
        <v>5400</v>
      </c>
      <c r="T34" s="8" t="s">
        <v>41</v>
      </c>
      <c r="U34" s="33" t="s">
        <v>45</v>
      </c>
      <c r="V34" s="40" t="s">
        <v>76</v>
      </c>
      <c r="W34" s="40" t="s">
        <v>77</v>
      </c>
      <c r="X34" s="18" t="s">
        <v>58</v>
      </c>
    </row>
    <row r="35" spans="1:24" s="42" customFormat="1" ht="128.25" hidden="1" customHeight="1">
      <c r="A35" s="8" t="s">
        <v>128</v>
      </c>
      <c r="B35" s="8" t="s">
        <v>2108</v>
      </c>
      <c r="C35" s="8" t="s">
        <v>2108</v>
      </c>
      <c r="D35" s="8" t="s">
        <v>2130</v>
      </c>
      <c r="E35" s="8">
        <v>12</v>
      </c>
      <c r="F35" s="12" t="s">
        <v>2131</v>
      </c>
      <c r="G35" s="8" t="s">
        <v>45</v>
      </c>
      <c r="H35" s="8" t="s">
        <v>36</v>
      </c>
      <c r="I35" s="8" t="s">
        <v>91</v>
      </c>
      <c r="J35" s="38"/>
      <c r="K35" s="38"/>
      <c r="L35" s="11"/>
      <c r="M35" s="8">
        <v>6</v>
      </c>
      <c r="N35" s="45"/>
      <c r="O35" s="45"/>
      <c r="P35" s="8" t="s">
        <v>2123</v>
      </c>
      <c r="Q35" s="14">
        <v>2500</v>
      </c>
      <c r="R35" s="14">
        <v>0</v>
      </c>
      <c r="S35" s="14">
        <f t="shared" si="0"/>
        <v>15000</v>
      </c>
      <c r="T35" s="8" t="s">
        <v>41</v>
      </c>
      <c r="U35" s="8" t="s">
        <v>2222</v>
      </c>
      <c r="V35" s="39" t="s">
        <v>176</v>
      </c>
      <c r="W35" s="40" t="s">
        <v>254</v>
      </c>
      <c r="X35" s="41" t="s">
        <v>50</v>
      </c>
    </row>
    <row r="36" spans="1:24" ht="114" hidden="1" customHeight="1">
      <c r="A36" s="19" t="s">
        <v>128</v>
      </c>
      <c r="B36" s="19" t="s">
        <v>129</v>
      </c>
      <c r="C36" s="19" t="s">
        <v>129</v>
      </c>
      <c r="D36" s="19" t="s">
        <v>130</v>
      </c>
      <c r="E36" s="19">
        <v>15</v>
      </c>
      <c r="F36" s="19" t="s">
        <v>144</v>
      </c>
      <c r="G36" s="19" t="s">
        <v>145</v>
      </c>
      <c r="H36" s="8" t="s">
        <v>36</v>
      </c>
      <c r="I36" s="19" t="s">
        <v>46</v>
      </c>
      <c r="J36" s="10">
        <v>420</v>
      </c>
      <c r="K36" s="10" t="s">
        <v>146</v>
      </c>
      <c r="L36" s="10" t="s">
        <v>147</v>
      </c>
      <c r="M36" s="19">
        <v>1</v>
      </c>
      <c r="N36" s="19">
        <v>1492637</v>
      </c>
      <c r="O36" s="19" t="s">
        <v>137</v>
      </c>
      <c r="P36" s="19" t="s">
        <v>107</v>
      </c>
      <c r="Q36" s="20">
        <v>0</v>
      </c>
      <c r="R36" s="20">
        <v>0</v>
      </c>
      <c r="S36" s="20">
        <f t="shared" si="0"/>
        <v>0</v>
      </c>
      <c r="T36" s="19" t="s">
        <v>145</v>
      </c>
      <c r="U36" s="19"/>
      <c r="V36" s="21" t="s">
        <v>148</v>
      </c>
      <c r="W36" s="15" t="s">
        <v>149</v>
      </c>
      <c r="X36" s="23"/>
    </row>
    <row r="37" spans="1:24" ht="98.45" hidden="1" customHeight="1">
      <c r="A37" s="19" t="s">
        <v>128</v>
      </c>
      <c r="B37" s="19" t="s">
        <v>2141</v>
      </c>
      <c r="C37" s="19" t="s">
        <v>2141</v>
      </c>
      <c r="D37" s="19" t="s">
        <v>2142</v>
      </c>
      <c r="E37" s="19">
        <v>15</v>
      </c>
      <c r="F37" s="19" t="s">
        <v>2143</v>
      </c>
      <c r="G37" s="19" t="s">
        <v>145</v>
      </c>
      <c r="H37" s="8" t="s">
        <v>36</v>
      </c>
      <c r="I37" s="19" t="s">
        <v>46</v>
      </c>
      <c r="J37" s="10">
        <v>420</v>
      </c>
      <c r="K37" s="10" t="s">
        <v>2144</v>
      </c>
      <c r="L37" s="10" t="s">
        <v>216</v>
      </c>
      <c r="M37" s="19">
        <v>1</v>
      </c>
      <c r="N37" s="19">
        <v>1820468</v>
      </c>
      <c r="O37" s="19" t="s">
        <v>2145</v>
      </c>
      <c r="P37" s="19" t="s">
        <v>40</v>
      </c>
      <c r="Q37" s="20">
        <v>0</v>
      </c>
      <c r="R37" s="20">
        <v>0</v>
      </c>
      <c r="S37" s="20">
        <f t="shared" si="0"/>
        <v>0</v>
      </c>
      <c r="T37" s="19" t="s">
        <v>145</v>
      </c>
      <c r="V37" s="47" t="s">
        <v>42</v>
      </c>
      <c r="W37" s="15" t="s">
        <v>202</v>
      </c>
      <c r="X37" s="23"/>
    </row>
    <row r="38" spans="1:24" ht="85.5" hidden="1" customHeight="1">
      <c r="A38" s="19" t="s">
        <v>128</v>
      </c>
      <c r="B38" s="19" t="s">
        <v>129</v>
      </c>
      <c r="C38" s="19" t="s">
        <v>129</v>
      </c>
      <c r="D38" s="19" t="s">
        <v>130</v>
      </c>
      <c r="E38" s="19">
        <v>15</v>
      </c>
      <c r="F38" s="19" t="s">
        <v>150</v>
      </c>
      <c r="G38" s="19" t="s">
        <v>145</v>
      </c>
      <c r="H38" s="8" t="s">
        <v>36</v>
      </c>
      <c r="I38" s="19" t="s">
        <v>46</v>
      </c>
      <c r="J38" s="10">
        <v>120</v>
      </c>
      <c r="K38" s="10" t="s">
        <v>151</v>
      </c>
      <c r="L38" s="10" t="s">
        <v>152</v>
      </c>
      <c r="M38" s="19">
        <v>1</v>
      </c>
      <c r="N38" s="19">
        <v>1518386</v>
      </c>
      <c r="O38" s="19" t="s">
        <v>136</v>
      </c>
      <c r="P38" s="19" t="s">
        <v>107</v>
      </c>
      <c r="Q38" s="20">
        <v>0</v>
      </c>
      <c r="R38" s="20">
        <v>0</v>
      </c>
      <c r="S38" s="20">
        <f t="shared" si="0"/>
        <v>0</v>
      </c>
      <c r="T38" s="19" t="s">
        <v>145</v>
      </c>
      <c r="V38" s="47" t="s">
        <v>48</v>
      </c>
      <c r="W38" s="15" t="s">
        <v>69</v>
      </c>
      <c r="X38" s="23"/>
    </row>
    <row r="39" spans="1:24" ht="99.75" hidden="1" customHeight="1">
      <c r="A39" s="19" t="s">
        <v>128</v>
      </c>
      <c r="B39" s="19" t="s">
        <v>2108</v>
      </c>
      <c r="C39" s="19" t="s">
        <v>2109</v>
      </c>
      <c r="D39" s="19" t="s">
        <v>2110</v>
      </c>
      <c r="E39" s="19">
        <v>15</v>
      </c>
      <c r="F39" s="37" t="s">
        <v>2111</v>
      </c>
      <c r="G39" s="19" t="s">
        <v>145</v>
      </c>
      <c r="H39" s="8" t="s">
        <v>36</v>
      </c>
      <c r="I39" s="19" t="s">
        <v>46</v>
      </c>
      <c r="J39" s="10">
        <v>30</v>
      </c>
      <c r="K39" s="10">
        <v>44044</v>
      </c>
      <c r="L39" s="10" t="s">
        <v>759</v>
      </c>
      <c r="M39" s="19">
        <v>1</v>
      </c>
      <c r="N39" s="19">
        <v>1489664</v>
      </c>
      <c r="O39" s="19" t="s">
        <v>2112</v>
      </c>
      <c r="P39" s="19" t="s">
        <v>107</v>
      </c>
      <c r="Q39" s="20">
        <v>0</v>
      </c>
      <c r="R39" s="20">
        <v>0</v>
      </c>
      <c r="S39" s="20">
        <f t="shared" si="0"/>
        <v>0</v>
      </c>
      <c r="T39" s="19" t="s">
        <v>145</v>
      </c>
      <c r="V39" s="47" t="s">
        <v>48</v>
      </c>
      <c r="W39" s="15" t="s">
        <v>274</v>
      </c>
      <c r="X39" s="23"/>
    </row>
    <row r="40" spans="1:24" ht="85.5" hidden="1" customHeight="1">
      <c r="A40" s="19" t="s">
        <v>128</v>
      </c>
      <c r="B40" s="19" t="s">
        <v>2108</v>
      </c>
      <c r="C40" s="19" t="s">
        <v>2108</v>
      </c>
      <c r="D40" s="19" t="s">
        <v>2132</v>
      </c>
      <c r="E40" s="19">
        <v>15</v>
      </c>
      <c r="F40" s="37" t="s">
        <v>2133</v>
      </c>
      <c r="G40" s="19" t="s">
        <v>145</v>
      </c>
      <c r="H40" s="19" t="s">
        <v>154</v>
      </c>
      <c r="I40" s="19" t="s">
        <v>37</v>
      </c>
      <c r="J40" s="10">
        <v>30</v>
      </c>
      <c r="K40" s="10">
        <v>43920.041666666664</v>
      </c>
      <c r="L40" s="10" t="s">
        <v>272</v>
      </c>
      <c r="M40" s="19">
        <v>1</v>
      </c>
      <c r="N40" s="19">
        <v>1980441</v>
      </c>
      <c r="O40" s="19" t="s">
        <v>2134</v>
      </c>
      <c r="P40" s="19" t="s">
        <v>107</v>
      </c>
      <c r="Q40" s="20">
        <v>0</v>
      </c>
      <c r="R40" s="20">
        <v>0</v>
      </c>
      <c r="S40" s="20">
        <f t="shared" si="0"/>
        <v>0</v>
      </c>
      <c r="T40" s="19" t="s">
        <v>145</v>
      </c>
      <c r="U40" s="20" t="s">
        <v>1328</v>
      </c>
      <c r="V40" s="48" t="s">
        <v>148</v>
      </c>
      <c r="W40" s="15" t="s">
        <v>2135</v>
      </c>
      <c r="X40" s="23"/>
    </row>
    <row r="41" spans="1:24" ht="99.75" hidden="1" customHeight="1">
      <c r="A41" s="19" t="s">
        <v>128</v>
      </c>
      <c r="B41" s="19" t="s">
        <v>129</v>
      </c>
      <c r="C41" s="19" t="s">
        <v>129</v>
      </c>
      <c r="D41" s="19" t="s">
        <v>130</v>
      </c>
      <c r="E41" s="19">
        <v>15</v>
      </c>
      <c r="F41" s="19" t="s">
        <v>153</v>
      </c>
      <c r="G41" s="19" t="s">
        <v>145</v>
      </c>
      <c r="H41" s="19" t="s">
        <v>154</v>
      </c>
      <c r="I41" s="19" t="s">
        <v>37</v>
      </c>
      <c r="J41" s="10">
        <v>480</v>
      </c>
      <c r="K41" s="10" t="s">
        <v>155</v>
      </c>
      <c r="L41" s="10" t="s">
        <v>156</v>
      </c>
      <c r="M41" s="19">
        <v>1</v>
      </c>
      <c r="N41" s="19">
        <v>1569060</v>
      </c>
      <c r="O41" s="19" t="s">
        <v>140</v>
      </c>
      <c r="P41" s="19" t="s">
        <v>107</v>
      </c>
      <c r="Q41" s="20">
        <v>0</v>
      </c>
      <c r="R41" s="20">
        <v>0</v>
      </c>
      <c r="S41" s="20">
        <f t="shared" si="0"/>
        <v>0</v>
      </c>
      <c r="T41" s="19" t="s">
        <v>145</v>
      </c>
      <c r="U41" s="19" t="s">
        <v>1328</v>
      </c>
      <c r="V41" s="21" t="s">
        <v>148</v>
      </c>
      <c r="W41" s="15" t="s">
        <v>157</v>
      </c>
      <c r="X41" s="23"/>
    </row>
    <row r="42" spans="1:24" ht="99.75" hidden="1" customHeight="1">
      <c r="A42" s="19" t="s">
        <v>128</v>
      </c>
      <c r="B42" s="19" t="s">
        <v>328</v>
      </c>
      <c r="C42" s="19" t="s">
        <v>328</v>
      </c>
      <c r="D42" s="19" t="s">
        <v>354</v>
      </c>
      <c r="E42" s="19">
        <v>15</v>
      </c>
      <c r="F42" s="19" t="s">
        <v>355</v>
      </c>
      <c r="G42" s="19" t="s">
        <v>145</v>
      </c>
      <c r="H42" s="19" t="s">
        <v>265</v>
      </c>
      <c r="I42" s="19" t="s">
        <v>46</v>
      </c>
      <c r="J42" s="10">
        <v>360</v>
      </c>
      <c r="K42" s="10" t="s">
        <v>341</v>
      </c>
      <c r="L42" s="10" t="s">
        <v>356</v>
      </c>
      <c r="M42" s="19">
        <v>1</v>
      </c>
      <c r="N42" s="19">
        <v>1580280</v>
      </c>
      <c r="O42" s="19" t="s">
        <v>353</v>
      </c>
      <c r="P42" s="19" t="s">
        <v>335</v>
      </c>
      <c r="Q42" s="20">
        <v>0</v>
      </c>
      <c r="R42" s="20">
        <v>0</v>
      </c>
      <c r="S42" s="20">
        <f t="shared" si="0"/>
        <v>0</v>
      </c>
      <c r="T42" s="19" t="s">
        <v>145</v>
      </c>
      <c r="U42" s="19" t="s">
        <v>1328</v>
      </c>
      <c r="V42" s="21" t="s">
        <v>48</v>
      </c>
      <c r="W42" s="15" t="s">
        <v>357</v>
      </c>
      <c r="X42" s="23"/>
    </row>
    <row r="43" spans="1:24" ht="71.25" hidden="1" customHeight="1">
      <c r="A43" s="19" t="s">
        <v>128</v>
      </c>
      <c r="B43" s="19" t="s">
        <v>2108</v>
      </c>
      <c r="C43" s="19" t="s">
        <v>2113</v>
      </c>
      <c r="D43" s="19" t="s">
        <v>2114</v>
      </c>
      <c r="E43" s="19">
        <v>20</v>
      </c>
      <c r="F43" s="37" t="s">
        <v>2115</v>
      </c>
      <c r="G43" s="19" t="s">
        <v>145</v>
      </c>
      <c r="H43" s="8" t="s">
        <v>36</v>
      </c>
      <c r="I43" s="19" t="s">
        <v>46</v>
      </c>
      <c r="J43" s="10">
        <v>120</v>
      </c>
      <c r="K43" s="10" t="s">
        <v>2116</v>
      </c>
      <c r="L43" s="10" t="s">
        <v>759</v>
      </c>
      <c r="M43" s="19">
        <v>1</v>
      </c>
      <c r="N43" s="19">
        <v>1816494</v>
      </c>
      <c r="O43" s="19" t="s">
        <v>2117</v>
      </c>
      <c r="P43" s="19" t="s">
        <v>40</v>
      </c>
      <c r="Q43" s="20">
        <v>0</v>
      </c>
      <c r="R43" s="20">
        <v>0</v>
      </c>
      <c r="S43" s="20">
        <f t="shared" si="0"/>
        <v>0</v>
      </c>
      <c r="T43" s="19" t="s">
        <v>145</v>
      </c>
      <c r="V43" s="15" t="s">
        <v>92</v>
      </c>
      <c r="W43" s="15" t="s">
        <v>93</v>
      </c>
      <c r="X43" s="23"/>
    </row>
    <row r="44" spans="1:24" ht="128.25" hidden="1" customHeight="1">
      <c r="A44" s="19" t="s">
        <v>128</v>
      </c>
      <c r="B44" s="19" t="s">
        <v>2108</v>
      </c>
      <c r="C44" s="19" t="s">
        <v>2113</v>
      </c>
      <c r="D44" s="19" t="s">
        <v>2118</v>
      </c>
      <c r="E44" s="19">
        <v>15</v>
      </c>
      <c r="F44" s="37" t="s">
        <v>2119</v>
      </c>
      <c r="G44" s="19" t="s">
        <v>145</v>
      </c>
      <c r="H44" s="8" t="s">
        <v>36</v>
      </c>
      <c r="I44" s="19" t="s">
        <v>46</v>
      </c>
      <c r="J44" s="10">
        <v>120</v>
      </c>
      <c r="K44" s="10" t="s">
        <v>2120</v>
      </c>
      <c r="L44" s="10" t="s">
        <v>224</v>
      </c>
      <c r="M44" s="19">
        <v>1</v>
      </c>
      <c r="N44" s="19">
        <v>1816494</v>
      </c>
      <c r="O44" s="19" t="s">
        <v>2117</v>
      </c>
      <c r="P44" s="19" t="s">
        <v>40</v>
      </c>
      <c r="Q44" s="20">
        <v>0</v>
      </c>
      <c r="R44" s="20">
        <v>0</v>
      </c>
      <c r="S44" s="20">
        <f t="shared" si="0"/>
        <v>0</v>
      </c>
      <c r="T44" s="19" t="s">
        <v>145</v>
      </c>
      <c r="U44" s="19"/>
      <c r="V44" s="34" t="s">
        <v>148</v>
      </c>
      <c r="W44" s="22" t="s">
        <v>225</v>
      </c>
      <c r="X44" s="23"/>
    </row>
    <row r="45" spans="1:24" s="42" customFormat="1" ht="156.75" hidden="1" customHeight="1">
      <c r="A45" s="8" t="s">
        <v>128</v>
      </c>
      <c r="B45" s="8" t="s">
        <v>2086</v>
      </c>
      <c r="C45" s="8" t="s">
        <v>2087</v>
      </c>
      <c r="D45" s="8" t="s">
        <v>2093</v>
      </c>
      <c r="E45" s="8">
        <v>15</v>
      </c>
      <c r="F45" s="8" t="s">
        <v>2104</v>
      </c>
      <c r="G45" s="8" t="s">
        <v>45</v>
      </c>
      <c r="H45" s="8" t="s">
        <v>36</v>
      </c>
      <c r="I45" s="8" t="s">
        <v>37</v>
      </c>
      <c r="J45" s="9">
        <v>24</v>
      </c>
      <c r="K45" s="10" t="s">
        <v>2090</v>
      </c>
      <c r="L45" s="11"/>
      <c r="M45" s="8">
        <v>1</v>
      </c>
      <c r="N45" s="12">
        <v>1452867</v>
      </c>
      <c r="O45" s="12" t="s">
        <v>2101</v>
      </c>
      <c r="P45" s="8" t="s">
        <v>107</v>
      </c>
      <c r="Q45" s="14">
        <v>0</v>
      </c>
      <c r="R45" s="14">
        <v>0</v>
      </c>
      <c r="S45" s="14">
        <f t="shared" si="0"/>
        <v>0</v>
      </c>
      <c r="T45" s="8" t="s">
        <v>68</v>
      </c>
      <c r="U45" s="8" t="s">
        <v>2222</v>
      </c>
      <c r="V45" s="39" t="s">
        <v>176</v>
      </c>
      <c r="W45" s="40" t="s">
        <v>254</v>
      </c>
      <c r="X45" s="41" t="s">
        <v>50</v>
      </c>
    </row>
    <row r="46" spans="1:24" ht="136.5" hidden="1" customHeight="1">
      <c r="A46" s="19" t="s">
        <v>128</v>
      </c>
      <c r="B46" s="19" t="s">
        <v>2086</v>
      </c>
      <c r="C46" s="19" t="s">
        <v>2087</v>
      </c>
      <c r="D46" s="19" t="s">
        <v>2095</v>
      </c>
      <c r="E46" s="19">
        <v>15</v>
      </c>
      <c r="F46" s="19" t="s">
        <v>2105</v>
      </c>
      <c r="G46" s="19" t="s">
        <v>35</v>
      </c>
      <c r="H46" s="19" t="s">
        <v>154</v>
      </c>
      <c r="I46" s="19" t="s">
        <v>37</v>
      </c>
      <c r="J46" s="10">
        <v>40</v>
      </c>
      <c r="K46" s="10" t="s">
        <v>2106</v>
      </c>
      <c r="L46" s="192"/>
      <c r="M46" s="19">
        <v>1</v>
      </c>
      <c r="N46" s="19">
        <v>1567995</v>
      </c>
      <c r="O46" s="19" t="s">
        <v>2107</v>
      </c>
      <c r="P46" s="19" t="s">
        <v>107</v>
      </c>
      <c r="Q46" s="49">
        <v>0</v>
      </c>
      <c r="R46" s="20">
        <v>0</v>
      </c>
      <c r="S46" s="49">
        <f t="shared" si="0"/>
        <v>0</v>
      </c>
      <c r="T46" s="19" t="s">
        <v>228</v>
      </c>
      <c r="U46" s="50"/>
      <c r="V46" s="131" t="s">
        <v>148</v>
      </c>
      <c r="W46" s="131" t="s">
        <v>157</v>
      </c>
      <c r="X46" s="23"/>
    </row>
    <row r="47" spans="1:24" s="42" customFormat="1" ht="99.75" hidden="1" customHeight="1">
      <c r="A47" s="8" t="s">
        <v>128</v>
      </c>
      <c r="B47" s="8" t="s">
        <v>2141</v>
      </c>
      <c r="C47" s="8" t="s">
        <v>2141</v>
      </c>
      <c r="D47" s="8" t="s">
        <v>2146</v>
      </c>
      <c r="E47" s="8">
        <v>15</v>
      </c>
      <c r="F47" s="8" t="s">
        <v>2147</v>
      </c>
      <c r="G47" s="8" t="s">
        <v>45</v>
      </c>
      <c r="H47" s="8" t="s">
        <v>36</v>
      </c>
      <c r="I47" s="8" t="s">
        <v>37</v>
      </c>
      <c r="J47" s="9">
        <v>20</v>
      </c>
      <c r="K47" s="10">
        <v>43891</v>
      </c>
      <c r="L47" s="192"/>
      <c r="M47" s="8">
        <v>1</v>
      </c>
      <c r="N47" s="8">
        <v>1667349</v>
      </c>
      <c r="O47" s="8" t="s">
        <v>2148</v>
      </c>
      <c r="P47" s="8" t="s">
        <v>2149</v>
      </c>
      <c r="Q47" s="14">
        <v>400</v>
      </c>
      <c r="R47" s="14">
        <v>0</v>
      </c>
      <c r="S47" s="14">
        <f t="shared" si="0"/>
        <v>400</v>
      </c>
      <c r="T47" s="8" t="s">
        <v>41</v>
      </c>
      <c r="U47" s="33" t="s">
        <v>45</v>
      </c>
      <c r="V47" s="131" t="s">
        <v>48</v>
      </c>
      <c r="W47" s="210" t="s">
        <v>49</v>
      </c>
      <c r="X47" s="41" t="s">
        <v>50</v>
      </c>
    </row>
    <row r="48" spans="1:24" s="42" customFormat="1" ht="99.75" hidden="1" customHeight="1">
      <c r="A48" s="8" t="s">
        <v>128</v>
      </c>
      <c r="B48" s="8" t="s">
        <v>2141</v>
      </c>
      <c r="C48" s="8" t="s">
        <v>2141</v>
      </c>
      <c r="D48" s="8" t="s">
        <v>2146</v>
      </c>
      <c r="E48" s="8">
        <v>15</v>
      </c>
      <c r="F48" s="8" t="s">
        <v>2147</v>
      </c>
      <c r="G48" s="8" t="s">
        <v>45</v>
      </c>
      <c r="H48" s="8" t="s">
        <v>36</v>
      </c>
      <c r="I48" s="8" t="s">
        <v>37</v>
      </c>
      <c r="J48" s="9">
        <v>20</v>
      </c>
      <c r="K48" s="10">
        <v>43891</v>
      </c>
      <c r="L48" s="192"/>
      <c r="M48" s="8">
        <v>1</v>
      </c>
      <c r="N48" s="8">
        <v>1820468</v>
      </c>
      <c r="O48" s="8" t="s">
        <v>2150</v>
      </c>
      <c r="P48" s="8" t="s">
        <v>40</v>
      </c>
      <c r="Q48" s="14">
        <v>400</v>
      </c>
      <c r="R48" s="14">
        <v>0</v>
      </c>
      <c r="S48" s="14">
        <f t="shared" si="0"/>
        <v>400</v>
      </c>
      <c r="T48" s="8" t="s">
        <v>41</v>
      </c>
      <c r="U48" s="33" t="s">
        <v>45</v>
      </c>
      <c r="V48" s="131" t="s">
        <v>48</v>
      </c>
      <c r="W48" s="210" t="s">
        <v>49</v>
      </c>
      <c r="X48" s="41" t="s">
        <v>50</v>
      </c>
    </row>
    <row r="49" spans="1:24" s="42" customFormat="1" ht="99.75" hidden="1" customHeight="1">
      <c r="A49" s="8" t="s">
        <v>128</v>
      </c>
      <c r="B49" s="8" t="s">
        <v>2108</v>
      </c>
      <c r="C49" s="8" t="s">
        <v>2108</v>
      </c>
      <c r="D49" s="8" t="s">
        <v>2136</v>
      </c>
      <c r="E49" s="8">
        <v>15</v>
      </c>
      <c r="F49" s="12" t="s">
        <v>2137</v>
      </c>
      <c r="G49" s="8" t="s">
        <v>45</v>
      </c>
      <c r="H49" s="8" t="s">
        <v>36</v>
      </c>
      <c r="I49" s="8" t="s">
        <v>37</v>
      </c>
      <c r="J49" s="9">
        <v>90</v>
      </c>
      <c r="K49" s="10" t="s">
        <v>2138</v>
      </c>
      <c r="L49" s="192"/>
      <c r="M49" s="8">
        <v>1</v>
      </c>
      <c r="N49" s="8">
        <v>2585151</v>
      </c>
      <c r="O49" s="8" t="s">
        <v>2139</v>
      </c>
      <c r="P49" s="8" t="s">
        <v>2140</v>
      </c>
      <c r="Q49" s="14">
        <v>42731.95</v>
      </c>
      <c r="R49" s="14">
        <v>4000</v>
      </c>
      <c r="S49" s="14">
        <f t="shared" si="0"/>
        <v>46731.95</v>
      </c>
      <c r="T49" s="8" t="s">
        <v>41</v>
      </c>
      <c r="U49" s="33" t="s">
        <v>2224</v>
      </c>
      <c r="V49" s="220" t="s">
        <v>176</v>
      </c>
      <c r="W49" s="221" t="s">
        <v>254</v>
      </c>
      <c r="X49" s="41" t="s">
        <v>50</v>
      </c>
    </row>
    <row r="50" spans="1:24" ht="128.25" hidden="1" customHeight="1">
      <c r="A50" s="19" t="s">
        <v>128</v>
      </c>
      <c r="B50" s="19" t="s">
        <v>2141</v>
      </c>
      <c r="C50" s="19" t="s">
        <v>2141</v>
      </c>
      <c r="D50" s="19" t="s">
        <v>2151</v>
      </c>
      <c r="E50" s="19">
        <v>15</v>
      </c>
      <c r="F50" s="19" t="s">
        <v>898</v>
      </c>
      <c r="G50" s="19" t="s">
        <v>145</v>
      </c>
      <c r="H50" s="8" t="s">
        <v>36</v>
      </c>
      <c r="I50" s="19" t="s">
        <v>46</v>
      </c>
      <c r="J50" s="10">
        <v>150</v>
      </c>
      <c r="K50" s="10">
        <v>44075</v>
      </c>
      <c r="L50" s="192" t="s">
        <v>216</v>
      </c>
      <c r="M50" s="19">
        <v>1</v>
      </c>
      <c r="N50" s="19">
        <v>1356228</v>
      </c>
      <c r="O50" s="19" t="s">
        <v>2152</v>
      </c>
      <c r="P50" s="19" t="s">
        <v>40</v>
      </c>
      <c r="Q50" s="20">
        <v>0</v>
      </c>
      <c r="R50" s="20">
        <v>0</v>
      </c>
      <c r="S50" s="20">
        <f t="shared" si="0"/>
        <v>0</v>
      </c>
      <c r="T50" s="19" t="s">
        <v>145</v>
      </c>
      <c r="V50" s="131" t="s">
        <v>201</v>
      </c>
      <c r="W50" s="131" t="s">
        <v>202</v>
      </c>
      <c r="X50" s="23"/>
    </row>
    <row r="51" spans="1:24" s="42" customFormat="1" ht="128.25" hidden="1" customHeight="1">
      <c r="A51" s="51" t="s">
        <v>421</v>
      </c>
      <c r="B51" s="51" t="s">
        <v>831</v>
      </c>
      <c r="C51" s="51" t="s">
        <v>831</v>
      </c>
      <c r="D51" s="51" t="s">
        <v>879</v>
      </c>
      <c r="E51" s="51">
        <v>15</v>
      </c>
      <c r="F51" s="12" t="s">
        <v>1004</v>
      </c>
      <c r="G51" s="12" t="s">
        <v>35</v>
      </c>
      <c r="H51" s="8" t="s">
        <v>36</v>
      </c>
      <c r="I51" s="12" t="s">
        <v>37</v>
      </c>
      <c r="J51" s="52">
        <v>16</v>
      </c>
      <c r="K51" s="10">
        <v>2020</v>
      </c>
      <c r="L51" s="192"/>
      <c r="M51" s="45"/>
      <c r="N51" s="45"/>
      <c r="O51" s="45"/>
      <c r="P51" s="45"/>
      <c r="Q51" s="53">
        <v>4000</v>
      </c>
      <c r="R51" s="14">
        <v>0</v>
      </c>
      <c r="S51" s="53">
        <f t="shared" si="0"/>
        <v>0</v>
      </c>
      <c r="T51" s="8" t="s">
        <v>41</v>
      </c>
      <c r="U51" s="33" t="s">
        <v>2225</v>
      </c>
      <c r="V51" s="131" t="s">
        <v>92</v>
      </c>
      <c r="W51" s="210" t="s">
        <v>93</v>
      </c>
      <c r="X51" s="41"/>
    </row>
    <row r="52" spans="1:24" ht="128.25" hidden="1" customHeight="1">
      <c r="A52" s="54" t="s">
        <v>421</v>
      </c>
      <c r="B52" s="55" t="s">
        <v>831</v>
      </c>
      <c r="C52" s="55" t="s">
        <v>831</v>
      </c>
      <c r="D52" s="55" t="s">
        <v>848</v>
      </c>
      <c r="E52" s="55">
        <v>15</v>
      </c>
      <c r="F52" s="56" t="s">
        <v>986</v>
      </c>
      <c r="G52" s="56" t="s">
        <v>145</v>
      </c>
      <c r="H52" s="8" t="s">
        <v>36</v>
      </c>
      <c r="I52" s="57" t="s">
        <v>46</v>
      </c>
      <c r="J52" s="58">
        <v>80</v>
      </c>
      <c r="K52" s="10">
        <v>2020</v>
      </c>
      <c r="L52" s="192" t="s">
        <v>610</v>
      </c>
      <c r="M52" s="56">
        <v>1</v>
      </c>
      <c r="N52" s="56">
        <v>1816688</v>
      </c>
      <c r="O52" s="56" t="s">
        <v>987</v>
      </c>
      <c r="P52" s="19" t="s">
        <v>40</v>
      </c>
      <c r="Q52" s="59">
        <v>0</v>
      </c>
      <c r="R52" s="20">
        <v>0</v>
      </c>
      <c r="S52" s="59">
        <f t="shared" si="0"/>
        <v>0</v>
      </c>
      <c r="T52" s="60" t="s">
        <v>145</v>
      </c>
      <c r="U52" s="61"/>
      <c r="V52" s="131" t="s">
        <v>48</v>
      </c>
      <c r="W52" s="131" t="s">
        <v>69</v>
      </c>
      <c r="X52" s="23"/>
    </row>
    <row r="53" spans="1:24" s="42" customFormat="1" ht="128.25" hidden="1" customHeight="1">
      <c r="A53" s="51" t="s">
        <v>421</v>
      </c>
      <c r="B53" s="51" t="s">
        <v>831</v>
      </c>
      <c r="C53" s="51" t="s">
        <v>918</v>
      </c>
      <c r="D53" s="51" t="s">
        <v>897</v>
      </c>
      <c r="E53" s="51">
        <v>15</v>
      </c>
      <c r="F53" s="12" t="s">
        <v>934</v>
      </c>
      <c r="G53" s="12" t="s">
        <v>45</v>
      </c>
      <c r="H53" s="8" t="s">
        <v>36</v>
      </c>
      <c r="I53" s="12" t="s">
        <v>37</v>
      </c>
      <c r="J53" s="62">
        <v>20</v>
      </c>
      <c r="K53" s="10">
        <v>2020</v>
      </c>
      <c r="L53" s="192"/>
      <c r="M53" s="51">
        <v>1</v>
      </c>
      <c r="N53" s="51">
        <v>1569251</v>
      </c>
      <c r="O53" s="51" t="s">
        <v>977</v>
      </c>
      <c r="P53" s="8" t="s">
        <v>107</v>
      </c>
      <c r="Q53" s="14">
        <v>1800</v>
      </c>
      <c r="R53" s="14">
        <v>0</v>
      </c>
      <c r="S53" s="14">
        <f t="shared" si="0"/>
        <v>1800</v>
      </c>
      <c r="T53" s="8" t="s">
        <v>41</v>
      </c>
      <c r="U53" s="33" t="s">
        <v>2226</v>
      </c>
      <c r="V53" s="221" t="s">
        <v>48</v>
      </c>
      <c r="W53" s="221" t="s">
        <v>163</v>
      </c>
      <c r="X53" s="41" t="s">
        <v>50</v>
      </c>
    </row>
    <row r="54" spans="1:24" s="42" customFormat="1" ht="128.25" hidden="1" customHeight="1">
      <c r="A54" s="51" t="s">
        <v>421</v>
      </c>
      <c r="B54" s="51" t="str">
        <f t="shared" ref="B54:E55" si="1">B53</f>
        <v>GGGAF</v>
      </c>
      <c r="C54" s="51" t="str">
        <f t="shared" si="1"/>
        <v>CCONT</v>
      </c>
      <c r="D54" s="51" t="str">
        <f t="shared" si="1"/>
        <v>Promover a evidenciação dos créditos a receber nos demonstrativos contábeis da Anvisa, realizando interlocução com órgãos envolvidos, com observância dos critérios legais e técnicos.</v>
      </c>
      <c r="E54" s="51">
        <f t="shared" si="1"/>
        <v>15</v>
      </c>
      <c r="F54" s="12" t="s">
        <v>884</v>
      </c>
      <c r="G54" s="12" t="s">
        <v>45</v>
      </c>
      <c r="H54" s="8" t="s">
        <v>36</v>
      </c>
      <c r="I54" s="12" t="s">
        <v>37</v>
      </c>
      <c r="J54" s="62">
        <v>20</v>
      </c>
      <c r="K54" s="10">
        <v>2020</v>
      </c>
      <c r="L54" s="192"/>
      <c r="M54" s="12">
        <v>1</v>
      </c>
      <c r="N54" s="12">
        <v>1733910</v>
      </c>
      <c r="O54" s="12" t="s">
        <v>885</v>
      </c>
      <c r="P54" s="8" t="s">
        <v>40</v>
      </c>
      <c r="Q54" s="64">
        <v>1800</v>
      </c>
      <c r="R54" s="14">
        <v>0</v>
      </c>
      <c r="S54" s="14">
        <f t="shared" si="0"/>
        <v>1800</v>
      </c>
      <c r="T54" s="8" t="s">
        <v>41</v>
      </c>
      <c r="U54" s="33" t="s">
        <v>2226</v>
      </c>
      <c r="V54" s="221" t="s">
        <v>48</v>
      </c>
      <c r="W54" s="221" t="s">
        <v>163</v>
      </c>
      <c r="X54" s="41" t="s">
        <v>50</v>
      </c>
    </row>
    <row r="55" spans="1:24" s="42" customFormat="1" ht="128.25" hidden="1" customHeight="1">
      <c r="A55" s="51" t="s">
        <v>421</v>
      </c>
      <c r="B55" s="51" t="str">
        <f t="shared" si="1"/>
        <v>GGGAF</v>
      </c>
      <c r="C55" s="51" t="str">
        <f t="shared" si="1"/>
        <v>CCONT</v>
      </c>
      <c r="D55" s="51" t="str">
        <f t="shared" si="1"/>
        <v>Promover a evidenciação dos créditos a receber nos demonstrativos contábeis da Anvisa, realizando interlocução com órgãos envolvidos, com observância dos critérios legais e técnicos.</v>
      </c>
      <c r="E55" s="51">
        <f t="shared" si="1"/>
        <v>15</v>
      </c>
      <c r="F55" s="12" t="s">
        <v>884</v>
      </c>
      <c r="G55" s="12" t="s">
        <v>45</v>
      </c>
      <c r="H55" s="8" t="s">
        <v>36</v>
      </c>
      <c r="I55" s="12" t="s">
        <v>37</v>
      </c>
      <c r="J55" s="62">
        <v>20</v>
      </c>
      <c r="K55" s="10">
        <v>2020</v>
      </c>
      <c r="L55" s="192"/>
      <c r="M55" s="12">
        <v>1</v>
      </c>
      <c r="N55" s="12">
        <v>1489650</v>
      </c>
      <c r="O55" s="12" t="s">
        <v>927</v>
      </c>
      <c r="P55" s="8" t="s">
        <v>107</v>
      </c>
      <c r="Q55" s="64">
        <v>1800</v>
      </c>
      <c r="R55" s="14">
        <v>0</v>
      </c>
      <c r="S55" s="14">
        <f t="shared" si="0"/>
        <v>1800</v>
      </c>
      <c r="T55" s="8" t="s">
        <v>41</v>
      </c>
      <c r="U55" s="33" t="s">
        <v>2226</v>
      </c>
      <c r="V55" s="221" t="s">
        <v>48</v>
      </c>
      <c r="W55" s="221" t="s">
        <v>163</v>
      </c>
      <c r="X55" s="41" t="s">
        <v>50</v>
      </c>
    </row>
    <row r="56" spans="1:24" ht="128.25" hidden="1" customHeight="1">
      <c r="A56" s="54" t="s">
        <v>421</v>
      </c>
      <c r="B56" s="54" t="s">
        <v>831</v>
      </c>
      <c r="C56" s="54" t="s">
        <v>918</v>
      </c>
      <c r="D56" s="54" t="s">
        <v>919</v>
      </c>
      <c r="E56" s="54">
        <v>12</v>
      </c>
      <c r="F56" s="37" t="s">
        <v>920</v>
      </c>
      <c r="G56" s="37" t="s">
        <v>35</v>
      </c>
      <c r="H56" s="8" t="s">
        <v>36</v>
      </c>
      <c r="I56" s="37" t="s">
        <v>37</v>
      </c>
      <c r="J56" s="65">
        <v>40</v>
      </c>
      <c r="K56" s="10">
        <v>2020</v>
      </c>
      <c r="L56" s="192"/>
      <c r="M56" s="37">
        <v>1</v>
      </c>
      <c r="N56" s="37">
        <v>1094244</v>
      </c>
      <c r="O56" s="37" t="s">
        <v>921</v>
      </c>
      <c r="P56" s="19" t="s">
        <v>107</v>
      </c>
      <c r="Q56" s="60">
        <v>2350</v>
      </c>
      <c r="R56" s="20">
        <v>0</v>
      </c>
      <c r="S56" s="66">
        <f t="shared" si="0"/>
        <v>2350</v>
      </c>
      <c r="T56" s="19" t="s">
        <v>41</v>
      </c>
      <c r="U56" s="19"/>
      <c r="V56" s="131" t="s">
        <v>92</v>
      </c>
      <c r="W56" s="216" t="s">
        <v>517</v>
      </c>
      <c r="X56" s="23"/>
    </row>
    <row r="57" spans="1:24" ht="128.25" hidden="1" customHeight="1">
      <c r="A57" s="54" t="s">
        <v>421</v>
      </c>
      <c r="B57" s="54" t="str">
        <f t="shared" ref="B57:E60" si="2">B56</f>
        <v>GGGAF</v>
      </c>
      <c r="C57" s="54" t="str">
        <f t="shared" si="2"/>
        <v>CCONT</v>
      </c>
      <c r="D57"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7" s="54">
        <f t="shared" si="2"/>
        <v>12</v>
      </c>
      <c r="F57" s="37" t="s">
        <v>841</v>
      </c>
      <c r="G57" s="37" t="s">
        <v>35</v>
      </c>
      <c r="H57" s="8" t="s">
        <v>36</v>
      </c>
      <c r="I57" s="37" t="s">
        <v>37</v>
      </c>
      <c r="J57" s="65">
        <v>40</v>
      </c>
      <c r="K57" s="10">
        <v>2020</v>
      </c>
      <c r="L57" s="192"/>
      <c r="M57" s="37">
        <v>1</v>
      </c>
      <c r="N57" s="37">
        <v>1733910</v>
      </c>
      <c r="O57" s="37" t="s">
        <v>885</v>
      </c>
      <c r="P57" s="19" t="s">
        <v>40</v>
      </c>
      <c r="Q57" s="60">
        <v>2350</v>
      </c>
      <c r="R57" s="20">
        <v>0</v>
      </c>
      <c r="S57" s="66">
        <f t="shared" si="0"/>
        <v>2350</v>
      </c>
      <c r="T57" s="19" t="s">
        <v>41</v>
      </c>
      <c r="U57" s="19"/>
      <c r="V57" s="131" t="s">
        <v>92</v>
      </c>
      <c r="W57" s="216" t="s">
        <v>517</v>
      </c>
      <c r="X57" s="23"/>
    </row>
    <row r="58" spans="1:24" ht="128.25" hidden="1" customHeight="1">
      <c r="A58" s="54" t="s">
        <v>421</v>
      </c>
      <c r="B58" s="54" t="str">
        <f t="shared" si="2"/>
        <v>GGGAF</v>
      </c>
      <c r="C58" s="54" t="str">
        <f t="shared" si="2"/>
        <v>CCONT</v>
      </c>
      <c r="D58"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8" s="54">
        <f t="shared" si="2"/>
        <v>12</v>
      </c>
      <c r="F58" s="37" t="s">
        <v>841</v>
      </c>
      <c r="G58" s="37" t="s">
        <v>35</v>
      </c>
      <c r="H58" s="8" t="s">
        <v>36</v>
      </c>
      <c r="I58" s="37" t="s">
        <v>37</v>
      </c>
      <c r="J58" s="65">
        <v>40</v>
      </c>
      <c r="K58" s="10">
        <v>2020</v>
      </c>
      <c r="L58" s="192"/>
      <c r="M58" s="37">
        <v>1</v>
      </c>
      <c r="N58" s="37">
        <v>1567992</v>
      </c>
      <c r="O58" s="37" t="s">
        <v>842</v>
      </c>
      <c r="P58" s="19" t="s">
        <v>107</v>
      </c>
      <c r="Q58" s="60">
        <v>2350</v>
      </c>
      <c r="R58" s="20">
        <v>0</v>
      </c>
      <c r="S58" s="66">
        <f t="shared" si="0"/>
        <v>2350</v>
      </c>
      <c r="T58" s="19" t="s">
        <v>41</v>
      </c>
      <c r="U58" s="19"/>
      <c r="V58" s="131" t="s">
        <v>92</v>
      </c>
      <c r="W58" s="216" t="s">
        <v>517</v>
      </c>
      <c r="X58" s="23"/>
    </row>
    <row r="59" spans="1:24" ht="128.25" hidden="1" customHeight="1">
      <c r="A59" s="54" t="s">
        <v>421</v>
      </c>
      <c r="B59" s="54" t="str">
        <f t="shared" si="2"/>
        <v>GGGAF</v>
      </c>
      <c r="C59" s="54" t="str">
        <f t="shared" si="2"/>
        <v>CCONT</v>
      </c>
      <c r="D59"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9" s="54">
        <f t="shared" si="2"/>
        <v>12</v>
      </c>
      <c r="F59" s="37" t="s">
        <v>841</v>
      </c>
      <c r="G59" s="37" t="s">
        <v>35</v>
      </c>
      <c r="H59" s="8" t="s">
        <v>36</v>
      </c>
      <c r="I59" s="37" t="s">
        <v>37</v>
      </c>
      <c r="J59" s="65">
        <v>40</v>
      </c>
      <c r="K59" s="10">
        <v>2020</v>
      </c>
      <c r="L59" s="192"/>
      <c r="M59" s="37">
        <v>1</v>
      </c>
      <c r="N59" s="37">
        <v>1489650</v>
      </c>
      <c r="O59" s="37" t="s">
        <v>926</v>
      </c>
      <c r="P59" s="19" t="s">
        <v>107</v>
      </c>
      <c r="Q59" s="60">
        <v>2350</v>
      </c>
      <c r="R59" s="20">
        <v>0</v>
      </c>
      <c r="S59" s="66">
        <f t="shared" si="0"/>
        <v>2350</v>
      </c>
      <c r="T59" s="19" t="s">
        <v>41</v>
      </c>
      <c r="U59" s="19"/>
      <c r="V59" s="131" t="s">
        <v>92</v>
      </c>
      <c r="W59" s="216" t="s">
        <v>517</v>
      </c>
      <c r="X59" s="23"/>
    </row>
    <row r="60" spans="1:24" ht="128.25" hidden="1" customHeight="1">
      <c r="A60" s="54" t="s">
        <v>421</v>
      </c>
      <c r="B60" s="54" t="str">
        <f t="shared" si="2"/>
        <v>GGGAF</v>
      </c>
      <c r="C60" s="54" t="str">
        <f t="shared" si="2"/>
        <v>CCONT</v>
      </c>
      <c r="D60"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60" s="54">
        <f t="shared" si="2"/>
        <v>12</v>
      </c>
      <c r="F60" s="54" t="s">
        <v>841</v>
      </c>
      <c r="G60" s="54" t="s">
        <v>35</v>
      </c>
      <c r="H60" s="8" t="s">
        <v>36</v>
      </c>
      <c r="I60" s="54" t="s">
        <v>37</v>
      </c>
      <c r="J60" s="67">
        <v>40</v>
      </c>
      <c r="K60" s="10">
        <v>2020</v>
      </c>
      <c r="L60" s="192"/>
      <c r="M60" s="54">
        <v>1</v>
      </c>
      <c r="N60" s="54">
        <v>1569251</v>
      </c>
      <c r="O60" s="54" t="s">
        <v>977</v>
      </c>
      <c r="P60" s="19" t="s">
        <v>107</v>
      </c>
      <c r="Q60" s="60">
        <v>2350</v>
      </c>
      <c r="R60" s="20">
        <v>0</v>
      </c>
      <c r="S60" s="66">
        <f t="shared" si="0"/>
        <v>2350</v>
      </c>
      <c r="T60" s="19" t="s">
        <v>41</v>
      </c>
      <c r="U60" s="54"/>
      <c r="V60" s="131" t="s">
        <v>92</v>
      </c>
      <c r="W60" s="216" t="s">
        <v>517</v>
      </c>
      <c r="X60" s="23"/>
    </row>
    <row r="61" spans="1:24" ht="128.25" hidden="1" customHeight="1">
      <c r="A61" s="54" t="s">
        <v>421</v>
      </c>
      <c r="B61" s="54" t="s">
        <v>831</v>
      </c>
      <c r="C61" s="54" t="s">
        <v>918</v>
      </c>
      <c r="D61" s="54" t="s">
        <v>876</v>
      </c>
      <c r="E61" s="54">
        <v>20</v>
      </c>
      <c r="F61" s="37" t="s">
        <v>922</v>
      </c>
      <c r="G61" s="37" t="s">
        <v>35</v>
      </c>
      <c r="H61" s="37" t="s">
        <v>310</v>
      </c>
      <c r="I61" s="37" t="s">
        <v>37</v>
      </c>
      <c r="J61" s="65">
        <v>20</v>
      </c>
      <c r="K61" s="10">
        <v>2020</v>
      </c>
      <c r="L61" s="192"/>
      <c r="M61" s="37">
        <v>1</v>
      </c>
      <c r="N61" s="37">
        <v>1094244</v>
      </c>
      <c r="O61" s="37" t="s">
        <v>921</v>
      </c>
      <c r="P61" s="19" t="s">
        <v>107</v>
      </c>
      <c r="Q61" s="20">
        <v>1800</v>
      </c>
      <c r="R61" s="20">
        <f>211.5*4</f>
        <v>846</v>
      </c>
      <c r="S61" s="20">
        <f t="shared" si="0"/>
        <v>2646</v>
      </c>
      <c r="T61" s="19" t="s">
        <v>41</v>
      </c>
      <c r="U61" s="19" t="s">
        <v>2227</v>
      </c>
      <c r="V61" s="131" t="s">
        <v>92</v>
      </c>
      <c r="W61" s="216" t="s">
        <v>517</v>
      </c>
      <c r="X61" s="23"/>
    </row>
    <row r="62" spans="1:24" ht="128.25" hidden="1" customHeight="1">
      <c r="A62" s="54" t="s">
        <v>421</v>
      </c>
      <c r="B62" s="54" t="str">
        <f t="shared" ref="B62:K63" si="3">B61</f>
        <v>GGGAF</v>
      </c>
      <c r="C62" s="54" t="str">
        <f t="shared" si="3"/>
        <v>CCONT</v>
      </c>
      <c r="D62"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2" s="54">
        <f t="shared" si="3"/>
        <v>20</v>
      </c>
      <c r="F62" s="54" t="str">
        <f t="shared" si="3"/>
        <v>Aprimoramento das Análise Financeira, Econômica e Patrimonial das Demonstrações Contábeis conforme orientações dos òrgãos superiores do Sistema de Contabilidade Federal</v>
      </c>
      <c r="G62" s="54" t="str">
        <f t="shared" si="3"/>
        <v xml:space="preserve"> INDIVIDUAL</v>
      </c>
      <c r="H62" s="54" t="str">
        <f t="shared" si="3"/>
        <v>CONGRESSO</v>
      </c>
      <c r="I62" s="54" t="str">
        <f t="shared" si="3"/>
        <v>PRESENCIAL</v>
      </c>
      <c r="J62" s="67">
        <f t="shared" si="3"/>
        <v>20</v>
      </c>
      <c r="K62" s="10">
        <f t="shared" si="3"/>
        <v>2020</v>
      </c>
      <c r="L62" s="192"/>
      <c r="M62" s="54">
        <f>M61</f>
        <v>1</v>
      </c>
      <c r="N62" s="37">
        <v>1733910</v>
      </c>
      <c r="O62" s="37" t="s">
        <v>885</v>
      </c>
      <c r="P62" s="19" t="s">
        <v>40</v>
      </c>
      <c r="Q62" s="20">
        <f>Q61</f>
        <v>1800</v>
      </c>
      <c r="R62" s="20">
        <f>R61</f>
        <v>846</v>
      </c>
      <c r="S62" s="20">
        <f t="shared" si="0"/>
        <v>2646</v>
      </c>
      <c r="T62" s="19" t="s">
        <v>41</v>
      </c>
      <c r="U62" s="54" t="str">
        <f>U61</f>
        <v>Congresso Brasileiro de Contabilidade, em NOV/2020 (15 a 18/11) - Balneário Camboriú - SC</v>
      </c>
      <c r="V62" s="131" t="s">
        <v>92</v>
      </c>
      <c r="W62" s="216" t="s">
        <v>517</v>
      </c>
      <c r="X62" s="23"/>
    </row>
    <row r="63" spans="1:24" ht="128.25" hidden="1" customHeight="1">
      <c r="A63" s="54" t="s">
        <v>421</v>
      </c>
      <c r="B63" s="54" t="str">
        <f t="shared" si="3"/>
        <v>GGGAF</v>
      </c>
      <c r="C63" s="54" t="str">
        <f t="shared" si="3"/>
        <v>CCONT</v>
      </c>
      <c r="D63"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3" s="54">
        <f t="shared" si="3"/>
        <v>20</v>
      </c>
      <c r="F63" s="54" t="str">
        <f t="shared" si="3"/>
        <v>Aprimoramento das Análise Financeira, Econômica e Patrimonial das Demonstrações Contábeis conforme orientações dos òrgãos superiores do Sistema de Contabilidade Federal</v>
      </c>
      <c r="G63" s="54" t="str">
        <f t="shared" si="3"/>
        <v xml:space="preserve"> INDIVIDUAL</v>
      </c>
      <c r="H63" s="54" t="str">
        <f t="shared" si="3"/>
        <v>CONGRESSO</v>
      </c>
      <c r="I63" s="54" t="str">
        <f t="shared" si="3"/>
        <v>PRESENCIAL</v>
      </c>
      <c r="J63" s="67">
        <f t="shared" si="3"/>
        <v>20</v>
      </c>
      <c r="K63" s="10">
        <f t="shared" si="3"/>
        <v>2020</v>
      </c>
      <c r="L63" s="192"/>
      <c r="M63" s="54">
        <f>M62</f>
        <v>1</v>
      </c>
      <c r="N63" s="37">
        <v>1567992</v>
      </c>
      <c r="O63" s="37" t="s">
        <v>842</v>
      </c>
      <c r="P63" s="19" t="s">
        <v>107</v>
      </c>
      <c r="Q63" s="20">
        <f>Q62</f>
        <v>1800</v>
      </c>
      <c r="R63" s="20">
        <f>R62</f>
        <v>846</v>
      </c>
      <c r="S63" s="20">
        <f t="shared" si="0"/>
        <v>2646</v>
      </c>
      <c r="T63" s="19" t="s">
        <v>41</v>
      </c>
      <c r="U63" s="54" t="str">
        <f>U62</f>
        <v>Congresso Brasileiro de Contabilidade, em NOV/2020 (15 a 18/11) - Balneário Camboriú - SC</v>
      </c>
      <c r="V63" s="131" t="s">
        <v>92</v>
      </c>
      <c r="W63" s="216" t="s">
        <v>517</v>
      </c>
      <c r="X63" s="23"/>
    </row>
    <row r="64" spans="1:24" s="42" customFormat="1" ht="128.25" hidden="1" customHeight="1">
      <c r="A64" s="51" t="s">
        <v>421</v>
      </c>
      <c r="B64" s="51" t="s">
        <v>831</v>
      </c>
      <c r="C64" s="51" t="s">
        <v>831</v>
      </c>
      <c r="D64" s="51" t="s">
        <v>832</v>
      </c>
      <c r="E64" s="51">
        <v>15</v>
      </c>
      <c r="F64" s="12" t="s">
        <v>833</v>
      </c>
      <c r="G64" s="12" t="s">
        <v>45</v>
      </c>
      <c r="H64" s="8" t="s">
        <v>36</v>
      </c>
      <c r="I64" s="12" t="s">
        <v>37</v>
      </c>
      <c r="J64" s="52">
        <v>24</v>
      </c>
      <c r="K64" s="10">
        <v>2020</v>
      </c>
      <c r="L64" s="192"/>
      <c r="M64" s="51">
        <v>1</v>
      </c>
      <c r="N64" s="12">
        <v>1517703</v>
      </c>
      <c r="O64" s="12" t="s">
        <v>953</v>
      </c>
      <c r="P64" s="8" t="s">
        <v>107</v>
      </c>
      <c r="Q64" s="53">
        <v>4000</v>
      </c>
      <c r="R64" s="14">
        <v>0</v>
      </c>
      <c r="S64" s="53">
        <f t="shared" si="0"/>
        <v>4000</v>
      </c>
      <c r="T64" s="8" t="s">
        <v>41</v>
      </c>
      <c r="U64" s="33" t="s">
        <v>2225</v>
      </c>
      <c r="V64" s="131" t="s">
        <v>92</v>
      </c>
      <c r="W64" s="210" t="s">
        <v>93</v>
      </c>
      <c r="X64" s="41" t="s">
        <v>50</v>
      </c>
    </row>
    <row r="65" spans="1:24" s="42" customFormat="1" ht="128.25" hidden="1" customHeight="1">
      <c r="A65" s="51" t="s">
        <v>421</v>
      </c>
      <c r="B65" s="51" t="s">
        <v>831</v>
      </c>
      <c r="C65" s="51" t="s">
        <v>831</v>
      </c>
      <c r="D65" s="51" t="s">
        <v>832</v>
      </c>
      <c r="E65" s="51">
        <v>15</v>
      </c>
      <c r="F65" s="12" t="s">
        <v>833</v>
      </c>
      <c r="G65" s="12" t="s">
        <v>45</v>
      </c>
      <c r="H65" s="8" t="s">
        <v>36</v>
      </c>
      <c r="I65" s="12" t="s">
        <v>37</v>
      </c>
      <c r="J65" s="52">
        <v>24</v>
      </c>
      <c r="K65" s="10">
        <v>2020</v>
      </c>
      <c r="L65" s="192"/>
      <c r="M65" s="51">
        <v>1</v>
      </c>
      <c r="N65" s="12">
        <v>1494153</v>
      </c>
      <c r="O65" s="12" t="s">
        <v>959</v>
      </c>
      <c r="P65" s="8" t="s">
        <v>107</v>
      </c>
      <c r="Q65" s="53">
        <v>4000</v>
      </c>
      <c r="R65" s="14">
        <v>0</v>
      </c>
      <c r="S65" s="53">
        <f t="shared" si="0"/>
        <v>4000</v>
      </c>
      <c r="T65" s="8" t="s">
        <v>41</v>
      </c>
      <c r="U65" s="33" t="s">
        <v>2225</v>
      </c>
      <c r="V65" s="131" t="s">
        <v>92</v>
      </c>
      <c r="W65" s="210" t="s">
        <v>93</v>
      </c>
      <c r="X65" s="41" t="s">
        <v>50</v>
      </c>
    </row>
    <row r="66" spans="1:24" s="42" customFormat="1" ht="128.25" hidden="1" customHeight="1">
      <c r="A66" s="51" t="s">
        <v>421</v>
      </c>
      <c r="B66" s="51" t="s">
        <v>831</v>
      </c>
      <c r="C66" s="51" t="s">
        <v>831</v>
      </c>
      <c r="D66" s="51" t="s">
        <v>832</v>
      </c>
      <c r="E66" s="51">
        <v>15</v>
      </c>
      <c r="F66" s="12" t="s">
        <v>833</v>
      </c>
      <c r="G66" s="12" t="s">
        <v>45</v>
      </c>
      <c r="H66" s="8" t="s">
        <v>36</v>
      </c>
      <c r="I66" s="12" t="s">
        <v>37</v>
      </c>
      <c r="J66" s="52">
        <v>24</v>
      </c>
      <c r="K66" s="10">
        <v>2020</v>
      </c>
      <c r="L66" s="192"/>
      <c r="M66" s="51">
        <v>1</v>
      </c>
      <c r="N66" s="12">
        <v>1489723</v>
      </c>
      <c r="O66" s="12" t="s">
        <v>961</v>
      </c>
      <c r="P66" s="8" t="s">
        <v>107</v>
      </c>
      <c r="Q66" s="53">
        <v>4000</v>
      </c>
      <c r="R66" s="14">
        <v>0</v>
      </c>
      <c r="S66" s="53">
        <f t="shared" si="0"/>
        <v>4000</v>
      </c>
      <c r="T66" s="8" t="s">
        <v>41</v>
      </c>
      <c r="U66" s="33" t="s">
        <v>2225</v>
      </c>
      <c r="V66" s="131" t="s">
        <v>92</v>
      </c>
      <c r="W66" s="210" t="s">
        <v>93</v>
      </c>
      <c r="X66" s="41" t="s">
        <v>50</v>
      </c>
    </row>
    <row r="67" spans="1:24" s="42" customFormat="1" ht="128.25" hidden="1" customHeight="1">
      <c r="A67" s="51" t="s">
        <v>421</v>
      </c>
      <c r="B67" s="51" t="s">
        <v>831</v>
      </c>
      <c r="C67" s="51" t="s">
        <v>831</v>
      </c>
      <c r="D67" s="51" t="s">
        <v>832</v>
      </c>
      <c r="E67" s="51">
        <v>15</v>
      </c>
      <c r="F67" s="12" t="s">
        <v>833</v>
      </c>
      <c r="G67" s="12" t="s">
        <v>45</v>
      </c>
      <c r="H67" s="8" t="s">
        <v>36</v>
      </c>
      <c r="I67" s="12" t="s">
        <v>37</v>
      </c>
      <c r="J67" s="52">
        <v>24</v>
      </c>
      <c r="K67" s="10">
        <v>2020</v>
      </c>
      <c r="L67" s="192"/>
      <c r="M67" s="51">
        <v>1</v>
      </c>
      <c r="N67" s="12">
        <v>1517696</v>
      </c>
      <c r="O67" s="12" t="s">
        <v>883</v>
      </c>
      <c r="P67" s="8" t="s">
        <v>107</v>
      </c>
      <c r="Q67" s="53">
        <v>4000</v>
      </c>
      <c r="R67" s="14">
        <v>0</v>
      </c>
      <c r="S67" s="53">
        <f t="shared" si="0"/>
        <v>4000</v>
      </c>
      <c r="T67" s="8" t="s">
        <v>41</v>
      </c>
      <c r="U67" s="33" t="s">
        <v>2225</v>
      </c>
      <c r="V67" s="131" t="s">
        <v>92</v>
      </c>
      <c r="W67" s="210" t="s">
        <v>93</v>
      </c>
      <c r="X67" s="41" t="s">
        <v>50</v>
      </c>
    </row>
    <row r="68" spans="1:24" s="42" customFormat="1" ht="128.25" hidden="1" customHeight="1">
      <c r="A68" s="51" t="s">
        <v>421</v>
      </c>
      <c r="B68" s="51" t="s">
        <v>831</v>
      </c>
      <c r="C68" s="51" t="s">
        <v>831</v>
      </c>
      <c r="D68" s="51" t="s">
        <v>832</v>
      </c>
      <c r="E68" s="51">
        <v>15</v>
      </c>
      <c r="F68" s="12" t="s">
        <v>833</v>
      </c>
      <c r="G68" s="12" t="s">
        <v>45</v>
      </c>
      <c r="H68" s="8" t="s">
        <v>36</v>
      </c>
      <c r="I68" s="12" t="s">
        <v>37</v>
      </c>
      <c r="J68" s="52">
        <v>24</v>
      </c>
      <c r="K68" s="10">
        <v>2020</v>
      </c>
      <c r="L68" s="192"/>
      <c r="M68" s="51">
        <v>1</v>
      </c>
      <c r="N68" s="12">
        <v>1810266</v>
      </c>
      <c r="O68" s="12" t="s">
        <v>975</v>
      </c>
      <c r="P68" s="8" t="s">
        <v>40</v>
      </c>
      <c r="Q68" s="53">
        <v>4000</v>
      </c>
      <c r="R68" s="14">
        <v>0</v>
      </c>
      <c r="S68" s="53">
        <f t="shared" ref="S68:S131" si="4">(R68+Q68)*M68</f>
        <v>4000</v>
      </c>
      <c r="T68" s="8" t="s">
        <v>41</v>
      </c>
      <c r="U68" s="33" t="s">
        <v>2225</v>
      </c>
      <c r="V68" s="131" t="s">
        <v>92</v>
      </c>
      <c r="W68" s="210" t="s">
        <v>93</v>
      </c>
      <c r="X68" s="41" t="s">
        <v>50</v>
      </c>
    </row>
    <row r="69" spans="1:24" s="42" customFormat="1" ht="128.25" hidden="1" customHeight="1">
      <c r="A69" s="51" t="s">
        <v>421</v>
      </c>
      <c r="B69" s="51" t="s">
        <v>831</v>
      </c>
      <c r="C69" s="51" t="s">
        <v>831</v>
      </c>
      <c r="D69" s="51" t="s">
        <v>832</v>
      </c>
      <c r="E69" s="51">
        <v>15</v>
      </c>
      <c r="F69" s="12" t="s">
        <v>833</v>
      </c>
      <c r="G69" s="12" t="s">
        <v>45</v>
      </c>
      <c r="H69" s="8" t="s">
        <v>36</v>
      </c>
      <c r="I69" s="12" t="s">
        <v>37</v>
      </c>
      <c r="J69" s="52">
        <v>24</v>
      </c>
      <c r="K69" s="10">
        <v>2020</v>
      </c>
      <c r="L69" s="192"/>
      <c r="M69" s="51">
        <v>1</v>
      </c>
      <c r="N69" s="12">
        <v>2264159</v>
      </c>
      <c r="O69" s="12" t="s">
        <v>988</v>
      </c>
      <c r="P69" s="8" t="s">
        <v>40</v>
      </c>
      <c r="Q69" s="53">
        <v>4000</v>
      </c>
      <c r="R69" s="14">
        <v>0</v>
      </c>
      <c r="S69" s="53">
        <f t="shared" si="4"/>
        <v>4000</v>
      </c>
      <c r="T69" s="8" t="s">
        <v>41</v>
      </c>
      <c r="U69" s="33" t="s">
        <v>2225</v>
      </c>
      <c r="V69" s="131" t="s">
        <v>92</v>
      </c>
      <c r="W69" s="210" t="s">
        <v>93</v>
      </c>
      <c r="X69" s="41" t="s">
        <v>50</v>
      </c>
    </row>
    <row r="70" spans="1:24" s="42" customFormat="1" ht="128.25" hidden="1" customHeight="1">
      <c r="A70" s="51" t="s">
        <v>421</v>
      </c>
      <c r="B70" s="51" t="s">
        <v>831</v>
      </c>
      <c r="C70" s="51" t="s">
        <v>831</v>
      </c>
      <c r="D70" s="51" t="s">
        <v>832</v>
      </c>
      <c r="E70" s="51">
        <v>15</v>
      </c>
      <c r="F70" s="12" t="s">
        <v>833</v>
      </c>
      <c r="G70" s="12" t="s">
        <v>45</v>
      </c>
      <c r="H70" s="8" t="s">
        <v>36</v>
      </c>
      <c r="I70" s="12" t="s">
        <v>37</v>
      </c>
      <c r="J70" s="52">
        <v>24</v>
      </c>
      <c r="K70" s="10">
        <v>2020</v>
      </c>
      <c r="L70" s="192"/>
      <c r="M70" s="51">
        <v>1</v>
      </c>
      <c r="N70" s="12">
        <v>1802226</v>
      </c>
      <c r="O70" s="12" t="s">
        <v>892</v>
      </c>
      <c r="P70" s="8" t="s">
        <v>40</v>
      </c>
      <c r="Q70" s="53">
        <v>4000</v>
      </c>
      <c r="R70" s="14">
        <v>0</v>
      </c>
      <c r="S70" s="53">
        <f t="shared" si="4"/>
        <v>4000</v>
      </c>
      <c r="T70" s="8" t="s">
        <v>41</v>
      </c>
      <c r="U70" s="33" t="s">
        <v>2225</v>
      </c>
      <c r="V70" s="131" t="s">
        <v>92</v>
      </c>
      <c r="W70" s="210" t="s">
        <v>93</v>
      </c>
      <c r="X70" s="41" t="s">
        <v>50</v>
      </c>
    </row>
    <row r="71" spans="1:24" s="42" customFormat="1" ht="128.25" hidden="1" customHeight="1">
      <c r="A71" s="51" t="s">
        <v>421</v>
      </c>
      <c r="B71" s="51" t="s">
        <v>831</v>
      </c>
      <c r="C71" s="51" t="s">
        <v>831</v>
      </c>
      <c r="D71" s="51" t="s">
        <v>832</v>
      </c>
      <c r="E71" s="51">
        <v>15</v>
      </c>
      <c r="F71" s="12" t="s">
        <v>833</v>
      </c>
      <c r="G71" s="12" t="s">
        <v>45</v>
      </c>
      <c r="H71" s="8" t="s">
        <v>36</v>
      </c>
      <c r="I71" s="12" t="s">
        <v>37</v>
      </c>
      <c r="J71" s="52">
        <v>24</v>
      </c>
      <c r="K71" s="10">
        <v>2020</v>
      </c>
      <c r="L71" s="192"/>
      <c r="M71" s="51">
        <v>1</v>
      </c>
      <c r="N71" s="12">
        <v>1820505</v>
      </c>
      <c r="O71" s="12" t="s">
        <v>932</v>
      </c>
      <c r="P71" s="8" t="s">
        <v>40</v>
      </c>
      <c r="Q71" s="53">
        <v>4000</v>
      </c>
      <c r="R71" s="14">
        <v>0</v>
      </c>
      <c r="S71" s="53">
        <f t="shared" si="4"/>
        <v>4000</v>
      </c>
      <c r="T71" s="8" t="s">
        <v>41</v>
      </c>
      <c r="U71" s="33" t="s">
        <v>2225</v>
      </c>
      <c r="V71" s="131" t="s">
        <v>92</v>
      </c>
      <c r="W71" s="210" t="s">
        <v>93</v>
      </c>
      <c r="X71" s="41" t="s">
        <v>50</v>
      </c>
    </row>
    <row r="72" spans="1:24" s="42" customFormat="1" ht="128.25" hidden="1" customHeight="1">
      <c r="A72" s="51" t="s">
        <v>421</v>
      </c>
      <c r="B72" s="51" t="s">
        <v>831</v>
      </c>
      <c r="C72" s="51" t="s">
        <v>831</v>
      </c>
      <c r="D72" s="51" t="s">
        <v>832</v>
      </c>
      <c r="E72" s="51">
        <v>15</v>
      </c>
      <c r="F72" s="12" t="s">
        <v>833</v>
      </c>
      <c r="G72" s="12" t="s">
        <v>45</v>
      </c>
      <c r="H72" s="8" t="s">
        <v>36</v>
      </c>
      <c r="I72" s="12" t="s">
        <v>37</v>
      </c>
      <c r="J72" s="52">
        <v>24</v>
      </c>
      <c r="K72" s="10">
        <v>2020</v>
      </c>
      <c r="L72" s="192"/>
      <c r="M72" s="51">
        <v>1</v>
      </c>
      <c r="N72" s="12">
        <v>2113736</v>
      </c>
      <c r="O72" s="12" t="s">
        <v>916</v>
      </c>
      <c r="P72" s="8" t="s">
        <v>40</v>
      </c>
      <c r="Q72" s="53">
        <v>4000</v>
      </c>
      <c r="R72" s="14">
        <v>0</v>
      </c>
      <c r="S72" s="53">
        <f t="shared" si="4"/>
        <v>4000</v>
      </c>
      <c r="T72" s="8" t="s">
        <v>41</v>
      </c>
      <c r="U72" s="33" t="s">
        <v>2225</v>
      </c>
      <c r="V72" s="131" t="s">
        <v>92</v>
      </c>
      <c r="W72" s="210" t="s">
        <v>93</v>
      </c>
      <c r="X72" s="41" t="s">
        <v>50</v>
      </c>
    </row>
    <row r="73" spans="1:24" s="42" customFormat="1" ht="128.25" hidden="1" customHeight="1">
      <c r="A73" s="51" t="s">
        <v>421</v>
      </c>
      <c r="B73" s="51" t="s">
        <v>831</v>
      </c>
      <c r="C73" s="51" t="s">
        <v>831</v>
      </c>
      <c r="D73" s="51" t="s">
        <v>832</v>
      </c>
      <c r="E73" s="51">
        <v>15</v>
      </c>
      <c r="F73" s="12" t="s">
        <v>833</v>
      </c>
      <c r="G73" s="12" t="s">
        <v>45</v>
      </c>
      <c r="H73" s="8" t="s">
        <v>36</v>
      </c>
      <c r="I73" s="12" t="s">
        <v>37</v>
      </c>
      <c r="J73" s="62">
        <v>24</v>
      </c>
      <c r="K73" s="10">
        <v>2020</v>
      </c>
      <c r="L73" s="192"/>
      <c r="M73" s="12">
        <v>1</v>
      </c>
      <c r="N73" s="12">
        <v>1801179</v>
      </c>
      <c r="O73" s="12" t="s">
        <v>834</v>
      </c>
      <c r="P73" s="8" t="s">
        <v>107</v>
      </c>
      <c r="Q73" s="53">
        <v>4000</v>
      </c>
      <c r="R73" s="14">
        <v>0</v>
      </c>
      <c r="S73" s="53">
        <f t="shared" si="4"/>
        <v>4000</v>
      </c>
      <c r="T73" s="8" t="s">
        <v>41</v>
      </c>
      <c r="U73" s="33" t="s">
        <v>2225</v>
      </c>
      <c r="V73" s="131" t="s">
        <v>92</v>
      </c>
      <c r="W73" s="210" t="s">
        <v>93</v>
      </c>
      <c r="X73" s="41" t="s">
        <v>50</v>
      </c>
    </row>
    <row r="74" spans="1:24" s="42" customFormat="1" ht="128.25" hidden="1" customHeight="1">
      <c r="A74" s="51" t="s">
        <v>421</v>
      </c>
      <c r="B74" s="51" t="s">
        <v>831</v>
      </c>
      <c r="C74" s="51" t="s">
        <v>831</v>
      </c>
      <c r="D74" s="51" t="s">
        <v>832</v>
      </c>
      <c r="E74" s="51">
        <v>15</v>
      </c>
      <c r="F74" s="12" t="s">
        <v>833</v>
      </c>
      <c r="G74" s="12" t="s">
        <v>45</v>
      </c>
      <c r="H74" s="8" t="s">
        <v>36</v>
      </c>
      <c r="I74" s="12" t="s">
        <v>37</v>
      </c>
      <c r="J74" s="62">
        <v>24</v>
      </c>
      <c r="K74" s="10">
        <v>2020</v>
      </c>
      <c r="L74" s="192"/>
      <c r="M74" s="12">
        <v>1</v>
      </c>
      <c r="N74" s="12">
        <v>2264147</v>
      </c>
      <c r="O74" s="12" t="s">
        <v>982</v>
      </c>
      <c r="P74" s="8" t="s">
        <v>40</v>
      </c>
      <c r="Q74" s="53">
        <v>4000</v>
      </c>
      <c r="R74" s="14">
        <v>0</v>
      </c>
      <c r="S74" s="53">
        <f t="shared" si="4"/>
        <v>4000</v>
      </c>
      <c r="T74" s="8" t="s">
        <v>41</v>
      </c>
      <c r="U74" s="33" t="s">
        <v>2225</v>
      </c>
      <c r="V74" s="131" t="s">
        <v>92</v>
      </c>
      <c r="W74" s="210" t="s">
        <v>93</v>
      </c>
      <c r="X74" s="41" t="s">
        <v>50</v>
      </c>
    </row>
    <row r="75" spans="1:24" s="42" customFormat="1" ht="128.25" hidden="1" customHeight="1">
      <c r="A75" s="51" t="s">
        <v>421</v>
      </c>
      <c r="B75" s="51" t="s">
        <v>831</v>
      </c>
      <c r="C75" s="51" t="s">
        <v>831</v>
      </c>
      <c r="D75" s="51" t="s">
        <v>832</v>
      </c>
      <c r="E75" s="51">
        <v>15</v>
      </c>
      <c r="F75" s="12" t="s">
        <v>833</v>
      </c>
      <c r="G75" s="12" t="s">
        <v>45</v>
      </c>
      <c r="H75" s="8" t="s">
        <v>36</v>
      </c>
      <c r="I75" s="12" t="s">
        <v>37</v>
      </c>
      <c r="J75" s="62">
        <v>24</v>
      </c>
      <c r="K75" s="10">
        <v>2020</v>
      </c>
      <c r="L75" s="192"/>
      <c r="M75" s="12">
        <v>1</v>
      </c>
      <c r="N75" s="12">
        <v>2145976</v>
      </c>
      <c r="O75" s="12" t="s">
        <v>969</v>
      </c>
      <c r="P75" s="12" t="s">
        <v>970</v>
      </c>
      <c r="Q75" s="53">
        <v>4000</v>
      </c>
      <c r="R75" s="14">
        <v>0</v>
      </c>
      <c r="S75" s="53">
        <f t="shared" si="4"/>
        <v>4000</v>
      </c>
      <c r="T75" s="8" t="s">
        <v>41</v>
      </c>
      <c r="U75" s="33" t="s">
        <v>2225</v>
      </c>
      <c r="V75" s="131" t="s">
        <v>92</v>
      </c>
      <c r="W75" s="210" t="s">
        <v>93</v>
      </c>
      <c r="X75" s="41" t="s">
        <v>50</v>
      </c>
    </row>
    <row r="76" spans="1:24" s="42" customFormat="1" ht="128.25" hidden="1" customHeight="1">
      <c r="A76" s="51" t="s">
        <v>421</v>
      </c>
      <c r="B76" s="51" t="s">
        <v>831</v>
      </c>
      <c r="C76" s="51" t="s">
        <v>831</v>
      </c>
      <c r="D76" s="51" t="s">
        <v>832</v>
      </c>
      <c r="E76" s="51">
        <v>15</v>
      </c>
      <c r="F76" s="12" t="s">
        <v>833</v>
      </c>
      <c r="G76" s="12" t="s">
        <v>45</v>
      </c>
      <c r="H76" s="8" t="s">
        <v>36</v>
      </c>
      <c r="I76" s="12" t="s">
        <v>37</v>
      </c>
      <c r="J76" s="62">
        <v>24</v>
      </c>
      <c r="K76" s="10">
        <v>2020</v>
      </c>
      <c r="L76" s="192"/>
      <c r="M76" s="12">
        <v>1</v>
      </c>
      <c r="N76" s="12">
        <v>2997988</v>
      </c>
      <c r="O76" s="12" t="s">
        <v>956</v>
      </c>
      <c r="P76" s="12" t="s">
        <v>957</v>
      </c>
      <c r="Q76" s="53">
        <v>4000</v>
      </c>
      <c r="R76" s="14">
        <v>0</v>
      </c>
      <c r="S76" s="53">
        <f t="shared" si="4"/>
        <v>4000</v>
      </c>
      <c r="T76" s="8" t="s">
        <v>41</v>
      </c>
      <c r="U76" s="33" t="s">
        <v>2225</v>
      </c>
      <c r="V76" s="131" t="s">
        <v>92</v>
      </c>
      <c r="W76" s="210" t="s">
        <v>93</v>
      </c>
      <c r="X76" s="41" t="s">
        <v>50</v>
      </c>
    </row>
    <row r="77" spans="1:24" s="42" customFormat="1" ht="128.25" hidden="1" customHeight="1">
      <c r="A77" s="51" t="s">
        <v>421</v>
      </c>
      <c r="B77" s="51" t="s">
        <v>831</v>
      </c>
      <c r="C77" s="51" t="s">
        <v>831</v>
      </c>
      <c r="D77" s="51" t="s">
        <v>832</v>
      </c>
      <c r="E77" s="51">
        <v>15</v>
      </c>
      <c r="F77" s="12" t="s">
        <v>833</v>
      </c>
      <c r="G77" s="12" t="s">
        <v>45</v>
      </c>
      <c r="H77" s="8" t="s">
        <v>36</v>
      </c>
      <c r="I77" s="12" t="s">
        <v>37</v>
      </c>
      <c r="J77" s="62">
        <v>24</v>
      </c>
      <c r="K77" s="10">
        <v>2020</v>
      </c>
      <c r="L77" s="192"/>
      <c r="M77" s="12">
        <v>1</v>
      </c>
      <c r="N77" s="12">
        <v>1489667</v>
      </c>
      <c r="O77" s="12" t="s">
        <v>978</v>
      </c>
      <c r="P77" s="8" t="s">
        <v>107</v>
      </c>
      <c r="Q77" s="53">
        <v>4000</v>
      </c>
      <c r="R77" s="14">
        <v>0</v>
      </c>
      <c r="S77" s="53">
        <f t="shared" si="4"/>
        <v>4000</v>
      </c>
      <c r="T77" s="8" t="s">
        <v>41</v>
      </c>
      <c r="U77" s="33" t="s">
        <v>2225</v>
      </c>
      <c r="V77" s="131" t="s">
        <v>92</v>
      </c>
      <c r="W77" s="210" t="s">
        <v>93</v>
      </c>
      <c r="X77" s="41" t="s">
        <v>50</v>
      </c>
    </row>
    <row r="78" spans="1:24" s="42" customFormat="1" ht="128.25" hidden="1" customHeight="1">
      <c r="A78" s="51" t="s">
        <v>421</v>
      </c>
      <c r="B78" s="51" t="s">
        <v>831</v>
      </c>
      <c r="C78" s="51" t="s">
        <v>831</v>
      </c>
      <c r="D78" s="51" t="s">
        <v>832</v>
      </c>
      <c r="E78" s="51">
        <v>15</v>
      </c>
      <c r="F78" s="12" t="s">
        <v>833</v>
      </c>
      <c r="G78" s="12" t="s">
        <v>45</v>
      </c>
      <c r="H78" s="8" t="s">
        <v>36</v>
      </c>
      <c r="I78" s="12" t="s">
        <v>37</v>
      </c>
      <c r="J78" s="62">
        <v>24</v>
      </c>
      <c r="K78" s="10">
        <v>2020</v>
      </c>
      <c r="L78" s="192"/>
      <c r="M78" s="12">
        <v>1</v>
      </c>
      <c r="N78" s="12">
        <v>2263986</v>
      </c>
      <c r="O78" s="12" t="s">
        <v>856</v>
      </c>
      <c r="P78" s="8" t="s">
        <v>40</v>
      </c>
      <c r="Q78" s="53">
        <v>4000</v>
      </c>
      <c r="R78" s="14">
        <v>0</v>
      </c>
      <c r="S78" s="53">
        <f t="shared" si="4"/>
        <v>4000</v>
      </c>
      <c r="T78" s="8" t="s">
        <v>41</v>
      </c>
      <c r="U78" s="33" t="s">
        <v>2225</v>
      </c>
      <c r="V78" s="131" t="s">
        <v>92</v>
      </c>
      <c r="W78" s="210" t="s">
        <v>93</v>
      </c>
      <c r="X78" s="41" t="s">
        <v>50</v>
      </c>
    </row>
    <row r="79" spans="1:24" s="42" customFormat="1" ht="128.25" hidden="1" customHeight="1">
      <c r="A79" s="51" t="s">
        <v>421</v>
      </c>
      <c r="B79" s="51" t="s">
        <v>831</v>
      </c>
      <c r="C79" s="51" t="s">
        <v>831</v>
      </c>
      <c r="D79" s="51" t="s">
        <v>832</v>
      </c>
      <c r="E79" s="51">
        <v>15</v>
      </c>
      <c r="F79" s="12" t="s">
        <v>833</v>
      </c>
      <c r="G79" s="12" t="s">
        <v>45</v>
      </c>
      <c r="H79" s="8" t="s">
        <v>36</v>
      </c>
      <c r="I79" s="12" t="s">
        <v>37</v>
      </c>
      <c r="J79" s="62">
        <v>24</v>
      </c>
      <c r="K79" s="10">
        <v>2020</v>
      </c>
      <c r="L79" s="192"/>
      <c r="M79" s="12">
        <v>1</v>
      </c>
      <c r="N79" s="12">
        <v>3001746</v>
      </c>
      <c r="O79" s="12" t="s">
        <v>838</v>
      </c>
      <c r="P79" s="8" t="s">
        <v>40</v>
      </c>
      <c r="Q79" s="53">
        <v>4000</v>
      </c>
      <c r="R79" s="14">
        <v>0</v>
      </c>
      <c r="S79" s="53">
        <f t="shared" si="4"/>
        <v>4000</v>
      </c>
      <c r="T79" s="8" t="s">
        <v>41</v>
      </c>
      <c r="U79" s="33" t="s">
        <v>2225</v>
      </c>
      <c r="V79" s="131" t="s">
        <v>92</v>
      </c>
      <c r="W79" s="210" t="s">
        <v>93</v>
      </c>
      <c r="X79" s="41" t="s">
        <v>50</v>
      </c>
    </row>
    <row r="80" spans="1:24" ht="128.25" hidden="1" customHeight="1">
      <c r="A80" s="54" t="s">
        <v>421</v>
      </c>
      <c r="B80" s="54" t="s">
        <v>831</v>
      </c>
      <c r="C80" s="54" t="s">
        <v>831</v>
      </c>
      <c r="D80" s="54" t="s">
        <v>835</v>
      </c>
      <c r="E80" s="54">
        <v>15</v>
      </c>
      <c r="F80" s="37" t="s">
        <v>836</v>
      </c>
      <c r="G80" s="37" t="s">
        <v>145</v>
      </c>
      <c r="H80" s="8" t="s">
        <v>36</v>
      </c>
      <c r="I80" s="19" t="s">
        <v>46</v>
      </c>
      <c r="J80" s="65">
        <v>120</v>
      </c>
      <c r="K80" s="10">
        <v>2020</v>
      </c>
      <c r="L80" s="192" t="s">
        <v>610</v>
      </c>
      <c r="M80" s="37">
        <v>1</v>
      </c>
      <c r="N80" s="37">
        <v>1801179</v>
      </c>
      <c r="O80" s="37" t="s">
        <v>834</v>
      </c>
      <c r="P80" s="19" t="s">
        <v>107</v>
      </c>
      <c r="Q80" s="20">
        <v>0</v>
      </c>
      <c r="R80" s="20">
        <v>0</v>
      </c>
      <c r="S80" s="20">
        <f t="shared" si="4"/>
        <v>0</v>
      </c>
      <c r="T80" s="19" t="s">
        <v>145</v>
      </c>
      <c r="U80" s="19"/>
      <c r="V80" s="216" t="s">
        <v>48</v>
      </c>
      <c r="W80" s="216" t="s">
        <v>837</v>
      </c>
      <c r="X80" s="23"/>
    </row>
    <row r="81" spans="1:24" ht="128.25" hidden="1" customHeight="1">
      <c r="A81" s="54" t="s">
        <v>421</v>
      </c>
      <c r="B81" s="54" t="s">
        <v>831</v>
      </c>
      <c r="C81" s="54" t="s">
        <v>831</v>
      </c>
      <c r="D81" s="54" t="s">
        <v>835</v>
      </c>
      <c r="E81" s="54">
        <v>15</v>
      </c>
      <c r="F81" s="37" t="s">
        <v>836</v>
      </c>
      <c r="G81" s="37" t="s">
        <v>35</v>
      </c>
      <c r="H81" s="8" t="s">
        <v>36</v>
      </c>
      <c r="I81" s="37" t="s">
        <v>37</v>
      </c>
      <c r="J81" s="65">
        <v>24</v>
      </c>
      <c r="K81" s="10">
        <v>2020</v>
      </c>
      <c r="L81" s="192"/>
      <c r="M81" s="37">
        <v>1</v>
      </c>
      <c r="N81" s="37">
        <v>2997988</v>
      </c>
      <c r="O81" s="37" t="s">
        <v>956</v>
      </c>
      <c r="P81" s="37" t="s">
        <v>957</v>
      </c>
      <c r="Q81" s="66">
        <v>4200</v>
      </c>
      <c r="R81" s="20">
        <v>0</v>
      </c>
      <c r="S81" s="66">
        <f t="shared" si="4"/>
        <v>4200</v>
      </c>
      <c r="T81" s="19" t="s">
        <v>41</v>
      </c>
      <c r="U81" s="19"/>
      <c r="V81" s="216" t="s">
        <v>48</v>
      </c>
      <c r="W81" s="216" t="s">
        <v>837</v>
      </c>
      <c r="X81" s="23"/>
    </row>
    <row r="82" spans="1:24" ht="128.25" hidden="1" customHeight="1">
      <c r="A82" s="54" t="s">
        <v>421</v>
      </c>
      <c r="B82" s="54" t="s">
        <v>831</v>
      </c>
      <c r="C82" s="54" t="s">
        <v>831</v>
      </c>
      <c r="D82" s="54" t="s">
        <v>835</v>
      </c>
      <c r="E82" s="54">
        <v>15</v>
      </c>
      <c r="F82" s="37" t="s">
        <v>836</v>
      </c>
      <c r="G82" s="37" t="s">
        <v>35</v>
      </c>
      <c r="H82" s="8" t="s">
        <v>36</v>
      </c>
      <c r="I82" s="37" t="s">
        <v>37</v>
      </c>
      <c r="J82" s="65">
        <v>24</v>
      </c>
      <c r="K82" s="10">
        <v>2020</v>
      </c>
      <c r="L82" s="192"/>
      <c r="M82" s="37">
        <v>1</v>
      </c>
      <c r="N82" s="37">
        <v>2145976</v>
      </c>
      <c r="O82" s="37" t="s">
        <v>969</v>
      </c>
      <c r="P82" s="37" t="s">
        <v>970</v>
      </c>
      <c r="Q82" s="66">
        <v>4200</v>
      </c>
      <c r="R82" s="20">
        <v>0</v>
      </c>
      <c r="S82" s="66">
        <f t="shared" si="4"/>
        <v>4200</v>
      </c>
      <c r="T82" s="19" t="s">
        <v>41</v>
      </c>
      <c r="U82" s="19"/>
      <c r="V82" s="216" t="s">
        <v>48</v>
      </c>
      <c r="W82" s="216" t="s">
        <v>837</v>
      </c>
      <c r="X82" s="23"/>
    </row>
    <row r="83" spans="1:24" ht="128.25" hidden="1" customHeight="1">
      <c r="A83" s="54" t="s">
        <v>421</v>
      </c>
      <c r="B83" s="54" t="s">
        <v>831</v>
      </c>
      <c r="C83" s="54" t="s">
        <v>831</v>
      </c>
      <c r="D83" s="54" t="s">
        <v>835</v>
      </c>
      <c r="E83" s="54">
        <v>15</v>
      </c>
      <c r="F83" s="37" t="s">
        <v>836</v>
      </c>
      <c r="G83" s="37" t="s">
        <v>35</v>
      </c>
      <c r="H83" s="8" t="s">
        <v>36</v>
      </c>
      <c r="I83" s="37" t="s">
        <v>37</v>
      </c>
      <c r="J83" s="65">
        <v>24</v>
      </c>
      <c r="K83" s="10">
        <v>2020</v>
      </c>
      <c r="L83" s="192"/>
      <c r="M83" s="37">
        <v>1</v>
      </c>
      <c r="N83" s="37">
        <v>3006343</v>
      </c>
      <c r="O83" s="37" t="s">
        <v>996</v>
      </c>
      <c r="P83" s="19" t="s">
        <v>40</v>
      </c>
      <c r="Q83" s="66">
        <v>4200</v>
      </c>
      <c r="R83" s="20">
        <v>0</v>
      </c>
      <c r="S83" s="66">
        <f t="shared" si="4"/>
        <v>4200</v>
      </c>
      <c r="T83" s="19" t="s">
        <v>41</v>
      </c>
      <c r="U83" s="19"/>
      <c r="V83" s="216" t="s">
        <v>48</v>
      </c>
      <c r="W83" s="216" t="s">
        <v>837</v>
      </c>
      <c r="X83" s="23"/>
    </row>
    <row r="84" spans="1:24" ht="128.25" hidden="1" customHeight="1">
      <c r="A84" s="68" t="s">
        <v>421</v>
      </c>
      <c r="B84" s="68" t="s">
        <v>831</v>
      </c>
      <c r="C84" s="68" t="s">
        <v>875</v>
      </c>
      <c r="D84" s="68" t="s">
        <v>876</v>
      </c>
      <c r="E84" s="68">
        <v>20</v>
      </c>
      <c r="F84" s="68" t="s">
        <v>877</v>
      </c>
      <c r="G84" s="27" t="s">
        <v>45</v>
      </c>
      <c r="H84" s="24" t="s">
        <v>36</v>
      </c>
      <c r="I84" s="27" t="s">
        <v>37</v>
      </c>
      <c r="J84" s="69">
        <v>20</v>
      </c>
      <c r="K84" s="10">
        <v>2020</v>
      </c>
      <c r="L84" s="192"/>
      <c r="M84" s="68">
        <v>1</v>
      </c>
      <c r="N84" s="68">
        <v>1822746</v>
      </c>
      <c r="O84" s="68" t="s">
        <v>984</v>
      </c>
      <c r="P84" s="24" t="s">
        <v>40</v>
      </c>
      <c r="Q84" s="70">
        <v>4000</v>
      </c>
      <c r="R84" s="28">
        <v>0</v>
      </c>
      <c r="S84" s="70">
        <f t="shared" si="4"/>
        <v>4000</v>
      </c>
      <c r="T84" s="24" t="s">
        <v>41</v>
      </c>
      <c r="U84" s="29" t="s">
        <v>2228</v>
      </c>
      <c r="V84" s="216" t="s">
        <v>243</v>
      </c>
      <c r="W84" s="262" t="s">
        <v>244</v>
      </c>
      <c r="X84" s="18" t="s">
        <v>58</v>
      </c>
    </row>
    <row r="85" spans="1:24" ht="128.25" hidden="1" customHeight="1">
      <c r="A85" s="68" t="s">
        <v>421</v>
      </c>
      <c r="B85" s="68" t="s">
        <v>831</v>
      </c>
      <c r="C85" s="68" t="s">
        <v>875</v>
      </c>
      <c r="D85" s="68" t="s">
        <v>876</v>
      </c>
      <c r="E85" s="68">
        <v>20</v>
      </c>
      <c r="F85" s="68" t="s">
        <v>877</v>
      </c>
      <c r="G85" s="27" t="s">
        <v>45</v>
      </c>
      <c r="H85" s="24" t="s">
        <v>36</v>
      </c>
      <c r="I85" s="27" t="s">
        <v>37</v>
      </c>
      <c r="J85" s="69">
        <v>20</v>
      </c>
      <c r="K85" s="10">
        <v>2020</v>
      </c>
      <c r="L85" s="192"/>
      <c r="M85" s="68">
        <v>1</v>
      </c>
      <c r="N85" s="68">
        <v>1093234</v>
      </c>
      <c r="O85" s="68" t="s">
        <v>990</v>
      </c>
      <c r="P85" s="24" t="s">
        <v>107</v>
      </c>
      <c r="Q85" s="70">
        <v>4000</v>
      </c>
      <c r="R85" s="28">
        <v>0</v>
      </c>
      <c r="S85" s="70">
        <f t="shared" si="4"/>
        <v>4000</v>
      </c>
      <c r="T85" s="24" t="s">
        <v>41</v>
      </c>
      <c r="U85" s="29" t="s">
        <v>2229</v>
      </c>
      <c r="V85" s="216" t="s">
        <v>243</v>
      </c>
      <c r="W85" s="262" t="s">
        <v>244</v>
      </c>
      <c r="X85" s="18" t="s">
        <v>58</v>
      </c>
    </row>
    <row r="86" spans="1:24" ht="128.25" hidden="1" customHeight="1">
      <c r="A86" s="68" t="s">
        <v>421</v>
      </c>
      <c r="B86" s="68" t="s">
        <v>831</v>
      </c>
      <c r="C86" s="68" t="s">
        <v>875</v>
      </c>
      <c r="D86" s="68" t="s">
        <v>876</v>
      </c>
      <c r="E86" s="68">
        <v>20</v>
      </c>
      <c r="F86" s="68" t="s">
        <v>877</v>
      </c>
      <c r="G86" s="27" t="s">
        <v>45</v>
      </c>
      <c r="H86" s="24" t="s">
        <v>36</v>
      </c>
      <c r="I86" s="27" t="s">
        <v>37</v>
      </c>
      <c r="J86" s="69">
        <v>20</v>
      </c>
      <c r="K86" s="10">
        <v>2020</v>
      </c>
      <c r="L86" s="192"/>
      <c r="M86" s="68">
        <v>1</v>
      </c>
      <c r="N86" s="68">
        <v>1568000</v>
      </c>
      <c r="O86" s="68" t="s">
        <v>994</v>
      </c>
      <c r="P86" s="24" t="s">
        <v>107</v>
      </c>
      <c r="Q86" s="70">
        <v>4000</v>
      </c>
      <c r="R86" s="28">
        <v>0</v>
      </c>
      <c r="S86" s="70">
        <f t="shared" si="4"/>
        <v>4000</v>
      </c>
      <c r="T86" s="24" t="s">
        <v>41</v>
      </c>
      <c r="U86" s="29" t="s">
        <v>2229</v>
      </c>
      <c r="V86" s="112" t="s">
        <v>243</v>
      </c>
      <c r="W86" s="262" t="s">
        <v>244</v>
      </c>
      <c r="X86" s="18" t="s">
        <v>58</v>
      </c>
    </row>
    <row r="87" spans="1:24" ht="128.25" hidden="1" customHeight="1">
      <c r="A87" s="68" t="s">
        <v>421</v>
      </c>
      <c r="B87" s="68" t="s">
        <v>831</v>
      </c>
      <c r="C87" s="68" t="s">
        <v>875</v>
      </c>
      <c r="D87" s="68" t="s">
        <v>876</v>
      </c>
      <c r="E87" s="68">
        <v>20</v>
      </c>
      <c r="F87" s="68" t="s">
        <v>877</v>
      </c>
      <c r="G87" s="27" t="s">
        <v>45</v>
      </c>
      <c r="H87" s="24" t="s">
        <v>36</v>
      </c>
      <c r="I87" s="27" t="s">
        <v>37</v>
      </c>
      <c r="J87" s="69">
        <v>20</v>
      </c>
      <c r="K87" s="10">
        <v>2020</v>
      </c>
      <c r="L87" s="192"/>
      <c r="M87" s="68">
        <v>1</v>
      </c>
      <c r="N87" s="68">
        <v>1632470</v>
      </c>
      <c r="O87" s="68" t="s">
        <v>907</v>
      </c>
      <c r="P87" s="24" t="s">
        <v>40</v>
      </c>
      <c r="Q87" s="70">
        <v>4000</v>
      </c>
      <c r="R87" s="28">
        <v>0</v>
      </c>
      <c r="S87" s="70">
        <f t="shared" si="4"/>
        <v>4000</v>
      </c>
      <c r="T87" s="24" t="s">
        <v>41</v>
      </c>
      <c r="U87" s="29" t="s">
        <v>2229</v>
      </c>
      <c r="V87" s="112" t="s">
        <v>243</v>
      </c>
      <c r="W87" s="262" t="s">
        <v>244</v>
      </c>
      <c r="X87" s="18" t="s">
        <v>58</v>
      </c>
    </row>
    <row r="88" spans="1:24" ht="128.25" hidden="1" customHeight="1">
      <c r="A88" s="68" t="s">
        <v>421</v>
      </c>
      <c r="B88" s="68" t="s">
        <v>831</v>
      </c>
      <c r="C88" s="68" t="s">
        <v>875</v>
      </c>
      <c r="D88" s="68" t="s">
        <v>876</v>
      </c>
      <c r="E88" s="68">
        <v>20</v>
      </c>
      <c r="F88" s="68" t="s">
        <v>877</v>
      </c>
      <c r="G88" s="27" t="s">
        <v>45</v>
      </c>
      <c r="H88" s="24" t="s">
        <v>36</v>
      </c>
      <c r="I88" s="27" t="s">
        <v>37</v>
      </c>
      <c r="J88" s="69">
        <v>20</v>
      </c>
      <c r="K88" s="10">
        <v>2020</v>
      </c>
      <c r="L88" s="192"/>
      <c r="M88" s="68">
        <v>1</v>
      </c>
      <c r="N88" s="68">
        <v>1489654</v>
      </c>
      <c r="O88" s="68" t="s">
        <v>928</v>
      </c>
      <c r="P88" s="24" t="s">
        <v>107</v>
      </c>
      <c r="Q88" s="70">
        <v>4000</v>
      </c>
      <c r="R88" s="28">
        <v>0</v>
      </c>
      <c r="S88" s="70">
        <f t="shared" si="4"/>
        <v>4000</v>
      </c>
      <c r="T88" s="24" t="s">
        <v>41</v>
      </c>
      <c r="U88" s="29" t="s">
        <v>2228</v>
      </c>
      <c r="V88" s="112" t="s">
        <v>243</v>
      </c>
      <c r="W88" s="262" t="s">
        <v>244</v>
      </c>
      <c r="X88" s="18" t="s">
        <v>58</v>
      </c>
    </row>
    <row r="89" spans="1:24" ht="128.25" hidden="1" customHeight="1">
      <c r="A89" s="68" t="s">
        <v>421</v>
      </c>
      <c r="B89" s="68" t="s">
        <v>831</v>
      </c>
      <c r="C89" s="68" t="s">
        <v>875</v>
      </c>
      <c r="D89" s="68" t="s">
        <v>876</v>
      </c>
      <c r="E89" s="68">
        <v>20</v>
      </c>
      <c r="F89" s="68" t="s">
        <v>877</v>
      </c>
      <c r="G89" s="27" t="s">
        <v>45</v>
      </c>
      <c r="H89" s="24" t="s">
        <v>36</v>
      </c>
      <c r="I89" s="27" t="s">
        <v>37</v>
      </c>
      <c r="J89" s="69">
        <v>20</v>
      </c>
      <c r="K89" s="10">
        <v>2020</v>
      </c>
      <c r="L89" s="192"/>
      <c r="M89" s="68">
        <v>1</v>
      </c>
      <c r="N89" s="68">
        <v>1489653</v>
      </c>
      <c r="O89" s="68" t="s">
        <v>933</v>
      </c>
      <c r="P89" s="24" t="s">
        <v>107</v>
      </c>
      <c r="Q89" s="70">
        <v>4000</v>
      </c>
      <c r="R89" s="28">
        <v>0</v>
      </c>
      <c r="S89" s="70">
        <f t="shared" si="4"/>
        <v>4000</v>
      </c>
      <c r="T89" s="24" t="s">
        <v>41</v>
      </c>
      <c r="U89" s="29" t="s">
        <v>2228</v>
      </c>
      <c r="V89" s="112" t="s">
        <v>243</v>
      </c>
      <c r="W89" s="262" t="s">
        <v>244</v>
      </c>
      <c r="X89" s="18" t="s">
        <v>58</v>
      </c>
    </row>
    <row r="90" spans="1:24" ht="128.25" hidden="1" customHeight="1">
      <c r="A90" s="68" t="s">
        <v>421</v>
      </c>
      <c r="B90" s="68" t="s">
        <v>831</v>
      </c>
      <c r="C90" s="68" t="s">
        <v>875</v>
      </c>
      <c r="D90" s="68" t="s">
        <v>876</v>
      </c>
      <c r="E90" s="68">
        <v>20</v>
      </c>
      <c r="F90" s="68" t="s">
        <v>877</v>
      </c>
      <c r="G90" s="27" t="s">
        <v>45</v>
      </c>
      <c r="H90" s="24" t="s">
        <v>36</v>
      </c>
      <c r="I90" s="27" t="s">
        <v>37</v>
      </c>
      <c r="J90" s="69">
        <v>20</v>
      </c>
      <c r="K90" s="10">
        <v>2020</v>
      </c>
      <c r="L90" s="192"/>
      <c r="M90" s="68">
        <v>1</v>
      </c>
      <c r="N90" s="68">
        <v>1822181</v>
      </c>
      <c r="O90" s="68" t="s">
        <v>951</v>
      </c>
      <c r="P90" s="24" t="s">
        <v>40</v>
      </c>
      <c r="Q90" s="70">
        <v>4000</v>
      </c>
      <c r="R90" s="28">
        <v>0</v>
      </c>
      <c r="S90" s="70">
        <f t="shared" si="4"/>
        <v>4000</v>
      </c>
      <c r="T90" s="24" t="s">
        <v>41</v>
      </c>
      <c r="U90" s="29" t="s">
        <v>2228</v>
      </c>
      <c r="V90" s="112" t="s">
        <v>243</v>
      </c>
      <c r="W90" s="262" t="s">
        <v>244</v>
      </c>
      <c r="X90" s="18" t="s">
        <v>58</v>
      </c>
    </row>
    <row r="91" spans="1:24" ht="128.25" hidden="1" customHeight="1">
      <c r="A91" s="68" t="s">
        <v>421</v>
      </c>
      <c r="B91" s="68" t="s">
        <v>831</v>
      </c>
      <c r="C91" s="68" t="s">
        <v>875</v>
      </c>
      <c r="D91" s="68" t="s">
        <v>876</v>
      </c>
      <c r="E91" s="68">
        <v>20</v>
      </c>
      <c r="F91" s="68" t="s">
        <v>877</v>
      </c>
      <c r="G91" s="27" t="s">
        <v>45</v>
      </c>
      <c r="H91" s="24" t="s">
        <v>36</v>
      </c>
      <c r="I91" s="27" t="s">
        <v>37</v>
      </c>
      <c r="J91" s="69">
        <v>20</v>
      </c>
      <c r="K91" s="10">
        <v>2020</v>
      </c>
      <c r="L91" s="192"/>
      <c r="M91" s="68">
        <v>1</v>
      </c>
      <c r="N91" s="68">
        <v>1568346</v>
      </c>
      <c r="O91" s="68" t="s">
        <v>908</v>
      </c>
      <c r="P91" s="24" t="s">
        <v>107</v>
      </c>
      <c r="Q91" s="70">
        <v>4000</v>
      </c>
      <c r="R91" s="28">
        <v>0</v>
      </c>
      <c r="S91" s="70">
        <f t="shared" si="4"/>
        <v>4000</v>
      </c>
      <c r="T91" s="24" t="s">
        <v>41</v>
      </c>
      <c r="U91" s="29" t="s">
        <v>2228</v>
      </c>
      <c r="V91" s="112" t="s">
        <v>243</v>
      </c>
      <c r="W91" s="262" t="s">
        <v>244</v>
      </c>
      <c r="X91" s="18" t="s">
        <v>58</v>
      </c>
    </row>
    <row r="92" spans="1:24" ht="128.25" hidden="1" customHeight="1">
      <c r="A92" s="68" t="s">
        <v>421</v>
      </c>
      <c r="B92" s="68" t="s">
        <v>831</v>
      </c>
      <c r="C92" s="68" t="s">
        <v>875</v>
      </c>
      <c r="D92" s="68" t="s">
        <v>876</v>
      </c>
      <c r="E92" s="68">
        <v>20</v>
      </c>
      <c r="F92" s="68" t="s">
        <v>877</v>
      </c>
      <c r="G92" s="27" t="s">
        <v>45</v>
      </c>
      <c r="H92" s="24" t="s">
        <v>36</v>
      </c>
      <c r="I92" s="27" t="s">
        <v>37</v>
      </c>
      <c r="J92" s="69">
        <v>20</v>
      </c>
      <c r="K92" s="10">
        <v>2020</v>
      </c>
      <c r="L92" s="192"/>
      <c r="M92" s="68">
        <v>1</v>
      </c>
      <c r="N92" s="68">
        <v>1553783</v>
      </c>
      <c r="O92" s="68" t="s">
        <v>878</v>
      </c>
      <c r="P92" s="24" t="s">
        <v>107</v>
      </c>
      <c r="Q92" s="70">
        <v>4000</v>
      </c>
      <c r="R92" s="28">
        <v>0</v>
      </c>
      <c r="S92" s="70">
        <f t="shared" si="4"/>
        <v>4000</v>
      </c>
      <c r="T92" s="24" t="s">
        <v>41</v>
      </c>
      <c r="U92" s="29" t="s">
        <v>2228</v>
      </c>
      <c r="V92" s="112" t="s">
        <v>243</v>
      </c>
      <c r="W92" s="262" t="s">
        <v>244</v>
      </c>
      <c r="X92" s="18" t="s">
        <v>58</v>
      </c>
    </row>
    <row r="93" spans="1:24" ht="128.25" hidden="1" customHeight="1">
      <c r="A93" s="68" t="s">
        <v>421</v>
      </c>
      <c r="B93" s="68" t="s">
        <v>831</v>
      </c>
      <c r="C93" s="68" t="s">
        <v>875</v>
      </c>
      <c r="D93" s="68" t="s">
        <v>876</v>
      </c>
      <c r="E93" s="68">
        <v>20</v>
      </c>
      <c r="F93" s="68" t="s">
        <v>877</v>
      </c>
      <c r="G93" s="27" t="s">
        <v>45</v>
      </c>
      <c r="H93" s="24" t="s">
        <v>36</v>
      </c>
      <c r="I93" s="27" t="s">
        <v>37</v>
      </c>
      <c r="J93" s="69">
        <v>20</v>
      </c>
      <c r="K93" s="10">
        <v>2020</v>
      </c>
      <c r="L93" s="192"/>
      <c r="M93" s="68">
        <v>1</v>
      </c>
      <c r="N93" s="68">
        <v>1819858</v>
      </c>
      <c r="O93" s="68" t="s">
        <v>899</v>
      </c>
      <c r="P93" s="24" t="s">
        <v>40</v>
      </c>
      <c r="Q93" s="70">
        <v>4000</v>
      </c>
      <c r="R93" s="28">
        <v>0</v>
      </c>
      <c r="S93" s="70">
        <f t="shared" si="4"/>
        <v>4000</v>
      </c>
      <c r="T93" s="24" t="s">
        <v>41</v>
      </c>
      <c r="U93" s="29" t="s">
        <v>2228</v>
      </c>
      <c r="V93" s="112" t="s">
        <v>243</v>
      </c>
      <c r="W93" s="262" t="s">
        <v>244</v>
      </c>
      <c r="X93" s="18" t="s">
        <v>58</v>
      </c>
    </row>
    <row r="94" spans="1:24" ht="128.25" hidden="1" customHeight="1">
      <c r="A94" s="68" t="s">
        <v>421</v>
      </c>
      <c r="B94" s="68" t="s">
        <v>831</v>
      </c>
      <c r="C94" s="68" t="s">
        <v>875</v>
      </c>
      <c r="D94" s="68" t="s">
        <v>876</v>
      </c>
      <c r="E94" s="68">
        <v>20</v>
      </c>
      <c r="F94" s="68" t="s">
        <v>877</v>
      </c>
      <c r="G94" s="27" t="s">
        <v>45</v>
      </c>
      <c r="H94" s="24" t="s">
        <v>36</v>
      </c>
      <c r="I94" s="27" t="s">
        <v>37</v>
      </c>
      <c r="J94" s="69">
        <v>20</v>
      </c>
      <c r="K94" s="10">
        <v>2020</v>
      </c>
      <c r="L94" s="192"/>
      <c r="M94" s="68">
        <v>1</v>
      </c>
      <c r="N94" s="68">
        <v>1348545</v>
      </c>
      <c r="O94" s="68" t="s">
        <v>960</v>
      </c>
      <c r="P94" s="24" t="s">
        <v>40</v>
      </c>
      <c r="Q94" s="70">
        <v>4000</v>
      </c>
      <c r="R94" s="28">
        <v>0</v>
      </c>
      <c r="S94" s="70">
        <f t="shared" si="4"/>
        <v>4000</v>
      </c>
      <c r="T94" s="24" t="s">
        <v>41</v>
      </c>
      <c r="U94" s="29" t="s">
        <v>2228</v>
      </c>
      <c r="V94" s="112" t="s">
        <v>243</v>
      </c>
      <c r="W94" s="262" t="s">
        <v>244</v>
      </c>
      <c r="X94" s="18" t="s">
        <v>58</v>
      </c>
    </row>
    <row r="95" spans="1:24" ht="128.25" hidden="1" customHeight="1">
      <c r="A95" s="68" t="s">
        <v>421</v>
      </c>
      <c r="B95" s="68" t="s">
        <v>831</v>
      </c>
      <c r="C95" s="68" t="s">
        <v>875</v>
      </c>
      <c r="D95" s="68" t="s">
        <v>876</v>
      </c>
      <c r="E95" s="68">
        <v>20</v>
      </c>
      <c r="F95" s="68" t="s">
        <v>877</v>
      </c>
      <c r="G95" s="27" t="s">
        <v>45</v>
      </c>
      <c r="H95" s="24" t="s">
        <v>36</v>
      </c>
      <c r="I95" s="27" t="s">
        <v>37</v>
      </c>
      <c r="J95" s="69">
        <v>20</v>
      </c>
      <c r="K95" s="10">
        <v>2020</v>
      </c>
      <c r="L95" s="192"/>
      <c r="M95" s="68">
        <v>1</v>
      </c>
      <c r="N95" s="68">
        <v>3002572</v>
      </c>
      <c r="O95" s="68" t="s">
        <v>964</v>
      </c>
      <c r="P95" s="24" t="s">
        <v>40</v>
      </c>
      <c r="Q95" s="70">
        <v>4000</v>
      </c>
      <c r="R95" s="28">
        <v>0</v>
      </c>
      <c r="S95" s="70">
        <f t="shared" si="4"/>
        <v>4000</v>
      </c>
      <c r="T95" s="24" t="s">
        <v>41</v>
      </c>
      <c r="U95" s="29" t="s">
        <v>2228</v>
      </c>
      <c r="V95" s="112" t="s">
        <v>243</v>
      </c>
      <c r="W95" s="262" t="s">
        <v>244</v>
      </c>
      <c r="X95" s="18" t="s">
        <v>58</v>
      </c>
    </row>
    <row r="96" spans="1:24" ht="128.25" hidden="1" customHeight="1">
      <c r="A96" s="54" t="s">
        <v>421</v>
      </c>
      <c r="B96" s="54" t="s">
        <v>831</v>
      </c>
      <c r="C96" s="54" t="s">
        <v>831</v>
      </c>
      <c r="D96" s="54" t="s">
        <v>848</v>
      </c>
      <c r="E96" s="54">
        <v>15</v>
      </c>
      <c r="F96" s="37" t="s">
        <v>902</v>
      </c>
      <c r="G96" s="37" t="s">
        <v>45</v>
      </c>
      <c r="H96" s="8" t="s">
        <v>36</v>
      </c>
      <c r="I96" s="37" t="s">
        <v>37</v>
      </c>
      <c r="J96" s="65">
        <v>40</v>
      </c>
      <c r="K96" s="10">
        <v>2020</v>
      </c>
      <c r="L96" s="192"/>
      <c r="M96" s="37">
        <v>1</v>
      </c>
      <c r="N96" s="37">
        <v>1796036</v>
      </c>
      <c r="O96" s="37" t="s">
        <v>965</v>
      </c>
      <c r="P96" s="19" t="s">
        <v>40</v>
      </c>
      <c r="Q96" s="20">
        <v>0</v>
      </c>
      <c r="R96" s="20">
        <v>0</v>
      </c>
      <c r="S96" s="20">
        <f t="shared" si="4"/>
        <v>0</v>
      </c>
      <c r="T96" s="19" t="s">
        <v>41</v>
      </c>
      <c r="U96" s="19"/>
      <c r="V96" s="131" t="s">
        <v>48</v>
      </c>
      <c r="W96" s="216" t="s">
        <v>904</v>
      </c>
      <c r="X96" s="71" t="s">
        <v>78</v>
      </c>
    </row>
    <row r="97" spans="1:24" ht="128.25" hidden="1" customHeight="1">
      <c r="A97" s="54" t="s">
        <v>421</v>
      </c>
      <c r="B97" s="54" t="s">
        <v>831</v>
      </c>
      <c r="C97" s="54" t="s">
        <v>831</v>
      </c>
      <c r="D97" s="54" t="s">
        <v>901</v>
      </c>
      <c r="E97" s="54">
        <v>15</v>
      </c>
      <c r="F97" s="37" t="s">
        <v>902</v>
      </c>
      <c r="G97" s="37" t="s">
        <v>45</v>
      </c>
      <c r="H97" s="8" t="s">
        <v>36</v>
      </c>
      <c r="I97" s="37" t="s">
        <v>37</v>
      </c>
      <c r="J97" s="65">
        <v>40</v>
      </c>
      <c r="K97" s="10">
        <v>2020</v>
      </c>
      <c r="L97" s="192"/>
      <c r="M97" s="37">
        <v>1</v>
      </c>
      <c r="N97" s="37">
        <v>3002207</v>
      </c>
      <c r="O97" s="37" t="s">
        <v>968</v>
      </c>
      <c r="P97" s="19" t="s">
        <v>40</v>
      </c>
      <c r="Q97" s="20">
        <v>0</v>
      </c>
      <c r="R97" s="20">
        <v>0</v>
      </c>
      <c r="S97" s="20">
        <f t="shared" si="4"/>
        <v>0</v>
      </c>
      <c r="T97" s="19" t="s">
        <v>41</v>
      </c>
      <c r="U97" s="19"/>
      <c r="V97" s="131" t="s">
        <v>48</v>
      </c>
      <c r="W97" s="216" t="s">
        <v>904</v>
      </c>
      <c r="X97" s="71" t="s">
        <v>78</v>
      </c>
    </row>
    <row r="98" spans="1:24" ht="128.25" hidden="1" customHeight="1">
      <c r="A98" s="54" t="s">
        <v>421</v>
      </c>
      <c r="B98" s="54" t="s">
        <v>831</v>
      </c>
      <c r="C98" s="54" t="s">
        <v>831</v>
      </c>
      <c r="D98" s="54" t="s">
        <v>901</v>
      </c>
      <c r="E98" s="54">
        <v>15</v>
      </c>
      <c r="F98" s="37" t="s">
        <v>902</v>
      </c>
      <c r="G98" s="37" t="s">
        <v>45</v>
      </c>
      <c r="H98" s="8" t="s">
        <v>36</v>
      </c>
      <c r="I98" s="37" t="s">
        <v>37</v>
      </c>
      <c r="J98" s="65">
        <v>40</v>
      </c>
      <c r="K98" s="10">
        <v>2020</v>
      </c>
      <c r="L98" s="192"/>
      <c r="M98" s="37">
        <v>1</v>
      </c>
      <c r="N98" s="37">
        <v>1816688</v>
      </c>
      <c r="O98" s="37" t="s">
        <v>987</v>
      </c>
      <c r="P98" s="19" t="s">
        <v>40</v>
      </c>
      <c r="Q98" s="20">
        <v>0</v>
      </c>
      <c r="R98" s="20">
        <v>0</v>
      </c>
      <c r="S98" s="20">
        <f t="shared" si="4"/>
        <v>0</v>
      </c>
      <c r="T98" s="19" t="s">
        <v>41</v>
      </c>
      <c r="U98" s="19"/>
      <c r="V98" s="131" t="s">
        <v>48</v>
      </c>
      <c r="W98" s="216" t="s">
        <v>904</v>
      </c>
      <c r="X98" s="71" t="s">
        <v>78</v>
      </c>
    </row>
    <row r="99" spans="1:24" ht="128.25" hidden="1" customHeight="1">
      <c r="A99" s="54" t="s">
        <v>421</v>
      </c>
      <c r="B99" s="54" t="s">
        <v>831</v>
      </c>
      <c r="C99" s="54" t="s">
        <v>831</v>
      </c>
      <c r="D99" s="54" t="s">
        <v>901</v>
      </c>
      <c r="E99" s="54">
        <v>15</v>
      </c>
      <c r="F99" s="37" t="s">
        <v>902</v>
      </c>
      <c r="G99" s="37" t="s">
        <v>45</v>
      </c>
      <c r="H99" s="8" t="s">
        <v>36</v>
      </c>
      <c r="I99" s="37" t="s">
        <v>37</v>
      </c>
      <c r="J99" s="65">
        <v>40</v>
      </c>
      <c r="K99" s="10">
        <v>2020</v>
      </c>
      <c r="L99" s="192"/>
      <c r="M99" s="37">
        <v>1</v>
      </c>
      <c r="N99" s="37">
        <v>1820606</v>
      </c>
      <c r="O99" s="37" t="s">
        <v>962</v>
      </c>
      <c r="P99" s="19" t="s">
        <v>40</v>
      </c>
      <c r="Q99" s="20">
        <v>0</v>
      </c>
      <c r="R99" s="20">
        <v>0</v>
      </c>
      <c r="S99" s="20">
        <f t="shared" si="4"/>
        <v>0</v>
      </c>
      <c r="T99" s="19" t="s">
        <v>41</v>
      </c>
      <c r="U99" s="19"/>
      <c r="V99" s="131" t="s">
        <v>48</v>
      </c>
      <c r="W99" s="216" t="s">
        <v>904</v>
      </c>
      <c r="X99" s="71" t="s">
        <v>78</v>
      </c>
    </row>
    <row r="100" spans="1:24" ht="128.25" hidden="1" customHeight="1">
      <c r="A100" s="54" t="s">
        <v>421</v>
      </c>
      <c r="B100" s="54" t="s">
        <v>831</v>
      </c>
      <c r="C100" s="54" t="s">
        <v>831</v>
      </c>
      <c r="D100" s="54" t="s">
        <v>901</v>
      </c>
      <c r="E100" s="54">
        <v>15</v>
      </c>
      <c r="F100" s="37" t="s">
        <v>902</v>
      </c>
      <c r="G100" s="37" t="s">
        <v>45</v>
      </c>
      <c r="H100" s="8" t="s">
        <v>36</v>
      </c>
      <c r="I100" s="37" t="s">
        <v>37</v>
      </c>
      <c r="J100" s="65">
        <v>40</v>
      </c>
      <c r="K100" s="10">
        <v>2020</v>
      </c>
      <c r="L100" s="192"/>
      <c r="M100" s="37">
        <v>1</v>
      </c>
      <c r="N100" s="37">
        <v>1787337</v>
      </c>
      <c r="O100" s="37" t="s">
        <v>914</v>
      </c>
      <c r="P100" s="19" t="s">
        <v>40</v>
      </c>
      <c r="Q100" s="20">
        <v>0</v>
      </c>
      <c r="R100" s="20">
        <v>0</v>
      </c>
      <c r="S100" s="20">
        <f t="shared" si="4"/>
        <v>0</v>
      </c>
      <c r="T100" s="19" t="s">
        <v>41</v>
      </c>
      <c r="U100" s="19"/>
      <c r="V100" s="131" t="s">
        <v>48</v>
      </c>
      <c r="W100" s="216" t="s">
        <v>904</v>
      </c>
      <c r="X100" s="71" t="s">
        <v>78</v>
      </c>
    </row>
    <row r="101" spans="1:24" ht="128.25" hidden="1" customHeight="1">
      <c r="A101" s="54" t="s">
        <v>421</v>
      </c>
      <c r="B101" s="54" t="s">
        <v>831</v>
      </c>
      <c r="C101" s="54" t="s">
        <v>831</v>
      </c>
      <c r="D101" s="54" t="s">
        <v>901</v>
      </c>
      <c r="E101" s="54">
        <v>15</v>
      </c>
      <c r="F101" s="37" t="s">
        <v>902</v>
      </c>
      <c r="G101" s="37" t="s">
        <v>45</v>
      </c>
      <c r="H101" s="8" t="s">
        <v>36</v>
      </c>
      <c r="I101" s="37" t="s">
        <v>37</v>
      </c>
      <c r="J101" s="65">
        <v>40</v>
      </c>
      <c r="K101" s="10">
        <v>2020</v>
      </c>
      <c r="L101" s="192"/>
      <c r="M101" s="37">
        <v>1</v>
      </c>
      <c r="N101" s="37">
        <v>2089662</v>
      </c>
      <c r="O101" s="37" t="s">
        <v>950</v>
      </c>
      <c r="P101" s="19" t="s">
        <v>40</v>
      </c>
      <c r="Q101" s="20">
        <v>0</v>
      </c>
      <c r="R101" s="20">
        <v>0</v>
      </c>
      <c r="S101" s="20">
        <f t="shared" si="4"/>
        <v>0</v>
      </c>
      <c r="T101" s="19" t="s">
        <v>41</v>
      </c>
      <c r="U101" s="19"/>
      <c r="V101" s="131" t="s">
        <v>48</v>
      </c>
      <c r="W101" s="216" t="s">
        <v>904</v>
      </c>
      <c r="X101" s="71" t="s">
        <v>78</v>
      </c>
    </row>
    <row r="102" spans="1:24" ht="128.25" hidden="1" customHeight="1">
      <c r="A102" s="54" t="s">
        <v>421</v>
      </c>
      <c r="B102" s="54" t="s">
        <v>831</v>
      </c>
      <c r="C102" s="54" t="s">
        <v>831</v>
      </c>
      <c r="D102" s="54" t="s">
        <v>901</v>
      </c>
      <c r="E102" s="54">
        <v>15</v>
      </c>
      <c r="F102" s="37" t="s">
        <v>902</v>
      </c>
      <c r="G102" s="37" t="s">
        <v>45</v>
      </c>
      <c r="H102" s="8" t="s">
        <v>36</v>
      </c>
      <c r="I102" s="37" t="s">
        <v>37</v>
      </c>
      <c r="J102" s="65">
        <v>40</v>
      </c>
      <c r="K102" s="10">
        <v>2020</v>
      </c>
      <c r="L102" s="192"/>
      <c r="M102" s="37">
        <v>1</v>
      </c>
      <c r="N102" s="37">
        <v>1944730</v>
      </c>
      <c r="O102" s="37" t="s">
        <v>938</v>
      </c>
      <c r="P102" s="19" t="s">
        <v>40</v>
      </c>
      <c r="Q102" s="20">
        <v>0</v>
      </c>
      <c r="R102" s="20">
        <v>0</v>
      </c>
      <c r="S102" s="20">
        <f t="shared" si="4"/>
        <v>0</v>
      </c>
      <c r="T102" s="19" t="s">
        <v>41</v>
      </c>
      <c r="U102" s="19"/>
      <c r="V102" s="131" t="s">
        <v>48</v>
      </c>
      <c r="W102" s="216" t="s">
        <v>904</v>
      </c>
      <c r="X102" s="71" t="s">
        <v>78</v>
      </c>
    </row>
    <row r="103" spans="1:24" ht="128.25" hidden="1" customHeight="1">
      <c r="A103" s="54" t="s">
        <v>421</v>
      </c>
      <c r="B103" s="54" t="s">
        <v>831</v>
      </c>
      <c r="C103" s="54" t="s">
        <v>831</v>
      </c>
      <c r="D103" s="54" t="s">
        <v>901</v>
      </c>
      <c r="E103" s="54">
        <v>15</v>
      </c>
      <c r="F103" s="37" t="s">
        <v>902</v>
      </c>
      <c r="G103" s="37" t="s">
        <v>45</v>
      </c>
      <c r="H103" s="8" t="s">
        <v>36</v>
      </c>
      <c r="I103" s="37" t="s">
        <v>37</v>
      </c>
      <c r="J103" s="65">
        <v>40</v>
      </c>
      <c r="K103" s="10">
        <v>2020</v>
      </c>
      <c r="L103" s="192"/>
      <c r="M103" s="37">
        <v>1</v>
      </c>
      <c r="N103" s="37">
        <v>1820529</v>
      </c>
      <c r="O103" s="37" t="s">
        <v>903</v>
      </c>
      <c r="P103" s="19" t="s">
        <v>40</v>
      </c>
      <c r="Q103" s="20">
        <v>0</v>
      </c>
      <c r="R103" s="20">
        <v>0</v>
      </c>
      <c r="S103" s="20">
        <f t="shared" si="4"/>
        <v>0</v>
      </c>
      <c r="T103" s="19" t="s">
        <v>41</v>
      </c>
      <c r="U103" s="19"/>
      <c r="V103" s="131" t="s">
        <v>48</v>
      </c>
      <c r="W103" s="216" t="s">
        <v>904</v>
      </c>
      <c r="X103" s="71" t="s">
        <v>78</v>
      </c>
    </row>
    <row r="104" spans="1:24" s="42" customFormat="1" ht="128.25" hidden="1" customHeight="1">
      <c r="A104" s="51" t="s">
        <v>421</v>
      </c>
      <c r="B104" s="51" t="s">
        <v>831</v>
      </c>
      <c r="C104" s="51" t="s">
        <v>831</v>
      </c>
      <c r="D104" s="51" t="s">
        <v>890</v>
      </c>
      <c r="E104" s="51">
        <v>15</v>
      </c>
      <c r="F104" s="33" t="s">
        <v>942</v>
      </c>
      <c r="G104" s="12" t="s">
        <v>45</v>
      </c>
      <c r="H104" s="8" t="s">
        <v>36</v>
      </c>
      <c r="I104" s="12" t="s">
        <v>37</v>
      </c>
      <c r="J104" s="62">
        <v>16</v>
      </c>
      <c r="K104" s="10">
        <v>2020</v>
      </c>
      <c r="L104" s="192"/>
      <c r="M104" s="12">
        <v>1</v>
      </c>
      <c r="N104" s="12">
        <v>2264106</v>
      </c>
      <c r="O104" s="12" t="s">
        <v>943</v>
      </c>
      <c r="P104" s="8" t="s">
        <v>40</v>
      </c>
      <c r="Q104" s="64">
        <v>1800</v>
      </c>
      <c r="R104" s="14">
        <v>0</v>
      </c>
      <c r="S104" s="64">
        <f t="shared" si="4"/>
        <v>1800</v>
      </c>
      <c r="T104" s="8" t="s">
        <v>41</v>
      </c>
      <c r="U104" s="33" t="s">
        <v>45</v>
      </c>
      <c r="V104" s="131" t="s">
        <v>48</v>
      </c>
      <c r="W104" s="210" t="s">
        <v>49</v>
      </c>
      <c r="X104" s="41" t="s">
        <v>50</v>
      </c>
    </row>
    <row r="105" spans="1:24" s="42" customFormat="1" ht="128.25" hidden="1" customHeight="1">
      <c r="A105" s="51" t="s">
        <v>421</v>
      </c>
      <c r="B105" s="51" t="s">
        <v>831</v>
      </c>
      <c r="C105" s="51" t="s">
        <v>831</v>
      </c>
      <c r="D105" s="51" t="s">
        <v>890</v>
      </c>
      <c r="E105" s="51">
        <v>15</v>
      </c>
      <c r="F105" s="33" t="str">
        <f t="shared" ref="F105:F111" si="5">F104</f>
        <v>BI ou contratos e licitações?</v>
      </c>
      <c r="G105" s="12" t="s">
        <v>45</v>
      </c>
      <c r="H105" s="8" t="s">
        <v>36</v>
      </c>
      <c r="I105" s="12" t="s">
        <v>37</v>
      </c>
      <c r="J105" s="62">
        <v>16</v>
      </c>
      <c r="K105" s="10">
        <v>2020</v>
      </c>
      <c r="L105" s="192"/>
      <c r="M105" s="12">
        <v>1</v>
      </c>
      <c r="N105" s="12">
        <v>2264147</v>
      </c>
      <c r="O105" s="12" t="s">
        <v>982</v>
      </c>
      <c r="P105" s="8" t="s">
        <v>40</v>
      </c>
      <c r="Q105" s="64">
        <v>1800</v>
      </c>
      <c r="R105" s="14">
        <v>0</v>
      </c>
      <c r="S105" s="64">
        <f t="shared" si="4"/>
        <v>1800</v>
      </c>
      <c r="T105" s="8" t="s">
        <v>41</v>
      </c>
      <c r="U105" s="33" t="s">
        <v>45</v>
      </c>
      <c r="V105" s="131" t="s">
        <v>48</v>
      </c>
      <c r="W105" s="210" t="s">
        <v>49</v>
      </c>
      <c r="X105" s="41" t="s">
        <v>50</v>
      </c>
    </row>
    <row r="106" spans="1:24" s="42" customFormat="1" ht="128.25" hidden="1" customHeight="1">
      <c r="A106" s="51" t="s">
        <v>421</v>
      </c>
      <c r="B106" s="51" t="s">
        <v>831</v>
      </c>
      <c r="C106" s="51" t="s">
        <v>831</v>
      </c>
      <c r="D106" s="51" t="s">
        <v>890</v>
      </c>
      <c r="E106" s="51">
        <v>15</v>
      </c>
      <c r="F106" s="33" t="str">
        <f t="shared" si="5"/>
        <v>BI ou contratos e licitações?</v>
      </c>
      <c r="G106" s="12" t="s">
        <v>45</v>
      </c>
      <c r="H106" s="8" t="s">
        <v>36</v>
      </c>
      <c r="I106" s="12" t="s">
        <v>37</v>
      </c>
      <c r="J106" s="62">
        <v>16</v>
      </c>
      <c r="K106" s="10">
        <v>2020</v>
      </c>
      <c r="L106" s="192"/>
      <c r="M106" s="12">
        <v>1</v>
      </c>
      <c r="N106" s="12">
        <v>3003010</v>
      </c>
      <c r="O106" s="12" t="s">
        <v>989</v>
      </c>
      <c r="P106" s="8" t="s">
        <v>40</v>
      </c>
      <c r="Q106" s="64">
        <v>1800</v>
      </c>
      <c r="R106" s="14">
        <v>0</v>
      </c>
      <c r="S106" s="64">
        <f t="shared" si="4"/>
        <v>1800</v>
      </c>
      <c r="T106" s="8" t="s">
        <v>41</v>
      </c>
      <c r="U106" s="33" t="s">
        <v>45</v>
      </c>
      <c r="V106" s="131" t="s">
        <v>48</v>
      </c>
      <c r="W106" s="210" t="s">
        <v>49</v>
      </c>
      <c r="X106" s="41" t="s">
        <v>50</v>
      </c>
    </row>
    <row r="107" spans="1:24" s="42" customFormat="1" ht="128.25" hidden="1" customHeight="1">
      <c r="A107" s="51" t="s">
        <v>421</v>
      </c>
      <c r="B107" s="51" t="s">
        <v>831</v>
      </c>
      <c r="C107" s="51" t="s">
        <v>831</v>
      </c>
      <c r="D107" s="51" t="s">
        <v>890</v>
      </c>
      <c r="E107" s="51">
        <v>15</v>
      </c>
      <c r="F107" s="33" t="str">
        <f t="shared" si="5"/>
        <v>BI ou contratos e licitações?</v>
      </c>
      <c r="G107" s="12" t="s">
        <v>45</v>
      </c>
      <c r="H107" s="8" t="s">
        <v>36</v>
      </c>
      <c r="I107" s="12" t="s">
        <v>37</v>
      </c>
      <c r="J107" s="62">
        <v>16</v>
      </c>
      <c r="K107" s="10">
        <v>2020</v>
      </c>
      <c r="L107" s="192"/>
      <c r="M107" s="12">
        <v>1</v>
      </c>
      <c r="N107" s="12">
        <v>1921295</v>
      </c>
      <c r="O107" s="12" t="s">
        <v>945</v>
      </c>
      <c r="P107" s="8" t="s">
        <v>40</v>
      </c>
      <c r="Q107" s="64">
        <v>1800</v>
      </c>
      <c r="R107" s="14">
        <v>0</v>
      </c>
      <c r="S107" s="64">
        <f t="shared" si="4"/>
        <v>1800</v>
      </c>
      <c r="T107" s="8" t="s">
        <v>41</v>
      </c>
      <c r="U107" s="33" t="s">
        <v>45</v>
      </c>
      <c r="V107" s="131" t="s">
        <v>48</v>
      </c>
      <c r="W107" s="210" t="s">
        <v>49</v>
      </c>
      <c r="X107" s="41" t="s">
        <v>50</v>
      </c>
    </row>
    <row r="108" spans="1:24" s="42" customFormat="1" ht="128.25" hidden="1" customHeight="1">
      <c r="A108" s="51" t="s">
        <v>421</v>
      </c>
      <c r="B108" s="51" t="s">
        <v>831</v>
      </c>
      <c r="C108" s="51" t="s">
        <v>831</v>
      </c>
      <c r="D108" s="51" t="s">
        <v>890</v>
      </c>
      <c r="E108" s="51">
        <v>15</v>
      </c>
      <c r="F108" s="33" t="str">
        <f t="shared" si="5"/>
        <v>BI ou contratos e licitações?</v>
      </c>
      <c r="G108" s="12" t="s">
        <v>45</v>
      </c>
      <c r="H108" s="8" t="s">
        <v>36</v>
      </c>
      <c r="I108" s="12" t="s">
        <v>37</v>
      </c>
      <c r="J108" s="62">
        <v>16</v>
      </c>
      <c r="K108" s="10">
        <v>2020</v>
      </c>
      <c r="L108" s="192"/>
      <c r="M108" s="12">
        <v>6</v>
      </c>
      <c r="N108" s="45"/>
      <c r="O108" s="45"/>
      <c r="P108" s="45"/>
      <c r="Q108" s="64">
        <v>1800</v>
      </c>
      <c r="R108" s="14">
        <v>0</v>
      </c>
      <c r="S108" s="64">
        <f t="shared" si="4"/>
        <v>10800</v>
      </c>
      <c r="T108" s="8" t="s">
        <v>41</v>
      </c>
      <c r="U108" s="33" t="s">
        <v>45</v>
      </c>
      <c r="V108" s="131" t="s">
        <v>48</v>
      </c>
      <c r="W108" s="210" t="s">
        <v>49</v>
      </c>
      <c r="X108" s="41" t="s">
        <v>50</v>
      </c>
    </row>
    <row r="109" spans="1:24" s="42" customFormat="1" ht="128.25" hidden="1" customHeight="1">
      <c r="A109" s="51" t="s">
        <v>421</v>
      </c>
      <c r="B109" s="51" t="s">
        <v>831</v>
      </c>
      <c r="C109" s="51" t="s">
        <v>857</v>
      </c>
      <c r="D109" s="51" t="s">
        <v>890</v>
      </c>
      <c r="E109" s="51">
        <v>15</v>
      </c>
      <c r="F109" s="33" t="str">
        <f t="shared" si="5"/>
        <v>BI ou contratos e licitações?</v>
      </c>
      <c r="G109" s="12" t="s">
        <v>45</v>
      </c>
      <c r="H109" s="8" t="s">
        <v>36</v>
      </c>
      <c r="I109" s="12" t="s">
        <v>37</v>
      </c>
      <c r="J109" s="62">
        <v>16</v>
      </c>
      <c r="K109" s="10">
        <v>2020</v>
      </c>
      <c r="L109" s="192"/>
      <c r="M109" s="12">
        <v>1</v>
      </c>
      <c r="N109" s="12">
        <v>1567994</v>
      </c>
      <c r="O109" s="12" t="s">
        <v>958</v>
      </c>
      <c r="P109" s="8" t="s">
        <v>107</v>
      </c>
      <c r="Q109" s="53">
        <v>1800</v>
      </c>
      <c r="R109" s="14">
        <v>0</v>
      </c>
      <c r="S109" s="53">
        <f t="shared" si="4"/>
        <v>1800</v>
      </c>
      <c r="T109" s="8" t="s">
        <v>41</v>
      </c>
      <c r="U109" s="33" t="s">
        <v>45</v>
      </c>
      <c r="V109" s="131" t="s">
        <v>48</v>
      </c>
      <c r="W109" s="210" t="s">
        <v>49</v>
      </c>
      <c r="X109" s="41" t="s">
        <v>50</v>
      </c>
    </row>
    <row r="110" spans="1:24" s="42" customFormat="1" ht="128.25" hidden="1" customHeight="1">
      <c r="A110" s="51" t="s">
        <v>421</v>
      </c>
      <c r="B110" s="51" t="s">
        <v>831</v>
      </c>
      <c r="C110" s="51" t="s">
        <v>857</v>
      </c>
      <c r="D110" s="51" t="s">
        <v>890</v>
      </c>
      <c r="E110" s="51">
        <v>15</v>
      </c>
      <c r="F110" s="33" t="str">
        <f t="shared" si="5"/>
        <v>BI ou contratos e licitações?</v>
      </c>
      <c r="G110" s="12" t="s">
        <v>45</v>
      </c>
      <c r="H110" s="8" t="s">
        <v>36</v>
      </c>
      <c r="I110" s="12" t="s">
        <v>37</v>
      </c>
      <c r="J110" s="62">
        <v>16</v>
      </c>
      <c r="K110" s="10">
        <v>2020</v>
      </c>
      <c r="L110" s="192"/>
      <c r="M110" s="12">
        <v>1</v>
      </c>
      <c r="N110" s="12">
        <v>1491856</v>
      </c>
      <c r="O110" s="12" t="s">
        <v>917</v>
      </c>
      <c r="P110" s="8" t="s">
        <v>107</v>
      </c>
      <c r="Q110" s="53">
        <v>1800</v>
      </c>
      <c r="R110" s="14">
        <v>0</v>
      </c>
      <c r="S110" s="53">
        <f t="shared" si="4"/>
        <v>1800</v>
      </c>
      <c r="T110" s="8" t="s">
        <v>41</v>
      </c>
      <c r="U110" s="33" t="s">
        <v>45</v>
      </c>
      <c r="V110" s="131" t="s">
        <v>48</v>
      </c>
      <c r="W110" s="210" t="s">
        <v>49</v>
      </c>
      <c r="X110" s="41" t="s">
        <v>50</v>
      </c>
    </row>
    <row r="111" spans="1:24" s="42" customFormat="1" ht="128.25" hidden="1" customHeight="1">
      <c r="A111" s="51" t="s">
        <v>421</v>
      </c>
      <c r="B111" s="51" t="s">
        <v>831</v>
      </c>
      <c r="C111" s="51" t="s">
        <v>857</v>
      </c>
      <c r="D111" s="51" t="s">
        <v>890</v>
      </c>
      <c r="E111" s="51">
        <v>15</v>
      </c>
      <c r="F111" s="33" t="str">
        <f t="shared" si="5"/>
        <v>BI ou contratos e licitações?</v>
      </c>
      <c r="G111" s="12" t="s">
        <v>45</v>
      </c>
      <c r="H111" s="8" t="s">
        <v>36</v>
      </c>
      <c r="I111" s="12" t="s">
        <v>37</v>
      </c>
      <c r="J111" s="62">
        <v>16</v>
      </c>
      <c r="K111" s="10">
        <v>2020</v>
      </c>
      <c r="L111" s="192"/>
      <c r="M111" s="12">
        <v>1</v>
      </c>
      <c r="N111" s="12">
        <v>1914473</v>
      </c>
      <c r="O111" s="12" t="s">
        <v>891</v>
      </c>
      <c r="P111" s="8" t="s">
        <v>40</v>
      </c>
      <c r="Q111" s="53">
        <v>1800</v>
      </c>
      <c r="R111" s="14">
        <v>0</v>
      </c>
      <c r="S111" s="53">
        <f t="shared" si="4"/>
        <v>1800</v>
      </c>
      <c r="T111" s="8" t="s">
        <v>41</v>
      </c>
      <c r="U111" s="33" t="s">
        <v>45</v>
      </c>
      <c r="V111" s="131" t="s">
        <v>48</v>
      </c>
      <c r="W111" s="210" t="s">
        <v>49</v>
      </c>
      <c r="X111" s="41" t="s">
        <v>50</v>
      </c>
    </row>
    <row r="112" spans="1:24" ht="128.25" hidden="1" customHeight="1">
      <c r="A112" s="68" t="s">
        <v>421</v>
      </c>
      <c r="B112" s="68" t="s">
        <v>831</v>
      </c>
      <c r="C112" s="68" t="s">
        <v>875</v>
      </c>
      <c r="D112" s="68" t="s">
        <v>876</v>
      </c>
      <c r="E112" s="68">
        <v>20</v>
      </c>
      <c r="F112" s="68" t="s">
        <v>895</v>
      </c>
      <c r="G112" s="27" t="s">
        <v>45</v>
      </c>
      <c r="H112" s="24" t="s">
        <v>36</v>
      </c>
      <c r="I112" s="27" t="s">
        <v>37</v>
      </c>
      <c r="J112" s="69">
        <v>24</v>
      </c>
      <c r="K112" s="10">
        <v>2020</v>
      </c>
      <c r="L112" s="192"/>
      <c r="M112" s="68">
        <v>1</v>
      </c>
      <c r="N112" s="68">
        <v>1822205</v>
      </c>
      <c r="O112" s="68" t="s">
        <v>923</v>
      </c>
      <c r="P112" s="24" t="s">
        <v>40</v>
      </c>
      <c r="Q112" s="70">
        <v>2700</v>
      </c>
      <c r="R112" s="28">
        <v>0</v>
      </c>
      <c r="S112" s="70">
        <f t="shared" si="4"/>
        <v>2700</v>
      </c>
      <c r="T112" s="24" t="s">
        <v>41</v>
      </c>
      <c r="U112" s="29" t="s">
        <v>2230</v>
      </c>
      <c r="V112" s="112" t="s">
        <v>148</v>
      </c>
      <c r="W112" s="262" t="s">
        <v>225</v>
      </c>
      <c r="X112" s="72" t="s">
        <v>50</v>
      </c>
    </row>
    <row r="113" spans="1:24" ht="128.25" hidden="1" customHeight="1">
      <c r="A113" s="68" t="s">
        <v>421</v>
      </c>
      <c r="B113" s="68" t="s">
        <v>831</v>
      </c>
      <c r="C113" s="68" t="s">
        <v>875</v>
      </c>
      <c r="D113" s="68" t="s">
        <v>876</v>
      </c>
      <c r="E113" s="68">
        <v>20</v>
      </c>
      <c r="F113" s="68" t="s">
        <v>895</v>
      </c>
      <c r="G113" s="27" t="s">
        <v>45</v>
      </c>
      <c r="H113" s="24" t="s">
        <v>36</v>
      </c>
      <c r="I113" s="27" t="s">
        <v>37</v>
      </c>
      <c r="J113" s="69">
        <v>24</v>
      </c>
      <c r="K113" s="10">
        <v>2020</v>
      </c>
      <c r="L113" s="192"/>
      <c r="M113" s="68">
        <v>1</v>
      </c>
      <c r="N113" s="68">
        <v>1402018</v>
      </c>
      <c r="O113" s="68" t="s">
        <v>906</v>
      </c>
      <c r="P113" s="24" t="s">
        <v>40</v>
      </c>
      <c r="Q113" s="70">
        <v>2700</v>
      </c>
      <c r="R113" s="28">
        <v>0</v>
      </c>
      <c r="S113" s="70">
        <f t="shared" si="4"/>
        <v>2700</v>
      </c>
      <c r="T113" s="24" t="s">
        <v>41</v>
      </c>
      <c r="U113" s="29" t="s">
        <v>2230</v>
      </c>
      <c r="V113" s="112" t="s">
        <v>148</v>
      </c>
      <c r="W113" s="262" t="s">
        <v>225</v>
      </c>
      <c r="X113" s="72" t="s">
        <v>50</v>
      </c>
    </row>
    <row r="114" spans="1:24" ht="128.25" hidden="1" customHeight="1">
      <c r="A114" s="68" t="s">
        <v>421</v>
      </c>
      <c r="B114" s="68" t="s">
        <v>831</v>
      </c>
      <c r="C114" s="68" t="s">
        <v>875</v>
      </c>
      <c r="D114" s="68" t="s">
        <v>876</v>
      </c>
      <c r="E114" s="68">
        <v>20</v>
      </c>
      <c r="F114" s="68" t="s">
        <v>895</v>
      </c>
      <c r="G114" s="27" t="s">
        <v>45</v>
      </c>
      <c r="H114" s="24" t="s">
        <v>36</v>
      </c>
      <c r="I114" s="27" t="s">
        <v>37</v>
      </c>
      <c r="J114" s="69">
        <v>24</v>
      </c>
      <c r="K114" s="10">
        <v>2020</v>
      </c>
      <c r="L114" s="192"/>
      <c r="M114" s="68">
        <v>1</v>
      </c>
      <c r="N114" s="68">
        <v>1590547</v>
      </c>
      <c r="O114" s="68" t="s">
        <v>979</v>
      </c>
      <c r="P114" s="24" t="s">
        <v>40</v>
      </c>
      <c r="Q114" s="70">
        <v>2700</v>
      </c>
      <c r="R114" s="28">
        <v>0</v>
      </c>
      <c r="S114" s="70">
        <f t="shared" si="4"/>
        <v>2700</v>
      </c>
      <c r="T114" s="24" t="s">
        <v>41</v>
      </c>
      <c r="U114" s="29" t="s">
        <v>2230</v>
      </c>
      <c r="V114" s="112" t="s">
        <v>148</v>
      </c>
      <c r="W114" s="262" t="s">
        <v>225</v>
      </c>
      <c r="X114" s="72" t="s">
        <v>50</v>
      </c>
    </row>
    <row r="115" spans="1:24" ht="128.25" hidden="1" customHeight="1">
      <c r="A115" s="68" t="s">
        <v>421</v>
      </c>
      <c r="B115" s="68" t="s">
        <v>831</v>
      </c>
      <c r="C115" s="68" t="s">
        <v>875</v>
      </c>
      <c r="D115" s="68" t="s">
        <v>876</v>
      </c>
      <c r="E115" s="68">
        <v>20</v>
      </c>
      <c r="F115" s="68" t="s">
        <v>895</v>
      </c>
      <c r="G115" s="27" t="s">
        <v>45</v>
      </c>
      <c r="H115" s="24" t="s">
        <v>36</v>
      </c>
      <c r="I115" s="27" t="s">
        <v>37</v>
      </c>
      <c r="J115" s="69">
        <v>24</v>
      </c>
      <c r="K115" s="10">
        <v>2020</v>
      </c>
      <c r="L115" s="192"/>
      <c r="M115" s="68">
        <v>1</v>
      </c>
      <c r="N115" s="68">
        <v>1568000</v>
      </c>
      <c r="O115" s="68" t="s">
        <v>994</v>
      </c>
      <c r="P115" s="24" t="s">
        <v>107</v>
      </c>
      <c r="Q115" s="70">
        <v>2700</v>
      </c>
      <c r="R115" s="28">
        <v>0</v>
      </c>
      <c r="S115" s="70">
        <f t="shared" si="4"/>
        <v>2700</v>
      </c>
      <c r="T115" s="24" t="s">
        <v>41</v>
      </c>
      <c r="U115" s="29" t="s">
        <v>2230</v>
      </c>
      <c r="V115" s="112" t="s">
        <v>148</v>
      </c>
      <c r="W115" s="262" t="s">
        <v>225</v>
      </c>
      <c r="X115" s="72" t="s">
        <v>50</v>
      </c>
    </row>
    <row r="116" spans="1:24" ht="128.25" hidden="1" customHeight="1">
      <c r="A116" s="68" t="s">
        <v>421</v>
      </c>
      <c r="B116" s="68" t="s">
        <v>831</v>
      </c>
      <c r="C116" s="68" t="s">
        <v>875</v>
      </c>
      <c r="D116" s="68" t="s">
        <v>876</v>
      </c>
      <c r="E116" s="68">
        <v>20</v>
      </c>
      <c r="F116" s="68" t="s">
        <v>895</v>
      </c>
      <c r="G116" s="27" t="s">
        <v>45</v>
      </c>
      <c r="H116" s="24" t="s">
        <v>36</v>
      </c>
      <c r="I116" s="27" t="s">
        <v>37</v>
      </c>
      <c r="J116" s="69">
        <v>24</v>
      </c>
      <c r="K116" s="10">
        <v>2020</v>
      </c>
      <c r="L116" s="192"/>
      <c r="M116" s="68">
        <v>1</v>
      </c>
      <c r="N116" s="68">
        <v>1093234</v>
      </c>
      <c r="O116" s="68" t="s">
        <v>990</v>
      </c>
      <c r="P116" s="24" t="s">
        <v>107</v>
      </c>
      <c r="Q116" s="70">
        <v>2700</v>
      </c>
      <c r="R116" s="28">
        <v>0</v>
      </c>
      <c r="S116" s="70">
        <f t="shared" si="4"/>
        <v>2700</v>
      </c>
      <c r="T116" s="24" t="s">
        <v>41</v>
      </c>
      <c r="U116" s="29" t="s">
        <v>2230</v>
      </c>
      <c r="V116" s="112" t="s">
        <v>148</v>
      </c>
      <c r="W116" s="262" t="s">
        <v>225</v>
      </c>
      <c r="X116" s="72" t="s">
        <v>50</v>
      </c>
    </row>
    <row r="117" spans="1:24" ht="128.25" hidden="1" customHeight="1">
      <c r="A117" s="68" t="s">
        <v>421</v>
      </c>
      <c r="B117" s="68" t="s">
        <v>831</v>
      </c>
      <c r="C117" s="68" t="s">
        <v>875</v>
      </c>
      <c r="D117" s="68" t="s">
        <v>876</v>
      </c>
      <c r="E117" s="68">
        <v>20</v>
      </c>
      <c r="F117" s="68" t="s">
        <v>895</v>
      </c>
      <c r="G117" s="27" t="s">
        <v>45</v>
      </c>
      <c r="H117" s="24" t="s">
        <v>36</v>
      </c>
      <c r="I117" s="27" t="s">
        <v>37</v>
      </c>
      <c r="J117" s="69">
        <v>24</v>
      </c>
      <c r="K117" s="10">
        <v>2020</v>
      </c>
      <c r="L117" s="192"/>
      <c r="M117" s="68">
        <v>1</v>
      </c>
      <c r="N117" s="68">
        <v>1582129</v>
      </c>
      <c r="O117" s="68" t="s">
        <v>896</v>
      </c>
      <c r="P117" s="24" t="s">
        <v>40</v>
      </c>
      <c r="Q117" s="70">
        <v>2700</v>
      </c>
      <c r="R117" s="28">
        <v>0</v>
      </c>
      <c r="S117" s="70">
        <f t="shared" si="4"/>
        <v>2700</v>
      </c>
      <c r="T117" s="24" t="s">
        <v>41</v>
      </c>
      <c r="U117" s="29" t="s">
        <v>2230</v>
      </c>
      <c r="V117" s="112" t="s">
        <v>148</v>
      </c>
      <c r="W117" s="262" t="s">
        <v>225</v>
      </c>
      <c r="X117" s="72" t="s">
        <v>50</v>
      </c>
    </row>
    <row r="118" spans="1:24" ht="128.25" hidden="1" customHeight="1">
      <c r="A118" s="68" t="s">
        <v>421</v>
      </c>
      <c r="B118" s="68" t="s">
        <v>831</v>
      </c>
      <c r="C118" s="68" t="s">
        <v>875</v>
      </c>
      <c r="D118" s="68" t="s">
        <v>876</v>
      </c>
      <c r="E118" s="68">
        <v>20</v>
      </c>
      <c r="F118" s="68" t="s">
        <v>895</v>
      </c>
      <c r="G118" s="27" t="s">
        <v>45</v>
      </c>
      <c r="H118" s="24" t="s">
        <v>36</v>
      </c>
      <c r="I118" s="27" t="s">
        <v>37</v>
      </c>
      <c r="J118" s="69">
        <v>24</v>
      </c>
      <c r="K118" s="10">
        <v>2020</v>
      </c>
      <c r="L118" s="192"/>
      <c r="M118" s="68">
        <v>1</v>
      </c>
      <c r="N118" s="68">
        <v>3006329</v>
      </c>
      <c r="O118" s="68" t="s">
        <v>952</v>
      </c>
      <c r="P118" s="24" t="s">
        <v>40</v>
      </c>
      <c r="Q118" s="70">
        <v>2700</v>
      </c>
      <c r="R118" s="28">
        <v>0</v>
      </c>
      <c r="S118" s="70">
        <f t="shared" si="4"/>
        <v>2700</v>
      </c>
      <c r="T118" s="24" t="s">
        <v>41</v>
      </c>
      <c r="U118" s="29" t="s">
        <v>2230</v>
      </c>
      <c r="V118" s="112" t="s">
        <v>148</v>
      </c>
      <c r="W118" s="262" t="s">
        <v>225</v>
      </c>
      <c r="X118" s="72" t="s">
        <v>50</v>
      </c>
    </row>
    <row r="119" spans="1:24" ht="128.25" hidden="1" customHeight="1">
      <c r="A119" s="54" t="s">
        <v>421</v>
      </c>
      <c r="B119" s="54" t="s">
        <v>831</v>
      </c>
      <c r="C119" s="54" t="s">
        <v>875</v>
      </c>
      <c r="D119" s="54" t="s">
        <v>876</v>
      </c>
      <c r="E119" s="54">
        <v>20</v>
      </c>
      <c r="F119" s="54" t="s">
        <v>895</v>
      </c>
      <c r="G119" s="37" t="s">
        <v>45</v>
      </c>
      <c r="H119" s="8" t="s">
        <v>36</v>
      </c>
      <c r="I119" s="37" t="s">
        <v>37</v>
      </c>
      <c r="J119" s="67">
        <v>24</v>
      </c>
      <c r="K119" s="10">
        <v>2020</v>
      </c>
      <c r="L119" s="192"/>
      <c r="M119" s="54">
        <v>1</v>
      </c>
      <c r="N119" s="54">
        <v>1821266</v>
      </c>
      <c r="O119" s="54" t="s">
        <v>939</v>
      </c>
      <c r="P119" s="19" t="s">
        <v>40</v>
      </c>
      <c r="Q119" s="66">
        <v>2700</v>
      </c>
      <c r="R119" s="20">
        <v>0</v>
      </c>
      <c r="S119" s="66">
        <f t="shared" si="4"/>
        <v>2700</v>
      </c>
      <c r="T119" s="19" t="s">
        <v>41</v>
      </c>
      <c r="U119" s="15" t="s">
        <v>2219</v>
      </c>
      <c r="V119" s="210" t="s">
        <v>148</v>
      </c>
      <c r="W119" s="216" t="s">
        <v>225</v>
      </c>
      <c r="X119" s="36" t="s">
        <v>50</v>
      </c>
    </row>
    <row r="120" spans="1:24" ht="128.25" hidden="1" customHeight="1">
      <c r="A120" s="54" t="s">
        <v>421</v>
      </c>
      <c r="B120" s="54" t="s">
        <v>853</v>
      </c>
      <c r="C120" s="54" t="s">
        <v>843</v>
      </c>
      <c r="D120" s="54" t="s">
        <v>844</v>
      </c>
      <c r="E120" s="54">
        <v>15</v>
      </c>
      <c r="F120" s="54" t="s">
        <v>888</v>
      </c>
      <c r="G120" s="37" t="s">
        <v>35</v>
      </c>
      <c r="H120" s="8" t="s">
        <v>36</v>
      </c>
      <c r="I120" s="37" t="s">
        <v>850</v>
      </c>
      <c r="J120" s="67">
        <v>20</v>
      </c>
      <c r="K120" s="10">
        <v>2020</v>
      </c>
      <c r="L120" s="192"/>
      <c r="M120" s="54">
        <v>1</v>
      </c>
      <c r="N120" s="54">
        <v>2264100</v>
      </c>
      <c r="O120" s="54" t="s">
        <v>913</v>
      </c>
      <c r="P120" s="19" t="s">
        <v>40</v>
      </c>
      <c r="Q120" s="66">
        <v>1800</v>
      </c>
      <c r="R120" s="20">
        <v>0</v>
      </c>
      <c r="S120" s="66">
        <f t="shared" si="4"/>
        <v>1800</v>
      </c>
      <c r="T120" s="19" t="s">
        <v>41</v>
      </c>
      <c r="U120" s="54"/>
      <c r="V120" s="131" t="s">
        <v>92</v>
      </c>
      <c r="W120" s="216" t="s">
        <v>517</v>
      </c>
      <c r="X120" s="23"/>
    </row>
    <row r="121" spans="1:24" ht="128.25" hidden="1" customHeight="1">
      <c r="A121" s="54" t="s">
        <v>421</v>
      </c>
      <c r="B121" s="54" t="s">
        <v>831</v>
      </c>
      <c r="C121" s="54" t="s">
        <v>843</v>
      </c>
      <c r="D121" s="54" t="s">
        <v>844</v>
      </c>
      <c r="E121" s="54">
        <v>15</v>
      </c>
      <c r="F121" s="54" t="s">
        <v>845</v>
      </c>
      <c r="G121" s="37" t="s">
        <v>35</v>
      </c>
      <c r="H121" s="8" t="s">
        <v>36</v>
      </c>
      <c r="I121" s="37" t="s">
        <v>846</v>
      </c>
      <c r="J121" s="67">
        <v>20</v>
      </c>
      <c r="K121" s="10">
        <v>2020</v>
      </c>
      <c r="L121" s="192"/>
      <c r="M121" s="54">
        <v>1</v>
      </c>
      <c r="N121" s="54">
        <v>232966</v>
      </c>
      <c r="O121" s="54" t="s">
        <v>847</v>
      </c>
      <c r="P121" s="19" t="s">
        <v>107</v>
      </c>
      <c r="Q121" s="66">
        <v>0</v>
      </c>
      <c r="R121" s="20">
        <v>0</v>
      </c>
      <c r="S121" s="66">
        <f t="shared" si="4"/>
        <v>0</v>
      </c>
      <c r="T121" s="19" t="s">
        <v>41</v>
      </c>
      <c r="U121" s="54" t="s">
        <v>2231</v>
      </c>
      <c r="V121" s="131" t="s">
        <v>92</v>
      </c>
      <c r="W121" s="216" t="s">
        <v>517</v>
      </c>
      <c r="X121" s="23"/>
    </row>
    <row r="122" spans="1:24" ht="128.25" hidden="1" customHeight="1">
      <c r="A122" s="54" t="s">
        <v>421</v>
      </c>
      <c r="B122" s="19" t="s">
        <v>831</v>
      </c>
      <c r="C122" s="19" t="s">
        <v>843</v>
      </c>
      <c r="D122" s="19" t="s">
        <v>844</v>
      </c>
      <c r="E122" s="19">
        <v>15</v>
      </c>
      <c r="F122" s="19" t="s">
        <v>888</v>
      </c>
      <c r="G122" s="19" t="s">
        <v>35</v>
      </c>
      <c r="H122" s="8" t="s">
        <v>36</v>
      </c>
      <c r="I122" s="19" t="s">
        <v>846</v>
      </c>
      <c r="J122" s="10">
        <v>20</v>
      </c>
      <c r="K122" s="10">
        <v>2020</v>
      </c>
      <c r="L122" s="192"/>
      <c r="M122" s="19">
        <v>1</v>
      </c>
      <c r="N122" s="19">
        <v>1820153</v>
      </c>
      <c r="O122" s="19" t="s">
        <v>972</v>
      </c>
      <c r="P122" s="19" t="s">
        <v>40</v>
      </c>
      <c r="Q122" s="20">
        <v>1800</v>
      </c>
      <c r="R122" s="20">
        <v>0</v>
      </c>
      <c r="S122" s="20">
        <f t="shared" si="4"/>
        <v>1800</v>
      </c>
      <c r="T122" s="19" t="s">
        <v>41</v>
      </c>
      <c r="U122" s="19"/>
      <c r="V122" s="131" t="s">
        <v>92</v>
      </c>
      <c r="W122" s="216" t="s">
        <v>517</v>
      </c>
      <c r="X122" s="23"/>
    </row>
    <row r="123" spans="1:24" ht="128.25" hidden="1" customHeight="1">
      <c r="A123" s="54" t="s">
        <v>421</v>
      </c>
      <c r="B123" s="19" t="s">
        <v>831</v>
      </c>
      <c r="C123" s="19" t="s">
        <v>843</v>
      </c>
      <c r="D123" s="19" t="s">
        <v>844</v>
      </c>
      <c r="E123" s="19">
        <v>15</v>
      </c>
      <c r="F123" s="19" t="s">
        <v>888</v>
      </c>
      <c r="G123" s="19" t="s">
        <v>35</v>
      </c>
      <c r="H123" s="8" t="s">
        <v>36</v>
      </c>
      <c r="I123" s="19" t="s">
        <v>37</v>
      </c>
      <c r="J123" s="10">
        <v>20</v>
      </c>
      <c r="K123" s="10">
        <v>2020</v>
      </c>
      <c r="L123" s="192"/>
      <c r="M123" s="19">
        <v>1</v>
      </c>
      <c r="N123" s="19">
        <v>1054009</v>
      </c>
      <c r="O123" s="37" t="s">
        <v>973</v>
      </c>
      <c r="P123" s="19" t="s">
        <v>40</v>
      </c>
      <c r="Q123" s="20">
        <v>1800</v>
      </c>
      <c r="R123" s="20">
        <v>0</v>
      </c>
      <c r="S123" s="20">
        <f t="shared" si="4"/>
        <v>1800</v>
      </c>
      <c r="T123" s="19" t="s">
        <v>41</v>
      </c>
      <c r="U123" s="19"/>
      <c r="V123" s="131" t="s">
        <v>92</v>
      </c>
      <c r="W123" s="216" t="s">
        <v>517</v>
      </c>
      <c r="X123" s="23"/>
    </row>
    <row r="124" spans="1:24" ht="128.25" hidden="1" customHeight="1">
      <c r="A124" s="54" t="s">
        <v>421</v>
      </c>
      <c r="B124" s="19" t="s">
        <v>831</v>
      </c>
      <c r="C124" s="19" t="s">
        <v>843</v>
      </c>
      <c r="D124" s="19" t="s">
        <v>844</v>
      </c>
      <c r="E124" s="19">
        <v>15</v>
      </c>
      <c r="F124" s="19" t="s">
        <v>888</v>
      </c>
      <c r="G124" s="19" t="s">
        <v>35</v>
      </c>
      <c r="H124" s="8" t="s">
        <v>36</v>
      </c>
      <c r="I124" s="19" t="s">
        <v>37</v>
      </c>
      <c r="J124" s="10">
        <v>20</v>
      </c>
      <c r="K124" s="10">
        <v>2020</v>
      </c>
      <c r="L124" s="192"/>
      <c r="M124" s="19">
        <v>1</v>
      </c>
      <c r="N124" s="19">
        <v>1491786</v>
      </c>
      <c r="O124" s="19" t="s">
        <v>936</v>
      </c>
      <c r="P124" s="19" t="s">
        <v>107</v>
      </c>
      <c r="Q124" s="20">
        <v>1800</v>
      </c>
      <c r="R124" s="20">
        <v>0</v>
      </c>
      <c r="S124" s="20">
        <f t="shared" si="4"/>
        <v>1800</v>
      </c>
      <c r="T124" s="19" t="s">
        <v>41</v>
      </c>
      <c r="U124" s="19"/>
      <c r="V124" s="131" t="s">
        <v>92</v>
      </c>
      <c r="W124" s="216" t="s">
        <v>517</v>
      </c>
      <c r="X124" s="23"/>
    </row>
    <row r="125" spans="1:24" ht="128.25" hidden="1" customHeight="1">
      <c r="A125" s="54" t="s">
        <v>421</v>
      </c>
      <c r="B125" s="19" t="s">
        <v>831</v>
      </c>
      <c r="C125" s="19" t="s">
        <v>843</v>
      </c>
      <c r="D125" s="19" t="s">
        <v>844</v>
      </c>
      <c r="E125" s="19">
        <v>15</v>
      </c>
      <c r="F125" s="19" t="s">
        <v>888</v>
      </c>
      <c r="G125" s="19" t="s">
        <v>35</v>
      </c>
      <c r="H125" s="8" t="s">
        <v>36</v>
      </c>
      <c r="I125" s="19" t="s">
        <v>37</v>
      </c>
      <c r="J125" s="10">
        <v>20</v>
      </c>
      <c r="K125" s="10">
        <v>2020</v>
      </c>
      <c r="L125" s="192"/>
      <c r="M125" s="19">
        <v>1</v>
      </c>
      <c r="N125" s="19">
        <v>1489675</v>
      </c>
      <c r="O125" s="19" t="s">
        <v>999</v>
      </c>
      <c r="P125" s="19" t="s">
        <v>107</v>
      </c>
      <c r="Q125" s="20">
        <v>1800</v>
      </c>
      <c r="R125" s="20">
        <v>0</v>
      </c>
      <c r="S125" s="20">
        <f t="shared" si="4"/>
        <v>1800</v>
      </c>
      <c r="T125" s="19" t="s">
        <v>41</v>
      </c>
      <c r="U125" s="19"/>
      <c r="V125" s="131" t="s">
        <v>92</v>
      </c>
      <c r="W125" s="216" t="s">
        <v>517</v>
      </c>
      <c r="X125" s="23"/>
    </row>
    <row r="126" spans="1:24" ht="128.25" hidden="1" customHeight="1">
      <c r="A126" s="54" t="s">
        <v>421</v>
      </c>
      <c r="B126" s="19" t="s">
        <v>831</v>
      </c>
      <c r="C126" s="19" t="s">
        <v>843</v>
      </c>
      <c r="D126" s="19" t="s">
        <v>844</v>
      </c>
      <c r="E126" s="19">
        <v>15</v>
      </c>
      <c r="F126" s="19" t="s">
        <v>888</v>
      </c>
      <c r="G126" s="19" t="s">
        <v>35</v>
      </c>
      <c r="H126" s="8" t="s">
        <v>36</v>
      </c>
      <c r="I126" s="19" t="s">
        <v>37</v>
      </c>
      <c r="J126" s="10">
        <v>20</v>
      </c>
      <c r="K126" s="10">
        <v>2020</v>
      </c>
      <c r="L126" s="192"/>
      <c r="M126" s="19">
        <v>1</v>
      </c>
      <c r="N126" s="19">
        <v>1685781</v>
      </c>
      <c r="O126" s="19" t="s">
        <v>889</v>
      </c>
      <c r="P126" s="19" t="s">
        <v>107</v>
      </c>
      <c r="Q126" s="20">
        <v>1800</v>
      </c>
      <c r="R126" s="20">
        <v>0</v>
      </c>
      <c r="S126" s="20">
        <f t="shared" si="4"/>
        <v>1800</v>
      </c>
      <c r="T126" s="19" t="s">
        <v>41</v>
      </c>
      <c r="U126" s="19"/>
      <c r="V126" s="131" t="s">
        <v>92</v>
      </c>
      <c r="W126" s="216" t="s">
        <v>517</v>
      </c>
      <c r="X126" s="23"/>
    </row>
    <row r="127" spans="1:24" ht="128.25" hidden="1" customHeight="1">
      <c r="A127" s="54" t="s">
        <v>421</v>
      </c>
      <c r="B127" s="19" t="s">
        <v>831</v>
      </c>
      <c r="C127" s="19" t="s">
        <v>843</v>
      </c>
      <c r="D127" s="19" t="s">
        <v>844</v>
      </c>
      <c r="E127" s="19">
        <v>15</v>
      </c>
      <c r="F127" s="19" t="s">
        <v>888</v>
      </c>
      <c r="G127" s="19" t="s">
        <v>35</v>
      </c>
      <c r="H127" s="8" t="s">
        <v>36</v>
      </c>
      <c r="I127" s="19" t="s">
        <v>37</v>
      </c>
      <c r="J127" s="10">
        <v>20</v>
      </c>
      <c r="K127" s="10">
        <v>2020</v>
      </c>
      <c r="L127" s="192"/>
      <c r="M127" s="19">
        <v>1</v>
      </c>
      <c r="N127" s="19">
        <v>2089513</v>
      </c>
      <c r="O127" s="19" t="s">
        <v>937</v>
      </c>
      <c r="P127" s="19" t="s">
        <v>40</v>
      </c>
      <c r="Q127" s="20">
        <v>1800</v>
      </c>
      <c r="R127" s="20">
        <v>0</v>
      </c>
      <c r="S127" s="20">
        <f t="shared" si="4"/>
        <v>1800</v>
      </c>
      <c r="T127" s="19" t="s">
        <v>41</v>
      </c>
      <c r="U127" s="19"/>
      <c r="V127" s="131" t="s">
        <v>92</v>
      </c>
      <c r="W127" s="216" t="s">
        <v>517</v>
      </c>
      <c r="X127" s="23"/>
    </row>
    <row r="128" spans="1:24" ht="128.25" hidden="1" customHeight="1">
      <c r="A128" s="54" t="s">
        <v>421</v>
      </c>
      <c r="B128" s="19" t="s">
        <v>831</v>
      </c>
      <c r="C128" s="19" t="s">
        <v>843</v>
      </c>
      <c r="D128" s="54" t="s">
        <v>848</v>
      </c>
      <c r="E128" s="19">
        <v>15</v>
      </c>
      <c r="F128" s="19" t="s">
        <v>888</v>
      </c>
      <c r="G128" s="19" t="s">
        <v>35</v>
      </c>
      <c r="H128" s="8" t="s">
        <v>36</v>
      </c>
      <c r="I128" s="19" t="s">
        <v>850</v>
      </c>
      <c r="J128" s="10">
        <v>20</v>
      </c>
      <c r="K128" s="10">
        <v>2020</v>
      </c>
      <c r="L128" s="192"/>
      <c r="M128" s="19">
        <v>1</v>
      </c>
      <c r="N128" s="19">
        <v>1519445</v>
      </c>
      <c r="O128" s="19" t="s">
        <v>983</v>
      </c>
      <c r="P128" s="19" t="s">
        <v>107</v>
      </c>
      <c r="Q128" s="20">
        <v>1800</v>
      </c>
      <c r="R128" s="20">
        <v>0</v>
      </c>
      <c r="S128" s="20">
        <f t="shared" si="4"/>
        <v>1800</v>
      </c>
      <c r="T128" s="19" t="s">
        <v>41</v>
      </c>
      <c r="U128" s="19"/>
      <c r="V128" s="131" t="s">
        <v>92</v>
      </c>
      <c r="W128" s="216" t="s">
        <v>517</v>
      </c>
      <c r="X128" s="23"/>
    </row>
    <row r="129" spans="1:24" ht="128.25" hidden="1" customHeight="1">
      <c r="A129" s="54" t="s">
        <v>421</v>
      </c>
      <c r="B129" s="19" t="s">
        <v>831</v>
      </c>
      <c r="C129" s="19" t="s">
        <v>843</v>
      </c>
      <c r="D129" s="19" t="s">
        <v>844</v>
      </c>
      <c r="E129" s="19">
        <v>20</v>
      </c>
      <c r="F129" s="19" t="s">
        <v>851</v>
      </c>
      <c r="G129" s="19" t="s">
        <v>145</v>
      </c>
      <c r="H129" s="8" t="s">
        <v>36</v>
      </c>
      <c r="I129" s="19" t="s">
        <v>46</v>
      </c>
      <c r="J129" s="10">
        <v>240</v>
      </c>
      <c r="K129" s="10">
        <v>2020</v>
      </c>
      <c r="L129" s="192" t="s">
        <v>610</v>
      </c>
      <c r="M129" s="19">
        <v>1</v>
      </c>
      <c r="N129" s="19">
        <v>232966</v>
      </c>
      <c r="O129" s="19" t="s">
        <v>852</v>
      </c>
      <c r="P129" s="19" t="s">
        <v>107</v>
      </c>
      <c r="Q129" s="20">
        <v>0</v>
      </c>
      <c r="R129" s="20">
        <v>0</v>
      </c>
      <c r="S129" s="20">
        <f t="shared" si="4"/>
        <v>0</v>
      </c>
      <c r="T129" s="19" t="s">
        <v>145</v>
      </c>
      <c r="U129" s="19"/>
      <c r="V129" s="210" t="s">
        <v>148</v>
      </c>
      <c r="W129" s="216" t="s">
        <v>225</v>
      </c>
      <c r="X129" s="23"/>
    </row>
    <row r="130" spans="1:24" s="42" customFormat="1" ht="128.25" hidden="1" customHeight="1">
      <c r="A130" s="51" t="s">
        <v>421</v>
      </c>
      <c r="B130" s="8" t="s">
        <v>853</v>
      </c>
      <c r="C130" s="8" t="s">
        <v>843</v>
      </c>
      <c r="D130" s="51" t="s">
        <v>848</v>
      </c>
      <c r="E130" s="8">
        <v>15</v>
      </c>
      <c r="F130" s="51" t="s">
        <v>934</v>
      </c>
      <c r="G130" s="8" t="s">
        <v>45</v>
      </c>
      <c r="H130" s="8" t="s">
        <v>36</v>
      </c>
      <c r="I130" s="8" t="s">
        <v>850</v>
      </c>
      <c r="J130" s="9">
        <v>20</v>
      </c>
      <c r="K130" s="10">
        <v>2020</v>
      </c>
      <c r="L130" s="192"/>
      <c r="M130" s="8">
        <v>1</v>
      </c>
      <c r="N130" s="12">
        <v>1491786</v>
      </c>
      <c r="O130" s="12" t="s">
        <v>935</v>
      </c>
      <c r="P130" s="8" t="s">
        <v>107</v>
      </c>
      <c r="Q130" s="14">
        <v>1800</v>
      </c>
      <c r="R130" s="14">
        <v>0</v>
      </c>
      <c r="S130" s="14">
        <f t="shared" si="4"/>
        <v>1800</v>
      </c>
      <c r="T130" s="8" t="s">
        <v>41</v>
      </c>
      <c r="U130" s="33" t="s">
        <v>2226</v>
      </c>
      <c r="V130" s="221" t="s">
        <v>48</v>
      </c>
      <c r="W130" s="221" t="s">
        <v>163</v>
      </c>
      <c r="X130" s="41" t="s">
        <v>50</v>
      </c>
    </row>
    <row r="131" spans="1:24" s="42" customFormat="1" ht="128.25" hidden="1" customHeight="1">
      <c r="A131" s="51" t="s">
        <v>421</v>
      </c>
      <c r="B131" s="8" t="s">
        <v>831</v>
      </c>
      <c r="C131" s="8" t="s">
        <v>843</v>
      </c>
      <c r="D131" s="8" t="s">
        <v>844</v>
      </c>
      <c r="E131" s="8">
        <v>15</v>
      </c>
      <c r="F131" s="8" t="s">
        <v>869</v>
      </c>
      <c r="G131" s="8" t="s">
        <v>45</v>
      </c>
      <c r="H131" s="8" t="s">
        <v>36</v>
      </c>
      <c r="I131" s="8" t="s">
        <v>37</v>
      </c>
      <c r="J131" s="9">
        <v>20</v>
      </c>
      <c r="K131" s="10">
        <v>2020</v>
      </c>
      <c r="L131" s="192"/>
      <c r="M131" s="8">
        <v>1</v>
      </c>
      <c r="N131" s="8">
        <v>1338595</v>
      </c>
      <c r="O131" s="8" t="s">
        <v>870</v>
      </c>
      <c r="P131" s="8" t="s">
        <v>107</v>
      </c>
      <c r="Q131" s="14">
        <v>0</v>
      </c>
      <c r="R131" s="14">
        <v>0</v>
      </c>
      <c r="S131" s="14">
        <f t="shared" si="4"/>
        <v>0</v>
      </c>
      <c r="T131" s="8" t="s">
        <v>41</v>
      </c>
      <c r="U131" s="73" t="s">
        <v>2232</v>
      </c>
      <c r="V131" s="221" t="s">
        <v>48</v>
      </c>
      <c r="W131" s="221" t="s">
        <v>163</v>
      </c>
      <c r="X131" s="41" t="s">
        <v>50</v>
      </c>
    </row>
    <row r="132" spans="1:24" ht="128.25" hidden="1" customHeight="1">
      <c r="A132" s="54" t="s">
        <v>421</v>
      </c>
      <c r="B132" s="54" t="s">
        <v>831</v>
      </c>
      <c r="C132" s="54" t="s">
        <v>831</v>
      </c>
      <c r="D132" s="54" t="s">
        <v>915</v>
      </c>
      <c r="E132" s="54">
        <v>15</v>
      </c>
      <c r="F132" s="37" t="s">
        <v>893</v>
      </c>
      <c r="G132" s="37" t="s">
        <v>145</v>
      </c>
      <c r="H132" s="8" t="s">
        <v>36</v>
      </c>
      <c r="I132" s="19" t="s">
        <v>46</v>
      </c>
      <c r="J132" s="65">
        <v>80</v>
      </c>
      <c r="K132" s="10">
        <v>2020</v>
      </c>
      <c r="L132" s="192" t="s">
        <v>610</v>
      </c>
      <c r="M132" s="37">
        <v>1</v>
      </c>
      <c r="N132" s="37">
        <v>1787337</v>
      </c>
      <c r="O132" s="37" t="s">
        <v>914</v>
      </c>
      <c r="P132" s="19" t="s">
        <v>40</v>
      </c>
      <c r="Q132" s="20">
        <v>0</v>
      </c>
      <c r="R132" s="20">
        <v>0</v>
      </c>
      <c r="S132" s="20">
        <f t="shared" ref="S132:S195" si="6">(R132+Q132)*M132</f>
        <v>0</v>
      </c>
      <c r="T132" s="19" t="s">
        <v>145</v>
      </c>
      <c r="U132" s="19"/>
      <c r="V132" s="131" t="s">
        <v>148</v>
      </c>
      <c r="W132" s="131" t="s">
        <v>149</v>
      </c>
      <c r="X132" s="23"/>
    </row>
    <row r="133" spans="1:24" ht="128.25" hidden="1" customHeight="1">
      <c r="A133" s="54" t="s">
        <v>421</v>
      </c>
      <c r="B133" s="54" t="s">
        <v>831</v>
      </c>
      <c r="C133" s="54" t="s">
        <v>831</v>
      </c>
      <c r="D133" s="54" t="s">
        <v>848</v>
      </c>
      <c r="E133" s="54">
        <v>15</v>
      </c>
      <c r="F133" s="37" t="s">
        <v>893</v>
      </c>
      <c r="G133" s="37" t="s">
        <v>145</v>
      </c>
      <c r="H133" s="8" t="s">
        <v>36</v>
      </c>
      <c r="I133" s="19" t="s">
        <v>46</v>
      </c>
      <c r="J133" s="65">
        <v>390</v>
      </c>
      <c r="K133" s="10">
        <v>2020</v>
      </c>
      <c r="L133" s="192" t="s">
        <v>610</v>
      </c>
      <c r="M133" s="37">
        <v>1</v>
      </c>
      <c r="N133" s="37">
        <v>1517703</v>
      </c>
      <c r="O133" s="37" t="s">
        <v>953</v>
      </c>
      <c r="P133" s="19" t="s">
        <v>107</v>
      </c>
      <c r="Q133" s="20">
        <v>0</v>
      </c>
      <c r="R133" s="20">
        <v>0</v>
      </c>
      <c r="S133" s="20">
        <f t="shared" si="6"/>
        <v>0</v>
      </c>
      <c r="T133" s="19" t="s">
        <v>145</v>
      </c>
      <c r="U133" s="19"/>
      <c r="V133" s="131" t="s">
        <v>148</v>
      </c>
      <c r="W133" s="131" t="s">
        <v>149</v>
      </c>
      <c r="X133" s="23"/>
    </row>
    <row r="134" spans="1:24" ht="128.25" hidden="1" customHeight="1">
      <c r="A134" s="54" t="s">
        <v>421</v>
      </c>
      <c r="B134" s="54" t="s">
        <v>831</v>
      </c>
      <c r="C134" s="54" t="s">
        <v>831</v>
      </c>
      <c r="D134" s="54" t="s">
        <v>848</v>
      </c>
      <c r="E134" s="54">
        <v>15</v>
      </c>
      <c r="F134" s="37" t="s">
        <v>893</v>
      </c>
      <c r="G134" s="37" t="s">
        <v>145</v>
      </c>
      <c r="H134" s="8" t="s">
        <v>36</v>
      </c>
      <c r="I134" s="19" t="s">
        <v>46</v>
      </c>
      <c r="J134" s="65">
        <v>390</v>
      </c>
      <c r="K134" s="10">
        <v>2020</v>
      </c>
      <c r="L134" s="192" t="s">
        <v>610</v>
      </c>
      <c r="M134" s="37">
        <v>1</v>
      </c>
      <c r="N134" s="37">
        <v>1489723</v>
      </c>
      <c r="O134" s="37" t="s">
        <v>961</v>
      </c>
      <c r="P134" s="19" t="s">
        <v>107</v>
      </c>
      <c r="Q134" s="20">
        <v>0</v>
      </c>
      <c r="R134" s="20">
        <v>0</v>
      </c>
      <c r="S134" s="20">
        <f t="shared" si="6"/>
        <v>0</v>
      </c>
      <c r="T134" s="19" t="s">
        <v>145</v>
      </c>
      <c r="U134" s="19"/>
      <c r="V134" s="131" t="s">
        <v>148</v>
      </c>
      <c r="W134" s="131" t="s">
        <v>149</v>
      </c>
      <c r="X134" s="23"/>
    </row>
    <row r="135" spans="1:24" ht="128.25" hidden="1" customHeight="1">
      <c r="A135" s="54" t="s">
        <v>421</v>
      </c>
      <c r="B135" s="54" t="s">
        <v>831</v>
      </c>
      <c r="C135" s="54" t="s">
        <v>831</v>
      </c>
      <c r="D135" s="54" t="s">
        <v>848</v>
      </c>
      <c r="E135" s="54">
        <v>15</v>
      </c>
      <c r="F135" s="37" t="s">
        <v>893</v>
      </c>
      <c r="G135" s="37" t="s">
        <v>145</v>
      </c>
      <c r="H135" s="8" t="s">
        <v>36</v>
      </c>
      <c r="I135" s="19" t="s">
        <v>46</v>
      </c>
      <c r="J135" s="65">
        <v>40</v>
      </c>
      <c r="K135" s="10">
        <v>2020</v>
      </c>
      <c r="L135" s="192" t="s">
        <v>610</v>
      </c>
      <c r="M135" s="37">
        <v>1</v>
      </c>
      <c r="N135" s="37">
        <v>1802226</v>
      </c>
      <c r="O135" s="37" t="s">
        <v>894</v>
      </c>
      <c r="P135" s="19" t="s">
        <v>40</v>
      </c>
      <c r="Q135" s="20">
        <v>0</v>
      </c>
      <c r="R135" s="20">
        <v>0</v>
      </c>
      <c r="S135" s="20">
        <f t="shared" si="6"/>
        <v>0</v>
      </c>
      <c r="T135" s="19" t="s">
        <v>145</v>
      </c>
      <c r="U135" s="19"/>
      <c r="V135" s="131" t="s">
        <v>148</v>
      </c>
      <c r="W135" s="131" t="s">
        <v>149</v>
      </c>
      <c r="X135" s="23"/>
    </row>
    <row r="136" spans="1:24" ht="128.25" hidden="1" customHeight="1">
      <c r="A136" s="54" t="s">
        <v>421</v>
      </c>
      <c r="B136" s="54" t="s">
        <v>831</v>
      </c>
      <c r="C136" s="54" t="s">
        <v>831</v>
      </c>
      <c r="D136" s="54" t="s">
        <v>848</v>
      </c>
      <c r="E136" s="54">
        <v>15</v>
      </c>
      <c r="F136" s="37" t="s">
        <v>893</v>
      </c>
      <c r="G136" s="37" t="s">
        <v>145</v>
      </c>
      <c r="H136" s="8" t="s">
        <v>36</v>
      </c>
      <c r="I136" s="19" t="s">
        <v>46</v>
      </c>
      <c r="J136" s="65">
        <v>240</v>
      </c>
      <c r="K136" s="10">
        <v>2020</v>
      </c>
      <c r="L136" s="192" t="s">
        <v>610</v>
      </c>
      <c r="M136" s="37">
        <v>1</v>
      </c>
      <c r="N136" s="37">
        <v>1820502</v>
      </c>
      <c r="O136" s="37" t="s">
        <v>932</v>
      </c>
      <c r="P136" s="19" t="s">
        <v>40</v>
      </c>
      <c r="Q136" s="20">
        <v>0</v>
      </c>
      <c r="R136" s="20">
        <v>0</v>
      </c>
      <c r="S136" s="20">
        <f t="shared" si="6"/>
        <v>0</v>
      </c>
      <c r="T136" s="19" t="s">
        <v>145</v>
      </c>
      <c r="U136" s="19"/>
      <c r="V136" s="131" t="s">
        <v>148</v>
      </c>
      <c r="W136" s="131" t="s">
        <v>149</v>
      </c>
      <c r="X136" s="23"/>
    </row>
    <row r="137" spans="1:24" ht="128.25" hidden="1" customHeight="1">
      <c r="A137" s="54" t="s">
        <v>421</v>
      </c>
      <c r="B137" s="54" t="s">
        <v>831</v>
      </c>
      <c r="C137" s="54" t="s">
        <v>831</v>
      </c>
      <c r="D137" s="54" t="s">
        <v>848</v>
      </c>
      <c r="E137" s="54">
        <v>15</v>
      </c>
      <c r="F137" s="37" t="s">
        <v>893</v>
      </c>
      <c r="G137" s="37" t="s">
        <v>145</v>
      </c>
      <c r="H137" s="8" t="s">
        <v>36</v>
      </c>
      <c r="I137" s="19" t="s">
        <v>46</v>
      </c>
      <c r="J137" s="65">
        <v>80</v>
      </c>
      <c r="K137" s="10">
        <v>2020</v>
      </c>
      <c r="L137" s="192" t="s">
        <v>610</v>
      </c>
      <c r="M137" s="37">
        <v>1</v>
      </c>
      <c r="N137" s="37">
        <v>1820606</v>
      </c>
      <c r="O137" s="37" t="s">
        <v>962</v>
      </c>
      <c r="P137" s="19" t="s">
        <v>40</v>
      </c>
      <c r="Q137" s="20">
        <v>0</v>
      </c>
      <c r="R137" s="20">
        <v>0</v>
      </c>
      <c r="S137" s="20">
        <f t="shared" si="6"/>
        <v>0</v>
      </c>
      <c r="T137" s="19" t="s">
        <v>145</v>
      </c>
      <c r="U137" s="19"/>
      <c r="V137" s="131" t="s">
        <v>148</v>
      </c>
      <c r="W137" s="131" t="s">
        <v>149</v>
      </c>
      <c r="X137" s="23"/>
    </row>
    <row r="138" spans="1:24" ht="128.25" hidden="1" customHeight="1">
      <c r="A138" s="54" t="s">
        <v>421</v>
      </c>
      <c r="B138" s="19" t="s">
        <v>831</v>
      </c>
      <c r="C138" s="19" t="s">
        <v>843</v>
      </c>
      <c r="D138" s="54" t="s">
        <v>862</v>
      </c>
      <c r="E138" s="19">
        <v>15</v>
      </c>
      <c r="F138" s="37" t="s">
        <v>946</v>
      </c>
      <c r="G138" s="19" t="s">
        <v>35</v>
      </c>
      <c r="H138" s="8" t="s">
        <v>36</v>
      </c>
      <c r="I138" s="19" t="s">
        <v>91</v>
      </c>
      <c r="J138" s="10">
        <v>144</v>
      </c>
      <c r="K138" s="10">
        <v>2020</v>
      </c>
      <c r="L138" s="192"/>
      <c r="M138" s="19">
        <v>1</v>
      </c>
      <c r="N138" s="37">
        <v>1569054</v>
      </c>
      <c r="O138" s="37" t="s">
        <v>947</v>
      </c>
      <c r="P138" s="19" t="s">
        <v>107</v>
      </c>
      <c r="Q138" s="20">
        <v>0</v>
      </c>
      <c r="R138" s="20">
        <v>0</v>
      </c>
      <c r="S138" s="20">
        <f t="shared" si="6"/>
        <v>0</v>
      </c>
      <c r="T138" s="19" t="s">
        <v>41</v>
      </c>
      <c r="U138" s="15" t="s">
        <v>2233</v>
      </c>
      <c r="V138" s="131" t="s">
        <v>92</v>
      </c>
      <c r="W138" s="216" t="s">
        <v>517</v>
      </c>
      <c r="X138" s="23"/>
    </row>
    <row r="139" spans="1:24" ht="128.25" hidden="1" customHeight="1">
      <c r="A139" s="54" t="s">
        <v>421</v>
      </c>
      <c r="B139" s="19" t="s">
        <v>831</v>
      </c>
      <c r="C139" s="19" t="s">
        <v>843</v>
      </c>
      <c r="D139" s="54" t="s">
        <v>862</v>
      </c>
      <c r="E139" s="19">
        <v>15</v>
      </c>
      <c r="F139" s="37" t="s">
        <v>863</v>
      </c>
      <c r="G139" s="19" t="s">
        <v>35</v>
      </c>
      <c r="H139" s="8" t="s">
        <v>36</v>
      </c>
      <c r="I139" s="19" t="s">
        <v>850</v>
      </c>
      <c r="J139" s="10">
        <v>160</v>
      </c>
      <c r="K139" s="10">
        <v>2020</v>
      </c>
      <c r="L139" s="192"/>
      <c r="M139" s="19">
        <v>1</v>
      </c>
      <c r="N139" s="37">
        <v>1338595</v>
      </c>
      <c r="O139" s="37" t="s">
        <v>864</v>
      </c>
      <c r="P139" s="19" t="s">
        <v>107</v>
      </c>
      <c r="Q139" s="20">
        <v>2300</v>
      </c>
      <c r="R139" s="20">
        <v>0</v>
      </c>
      <c r="S139" s="20">
        <f t="shared" si="6"/>
        <v>2300</v>
      </c>
      <c r="T139" s="19" t="s">
        <v>41</v>
      </c>
      <c r="U139" s="15" t="s">
        <v>2234</v>
      </c>
      <c r="V139" s="131" t="s">
        <v>92</v>
      </c>
      <c r="W139" s="216" t="s">
        <v>517</v>
      </c>
      <c r="X139" s="23"/>
    </row>
    <row r="140" spans="1:24" s="42" customFormat="1" ht="128.25" hidden="1" customHeight="1">
      <c r="A140" s="51" t="s">
        <v>421</v>
      </c>
      <c r="B140" s="8" t="s">
        <v>831</v>
      </c>
      <c r="C140" s="8" t="s">
        <v>843</v>
      </c>
      <c r="D140" s="51" t="s">
        <v>848</v>
      </c>
      <c r="E140" s="8">
        <v>15</v>
      </c>
      <c r="F140" s="12" t="s">
        <v>865</v>
      </c>
      <c r="G140" s="8" t="s">
        <v>45</v>
      </c>
      <c r="H140" s="8" t="s">
        <v>36</v>
      </c>
      <c r="I140" s="8" t="s">
        <v>850</v>
      </c>
      <c r="J140" s="9">
        <v>24</v>
      </c>
      <c r="K140" s="10">
        <v>2020</v>
      </c>
      <c r="L140" s="192"/>
      <c r="M140" s="8">
        <v>1</v>
      </c>
      <c r="N140" s="12">
        <v>1338595</v>
      </c>
      <c r="O140" s="12" t="s">
        <v>864</v>
      </c>
      <c r="P140" s="8" t="s">
        <v>107</v>
      </c>
      <c r="Q140" s="14">
        <v>2200</v>
      </c>
      <c r="R140" s="14">
        <v>0</v>
      </c>
      <c r="S140" s="14">
        <f t="shared" si="6"/>
        <v>2200</v>
      </c>
      <c r="T140" s="8" t="s">
        <v>41</v>
      </c>
      <c r="U140" s="33" t="s">
        <v>45</v>
      </c>
      <c r="V140" s="131" t="s">
        <v>48</v>
      </c>
      <c r="W140" s="210" t="s">
        <v>49</v>
      </c>
      <c r="X140" s="41" t="s">
        <v>50</v>
      </c>
    </row>
    <row r="141" spans="1:24" ht="128.25" hidden="1" customHeight="1">
      <c r="A141" s="54" t="s">
        <v>421</v>
      </c>
      <c r="B141" s="19" t="s">
        <v>831</v>
      </c>
      <c r="C141" s="19" t="s">
        <v>843</v>
      </c>
      <c r="D141" s="19" t="s">
        <v>1000</v>
      </c>
      <c r="E141" s="19">
        <v>20</v>
      </c>
      <c r="F141" s="19" t="s">
        <v>1001</v>
      </c>
      <c r="G141" s="19" t="s">
        <v>35</v>
      </c>
      <c r="H141" s="8" t="s">
        <v>36</v>
      </c>
      <c r="I141" s="19" t="s">
        <v>846</v>
      </c>
      <c r="J141" s="10">
        <v>20</v>
      </c>
      <c r="K141" s="10">
        <v>2020</v>
      </c>
      <c r="L141" s="192"/>
      <c r="M141" s="19">
        <v>1</v>
      </c>
      <c r="N141" s="19">
        <v>1489675</v>
      </c>
      <c r="O141" s="19" t="s">
        <v>999</v>
      </c>
      <c r="P141" s="19" t="s">
        <v>107</v>
      </c>
      <c r="Q141" s="20">
        <v>2200</v>
      </c>
      <c r="R141" s="20">
        <v>0</v>
      </c>
      <c r="S141" s="20">
        <f t="shared" si="6"/>
        <v>2200</v>
      </c>
      <c r="T141" s="19" t="s">
        <v>41</v>
      </c>
      <c r="U141" s="19"/>
      <c r="V141" s="131" t="s">
        <v>48</v>
      </c>
      <c r="W141" s="216" t="s">
        <v>1002</v>
      </c>
      <c r="X141" s="23"/>
    </row>
    <row r="142" spans="1:24" s="42" customFormat="1" ht="128.25" hidden="1" customHeight="1">
      <c r="A142" s="51" t="s">
        <v>421</v>
      </c>
      <c r="B142" s="8" t="s">
        <v>853</v>
      </c>
      <c r="C142" s="8" t="s">
        <v>843</v>
      </c>
      <c r="D142" s="51" t="s">
        <v>848</v>
      </c>
      <c r="E142" s="8">
        <v>15</v>
      </c>
      <c r="F142" s="8" t="s">
        <v>854</v>
      </c>
      <c r="G142" s="8" t="s">
        <v>35</v>
      </c>
      <c r="H142" s="8" t="s">
        <v>36</v>
      </c>
      <c r="I142" s="8" t="s">
        <v>850</v>
      </c>
      <c r="J142" s="9">
        <v>20</v>
      </c>
      <c r="K142" s="10">
        <v>2020</v>
      </c>
      <c r="L142" s="192"/>
      <c r="M142" s="8">
        <v>1</v>
      </c>
      <c r="N142" s="12">
        <v>2264100</v>
      </c>
      <c r="O142" s="12" t="s">
        <v>912</v>
      </c>
      <c r="P142" s="8" t="s">
        <v>40</v>
      </c>
      <c r="Q142" s="14">
        <v>0</v>
      </c>
      <c r="R142" s="14">
        <v>0</v>
      </c>
      <c r="S142" s="14">
        <f t="shared" si="6"/>
        <v>0</v>
      </c>
      <c r="T142" s="8" t="s">
        <v>41</v>
      </c>
      <c r="U142" s="33" t="s">
        <v>2225</v>
      </c>
      <c r="V142" s="131" t="s">
        <v>92</v>
      </c>
      <c r="W142" s="210" t="s">
        <v>93</v>
      </c>
      <c r="X142" s="41"/>
    </row>
    <row r="143" spans="1:24" s="42" customFormat="1" ht="128.25" hidden="1" customHeight="1">
      <c r="A143" s="51" t="s">
        <v>421</v>
      </c>
      <c r="B143" s="8" t="s">
        <v>853</v>
      </c>
      <c r="C143" s="8" t="s">
        <v>843</v>
      </c>
      <c r="D143" s="51" t="s">
        <v>848</v>
      </c>
      <c r="E143" s="8">
        <v>15</v>
      </c>
      <c r="F143" s="12" t="s">
        <v>854</v>
      </c>
      <c r="G143" s="8" t="s">
        <v>35</v>
      </c>
      <c r="H143" s="8" t="s">
        <v>36</v>
      </c>
      <c r="I143" s="8" t="s">
        <v>850</v>
      </c>
      <c r="J143" s="9">
        <v>20</v>
      </c>
      <c r="K143" s="10">
        <v>2020</v>
      </c>
      <c r="L143" s="192"/>
      <c r="M143" s="8">
        <v>1</v>
      </c>
      <c r="N143" s="12">
        <v>232966</v>
      </c>
      <c r="O143" s="12" t="s">
        <v>855</v>
      </c>
      <c r="P143" s="8" t="s">
        <v>107</v>
      </c>
      <c r="Q143" s="14">
        <v>0</v>
      </c>
      <c r="R143" s="14">
        <v>0</v>
      </c>
      <c r="S143" s="14">
        <f t="shared" si="6"/>
        <v>0</v>
      </c>
      <c r="T143" s="8" t="s">
        <v>41</v>
      </c>
      <c r="U143" s="33" t="s">
        <v>2225</v>
      </c>
      <c r="V143" s="131" t="s">
        <v>92</v>
      </c>
      <c r="W143" s="210" t="s">
        <v>93</v>
      </c>
      <c r="X143" s="41"/>
    </row>
    <row r="144" spans="1:24" s="42" customFormat="1" ht="128.25" hidden="1" customHeight="1">
      <c r="A144" s="51" t="s">
        <v>421</v>
      </c>
      <c r="B144" s="8" t="s">
        <v>831</v>
      </c>
      <c r="C144" s="8" t="s">
        <v>843</v>
      </c>
      <c r="D144" s="51" t="s">
        <v>848</v>
      </c>
      <c r="E144" s="8">
        <v>15</v>
      </c>
      <c r="F144" s="12" t="s">
        <v>854</v>
      </c>
      <c r="G144" s="8" t="s">
        <v>35</v>
      </c>
      <c r="H144" s="8" t="s">
        <v>36</v>
      </c>
      <c r="I144" s="8" t="s">
        <v>850</v>
      </c>
      <c r="J144" s="9">
        <v>20</v>
      </c>
      <c r="K144" s="10">
        <v>2020</v>
      </c>
      <c r="L144" s="192"/>
      <c r="M144" s="8">
        <v>1</v>
      </c>
      <c r="N144" s="12">
        <v>1820153</v>
      </c>
      <c r="O144" s="12" t="s">
        <v>971</v>
      </c>
      <c r="P144" s="8" t="s">
        <v>40</v>
      </c>
      <c r="Q144" s="14">
        <v>0</v>
      </c>
      <c r="R144" s="14">
        <v>0</v>
      </c>
      <c r="S144" s="14">
        <f t="shared" si="6"/>
        <v>0</v>
      </c>
      <c r="T144" s="8" t="s">
        <v>41</v>
      </c>
      <c r="U144" s="33" t="s">
        <v>2225</v>
      </c>
      <c r="V144" s="131" t="s">
        <v>92</v>
      </c>
      <c r="W144" s="210" t="s">
        <v>93</v>
      </c>
      <c r="X144" s="41"/>
    </row>
    <row r="145" spans="1:24" ht="128.25" hidden="1" customHeight="1">
      <c r="A145" s="54" t="s">
        <v>421</v>
      </c>
      <c r="B145" s="54" t="s">
        <v>831</v>
      </c>
      <c r="C145" s="54" t="s">
        <v>875</v>
      </c>
      <c r="D145" s="54" t="s">
        <v>848</v>
      </c>
      <c r="E145" s="54">
        <v>15</v>
      </c>
      <c r="F145" s="54" t="s">
        <v>929</v>
      </c>
      <c r="G145" s="37" t="s">
        <v>145</v>
      </c>
      <c r="H145" s="8" t="s">
        <v>36</v>
      </c>
      <c r="I145" s="19" t="s">
        <v>46</v>
      </c>
      <c r="J145" s="67">
        <v>280</v>
      </c>
      <c r="K145" s="10" t="s">
        <v>930</v>
      </c>
      <c r="L145" s="192" t="s">
        <v>224</v>
      </c>
      <c r="M145" s="54">
        <v>1</v>
      </c>
      <c r="N145" s="54">
        <v>1489654</v>
      </c>
      <c r="O145" s="54" t="s">
        <v>928</v>
      </c>
      <c r="P145" s="19" t="s">
        <v>107</v>
      </c>
      <c r="Q145" s="20">
        <v>0</v>
      </c>
      <c r="R145" s="20">
        <v>0</v>
      </c>
      <c r="S145" s="20">
        <f t="shared" si="6"/>
        <v>0</v>
      </c>
      <c r="T145" s="54" t="s">
        <v>145</v>
      </c>
      <c r="U145" s="54" t="s">
        <v>995</v>
      </c>
      <c r="V145" s="131" t="s">
        <v>148</v>
      </c>
      <c r="W145" s="216" t="s">
        <v>931</v>
      </c>
      <c r="X145" s="23"/>
    </row>
    <row r="146" spans="1:24" ht="128.25" hidden="1" customHeight="1">
      <c r="A146" s="54" t="s">
        <v>421</v>
      </c>
      <c r="B146" s="54" t="s">
        <v>831</v>
      </c>
      <c r="C146" s="54" t="s">
        <v>875</v>
      </c>
      <c r="D146" s="54" t="s">
        <v>848</v>
      </c>
      <c r="E146" s="54">
        <v>15</v>
      </c>
      <c r="F146" s="54" t="s">
        <v>929</v>
      </c>
      <c r="G146" s="37" t="s">
        <v>145</v>
      </c>
      <c r="H146" s="8" t="s">
        <v>36</v>
      </c>
      <c r="I146" s="19" t="s">
        <v>46</v>
      </c>
      <c r="J146" s="67">
        <v>360</v>
      </c>
      <c r="K146" s="10" t="s">
        <v>985</v>
      </c>
      <c r="L146" s="192" t="s">
        <v>152</v>
      </c>
      <c r="M146" s="54">
        <v>1</v>
      </c>
      <c r="N146" s="54">
        <v>1822746</v>
      </c>
      <c r="O146" s="54" t="s">
        <v>984</v>
      </c>
      <c r="P146" s="19" t="s">
        <v>40</v>
      </c>
      <c r="Q146" s="20">
        <v>0</v>
      </c>
      <c r="R146" s="20">
        <v>0</v>
      </c>
      <c r="S146" s="20">
        <f t="shared" si="6"/>
        <v>0</v>
      </c>
      <c r="T146" s="54" t="s">
        <v>145</v>
      </c>
      <c r="U146" s="54" t="s">
        <v>995</v>
      </c>
      <c r="V146" s="131" t="s">
        <v>148</v>
      </c>
      <c r="W146" s="216" t="s">
        <v>931</v>
      </c>
      <c r="X146" s="23"/>
    </row>
    <row r="147" spans="1:24" s="42" customFormat="1" ht="128.25" hidden="1" customHeight="1">
      <c r="A147" s="51" t="s">
        <v>421</v>
      </c>
      <c r="B147" s="51" t="s">
        <v>831</v>
      </c>
      <c r="C147" s="51" t="s">
        <v>831</v>
      </c>
      <c r="D147" s="51" t="s">
        <v>872</v>
      </c>
      <c r="E147" s="51">
        <v>15</v>
      </c>
      <c r="F147" s="12" t="s">
        <v>873</v>
      </c>
      <c r="G147" s="12" t="s">
        <v>45</v>
      </c>
      <c r="H147" s="8" t="s">
        <v>36</v>
      </c>
      <c r="I147" s="12" t="s">
        <v>37</v>
      </c>
      <c r="J147" s="52">
        <v>24</v>
      </c>
      <c r="K147" s="10">
        <v>2020</v>
      </c>
      <c r="L147" s="192"/>
      <c r="M147" s="51">
        <v>1</v>
      </c>
      <c r="N147" s="12">
        <v>1517703</v>
      </c>
      <c r="O147" s="12" t="s">
        <v>953</v>
      </c>
      <c r="P147" s="8" t="s">
        <v>107</v>
      </c>
      <c r="Q147" s="53">
        <v>2800</v>
      </c>
      <c r="R147" s="14">
        <v>0</v>
      </c>
      <c r="S147" s="53">
        <f t="shared" si="6"/>
        <v>2800</v>
      </c>
      <c r="T147" s="8" t="s">
        <v>41</v>
      </c>
      <c r="U147" s="33" t="s">
        <v>2225</v>
      </c>
      <c r="V147" s="131" t="s">
        <v>92</v>
      </c>
      <c r="W147" s="210" t="s">
        <v>93</v>
      </c>
      <c r="X147" s="41" t="s">
        <v>50</v>
      </c>
    </row>
    <row r="148" spans="1:24" s="42" customFormat="1" ht="128.25" hidden="1" customHeight="1">
      <c r="A148" s="51" t="s">
        <v>421</v>
      </c>
      <c r="B148" s="51" t="s">
        <v>831</v>
      </c>
      <c r="C148" s="51" t="s">
        <v>831</v>
      </c>
      <c r="D148" s="51" t="s">
        <v>872</v>
      </c>
      <c r="E148" s="51">
        <v>15</v>
      </c>
      <c r="F148" s="12" t="s">
        <v>873</v>
      </c>
      <c r="G148" s="12" t="s">
        <v>45</v>
      </c>
      <c r="H148" s="8" t="s">
        <v>36</v>
      </c>
      <c r="I148" s="12" t="s">
        <v>37</v>
      </c>
      <c r="J148" s="52">
        <v>24</v>
      </c>
      <c r="K148" s="10">
        <v>2020</v>
      </c>
      <c r="L148" s="192"/>
      <c r="M148" s="51">
        <v>1</v>
      </c>
      <c r="N148" s="12">
        <v>1494153</v>
      </c>
      <c r="O148" s="12" t="s">
        <v>959</v>
      </c>
      <c r="P148" s="8" t="s">
        <v>107</v>
      </c>
      <c r="Q148" s="53">
        <v>2800</v>
      </c>
      <c r="R148" s="14">
        <v>0</v>
      </c>
      <c r="S148" s="53">
        <f t="shared" si="6"/>
        <v>2800</v>
      </c>
      <c r="T148" s="8" t="s">
        <v>41</v>
      </c>
      <c r="U148" s="33" t="s">
        <v>2225</v>
      </c>
      <c r="V148" s="131" t="s">
        <v>92</v>
      </c>
      <c r="W148" s="210" t="s">
        <v>93</v>
      </c>
      <c r="X148" s="41" t="s">
        <v>50</v>
      </c>
    </row>
    <row r="149" spans="1:24" s="42" customFormat="1" ht="128.25" hidden="1" customHeight="1">
      <c r="A149" s="51" t="s">
        <v>421</v>
      </c>
      <c r="B149" s="51" t="s">
        <v>831</v>
      </c>
      <c r="C149" s="51" t="s">
        <v>831</v>
      </c>
      <c r="D149" s="51" t="s">
        <v>872</v>
      </c>
      <c r="E149" s="51">
        <v>15</v>
      </c>
      <c r="F149" s="12" t="s">
        <v>873</v>
      </c>
      <c r="G149" s="12" t="s">
        <v>45</v>
      </c>
      <c r="H149" s="8" t="s">
        <v>36</v>
      </c>
      <c r="I149" s="12" t="s">
        <v>37</v>
      </c>
      <c r="J149" s="52">
        <v>24</v>
      </c>
      <c r="K149" s="10">
        <v>2020</v>
      </c>
      <c r="L149" s="192"/>
      <c r="M149" s="51">
        <v>1</v>
      </c>
      <c r="N149" s="12">
        <v>1517696</v>
      </c>
      <c r="O149" s="12" t="s">
        <v>883</v>
      </c>
      <c r="P149" s="8" t="s">
        <v>107</v>
      </c>
      <c r="Q149" s="53">
        <v>2800</v>
      </c>
      <c r="R149" s="14">
        <v>0</v>
      </c>
      <c r="S149" s="53">
        <f t="shared" si="6"/>
        <v>2800</v>
      </c>
      <c r="T149" s="8" t="s">
        <v>41</v>
      </c>
      <c r="U149" s="33" t="s">
        <v>2225</v>
      </c>
      <c r="V149" s="131" t="s">
        <v>92</v>
      </c>
      <c r="W149" s="210" t="s">
        <v>93</v>
      </c>
      <c r="X149" s="41" t="s">
        <v>50</v>
      </c>
    </row>
    <row r="150" spans="1:24" s="42" customFormat="1" ht="128.25" hidden="1" customHeight="1">
      <c r="A150" s="51" t="s">
        <v>421</v>
      </c>
      <c r="B150" s="51" t="s">
        <v>831</v>
      </c>
      <c r="C150" s="51" t="s">
        <v>831</v>
      </c>
      <c r="D150" s="51" t="s">
        <v>872</v>
      </c>
      <c r="E150" s="51">
        <v>15</v>
      </c>
      <c r="F150" s="12" t="s">
        <v>873</v>
      </c>
      <c r="G150" s="12" t="s">
        <v>45</v>
      </c>
      <c r="H150" s="8" t="s">
        <v>36</v>
      </c>
      <c r="I150" s="12" t="s">
        <v>37</v>
      </c>
      <c r="J150" s="52">
        <v>24</v>
      </c>
      <c r="K150" s="10">
        <v>2020</v>
      </c>
      <c r="L150" s="192"/>
      <c r="M150" s="12">
        <v>1</v>
      </c>
      <c r="N150" s="12">
        <v>2264106</v>
      </c>
      <c r="O150" s="12" t="s">
        <v>943</v>
      </c>
      <c r="P150" s="8" t="s">
        <v>40</v>
      </c>
      <c r="Q150" s="53">
        <v>2800</v>
      </c>
      <c r="R150" s="14">
        <v>0</v>
      </c>
      <c r="S150" s="53">
        <f t="shared" si="6"/>
        <v>2800</v>
      </c>
      <c r="T150" s="8" t="s">
        <v>41</v>
      </c>
      <c r="U150" s="33" t="s">
        <v>2225</v>
      </c>
      <c r="V150" s="131" t="s">
        <v>92</v>
      </c>
      <c r="W150" s="210" t="s">
        <v>93</v>
      </c>
      <c r="X150" s="41" t="s">
        <v>50</v>
      </c>
    </row>
    <row r="151" spans="1:24" s="42" customFormat="1" ht="128.25" hidden="1" customHeight="1">
      <c r="A151" s="51" t="s">
        <v>421</v>
      </c>
      <c r="B151" s="51" t="s">
        <v>831</v>
      </c>
      <c r="C151" s="51" t="s">
        <v>831</v>
      </c>
      <c r="D151" s="51" t="s">
        <v>872</v>
      </c>
      <c r="E151" s="51">
        <v>15</v>
      </c>
      <c r="F151" s="12" t="s">
        <v>873</v>
      </c>
      <c r="G151" s="12" t="s">
        <v>45</v>
      </c>
      <c r="H151" s="8" t="s">
        <v>36</v>
      </c>
      <c r="I151" s="12" t="s">
        <v>37</v>
      </c>
      <c r="J151" s="52">
        <v>24</v>
      </c>
      <c r="K151" s="10">
        <v>2020</v>
      </c>
      <c r="L151" s="192"/>
      <c r="M151" s="12">
        <v>1</v>
      </c>
      <c r="N151" s="12">
        <v>1921295</v>
      </c>
      <c r="O151" s="12" t="s">
        <v>945</v>
      </c>
      <c r="P151" s="8" t="s">
        <v>40</v>
      </c>
      <c r="Q151" s="53">
        <v>2800</v>
      </c>
      <c r="R151" s="14">
        <v>0</v>
      </c>
      <c r="S151" s="53">
        <f t="shared" si="6"/>
        <v>2800</v>
      </c>
      <c r="T151" s="8" t="s">
        <v>41</v>
      </c>
      <c r="U151" s="33" t="s">
        <v>2225</v>
      </c>
      <c r="V151" s="131" t="s">
        <v>92</v>
      </c>
      <c r="W151" s="210" t="s">
        <v>93</v>
      </c>
      <c r="X151" s="41" t="s">
        <v>50</v>
      </c>
    </row>
    <row r="152" spans="1:24" s="42" customFormat="1" ht="128.25" hidden="1" customHeight="1">
      <c r="A152" s="51" t="s">
        <v>421</v>
      </c>
      <c r="B152" s="51" t="s">
        <v>831</v>
      </c>
      <c r="C152" s="51" t="s">
        <v>831</v>
      </c>
      <c r="D152" s="51" t="s">
        <v>872</v>
      </c>
      <c r="E152" s="51">
        <v>15</v>
      </c>
      <c r="F152" s="12" t="s">
        <v>873</v>
      </c>
      <c r="G152" s="12" t="s">
        <v>45</v>
      </c>
      <c r="H152" s="8" t="s">
        <v>36</v>
      </c>
      <c r="I152" s="12" t="s">
        <v>37</v>
      </c>
      <c r="J152" s="52">
        <v>24</v>
      </c>
      <c r="K152" s="10">
        <v>2020</v>
      </c>
      <c r="L152" s="192"/>
      <c r="M152" s="12">
        <v>1</v>
      </c>
      <c r="N152" s="12">
        <v>3003010</v>
      </c>
      <c r="O152" s="12" t="s">
        <v>989</v>
      </c>
      <c r="P152" s="8" t="s">
        <v>40</v>
      </c>
      <c r="Q152" s="53">
        <v>2800</v>
      </c>
      <c r="R152" s="14">
        <v>0</v>
      </c>
      <c r="S152" s="53">
        <f t="shared" si="6"/>
        <v>2800</v>
      </c>
      <c r="T152" s="8" t="s">
        <v>41</v>
      </c>
      <c r="U152" s="33" t="s">
        <v>2225</v>
      </c>
      <c r="V152" s="131" t="s">
        <v>92</v>
      </c>
      <c r="W152" s="210" t="s">
        <v>93</v>
      </c>
      <c r="X152" s="41" t="s">
        <v>50</v>
      </c>
    </row>
    <row r="153" spans="1:24" s="42" customFormat="1" ht="128.25" hidden="1" customHeight="1">
      <c r="A153" s="51" t="s">
        <v>421</v>
      </c>
      <c r="B153" s="51" t="s">
        <v>831</v>
      </c>
      <c r="C153" s="51" t="s">
        <v>831</v>
      </c>
      <c r="D153" s="51" t="s">
        <v>872</v>
      </c>
      <c r="E153" s="51">
        <v>15</v>
      </c>
      <c r="F153" s="12" t="s">
        <v>873</v>
      </c>
      <c r="G153" s="12" t="s">
        <v>45</v>
      </c>
      <c r="H153" s="8" t="s">
        <v>36</v>
      </c>
      <c r="I153" s="12" t="s">
        <v>37</v>
      </c>
      <c r="J153" s="52">
        <v>24</v>
      </c>
      <c r="K153" s="10">
        <v>2020</v>
      </c>
      <c r="L153" s="192"/>
      <c r="M153" s="12">
        <v>1</v>
      </c>
      <c r="N153" s="12">
        <v>1519430</v>
      </c>
      <c r="O153" s="12" t="s">
        <v>882</v>
      </c>
      <c r="P153" s="8" t="s">
        <v>107</v>
      </c>
      <c r="Q153" s="53">
        <v>2800</v>
      </c>
      <c r="R153" s="14">
        <v>0</v>
      </c>
      <c r="S153" s="53">
        <f t="shared" si="6"/>
        <v>2800</v>
      </c>
      <c r="T153" s="8" t="s">
        <v>41</v>
      </c>
      <c r="U153" s="33" t="s">
        <v>2225</v>
      </c>
      <c r="V153" s="131" t="s">
        <v>92</v>
      </c>
      <c r="W153" s="210" t="s">
        <v>93</v>
      </c>
      <c r="X153" s="41" t="s">
        <v>50</v>
      </c>
    </row>
    <row r="154" spans="1:24" s="42" customFormat="1" ht="128.25" hidden="1" customHeight="1">
      <c r="A154" s="51" t="s">
        <v>421</v>
      </c>
      <c r="B154" s="51" t="s">
        <v>831</v>
      </c>
      <c r="C154" s="51" t="s">
        <v>831</v>
      </c>
      <c r="D154" s="51" t="s">
        <v>872</v>
      </c>
      <c r="E154" s="51">
        <v>15</v>
      </c>
      <c r="F154" s="12" t="s">
        <v>873</v>
      </c>
      <c r="G154" s="12" t="s">
        <v>45</v>
      </c>
      <c r="H154" s="8" t="s">
        <v>36</v>
      </c>
      <c r="I154" s="12" t="s">
        <v>37</v>
      </c>
      <c r="J154" s="52">
        <v>24</v>
      </c>
      <c r="K154" s="10">
        <v>2020</v>
      </c>
      <c r="L154" s="192"/>
      <c r="M154" s="12">
        <v>1</v>
      </c>
      <c r="N154" s="12">
        <v>1062999</v>
      </c>
      <c r="O154" s="12" t="s">
        <v>874</v>
      </c>
      <c r="P154" s="8" t="s">
        <v>40</v>
      </c>
      <c r="Q154" s="53">
        <v>2800</v>
      </c>
      <c r="R154" s="14">
        <v>0</v>
      </c>
      <c r="S154" s="53">
        <f t="shared" si="6"/>
        <v>2800</v>
      </c>
      <c r="T154" s="8" t="s">
        <v>41</v>
      </c>
      <c r="U154" s="33" t="s">
        <v>2225</v>
      </c>
      <c r="V154" s="131" t="s">
        <v>92</v>
      </c>
      <c r="W154" s="210" t="s">
        <v>93</v>
      </c>
      <c r="X154" s="41" t="s">
        <v>50</v>
      </c>
    </row>
    <row r="155" spans="1:24" s="42" customFormat="1" ht="128.25" hidden="1" customHeight="1">
      <c r="A155" s="51" t="s">
        <v>421</v>
      </c>
      <c r="B155" s="51" t="s">
        <v>831</v>
      </c>
      <c r="C155" s="51" t="s">
        <v>831</v>
      </c>
      <c r="D155" s="51" t="s">
        <v>872</v>
      </c>
      <c r="E155" s="51">
        <v>15</v>
      </c>
      <c r="F155" s="12" t="s">
        <v>873</v>
      </c>
      <c r="G155" s="12" t="s">
        <v>45</v>
      </c>
      <c r="H155" s="8" t="s">
        <v>36</v>
      </c>
      <c r="I155" s="12" t="s">
        <v>37</v>
      </c>
      <c r="J155" s="52">
        <v>24</v>
      </c>
      <c r="K155" s="10">
        <v>2020</v>
      </c>
      <c r="L155" s="192"/>
      <c r="M155" s="12">
        <v>1</v>
      </c>
      <c r="N155" s="12">
        <v>1491635</v>
      </c>
      <c r="O155" s="12" t="s">
        <v>905</v>
      </c>
      <c r="P155" s="8" t="s">
        <v>107</v>
      </c>
      <c r="Q155" s="53">
        <v>2800</v>
      </c>
      <c r="R155" s="14">
        <v>0</v>
      </c>
      <c r="S155" s="53">
        <f t="shared" si="6"/>
        <v>2800</v>
      </c>
      <c r="T155" s="8" t="s">
        <v>41</v>
      </c>
      <c r="U155" s="33" t="s">
        <v>2225</v>
      </c>
      <c r="V155" s="131" t="s">
        <v>92</v>
      </c>
      <c r="W155" s="210" t="s">
        <v>93</v>
      </c>
      <c r="X155" s="41" t="s">
        <v>50</v>
      </c>
    </row>
    <row r="156" spans="1:24" s="42" customFormat="1" ht="128.25" hidden="1" customHeight="1">
      <c r="A156" s="51" t="s">
        <v>421</v>
      </c>
      <c r="B156" s="51" t="s">
        <v>831</v>
      </c>
      <c r="C156" s="51" t="s">
        <v>831</v>
      </c>
      <c r="D156" s="51" t="s">
        <v>872</v>
      </c>
      <c r="E156" s="51">
        <v>15</v>
      </c>
      <c r="F156" s="12" t="s">
        <v>873</v>
      </c>
      <c r="G156" s="12" t="s">
        <v>45</v>
      </c>
      <c r="H156" s="8" t="s">
        <v>36</v>
      </c>
      <c r="I156" s="12" t="s">
        <v>37</v>
      </c>
      <c r="J156" s="52">
        <v>24</v>
      </c>
      <c r="K156" s="10">
        <v>2020</v>
      </c>
      <c r="L156" s="192"/>
      <c r="M156" s="12">
        <v>1</v>
      </c>
      <c r="N156" s="12">
        <v>2089453</v>
      </c>
      <c r="O156" s="12" t="s">
        <v>900</v>
      </c>
      <c r="P156" s="8" t="s">
        <v>40</v>
      </c>
      <c r="Q156" s="53">
        <v>2800</v>
      </c>
      <c r="R156" s="14">
        <v>0</v>
      </c>
      <c r="S156" s="53">
        <f t="shared" si="6"/>
        <v>2800</v>
      </c>
      <c r="T156" s="8" t="s">
        <v>41</v>
      </c>
      <c r="U156" s="33" t="s">
        <v>2225</v>
      </c>
      <c r="V156" s="131" t="s">
        <v>92</v>
      </c>
      <c r="W156" s="210" t="s">
        <v>93</v>
      </c>
      <c r="X156" s="41" t="s">
        <v>50</v>
      </c>
    </row>
    <row r="157" spans="1:24" s="42" customFormat="1" ht="128.25" hidden="1" customHeight="1">
      <c r="A157" s="51" t="s">
        <v>421</v>
      </c>
      <c r="B157" s="51" t="s">
        <v>831</v>
      </c>
      <c r="C157" s="51" t="s">
        <v>857</v>
      </c>
      <c r="D157" s="51" t="s">
        <v>872</v>
      </c>
      <c r="E157" s="51">
        <v>15</v>
      </c>
      <c r="F157" s="12" t="s">
        <v>873</v>
      </c>
      <c r="G157" s="12" t="s">
        <v>45</v>
      </c>
      <c r="H157" s="8" t="s">
        <v>36</v>
      </c>
      <c r="I157" s="12" t="s">
        <v>37</v>
      </c>
      <c r="J157" s="52">
        <v>24</v>
      </c>
      <c r="K157" s="10">
        <v>2020</v>
      </c>
      <c r="L157" s="192"/>
      <c r="M157" s="12">
        <v>1</v>
      </c>
      <c r="N157" s="12">
        <v>1491856</v>
      </c>
      <c r="O157" s="12" t="s">
        <v>917</v>
      </c>
      <c r="P157" s="8" t="s">
        <v>107</v>
      </c>
      <c r="Q157" s="53">
        <v>2800</v>
      </c>
      <c r="R157" s="14">
        <v>0</v>
      </c>
      <c r="S157" s="53">
        <f t="shared" si="6"/>
        <v>2800</v>
      </c>
      <c r="T157" s="8" t="s">
        <v>41</v>
      </c>
      <c r="U157" s="33" t="s">
        <v>2225</v>
      </c>
      <c r="V157" s="131" t="s">
        <v>92</v>
      </c>
      <c r="W157" s="210" t="s">
        <v>93</v>
      </c>
      <c r="X157" s="41" t="s">
        <v>50</v>
      </c>
    </row>
    <row r="158" spans="1:24" s="42" customFormat="1" ht="128.25" hidden="1" customHeight="1">
      <c r="A158" s="51" t="s">
        <v>421</v>
      </c>
      <c r="B158" s="51" t="s">
        <v>831</v>
      </c>
      <c r="C158" s="51" t="s">
        <v>857</v>
      </c>
      <c r="D158" s="51" t="s">
        <v>872</v>
      </c>
      <c r="E158" s="51">
        <v>15</v>
      </c>
      <c r="F158" s="12" t="s">
        <v>873</v>
      </c>
      <c r="G158" s="12" t="s">
        <v>45</v>
      </c>
      <c r="H158" s="8" t="s">
        <v>36</v>
      </c>
      <c r="I158" s="12" t="s">
        <v>37</v>
      </c>
      <c r="J158" s="52">
        <v>24</v>
      </c>
      <c r="K158" s="10">
        <v>2020</v>
      </c>
      <c r="L158" s="192"/>
      <c r="M158" s="12">
        <v>1</v>
      </c>
      <c r="N158" s="12">
        <v>1914473</v>
      </c>
      <c r="O158" s="12" t="s">
        <v>891</v>
      </c>
      <c r="P158" s="8" t="s">
        <v>40</v>
      </c>
      <c r="Q158" s="53">
        <v>2800</v>
      </c>
      <c r="R158" s="14">
        <v>0</v>
      </c>
      <c r="S158" s="53">
        <f t="shared" si="6"/>
        <v>2800</v>
      </c>
      <c r="T158" s="8" t="s">
        <v>41</v>
      </c>
      <c r="U158" s="33" t="s">
        <v>2225</v>
      </c>
      <c r="V158" s="131" t="s">
        <v>92</v>
      </c>
      <c r="W158" s="210" t="s">
        <v>93</v>
      </c>
      <c r="X158" s="41" t="s">
        <v>50</v>
      </c>
    </row>
    <row r="159" spans="1:24" s="42" customFormat="1" ht="128.25" hidden="1" customHeight="1">
      <c r="A159" s="51" t="s">
        <v>421</v>
      </c>
      <c r="B159" s="51" t="s">
        <v>831</v>
      </c>
      <c r="C159" s="51" t="s">
        <v>831</v>
      </c>
      <c r="D159" s="51" t="s">
        <v>872</v>
      </c>
      <c r="E159" s="51">
        <v>15</v>
      </c>
      <c r="F159" s="12" t="s">
        <v>873</v>
      </c>
      <c r="G159" s="12" t="s">
        <v>45</v>
      </c>
      <c r="H159" s="8" t="s">
        <v>36</v>
      </c>
      <c r="I159" s="12" t="s">
        <v>37</v>
      </c>
      <c r="J159" s="52">
        <v>24</v>
      </c>
      <c r="K159" s="10">
        <v>2020</v>
      </c>
      <c r="L159" s="192"/>
      <c r="M159" s="12">
        <v>1</v>
      </c>
      <c r="N159" s="12">
        <v>1489667</v>
      </c>
      <c r="O159" s="12" t="s">
        <v>978</v>
      </c>
      <c r="P159" s="8" t="s">
        <v>107</v>
      </c>
      <c r="Q159" s="53">
        <v>2800</v>
      </c>
      <c r="R159" s="14">
        <v>0</v>
      </c>
      <c r="S159" s="53">
        <f t="shared" si="6"/>
        <v>2800</v>
      </c>
      <c r="T159" s="8" t="s">
        <v>41</v>
      </c>
      <c r="U159" s="33" t="s">
        <v>2225</v>
      </c>
      <c r="V159" s="131" t="s">
        <v>92</v>
      </c>
      <c r="W159" s="210" t="s">
        <v>93</v>
      </c>
      <c r="X159" s="41" t="s">
        <v>50</v>
      </c>
    </row>
    <row r="160" spans="1:24" s="42" customFormat="1" ht="128.25" hidden="1" customHeight="1">
      <c r="A160" s="51" t="s">
        <v>421</v>
      </c>
      <c r="B160" s="51" t="s">
        <v>831</v>
      </c>
      <c r="C160" s="51" t="s">
        <v>875</v>
      </c>
      <c r="D160" s="51" t="s">
        <v>897</v>
      </c>
      <c r="E160" s="51">
        <v>20</v>
      </c>
      <c r="F160" s="51" t="s">
        <v>528</v>
      </c>
      <c r="G160" s="12" t="s">
        <v>45</v>
      </c>
      <c r="H160" s="8" t="s">
        <v>36</v>
      </c>
      <c r="I160" s="12" t="s">
        <v>37</v>
      </c>
      <c r="J160" s="52">
        <v>40</v>
      </c>
      <c r="K160" s="10">
        <v>2020</v>
      </c>
      <c r="L160" s="192"/>
      <c r="M160" s="51">
        <v>1</v>
      </c>
      <c r="N160" s="51">
        <v>1093234</v>
      </c>
      <c r="O160" s="51" t="s">
        <v>990</v>
      </c>
      <c r="P160" s="8" t="s">
        <v>107</v>
      </c>
      <c r="Q160" s="53">
        <v>1500</v>
      </c>
      <c r="R160" s="14">
        <v>0</v>
      </c>
      <c r="S160" s="53">
        <f t="shared" si="6"/>
        <v>1500</v>
      </c>
      <c r="T160" s="8" t="s">
        <v>41</v>
      </c>
      <c r="U160" s="33" t="s">
        <v>45</v>
      </c>
      <c r="V160" s="221" t="s">
        <v>48</v>
      </c>
      <c r="W160" s="221" t="s">
        <v>163</v>
      </c>
      <c r="X160" s="41" t="s">
        <v>50</v>
      </c>
    </row>
    <row r="161" spans="1:24" s="42" customFormat="1" ht="128.25" hidden="1" customHeight="1">
      <c r="A161" s="51" t="s">
        <v>421</v>
      </c>
      <c r="B161" s="51" t="s">
        <v>831</v>
      </c>
      <c r="C161" s="51" t="s">
        <v>875</v>
      </c>
      <c r="D161" s="51" t="s">
        <v>897</v>
      </c>
      <c r="E161" s="51">
        <v>20</v>
      </c>
      <c r="F161" s="51" t="s">
        <v>528</v>
      </c>
      <c r="G161" s="12" t="s">
        <v>45</v>
      </c>
      <c r="H161" s="8" t="s">
        <v>36</v>
      </c>
      <c r="I161" s="12" t="s">
        <v>37</v>
      </c>
      <c r="J161" s="52">
        <v>40</v>
      </c>
      <c r="K161" s="10">
        <v>2020</v>
      </c>
      <c r="L161" s="192"/>
      <c r="M161" s="51">
        <v>1</v>
      </c>
      <c r="N161" s="51">
        <v>1582129</v>
      </c>
      <c r="O161" s="51" t="s">
        <v>896</v>
      </c>
      <c r="P161" s="8" t="s">
        <v>40</v>
      </c>
      <c r="Q161" s="53">
        <v>1500</v>
      </c>
      <c r="R161" s="14">
        <v>0</v>
      </c>
      <c r="S161" s="53">
        <f t="shared" si="6"/>
        <v>1500</v>
      </c>
      <c r="T161" s="8" t="s">
        <v>41</v>
      </c>
      <c r="U161" s="33" t="s">
        <v>45</v>
      </c>
      <c r="V161" s="221" t="s">
        <v>48</v>
      </c>
      <c r="W161" s="221" t="s">
        <v>163</v>
      </c>
      <c r="X161" s="41" t="s">
        <v>50</v>
      </c>
    </row>
    <row r="162" spans="1:24" s="42" customFormat="1" ht="128.25" hidden="1" customHeight="1">
      <c r="A162" s="51" t="s">
        <v>421</v>
      </c>
      <c r="B162" s="51" t="s">
        <v>831</v>
      </c>
      <c r="C162" s="51" t="s">
        <v>875</v>
      </c>
      <c r="D162" s="51" t="s">
        <v>897</v>
      </c>
      <c r="E162" s="51">
        <v>20</v>
      </c>
      <c r="F162" s="51" t="s">
        <v>528</v>
      </c>
      <c r="G162" s="12" t="s">
        <v>45</v>
      </c>
      <c r="H162" s="8" t="s">
        <v>36</v>
      </c>
      <c r="I162" s="12" t="s">
        <v>37</v>
      </c>
      <c r="J162" s="52">
        <v>40</v>
      </c>
      <c r="K162" s="10">
        <v>2020</v>
      </c>
      <c r="L162" s="192"/>
      <c r="M162" s="51">
        <v>1</v>
      </c>
      <c r="N162" s="51">
        <v>3006329</v>
      </c>
      <c r="O162" s="51" t="s">
        <v>952</v>
      </c>
      <c r="P162" s="8" t="s">
        <v>40</v>
      </c>
      <c r="Q162" s="53">
        <v>1500</v>
      </c>
      <c r="R162" s="14">
        <v>0</v>
      </c>
      <c r="S162" s="53">
        <f t="shared" si="6"/>
        <v>1500</v>
      </c>
      <c r="T162" s="8" t="s">
        <v>41</v>
      </c>
      <c r="U162" s="33" t="s">
        <v>45</v>
      </c>
      <c r="V162" s="221" t="s">
        <v>48</v>
      </c>
      <c r="W162" s="221" t="s">
        <v>163</v>
      </c>
      <c r="X162" s="41" t="s">
        <v>50</v>
      </c>
    </row>
    <row r="163" spans="1:24" s="42" customFormat="1" ht="128.25" hidden="1" customHeight="1">
      <c r="A163" s="51" t="s">
        <v>421</v>
      </c>
      <c r="B163" s="51" t="s">
        <v>831</v>
      </c>
      <c r="C163" s="51" t="s">
        <v>875</v>
      </c>
      <c r="D163" s="51" t="s">
        <v>897</v>
      </c>
      <c r="E163" s="51">
        <v>20</v>
      </c>
      <c r="F163" s="51" t="s">
        <v>528</v>
      </c>
      <c r="G163" s="12" t="s">
        <v>45</v>
      </c>
      <c r="H163" s="8" t="s">
        <v>36</v>
      </c>
      <c r="I163" s="12" t="s">
        <v>37</v>
      </c>
      <c r="J163" s="52">
        <v>40</v>
      </c>
      <c r="K163" s="10">
        <v>2020</v>
      </c>
      <c r="L163" s="192"/>
      <c r="M163" s="51">
        <v>1</v>
      </c>
      <c r="N163" s="51">
        <v>1821266</v>
      </c>
      <c r="O163" s="51" t="s">
        <v>939</v>
      </c>
      <c r="P163" s="8" t="s">
        <v>40</v>
      </c>
      <c r="Q163" s="53">
        <v>1500</v>
      </c>
      <c r="R163" s="14">
        <v>0</v>
      </c>
      <c r="S163" s="53">
        <f t="shared" si="6"/>
        <v>1500</v>
      </c>
      <c r="T163" s="8" t="s">
        <v>41</v>
      </c>
      <c r="U163" s="33" t="s">
        <v>45</v>
      </c>
      <c r="V163" s="221" t="s">
        <v>48</v>
      </c>
      <c r="W163" s="221" t="s">
        <v>163</v>
      </c>
      <c r="X163" s="41" t="s">
        <v>50</v>
      </c>
    </row>
    <row r="164" spans="1:24" s="42" customFormat="1" ht="128.25" hidden="1" customHeight="1">
      <c r="A164" s="51" t="s">
        <v>421</v>
      </c>
      <c r="B164" s="51" t="s">
        <v>831</v>
      </c>
      <c r="C164" s="51" t="s">
        <v>875</v>
      </c>
      <c r="D164" s="51" t="s">
        <v>897</v>
      </c>
      <c r="E164" s="51">
        <v>20</v>
      </c>
      <c r="F164" s="51" t="s">
        <v>528</v>
      </c>
      <c r="G164" s="12" t="s">
        <v>45</v>
      </c>
      <c r="H164" s="8" t="s">
        <v>36</v>
      </c>
      <c r="I164" s="12" t="s">
        <v>37</v>
      </c>
      <c r="J164" s="52">
        <v>40</v>
      </c>
      <c r="K164" s="10">
        <v>2020</v>
      </c>
      <c r="L164" s="192"/>
      <c r="M164" s="51">
        <v>1</v>
      </c>
      <c r="N164" s="51">
        <v>1568000</v>
      </c>
      <c r="O164" s="51" t="s">
        <v>993</v>
      </c>
      <c r="P164" s="8" t="s">
        <v>107</v>
      </c>
      <c r="Q164" s="53">
        <v>1500</v>
      </c>
      <c r="R164" s="14">
        <v>0</v>
      </c>
      <c r="S164" s="53">
        <f t="shared" si="6"/>
        <v>1500</v>
      </c>
      <c r="T164" s="8" t="s">
        <v>41</v>
      </c>
      <c r="U164" s="33" t="s">
        <v>45</v>
      </c>
      <c r="V164" s="221" t="s">
        <v>48</v>
      </c>
      <c r="W164" s="221" t="s">
        <v>163</v>
      </c>
      <c r="X164" s="41" t="s">
        <v>50</v>
      </c>
    </row>
    <row r="165" spans="1:24" ht="128.25" hidden="1" customHeight="1">
      <c r="A165" s="54" t="s">
        <v>421</v>
      </c>
      <c r="B165" s="19" t="s">
        <v>831</v>
      </c>
      <c r="C165" s="19" t="s">
        <v>843</v>
      </c>
      <c r="D165" s="19" t="s">
        <v>844</v>
      </c>
      <c r="E165" s="19">
        <v>20</v>
      </c>
      <c r="F165" s="19" t="s">
        <v>886</v>
      </c>
      <c r="G165" s="19" t="s">
        <v>145</v>
      </c>
      <c r="H165" s="8" t="s">
        <v>36</v>
      </c>
      <c r="I165" s="19" t="s">
        <v>46</v>
      </c>
      <c r="J165" s="10">
        <v>120</v>
      </c>
      <c r="K165" s="10">
        <v>2020</v>
      </c>
      <c r="L165" s="192" t="s">
        <v>610</v>
      </c>
      <c r="M165" s="19">
        <v>1</v>
      </c>
      <c r="N165" s="37">
        <v>1685781</v>
      </c>
      <c r="O165" s="37" t="s">
        <v>887</v>
      </c>
      <c r="P165" s="19" t="s">
        <v>40</v>
      </c>
      <c r="Q165" s="20">
        <v>0</v>
      </c>
      <c r="R165" s="20">
        <v>0</v>
      </c>
      <c r="S165" s="20">
        <f t="shared" si="6"/>
        <v>0</v>
      </c>
      <c r="T165" s="19" t="s">
        <v>145</v>
      </c>
      <c r="U165" s="19"/>
      <c r="V165" s="131" t="s">
        <v>92</v>
      </c>
      <c r="W165" s="216" t="s">
        <v>517</v>
      </c>
      <c r="X165" s="23"/>
    </row>
    <row r="166" spans="1:24" ht="128.25" hidden="1" customHeight="1">
      <c r="A166" s="54" t="s">
        <v>421</v>
      </c>
      <c r="B166" s="19" t="s">
        <v>831</v>
      </c>
      <c r="C166" s="19" t="s">
        <v>843</v>
      </c>
      <c r="D166" s="19" t="s">
        <v>844</v>
      </c>
      <c r="E166" s="19">
        <v>20</v>
      </c>
      <c r="F166" s="19" t="s">
        <v>974</v>
      </c>
      <c r="G166" s="19" t="s">
        <v>145</v>
      </c>
      <c r="H166" s="8" t="s">
        <v>36</v>
      </c>
      <c r="I166" s="19" t="s">
        <v>46</v>
      </c>
      <c r="J166" s="10">
        <v>120</v>
      </c>
      <c r="K166" s="10">
        <v>2020</v>
      </c>
      <c r="L166" s="192" t="s">
        <v>610</v>
      </c>
      <c r="M166" s="19">
        <v>1</v>
      </c>
      <c r="N166" s="37">
        <v>1054009</v>
      </c>
      <c r="O166" s="37" t="s">
        <v>973</v>
      </c>
      <c r="P166" s="19" t="s">
        <v>40</v>
      </c>
      <c r="Q166" s="20">
        <v>0</v>
      </c>
      <c r="R166" s="20">
        <v>0</v>
      </c>
      <c r="S166" s="20">
        <f t="shared" si="6"/>
        <v>0</v>
      </c>
      <c r="T166" s="19" t="s">
        <v>145</v>
      </c>
      <c r="U166" s="19"/>
      <c r="V166" s="131" t="s">
        <v>92</v>
      </c>
      <c r="W166" s="216" t="s">
        <v>517</v>
      </c>
      <c r="X166" s="23"/>
    </row>
    <row r="167" spans="1:24" ht="128.25" hidden="1" customHeight="1">
      <c r="A167" s="54" t="s">
        <v>421</v>
      </c>
      <c r="B167" s="19" t="s">
        <v>831</v>
      </c>
      <c r="C167" s="19" t="s">
        <v>843</v>
      </c>
      <c r="D167" s="54" t="s">
        <v>848</v>
      </c>
      <c r="E167" s="19">
        <v>15</v>
      </c>
      <c r="F167" s="37" t="s">
        <v>34</v>
      </c>
      <c r="G167" s="19" t="s">
        <v>35</v>
      </c>
      <c r="H167" s="8" t="s">
        <v>36</v>
      </c>
      <c r="I167" s="19" t="s">
        <v>850</v>
      </c>
      <c r="J167" s="10">
        <v>21</v>
      </c>
      <c r="K167" s="10">
        <v>2020</v>
      </c>
      <c r="L167" s="192"/>
      <c r="M167" s="19">
        <v>1</v>
      </c>
      <c r="N167" s="37">
        <v>1338595</v>
      </c>
      <c r="O167" s="37" t="s">
        <v>864</v>
      </c>
      <c r="P167" s="19" t="s">
        <v>107</v>
      </c>
      <c r="Q167" s="20">
        <v>0</v>
      </c>
      <c r="R167" s="20">
        <v>0</v>
      </c>
      <c r="S167" s="20">
        <f t="shared" si="6"/>
        <v>0</v>
      </c>
      <c r="T167" s="19" t="s">
        <v>41</v>
      </c>
      <c r="U167" s="19" t="s">
        <v>2231</v>
      </c>
      <c r="V167" s="221" t="s">
        <v>866</v>
      </c>
      <c r="W167" s="221" t="s">
        <v>867</v>
      </c>
      <c r="X167" s="23"/>
    </row>
    <row r="168" spans="1:24" s="42" customFormat="1" ht="128.25" hidden="1" customHeight="1">
      <c r="A168" s="51" t="s">
        <v>421</v>
      </c>
      <c r="B168" s="51" t="s">
        <v>831</v>
      </c>
      <c r="C168" s="51" t="s">
        <v>831</v>
      </c>
      <c r="D168" s="51" t="s">
        <v>954</v>
      </c>
      <c r="E168" s="51">
        <v>15</v>
      </c>
      <c r="F168" s="12" t="s">
        <v>955</v>
      </c>
      <c r="G168" s="12" t="s">
        <v>45</v>
      </c>
      <c r="H168" s="8" t="s">
        <v>36</v>
      </c>
      <c r="I168" s="12" t="s">
        <v>37</v>
      </c>
      <c r="J168" s="62">
        <v>24</v>
      </c>
      <c r="K168" s="10">
        <v>2020</v>
      </c>
      <c r="L168" s="192"/>
      <c r="M168" s="12">
        <v>1</v>
      </c>
      <c r="N168" s="12">
        <v>1517703</v>
      </c>
      <c r="O168" s="12" t="s">
        <v>953</v>
      </c>
      <c r="P168" s="8" t="s">
        <v>107</v>
      </c>
      <c r="Q168" s="64">
        <v>3500</v>
      </c>
      <c r="R168" s="14">
        <v>0</v>
      </c>
      <c r="S168" s="53">
        <f t="shared" si="6"/>
        <v>3500</v>
      </c>
      <c r="T168" s="8" t="s">
        <v>41</v>
      </c>
      <c r="U168" s="33" t="s">
        <v>2225</v>
      </c>
      <c r="V168" s="131" t="s">
        <v>92</v>
      </c>
      <c r="W168" s="210" t="s">
        <v>93</v>
      </c>
      <c r="X168" s="41" t="s">
        <v>50</v>
      </c>
    </row>
    <row r="169" spans="1:24" s="42" customFormat="1" ht="128.25" hidden="1" customHeight="1">
      <c r="A169" s="51" t="s">
        <v>421</v>
      </c>
      <c r="B169" s="51" t="s">
        <v>831</v>
      </c>
      <c r="C169" s="51" t="s">
        <v>831</v>
      </c>
      <c r="D169" s="51" t="s">
        <v>954</v>
      </c>
      <c r="E169" s="51">
        <v>15</v>
      </c>
      <c r="F169" s="12" t="s">
        <v>955</v>
      </c>
      <c r="G169" s="12" t="s">
        <v>45</v>
      </c>
      <c r="H169" s="8" t="s">
        <v>36</v>
      </c>
      <c r="I169" s="12" t="s">
        <v>37</v>
      </c>
      <c r="J169" s="62">
        <v>24</v>
      </c>
      <c r="K169" s="10">
        <v>2020</v>
      </c>
      <c r="L169" s="192"/>
      <c r="M169" s="12">
        <v>1</v>
      </c>
      <c r="N169" s="12">
        <v>1494153</v>
      </c>
      <c r="O169" s="12" t="s">
        <v>959</v>
      </c>
      <c r="P169" s="8" t="s">
        <v>107</v>
      </c>
      <c r="Q169" s="64">
        <v>3500</v>
      </c>
      <c r="R169" s="14">
        <v>0</v>
      </c>
      <c r="S169" s="53">
        <f t="shared" si="6"/>
        <v>3500</v>
      </c>
      <c r="T169" s="8" t="s">
        <v>41</v>
      </c>
      <c r="U169" s="33" t="s">
        <v>2225</v>
      </c>
      <c r="V169" s="131" t="s">
        <v>92</v>
      </c>
      <c r="W169" s="210" t="s">
        <v>93</v>
      </c>
      <c r="X169" s="41" t="s">
        <v>50</v>
      </c>
    </row>
    <row r="170" spans="1:24" s="42" customFormat="1" ht="128.25" hidden="1" customHeight="1">
      <c r="A170" s="51" t="s">
        <v>421</v>
      </c>
      <c r="B170" s="51" t="s">
        <v>831</v>
      </c>
      <c r="C170" s="51" t="s">
        <v>831</v>
      </c>
      <c r="D170" s="51" t="s">
        <v>879</v>
      </c>
      <c r="E170" s="51">
        <v>15</v>
      </c>
      <c r="F170" s="12" t="s">
        <v>880</v>
      </c>
      <c r="G170" s="12" t="s">
        <v>45</v>
      </c>
      <c r="H170" s="8" t="s">
        <v>36</v>
      </c>
      <c r="I170" s="12" t="s">
        <v>37</v>
      </c>
      <c r="J170" s="52">
        <v>24</v>
      </c>
      <c r="K170" s="10">
        <v>2020</v>
      </c>
      <c r="L170" s="192"/>
      <c r="M170" s="12">
        <v>1</v>
      </c>
      <c r="N170" s="12">
        <v>1819877</v>
      </c>
      <c r="O170" s="12" t="s">
        <v>997</v>
      </c>
      <c r="P170" s="8" t="s">
        <v>40</v>
      </c>
      <c r="Q170" s="53">
        <v>3500</v>
      </c>
      <c r="R170" s="14">
        <v>0</v>
      </c>
      <c r="S170" s="53">
        <f t="shared" si="6"/>
        <v>3500</v>
      </c>
      <c r="T170" s="8" t="s">
        <v>41</v>
      </c>
      <c r="U170" s="33" t="s">
        <v>2225</v>
      </c>
      <c r="V170" s="131" t="s">
        <v>92</v>
      </c>
      <c r="W170" s="210" t="s">
        <v>93</v>
      </c>
      <c r="X170" s="41" t="s">
        <v>50</v>
      </c>
    </row>
    <row r="171" spans="1:24" s="42" customFormat="1" ht="128.25" hidden="1" customHeight="1">
      <c r="A171" s="51" t="s">
        <v>421</v>
      </c>
      <c r="B171" s="51" t="s">
        <v>831</v>
      </c>
      <c r="C171" s="51" t="s">
        <v>831</v>
      </c>
      <c r="D171" s="51" t="s">
        <v>879</v>
      </c>
      <c r="E171" s="51">
        <v>15</v>
      </c>
      <c r="F171" s="12" t="s">
        <v>880</v>
      </c>
      <c r="G171" s="12" t="s">
        <v>45</v>
      </c>
      <c r="H171" s="8" t="s">
        <v>36</v>
      </c>
      <c r="I171" s="12" t="s">
        <v>37</v>
      </c>
      <c r="J171" s="52">
        <v>24</v>
      </c>
      <c r="K171" s="10">
        <v>2020</v>
      </c>
      <c r="L171" s="192"/>
      <c r="M171" s="12">
        <v>1</v>
      </c>
      <c r="N171" s="51">
        <v>2108996</v>
      </c>
      <c r="O171" s="51" t="s">
        <v>881</v>
      </c>
      <c r="P171" s="8" t="s">
        <v>40</v>
      </c>
      <c r="Q171" s="53">
        <v>3500</v>
      </c>
      <c r="R171" s="14">
        <v>0</v>
      </c>
      <c r="S171" s="53">
        <f t="shared" si="6"/>
        <v>3500</v>
      </c>
      <c r="T171" s="8" t="s">
        <v>41</v>
      </c>
      <c r="U171" s="33" t="s">
        <v>2225</v>
      </c>
      <c r="V171" s="131" t="s">
        <v>92</v>
      </c>
      <c r="W171" s="210" t="s">
        <v>93</v>
      </c>
      <c r="X171" s="41" t="s">
        <v>50</v>
      </c>
    </row>
    <row r="172" spans="1:24" s="42" customFormat="1" ht="128.25" hidden="1" customHeight="1">
      <c r="A172" s="51" t="s">
        <v>421</v>
      </c>
      <c r="B172" s="51" t="s">
        <v>831</v>
      </c>
      <c r="C172" s="51" t="s">
        <v>831</v>
      </c>
      <c r="D172" s="51" t="s">
        <v>879</v>
      </c>
      <c r="E172" s="51">
        <v>15</v>
      </c>
      <c r="F172" s="12" t="s">
        <v>880</v>
      </c>
      <c r="G172" s="12" t="s">
        <v>45</v>
      </c>
      <c r="H172" s="8" t="s">
        <v>36</v>
      </c>
      <c r="I172" s="12" t="s">
        <v>37</v>
      </c>
      <c r="J172" s="52">
        <v>24</v>
      </c>
      <c r="K172" s="10">
        <v>2020</v>
      </c>
      <c r="L172" s="192"/>
      <c r="M172" s="12">
        <v>1</v>
      </c>
      <c r="N172" s="51">
        <v>1517703</v>
      </c>
      <c r="O172" s="51" t="s">
        <v>953</v>
      </c>
      <c r="P172" s="8" t="s">
        <v>40</v>
      </c>
      <c r="Q172" s="53">
        <v>3500</v>
      </c>
      <c r="R172" s="14">
        <v>0</v>
      </c>
      <c r="S172" s="53">
        <f t="shared" si="6"/>
        <v>3500</v>
      </c>
      <c r="T172" s="8" t="s">
        <v>41</v>
      </c>
      <c r="U172" s="33" t="s">
        <v>2225</v>
      </c>
      <c r="V172" s="131" t="s">
        <v>92</v>
      </c>
      <c r="W172" s="210" t="s">
        <v>93</v>
      </c>
      <c r="X172" s="41" t="s">
        <v>50</v>
      </c>
    </row>
    <row r="173" spans="1:24" s="42" customFormat="1" ht="128.25" hidden="1" customHeight="1">
      <c r="A173" s="51" t="s">
        <v>421</v>
      </c>
      <c r="B173" s="51" t="s">
        <v>831</v>
      </c>
      <c r="C173" s="51" t="s">
        <v>831</v>
      </c>
      <c r="D173" s="51" t="s">
        <v>879</v>
      </c>
      <c r="E173" s="51">
        <v>15</v>
      </c>
      <c r="F173" s="12" t="s">
        <v>880</v>
      </c>
      <c r="G173" s="12" t="s">
        <v>45</v>
      </c>
      <c r="H173" s="8" t="s">
        <v>36</v>
      </c>
      <c r="I173" s="12" t="s">
        <v>37</v>
      </c>
      <c r="J173" s="52">
        <v>24</v>
      </c>
      <c r="K173" s="10">
        <v>2020</v>
      </c>
      <c r="L173" s="192"/>
      <c r="M173" s="12">
        <v>1</v>
      </c>
      <c r="N173" s="51">
        <v>1494153</v>
      </c>
      <c r="O173" s="51" t="s">
        <v>959</v>
      </c>
      <c r="P173" s="8" t="s">
        <v>40</v>
      </c>
      <c r="Q173" s="53">
        <v>3500</v>
      </c>
      <c r="R173" s="14">
        <v>0</v>
      </c>
      <c r="S173" s="53">
        <f t="shared" si="6"/>
        <v>3500</v>
      </c>
      <c r="T173" s="8" t="s">
        <v>41</v>
      </c>
      <c r="U173" s="33" t="s">
        <v>2225</v>
      </c>
      <c r="V173" s="131" t="s">
        <v>92</v>
      </c>
      <c r="W173" s="210" t="s">
        <v>93</v>
      </c>
      <c r="X173" s="41" t="s">
        <v>50</v>
      </c>
    </row>
    <row r="174" spans="1:24" s="42" customFormat="1" ht="128.25" hidden="1" customHeight="1">
      <c r="A174" s="51" t="s">
        <v>421</v>
      </c>
      <c r="B174" s="51" t="s">
        <v>831</v>
      </c>
      <c r="C174" s="51" t="s">
        <v>831</v>
      </c>
      <c r="D174" s="51" t="s">
        <v>879</v>
      </c>
      <c r="E174" s="51">
        <v>15</v>
      </c>
      <c r="F174" s="12" t="s">
        <v>880</v>
      </c>
      <c r="G174" s="12" t="s">
        <v>45</v>
      </c>
      <c r="H174" s="8" t="s">
        <v>36</v>
      </c>
      <c r="I174" s="12" t="s">
        <v>37</v>
      </c>
      <c r="J174" s="52">
        <v>24</v>
      </c>
      <c r="K174" s="10">
        <v>2020</v>
      </c>
      <c r="L174" s="192"/>
      <c r="M174" s="12">
        <v>1</v>
      </c>
      <c r="N174" s="51">
        <v>1489723</v>
      </c>
      <c r="O174" s="51" t="s">
        <v>961</v>
      </c>
      <c r="P174" s="8" t="s">
        <v>40</v>
      </c>
      <c r="Q174" s="53">
        <v>3500</v>
      </c>
      <c r="R174" s="14">
        <v>0</v>
      </c>
      <c r="S174" s="53">
        <f t="shared" si="6"/>
        <v>3500</v>
      </c>
      <c r="T174" s="8" t="s">
        <v>41</v>
      </c>
      <c r="U174" s="33" t="s">
        <v>2225</v>
      </c>
      <c r="V174" s="131" t="s">
        <v>92</v>
      </c>
      <c r="W174" s="210" t="s">
        <v>93</v>
      </c>
      <c r="X174" s="41" t="s">
        <v>50</v>
      </c>
    </row>
    <row r="175" spans="1:24" s="42" customFormat="1" ht="128.25" hidden="1" customHeight="1">
      <c r="A175" s="51" t="s">
        <v>421</v>
      </c>
      <c r="B175" s="51" t="s">
        <v>831</v>
      </c>
      <c r="C175" s="51" t="s">
        <v>831</v>
      </c>
      <c r="D175" s="51" t="s">
        <v>879</v>
      </c>
      <c r="E175" s="51">
        <v>15</v>
      </c>
      <c r="F175" s="12" t="s">
        <v>880</v>
      </c>
      <c r="G175" s="12" t="s">
        <v>45</v>
      </c>
      <c r="H175" s="8" t="s">
        <v>36</v>
      </c>
      <c r="I175" s="12" t="s">
        <v>37</v>
      </c>
      <c r="J175" s="52">
        <v>24</v>
      </c>
      <c r="K175" s="10">
        <v>2020</v>
      </c>
      <c r="L175" s="192"/>
      <c r="M175" s="12">
        <v>1</v>
      </c>
      <c r="N175" s="51">
        <v>1517696</v>
      </c>
      <c r="O175" s="51" t="s">
        <v>883</v>
      </c>
      <c r="P175" s="8" t="s">
        <v>40</v>
      </c>
      <c r="Q175" s="53">
        <v>3500</v>
      </c>
      <c r="R175" s="14">
        <v>0</v>
      </c>
      <c r="S175" s="53">
        <f t="shared" si="6"/>
        <v>3500</v>
      </c>
      <c r="T175" s="8" t="s">
        <v>41</v>
      </c>
      <c r="U175" s="33" t="s">
        <v>2225</v>
      </c>
      <c r="V175" s="131" t="s">
        <v>92</v>
      </c>
      <c r="W175" s="210" t="s">
        <v>93</v>
      </c>
      <c r="X175" s="41" t="s">
        <v>50</v>
      </c>
    </row>
    <row r="176" spans="1:24" s="42" customFormat="1" ht="128.25" hidden="1" customHeight="1">
      <c r="A176" s="51" t="s">
        <v>421</v>
      </c>
      <c r="B176" s="51" t="s">
        <v>831</v>
      </c>
      <c r="C176" s="51" t="s">
        <v>831</v>
      </c>
      <c r="D176" s="51" t="s">
        <v>879</v>
      </c>
      <c r="E176" s="51">
        <v>15</v>
      </c>
      <c r="F176" s="12" t="s">
        <v>880</v>
      </c>
      <c r="G176" s="12" t="s">
        <v>45</v>
      </c>
      <c r="H176" s="8" t="s">
        <v>36</v>
      </c>
      <c r="I176" s="12" t="s">
        <v>37</v>
      </c>
      <c r="J176" s="52">
        <v>24</v>
      </c>
      <c r="K176" s="10">
        <v>2020</v>
      </c>
      <c r="L176" s="192"/>
      <c r="M176" s="12">
        <v>1</v>
      </c>
      <c r="N176" s="51">
        <v>1810266</v>
      </c>
      <c r="O176" s="51" t="s">
        <v>975</v>
      </c>
      <c r="P176" s="8" t="s">
        <v>40</v>
      </c>
      <c r="Q176" s="53">
        <v>3500</v>
      </c>
      <c r="R176" s="14">
        <v>0</v>
      </c>
      <c r="S176" s="53">
        <f t="shared" si="6"/>
        <v>3500</v>
      </c>
      <c r="T176" s="8" t="s">
        <v>41</v>
      </c>
      <c r="U176" s="33" t="s">
        <v>2225</v>
      </c>
      <c r="V176" s="131" t="s">
        <v>92</v>
      </c>
      <c r="W176" s="210" t="s">
        <v>93</v>
      </c>
      <c r="X176" s="41" t="s">
        <v>50</v>
      </c>
    </row>
    <row r="177" spans="1:24" s="42" customFormat="1" ht="128.25" hidden="1" customHeight="1">
      <c r="A177" s="51" t="s">
        <v>421</v>
      </c>
      <c r="B177" s="51" t="s">
        <v>831</v>
      </c>
      <c r="C177" s="51" t="s">
        <v>831</v>
      </c>
      <c r="D177" s="51" t="s">
        <v>879</v>
      </c>
      <c r="E177" s="51">
        <v>15</v>
      </c>
      <c r="F177" s="12" t="s">
        <v>880</v>
      </c>
      <c r="G177" s="12" t="s">
        <v>45</v>
      </c>
      <c r="H177" s="8" t="s">
        <v>36</v>
      </c>
      <c r="I177" s="12" t="s">
        <v>37</v>
      </c>
      <c r="J177" s="52">
        <v>24</v>
      </c>
      <c r="K177" s="10">
        <v>2020</v>
      </c>
      <c r="L177" s="192"/>
      <c r="M177" s="12">
        <v>1</v>
      </c>
      <c r="N177" s="51">
        <v>2264159</v>
      </c>
      <c r="O177" s="51" t="s">
        <v>988</v>
      </c>
      <c r="P177" s="8" t="s">
        <v>40</v>
      </c>
      <c r="Q177" s="53">
        <v>3500</v>
      </c>
      <c r="R177" s="14">
        <v>0</v>
      </c>
      <c r="S177" s="53">
        <f t="shared" si="6"/>
        <v>3500</v>
      </c>
      <c r="T177" s="8" t="s">
        <v>41</v>
      </c>
      <c r="U177" s="33" t="s">
        <v>2225</v>
      </c>
      <c r="V177" s="131" t="s">
        <v>92</v>
      </c>
      <c r="W177" s="210" t="s">
        <v>93</v>
      </c>
      <c r="X177" s="41" t="s">
        <v>50</v>
      </c>
    </row>
    <row r="178" spans="1:24" s="42" customFormat="1" ht="128.25" hidden="1" customHeight="1">
      <c r="A178" s="51" t="s">
        <v>421</v>
      </c>
      <c r="B178" s="51" t="s">
        <v>831</v>
      </c>
      <c r="C178" s="51" t="s">
        <v>831</v>
      </c>
      <c r="D178" s="51" t="s">
        <v>879</v>
      </c>
      <c r="E178" s="51">
        <v>15</v>
      </c>
      <c r="F178" s="12" t="s">
        <v>880</v>
      </c>
      <c r="G178" s="12" t="s">
        <v>45</v>
      </c>
      <c r="H178" s="8" t="s">
        <v>36</v>
      </c>
      <c r="I178" s="12" t="s">
        <v>37</v>
      </c>
      <c r="J178" s="52">
        <v>24</v>
      </c>
      <c r="K178" s="10">
        <v>2020</v>
      </c>
      <c r="L178" s="192"/>
      <c r="M178" s="12">
        <v>1</v>
      </c>
      <c r="N178" s="51">
        <v>1802226</v>
      </c>
      <c r="O178" s="51" t="s">
        <v>892</v>
      </c>
      <c r="P178" s="8" t="s">
        <v>40</v>
      </c>
      <c r="Q178" s="53">
        <v>3500</v>
      </c>
      <c r="R178" s="14">
        <v>0</v>
      </c>
      <c r="S178" s="53">
        <f t="shared" si="6"/>
        <v>3500</v>
      </c>
      <c r="T178" s="8" t="s">
        <v>41</v>
      </c>
      <c r="U178" s="33" t="s">
        <v>2225</v>
      </c>
      <c r="V178" s="131" t="s">
        <v>92</v>
      </c>
      <c r="W178" s="210" t="s">
        <v>93</v>
      </c>
      <c r="X178" s="41" t="s">
        <v>50</v>
      </c>
    </row>
    <row r="179" spans="1:24" s="42" customFormat="1" ht="128.25" hidden="1" customHeight="1">
      <c r="A179" s="51" t="s">
        <v>421</v>
      </c>
      <c r="B179" s="51" t="s">
        <v>831</v>
      </c>
      <c r="C179" s="51" t="s">
        <v>831</v>
      </c>
      <c r="D179" s="51" t="s">
        <v>879</v>
      </c>
      <c r="E179" s="51">
        <v>15</v>
      </c>
      <c r="F179" s="12" t="s">
        <v>880</v>
      </c>
      <c r="G179" s="12" t="s">
        <v>45</v>
      </c>
      <c r="H179" s="8" t="s">
        <v>36</v>
      </c>
      <c r="I179" s="12" t="s">
        <v>37</v>
      </c>
      <c r="J179" s="52">
        <v>24</v>
      </c>
      <c r="K179" s="10">
        <v>2020</v>
      </c>
      <c r="L179" s="192"/>
      <c r="M179" s="12">
        <v>1</v>
      </c>
      <c r="N179" s="51">
        <v>1820505</v>
      </c>
      <c r="O179" s="51" t="s">
        <v>932</v>
      </c>
      <c r="P179" s="8" t="s">
        <v>40</v>
      </c>
      <c r="Q179" s="53">
        <v>3500</v>
      </c>
      <c r="R179" s="14">
        <v>0</v>
      </c>
      <c r="S179" s="53">
        <f t="shared" si="6"/>
        <v>3500</v>
      </c>
      <c r="T179" s="8" t="s">
        <v>41</v>
      </c>
      <c r="U179" s="33" t="s">
        <v>2225</v>
      </c>
      <c r="V179" s="131" t="s">
        <v>92</v>
      </c>
      <c r="W179" s="210" t="s">
        <v>93</v>
      </c>
      <c r="X179" s="41" t="s">
        <v>50</v>
      </c>
    </row>
    <row r="180" spans="1:24" s="42" customFormat="1" ht="128.25" hidden="1" customHeight="1">
      <c r="A180" s="51" t="s">
        <v>421</v>
      </c>
      <c r="B180" s="51" t="s">
        <v>831</v>
      </c>
      <c r="C180" s="51" t="s">
        <v>831</v>
      </c>
      <c r="D180" s="51" t="s">
        <v>879</v>
      </c>
      <c r="E180" s="51">
        <v>15</v>
      </c>
      <c r="F180" s="12" t="s">
        <v>880</v>
      </c>
      <c r="G180" s="12" t="s">
        <v>45</v>
      </c>
      <c r="H180" s="8" t="s">
        <v>36</v>
      </c>
      <c r="I180" s="12" t="s">
        <v>37</v>
      </c>
      <c r="J180" s="52">
        <v>24</v>
      </c>
      <c r="K180" s="10">
        <v>2020</v>
      </c>
      <c r="L180" s="192"/>
      <c r="M180" s="12">
        <v>1</v>
      </c>
      <c r="N180" s="51">
        <v>2113736</v>
      </c>
      <c r="O180" s="51" t="s">
        <v>916</v>
      </c>
      <c r="P180" s="8" t="s">
        <v>40</v>
      </c>
      <c r="Q180" s="53">
        <v>3500</v>
      </c>
      <c r="R180" s="14">
        <v>0</v>
      </c>
      <c r="S180" s="53">
        <f t="shared" si="6"/>
        <v>3500</v>
      </c>
      <c r="T180" s="8" t="s">
        <v>41</v>
      </c>
      <c r="U180" s="33" t="s">
        <v>2225</v>
      </c>
      <c r="V180" s="131" t="s">
        <v>92</v>
      </c>
      <c r="W180" s="210" t="s">
        <v>93</v>
      </c>
      <c r="X180" s="41" t="s">
        <v>50</v>
      </c>
    </row>
    <row r="181" spans="1:24" s="42" customFormat="1" ht="128.25" hidden="1" customHeight="1">
      <c r="A181" s="51" t="s">
        <v>421</v>
      </c>
      <c r="B181" s="51" t="s">
        <v>831</v>
      </c>
      <c r="C181" s="51" t="s">
        <v>831</v>
      </c>
      <c r="D181" s="51" t="s">
        <v>839</v>
      </c>
      <c r="E181" s="51">
        <v>15</v>
      </c>
      <c r="F181" s="12" t="s">
        <v>840</v>
      </c>
      <c r="G181" s="12" t="s">
        <v>45</v>
      </c>
      <c r="H181" s="8" t="s">
        <v>36</v>
      </c>
      <c r="I181" s="12" t="s">
        <v>37</v>
      </c>
      <c r="J181" s="62">
        <v>24</v>
      </c>
      <c r="K181" s="10">
        <v>2020</v>
      </c>
      <c r="L181" s="192"/>
      <c r="M181" s="12">
        <v>1</v>
      </c>
      <c r="N181" s="12">
        <v>1819877</v>
      </c>
      <c r="O181" s="12" t="s">
        <v>997</v>
      </c>
      <c r="P181" s="8" t="s">
        <v>40</v>
      </c>
      <c r="Q181" s="53">
        <v>4000</v>
      </c>
      <c r="R181" s="14">
        <v>0</v>
      </c>
      <c r="S181" s="53">
        <f t="shared" si="6"/>
        <v>4000</v>
      </c>
      <c r="T181" s="8" t="s">
        <v>41</v>
      </c>
      <c r="U181" s="33" t="s">
        <v>2225</v>
      </c>
      <c r="V181" s="131" t="s">
        <v>92</v>
      </c>
      <c r="W181" s="210" t="s">
        <v>93</v>
      </c>
      <c r="X181" s="41" t="s">
        <v>50</v>
      </c>
    </row>
    <row r="182" spans="1:24" s="42" customFormat="1" ht="128.25" hidden="1" customHeight="1">
      <c r="A182" s="51" t="s">
        <v>421</v>
      </c>
      <c r="B182" s="51" t="s">
        <v>831</v>
      </c>
      <c r="C182" s="51" t="s">
        <v>831</v>
      </c>
      <c r="D182" s="51" t="s">
        <v>839</v>
      </c>
      <c r="E182" s="51">
        <v>15</v>
      </c>
      <c r="F182" s="12" t="s">
        <v>840</v>
      </c>
      <c r="G182" s="12" t="s">
        <v>45</v>
      </c>
      <c r="H182" s="8" t="s">
        <v>36</v>
      </c>
      <c r="I182" s="12" t="s">
        <v>37</v>
      </c>
      <c r="J182" s="62">
        <v>24</v>
      </c>
      <c r="K182" s="10">
        <v>2020</v>
      </c>
      <c r="L182" s="192"/>
      <c r="M182" s="12">
        <v>1</v>
      </c>
      <c r="N182" s="12">
        <v>2264106</v>
      </c>
      <c r="O182" s="12" t="s">
        <v>943</v>
      </c>
      <c r="P182" s="8" t="s">
        <v>40</v>
      </c>
      <c r="Q182" s="53">
        <v>4000</v>
      </c>
      <c r="R182" s="14">
        <v>0</v>
      </c>
      <c r="S182" s="53">
        <f t="shared" si="6"/>
        <v>4000</v>
      </c>
      <c r="T182" s="8" t="s">
        <v>41</v>
      </c>
      <c r="U182" s="33" t="s">
        <v>2225</v>
      </c>
      <c r="V182" s="131" t="s">
        <v>92</v>
      </c>
      <c r="W182" s="210" t="s">
        <v>93</v>
      </c>
      <c r="X182" s="41" t="s">
        <v>50</v>
      </c>
    </row>
    <row r="183" spans="1:24" s="42" customFormat="1" ht="128.25" hidden="1" customHeight="1">
      <c r="A183" s="51" t="s">
        <v>421</v>
      </c>
      <c r="B183" s="51" t="s">
        <v>831</v>
      </c>
      <c r="C183" s="51" t="s">
        <v>831</v>
      </c>
      <c r="D183" s="51" t="s">
        <v>839</v>
      </c>
      <c r="E183" s="51">
        <v>15</v>
      </c>
      <c r="F183" s="12" t="s">
        <v>840</v>
      </c>
      <c r="G183" s="12" t="s">
        <v>45</v>
      </c>
      <c r="H183" s="8" t="s">
        <v>36</v>
      </c>
      <c r="I183" s="12" t="s">
        <v>37</v>
      </c>
      <c r="J183" s="62">
        <v>24</v>
      </c>
      <c r="K183" s="10">
        <v>2020</v>
      </c>
      <c r="L183" s="192"/>
      <c r="M183" s="12">
        <v>1</v>
      </c>
      <c r="N183" s="12">
        <v>1921295</v>
      </c>
      <c r="O183" s="12" t="s">
        <v>945</v>
      </c>
      <c r="P183" s="8" t="s">
        <v>40</v>
      </c>
      <c r="Q183" s="53">
        <v>4000</v>
      </c>
      <c r="R183" s="14">
        <v>0</v>
      </c>
      <c r="S183" s="53">
        <f t="shared" si="6"/>
        <v>4000</v>
      </c>
      <c r="T183" s="8" t="s">
        <v>41</v>
      </c>
      <c r="U183" s="33" t="s">
        <v>2225</v>
      </c>
      <c r="V183" s="131" t="s">
        <v>92</v>
      </c>
      <c r="W183" s="210" t="s">
        <v>93</v>
      </c>
      <c r="X183" s="41" t="s">
        <v>50</v>
      </c>
    </row>
    <row r="184" spans="1:24" s="42" customFormat="1" ht="128.25" hidden="1" customHeight="1">
      <c r="A184" s="51" t="s">
        <v>421</v>
      </c>
      <c r="B184" s="51" t="s">
        <v>831</v>
      </c>
      <c r="C184" s="51" t="s">
        <v>831</v>
      </c>
      <c r="D184" s="51" t="s">
        <v>839</v>
      </c>
      <c r="E184" s="51">
        <v>15</v>
      </c>
      <c r="F184" s="12" t="s">
        <v>840</v>
      </c>
      <c r="G184" s="12" t="s">
        <v>45</v>
      </c>
      <c r="H184" s="8" t="s">
        <v>36</v>
      </c>
      <c r="I184" s="12" t="s">
        <v>37</v>
      </c>
      <c r="J184" s="62">
        <v>24</v>
      </c>
      <c r="K184" s="10">
        <v>2020</v>
      </c>
      <c r="L184" s="192"/>
      <c r="M184" s="12">
        <v>1</v>
      </c>
      <c r="N184" s="12">
        <v>3003010</v>
      </c>
      <c r="O184" s="12" t="s">
        <v>989</v>
      </c>
      <c r="P184" s="8" t="s">
        <v>40</v>
      </c>
      <c r="Q184" s="53">
        <v>4000</v>
      </c>
      <c r="R184" s="14">
        <v>0</v>
      </c>
      <c r="S184" s="53">
        <f t="shared" si="6"/>
        <v>4000</v>
      </c>
      <c r="T184" s="8" t="s">
        <v>41</v>
      </c>
      <c r="U184" s="33" t="s">
        <v>2225</v>
      </c>
      <c r="V184" s="131" t="s">
        <v>92</v>
      </c>
      <c r="W184" s="210" t="s">
        <v>93</v>
      </c>
      <c r="X184" s="41" t="s">
        <v>50</v>
      </c>
    </row>
    <row r="185" spans="1:24" s="42" customFormat="1" ht="128.25" hidden="1" customHeight="1">
      <c r="A185" s="51" t="s">
        <v>421</v>
      </c>
      <c r="B185" s="51" t="s">
        <v>831</v>
      </c>
      <c r="C185" s="51" t="s">
        <v>831</v>
      </c>
      <c r="D185" s="51" t="s">
        <v>839</v>
      </c>
      <c r="E185" s="51">
        <v>15</v>
      </c>
      <c r="F185" s="12" t="s">
        <v>840</v>
      </c>
      <c r="G185" s="12" t="s">
        <v>45</v>
      </c>
      <c r="H185" s="8" t="s">
        <v>36</v>
      </c>
      <c r="I185" s="12" t="s">
        <v>37</v>
      </c>
      <c r="J185" s="62">
        <v>24</v>
      </c>
      <c r="K185" s="10">
        <v>2020</v>
      </c>
      <c r="L185" s="192"/>
      <c r="M185" s="12">
        <v>1</v>
      </c>
      <c r="N185" s="12">
        <v>3001746</v>
      </c>
      <c r="O185" s="12" t="s">
        <v>838</v>
      </c>
      <c r="P185" s="8" t="s">
        <v>40</v>
      </c>
      <c r="Q185" s="53">
        <v>4000</v>
      </c>
      <c r="R185" s="14">
        <v>0</v>
      </c>
      <c r="S185" s="53">
        <f t="shared" si="6"/>
        <v>4000</v>
      </c>
      <c r="T185" s="8" t="s">
        <v>41</v>
      </c>
      <c r="U185" s="33" t="s">
        <v>2225</v>
      </c>
      <c r="V185" s="131" t="s">
        <v>92</v>
      </c>
      <c r="W185" s="210" t="s">
        <v>93</v>
      </c>
      <c r="X185" s="41" t="s">
        <v>50</v>
      </c>
    </row>
    <row r="186" spans="1:24" s="42" customFormat="1" ht="128.25" hidden="1" customHeight="1">
      <c r="A186" s="51" t="s">
        <v>421</v>
      </c>
      <c r="B186" s="51" t="s">
        <v>831</v>
      </c>
      <c r="C186" s="51" t="s">
        <v>831</v>
      </c>
      <c r="D186" s="51" t="s">
        <v>839</v>
      </c>
      <c r="E186" s="51">
        <v>15</v>
      </c>
      <c r="F186" s="12" t="s">
        <v>840</v>
      </c>
      <c r="G186" s="12" t="s">
        <v>45</v>
      </c>
      <c r="H186" s="8" t="s">
        <v>36</v>
      </c>
      <c r="I186" s="12" t="s">
        <v>37</v>
      </c>
      <c r="J186" s="62">
        <v>24</v>
      </c>
      <c r="K186" s="10">
        <v>2020</v>
      </c>
      <c r="L186" s="192"/>
      <c r="M186" s="12">
        <v>1</v>
      </c>
      <c r="N186" s="12">
        <v>1519430</v>
      </c>
      <c r="O186" s="12" t="s">
        <v>882</v>
      </c>
      <c r="P186" s="8" t="s">
        <v>107</v>
      </c>
      <c r="Q186" s="53">
        <v>4000</v>
      </c>
      <c r="R186" s="14">
        <v>0</v>
      </c>
      <c r="S186" s="53">
        <f t="shared" si="6"/>
        <v>4000</v>
      </c>
      <c r="T186" s="8" t="s">
        <v>41</v>
      </c>
      <c r="U186" s="33" t="s">
        <v>2225</v>
      </c>
      <c r="V186" s="131" t="s">
        <v>92</v>
      </c>
      <c r="W186" s="210" t="s">
        <v>93</v>
      </c>
      <c r="X186" s="41" t="s">
        <v>50</v>
      </c>
    </row>
    <row r="187" spans="1:24" s="42" customFormat="1" ht="128.25" hidden="1" customHeight="1">
      <c r="A187" s="51" t="s">
        <v>421</v>
      </c>
      <c r="B187" s="51" t="s">
        <v>831</v>
      </c>
      <c r="C187" s="51" t="s">
        <v>831</v>
      </c>
      <c r="D187" s="51" t="s">
        <v>839</v>
      </c>
      <c r="E187" s="51">
        <v>15</v>
      </c>
      <c r="F187" s="12" t="s">
        <v>840</v>
      </c>
      <c r="G187" s="12" t="s">
        <v>45</v>
      </c>
      <c r="H187" s="8" t="s">
        <v>36</v>
      </c>
      <c r="I187" s="12" t="s">
        <v>37</v>
      </c>
      <c r="J187" s="62">
        <v>24</v>
      </c>
      <c r="K187" s="10">
        <v>2020</v>
      </c>
      <c r="L187" s="192"/>
      <c r="M187" s="12">
        <v>1</v>
      </c>
      <c r="N187" s="12">
        <v>1062999</v>
      </c>
      <c r="O187" s="12" t="s">
        <v>874</v>
      </c>
      <c r="P187" s="8" t="s">
        <v>40</v>
      </c>
      <c r="Q187" s="53">
        <v>4000</v>
      </c>
      <c r="R187" s="14">
        <v>0</v>
      </c>
      <c r="S187" s="53">
        <f t="shared" si="6"/>
        <v>4000</v>
      </c>
      <c r="T187" s="8" t="s">
        <v>41</v>
      </c>
      <c r="U187" s="33" t="s">
        <v>2225</v>
      </c>
      <c r="V187" s="131" t="s">
        <v>92</v>
      </c>
      <c r="W187" s="210" t="s">
        <v>93</v>
      </c>
      <c r="X187" s="41" t="s">
        <v>50</v>
      </c>
    </row>
    <row r="188" spans="1:24" s="42" customFormat="1" ht="128.25" hidden="1" customHeight="1">
      <c r="A188" s="51" t="s">
        <v>421</v>
      </c>
      <c r="B188" s="51" t="s">
        <v>831</v>
      </c>
      <c r="C188" s="51" t="s">
        <v>831</v>
      </c>
      <c r="D188" s="51" t="s">
        <v>839</v>
      </c>
      <c r="E188" s="51">
        <v>15</v>
      </c>
      <c r="F188" s="12" t="s">
        <v>840</v>
      </c>
      <c r="G188" s="12" t="s">
        <v>45</v>
      </c>
      <c r="H188" s="8" t="s">
        <v>36</v>
      </c>
      <c r="I188" s="12" t="s">
        <v>37</v>
      </c>
      <c r="J188" s="62">
        <v>24</v>
      </c>
      <c r="K188" s="10">
        <v>2020</v>
      </c>
      <c r="L188" s="192"/>
      <c r="M188" s="12">
        <v>1</v>
      </c>
      <c r="N188" s="12">
        <v>1491635</v>
      </c>
      <c r="O188" s="12" t="s">
        <v>905</v>
      </c>
      <c r="P188" s="8" t="s">
        <v>107</v>
      </c>
      <c r="Q188" s="53">
        <v>4000</v>
      </c>
      <c r="R188" s="14">
        <v>0</v>
      </c>
      <c r="S188" s="53">
        <f t="shared" si="6"/>
        <v>4000</v>
      </c>
      <c r="T188" s="8" t="s">
        <v>41</v>
      </c>
      <c r="U188" s="33" t="s">
        <v>2225</v>
      </c>
      <c r="V188" s="131" t="s">
        <v>92</v>
      </c>
      <c r="W188" s="210" t="s">
        <v>93</v>
      </c>
      <c r="X188" s="41" t="s">
        <v>50</v>
      </c>
    </row>
    <row r="189" spans="1:24" s="42" customFormat="1" ht="128.25" hidden="1" customHeight="1">
      <c r="A189" s="51" t="s">
        <v>421</v>
      </c>
      <c r="B189" s="51" t="s">
        <v>831</v>
      </c>
      <c r="C189" s="51" t="s">
        <v>857</v>
      </c>
      <c r="D189" s="51" t="s">
        <v>839</v>
      </c>
      <c r="E189" s="51">
        <v>15</v>
      </c>
      <c r="F189" s="12" t="s">
        <v>840</v>
      </c>
      <c r="G189" s="12" t="s">
        <v>45</v>
      </c>
      <c r="H189" s="8" t="s">
        <v>36</v>
      </c>
      <c r="I189" s="12" t="s">
        <v>37</v>
      </c>
      <c r="J189" s="62">
        <v>24</v>
      </c>
      <c r="K189" s="10">
        <v>2020</v>
      </c>
      <c r="L189" s="192"/>
      <c r="M189" s="12">
        <v>1</v>
      </c>
      <c r="N189" s="12">
        <v>1914473</v>
      </c>
      <c r="O189" s="12" t="s">
        <v>891</v>
      </c>
      <c r="P189" s="8" t="s">
        <v>40</v>
      </c>
      <c r="Q189" s="53">
        <v>4000</v>
      </c>
      <c r="R189" s="14">
        <v>0</v>
      </c>
      <c r="S189" s="53">
        <f t="shared" si="6"/>
        <v>4000</v>
      </c>
      <c r="T189" s="8" t="s">
        <v>41</v>
      </c>
      <c r="U189" s="33" t="s">
        <v>2225</v>
      </c>
      <c r="V189" s="131" t="s">
        <v>92</v>
      </c>
      <c r="W189" s="210" t="s">
        <v>93</v>
      </c>
      <c r="X189" s="41" t="s">
        <v>50</v>
      </c>
    </row>
    <row r="190" spans="1:24" s="42" customFormat="1" ht="128.25" hidden="1" customHeight="1">
      <c r="A190" s="51" t="s">
        <v>421</v>
      </c>
      <c r="B190" s="51" t="s">
        <v>831</v>
      </c>
      <c r="C190" s="51" t="s">
        <v>857</v>
      </c>
      <c r="D190" s="51" t="s">
        <v>839</v>
      </c>
      <c r="E190" s="51">
        <v>15</v>
      </c>
      <c r="F190" s="12" t="s">
        <v>840</v>
      </c>
      <c r="G190" s="12" t="s">
        <v>45</v>
      </c>
      <c r="H190" s="8" t="s">
        <v>36</v>
      </c>
      <c r="I190" s="12" t="s">
        <v>37</v>
      </c>
      <c r="J190" s="62">
        <v>24</v>
      </c>
      <c r="K190" s="10">
        <v>2020</v>
      </c>
      <c r="L190" s="192"/>
      <c r="M190" s="12">
        <v>1</v>
      </c>
      <c r="N190" s="12">
        <v>1492049</v>
      </c>
      <c r="O190" s="12" t="s">
        <v>963</v>
      </c>
      <c r="P190" s="8" t="s">
        <v>107</v>
      </c>
      <c r="Q190" s="53">
        <v>4000</v>
      </c>
      <c r="R190" s="14">
        <v>0</v>
      </c>
      <c r="S190" s="53">
        <f t="shared" si="6"/>
        <v>4000</v>
      </c>
      <c r="T190" s="8" t="s">
        <v>41</v>
      </c>
      <c r="U190" s="33" t="s">
        <v>2225</v>
      </c>
      <c r="V190" s="131" t="s">
        <v>92</v>
      </c>
      <c r="W190" s="210" t="s">
        <v>93</v>
      </c>
      <c r="X190" s="41" t="s">
        <v>50</v>
      </c>
    </row>
    <row r="191" spans="1:24" s="42" customFormat="1" ht="128.25" hidden="1" customHeight="1">
      <c r="A191" s="51" t="s">
        <v>421</v>
      </c>
      <c r="B191" s="51" t="s">
        <v>831</v>
      </c>
      <c r="C191" s="51" t="s">
        <v>831</v>
      </c>
      <c r="D191" s="51" t="s">
        <v>839</v>
      </c>
      <c r="E191" s="51">
        <v>15</v>
      </c>
      <c r="F191" s="12" t="s">
        <v>840</v>
      </c>
      <c r="G191" s="12" t="s">
        <v>45</v>
      </c>
      <c r="H191" s="8" t="s">
        <v>36</v>
      </c>
      <c r="I191" s="12" t="s">
        <v>37</v>
      </c>
      <c r="J191" s="62">
        <v>24</v>
      </c>
      <c r="K191" s="10">
        <v>2020</v>
      </c>
      <c r="L191" s="192"/>
      <c r="M191" s="12">
        <v>1</v>
      </c>
      <c r="N191" s="12">
        <v>2089453</v>
      </c>
      <c r="O191" s="12" t="s">
        <v>900</v>
      </c>
      <c r="P191" s="8" t="s">
        <v>40</v>
      </c>
      <c r="Q191" s="53">
        <v>4000</v>
      </c>
      <c r="R191" s="14">
        <v>0</v>
      </c>
      <c r="S191" s="53">
        <f t="shared" si="6"/>
        <v>4000</v>
      </c>
      <c r="T191" s="8" t="s">
        <v>41</v>
      </c>
      <c r="U191" s="33" t="s">
        <v>2225</v>
      </c>
      <c r="V191" s="131" t="s">
        <v>92</v>
      </c>
      <c r="W191" s="210" t="s">
        <v>93</v>
      </c>
      <c r="X191" s="41" t="s">
        <v>50</v>
      </c>
    </row>
    <row r="192" spans="1:24" s="42" customFormat="1" ht="128.25" hidden="1" customHeight="1">
      <c r="A192" s="51" t="s">
        <v>421</v>
      </c>
      <c r="B192" s="51" t="s">
        <v>831</v>
      </c>
      <c r="C192" s="51" t="s">
        <v>857</v>
      </c>
      <c r="D192" s="51" t="s">
        <v>858</v>
      </c>
      <c r="E192" s="51">
        <v>15</v>
      </c>
      <c r="F192" s="12" t="s">
        <v>840</v>
      </c>
      <c r="G192" s="12" t="s">
        <v>45</v>
      </c>
      <c r="H192" s="8" t="s">
        <v>36</v>
      </c>
      <c r="I192" s="12" t="s">
        <v>37</v>
      </c>
      <c r="J192" s="52">
        <v>24</v>
      </c>
      <c r="K192" s="10">
        <v>2020</v>
      </c>
      <c r="L192" s="192"/>
      <c r="M192" s="51">
        <v>1</v>
      </c>
      <c r="N192" s="12">
        <v>2089470</v>
      </c>
      <c r="O192" s="12" t="s">
        <v>859</v>
      </c>
      <c r="P192" s="8" t="s">
        <v>40</v>
      </c>
      <c r="Q192" s="53">
        <v>4000</v>
      </c>
      <c r="R192" s="14">
        <v>0</v>
      </c>
      <c r="S192" s="53">
        <f t="shared" si="6"/>
        <v>4000</v>
      </c>
      <c r="T192" s="8" t="s">
        <v>41</v>
      </c>
      <c r="U192" s="33" t="s">
        <v>2225</v>
      </c>
      <c r="V192" s="131" t="s">
        <v>92</v>
      </c>
      <c r="W192" s="210" t="s">
        <v>93</v>
      </c>
      <c r="X192" s="41" t="s">
        <v>50</v>
      </c>
    </row>
    <row r="193" spans="1:24" s="42" customFormat="1" ht="128.25" hidden="1" customHeight="1">
      <c r="A193" s="51" t="s">
        <v>421</v>
      </c>
      <c r="B193" s="51" t="s">
        <v>831</v>
      </c>
      <c r="C193" s="51" t="s">
        <v>857</v>
      </c>
      <c r="D193" s="51" t="s">
        <v>858</v>
      </c>
      <c r="E193" s="51">
        <v>15</v>
      </c>
      <c r="F193" s="12" t="s">
        <v>840</v>
      </c>
      <c r="G193" s="12" t="s">
        <v>45</v>
      </c>
      <c r="H193" s="8" t="s">
        <v>36</v>
      </c>
      <c r="I193" s="12" t="s">
        <v>37</v>
      </c>
      <c r="J193" s="52">
        <v>24</v>
      </c>
      <c r="K193" s="10">
        <v>2020</v>
      </c>
      <c r="L193" s="192"/>
      <c r="M193" s="51">
        <v>1</v>
      </c>
      <c r="N193" s="12">
        <v>1914473</v>
      </c>
      <c r="O193" s="12" t="s">
        <v>891</v>
      </c>
      <c r="P193" s="8" t="s">
        <v>40</v>
      </c>
      <c r="Q193" s="53">
        <v>4000</v>
      </c>
      <c r="R193" s="14">
        <v>0</v>
      </c>
      <c r="S193" s="53">
        <f t="shared" si="6"/>
        <v>4000</v>
      </c>
      <c r="T193" s="8" t="s">
        <v>41</v>
      </c>
      <c r="U193" s="33" t="s">
        <v>2225</v>
      </c>
      <c r="V193" s="131" t="s">
        <v>92</v>
      </c>
      <c r="W193" s="210" t="s">
        <v>93</v>
      </c>
      <c r="X193" s="41" t="s">
        <v>50</v>
      </c>
    </row>
    <row r="194" spans="1:24" s="42" customFormat="1" ht="128.25" hidden="1" customHeight="1">
      <c r="A194" s="51" t="s">
        <v>421</v>
      </c>
      <c r="B194" s="51" t="s">
        <v>831</v>
      </c>
      <c r="C194" s="51" t="s">
        <v>857</v>
      </c>
      <c r="D194" s="51" t="s">
        <v>858</v>
      </c>
      <c r="E194" s="51">
        <v>15</v>
      </c>
      <c r="F194" s="12" t="s">
        <v>840</v>
      </c>
      <c r="G194" s="12" t="s">
        <v>45</v>
      </c>
      <c r="H194" s="8" t="s">
        <v>36</v>
      </c>
      <c r="I194" s="12" t="s">
        <v>37</v>
      </c>
      <c r="J194" s="52">
        <v>24</v>
      </c>
      <c r="K194" s="10">
        <v>2020</v>
      </c>
      <c r="L194" s="192"/>
      <c r="M194" s="51">
        <v>1</v>
      </c>
      <c r="N194" s="12">
        <v>1491856</v>
      </c>
      <c r="O194" s="12" t="s">
        <v>917</v>
      </c>
      <c r="P194" s="8" t="s">
        <v>107</v>
      </c>
      <c r="Q194" s="53">
        <v>4000</v>
      </c>
      <c r="R194" s="14">
        <v>0</v>
      </c>
      <c r="S194" s="53">
        <f t="shared" si="6"/>
        <v>4000</v>
      </c>
      <c r="T194" s="8" t="s">
        <v>41</v>
      </c>
      <c r="U194" s="33" t="s">
        <v>2225</v>
      </c>
      <c r="V194" s="131" t="s">
        <v>92</v>
      </c>
      <c r="W194" s="210" t="s">
        <v>93</v>
      </c>
      <c r="X194" s="41" t="s">
        <v>50</v>
      </c>
    </row>
    <row r="195" spans="1:24" s="42" customFormat="1" ht="128.25" hidden="1" customHeight="1">
      <c r="A195" s="51" t="s">
        <v>421</v>
      </c>
      <c r="B195" s="51" t="s">
        <v>831</v>
      </c>
      <c r="C195" s="51" t="s">
        <v>857</v>
      </c>
      <c r="D195" s="51" t="s">
        <v>858</v>
      </c>
      <c r="E195" s="51">
        <v>15</v>
      </c>
      <c r="F195" s="12" t="s">
        <v>840</v>
      </c>
      <c r="G195" s="12" t="s">
        <v>45</v>
      </c>
      <c r="H195" s="8" t="s">
        <v>36</v>
      </c>
      <c r="I195" s="12" t="s">
        <v>37</v>
      </c>
      <c r="J195" s="52">
        <v>24</v>
      </c>
      <c r="K195" s="10">
        <v>2020</v>
      </c>
      <c r="L195" s="192"/>
      <c r="M195" s="51">
        <v>1</v>
      </c>
      <c r="N195" s="12">
        <v>1815023</v>
      </c>
      <c r="O195" s="12" t="s">
        <v>871</v>
      </c>
      <c r="P195" s="8" t="s">
        <v>40</v>
      </c>
      <c r="Q195" s="53">
        <v>4000</v>
      </c>
      <c r="R195" s="14">
        <v>0</v>
      </c>
      <c r="S195" s="53">
        <f t="shared" si="6"/>
        <v>4000</v>
      </c>
      <c r="T195" s="8" t="s">
        <v>41</v>
      </c>
      <c r="U195" s="33" t="s">
        <v>2225</v>
      </c>
      <c r="V195" s="131" t="s">
        <v>92</v>
      </c>
      <c r="W195" s="210" t="s">
        <v>93</v>
      </c>
      <c r="X195" s="41" t="s">
        <v>50</v>
      </c>
    </row>
    <row r="196" spans="1:24" s="42" customFormat="1" ht="128.25" hidden="1" customHeight="1">
      <c r="A196" s="51" t="s">
        <v>421</v>
      </c>
      <c r="B196" s="51" t="s">
        <v>831</v>
      </c>
      <c r="C196" s="51" t="s">
        <v>857</v>
      </c>
      <c r="D196" s="51" t="s">
        <v>858</v>
      </c>
      <c r="E196" s="51">
        <v>15</v>
      </c>
      <c r="F196" s="12" t="s">
        <v>840</v>
      </c>
      <c r="G196" s="12" t="s">
        <v>45</v>
      </c>
      <c r="H196" s="8" t="s">
        <v>36</v>
      </c>
      <c r="I196" s="12" t="s">
        <v>37</v>
      </c>
      <c r="J196" s="52">
        <v>24</v>
      </c>
      <c r="K196" s="10">
        <v>2020</v>
      </c>
      <c r="L196" s="192"/>
      <c r="M196" s="51">
        <v>1</v>
      </c>
      <c r="N196" s="12">
        <v>1492049</v>
      </c>
      <c r="O196" s="12" t="s">
        <v>963</v>
      </c>
      <c r="P196" s="8" t="s">
        <v>107</v>
      </c>
      <c r="Q196" s="53">
        <v>4000</v>
      </c>
      <c r="R196" s="14">
        <v>0</v>
      </c>
      <c r="S196" s="53">
        <f t="shared" ref="S196:S259" si="7">(R196+Q196)*M196</f>
        <v>4000</v>
      </c>
      <c r="T196" s="8" t="s">
        <v>41</v>
      </c>
      <c r="U196" s="33" t="s">
        <v>2225</v>
      </c>
      <c r="V196" s="131" t="s">
        <v>92</v>
      </c>
      <c r="W196" s="210" t="s">
        <v>93</v>
      </c>
      <c r="X196" s="41" t="s">
        <v>50</v>
      </c>
    </row>
    <row r="197" spans="1:24" s="42" customFormat="1" ht="128.25" hidden="1" customHeight="1">
      <c r="A197" s="51" t="s">
        <v>421</v>
      </c>
      <c r="B197" s="51" t="s">
        <v>831</v>
      </c>
      <c r="C197" s="51" t="s">
        <v>857</v>
      </c>
      <c r="D197" s="51" t="s">
        <v>858</v>
      </c>
      <c r="E197" s="51">
        <v>15</v>
      </c>
      <c r="F197" s="12" t="s">
        <v>840</v>
      </c>
      <c r="G197" s="12" t="s">
        <v>45</v>
      </c>
      <c r="H197" s="8" t="s">
        <v>36</v>
      </c>
      <c r="I197" s="12" t="s">
        <v>37</v>
      </c>
      <c r="J197" s="52">
        <v>24</v>
      </c>
      <c r="K197" s="10">
        <v>2020</v>
      </c>
      <c r="L197" s="192"/>
      <c r="M197" s="51">
        <v>1</v>
      </c>
      <c r="N197" s="51">
        <v>1579608</v>
      </c>
      <c r="O197" s="51" t="s">
        <v>967</v>
      </c>
      <c r="P197" s="8" t="s">
        <v>40</v>
      </c>
      <c r="Q197" s="53">
        <v>4000</v>
      </c>
      <c r="R197" s="14">
        <v>0</v>
      </c>
      <c r="S197" s="53">
        <f t="shared" si="7"/>
        <v>4000</v>
      </c>
      <c r="T197" s="8" t="s">
        <v>41</v>
      </c>
      <c r="U197" s="33" t="s">
        <v>2225</v>
      </c>
      <c r="V197" s="131" t="s">
        <v>92</v>
      </c>
      <c r="W197" s="210" t="s">
        <v>93</v>
      </c>
      <c r="X197" s="41" t="s">
        <v>50</v>
      </c>
    </row>
    <row r="198" spans="1:24" s="42" customFormat="1" ht="128.25" hidden="1" customHeight="1">
      <c r="A198" s="51" t="s">
        <v>421</v>
      </c>
      <c r="B198" s="51" t="s">
        <v>831</v>
      </c>
      <c r="C198" s="51" t="s">
        <v>831</v>
      </c>
      <c r="D198" s="51" t="s">
        <v>858</v>
      </c>
      <c r="E198" s="51">
        <v>15</v>
      </c>
      <c r="F198" s="12" t="s">
        <v>840</v>
      </c>
      <c r="G198" s="12" t="s">
        <v>45</v>
      </c>
      <c r="H198" s="8" t="s">
        <v>36</v>
      </c>
      <c r="I198" s="12" t="s">
        <v>37</v>
      </c>
      <c r="J198" s="52">
        <v>24</v>
      </c>
      <c r="K198" s="10">
        <v>2020</v>
      </c>
      <c r="L198" s="192"/>
      <c r="M198" s="51">
        <v>1</v>
      </c>
      <c r="N198" s="12">
        <v>1489667</v>
      </c>
      <c r="O198" s="12" t="s">
        <v>978</v>
      </c>
      <c r="P198" s="8" t="s">
        <v>107</v>
      </c>
      <c r="Q198" s="53">
        <v>4000</v>
      </c>
      <c r="R198" s="14">
        <v>0</v>
      </c>
      <c r="S198" s="53">
        <f t="shared" si="7"/>
        <v>4000</v>
      </c>
      <c r="T198" s="8" t="s">
        <v>41</v>
      </c>
      <c r="U198" s="33" t="s">
        <v>2225</v>
      </c>
      <c r="V198" s="131" t="s">
        <v>92</v>
      </c>
      <c r="W198" s="210" t="s">
        <v>93</v>
      </c>
      <c r="X198" s="41" t="s">
        <v>50</v>
      </c>
    </row>
    <row r="199" spans="1:24" s="42" customFormat="1" ht="128.25" hidden="1" customHeight="1">
      <c r="A199" s="51" t="s">
        <v>421</v>
      </c>
      <c r="B199" s="51" t="s">
        <v>831</v>
      </c>
      <c r="C199" s="51" t="s">
        <v>831</v>
      </c>
      <c r="D199" s="51" t="s">
        <v>944</v>
      </c>
      <c r="E199" s="51">
        <v>15</v>
      </c>
      <c r="F199" s="12" t="s">
        <v>840</v>
      </c>
      <c r="G199" s="12" t="s">
        <v>45</v>
      </c>
      <c r="H199" s="8" t="s">
        <v>36</v>
      </c>
      <c r="I199" s="12" t="s">
        <v>37</v>
      </c>
      <c r="J199" s="52">
        <v>24</v>
      </c>
      <c r="K199" s="10">
        <v>2020</v>
      </c>
      <c r="L199" s="192"/>
      <c r="M199" s="12">
        <v>1</v>
      </c>
      <c r="N199" s="12">
        <v>2264106</v>
      </c>
      <c r="O199" s="12" t="s">
        <v>943</v>
      </c>
      <c r="P199" s="8" t="s">
        <v>40</v>
      </c>
      <c r="Q199" s="53">
        <v>4000</v>
      </c>
      <c r="R199" s="14">
        <v>0</v>
      </c>
      <c r="S199" s="14">
        <f t="shared" si="7"/>
        <v>4000</v>
      </c>
      <c r="T199" s="8" t="s">
        <v>41</v>
      </c>
      <c r="U199" s="33" t="s">
        <v>2225</v>
      </c>
      <c r="V199" s="131" t="s">
        <v>92</v>
      </c>
      <c r="W199" s="210" t="s">
        <v>93</v>
      </c>
      <c r="X199" s="41" t="s">
        <v>50</v>
      </c>
    </row>
    <row r="200" spans="1:24" s="42" customFormat="1" ht="128.25" hidden="1" customHeight="1">
      <c r="A200" s="51" t="s">
        <v>421</v>
      </c>
      <c r="B200" s="51" t="s">
        <v>831</v>
      </c>
      <c r="C200" s="51" t="s">
        <v>857</v>
      </c>
      <c r="D200" s="51" t="s">
        <v>860</v>
      </c>
      <c r="E200" s="51">
        <v>15</v>
      </c>
      <c r="F200" s="12" t="s">
        <v>840</v>
      </c>
      <c r="G200" s="12" t="s">
        <v>45</v>
      </c>
      <c r="H200" s="8" t="s">
        <v>36</v>
      </c>
      <c r="I200" s="12" t="s">
        <v>37</v>
      </c>
      <c r="J200" s="52">
        <v>24</v>
      </c>
      <c r="K200" s="10">
        <v>2020</v>
      </c>
      <c r="L200" s="192"/>
      <c r="M200" s="51">
        <v>1</v>
      </c>
      <c r="N200" s="12">
        <v>2089470</v>
      </c>
      <c r="O200" s="12" t="s">
        <v>859</v>
      </c>
      <c r="P200" s="8" t="s">
        <v>40</v>
      </c>
      <c r="Q200" s="53">
        <v>4000</v>
      </c>
      <c r="R200" s="14">
        <v>0</v>
      </c>
      <c r="S200" s="53">
        <f t="shared" si="7"/>
        <v>4000</v>
      </c>
      <c r="T200" s="8" t="s">
        <v>41</v>
      </c>
      <c r="U200" s="33" t="s">
        <v>2225</v>
      </c>
      <c r="V200" s="131" t="s">
        <v>92</v>
      </c>
      <c r="W200" s="210" t="s">
        <v>93</v>
      </c>
      <c r="X200" s="41" t="s">
        <v>50</v>
      </c>
    </row>
    <row r="201" spans="1:24" s="42" customFormat="1" ht="128.25" hidden="1" customHeight="1">
      <c r="A201" s="51" t="s">
        <v>421</v>
      </c>
      <c r="B201" s="51" t="s">
        <v>831</v>
      </c>
      <c r="C201" s="51" t="s">
        <v>857</v>
      </c>
      <c r="D201" s="51" t="s">
        <v>860</v>
      </c>
      <c r="E201" s="51">
        <v>15</v>
      </c>
      <c r="F201" s="12" t="s">
        <v>840</v>
      </c>
      <c r="G201" s="12" t="s">
        <v>45</v>
      </c>
      <c r="H201" s="8" t="s">
        <v>36</v>
      </c>
      <c r="I201" s="12" t="s">
        <v>37</v>
      </c>
      <c r="J201" s="52">
        <v>24</v>
      </c>
      <c r="K201" s="10">
        <v>2020</v>
      </c>
      <c r="L201" s="192"/>
      <c r="M201" s="51">
        <v>1</v>
      </c>
      <c r="N201" s="12">
        <v>1914473</v>
      </c>
      <c r="O201" s="12" t="s">
        <v>891</v>
      </c>
      <c r="P201" s="8" t="s">
        <v>40</v>
      </c>
      <c r="Q201" s="53">
        <v>4000</v>
      </c>
      <c r="R201" s="14">
        <v>0</v>
      </c>
      <c r="S201" s="53">
        <f t="shared" si="7"/>
        <v>4000</v>
      </c>
      <c r="T201" s="8" t="s">
        <v>41</v>
      </c>
      <c r="U201" s="33" t="s">
        <v>2225</v>
      </c>
      <c r="V201" s="131" t="s">
        <v>92</v>
      </c>
      <c r="W201" s="210" t="s">
        <v>93</v>
      </c>
      <c r="X201" s="41" t="s">
        <v>50</v>
      </c>
    </row>
    <row r="202" spans="1:24" s="42" customFormat="1" ht="128.25" hidden="1" customHeight="1">
      <c r="A202" s="51" t="s">
        <v>421</v>
      </c>
      <c r="B202" s="51" t="s">
        <v>831</v>
      </c>
      <c r="C202" s="51" t="s">
        <v>857</v>
      </c>
      <c r="D202" s="51" t="s">
        <v>860</v>
      </c>
      <c r="E202" s="51">
        <v>15</v>
      </c>
      <c r="F202" s="12" t="s">
        <v>840</v>
      </c>
      <c r="G202" s="12" t="s">
        <v>45</v>
      </c>
      <c r="H202" s="8" t="s">
        <v>36</v>
      </c>
      <c r="I202" s="12" t="s">
        <v>37</v>
      </c>
      <c r="J202" s="52">
        <v>24</v>
      </c>
      <c r="K202" s="10">
        <v>2020</v>
      </c>
      <c r="L202" s="192"/>
      <c r="M202" s="51">
        <v>1</v>
      </c>
      <c r="N202" s="12">
        <v>1491856</v>
      </c>
      <c r="O202" s="12" t="s">
        <v>917</v>
      </c>
      <c r="P202" s="8" t="s">
        <v>107</v>
      </c>
      <c r="Q202" s="53">
        <v>4000</v>
      </c>
      <c r="R202" s="14">
        <v>0</v>
      </c>
      <c r="S202" s="53">
        <f t="shared" si="7"/>
        <v>4000</v>
      </c>
      <c r="T202" s="8" t="s">
        <v>41</v>
      </c>
      <c r="U202" s="33" t="s">
        <v>2225</v>
      </c>
      <c r="V202" s="131" t="s">
        <v>92</v>
      </c>
      <c r="W202" s="210" t="s">
        <v>93</v>
      </c>
      <c r="X202" s="41" t="s">
        <v>50</v>
      </c>
    </row>
    <row r="203" spans="1:24" s="42" customFormat="1" ht="128.25" hidden="1" customHeight="1">
      <c r="A203" s="51" t="s">
        <v>421</v>
      </c>
      <c r="B203" s="51" t="s">
        <v>831</v>
      </c>
      <c r="C203" s="51" t="s">
        <v>857</v>
      </c>
      <c r="D203" s="51" t="s">
        <v>860</v>
      </c>
      <c r="E203" s="51">
        <v>15</v>
      </c>
      <c r="F203" s="12" t="s">
        <v>840</v>
      </c>
      <c r="G203" s="12" t="s">
        <v>45</v>
      </c>
      <c r="H203" s="8" t="s">
        <v>36</v>
      </c>
      <c r="I203" s="12" t="s">
        <v>37</v>
      </c>
      <c r="J203" s="52">
        <v>24</v>
      </c>
      <c r="K203" s="10">
        <v>2020</v>
      </c>
      <c r="L203" s="192"/>
      <c r="M203" s="51">
        <v>1</v>
      </c>
      <c r="N203" s="12">
        <v>1815023</v>
      </c>
      <c r="O203" s="12" t="s">
        <v>871</v>
      </c>
      <c r="P203" s="8" t="s">
        <v>40</v>
      </c>
      <c r="Q203" s="53">
        <v>4000</v>
      </c>
      <c r="R203" s="14">
        <v>0</v>
      </c>
      <c r="S203" s="53">
        <f t="shared" si="7"/>
        <v>4000</v>
      </c>
      <c r="T203" s="8" t="s">
        <v>41</v>
      </c>
      <c r="U203" s="33" t="s">
        <v>2225</v>
      </c>
      <c r="V203" s="131" t="s">
        <v>92</v>
      </c>
      <c r="W203" s="210" t="s">
        <v>93</v>
      </c>
      <c r="X203" s="41" t="s">
        <v>50</v>
      </c>
    </row>
    <row r="204" spans="1:24" s="42" customFormat="1" ht="128.25" hidden="1" customHeight="1">
      <c r="A204" s="51" t="s">
        <v>421</v>
      </c>
      <c r="B204" s="51" t="s">
        <v>831</v>
      </c>
      <c r="C204" s="51" t="s">
        <v>857</v>
      </c>
      <c r="D204" s="51" t="s">
        <v>860</v>
      </c>
      <c r="E204" s="51">
        <v>15</v>
      </c>
      <c r="F204" s="12" t="s">
        <v>840</v>
      </c>
      <c r="G204" s="12" t="s">
        <v>45</v>
      </c>
      <c r="H204" s="8" t="s">
        <v>36</v>
      </c>
      <c r="I204" s="12" t="s">
        <v>37</v>
      </c>
      <c r="J204" s="52">
        <v>24</v>
      </c>
      <c r="K204" s="10">
        <v>2020</v>
      </c>
      <c r="L204" s="192"/>
      <c r="M204" s="51">
        <v>1</v>
      </c>
      <c r="N204" s="12">
        <v>1492049</v>
      </c>
      <c r="O204" s="12" t="s">
        <v>963</v>
      </c>
      <c r="P204" s="8" t="s">
        <v>107</v>
      </c>
      <c r="Q204" s="53">
        <v>4000</v>
      </c>
      <c r="R204" s="14">
        <v>0</v>
      </c>
      <c r="S204" s="53">
        <f t="shared" si="7"/>
        <v>4000</v>
      </c>
      <c r="T204" s="8" t="s">
        <v>41</v>
      </c>
      <c r="U204" s="33" t="s">
        <v>2225</v>
      </c>
      <c r="V204" s="131" t="s">
        <v>92</v>
      </c>
      <c r="W204" s="210" t="s">
        <v>93</v>
      </c>
      <c r="X204" s="41" t="s">
        <v>50</v>
      </c>
    </row>
    <row r="205" spans="1:24" s="42" customFormat="1" ht="128.25" hidden="1" customHeight="1">
      <c r="A205" s="51" t="s">
        <v>421</v>
      </c>
      <c r="B205" s="51" t="s">
        <v>831</v>
      </c>
      <c r="C205" s="51" t="s">
        <v>857</v>
      </c>
      <c r="D205" s="51" t="s">
        <v>860</v>
      </c>
      <c r="E205" s="51">
        <v>15</v>
      </c>
      <c r="F205" s="12" t="s">
        <v>840</v>
      </c>
      <c r="G205" s="12" t="s">
        <v>45</v>
      </c>
      <c r="H205" s="8" t="s">
        <v>36</v>
      </c>
      <c r="I205" s="12" t="s">
        <v>37</v>
      </c>
      <c r="J205" s="52">
        <v>24</v>
      </c>
      <c r="K205" s="10">
        <v>2020</v>
      </c>
      <c r="L205" s="192"/>
      <c r="M205" s="51">
        <v>1</v>
      </c>
      <c r="N205" s="51">
        <v>1579608</v>
      </c>
      <c r="O205" s="51" t="s">
        <v>967</v>
      </c>
      <c r="P205" s="8" t="s">
        <v>40</v>
      </c>
      <c r="Q205" s="53">
        <v>4000</v>
      </c>
      <c r="R205" s="14">
        <v>0</v>
      </c>
      <c r="S205" s="53">
        <f t="shared" si="7"/>
        <v>4000</v>
      </c>
      <c r="T205" s="8" t="s">
        <v>41</v>
      </c>
      <c r="U205" s="33" t="s">
        <v>2225</v>
      </c>
      <c r="V205" s="131" t="s">
        <v>92</v>
      </c>
      <c r="W205" s="210" t="s">
        <v>93</v>
      </c>
      <c r="X205" s="41" t="s">
        <v>50</v>
      </c>
    </row>
    <row r="206" spans="1:24" s="42" customFormat="1" ht="128.25" hidden="1" customHeight="1">
      <c r="A206" s="51" t="s">
        <v>421</v>
      </c>
      <c r="B206" s="51" t="s">
        <v>831</v>
      </c>
      <c r="C206" s="51" t="s">
        <v>857</v>
      </c>
      <c r="D206" s="51" t="s">
        <v>858</v>
      </c>
      <c r="E206" s="51">
        <v>15</v>
      </c>
      <c r="F206" s="12" t="s">
        <v>861</v>
      </c>
      <c r="G206" s="12" t="s">
        <v>45</v>
      </c>
      <c r="H206" s="8" t="s">
        <v>36</v>
      </c>
      <c r="I206" s="12" t="s">
        <v>37</v>
      </c>
      <c r="J206" s="52">
        <v>24</v>
      </c>
      <c r="K206" s="10">
        <v>2020</v>
      </c>
      <c r="L206" s="192"/>
      <c r="M206" s="51">
        <v>1</v>
      </c>
      <c r="N206" s="12">
        <v>2089470</v>
      </c>
      <c r="O206" s="12" t="s">
        <v>859</v>
      </c>
      <c r="P206" s="8" t="s">
        <v>40</v>
      </c>
      <c r="Q206" s="53">
        <v>4000</v>
      </c>
      <c r="R206" s="14">
        <v>0</v>
      </c>
      <c r="S206" s="53">
        <f t="shared" si="7"/>
        <v>4000</v>
      </c>
      <c r="T206" s="8" t="s">
        <v>41</v>
      </c>
      <c r="U206" s="33" t="s">
        <v>2225</v>
      </c>
      <c r="V206" s="131" t="s">
        <v>92</v>
      </c>
      <c r="W206" s="210" t="s">
        <v>93</v>
      </c>
      <c r="X206" s="41" t="s">
        <v>50</v>
      </c>
    </row>
    <row r="207" spans="1:24" s="42" customFormat="1" ht="128.25" hidden="1" customHeight="1">
      <c r="A207" s="51" t="s">
        <v>421</v>
      </c>
      <c r="B207" s="51" t="s">
        <v>831</v>
      </c>
      <c r="C207" s="51" t="s">
        <v>857</v>
      </c>
      <c r="D207" s="51" t="s">
        <v>858</v>
      </c>
      <c r="E207" s="51">
        <v>15</v>
      </c>
      <c r="F207" s="12" t="s">
        <v>861</v>
      </c>
      <c r="G207" s="12" t="s">
        <v>45</v>
      </c>
      <c r="H207" s="8" t="s">
        <v>36</v>
      </c>
      <c r="I207" s="12" t="s">
        <v>37</v>
      </c>
      <c r="J207" s="52">
        <v>24</v>
      </c>
      <c r="K207" s="10">
        <v>2020</v>
      </c>
      <c r="L207" s="192"/>
      <c r="M207" s="51">
        <v>1</v>
      </c>
      <c r="N207" s="12">
        <v>1914473</v>
      </c>
      <c r="O207" s="12" t="s">
        <v>891</v>
      </c>
      <c r="P207" s="8" t="s">
        <v>40</v>
      </c>
      <c r="Q207" s="53">
        <v>4000</v>
      </c>
      <c r="R207" s="14">
        <v>0</v>
      </c>
      <c r="S207" s="53">
        <f t="shared" si="7"/>
        <v>4000</v>
      </c>
      <c r="T207" s="8" t="s">
        <v>41</v>
      </c>
      <c r="U207" s="33" t="s">
        <v>2225</v>
      </c>
      <c r="V207" s="131" t="s">
        <v>92</v>
      </c>
      <c r="W207" s="210" t="s">
        <v>93</v>
      </c>
      <c r="X207" s="41" t="s">
        <v>50</v>
      </c>
    </row>
    <row r="208" spans="1:24" s="42" customFormat="1" ht="128.25" hidden="1" customHeight="1">
      <c r="A208" s="51" t="s">
        <v>421</v>
      </c>
      <c r="B208" s="51" t="s">
        <v>831</v>
      </c>
      <c r="C208" s="51" t="s">
        <v>857</v>
      </c>
      <c r="D208" s="51" t="s">
        <v>858</v>
      </c>
      <c r="E208" s="51">
        <v>15</v>
      </c>
      <c r="F208" s="12" t="s">
        <v>861</v>
      </c>
      <c r="G208" s="12" t="s">
        <v>45</v>
      </c>
      <c r="H208" s="8" t="s">
        <v>36</v>
      </c>
      <c r="I208" s="12" t="s">
        <v>37</v>
      </c>
      <c r="J208" s="52">
        <v>24</v>
      </c>
      <c r="K208" s="10">
        <v>2020</v>
      </c>
      <c r="L208" s="192"/>
      <c r="M208" s="51">
        <v>1</v>
      </c>
      <c r="N208" s="12">
        <v>1491856</v>
      </c>
      <c r="O208" s="12" t="s">
        <v>917</v>
      </c>
      <c r="P208" s="8" t="s">
        <v>107</v>
      </c>
      <c r="Q208" s="53">
        <v>4000</v>
      </c>
      <c r="R208" s="14">
        <v>0</v>
      </c>
      <c r="S208" s="53">
        <f t="shared" si="7"/>
        <v>4000</v>
      </c>
      <c r="T208" s="8" t="s">
        <v>41</v>
      </c>
      <c r="U208" s="33" t="s">
        <v>2225</v>
      </c>
      <c r="V208" s="131" t="s">
        <v>92</v>
      </c>
      <c r="W208" s="210" t="s">
        <v>93</v>
      </c>
      <c r="X208" s="41" t="s">
        <v>50</v>
      </c>
    </row>
    <row r="209" spans="1:24" s="42" customFormat="1" ht="128.25" hidden="1" customHeight="1">
      <c r="A209" s="51" t="s">
        <v>421</v>
      </c>
      <c r="B209" s="51" t="s">
        <v>831</v>
      </c>
      <c r="C209" s="51" t="s">
        <v>857</v>
      </c>
      <c r="D209" s="51" t="s">
        <v>858</v>
      </c>
      <c r="E209" s="51">
        <v>15</v>
      </c>
      <c r="F209" s="12" t="s">
        <v>861</v>
      </c>
      <c r="G209" s="12" t="s">
        <v>45</v>
      </c>
      <c r="H209" s="8" t="s">
        <v>36</v>
      </c>
      <c r="I209" s="12" t="s">
        <v>37</v>
      </c>
      <c r="J209" s="52">
        <v>24</v>
      </c>
      <c r="K209" s="10">
        <v>2020</v>
      </c>
      <c r="L209" s="192"/>
      <c r="M209" s="51">
        <v>1</v>
      </c>
      <c r="N209" s="12">
        <v>1815023</v>
      </c>
      <c r="O209" s="12" t="s">
        <v>871</v>
      </c>
      <c r="P209" s="8" t="s">
        <v>40</v>
      </c>
      <c r="Q209" s="53">
        <v>4000</v>
      </c>
      <c r="R209" s="14">
        <v>0</v>
      </c>
      <c r="S209" s="53">
        <f t="shared" si="7"/>
        <v>4000</v>
      </c>
      <c r="T209" s="8" t="s">
        <v>41</v>
      </c>
      <c r="U209" s="33" t="s">
        <v>2225</v>
      </c>
      <c r="V209" s="131" t="s">
        <v>92</v>
      </c>
      <c r="W209" s="210" t="s">
        <v>93</v>
      </c>
      <c r="X209" s="41" t="s">
        <v>50</v>
      </c>
    </row>
    <row r="210" spans="1:24" s="42" customFormat="1" ht="128.25" hidden="1" customHeight="1">
      <c r="A210" s="51" t="s">
        <v>421</v>
      </c>
      <c r="B210" s="51" t="s">
        <v>831</v>
      </c>
      <c r="C210" s="51" t="s">
        <v>857</v>
      </c>
      <c r="D210" s="51" t="s">
        <v>858</v>
      </c>
      <c r="E210" s="51">
        <v>15</v>
      </c>
      <c r="F210" s="12" t="s">
        <v>861</v>
      </c>
      <c r="G210" s="12" t="s">
        <v>45</v>
      </c>
      <c r="H210" s="8" t="s">
        <v>36</v>
      </c>
      <c r="I210" s="12" t="s">
        <v>37</v>
      </c>
      <c r="J210" s="52">
        <v>24</v>
      </c>
      <c r="K210" s="10">
        <v>2020</v>
      </c>
      <c r="L210" s="192"/>
      <c r="M210" s="51">
        <v>1</v>
      </c>
      <c r="N210" s="12">
        <v>1492049</v>
      </c>
      <c r="O210" s="12" t="s">
        <v>963</v>
      </c>
      <c r="P210" s="8" t="s">
        <v>107</v>
      </c>
      <c r="Q210" s="53">
        <v>4000</v>
      </c>
      <c r="R210" s="14">
        <v>0</v>
      </c>
      <c r="S210" s="53">
        <f t="shared" si="7"/>
        <v>4000</v>
      </c>
      <c r="T210" s="8" t="s">
        <v>41</v>
      </c>
      <c r="U210" s="33" t="s">
        <v>2225</v>
      </c>
      <c r="V210" s="131" t="s">
        <v>92</v>
      </c>
      <c r="W210" s="210" t="s">
        <v>93</v>
      </c>
      <c r="X210" s="41" t="s">
        <v>50</v>
      </c>
    </row>
    <row r="211" spans="1:24" s="42" customFormat="1" ht="128.25" hidden="1" customHeight="1">
      <c r="A211" s="51" t="s">
        <v>421</v>
      </c>
      <c r="B211" s="51" t="s">
        <v>831</v>
      </c>
      <c r="C211" s="51" t="s">
        <v>857</v>
      </c>
      <c r="D211" s="51" t="s">
        <v>858</v>
      </c>
      <c r="E211" s="51">
        <v>15</v>
      </c>
      <c r="F211" s="12" t="s">
        <v>861</v>
      </c>
      <c r="G211" s="12" t="s">
        <v>45</v>
      </c>
      <c r="H211" s="8" t="s">
        <v>36</v>
      </c>
      <c r="I211" s="12" t="s">
        <v>37</v>
      </c>
      <c r="J211" s="52">
        <v>24</v>
      </c>
      <c r="K211" s="10">
        <v>2020</v>
      </c>
      <c r="L211" s="192"/>
      <c r="M211" s="51">
        <v>1</v>
      </c>
      <c r="N211" s="51">
        <v>1579608</v>
      </c>
      <c r="O211" s="51" t="s">
        <v>967</v>
      </c>
      <c r="P211" s="8" t="s">
        <v>40</v>
      </c>
      <c r="Q211" s="53">
        <v>4000</v>
      </c>
      <c r="R211" s="14">
        <v>0</v>
      </c>
      <c r="S211" s="53">
        <f t="shared" si="7"/>
        <v>4000</v>
      </c>
      <c r="T211" s="8" t="s">
        <v>41</v>
      </c>
      <c r="U211" s="33" t="s">
        <v>2225</v>
      </c>
      <c r="V211" s="131" t="s">
        <v>92</v>
      </c>
      <c r="W211" s="210" t="s">
        <v>93</v>
      </c>
      <c r="X211" s="41" t="s">
        <v>50</v>
      </c>
    </row>
    <row r="212" spans="1:24" s="42" customFormat="1" ht="128.25" hidden="1" customHeight="1">
      <c r="A212" s="51" t="s">
        <v>421</v>
      </c>
      <c r="B212" s="51" t="s">
        <v>831</v>
      </c>
      <c r="C212" s="51" t="s">
        <v>831</v>
      </c>
      <c r="D212" s="51" t="s">
        <v>954</v>
      </c>
      <c r="E212" s="51">
        <v>15</v>
      </c>
      <c r="F212" s="12" t="s">
        <v>976</v>
      </c>
      <c r="G212" s="12" t="s">
        <v>45</v>
      </c>
      <c r="H212" s="8" t="s">
        <v>36</v>
      </c>
      <c r="I212" s="12" t="s">
        <v>37</v>
      </c>
      <c r="J212" s="62">
        <v>24</v>
      </c>
      <c r="K212" s="10">
        <v>2020</v>
      </c>
      <c r="L212" s="192"/>
      <c r="M212" s="12">
        <v>1</v>
      </c>
      <c r="N212" s="12">
        <v>1810266</v>
      </c>
      <c r="O212" s="12" t="s">
        <v>975</v>
      </c>
      <c r="P212" s="8" t="s">
        <v>40</v>
      </c>
      <c r="Q212" s="64">
        <v>3500</v>
      </c>
      <c r="R212" s="14">
        <v>0</v>
      </c>
      <c r="S212" s="53">
        <f t="shared" si="7"/>
        <v>3500</v>
      </c>
      <c r="T212" s="8" t="s">
        <v>41</v>
      </c>
      <c r="U212" s="33" t="s">
        <v>2225</v>
      </c>
      <c r="V212" s="131" t="s">
        <v>92</v>
      </c>
      <c r="W212" s="210" t="s">
        <v>93</v>
      </c>
      <c r="X212" s="41" t="s">
        <v>50</v>
      </c>
    </row>
    <row r="213" spans="1:24" s="42" customFormat="1" ht="128.25" hidden="1" customHeight="1">
      <c r="A213" s="51" t="s">
        <v>421</v>
      </c>
      <c r="B213" s="51" t="s">
        <v>831</v>
      </c>
      <c r="C213" s="51" t="s">
        <v>831</v>
      </c>
      <c r="D213" s="51" t="s">
        <v>954</v>
      </c>
      <c r="E213" s="51">
        <v>15</v>
      </c>
      <c r="F213" s="12" t="s">
        <v>976</v>
      </c>
      <c r="G213" s="12" t="s">
        <v>45</v>
      </c>
      <c r="H213" s="8" t="s">
        <v>36</v>
      </c>
      <c r="I213" s="12" t="s">
        <v>37</v>
      </c>
      <c r="J213" s="62">
        <v>24</v>
      </c>
      <c r="K213" s="10">
        <v>2020</v>
      </c>
      <c r="L213" s="192"/>
      <c r="M213" s="12">
        <v>1</v>
      </c>
      <c r="N213" s="12">
        <v>1819877</v>
      </c>
      <c r="O213" s="12" t="s">
        <v>997</v>
      </c>
      <c r="P213" s="8" t="s">
        <v>40</v>
      </c>
      <c r="Q213" s="64">
        <v>3500</v>
      </c>
      <c r="R213" s="14">
        <v>0</v>
      </c>
      <c r="S213" s="53">
        <f t="shared" si="7"/>
        <v>3500</v>
      </c>
      <c r="T213" s="8" t="s">
        <v>41</v>
      </c>
      <c r="U213" s="33" t="s">
        <v>2225</v>
      </c>
      <c r="V213" s="131" t="s">
        <v>92</v>
      </c>
      <c r="W213" s="210" t="s">
        <v>93</v>
      </c>
      <c r="X213" s="41" t="s">
        <v>50</v>
      </c>
    </row>
    <row r="214" spans="1:24" ht="128.25" hidden="1" customHeight="1">
      <c r="A214" s="68" t="s">
        <v>421</v>
      </c>
      <c r="B214" s="68" t="s">
        <v>831</v>
      </c>
      <c r="C214" s="68" t="s">
        <v>875</v>
      </c>
      <c r="D214" s="68" t="s">
        <v>876</v>
      </c>
      <c r="E214" s="68">
        <v>20</v>
      </c>
      <c r="F214" s="68" t="s">
        <v>909</v>
      </c>
      <c r="G214" s="27" t="s">
        <v>35</v>
      </c>
      <c r="H214" s="24" t="s">
        <v>36</v>
      </c>
      <c r="I214" s="27" t="s">
        <v>37</v>
      </c>
      <c r="J214" s="69">
        <v>21</v>
      </c>
      <c r="K214" s="10">
        <v>2020</v>
      </c>
      <c r="L214" s="192"/>
      <c r="M214" s="68">
        <v>1</v>
      </c>
      <c r="N214" s="68">
        <v>1568346</v>
      </c>
      <c r="O214" s="68" t="s">
        <v>908</v>
      </c>
      <c r="P214" s="24" t="s">
        <v>107</v>
      </c>
      <c r="Q214" s="70">
        <v>0</v>
      </c>
      <c r="R214" s="28">
        <v>0</v>
      </c>
      <c r="S214" s="70">
        <f t="shared" si="7"/>
        <v>0</v>
      </c>
      <c r="T214" s="24" t="s">
        <v>41</v>
      </c>
      <c r="U214" s="29" t="s">
        <v>2235</v>
      </c>
      <c r="V214" s="262" t="s">
        <v>48</v>
      </c>
      <c r="W214" s="262" t="s">
        <v>72</v>
      </c>
      <c r="X214" s="23"/>
    </row>
    <row r="215" spans="1:24" ht="128.25" hidden="1" customHeight="1">
      <c r="A215" s="68" t="s">
        <v>421</v>
      </c>
      <c r="B215" s="68" t="s">
        <v>831</v>
      </c>
      <c r="C215" s="68" t="s">
        <v>875</v>
      </c>
      <c r="D215" s="68" t="s">
        <v>876</v>
      </c>
      <c r="E215" s="68">
        <v>20</v>
      </c>
      <c r="F215" s="68" t="s">
        <v>909</v>
      </c>
      <c r="G215" s="27" t="s">
        <v>35</v>
      </c>
      <c r="H215" s="24" t="s">
        <v>36</v>
      </c>
      <c r="I215" s="27" t="s">
        <v>37</v>
      </c>
      <c r="J215" s="69">
        <v>21</v>
      </c>
      <c r="K215" s="10">
        <v>2020</v>
      </c>
      <c r="L215" s="192"/>
      <c r="M215" s="68">
        <v>1</v>
      </c>
      <c r="N215" s="68">
        <v>1292870</v>
      </c>
      <c r="O215" s="68" t="s">
        <v>910</v>
      </c>
      <c r="P215" s="24" t="s">
        <v>107</v>
      </c>
      <c r="Q215" s="70">
        <v>0</v>
      </c>
      <c r="R215" s="28">
        <v>0</v>
      </c>
      <c r="S215" s="70">
        <f t="shared" si="7"/>
        <v>0</v>
      </c>
      <c r="T215" s="24" t="s">
        <v>41</v>
      </c>
      <c r="U215" s="29" t="s">
        <v>2235</v>
      </c>
      <c r="V215" s="262" t="s">
        <v>48</v>
      </c>
      <c r="W215" s="262" t="s">
        <v>72</v>
      </c>
      <c r="X215" s="23"/>
    </row>
    <row r="216" spans="1:24" s="42" customFormat="1" ht="128.25" hidden="1" customHeight="1">
      <c r="A216" s="51" t="s">
        <v>421</v>
      </c>
      <c r="B216" s="51" t="s">
        <v>831</v>
      </c>
      <c r="C216" s="51" t="s">
        <v>875</v>
      </c>
      <c r="D216" s="51" t="s">
        <v>876</v>
      </c>
      <c r="E216" s="51">
        <v>20</v>
      </c>
      <c r="F216" s="51" t="s">
        <v>66</v>
      </c>
      <c r="G216" s="12" t="s">
        <v>45</v>
      </c>
      <c r="H216" s="8" t="s">
        <v>36</v>
      </c>
      <c r="I216" s="12" t="s">
        <v>37</v>
      </c>
      <c r="J216" s="52">
        <v>20</v>
      </c>
      <c r="K216" s="10">
        <v>2020</v>
      </c>
      <c r="L216" s="192"/>
      <c r="M216" s="51">
        <v>1</v>
      </c>
      <c r="N216" s="51">
        <v>1822181</v>
      </c>
      <c r="O216" s="51" t="s">
        <v>951</v>
      </c>
      <c r="P216" s="8" t="s">
        <v>40</v>
      </c>
      <c r="Q216" s="53">
        <v>0</v>
      </c>
      <c r="R216" s="14">
        <v>0</v>
      </c>
      <c r="S216" s="53">
        <f t="shared" si="7"/>
        <v>0</v>
      </c>
      <c r="T216" s="8" t="s">
        <v>41</v>
      </c>
      <c r="U216" s="51" t="s">
        <v>2236</v>
      </c>
      <c r="V216" s="131" t="s">
        <v>48</v>
      </c>
      <c r="W216" s="210" t="s">
        <v>69</v>
      </c>
      <c r="X216" s="41" t="s">
        <v>50</v>
      </c>
    </row>
    <row r="217" spans="1:24" s="42" customFormat="1" ht="128.25" hidden="1" customHeight="1">
      <c r="A217" s="51" t="s">
        <v>421</v>
      </c>
      <c r="B217" s="51" t="s">
        <v>831</v>
      </c>
      <c r="C217" s="51" t="s">
        <v>875</v>
      </c>
      <c r="D217" s="51" t="s">
        <v>876</v>
      </c>
      <c r="E217" s="51">
        <v>20</v>
      </c>
      <c r="F217" s="51" t="s">
        <v>66</v>
      </c>
      <c r="G217" s="12" t="s">
        <v>45</v>
      </c>
      <c r="H217" s="8" t="s">
        <v>36</v>
      </c>
      <c r="I217" s="12" t="s">
        <v>37</v>
      </c>
      <c r="J217" s="52">
        <v>20</v>
      </c>
      <c r="K217" s="10">
        <v>2020</v>
      </c>
      <c r="L217" s="192"/>
      <c r="M217" s="51">
        <v>1</v>
      </c>
      <c r="N217" s="51">
        <v>1292870</v>
      </c>
      <c r="O217" s="51" t="s">
        <v>910</v>
      </c>
      <c r="P217" s="8" t="s">
        <v>107</v>
      </c>
      <c r="Q217" s="53">
        <v>0</v>
      </c>
      <c r="R217" s="14">
        <v>0</v>
      </c>
      <c r="S217" s="53">
        <f t="shared" si="7"/>
        <v>0</v>
      </c>
      <c r="T217" s="8" t="s">
        <v>41</v>
      </c>
      <c r="U217" s="51" t="s">
        <v>2236</v>
      </c>
      <c r="V217" s="131" t="s">
        <v>48</v>
      </c>
      <c r="W217" s="210" t="s">
        <v>69</v>
      </c>
      <c r="X217" s="41" t="s">
        <v>50</v>
      </c>
    </row>
    <row r="218" spans="1:24" s="42" customFormat="1" ht="128.25" hidden="1" customHeight="1">
      <c r="A218" s="51" t="s">
        <v>421</v>
      </c>
      <c r="B218" s="51" t="s">
        <v>831</v>
      </c>
      <c r="C218" s="51" t="s">
        <v>875</v>
      </c>
      <c r="D218" s="51" t="s">
        <v>876</v>
      </c>
      <c r="E218" s="51">
        <v>20</v>
      </c>
      <c r="F218" s="51" t="s">
        <v>66</v>
      </c>
      <c r="G218" s="12" t="s">
        <v>45</v>
      </c>
      <c r="H218" s="8" t="s">
        <v>36</v>
      </c>
      <c r="I218" s="12" t="s">
        <v>37</v>
      </c>
      <c r="J218" s="52">
        <v>20</v>
      </c>
      <c r="K218" s="10">
        <v>2020</v>
      </c>
      <c r="L218" s="192"/>
      <c r="M218" s="51">
        <v>1</v>
      </c>
      <c r="N218" s="51">
        <v>1093234</v>
      </c>
      <c r="O218" s="51" t="s">
        <v>990</v>
      </c>
      <c r="P218" s="8" t="s">
        <v>107</v>
      </c>
      <c r="Q218" s="53">
        <v>0</v>
      </c>
      <c r="R218" s="14">
        <v>0</v>
      </c>
      <c r="S218" s="53">
        <f t="shared" si="7"/>
        <v>0</v>
      </c>
      <c r="T218" s="8" t="s">
        <v>41</v>
      </c>
      <c r="U218" s="51" t="s">
        <v>2236</v>
      </c>
      <c r="V218" s="131" t="s">
        <v>48</v>
      </c>
      <c r="W218" s="210" t="s">
        <v>69</v>
      </c>
      <c r="X218" s="41" t="s">
        <v>50</v>
      </c>
    </row>
    <row r="219" spans="1:24" s="42" customFormat="1" ht="128.25" hidden="1" customHeight="1">
      <c r="A219" s="51" t="s">
        <v>421</v>
      </c>
      <c r="B219" s="51" t="s">
        <v>831</v>
      </c>
      <c r="C219" s="51" t="s">
        <v>875</v>
      </c>
      <c r="D219" s="51" t="s">
        <v>876</v>
      </c>
      <c r="E219" s="51">
        <v>20</v>
      </c>
      <c r="F219" s="51" t="s">
        <v>66</v>
      </c>
      <c r="G219" s="12" t="s">
        <v>45</v>
      </c>
      <c r="H219" s="8" t="s">
        <v>36</v>
      </c>
      <c r="I219" s="12" t="s">
        <v>37</v>
      </c>
      <c r="J219" s="52">
        <v>20</v>
      </c>
      <c r="K219" s="10">
        <v>2020</v>
      </c>
      <c r="L219" s="192"/>
      <c r="M219" s="51">
        <v>1</v>
      </c>
      <c r="N219" s="51">
        <v>1568346</v>
      </c>
      <c r="O219" s="51" t="s">
        <v>908</v>
      </c>
      <c r="P219" s="8" t="s">
        <v>107</v>
      </c>
      <c r="Q219" s="53">
        <v>0</v>
      </c>
      <c r="R219" s="14">
        <v>0</v>
      </c>
      <c r="S219" s="53">
        <f t="shared" si="7"/>
        <v>0</v>
      </c>
      <c r="T219" s="8" t="s">
        <v>41</v>
      </c>
      <c r="U219" s="51" t="s">
        <v>2236</v>
      </c>
      <c r="V219" s="131" t="s">
        <v>48</v>
      </c>
      <c r="W219" s="210" t="s">
        <v>69</v>
      </c>
      <c r="X219" s="41" t="s">
        <v>50</v>
      </c>
    </row>
    <row r="220" spans="1:24" ht="128.25" hidden="1" customHeight="1">
      <c r="A220" s="54" t="s">
        <v>421</v>
      </c>
      <c r="B220" s="54" t="s">
        <v>831</v>
      </c>
      <c r="C220" s="54" t="s">
        <v>831</v>
      </c>
      <c r="D220" s="54" t="s">
        <v>901</v>
      </c>
      <c r="E220" s="54">
        <v>15</v>
      </c>
      <c r="F220" s="37" t="s">
        <v>966</v>
      </c>
      <c r="G220" s="37" t="s">
        <v>145</v>
      </c>
      <c r="H220" s="8" t="s">
        <v>36</v>
      </c>
      <c r="I220" s="19" t="s">
        <v>46</v>
      </c>
      <c r="J220" s="65">
        <v>390</v>
      </c>
      <c r="K220" s="10">
        <v>2020</v>
      </c>
      <c r="L220" s="192" t="s">
        <v>610</v>
      </c>
      <c r="M220" s="37">
        <v>1</v>
      </c>
      <c r="N220" s="37">
        <v>1796036</v>
      </c>
      <c r="O220" s="37" t="s">
        <v>965</v>
      </c>
      <c r="P220" s="19" t="s">
        <v>40</v>
      </c>
      <c r="Q220" s="20">
        <v>0</v>
      </c>
      <c r="R220" s="20">
        <v>0</v>
      </c>
      <c r="S220" s="20">
        <f t="shared" si="7"/>
        <v>0</v>
      </c>
      <c r="T220" s="19" t="s">
        <v>145</v>
      </c>
      <c r="U220" s="19"/>
      <c r="V220" s="131" t="s">
        <v>48</v>
      </c>
      <c r="W220" s="216" t="s">
        <v>455</v>
      </c>
      <c r="X220" s="23"/>
    </row>
    <row r="221" spans="1:24" s="42" customFormat="1" ht="128.25" hidden="1" customHeight="1">
      <c r="A221" s="51" t="s">
        <v>421</v>
      </c>
      <c r="B221" s="8" t="s">
        <v>831</v>
      </c>
      <c r="C221" s="8" t="s">
        <v>843</v>
      </c>
      <c r="D221" s="51" t="s">
        <v>848</v>
      </c>
      <c r="E221" s="8">
        <v>15</v>
      </c>
      <c r="F221" s="12" t="s">
        <v>276</v>
      </c>
      <c r="G221" s="8" t="s">
        <v>45</v>
      </c>
      <c r="H221" s="8" t="s">
        <v>36</v>
      </c>
      <c r="I221" s="8" t="s">
        <v>850</v>
      </c>
      <c r="J221" s="9">
        <v>28</v>
      </c>
      <c r="K221" s="10">
        <v>2020</v>
      </c>
      <c r="L221" s="192"/>
      <c r="M221" s="8">
        <v>1</v>
      </c>
      <c r="N221" s="8">
        <v>1491786</v>
      </c>
      <c r="O221" s="8" t="s">
        <v>936</v>
      </c>
      <c r="P221" s="8" t="s">
        <v>107</v>
      </c>
      <c r="Q221" s="14">
        <v>0</v>
      </c>
      <c r="R221" s="14">
        <v>0</v>
      </c>
      <c r="S221" s="14">
        <f t="shared" si="7"/>
        <v>0</v>
      </c>
      <c r="T221" s="8" t="s">
        <v>41</v>
      </c>
      <c r="U221" s="8" t="s">
        <v>2237</v>
      </c>
      <c r="V221" s="131" t="s">
        <v>92</v>
      </c>
      <c r="W221" s="210" t="s">
        <v>93</v>
      </c>
      <c r="X221" s="41" t="s">
        <v>50</v>
      </c>
    </row>
    <row r="222" spans="1:24" s="42" customFormat="1" ht="128.25" hidden="1" customHeight="1">
      <c r="A222" s="51" t="s">
        <v>421</v>
      </c>
      <c r="B222" s="51" t="s">
        <v>831</v>
      </c>
      <c r="C222" s="51" t="s">
        <v>875</v>
      </c>
      <c r="D222" s="51" t="s">
        <v>848</v>
      </c>
      <c r="E222" s="51">
        <v>15</v>
      </c>
      <c r="F222" s="51" t="s">
        <v>407</v>
      </c>
      <c r="G222" s="12" t="s">
        <v>145</v>
      </c>
      <c r="H222" s="8" t="s">
        <v>36</v>
      </c>
      <c r="I222" s="8" t="s">
        <v>46</v>
      </c>
      <c r="J222" s="52">
        <v>360</v>
      </c>
      <c r="K222" s="11">
        <v>2020</v>
      </c>
      <c r="L222" s="192" t="s">
        <v>610</v>
      </c>
      <c r="M222" s="51">
        <v>1</v>
      </c>
      <c r="N222" s="51">
        <v>1632470</v>
      </c>
      <c r="O222" s="51" t="s">
        <v>907</v>
      </c>
      <c r="P222" s="8" t="s">
        <v>40</v>
      </c>
      <c r="Q222" s="14">
        <v>0</v>
      </c>
      <c r="R222" s="14">
        <v>0</v>
      </c>
      <c r="S222" s="14">
        <f t="shared" si="7"/>
        <v>0</v>
      </c>
      <c r="T222" s="51" t="s">
        <v>145</v>
      </c>
      <c r="U222" s="51" t="s">
        <v>995</v>
      </c>
      <c r="V222" s="131" t="s">
        <v>148</v>
      </c>
      <c r="W222" s="221" t="s">
        <v>149</v>
      </c>
      <c r="X222" s="41"/>
    </row>
    <row r="223" spans="1:24" ht="128.25" hidden="1" customHeight="1">
      <c r="A223" s="54" t="s">
        <v>421</v>
      </c>
      <c r="B223" s="19" t="s">
        <v>831</v>
      </c>
      <c r="C223" s="19" t="s">
        <v>843</v>
      </c>
      <c r="D223" s="19" t="s">
        <v>844</v>
      </c>
      <c r="E223" s="19">
        <v>20</v>
      </c>
      <c r="F223" s="19" t="s">
        <v>407</v>
      </c>
      <c r="G223" s="19" t="s">
        <v>145</v>
      </c>
      <c r="H223" s="8" t="s">
        <v>36</v>
      </c>
      <c r="I223" s="19" t="s">
        <v>46</v>
      </c>
      <c r="J223" s="10">
        <v>120</v>
      </c>
      <c r="K223" s="10">
        <v>2020</v>
      </c>
      <c r="L223" s="192" t="s">
        <v>610</v>
      </c>
      <c r="M223" s="19">
        <v>1</v>
      </c>
      <c r="N223" s="37">
        <v>1054009</v>
      </c>
      <c r="O223" s="37" t="s">
        <v>973</v>
      </c>
      <c r="P223" s="19" t="s">
        <v>40</v>
      </c>
      <c r="Q223" s="20">
        <v>0</v>
      </c>
      <c r="R223" s="20">
        <v>0</v>
      </c>
      <c r="S223" s="20">
        <f t="shared" si="7"/>
        <v>0</v>
      </c>
      <c r="T223" s="19" t="s">
        <v>145</v>
      </c>
      <c r="U223" s="19"/>
      <c r="V223" s="131" t="s">
        <v>148</v>
      </c>
      <c r="W223" s="131" t="s">
        <v>149</v>
      </c>
      <c r="X223" s="23"/>
    </row>
    <row r="224" spans="1:24" s="42" customFormat="1" ht="128.25" hidden="1" customHeight="1">
      <c r="A224" s="51" t="s">
        <v>421</v>
      </c>
      <c r="B224" s="8" t="s">
        <v>831</v>
      </c>
      <c r="C224" s="8" t="s">
        <v>843</v>
      </c>
      <c r="D224" s="51" t="s">
        <v>848</v>
      </c>
      <c r="E224" s="8">
        <v>15</v>
      </c>
      <c r="F224" s="8" t="s">
        <v>948</v>
      </c>
      <c r="G224" s="8" t="s">
        <v>45</v>
      </c>
      <c r="H224" s="8" t="s">
        <v>36</v>
      </c>
      <c r="I224" s="8" t="s">
        <v>850</v>
      </c>
      <c r="J224" s="9">
        <v>40</v>
      </c>
      <c r="K224" s="10">
        <v>2020</v>
      </c>
      <c r="L224" s="192"/>
      <c r="M224" s="8">
        <v>1</v>
      </c>
      <c r="N224" s="8">
        <v>1569054</v>
      </c>
      <c r="O224" s="8" t="s">
        <v>949</v>
      </c>
      <c r="P224" s="8" t="s">
        <v>107</v>
      </c>
      <c r="Q224" s="14">
        <v>0</v>
      </c>
      <c r="R224" s="14">
        <v>0</v>
      </c>
      <c r="S224" s="14">
        <f t="shared" si="7"/>
        <v>0</v>
      </c>
      <c r="T224" s="8" t="s">
        <v>41</v>
      </c>
      <c r="U224" s="8" t="s">
        <v>2237</v>
      </c>
      <c r="V224" s="131" t="s">
        <v>148</v>
      </c>
      <c r="W224" s="221" t="s">
        <v>149</v>
      </c>
      <c r="X224" s="41" t="s">
        <v>50</v>
      </c>
    </row>
    <row r="225" spans="1:24" s="42" customFormat="1" ht="128.25" hidden="1" customHeight="1">
      <c r="A225" s="51" t="s">
        <v>421</v>
      </c>
      <c r="B225" s="8" t="s">
        <v>831</v>
      </c>
      <c r="C225" s="8" t="s">
        <v>843</v>
      </c>
      <c r="D225" s="51" t="s">
        <v>848</v>
      </c>
      <c r="E225" s="8">
        <v>15</v>
      </c>
      <c r="F225" s="12" t="s">
        <v>911</v>
      </c>
      <c r="G225" s="8" t="s">
        <v>45</v>
      </c>
      <c r="H225" s="8" t="s">
        <v>310</v>
      </c>
      <c r="I225" s="8" t="s">
        <v>850</v>
      </c>
      <c r="J225" s="9">
        <v>30</v>
      </c>
      <c r="K225" s="10">
        <v>2020</v>
      </c>
      <c r="L225" s="192"/>
      <c r="M225" s="8">
        <v>1</v>
      </c>
      <c r="N225" s="12">
        <v>2264100</v>
      </c>
      <c r="O225" s="12" t="s">
        <v>912</v>
      </c>
      <c r="P225" s="8" t="s">
        <v>40</v>
      </c>
      <c r="Q225" s="14">
        <v>1800</v>
      </c>
      <c r="R225" s="14">
        <v>0</v>
      </c>
      <c r="S225" s="14">
        <f t="shared" si="7"/>
        <v>1800</v>
      </c>
      <c r="T225" s="8" t="s">
        <v>41</v>
      </c>
      <c r="U225" s="33" t="s">
        <v>2238</v>
      </c>
      <c r="V225" s="131" t="s">
        <v>48</v>
      </c>
      <c r="W225" s="210" t="s">
        <v>69</v>
      </c>
      <c r="X225" s="41" t="s">
        <v>50</v>
      </c>
    </row>
    <row r="226" spans="1:24" s="42" customFormat="1" ht="128.25" hidden="1" customHeight="1">
      <c r="A226" s="51" t="s">
        <v>421</v>
      </c>
      <c r="B226" s="8" t="s">
        <v>831</v>
      </c>
      <c r="C226" s="8" t="s">
        <v>843</v>
      </c>
      <c r="D226" s="51" t="s">
        <v>848</v>
      </c>
      <c r="E226" s="8">
        <v>15</v>
      </c>
      <c r="F226" s="12" t="s">
        <v>849</v>
      </c>
      <c r="G226" s="8" t="s">
        <v>45</v>
      </c>
      <c r="H226" s="8" t="s">
        <v>310</v>
      </c>
      <c r="I226" s="8" t="s">
        <v>850</v>
      </c>
      <c r="J226" s="9">
        <v>30</v>
      </c>
      <c r="K226" s="10">
        <v>2020</v>
      </c>
      <c r="L226" s="192"/>
      <c r="M226" s="8">
        <v>1</v>
      </c>
      <c r="N226" s="8">
        <v>232966</v>
      </c>
      <c r="O226" s="8" t="s">
        <v>847</v>
      </c>
      <c r="P226" s="8" t="s">
        <v>107</v>
      </c>
      <c r="Q226" s="14">
        <v>2350</v>
      </c>
      <c r="R226" s="14">
        <v>2000</v>
      </c>
      <c r="S226" s="14">
        <f t="shared" si="7"/>
        <v>4350</v>
      </c>
      <c r="T226" s="8" t="s">
        <v>41</v>
      </c>
      <c r="U226" s="33" t="s">
        <v>2238</v>
      </c>
      <c r="V226" s="131" t="s">
        <v>48</v>
      </c>
      <c r="W226" s="210" t="s">
        <v>69</v>
      </c>
      <c r="X226" s="41" t="s">
        <v>50</v>
      </c>
    </row>
    <row r="227" spans="1:24" ht="128.25" hidden="1" customHeight="1">
      <c r="A227" s="54" t="s">
        <v>421</v>
      </c>
      <c r="B227" s="54" t="s">
        <v>831</v>
      </c>
      <c r="C227" s="54" t="s">
        <v>875</v>
      </c>
      <c r="D227" s="54" t="s">
        <v>848</v>
      </c>
      <c r="E227" s="54">
        <v>15</v>
      </c>
      <c r="F227" s="54" t="s">
        <v>924</v>
      </c>
      <c r="G227" s="37" t="s">
        <v>145</v>
      </c>
      <c r="H227" s="8" t="s">
        <v>36</v>
      </c>
      <c r="I227" s="19" t="s">
        <v>46</v>
      </c>
      <c r="J227" s="67">
        <v>240</v>
      </c>
      <c r="K227" s="10" t="s">
        <v>925</v>
      </c>
      <c r="L227" s="192" t="s">
        <v>632</v>
      </c>
      <c r="M227" s="54">
        <v>1</v>
      </c>
      <c r="N227" s="54">
        <v>1822205</v>
      </c>
      <c r="O227" s="54" t="s">
        <v>923</v>
      </c>
      <c r="P227" s="19" t="s">
        <v>40</v>
      </c>
      <c r="Q227" s="20">
        <v>0</v>
      </c>
      <c r="R227" s="20">
        <v>0</v>
      </c>
      <c r="S227" s="20">
        <f t="shared" si="7"/>
        <v>0</v>
      </c>
      <c r="T227" s="54" t="s">
        <v>145</v>
      </c>
      <c r="U227" s="74" t="s">
        <v>1048</v>
      </c>
      <c r="V227" s="131" t="s">
        <v>235</v>
      </c>
      <c r="W227" s="216" t="s">
        <v>236</v>
      </c>
      <c r="X227" s="23"/>
    </row>
    <row r="228" spans="1:24" ht="128.25" hidden="1" customHeight="1">
      <c r="A228" s="54" t="s">
        <v>421</v>
      </c>
      <c r="B228" s="54" t="s">
        <v>831</v>
      </c>
      <c r="C228" s="54" t="s">
        <v>875</v>
      </c>
      <c r="D228" s="54" t="s">
        <v>897</v>
      </c>
      <c r="E228" s="54">
        <v>20</v>
      </c>
      <c r="F228" s="54" t="s">
        <v>940</v>
      </c>
      <c r="G228" s="37" t="s">
        <v>35</v>
      </c>
      <c r="H228" s="8" t="s">
        <v>36</v>
      </c>
      <c r="I228" s="37" t="s">
        <v>37</v>
      </c>
      <c r="J228" s="67">
        <v>40</v>
      </c>
      <c r="K228" s="10">
        <v>2020</v>
      </c>
      <c r="L228" s="192"/>
      <c r="M228" s="54">
        <v>1</v>
      </c>
      <c r="N228" s="54">
        <v>1093234</v>
      </c>
      <c r="O228" s="54" t="s">
        <v>990</v>
      </c>
      <c r="P228" s="19" t="s">
        <v>107</v>
      </c>
      <c r="Q228" s="66">
        <v>1500</v>
      </c>
      <c r="R228" s="20">
        <v>0</v>
      </c>
      <c r="S228" s="66">
        <f t="shared" si="7"/>
        <v>1500</v>
      </c>
      <c r="T228" s="19" t="s">
        <v>41</v>
      </c>
      <c r="U228" s="54" t="s">
        <v>995</v>
      </c>
      <c r="V228" s="210" t="s">
        <v>48</v>
      </c>
      <c r="W228" s="216" t="s">
        <v>941</v>
      </c>
      <c r="X228" s="23"/>
    </row>
    <row r="229" spans="1:24" ht="128.25" hidden="1" customHeight="1">
      <c r="A229" s="54" t="s">
        <v>421</v>
      </c>
      <c r="B229" s="54" t="s">
        <v>831</v>
      </c>
      <c r="C229" s="54" t="s">
        <v>875</v>
      </c>
      <c r="D229" s="54" t="s">
        <v>897</v>
      </c>
      <c r="E229" s="54">
        <v>20</v>
      </c>
      <c r="F229" s="54" t="s">
        <v>940</v>
      </c>
      <c r="G229" s="37" t="s">
        <v>35</v>
      </c>
      <c r="H229" s="8" t="s">
        <v>36</v>
      </c>
      <c r="I229" s="37" t="s">
        <v>37</v>
      </c>
      <c r="J229" s="67">
        <v>40</v>
      </c>
      <c r="K229" s="10">
        <v>2020</v>
      </c>
      <c r="L229" s="192"/>
      <c r="M229" s="54">
        <v>1</v>
      </c>
      <c r="N229" s="54">
        <v>3006329</v>
      </c>
      <c r="O229" s="54" t="s">
        <v>952</v>
      </c>
      <c r="P229" s="19" t="s">
        <v>40</v>
      </c>
      <c r="Q229" s="66">
        <v>1500</v>
      </c>
      <c r="R229" s="20">
        <v>0</v>
      </c>
      <c r="S229" s="66">
        <f t="shared" si="7"/>
        <v>1500</v>
      </c>
      <c r="T229" s="19" t="s">
        <v>41</v>
      </c>
      <c r="U229" s="54" t="s">
        <v>995</v>
      </c>
      <c r="V229" s="210" t="s">
        <v>48</v>
      </c>
      <c r="W229" s="216" t="s">
        <v>941</v>
      </c>
      <c r="X229" s="23"/>
    </row>
    <row r="230" spans="1:24" ht="128.25" hidden="1" customHeight="1">
      <c r="A230" s="54" t="s">
        <v>421</v>
      </c>
      <c r="B230" s="54" t="s">
        <v>831</v>
      </c>
      <c r="C230" s="54" t="s">
        <v>875</v>
      </c>
      <c r="D230" s="54" t="s">
        <v>897</v>
      </c>
      <c r="E230" s="54">
        <v>20</v>
      </c>
      <c r="F230" s="54" t="s">
        <v>940</v>
      </c>
      <c r="G230" s="37" t="s">
        <v>35</v>
      </c>
      <c r="H230" s="8" t="s">
        <v>36</v>
      </c>
      <c r="I230" s="37" t="s">
        <v>37</v>
      </c>
      <c r="J230" s="67">
        <v>40</v>
      </c>
      <c r="K230" s="10">
        <v>2020</v>
      </c>
      <c r="L230" s="192"/>
      <c r="M230" s="54">
        <v>1</v>
      </c>
      <c r="N230" s="54">
        <v>1821266</v>
      </c>
      <c r="O230" s="54" t="s">
        <v>939</v>
      </c>
      <c r="P230" s="19" t="s">
        <v>40</v>
      </c>
      <c r="Q230" s="66">
        <v>1500</v>
      </c>
      <c r="R230" s="20">
        <v>0</v>
      </c>
      <c r="S230" s="66">
        <f t="shared" si="7"/>
        <v>1500</v>
      </c>
      <c r="T230" s="19" t="s">
        <v>41</v>
      </c>
      <c r="U230" s="54" t="s">
        <v>995</v>
      </c>
      <c r="V230" s="210" t="s">
        <v>48</v>
      </c>
      <c r="W230" s="216" t="s">
        <v>941</v>
      </c>
      <c r="X230" s="23"/>
    </row>
    <row r="231" spans="1:24" ht="128.25" hidden="1" customHeight="1">
      <c r="A231" s="54" t="s">
        <v>421</v>
      </c>
      <c r="B231" s="54" t="s">
        <v>831</v>
      </c>
      <c r="C231" s="54" t="s">
        <v>875</v>
      </c>
      <c r="D231" s="54" t="s">
        <v>897</v>
      </c>
      <c r="E231" s="54">
        <v>20</v>
      </c>
      <c r="F231" s="54" t="s">
        <v>940</v>
      </c>
      <c r="G231" s="37" t="s">
        <v>35</v>
      </c>
      <c r="H231" s="8" t="s">
        <v>36</v>
      </c>
      <c r="I231" s="37" t="s">
        <v>37</v>
      </c>
      <c r="J231" s="67">
        <v>40</v>
      </c>
      <c r="K231" s="10">
        <v>2020</v>
      </c>
      <c r="L231" s="192"/>
      <c r="M231" s="54">
        <v>1</v>
      </c>
      <c r="N231" s="54">
        <v>1568000</v>
      </c>
      <c r="O231" s="54" t="s">
        <v>993</v>
      </c>
      <c r="P231" s="19" t="s">
        <v>107</v>
      </c>
      <c r="Q231" s="66">
        <v>1500</v>
      </c>
      <c r="R231" s="20">
        <v>0</v>
      </c>
      <c r="S231" s="66">
        <f t="shared" si="7"/>
        <v>1500</v>
      </c>
      <c r="T231" s="19" t="s">
        <v>41</v>
      </c>
      <c r="U231" s="54" t="s">
        <v>995</v>
      </c>
      <c r="V231" s="210" t="s">
        <v>48</v>
      </c>
      <c r="W231" s="216" t="s">
        <v>941</v>
      </c>
      <c r="X231" s="23"/>
    </row>
    <row r="232" spans="1:24" ht="128.25" hidden="1" customHeight="1">
      <c r="A232" s="54" t="s">
        <v>421</v>
      </c>
      <c r="B232" s="54" t="s">
        <v>831</v>
      </c>
      <c r="C232" s="54" t="s">
        <v>875</v>
      </c>
      <c r="D232" s="54" t="s">
        <v>848</v>
      </c>
      <c r="E232" s="54">
        <v>15</v>
      </c>
      <c r="F232" s="54" t="s">
        <v>991</v>
      </c>
      <c r="G232" s="37" t="s">
        <v>145</v>
      </c>
      <c r="H232" s="8" t="s">
        <v>36</v>
      </c>
      <c r="I232" s="19" t="s">
        <v>46</v>
      </c>
      <c r="J232" s="67">
        <v>120</v>
      </c>
      <c r="K232" s="10" t="s">
        <v>992</v>
      </c>
      <c r="L232" s="192" t="s">
        <v>759</v>
      </c>
      <c r="M232" s="54">
        <v>1</v>
      </c>
      <c r="N232" s="54">
        <v>1093234</v>
      </c>
      <c r="O232" s="54" t="s">
        <v>990</v>
      </c>
      <c r="P232" s="19" t="s">
        <v>107</v>
      </c>
      <c r="Q232" s="20">
        <v>0</v>
      </c>
      <c r="R232" s="20">
        <v>0</v>
      </c>
      <c r="S232" s="20">
        <f t="shared" si="7"/>
        <v>0</v>
      </c>
      <c r="T232" s="54" t="s">
        <v>145</v>
      </c>
      <c r="U232" s="54" t="s">
        <v>995</v>
      </c>
      <c r="V232" s="131" t="s">
        <v>148</v>
      </c>
      <c r="W232" s="216" t="s">
        <v>931</v>
      </c>
      <c r="X232" s="23"/>
    </row>
    <row r="233" spans="1:24" ht="128.25" hidden="1" customHeight="1">
      <c r="A233" s="54" t="s">
        <v>421</v>
      </c>
      <c r="B233" s="54" t="s">
        <v>831</v>
      </c>
      <c r="C233" s="54" t="s">
        <v>875</v>
      </c>
      <c r="D233" s="54" t="s">
        <v>848</v>
      </c>
      <c r="E233" s="54">
        <v>15</v>
      </c>
      <c r="F233" s="54" t="s">
        <v>991</v>
      </c>
      <c r="G233" s="37" t="s">
        <v>145</v>
      </c>
      <c r="H233" s="8" t="s">
        <v>36</v>
      </c>
      <c r="I233" s="19" t="s">
        <v>46</v>
      </c>
      <c r="J233" s="67">
        <v>120</v>
      </c>
      <c r="K233" s="11" t="s">
        <v>995</v>
      </c>
      <c r="L233" s="192" t="s">
        <v>610</v>
      </c>
      <c r="M233" s="54">
        <v>1</v>
      </c>
      <c r="N233" s="54">
        <v>1568000</v>
      </c>
      <c r="O233" s="54" t="s">
        <v>994</v>
      </c>
      <c r="P233" s="19" t="s">
        <v>107</v>
      </c>
      <c r="Q233" s="20">
        <v>0</v>
      </c>
      <c r="R233" s="20">
        <v>0</v>
      </c>
      <c r="S233" s="20">
        <f t="shared" si="7"/>
        <v>0</v>
      </c>
      <c r="T233" s="54" t="s">
        <v>145</v>
      </c>
      <c r="U233" s="54" t="s">
        <v>995</v>
      </c>
      <c r="V233" s="131" t="s">
        <v>148</v>
      </c>
      <c r="W233" s="216" t="s">
        <v>931</v>
      </c>
      <c r="X233" s="23"/>
    </row>
    <row r="234" spans="1:24" s="42" customFormat="1" ht="128.25" hidden="1" customHeight="1">
      <c r="A234" s="51" t="s">
        <v>421</v>
      </c>
      <c r="B234" s="51" t="s">
        <v>831</v>
      </c>
      <c r="C234" s="51" t="s">
        <v>875</v>
      </c>
      <c r="D234" s="51" t="s">
        <v>876</v>
      </c>
      <c r="E234" s="51">
        <v>20</v>
      </c>
      <c r="F234" s="51" t="s">
        <v>44</v>
      </c>
      <c r="G234" s="12" t="s">
        <v>45</v>
      </c>
      <c r="H234" s="8" t="s">
        <v>36</v>
      </c>
      <c r="I234" s="12" t="s">
        <v>37</v>
      </c>
      <c r="J234" s="52">
        <v>24</v>
      </c>
      <c r="K234" s="10">
        <v>2020</v>
      </c>
      <c r="L234" s="192"/>
      <c r="M234" s="51">
        <v>1</v>
      </c>
      <c r="N234" s="51">
        <v>1489654</v>
      </c>
      <c r="O234" s="51" t="s">
        <v>928</v>
      </c>
      <c r="P234" s="8" t="s">
        <v>107</v>
      </c>
      <c r="Q234" s="53">
        <v>7600</v>
      </c>
      <c r="R234" s="14">
        <v>0</v>
      </c>
      <c r="S234" s="53">
        <f t="shared" si="7"/>
        <v>7600</v>
      </c>
      <c r="T234" s="8" t="s">
        <v>41</v>
      </c>
      <c r="U234" s="33" t="s">
        <v>45</v>
      </c>
      <c r="V234" s="131" t="s">
        <v>48</v>
      </c>
      <c r="W234" s="210" t="s">
        <v>49</v>
      </c>
      <c r="X234" s="41" t="s">
        <v>50</v>
      </c>
    </row>
    <row r="235" spans="1:24" s="42" customFormat="1" ht="128.25" hidden="1" customHeight="1">
      <c r="A235" s="51" t="s">
        <v>421</v>
      </c>
      <c r="B235" s="51" t="s">
        <v>831</v>
      </c>
      <c r="C235" s="51" t="s">
        <v>875</v>
      </c>
      <c r="D235" s="51" t="s">
        <v>876</v>
      </c>
      <c r="E235" s="51">
        <v>20</v>
      </c>
      <c r="F235" s="51" t="s">
        <v>44</v>
      </c>
      <c r="G235" s="12" t="s">
        <v>45</v>
      </c>
      <c r="H235" s="8" t="s">
        <v>36</v>
      </c>
      <c r="I235" s="12" t="s">
        <v>37</v>
      </c>
      <c r="J235" s="52">
        <v>24</v>
      </c>
      <c r="K235" s="10">
        <v>2020</v>
      </c>
      <c r="L235" s="192"/>
      <c r="M235" s="51">
        <v>1</v>
      </c>
      <c r="N235" s="51">
        <v>1489653</v>
      </c>
      <c r="O235" s="51" t="s">
        <v>933</v>
      </c>
      <c r="P235" s="8" t="s">
        <v>107</v>
      </c>
      <c r="Q235" s="53">
        <v>7600</v>
      </c>
      <c r="R235" s="14">
        <v>0</v>
      </c>
      <c r="S235" s="53">
        <f t="shared" si="7"/>
        <v>7600</v>
      </c>
      <c r="T235" s="8" t="s">
        <v>41</v>
      </c>
      <c r="U235" s="33" t="s">
        <v>45</v>
      </c>
      <c r="V235" s="131" t="s">
        <v>48</v>
      </c>
      <c r="W235" s="210" t="s">
        <v>49</v>
      </c>
      <c r="X235" s="41" t="s">
        <v>50</v>
      </c>
    </row>
    <row r="236" spans="1:24" ht="128.25" hidden="1" customHeight="1">
      <c r="A236" s="54" t="s">
        <v>421</v>
      </c>
      <c r="B236" s="19" t="s">
        <v>831</v>
      </c>
      <c r="C236" s="19" t="s">
        <v>843</v>
      </c>
      <c r="D236" s="54" t="s">
        <v>848</v>
      </c>
      <c r="E236" s="19">
        <v>15</v>
      </c>
      <c r="F236" s="37" t="s">
        <v>980</v>
      </c>
      <c r="G236" s="19" t="s">
        <v>35</v>
      </c>
      <c r="H236" s="8" t="s">
        <v>36</v>
      </c>
      <c r="I236" s="19" t="s">
        <v>850</v>
      </c>
      <c r="J236" s="10">
        <v>35</v>
      </c>
      <c r="K236" s="10">
        <v>2020</v>
      </c>
      <c r="L236" s="192"/>
      <c r="M236" s="19">
        <v>1</v>
      </c>
      <c r="N236" s="19">
        <v>1776087</v>
      </c>
      <c r="O236" s="37" t="s">
        <v>981</v>
      </c>
      <c r="P236" s="19" t="s">
        <v>107</v>
      </c>
      <c r="Q236" s="20">
        <v>300</v>
      </c>
      <c r="R236" s="20">
        <v>0</v>
      </c>
      <c r="S236" s="20">
        <f t="shared" si="7"/>
        <v>300</v>
      </c>
      <c r="T236" s="19" t="s">
        <v>41</v>
      </c>
      <c r="U236" s="19"/>
      <c r="V236" s="131" t="s">
        <v>92</v>
      </c>
      <c r="W236" s="216" t="s">
        <v>517</v>
      </c>
      <c r="X236" s="23"/>
    </row>
    <row r="237" spans="1:24" ht="128.25" hidden="1" customHeight="1">
      <c r="A237" s="54" t="s">
        <v>421</v>
      </c>
      <c r="B237" s="19" t="s">
        <v>831</v>
      </c>
      <c r="C237" s="19" t="s">
        <v>843</v>
      </c>
      <c r="D237" s="19" t="s">
        <v>844</v>
      </c>
      <c r="E237" s="19">
        <v>20</v>
      </c>
      <c r="F237" s="19" t="s">
        <v>1003</v>
      </c>
      <c r="G237" s="19" t="s">
        <v>145</v>
      </c>
      <c r="H237" s="8" t="s">
        <v>36</v>
      </c>
      <c r="I237" s="19" t="s">
        <v>46</v>
      </c>
      <c r="J237" s="10">
        <v>240</v>
      </c>
      <c r="K237" s="10">
        <v>2020</v>
      </c>
      <c r="L237" s="192" t="s">
        <v>610</v>
      </c>
      <c r="M237" s="19">
        <v>1</v>
      </c>
      <c r="N237" s="19">
        <v>1489675</v>
      </c>
      <c r="O237" s="19" t="s">
        <v>999</v>
      </c>
      <c r="P237" s="19" t="s">
        <v>40</v>
      </c>
      <c r="Q237" s="20">
        <v>0</v>
      </c>
      <c r="R237" s="20">
        <v>0</v>
      </c>
      <c r="S237" s="20">
        <f t="shared" si="7"/>
        <v>0</v>
      </c>
      <c r="T237" s="19" t="s">
        <v>145</v>
      </c>
      <c r="U237" s="15" t="s">
        <v>2234</v>
      </c>
      <c r="V237" s="131" t="s">
        <v>92</v>
      </c>
      <c r="W237" s="216" t="s">
        <v>517</v>
      </c>
      <c r="X237" s="23"/>
    </row>
    <row r="238" spans="1:24" s="42" customFormat="1" ht="128.25" hidden="1" customHeight="1">
      <c r="A238" s="51" t="s">
        <v>421</v>
      </c>
      <c r="B238" s="51" t="s">
        <v>831</v>
      </c>
      <c r="C238" s="51" t="s">
        <v>875</v>
      </c>
      <c r="D238" s="51" t="s">
        <v>848</v>
      </c>
      <c r="E238" s="51">
        <v>15</v>
      </c>
      <c r="F238" s="51" t="s">
        <v>898</v>
      </c>
      <c r="G238" s="12" t="s">
        <v>45</v>
      </c>
      <c r="H238" s="8" t="s">
        <v>36</v>
      </c>
      <c r="I238" s="12" t="s">
        <v>37</v>
      </c>
      <c r="J238" s="52">
        <v>40</v>
      </c>
      <c r="K238" s="10">
        <v>2020</v>
      </c>
      <c r="L238" s="192"/>
      <c r="M238" s="51">
        <v>1</v>
      </c>
      <c r="N238" s="51">
        <v>1582129</v>
      </c>
      <c r="O238" s="51" t="s">
        <v>896</v>
      </c>
      <c r="P238" s="8" t="s">
        <v>40</v>
      </c>
      <c r="Q238" s="53">
        <v>1500</v>
      </c>
      <c r="R238" s="14">
        <v>0</v>
      </c>
      <c r="S238" s="53">
        <f t="shared" si="7"/>
        <v>1500</v>
      </c>
      <c r="T238" s="8" t="s">
        <v>41</v>
      </c>
      <c r="U238" s="33" t="s">
        <v>45</v>
      </c>
      <c r="V238" s="131" t="s">
        <v>201</v>
      </c>
      <c r="W238" s="131" t="s">
        <v>202</v>
      </c>
      <c r="X238" s="41" t="s">
        <v>50</v>
      </c>
    </row>
    <row r="239" spans="1:24" s="42" customFormat="1" ht="128.25" hidden="1" customHeight="1">
      <c r="A239" s="51" t="s">
        <v>421</v>
      </c>
      <c r="B239" s="51" t="s">
        <v>831</v>
      </c>
      <c r="C239" s="51" t="s">
        <v>875</v>
      </c>
      <c r="D239" s="51" t="s">
        <v>848</v>
      </c>
      <c r="E239" s="51">
        <v>15</v>
      </c>
      <c r="F239" s="51" t="s">
        <v>898</v>
      </c>
      <c r="G239" s="12" t="s">
        <v>45</v>
      </c>
      <c r="H239" s="8" t="s">
        <v>36</v>
      </c>
      <c r="I239" s="12" t="s">
        <v>37</v>
      </c>
      <c r="J239" s="52">
        <v>40</v>
      </c>
      <c r="K239" s="10">
        <v>2020</v>
      </c>
      <c r="L239" s="192"/>
      <c r="M239" s="51">
        <v>1</v>
      </c>
      <c r="N239" s="51">
        <v>3006329</v>
      </c>
      <c r="O239" s="51" t="s">
        <v>952</v>
      </c>
      <c r="P239" s="8" t="s">
        <v>40</v>
      </c>
      <c r="Q239" s="53">
        <v>1500</v>
      </c>
      <c r="R239" s="14">
        <v>0</v>
      </c>
      <c r="S239" s="53">
        <f t="shared" si="7"/>
        <v>1500</v>
      </c>
      <c r="T239" s="8" t="s">
        <v>41</v>
      </c>
      <c r="U239" s="33" t="s">
        <v>45</v>
      </c>
      <c r="V239" s="131" t="s">
        <v>201</v>
      </c>
      <c r="W239" s="131" t="s">
        <v>202</v>
      </c>
      <c r="X239" s="41" t="s">
        <v>50</v>
      </c>
    </row>
    <row r="240" spans="1:24" s="42" customFormat="1" ht="128.25" hidden="1" customHeight="1">
      <c r="A240" s="51" t="s">
        <v>421</v>
      </c>
      <c r="B240" s="51" t="s">
        <v>831</v>
      </c>
      <c r="C240" s="51" t="s">
        <v>875</v>
      </c>
      <c r="D240" s="51" t="s">
        <v>848</v>
      </c>
      <c r="E240" s="51">
        <v>15</v>
      </c>
      <c r="F240" s="51" t="s">
        <v>898</v>
      </c>
      <c r="G240" s="12" t="s">
        <v>45</v>
      </c>
      <c r="H240" s="8" t="s">
        <v>36</v>
      </c>
      <c r="I240" s="12" t="s">
        <v>37</v>
      </c>
      <c r="J240" s="52">
        <v>40</v>
      </c>
      <c r="K240" s="10">
        <v>2020</v>
      </c>
      <c r="L240" s="192"/>
      <c r="M240" s="51">
        <v>1</v>
      </c>
      <c r="N240" s="51">
        <v>1821266</v>
      </c>
      <c r="O240" s="51" t="s">
        <v>939</v>
      </c>
      <c r="P240" s="8" t="s">
        <v>40</v>
      </c>
      <c r="Q240" s="53">
        <v>1500</v>
      </c>
      <c r="R240" s="14">
        <v>0</v>
      </c>
      <c r="S240" s="53">
        <f t="shared" si="7"/>
        <v>1500</v>
      </c>
      <c r="T240" s="8" t="s">
        <v>41</v>
      </c>
      <c r="U240" s="33" t="s">
        <v>45</v>
      </c>
      <c r="V240" s="131" t="s">
        <v>201</v>
      </c>
      <c r="W240" s="131" t="s">
        <v>202</v>
      </c>
      <c r="X240" s="41" t="s">
        <v>50</v>
      </c>
    </row>
    <row r="241" spans="1:24" s="42" customFormat="1" ht="128.25" hidden="1" customHeight="1">
      <c r="A241" s="51" t="s">
        <v>421</v>
      </c>
      <c r="B241" s="51" t="s">
        <v>831</v>
      </c>
      <c r="C241" s="51" t="s">
        <v>875</v>
      </c>
      <c r="D241" s="51" t="s">
        <v>848</v>
      </c>
      <c r="E241" s="51">
        <v>15</v>
      </c>
      <c r="F241" s="51" t="s">
        <v>898</v>
      </c>
      <c r="G241" s="12" t="s">
        <v>45</v>
      </c>
      <c r="H241" s="8" t="s">
        <v>36</v>
      </c>
      <c r="I241" s="12" t="s">
        <v>37</v>
      </c>
      <c r="J241" s="52">
        <v>40</v>
      </c>
      <c r="K241" s="10">
        <v>2020</v>
      </c>
      <c r="L241" s="192"/>
      <c r="M241" s="51">
        <v>1</v>
      </c>
      <c r="N241" s="51">
        <v>1568000</v>
      </c>
      <c r="O241" s="51" t="s">
        <v>993</v>
      </c>
      <c r="P241" s="8" t="s">
        <v>107</v>
      </c>
      <c r="Q241" s="53">
        <v>1500</v>
      </c>
      <c r="R241" s="14">
        <v>0</v>
      </c>
      <c r="S241" s="53">
        <f t="shared" si="7"/>
        <v>1500</v>
      </c>
      <c r="T241" s="8" t="s">
        <v>41</v>
      </c>
      <c r="U241" s="33" t="s">
        <v>45</v>
      </c>
      <c r="V241" s="131" t="s">
        <v>201</v>
      </c>
      <c r="W241" s="131" t="s">
        <v>202</v>
      </c>
      <c r="X241" s="41" t="s">
        <v>50</v>
      </c>
    </row>
    <row r="242" spans="1:24" s="42" customFormat="1" ht="128.25" hidden="1" customHeight="1">
      <c r="A242" s="51" t="s">
        <v>421</v>
      </c>
      <c r="B242" s="51" t="s">
        <v>831</v>
      </c>
      <c r="C242" s="51" t="s">
        <v>875</v>
      </c>
      <c r="D242" s="51" t="s">
        <v>848</v>
      </c>
      <c r="E242" s="51">
        <v>15</v>
      </c>
      <c r="F242" s="51" t="s">
        <v>898</v>
      </c>
      <c r="G242" s="12" t="s">
        <v>45</v>
      </c>
      <c r="H242" s="8" t="s">
        <v>36</v>
      </c>
      <c r="I242" s="12" t="s">
        <v>37</v>
      </c>
      <c r="J242" s="52">
        <v>40</v>
      </c>
      <c r="K242" s="10">
        <v>2020</v>
      </c>
      <c r="L242" s="192"/>
      <c r="M242" s="51">
        <v>1</v>
      </c>
      <c r="N242" s="51">
        <v>1093234</v>
      </c>
      <c r="O242" s="51" t="s">
        <v>990</v>
      </c>
      <c r="P242" s="8" t="s">
        <v>107</v>
      </c>
      <c r="Q242" s="53">
        <v>1500</v>
      </c>
      <c r="R242" s="14">
        <v>0</v>
      </c>
      <c r="S242" s="53">
        <f t="shared" si="7"/>
        <v>1500</v>
      </c>
      <c r="T242" s="8" t="s">
        <v>41</v>
      </c>
      <c r="U242" s="33" t="s">
        <v>45</v>
      </c>
      <c r="V242" s="131" t="s">
        <v>201</v>
      </c>
      <c r="W242" s="131" t="s">
        <v>202</v>
      </c>
      <c r="X242" s="41" t="s">
        <v>50</v>
      </c>
    </row>
    <row r="243" spans="1:24" ht="128.25" hidden="1" customHeight="1">
      <c r="A243" s="54" t="s">
        <v>421</v>
      </c>
      <c r="B243" s="19" t="s">
        <v>831</v>
      </c>
      <c r="C243" s="19" t="s">
        <v>843</v>
      </c>
      <c r="D243" s="54" t="s">
        <v>848</v>
      </c>
      <c r="E243" s="19">
        <v>20</v>
      </c>
      <c r="F243" s="37" t="s">
        <v>868</v>
      </c>
      <c r="G243" s="19" t="s">
        <v>35</v>
      </c>
      <c r="H243" s="8" t="s">
        <v>36</v>
      </c>
      <c r="I243" s="19" t="s">
        <v>850</v>
      </c>
      <c r="J243" s="10">
        <v>40</v>
      </c>
      <c r="K243" s="10">
        <v>2020</v>
      </c>
      <c r="L243" s="192"/>
      <c r="M243" s="19">
        <v>1</v>
      </c>
      <c r="N243" s="37">
        <v>1338595</v>
      </c>
      <c r="O243" s="37" t="s">
        <v>864</v>
      </c>
      <c r="P243" s="19" t="s">
        <v>107</v>
      </c>
      <c r="Q243" s="20">
        <v>0</v>
      </c>
      <c r="R243" s="20">
        <v>0</v>
      </c>
      <c r="S243" s="20">
        <f t="shared" si="7"/>
        <v>0</v>
      </c>
      <c r="T243" s="19" t="s">
        <v>41</v>
      </c>
      <c r="U243" s="19"/>
      <c r="V243" s="131" t="s">
        <v>92</v>
      </c>
      <c r="W243" s="216" t="s">
        <v>517</v>
      </c>
      <c r="X243" s="23"/>
    </row>
    <row r="244" spans="1:24" ht="128.25" hidden="1" customHeight="1">
      <c r="A244" s="54" t="s">
        <v>421</v>
      </c>
      <c r="B244" s="19" t="s">
        <v>831</v>
      </c>
      <c r="C244" s="19" t="s">
        <v>843</v>
      </c>
      <c r="D244" s="54" t="s">
        <v>848</v>
      </c>
      <c r="E244" s="19">
        <v>20</v>
      </c>
      <c r="F244" s="37" t="s">
        <v>868</v>
      </c>
      <c r="G244" s="19" t="s">
        <v>35</v>
      </c>
      <c r="H244" s="8" t="s">
        <v>36</v>
      </c>
      <c r="I244" s="19" t="s">
        <v>850</v>
      </c>
      <c r="J244" s="10">
        <v>40</v>
      </c>
      <c r="K244" s="10">
        <v>2020</v>
      </c>
      <c r="L244" s="192"/>
      <c r="M244" s="19">
        <v>1</v>
      </c>
      <c r="N244" s="19">
        <v>1519445</v>
      </c>
      <c r="O244" s="19" t="s">
        <v>983</v>
      </c>
      <c r="P244" s="19" t="s">
        <v>107</v>
      </c>
      <c r="Q244" s="20">
        <v>0</v>
      </c>
      <c r="R244" s="20">
        <v>0</v>
      </c>
      <c r="S244" s="20">
        <f t="shared" si="7"/>
        <v>0</v>
      </c>
      <c r="T244" s="19" t="s">
        <v>41</v>
      </c>
      <c r="U244" s="19"/>
      <c r="V244" s="131" t="s">
        <v>92</v>
      </c>
      <c r="W244" s="216" t="s">
        <v>517</v>
      </c>
      <c r="X244" s="23"/>
    </row>
    <row r="245" spans="1:24" ht="128.25" hidden="1" customHeight="1">
      <c r="A245" s="54" t="s">
        <v>421</v>
      </c>
      <c r="B245" s="19" t="s">
        <v>831</v>
      </c>
      <c r="C245" s="19" t="s">
        <v>843</v>
      </c>
      <c r="D245" s="54" t="s">
        <v>848</v>
      </c>
      <c r="E245" s="19">
        <v>20</v>
      </c>
      <c r="F245" s="37" t="s">
        <v>868</v>
      </c>
      <c r="G245" s="19" t="s">
        <v>35</v>
      </c>
      <c r="H245" s="8" t="s">
        <v>36</v>
      </c>
      <c r="I245" s="19" t="s">
        <v>850</v>
      </c>
      <c r="J245" s="10">
        <v>40</v>
      </c>
      <c r="K245" s="10">
        <v>2020</v>
      </c>
      <c r="L245" s="192"/>
      <c r="M245" s="19">
        <v>1</v>
      </c>
      <c r="N245" s="37">
        <v>1820153</v>
      </c>
      <c r="O245" s="37" t="s">
        <v>971</v>
      </c>
      <c r="P245" s="19" t="s">
        <v>40</v>
      </c>
      <c r="Q245" s="20">
        <v>0</v>
      </c>
      <c r="R245" s="20">
        <v>0</v>
      </c>
      <c r="S245" s="20">
        <f t="shared" si="7"/>
        <v>0</v>
      </c>
      <c r="T245" s="19" t="s">
        <v>41</v>
      </c>
      <c r="U245" s="19"/>
      <c r="V245" s="131" t="s">
        <v>92</v>
      </c>
      <c r="W245" s="216" t="s">
        <v>517</v>
      </c>
      <c r="X245" s="23"/>
    </row>
    <row r="246" spans="1:24" ht="128.25" hidden="1" customHeight="1">
      <c r="A246" s="54" t="s">
        <v>421</v>
      </c>
      <c r="B246" s="19" t="s">
        <v>831</v>
      </c>
      <c r="C246" s="19" t="s">
        <v>843</v>
      </c>
      <c r="D246" s="54" t="s">
        <v>848</v>
      </c>
      <c r="E246" s="19">
        <v>20</v>
      </c>
      <c r="F246" s="37" t="s">
        <v>868</v>
      </c>
      <c r="G246" s="19" t="s">
        <v>35</v>
      </c>
      <c r="H246" s="8" t="s">
        <v>36</v>
      </c>
      <c r="I246" s="19" t="s">
        <v>850</v>
      </c>
      <c r="J246" s="10">
        <v>40</v>
      </c>
      <c r="K246" s="10">
        <v>2020</v>
      </c>
      <c r="L246" s="192"/>
      <c r="M246" s="19">
        <v>1</v>
      </c>
      <c r="N246" s="37">
        <v>2264100</v>
      </c>
      <c r="O246" s="37" t="s">
        <v>912</v>
      </c>
      <c r="P246" s="19" t="s">
        <v>40</v>
      </c>
      <c r="Q246" s="20">
        <v>0</v>
      </c>
      <c r="R246" s="20">
        <v>0</v>
      </c>
      <c r="S246" s="20">
        <f t="shared" si="7"/>
        <v>0</v>
      </c>
      <c r="T246" s="19" t="s">
        <v>41</v>
      </c>
      <c r="U246" s="19"/>
      <c r="V246" s="131" t="s">
        <v>92</v>
      </c>
      <c r="W246" s="216" t="s">
        <v>517</v>
      </c>
      <c r="X246" s="23"/>
    </row>
    <row r="247" spans="1:24" ht="128.25" hidden="1" customHeight="1">
      <c r="A247" s="54" t="s">
        <v>421</v>
      </c>
      <c r="B247" s="19" t="s">
        <v>831</v>
      </c>
      <c r="C247" s="19" t="s">
        <v>843</v>
      </c>
      <c r="D247" s="54" t="s">
        <v>848</v>
      </c>
      <c r="E247" s="19">
        <v>20</v>
      </c>
      <c r="F247" s="37" t="s">
        <v>868</v>
      </c>
      <c r="G247" s="19" t="s">
        <v>35</v>
      </c>
      <c r="H247" s="8" t="s">
        <v>36</v>
      </c>
      <c r="I247" s="19" t="s">
        <v>850</v>
      </c>
      <c r="J247" s="10">
        <v>40</v>
      </c>
      <c r="K247" s="10">
        <v>2020</v>
      </c>
      <c r="L247" s="192"/>
      <c r="M247" s="19">
        <v>1</v>
      </c>
      <c r="N247" s="54">
        <v>1489675</v>
      </c>
      <c r="O247" s="54" t="s">
        <v>998</v>
      </c>
      <c r="P247" s="19" t="s">
        <v>107</v>
      </c>
      <c r="Q247" s="20">
        <v>0</v>
      </c>
      <c r="R247" s="20">
        <v>0</v>
      </c>
      <c r="S247" s="20">
        <f t="shared" si="7"/>
        <v>0</v>
      </c>
      <c r="T247" s="19" t="s">
        <v>41</v>
      </c>
      <c r="U247" s="19"/>
      <c r="V247" s="131" t="s">
        <v>92</v>
      </c>
      <c r="W247" s="216" t="s">
        <v>517</v>
      </c>
      <c r="X247" s="23"/>
    </row>
    <row r="248" spans="1:24" ht="128.25" hidden="1" customHeight="1">
      <c r="A248" s="54" t="s">
        <v>421</v>
      </c>
      <c r="B248" s="19" t="s">
        <v>853</v>
      </c>
      <c r="C248" s="19" t="s">
        <v>843</v>
      </c>
      <c r="D248" s="54" t="s">
        <v>848</v>
      </c>
      <c r="E248" s="19">
        <v>20</v>
      </c>
      <c r="F248" s="37" t="s">
        <v>868</v>
      </c>
      <c r="G248" s="19" t="s">
        <v>35</v>
      </c>
      <c r="H248" s="8" t="s">
        <v>36</v>
      </c>
      <c r="I248" s="19" t="s">
        <v>850</v>
      </c>
      <c r="J248" s="10">
        <v>40</v>
      </c>
      <c r="K248" s="10">
        <v>2020</v>
      </c>
      <c r="L248" s="192"/>
      <c r="M248" s="19">
        <v>1</v>
      </c>
      <c r="N248" s="37">
        <v>1491786</v>
      </c>
      <c r="O248" s="37" t="s">
        <v>935</v>
      </c>
      <c r="P248" s="19" t="s">
        <v>107</v>
      </c>
      <c r="Q248" s="20">
        <v>0</v>
      </c>
      <c r="R248" s="20">
        <v>0</v>
      </c>
      <c r="S248" s="20">
        <f t="shared" si="7"/>
        <v>0</v>
      </c>
      <c r="T248" s="19" t="s">
        <v>41</v>
      </c>
      <c r="U248" s="19"/>
      <c r="V248" s="131" t="s">
        <v>92</v>
      </c>
      <c r="W248" s="216" t="s">
        <v>517</v>
      </c>
      <c r="X248" s="23"/>
    </row>
    <row r="249" spans="1:24" ht="128.25" hidden="1" customHeight="1">
      <c r="A249" s="54" t="s">
        <v>421</v>
      </c>
      <c r="B249" s="19" t="s">
        <v>831</v>
      </c>
      <c r="C249" s="19" t="s">
        <v>843</v>
      </c>
      <c r="D249" s="54" t="s">
        <v>848</v>
      </c>
      <c r="E249" s="19">
        <v>20</v>
      </c>
      <c r="F249" s="37" t="s">
        <v>868</v>
      </c>
      <c r="G249" s="19" t="s">
        <v>35</v>
      </c>
      <c r="H249" s="8" t="s">
        <v>36</v>
      </c>
      <c r="I249" s="19" t="s">
        <v>850</v>
      </c>
      <c r="J249" s="10">
        <v>40</v>
      </c>
      <c r="K249" s="10">
        <v>2020</v>
      </c>
      <c r="L249" s="192"/>
      <c r="M249" s="19">
        <v>1</v>
      </c>
      <c r="N249" s="37">
        <v>1685781</v>
      </c>
      <c r="O249" s="37" t="s">
        <v>887</v>
      </c>
      <c r="P249" s="19" t="s">
        <v>107</v>
      </c>
      <c r="Q249" s="20">
        <v>0</v>
      </c>
      <c r="R249" s="20">
        <v>0</v>
      </c>
      <c r="S249" s="20">
        <f t="shared" si="7"/>
        <v>0</v>
      </c>
      <c r="T249" s="19" t="s">
        <v>41</v>
      </c>
      <c r="U249" s="19"/>
      <c r="V249" s="131" t="s">
        <v>92</v>
      </c>
      <c r="W249" s="216" t="s">
        <v>517</v>
      </c>
      <c r="X249" s="23"/>
    </row>
    <row r="250" spans="1:24" ht="128.25" hidden="1" customHeight="1">
      <c r="A250" s="54" t="s">
        <v>421</v>
      </c>
      <c r="B250" s="19" t="s">
        <v>831</v>
      </c>
      <c r="C250" s="19" t="s">
        <v>843</v>
      </c>
      <c r="D250" s="54" t="s">
        <v>848</v>
      </c>
      <c r="E250" s="19">
        <v>20</v>
      </c>
      <c r="F250" s="37" t="s">
        <v>868</v>
      </c>
      <c r="G250" s="19" t="s">
        <v>35</v>
      </c>
      <c r="H250" s="8" t="s">
        <v>36</v>
      </c>
      <c r="I250" s="19" t="s">
        <v>850</v>
      </c>
      <c r="J250" s="10">
        <v>40</v>
      </c>
      <c r="K250" s="10">
        <v>2020</v>
      </c>
      <c r="L250" s="192"/>
      <c r="M250" s="19">
        <v>1</v>
      </c>
      <c r="N250" s="37">
        <v>1054009</v>
      </c>
      <c r="O250" s="37" t="s">
        <v>973</v>
      </c>
      <c r="P250" s="19" t="s">
        <v>40</v>
      </c>
      <c r="Q250" s="20">
        <v>0</v>
      </c>
      <c r="R250" s="20">
        <v>0</v>
      </c>
      <c r="S250" s="20">
        <f t="shared" si="7"/>
        <v>0</v>
      </c>
      <c r="T250" s="19" t="s">
        <v>41</v>
      </c>
      <c r="U250" s="19"/>
      <c r="V250" s="131" t="s">
        <v>92</v>
      </c>
      <c r="W250" s="216" t="s">
        <v>517</v>
      </c>
      <c r="X250" s="23"/>
    </row>
    <row r="251" spans="1:24" ht="128.25" hidden="1" customHeight="1">
      <c r="A251" s="54" t="s">
        <v>421</v>
      </c>
      <c r="B251" s="19" t="s">
        <v>831</v>
      </c>
      <c r="C251" s="19" t="s">
        <v>843</v>
      </c>
      <c r="D251" s="54" t="s">
        <v>848</v>
      </c>
      <c r="E251" s="19">
        <v>20</v>
      </c>
      <c r="F251" s="37" t="s">
        <v>868</v>
      </c>
      <c r="G251" s="19" t="s">
        <v>35</v>
      </c>
      <c r="H251" s="8" t="s">
        <v>36</v>
      </c>
      <c r="I251" s="19" t="s">
        <v>850</v>
      </c>
      <c r="J251" s="10">
        <v>40</v>
      </c>
      <c r="K251" s="10">
        <v>2020</v>
      </c>
      <c r="L251" s="192"/>
      <c r="M251" s="19">
        <v>1</v>
      </c>
      <c r="N251" s="19">
        <v>2089513</v>
      </c>
      <c r="O251" s="19" t="s">
        <v>937</v>
      </c>
      <c r="P251" s="19" t="s">
        <v>40</v>
      </c>
      <c r="Q251" s="20">
        <v>0</v>
      </c>
      <c r="R251" s="20">
        <v>0</v>
      </c>
      <c r="S251" s="20">
        <f t="shared" si="7"/>
        <v>0</v>
      </c>
      <c r="T251" s="19" t="s">
        <v>41</v>
      </c>
      <c r="U251" s="19"/>
      <c r="V251" s="131" t="s">
        <v>92</v>
      </c>
      <c r="W251" s="216" t="s">
        <v>517</v>
      </c>
      <c r="X251" s="23"/>
    </row>
    <row r="252" spans="1:24" ht="128.25" hidden="1" customHeight="1">
      <c r="A252" s="54" t="s">
        <v>421</v>
      </c>
      <c r="B252" s="19" t="s">
        <v>831</v>
      </c>
      <c r="C252" s="19" t="s">
        <v>843</v>
      </c>
      <c r="D252" s="54" t="s">
        <v>848</v>
      </c>
      <c r="E252" s="19">
        <v>20</v>
      </c>
      <c r="F252" s="37" t="s">
        <v>868</v>
      </c>
      <c r="G252" s="19" t="s">
        <v>35</v>
      </c>
      <c r="H252" s="8" t="s">
        <v>36</v>
      </c>
      <c r="I252" s="19" t="s">
        <v>850</v>
      </c>
      <c r="J252" s="10">
        <v>40</v>
      </c>
      <c r="K252" s="10">
        <v>2020</v>
      </c>
      <c r="L252" s="192"/>
      <c r="M252" s="19">
        <v>1</v>
      </c>
      <c r="N252" s="19">
        <v>1776087</v>
      </c>
      <c r="O252" s="19" t="s">
        <v>981</v>
      </c>
      <c r="P252" s="19" t="s">
        <v>40</v>
      </c>
      <c r="Q252" s="20">
        <v>0</v>
      </c>
      <c r="R252" s="20">
        <v>0</v>
      </c>
      <c r="S252" s="20">
        <f t="shared" si="7"/>
        <v>0</v>
      </c>
      <c r="T252" s="19" t="s">
        <v>41</v>
      </c>
      <c r="U252" s="19"/>
      <c r="V252" s="131" t="s">
        <v>92</v>
      </c>
      <c r="W252" s="216" t="s">
        <v>517</v>
      </c>
      <c r="X252" s="23"/>
    </row>
    <row r="253" spans="1:24" ht="128.25" hidden="1" customHeight="1">
      <c r="A253" s="54" t="s">
        <v>421</v>
      </c>
      <c r="B253" s="19" t="s">
        <v>831</v>
      </c>
      <c r="C253" s="19" t="s">
        <v>843</v>
      </c>
      <c r="D253" s="19" t="s">
        <v>844</v>
      </c>
      <c r="E253" s="19">
        <v>15</v>
      </c>
      <c r="F253" s="19" t="s">
        <v>920</v>
      </c>
      <c r="G253" s="19" t="s">
        <v>35</v>
      </c>
      <c r="H253" s="8" t="s">
        <v>36</v>
      </c>
      <c r="I253" s="19" t="s">
        <v>37</v>
      </c>
      <c r="J253" s="10">
        <v>20</v>
      </c>
      <c r="K253" s="10">
        <v>2020</v>
      </c>
      <c r="L253" s="192"/>
      <c r="M253" s="19">
        <v>1</v>
      </c>
      <c r="N253" s="19">
        <v>1569054</v>
      </c>
      <c r="O253" s="19" t="s">
        <v>949</v>
      </c>
      <c r="P253" s="19" t="s">
        <v>107</v>
      </c>
      <c r="Q253" s="20">
        <v>1800</v>
      </c>
      <c r="R253" s="20">
        <v>0</v>
      </c>
      <c r="S253" s="20">
        <f t="shared" si="7"/>
        <v>1800</v>
      </c>
      <c r="T253" s="19" t="s">
        <v>41</v>
      </c>
      <c r="U253" s="19"/>
      <c r="V253" s="131" t="s">
        <v>92</v>
      </c>
      <c r="W253" s="216" t="s">
        <v>517</v>
      </c>
      <c r="X253" s="23"/>
    </row>
    <row r="254" spans="1:24" ht="128.25" hidden="1" customHeight="1">
      <c r="A254" s="8" t="s">
        <v>30</v>
      </c>
      <c r="B254" s="8" t="s">
        <v>1557</v>
      </c>
      <c r="C254" s="8" t="s">
        <v>1557</v>
      </c>
      <c r="D254" s="8" t="s">
        <v>1558</v>
      </c>
      <c r="E254" s="8">
        <v>12</v>
      </c>
      <c r="F254" s="8" t="s">
        <v>1559</v>
      </c>
      <c r="G254" s="8" t="s">
        <v>45</v>
      </c>
      <c r="H254" s="8" t="s">
        <v>36</v>
      </c>
      <c r="I254" s="8" t="s">
        <v>37</v>
      </c>
      <c r="J254" s="52">
        <v>16</v>
      </c>
      <c r="K254" s="10">
        <v>2020</v>
      </c>
      <c r="L254" s="192"/>
      <c r="M254" s="8">
        <v>6</v>
      </c>
      <c r="N254" s="12" t="s">
        <v>1560</v>
      </c>
      <c r="O254" s="8" t="s">
        <v>1561</v>
      </c>
      <c r="P254" s="8" t="s">
        <v>1562</v>
      </c>
      <c r="Q254" s="64">
        <v>0</v>
      </c>
      <c r="R254" s="14">
        <v>0</v>
      </c>
      <c r="S254" s="64">
        <f t="shared" si="7"/>
        <v>0</v>
      </c>
      <c r="T254" s="8" t="s">
        <v>41</v>
      </c>
      <c r="U254" s="8" t="s">
        <v>45</v>
      </c>
      <c r="V254" s="131" t="s">
        <v>201</v>
      </c>
      <c r="W254" s="210" t="s">
        <v>207</v>
      </c>
      <c r="X254" s="41" t="s">
        <v>50</v>
      </c>
    </row>
    <row r="255" spans="1:24" ht="128.25" hidden="1" customHeight="1">
      <c r="A255" s="19" t="s">
        <v>30</v>
      </c>
      <c r="B255" s="19" t="s">
        <v>1557</v>
      </c>
      <c r="C255" s="19" t="s">
        <v>1557</v>
      </c>
      <c r="D255" s="19" t="s">
        <v>1563</v>
      </c>
      <c r="E255" s="19">
        <v>15</v>
      </c>
      <c r="F255" s="19" t="s">
        <v>1564</v>
      </c>
      <c r="G255" s="19" t="s">
        <v>35</v>
      </c>
      <c r="H255" s="8" t="s">
        <v>36</v>
      </c>
      <c r="I255" s="19" t="s">
        <v>37</v>
      </c>
      <c r="J255" s="52">
        <v>24</v>
      </c>
      <c r="K255" s="10">
        <v>2020</v>
      </c>
      <c r="L255" s="192"/>
      <c r="M255" s="19">
        <v>3</v>
      </c>
      <c r="N255" s="37" t="s">
        <v>1565</v>
      </c>
      <c r="O255" s="19" t="s">
        <v>1566</v>
      </c>
      <c r="P255" s="19" t="s">
        <v>1562</v>
      </c>
      <c r="Q255" s="20">
        <v>840</v>
      </c>
      <c r="R255" s="20">
        <v>0</v>
      </c>
      <c r="S255" s="20">
        <f t="shared" si="7"/>
        <v>2520</v>
      </c>
      <c r="T255" s="19" t="s">
        <v>41</v>
      </c>
      <c r="U255" s="19" t="s">
        <v>2239</v>
      </c>
      <c r="V255" s="210" t="s">
        <v>148</v>
      </c>
      <c r="W255" s="216" t="s">
        <v>225</v>
      </c>
      <c r="X255" s="23"/>
    </row>
    <row r="256" spans="1:24" ht="128.25" hidden="1" customHeight="1">
      <c r="A256" s="19" t="s">
        <v>30</v>
      </c>
      <c r="B256" s="19" t="s">
        <v>1557</v>
      </c>
      <c r="C256" s="19" t="s">
        <v>1557</v>
      </c>
      <c r="D256" s="19" t="s">
        <v>1567</v>
      </c>
      <c r="E256" s="19">
        <v>12</v>
      </c>
      <c r="F256" s="19" t="s">
        <v>1568</v>
      </c>
      <c r="G256" s="19" t="s">
        <v>145</v>
      </c>
      <c r="H256" s="8" t="s">
        <v>36</v>
      </c>
      <c r="I256" s="19" t="s">
        <v>46</v>
      </c>
      <c r="J256" s="52">
        <v>80</v>
      </c>
      <c r="K256" s="10">
        <v>2020</v>
      </c>
      <c r="L256" s="192" t="s">
        <v>632</v>
      </c>
      <c r="M256" s="19">
        <v>1</v>
      </c>
      <c r="N256" s="37">
        <v>1491402</v>
      </c>
      <c r="O256" s="19" t="s">
        <v>1569</v>
      </c>
      <c r="P256" s="19" t="s">
        <v>1570</v>
      </c>
      <c r="Q256" s="20">
        <v>0</v>
      </c>
      <c r="R256" s="20">
        <v>0</v>
      </c>
      <c r="S256" s="20">
        <f t="shared" si="7"/>
        <v>0</v>
      </c>
      <c r="T256" s="24" t="s">
        <v>145</v>
      </c>
      <c r="U256" s="19"/>
      <c r="V256" s="210" t="s">
        <v>148</v>
      </c>
      <c r="W256" s="216" t="s">
        <v>225</v>
      </c>
      <c r="X256" s="23"/>
    </row>
    <row r="257" spans="1:24" ht="128.25" hidden="1" customHeight="1">
      <c r="A257" s="12" t="s">
        <v>30</v>
      </c>
      <c r="B257" s="12" t="s">
        <v>1557</v>
      </c>
      <c r="C257" s="12" t="s">
        <v>1557</v>
      </c>
      <c r="D257" s="12" t="s">
        <v>1571</v>
      </c>
      <c r="E257" s="12">
        <v>15</v>
      </c>
      <c r="F257" s="12" t="s">
        <v>1572</v>
      </c>
      <c r="G257" s="12" t="s">
        <v>45</v>
      </c>
      <c r="H257" s="8" t="s">
        <v>36</v>
      </c>
      <c r="I257" s="12" t="s">
        <v>37</v>
      </c>
      <c r="J257" s="12">
        <v>20</v>
      </c>
      <c r="K257" s="10">
        <v>2020</v>
      </c>
      <c r="L257" s="192"/>
      <c r="M257" s="12">
        <v>10</v>
      </c>
      <c r="N257" s="12" t="s">
        <v>1573</v>
      </c>
      <c r="O257" s="12" t="s">
        <v>1574</v>
      </c>
      <c r="P257" s="12" t="s">
        <v>1562</v>
      </c>
      <c r="Q257" s="75">
        <v>0</v>
      </c>
      <c r="R257" s="20">
        <v>0</v>
      </c>
      <c r="S257" s="60">
        <f t="shared" si="7"/>
        <v>0</v>
      </c>
      <c r="T257" s="12" t="s">
        <v>41</v>
      </c>
      <c r="U257" s="76" t="s">
        <v>2240</v>
      </c>
      <c r="V257" s="221" t="s">
        <v>866</v>
      </c>
      <c r="W257" s="221" t="s">
        <v>867</v>
      </c>
      <c r="X257" s="71" t="s">
        <v>78</v>
      </c>
    </row>
    <row r="258" spans="1:24" ht="128.25" hidden="1" customHeight="1">
      <c r="A258" s="19" t="s">
        <v>30</v>
      </c>
      <c r="B258" s="19" t="s">
        <v>1557</v>
      </c>
      <c r="C258" s="19" t="s">
        <v>1557</v>
      </c>
      <c r="D258" s="19" t="s">
        <v>1567</v>
      </c>
      <c r="E258" s="19">
        <v>12</v>
      </c>
      <c r="F258" s="19" t="s">
        <v>1575</v>
      </c>
      <c r="G258" s="19" t="s">
        <v>35</v>
      </c>
      <c r="H258" s="8" t="s">
        <v>36</v>
      </c>
      <c r="I258" s="19" t="s">
        <v>46</v>
      </c>
      <c r="J258" s="10">
        <v>80</v>
      </c>
      <c r="K258" s="10">
        <v>2020</v>
      </c>
      <c r="L258" s="192"/>
      <c r="M258" s="19">
        <v>1</v>
      </c>
      <c r="N258" s="37">
        <v>1142278</v>
      </c>
      <c r="O258" s="19" t="s">
        <v>1576</v>
      </c>
      <c r="P258" s="37" t="s">
        <v>611</v>
      </c>
      <c r="Q258" s="75">
        <v>0</v>
      </c>
      <c r="R258" s="20">
        <v>0</v>
      </c>
      <c r="S258" s="20">
        <f t="shared" si="7"/>
        <v>0</v>
      </c>
      <c r="T258" s="19" t="s">
        <v>41</v>
      </c>
      <c r="U258" s="19"/>
      <c r="V258" s="210" t="s">
        <v>148</v>
      </c>
      <c r="W258" s="216" t="s">
        <v>225</v>
      </c>
      <c r="X258" s="23"/>
    </row>
    <row r="259" spans="1:24" s="42" customFormat="1" ht="128.25" hidden="1" customHeight="1">
      <c r="A259" s="8" t="s">
        <v>30</v>
      </c>
      <c r="B259" s="8" t="s">
        <v>1557</v>
      </c>
      <c r="C259" s="8" t="s">
        <v>1557</v>
      </c>
      <c r="D259" s="8" t="s">
        <v>1558</v>
      </c>
      <c r="E259" s="8">
        <v>12</v>
      </c>
      <c r="F259" s="8" t="s">
        <v>1577</v>
      </c>
      <c r="G259" s="8" t="s">
        <v>45</v>
      </c>
      <c r="H259" s="8" t="s">
        <v>36</v>
      </c>
      <c r="I259" s="8" t="s">
        <v>37</v>
      </c>
      <c r="J259" s="9">
        <v>20</v>
      </c>
      <c r="K259" s="10">
        <v>2020</v>
      </c>
      <c r="L259" s="192"/>
      <c r="M259" s="8">
        <v>6</v>
      </c>
      <c r="N259" s="12" t="s">
        <v>1578</v>
      </c>
      <c r="O259" s="8" t="s">
        <v>1561</v>
      </c>
      <c r="P259" s="12" t="s">
        <v>1579</v>
      </c>
      <c r="Q259" s="77">
        <v>0</v>
      </c>
      <c r="R259" s="14">
        <v>0</v>
      </c>
      <c r="S259" s="64">
        <f t="shared" si="7"/>
        <v>0</v>
      </c>
      <c r="T259" s="8" t="s">
        <v>41</v>
      </c>
      <c r="U259" s="40" t="s">
        <v>45</v>
      </c>
      <c r="V259" s="131" t="s">
        <v>201</v>
      </c>
      <c r="W259" s="131" t="s">
        <v>202</v>
      </c>
      <c r="X259" s="41" t="s">
        <v>50</v>
      </c>
    </row>
    <row r="260" spans="1:24" ht="128.25" hidden="1" customHeight="1">
      <c r="A260" s="8" t="s">
        <v>30</v>
      </c>
      <c r="B260" s="8" t="s">
        <v>1557</v>
      </c>
      <c r="C260" s="8" t="s">
        <v>1557</v>
      </c>
      <c r="D260" s="8" t="s">
        <v>1580</v>
      </c>
      <c r="E260" s="8">
        <v>15</v>
      </c>
      <c r="F260" s="8" t="s">
        <v>1581</v>
      </c>
      <c r="G260" s="8" t="s">
        <v>145</v>
      </c>
      <c r="H260" s="8" t="s">
        <v>36</v>
      </c>
      <c r="I260" s="19" t="s">
        <v>46</v>
      </c>
      <c r="J260" s="10">
        <v>120</v>
      </c>
      <c r="K260" s="10">
        <v>2020</v>
      </c>
      <c r="L260" s="192" t="s">
        <v>385</v>
      </c>
      <c r="M260" s="19">
        <v>1</v>
      </c>
      <c r="N260" s="19">
        <v>1479916</v>
      </c>
      <c r="O260" s="19" t="s">
        <v>1582</v>
      </c>
      <c r="P260" s="19" t="s">
        <v>1583</v>
      </c>
      <c r="Q260" s="75">
        <v>0</v>
      </c>
      <c r="R260" s="20">
        <v>0</v>
      </c>
      <c r="S260" s="60">
        <f t="shared" ref="S260:S323" si="8">(R260+Q260)*M260</f>
        <v>0</v>
      </c>
      <c r="T260" s="19" t="s">
        <v>145</v>
      </c>
      <c r="U260" s="19"/>
      <c r="V260" s="131" t="s">
        <v>63</v>
      </c>
      <c r="W260" s="131" t="s">
        <v>64</v>
      </c>
      <c r="X260" s="23"/>
    </row>
    <row r="261" spans="1:24" ht="128.25" hidden="1" customHeight="1">
      <c r="A261" s="8" t="s">
        <v>30</v>
      </c>
      <c r="B261" s="8" t="s">
        <v>1557</v>
      </c>
      <c r="C261" s="8" t="s">
        <v>1557</v>
      </c>
      <c r="D261" s="8" t="s">
        <v>1580</v>
      </c>
      <c r="E261" s="8">
        <v>15</v>
      </c>
      <c r="F261" s="8" t="s">
        <v>1581</v>
      </c>
      <c r="G261" s="8" t="s">
        <v>145</v>
      </c>
      <c r="H261" s="8" t="s">
        <v>36</v>
      </c>
      <c r="I261" s="8" t="s">
        <v>46</v>
      </c>
      <c r="J261" s="9">
        <v>120</v>
      </c>
      <c r="K261" s="10">
        <v>2020</v>
      </c>
      <c r="L261" s="192" t="s">
        <v>610</v>
      </c>
      <c r="M261" s="8">
        <v>1</v>
      </c>
      <c r="N261" s="12" t="s">
        <v>1584</v>
      </c>
      <c r="O261" s="8" t="s">
        <v>1585</v>
      </c>
      <c r="P261" s="8" t="s">
        <v>1586</v>
      </c>
      <c r="Q261" s="14">
        <v>0</v>
      </c>
      <c r="R261" s="14">
        <v>0</v>
      </c>
      <c r="S261" s="14">
        <f t="shared" si="8"/>
        <v>0</v>
      </c>
      <c r="T261" s="8" t="s">
        <v>145</v>
      </c>
      <c r="U261" s="19"/>
      <c r="V261" s="131" t="s">
        <v>63</v>
      </c>
      <c r="W261" s="216" t="s">
        <v>64</v>
      </c>
      <c r="X261" s="23"/>
    </row>
    <row r="262" spans="1:24" ht="128.25" hidden="1" customHeight="1">
      <c r="A262" s="19" t="s">
        <v>30</v>
      </c>
      <c r="B262" s="19" t="s">
        <v>98</v>
      </c>
      <c r="C262" s="19" t="s">
        <v>98</v>
      </c>
      <c r="D262" s="19" t="s">
        <v>99</v>
      </c>
      <c r="E262" s="19">
        <v>15</v>
      </c>
      <c r="F262" s="37" t="s">
        <v>100</v>
      </c>
      <c r="G262" s="19" t="s">
        <v>45</v>
      </c>
      <c r="H262" s="8" t="s">
        <v>36</v>
      </c>
      <c r="I262" s="19" t="s">
        <v>37</v>
      </c>
      <c r="J262" s="67">
        <v>20</v>
      </c>
      <c r="K262" s="10">
        <v>2020</v>
      </c>
      <c r="L262" s="192"/>
      <c r="M262" s="19">
        <v>20</v>
      </c>
      <c r="N262" s="37" t="s">
        <v>54</v>
      </c>
      <c r="O262" s="37" t="s">
        <v>54</v>
      </c>
      <c r="P262" s="19" t="s">
        <v>101</v>
      </c>
      <c r="Q262" s="20">
        <v>1000</v>
      </c>
      <c r="R262" s="20">
        <v>0</v>
      </c>
      <c r="S262" s="20">
        <f t="shared" si="8"/>
        <v>20000</v>
      </c>
      <c r="T262" s="19" t="s">
        <v>41</v>
      </c>
      <c r="U262" s="15" t="s">
        <v>2241</v>
      </c>
      <c r="V262" s="131" t="s">
        <v>42</v>
      </c>
      <c r="W262" s="131" t="s">
        <v>43</v>
      </c>
      <c r="X262" s="71" t="s">
        <v>78</v>
      </c>
    </row>
    <row r="263" spans="1:24" ht="128.25" hidden="1" customHeight="1">
      <c r="A263" s="19" t="s">
        <v>30</v>
      </c>
      <c r="B263" s="19" t="s">
        <v>98</v>
      </c>
      <c r="C263" s="19" t="s">
        <v>102</v>
      </c>
      <c r="D263" s="19" t="s">
        <v>103</v>
      </c>
      <c r="E263" s="19">
        <v>15</v>
      </c>
      <c r="F263" s="37" t="s">
        <v>104</v>
      </c>
      <c r="G263" s="19" t="s">
        <v>35</v>
      </c>
      <c r="H263" s="8" t="s">
        <v>36</v>
      </c>
      <c r="I263" s="19" t="s">
        <v>37</v>
      </c>
      <c r="J263" s="67">
        <v>20</v>
      </c>
      <c r="K263" s="10">
        <v>2020</v>
      </c>
      <c r="L263" s="192"/>
      <c r="M263" s="19">
        <v>1</v>
      </c>
      <c r="N263" s="37">
        <v>3002358</v>
      </c>
      <c r="O263" s="37" t="s">
        <v>105</v>
      </c>
      <c r="P263" s="19" t="s">
        <v>40</v>
      </c>
      <c r="Q263" s="20">
        <v>1500</v>
      </c>
      <c r="R263" s="20">
        <v>0</v>
      </c>
      <c r="S263" s="20">
        <f t="shared" si="8"/>
        <v>1500</v>
      </c>
      <c r="T263" s="19" t="s">
        <v>41</v>
      </c>
      <c r="U263" s="19"/>
      <c r="V263" s="131" t="s">
        <v>42</v>
      </c>
      <c r="W263" s="216" t="s">
        <v>43</v>
      </c>
      <c r="X263" s="23"/>
    </row>
    <row r="264" spans="1:24" ht="128.25" hidden="1" customHeight="1">
      <c r="A264" s="19" t="s">
        <v>30</v>
      </c>
      <c r="B264" s="19" t="s">
        <v>98</v>
      </c>
      <c r="C264" s="19" t="s">
        <v>102</v>
      </c>
      <c r="D264" s="19" t="s">
        <v>103</v>
      </c>
      <c r="E264" s="19">
        <v>15</v>
      </c>
      <c r="F264" s="37" t="s">
        <v>104</v>
      </c>
      <c r="G264" s="19" t="s">
        <v>35</v>
      </c>
      <c r="H264" s="8" t="s">
        <v>36</v>
      </c>
      <c r="I264" s="19" t="s">
        <v>37</v>
      </c>
      <c r="J264" s="67">
        <v>20</v>
      </c>
      <c r="K264" s="10">
        <v>2020</v>
      </c>
      <c r="L264" s="192"/>
      <c r="M264" s="19">
        <v>1</v>
      </c>
      <c r="N264" s="37">
        <v>2448453</v>
      </c>
      <c r="O264" s="37" t="s">
        <v>106</v>
      </c>
      <c r="P264" s="19" t="s">
        <v>107</v>
      </c>
      <c r="Q264" s="20">
        <v>1500</v>
      </c>
      <c r="R264" s="20">
        <v>0</v>
      </c>
      <c r="S264" s="20">
        <f t="shared" si="8"/>
        <v>1500</v>
      </c>
      <c r="T264" s="19" t="s">
        <v>41</v>
      </c>
      <c r="U264" s="19"/>
      <c r="V264" s="131" t="s">
        <v>42</v>
      </c>
      <c r="W264" s="216" t="s">
        <v>43</v>
      </c>
      <c r="X264" s="23"/>
    </row>
    <row r="265" spans="1:24" ht="128.25" hidden="1" customHeight="1">
      <c r="A265" s="19" t="s">
        <v>30</v>
      </c>
      <c r="B265" s="19" t="s">
        <v>98</v>
      </c>
      <c r="C265" s="19" t="s">
        <v>118</v>
      </c>
      <c r="D265" s="19" t="s">
        <v>103</v>
      </c>
      <c r="E265" s="19">
        <v>15</v>
      </c>
      <c r="F265" s="37" t="s">
        <v>104</v>
      </c>
      <c r="G265" s="19" t="s">
        <v>35</v>
      </c>
      <c r="H265" s="8" t="s">
        <v>36</v>
      </c>
      <c r="I265" s="19" t="s">
        <v>37</v>
      </c>
      <c r="J265" s="67">
        <v>20</v>
      </c>
      <c r="K265" s="10">
        <v>2020</v>
      </c>
      <c r="L265" s="192"/>
      <c r="M265" s="19">
        <v>1</v>
      </c>
      <c r="N265" s="37">
        <v>1492184</v>
      </c>
      <c r="O265" s="37" t="s">
        <v>119</v>
      </c>
      <c r="P265" s="19" t="s">
        <v>107</v>
      </c>
      <c r="Q265" s="20">
        <v>1500</v>
      </c>
      <c r="R265" s="20">
        <v>0</v>
      </c>
      <c r="S265" s="20">
        <f t="shared" si="8"/>
        <v>1500</v>
      </c>
      <c r="T265" s="19" t="s">
        <v>41</v>
      </c>
      <c r="U265" s="19"/>
      <c r="V265" s="131" t="s">
        <v>42</v>
      </c>
      <c r="W265" s="216" t="s">
        <v>43</v>
      </c>
      <c r="X265" s="23"/>
    </row>
    <row r="266" spans="1:24" ht="128.25" hidden="1" customHeight="1">
      <c r="A266" s="19" t="s">
        <v>30</v>
      </c>
      <c r="B266" s="19" t="s">
        <v>98</v>
      </c>
      <c r="C266" s="19" t="s">
        <v>118</v>
      </c>
      <c r="D266" s="19" t="s">
        <v>108</v>
      </c>
      <c r="E266" s="19">
        <v>15</v>
      </c>
      <c r="F266" s="37" t="s">
        <v>109</v>
      </c>
      <c r="G266" s="19" t="s">
        <v>35</v>
      </c>
      <c r="H266" s="8" t="s">
        <v>36</v>
      </c>
      <c r="I266" s="19" t="s">
        <v>46</v>
      </c>
      <c r="J266" s="67">
        <v>20</v>
      </c>
      <c r="K266" s="10">
        <v>2020</v>
      </c>
      <c r="L266" s="192"/>
      <c r="M266" s="19">
        <v>1</v>
      </c>
      <c r="N266" s="37">
        <v>1489665</v>
      </c>
      <c r="O266" s="37" t="s">
        <v>120</v>
      </c>
      <c r="P266" s="78" t="s">
        <v>107</v>
      </c>
      <c r="Q266" s="75">
        <v>1000</v>
      </c>
      <c r="R266" s="20">
        <v>0</v>
      </c>
      <c r="S266" s="20">
        <f t="shared" si="8"/>
        <v>1000</v>
      </c>
      <c r="T266" s="19" t="s">
        <v>41</v>
      </c>
      <c r="U266" s="19"/>
      <c r="V266" s="131" t="s">
        <v>42</v>
      </c>
      <c r="W266" s="216" t="s">
        <v>43</v>
      </c>
      <c r="X266" s="23"/>
    </row>
    <row r="267" spans="1:24" ht="128.25" hidden="1" customHeight="1">
      <c r="A267" s="19" t="s">
        <v>30</v>
      </c>
      <c r="B267" s="19" t="s">
        <v>98</v>
      </c>
      <c r="C267" s="19" t="s">
        <v>118</v>
      </c>
      <c r="D267" s="19" t="s">
        <v>108</v>
      </c>
      <c r="E267" s="19">
        <v>15</v>
      </c>
      <c r="F267" s="37" t="s">
        <v>109</v>
      </c>
      <c r="G267" s="19" t="s">
        <v>35</v>
      </c>
      <c r="H267" s="8" t="s">
        <v>36</v>
      </c>
      <c r="I267" s="19" t="s">
        <v>46</v>
      </c>
      <c r="J267" s="67">
        <v>20</v>
      </c>
      <c r="K267" s="10">
        <v>2020</v>
      </c>
      <c r="L267" s="192"/>
      <c r="M267" s="19">
        <v>1</v>
      </c>
      <c r="N267" s="37">
        <v>1489735</v>
      </c>
      <c r="O267" s="37" t="s">
        <v>121</v>
      </c>
      <c r="P267" s="78" t="s">
        <v>107</v>
      </c>
      <c r="Q267" s="75">
        <v>1000</v>
      </c>
      <c r="R267" s="20">
        <v>0</v>
      </c>
      <c r="S267" s="20">
        <f t="shared" si="8"/>
        <v>1000</v>
      </c>
      <c r="T267" s="19" t="s">
        <v>41</v>
      </c>
      <c r="U267" s="19"/>
      <c r="V267" s="131" t="s">
        <v>42</v>
      </c>
      <c r="W267" s="216" t="s">
        <v>43</v>
      </c>
      <c r="X267" s="23"/>
    </row>
    <row r="268" spans="1:24" ht="128.25" hidden="1" customHeight="1">
      <c r="A268" s="19" t="s">
        <v>30</v>
      </c>
      <c r="B268" s="19" t="s">
        <v>98</v>
      </c>
      <c r="C268" s="19" t="s">
        <v>118</v>
      </c>
      <c r="D268" s="19" t="s">
        <v>108</v>
      </c>
      <c r="E268" s="19">
        <v>15</v>
      </c>
      <c r="F268" s="37" t="s">
        <v>109</v>
      </c>
      <c r="G268" s="19" t="s">
        <v>35</v>
      </c>
      <c r="H268" s="8" t="s">
        <v>36</v>
      </c>
      <c r="I268" s="19" t="s">
        <v>46</v>
      </c>
      <c r="J268" s="67">
        <v>20</v>
      </c>
      <c r="K268" s="10">
        <v>2020</v>
      </c>
      <c r="L268" s="192"/>
      <c r="M268" s="19">
        <v>1</v>
      </c>
      <c r="N268" s="37">
        <v>1282672</v>
      </c>
      <c r="O268" s="37" t="s">
        <v>122</v>
      </c>
      <c r="P268" s="78" t="s">
        <v>107</v>
      </c>
      <c r="Q268" s="75">
        <v>1000</v>
      </c>
      <c r="R268" s="20">
        <v>0</v>
      </c>
      <c r="S268" s="20">
        <f t="shared" si="8"/>
        <v>1000</v>
      </c>
      <c r="T268" s="19" t="s">
        <v>41</v>
      </c>
      <c r="U268" s="19"/>
      <c r="V268" s="131" t="s">
        <v>42</v>
      </c>
      <c r="W268" s="216" t="s">
        <v>43</v>
      </c>
      <c r="X268" s="23"/>
    </row>
    <row r="269" spans="1:24" ht="128.25" hidden="1" customHeight="1">
      <c r="A269" s="19" t="s">
        <v>30</v>
      </c>
      <c r="B269" s="19" t="s">
        <v>98</v>
      </c>
      <c r="C269" s="19" t="s">
        <v>102</v>
      </c>
      <c r="D269" s="19" t="s">
        <v>108</v>
      </c>
      <c r="E269" s="19">
        <v>15</v>
      </c>
      <c r="F269" s="37" t="s">
        <v>109</v>
      </c>
      <c r="G269" s="19" t="s">
        <v>35</v>
      </c>
      <c r="H269" s="8" t="s">
        <v>36</v>
      </c>
      <c r="I269" s="19" t="s">
        <v>46</v>
      </c>
      <c r="J269" s="67">
        <v>20</v>
      </c>
      <c r="K269" s="10">
        <v>2020</v>
      </c>
      <c r="L269" s="192"/>
      <c r="M269" s="19">
        <v>1</v>
      </c>
      <c r="N269" s="37">
        <v>1466033</v>
      </c>
      <c r="O269" s="37" t="s">
        <v>110</v>
      </c>
      <c r="P269" s="78" t="s">
        <v>107</v>
      </c>
      <c r="Q269" s="75">
        <v>1000</v>
      </c>
      <c r="R269" s="20">
        <v>0</v>
      </c>
      <c r="S269" s="20">
        <f t="shared" si="8"/>
        <v>1000</v>
      </c>
      <c r="T269" s="19" t="s">
        <v>41</v>
      </c>
      <c r="U269" s="19"/>
      <c r="V269" s="131" t="s">
        <v>42</v>
      </c>
      <c r="W269" s="216" t="s">
        <v>43</v>
      </c>
      <c r="X269" s="23"/>
    </row>
    <row r="270" spans="1:24" ht="128.25" hidden="1" customHeight="1">
      <c r="A270" s="24" t="s">
        <v>30</v>
      </c>
      <c r="B270" s="24" t="s">
        <v>98</v>
      </c>
      <c r="C270" s="24" t="s">
        <v>102</v>
      </c>
      <c r="D270" s="24" t="s">
        <v>108</v>
      </c>
      <c r="E270" s="24">
        <v>15</v>
      </c>
      <c r="F270" s="27" t="s">
        <v>109</v>
      </c>
      <c r="G270" s="24" t="s">
        <v>35</v>
      </c>
      <c r="H270" s="24" t="s">
        <v>36</v>
      </c>
      <c r="I270" s="24" t="s">
        <v>46</v>
      </c>
      <c r="J270" s="69">
        <v>20</v>
      </c>
      <c r="K270" s="10">
        <v>2020</v>
      </c>
      <c r="L270" s="192"/>
      <c r="M270" s="24">
        <v>1</v>
      </c>
      <c r="N270" s="27">
        <v>1302577</v>
      </c>
      <c r="O270" s="27" t="s">
        <v>111</v>
      </c>
      <c r="P270" s="79" t="s">
        <v>107</v>
      </c>
      <c r="Q270" s="80">
        <v>1000</v>
      </c>
      <c r="R270" s="28">
        <v>0</v>
      </c>
      <c r="S270" s="28">
        <f t="shared" si="8"/>
        <v>1000</v>
      </c>
      <c r="T270" s="24" t="s">
        <v>41</v>
      </c>
      <c r="U270" s="31" t="s">
        <v>45</v>
      </c>
      <c r="V270" s="131" t="s">
        <v>42</v>
      </c>
      <c r="W270" s="262" t="s">
        <v>43</v>
      </c>
      <c r="X270" s="23"/>
    </row>
    <row r="271" spans="1:24" ht="128.25" hidden="1" customHeight="1">
      <c r="A271" s="19" t="s">
        <v>30</v>
      </c>
      <c r="B271" s="19" t="s">
        <v>98</v>
      </c>
      <c r="C271" s="19" t="s">
        <v>102</v>
      </c>
      <c r="D271" s="19" t="s">
        <v>103</v>
      </c>
      <c r="E271" s="19">
        <v>15</v>
      </c>
      <c r="F271" s="37" t="s">
        <v>112</v>
      </c>
      <c r="G271" s="19" t="s">
        <v>35</v>
      </c>
      <c r="H271" s="8" t="s">
        <v>36</v>
      </c>
      <c r="I271" s="19" t="s">
        <v>37</v>
      </c>
      <c r="J271" s="67">
        <v>40</v>
      </c>
      <c r="K271" s="10">
        <v>2020</v>
      </c>
      <c r="L271" s="192"/>
      <c r="M271" s="19">
        <v>1</v>
      </c>
      <c r="N271" s="37">
        <v>1091837</v>
      </c>
      <c r="O271" s="37" t="s">
        <v>113</v>
      </c>
      <c r="P271" s="37" t="s">
        <v>114</v>
      </c>
      <c r="Q271" s="75">
        <v>3000</v>
      </c>
      <c r="R271" s="20">
        <v>0</v>
      </c>
      <c r="S271" s="20">
        <f t="shared" si="8"/>
        <v>3000</v>
      </c>
      <c r="T271" s="19" t="s">
        <v>41</v>
      </c>
      <c r="U271" s="19"/>
      <c r="V271" s="131" t="s">
        <v>42</v>
      </c>
      <c r="W271" s="216" t="s">
        <v>43</v>
      </c>
      <c r="X271" s="23"/>
    </row>
    <row r="272" spans="1:24" ht="128.25" hidden="1" customHeight="1">
      <c r="A272" s="19" t="s">
        <v>30</v>
      </c>
      <c r="B272" s="19" t="s">
        <v>98</v>
      </c>
      <c r="C272" s="19" t="s">
        <v>118</v>
      </c>
      <c r="D272" s="19" t="s">
        <v>103</v>
      </c>
      <c r="E272" s="19">
        <v>15</v>
      </c>
      <c r="F272" s="37" t="s">
        <v>112</v>
      </c>
      <c r="G272" s="19" t="s">
        <v>35</v>
      </c>
      <c r="H272" s="8" t="s">
        <v>36</v>
      </c>
      <c r="I272" s="19" t="s">
        <v>37</v>
      </c>
      <c r="J272" s="67">
        <v>40</v>
      </c>
      <c r="K272" s="10">
        <v>2020</v>
      </c>
      <c r="L272" s="192"/>
      <c r="M272" s="19">
        <v>1</v>
      </c>
      <c r="N272" s="37">
        <v>6236152</v>
      </c>
      <c r="O272" s="37" t="s">
        <v>123</v>
      </c>
      <c r="P272" s="37" t="s">
        <v>114</v>
      </c>
      <c r="Q272" s="75">
        <v>3000</v>
      </c>
      <c r="R272" s="20">
        <v>0</v>
      </c>
      <c r="S272" s="20">
        <f t="shared" si="8"/>
        <v>3000</v>
      </c>
      <c r="T272" s="19" t="s">
        <v>41</v>
      </c>
      <c r="U272" s="19"/>
      <c r="V272" s="131" t="s">
        <v>42</v>
      </c>
      <c r="W272" s="216" t="s">
        <v>43</v>
      </c>
      <c r="X272" s="23"/>
    </row>
    <row r="273" spans="1:24" ht="128.25" hidden="1" customHeight="1">
      <c r="A273" s="19" t="s">
        <v>30</v>
      </c>
      <c r="B273" s="19" t="s">
        <v>98</v>
      </c>
      <c r="C273" s="19" t="s">
        <v>118</v>
      </c>
      <c r="D273" s="19" t="s">
        <v>103</v>
      </c>
      <c r="E273" s="19">
        <v>15</v>
      </c>
      <c r="F273" s="37" t="s">
        <v>112</v>
      </c>
      <c r="G273" s="19" t="s">
        <v>35</v>
      </c>
      <c r="H273" s="8" t="s">
        <v>36</v>
      </c>
      <c r="I273" s="19" t="s">
        <v>37</v>
      </c>
      <c r="J273" s="67">
        <v>40</v>
      </c>
      <c r="K273" s="10">
        <v>2020</v>
      </c>
      <c r="L273" s="192"/>
      <c r="M273" s="19">
        <v>1</v>
      </c>
      <c r="N273" s="37">
        <v>1282672</v>
      </c>
      <c r="O273" s="37" t="s">
        <v>122</v>
      </c>
      <c r="P273" s="37" t="s">
        <v>107</v>
      </c>
      <c r="Q273" s="75">
        <v>3000</v>
      </c>
      <c r="R273" s="20">
        <v>0</v>
      </c>
      <c r="S273" s="20">
        <f t="shared" si="8"/>
        <v>3000</v>
      </c>
      <c r="T273" s="19" t="s">
        <v>41</v>
      </c>
      <c r="U273" s="19"/>
      <c r="V273" s="131" t="s">
        <v>42</v>
      </c>
      <c r="W273" s="216" t="s">
        <v>43</v>
      </c>
      <c r="X273" s="23"/>
    </row>
    <row r="274" spans="1:24" ht="128.25" hidden="1" customHeight="1">
      <c r="A274" s="19" t="s">
        <v>30</v>
      </c>
      <c r="B274" s="19" t="s">
        <v>98</v>
      </c>
      <c r="C274" s="19" t="s">
        <v>118</v>
      </c>
      <c r="D274" s="19" t="s">
        <v>115</v>
      </c>
      <c r="E274" s="19">
        <v>12</v>
      </c>
      <c r="F274" s="19" t="s">
        <v>124</v>
      </c>
      <c r="G274" s="19" t="s">
        <v>35</v>
      </c>
      <c r="H274" s="8" t="s">
        <v>36</v>
      </c>
      <c r="I274" s="19" t="s">
        <v>46</v>
      </c>
      <c r="J274" s="10">
        <v>40</v>
      </c>
      <c r="K274" s="10">
        <v>2020</v>
      </c>
      <c r="L274" s="192"/>
      <c r="M274" s="37">
        <v>1</v>
      </c>
      <c r="N274" s="37">
        <v>1517458</v>
      </c>
      <c r="O274" s="37" t="s">
        <v>125</v>
      </c>
      <c r="P274" s="37" t="s">
        <v>107</v>
      </c>
      <c r="Q274" s="75">
        <v>2500</v>
      </c>
      <c r="R274" s="20">
        <v>0</v>
      </c>
      <c r="S274" s="60">
        <f t="shared" si="8"/>
        <v>2500</v>
      </c>
      <c r="T274" s="19" t="s">
        <v>41</v>
      </c>
      <c r="U274" s="19"/>
      <c r="V274" s="216" t="s">
        <v>48</v>
      </c>
      <c r="W274" s="216" t="s">
        <v>126</v>
      </c>
      <c r="X274" s="23"/>
    </row>
    <row r="275" spans="1:24" ht="128.25" hidden="1" customHeight="1">
      <c r="A275" s="19" t="s">
        <v>30</v>
      </c>
      <c r="B275" s="19" t="s">
        <v>98</v>
      </c>
      <c r="C275" s="19" t="s">
        <v>118</v>
      </c>
      <c r="D275" s="19" t="s">
        <v>115</v>
      </c>
      <c r="E275" s="19">
        <v>12</v>
      </c>
      <c r="F275" s="19" t="s">
        <v>124</v>
      </c>
      <c r="G275" s="19" t="s">
        <v>35</v>
      </c>
      <c r="H275" s="8" t="s">
        <v>36</v>
      </c>
      <c r="I275" s="19" t="s">
        <v>46</v>
      </c>
      <c r="J275" s="10">
        <v>40</v>
      </c>
      <c r="K275" s="10">
        <v>2020</v>
      </c>
      <c r="L275" s="192"/>
      <c r="M275" s="37">
        <v>1</v>
      </c>
      <c r="N275" s="37">
        <v>1489735</v>
      </c>
      <c r="O275" s="37" t="s">
        <v>121</v>
      </c>
      <c r="P275" s="37" t="s">
        <v>107</v>
      </c>
      <c r="Q275" s="75">
        <v>2500</v>
      </c>
      <c r="R275" s="20">
        <v>0</v>
      </c>
      <c r="S275" s="60">
        <f t="shared" si="8"/>
        <v>2500</v>
      </c>
      <c r="T275" s="19" t="s">
        <v>41</v>
      </c>
      <c r="U275" s="19"/>
      <c r="V275" s="216" t="s">
        <v>48</v>
      </c>
      <c r="W275" s="216" t="s">
        <v>126</v>
      </c>
      <c r="X275" s="23"/>
    </row>
    <row r="276" spans="1:24" ht="128.25" hidden="1" customHeight="1">
      <c r="A276" s="19" t="s">
        <v>30</v>
      </c>
      <c r="B276" s="19" t="s">
        <v>98</v>
      </c>
      <c r="C276" s="19" t="s">
        <v>118</v>
      </c>
      <c r="D276" s="19" t="s">
        <v>115</v>
      </c>
      <c r="E276" s="19">
        <v>12</v>
      </c>
      <c r="F276" s="19" t="s">
        <v>124</v>
      </c>
      <c r="G276" s="19" t="s">
        <v>35</v>
      </c>
      <c r="H276" s="8" t="s">
        <v>36</v>
      </c>
      <c r="I276" s="19" t="s">
        <v>46</v>
      </c>
      <c r="J276" s="10">
        <v>40</v>
      </c>
      <c r="K276" s="10">
        <v>2020</v>
      </c>
      <c r="L276" s="192"/>
      <c r="M276" s="37">
        <v>1</v>
      </c>
      <c r="N276" s="37">
        <v>1511431</v>
      </c>
      <c r="O276" s="37" t="s">
        <v>127</v>
      </c>
      <c r="P276" s="37" t="s">
        <v>107</v>
      </c>
      <c r="Q276" s="75">
        <v>2500</v>
      </c>
      <c r="R276" s="20">
        <v>0</v>
      </c>
      <c r="S276" s="60">
        <f t="shared" si="8"/>
        <v>2500</v>
      </c>
      <c r="T276" s="19" t="s">
        <v>41</v>
      </c>
      <c r="U276" s="19"/>
      <c r="V276" s="216" t="s">
        <v>48</v>
      </c>
      <c r="W276" s="216" t="s">
        <v>126</v>
      </c>
      <c r="X276" s="23"/>
    </row>
    <row r="277" spans="1:24" s="42" customFormat="1" ht="128.25" hidden="1" customHeight="1">
      <c r="A277" s="8" t="s">
        <v>30</v>
      </c>
      <c r="B277" s="8" t="s">
        <v>98</v>
      </c>
      <c r="C277" s="8" t="s">
        <v>118</v>
      </c>
      <c r="D277" s="8" t="s">
        <v>115</v>
      </c>
      <c r="E277" s="8">
        <v>12</v>
      </c>
      <c r="F277" s="8" t="s">
        <v>44</v>
      </c>
      <c r="G277" s="8" t="s">
        <v>45</v>
      </c>
      <c r="H277" s="8" t="s">
        <v>36</v>
      </c>
      <c r="I277" s="8" t="s">
        <v>37</v>
      </c>
      <c r="J277" s="9">
        <v>40</v>
      </c>
      <c r="K277" s="10">
        <v>2020</v>
      </c>
      <c r="L277" s="192"/>
      <c r="M277" s="8">
        <v>1</v>
      </c>
      <c r="N277" s="12">
        <v>1489665</v>
      </c>
      <c r="O277" s="12" t="s">
        <v>120</v>
      </c>
      <c r="P277" s="12" t="s">
        <v>107</v>
      </c>
      <c r="Q277" s="77">
        <v>4000</v>
      </c>
      <c r="R277" s="14">
        <v>0</v>
      </c>
      <c r="S277" s="14">
        <f t="shared" si="8"/>
        <v>4000</v>
      </c>
      <c r="T277" s="8" t="s">
        <v>41</v>
      </c>
      <c r="U277" s="33" t="s">
        <v>45</v>
      </c>
      <c r="V277" s="131" t="s">
        <v>48</v>
      </c>
      <c r="W277" s="221" t="s">
        <v>49</v>
      </c>
      <c r="X277" s="41" t="s">
        <v>50</v>
      </c>
    </row>
    <row r="278" spans="1:24" s="42" customFormat="1" ht="128.25" hidden="1" customHeight="1">
      <c r="A278" s="8" t="s">
        <v>30</v>
      </c>
      <c r="B278" s="8" t="s">
        <v>98</v>
      </c>
      <c r="C278" s="8" t="s">
        <v>102</v>
      </c>
      <c r="D278" s="8" t="s">
        <v>115</v>
      </c>
      <c r="E278" s="8">
        <v>12</v>
      </c>
      <c r="F278" s="8" t="s">
        <v>44</v>
      </c>
      <c r="G278" s="8" t="s">
        <v>45</v>
      </c>
      <c r="H278" s="8" t="s">
        <v>36</v>
      </c>
      <c r="I278" s="8" t="s">
        <v>37</v>
      </c>
      <c r="J278" s="9">
        <v>40</v>
      </c>
      <c r="K278" s="10">
        <v>2020</v>
      </c>
      <c r="L278" s="192"/>
      <c r="M278" s="8">
        <v>1</v>
      </c>
      <c r="N278" s="12">
        <v>1583209</v>
      </c>
      <c r="O278" s="12" t="s">
        <v>116</v>
      </c>
      <c r="P278" s="12" t="s">
        <v>40</v>
      </c>
      <c r="Q278" s="77">
        <v>4000</v>
      </c>
      <c r="R278" s="14">
        <v>0</v>
      </c>
      <c r="S278" s="14">
        <f t="shared" si="8"/>
        <v>4000</v>
      </c>
      <c r="T278" s="8" t="s">
        <v>41</v>
      </c>
      <c r="U278" s="33" t="s">
        <v>45</v>
      </c>
      <c r="V278" s="131" t="s">
        <v>48</v>
      </c>
      <c r="W278" s="221" t="s">
        <v>49</v>
      </c>
      <c r="X278" s="41" t="s">
        <v>50</v>
      </c>
    </row>
    <row r="279" spans="1:24" s="42" customFormat="1" ht="128.25" hidden="1" customHeight="1">
      <c r="A279" s="8" t="s">
        <v>30</v>
      </c>
      <c r="B279" s="8" t="s">
        <v>98</v>
      </c>
      <c r="C279" s="8" t="s">
        <v>102</v>
      </c>
      <c r="D279" s="8" t="s">
        <v>115</v>
      </c>
      <c r="E279" s="8">
        <v>12</v>
      </c>
      <c r="F279" s="8" t="s">
        <v>44</v>
      </c>
      <c r="G279" s="8" t="s">
        <v>45</v>
      </c>
      <c r="H279" s="8" t="s">
        <v>36</v>
      </c>
      <c r="I279" s="8" t="s">
        <v>37</v>
      </c>
      <c r="J279" s="9">
        <v>40</v>
      </c>
      <c r="K279" s="10">
        <v>2020</v>
      </c>
      <c r="L279" s="192"/>
      <c r="M279" s="8">
        <v>1</v>
      </c>
      <c r="N279" s="12">
        <v>1302577</v>
      </c>
      <c r="O279" s="12" t="s">
        <v>111</v>
      </c>
      <c r="P279" s="12" t="s">
        <v>107</v>
      </c>
      <c r="Q279" s="77">
        <v>4000</v>
      </c>
      <c r="R279" s="14">
        <v>0</v>
      </c>
      <c r="S279" s="14">
        <f t="shared" si="8"/>
        <v>4000</v>
      </c>
      <c r="T279" s="8" t="s">
        <v>41</v>
      </c>
      <c r="U279" s="33" t="s">
        <v>45</v>
      </c>
      <c r="V279" s="131" t="s">
        <v>48</v>
      </c>
      <c r="W279" s="221" t="s">
        <v>49</v>
      </c>
      <c r="X279" s="41" t="s">
        <v>50</v>
      </c>
    </row>
    <row r="280" spans="1:24" ht="128.25" hidden="1" customHeight="1">
      <c r="A280" s="19" t="s">
        <v>30</v>
      </c>
      <c r="B280" s="19" t="s">
        <v>98</v>
      </c>
      <c r="C280" s="19" t="s">
        <v>102</v>
      </c>
      <c r="D280" s="19" t="s">
        <v>103</v>
      </c>
      <c r="E280" s="19">
        <v>15</v>
      </c>
      <c r="F280" s="19" t="s">
        <v>117</v>
      </c>
      <c r="G280" s="19" t="s">
        <v>35</v>
      </c>
      <c r="H280" s="8" t="s">
        <v>36</v>
      </c>
      <c r="I280" s="19" t="s">
        <v>37</v>
      </c>
      <c r="J280" s="10">
        <v>40</v>
      </c>
      <c r="K280" s="10">
        <v>2020</v>
      </c>
      <c r="L280" s="192"/>
      <c r="M280" s="19">
        <v>1</v>
      </c>
      <c r="N280" s="37">
        <v>3002358</v>
      </c>
      <c r="O280" s="37" t="s">
        <v>105</v>
      </c>
      <c r="P280" s="19" t="s">
        <v>40</v>
      </c>
      <c r="Q280" s="75">
        <v>3000</v>
      </c>
      <c r="R280" s="20">
        <v>0</v>
      </c>
      <c r="S280" s="20">
        <f t="shared" si="8"/>
        <v>3000</v>
      </c>
      <c r="T280" s="19" t="s">
        <v>41</v>
      </c>
      <c r="U280" s="19"/>
      <c r="V280" s="131" t="s">
        <v>42</v>
      </c>
      <c r="W280" s="216" t="s">
        <v>43</v>
      </c>
      <c r="X280" s="23"/>
    </row>
    <row r="281" spans="1:24" ht="128.25" hidden="1" customHeight="1">
      <c r="A281" s="19" t="s">
        <v>30</v>
      </c>
      <c r="B281" s="19" t="s">
        <v>98</v>
      </c>
      <c r="C281" s="19" t="s">
        <v>118</v>
      </c>
      <c r="D281" s="19" t="s">
        <v>103</v>
      </c>
      <c r="E281" s="19">
        <v>15</v>
      </c>
      <c r="F281" s="19" t="s">
        <v>117</v>
      </c>
      <c r="G281" s="19" t="s">
        <v>35</v>
      </c>
      <c r="H281" s="8" t="s">
        <v>36</v>
      </c>
      <c r="I281" s="19" t="s">
        <v>37</v>
      </c>
      <c r="J281" s="10">
        <v>40</v>
      </c>
      <c r="K281" s="10">
        <v>2020</v>
      </c>
      <c r="L281" s="192"/>
      <c r="M281" s="19">
        <v>1</v>
      </c>
      <c r="N281" s="37">
        <v>1489665</v>
      </c>
      <c r="O281" s="37" t="s">
        <v>120</v>
      </c>
      <c r="P281" s="19" t="s">
        <v>107</v>
      </c>
      <c r="Q281" s="20">
        <v>3000</v>
      </c>
      <c r="R281" s="20">
        <v>0</v>
      </c>
      <c r="S281" s="20">
        <f t="shared" si="8"/>
        <v>3000</v>
      </c>
      <c r="T281" s="19" t="s">
        <v>41</v>
      </c>
      <c r="U281" s="19"/>
      <c r="V281" s="131" t="s">
        <v>42</v>
      </c>
      <c r="W281" s="216" t="s">
        <v>43</v>
      </c>
      <c r="X281" s="23"/>
    </row>
    <row r="282" spans="1:24" ht="128.25" hidden="1" customHeight="1">
      <c r="A282" s="19" t="s">
        <v>30</v>
      </c>
      <c r="B282" s="19" t="s">
        <v>98</v>
      </c>
      <c r="C282" s="19" t="s">
        <v>102</v>
      </c>
      <c r="D282" s="19" t="s">
        <v>103</v>
      </c>
      <c r="E282" s="19">
        <v>15</v>
      </c>
      <c r="F282" s="19" t="s">
        <v>117</v>
      </c>
      <c r="G282" s="19" t="s">
        <v>35</v>
      </c>
      <c r="H282" s="8" t="s">
        <v>36</v>
      </c>
      <c r="I282" s="19" t="s">
        <v>37</v>
      </c>
      <c r="J282" s="10">
        <v>40</v>
      </c>
      <c r="K282" s="10">
        <v>2020</v>
      </c>
      <c r="L282" s="192"/>
      <c r="M282" s="19">
        <v>1</v>
      </c>
      <c r="N282" s="37">
        <v>1091837</v>
      </c>
      <c r="O282" s="37" t="s">
        <v>113</v>
      </c>
      <c r="P282" s="19" t="s">
        <v>114</v>
      </c>
      <c r="Q282" s="20">
        <v>3000</v>
      </c>
      <c r="R282" s="20">
        <v>0</v>
      </c>
      <c r="S282" s="20">
        <f t="shared" si="8"/>
        <v>3000</v>
      </c>
      <c r="T282" s="19" t="s">
        <v>41</v>
      </c>
      <c r="U282" s="19"/>
      <c r="V282" s="131" t="s">
        <v>42</v>
      </c>
      <c r="W282" s="216" t="s">
        <v>43</v>
      </c>
      <c r="X282" s="23"/>
    </row>
    <row r="283" spans="1:24" ht="128.25" hidden="1" customHeight="1">
      <c r="A283" s="19" t="s">
        <v>30</v>
      </c>
      <c r="B283" s="19" t="s">
        <v>98</v>
      </c>
      <c r="C283" s="19" t="s">
        <v>118</v>
      </c>
      <c r="D283" s="19" t="s">
        <v>103</v>
      </c>
      <c r="E283" s="19">
        <v>15</v>
      </c>
      <c r="F283" s="19" t="s">
        <v>117</v>
      </c>
      <c r="G283" s="19" t="s">
        <v>35</v>
      </c>
      <c r="H283" s="8" t="s">
        <v>36</v>
      </c>
      <c r="I283" s="19" t="s">
        <v>37</v>
      </c>
      <c r="J283" s="10">
        <v>40</v>
      </c>
      <c r="K283" s="10">
        <v>2020</v>
      </c>
      <c r="L283" s="192"/>
      <c r="M283" s="19">
        <v>1</v>
      </c>
      <c r="N283" s="37">
        <v>6236152</v>
      </c>
      <c r="O283" s="37" t="s">
        <v>123</v>
      </c>
      <c r="P283" s="19" t="s">
        <v>114</v>
      </c>
      <c r="Q283" s="20">
        <v>3000</v>
      </c>
      <c r="R283" s="20">
        <v>0</v>
      </c>
      <c r="S283" s="20">
        <f t="shared" si="8"/>
        <v>3000</v>
      </c>
      <c r="T283" s="19" t="s">
        <v>41</v>
      </c>
      <c r="U283" s="19"/>
      <c r="V283" s="131" t="s">
        <v>42</v>
      </c>
      <c r="W283" s="216" t="s">
        <v>43</v>
      </c>
      <c r="X283" s="23"/>
    </row>
    <row r="284" spans="1:24" ht="128.25" hidden="1" customHeight="1">
      <c r="A284" s="19" t="s">
        <v>30</v>
      </c>
      <c r="B284" s="19" t="s">
        <v>98</v>
      </c>
      <c r="C284" s="19" t="s">
        <v>102</v>
      </c>
      <c r="D284" s="19" t="s">
        <v>103</v>
      </c>
      <c r="E284" s="19">
        <v>15</v>
      </c>
      <c r="F284" s="19" t="s">
        <v>117</v>
      </c>
      <c r="G284" s="19" t="s">
        <v>35</v>
      </c>
      <c r="H284" s="8" t="s">
        <v>36</v>
      </c>
      <c r="I284" s="19" t="s">
        <v>37</v>
      </c>
      <c r="J284" s="10">
        <v>40</v>
      </c>
      <c r="K284" s="10">
        <v>2020</v>
      </c>
      <c r="L284" s="192"/>
      <c r="M284" s="19">
        <v>1</v>
      </c>
      <c r="N284" s="37">
        <v>1466033</v>
      </c>
      <c r="O284" s="37" t="s">
        <v>110</v>
      </c>
      <c r="P284" s="19" t="s">
        <v>107</v>
      </c>
      <c r="Q284" s="20">
        <v>3000</v>
      </c>
      <c r="R284" s="20">
        <v>0</v>
      </c>
      <c r="S284" s="20">
        <f t="shared" si="8"/>
        <v>3000</v>
      </c>
      <c r="T284" s="19" t="s">
        <v>41</v>
      </c>
      <c r="U284" s="19"/>
      <c r="V284" s="131" t="s">
        <v>42</v>
      </c>
      <c r="W284" s="216" t="s">
        <v>43</v>
      </c>
      <c r="X284" s="23"/>
    </row>
    <row r="285" spans="1:24" ht="128.25" hidden="1" customHeight="1">
      <c r="A285" s="19" t="s">
        <v>30</v>
      </c>
      <c r="B285" s="19" t="s">
        <v>98</v>
      </c>
      <c r="C285" s="19" t="s">
        <v>118</v>
      </c>
      <c r="D285" s="19" t="s">
        <v>103</v>
      </c>
      <c r="E285" s="19">
        <v>15</v>
      </c>
      <c r="F285" s="19" t="s">
        <v>117</v>
      </c>
      <c r="G285" s="19" t="s">
        <v>35</v>
      </c>
      <c r="H285" s="8" t="s">
        <v>36</v>
      </c>
      <c r="I285" s="19" t="s">
        <v>37</v>
      </c>
      <c r="J285" s="10">
        <v>40</v>
      </c>
      <c r="K285" s="10">
        <v>2020</v>
      </c>
      <c r="L285" s="192"/>
      <c r="M285" s="19">
        <v>1</v>
      </c>
      <c r="N285" s="37">
        <v>1511431</v>
      </c>
      <c r="O285" s="37" t="s">
        <v>127</v>
      </c>
      <c r="P285" s="19" t="s">
        <v>107</v>
      </c>
      <c r="Q285" s="20">
        <v>3000</v>
      </c>
      <c r="R285" s="20">
        <v>0</v>
      </c>
      <c r="S285" s="20">
        <f t="shared" si="8"/>
        <v>3000</v>
      </c>
      <c r="T285" s="19" t="s">
        <v>41</v>
      </c>
      <c r="U285" s="19"/>
      <c r="V285" s="131" t="s">
        <v>42</v>
      </c>
      <c r="W285" s="216" t="s">
        <v>43</v>
      </c>
      <c r="X285" s="23"/>
    </row>
    <row r="286" spans="1:24" ht="128.25" hidden="1" customHeight="1">
      <c r="A286" s="54" t="s">
        <v>421</v>
      </c>
      <c r="B286" s="54" t="s">
        <v>2039</v>
      </c>
      <c r="C286" s="54" t="s">
        <v>2039</v>
      </c>
      <c r="D286" s="54" t="s">
        <v>2040</v>
      </c>
      <c r="E286" s="54">
        <v>15</v>
      </c>
      <c r="F286" s="54" t="s">
        <v>2041</v>
      </c>
      <c r="G286" s="81" t="s">
        <v>35</v>
      </c>
      <c r="H286" s="8" t="s">
        <v>36</v>
      </c>
      <c r="I286" s="19" t="s">
        <v>91</v>
      </c>
      <c r="J286" s="67">
        <v>60</v>
      </c>
      <c r="K286" s="10" t="s">
        <v>2042</v>
      </c>
      <c r="L286" s="192"/>
      <c r="M286" s="54">
        <v>1</v>
      </c>
      <c r="N286" s="54">
        <v>2111247</v>
      </c>
      <c r="O286" s="54" t="s">
        <v>2043</v>
      </c>
      <c r="P286" s="54" t="s">
        <v>162</v>
      </c>
      <c r="Q286" s="20">
        <v>0</v>
      </c>
      <c r="R286" s="20">
        <v>0</v>
      </c>
      <c r="S286" s="60">
        <f t="shared" si="8"/>
        <v>0</v>
      </c>
      <c r="T286" s="54" t="s">
        <v>41</v>
      </c>
      <c r="U286" s="54" t="s">
        <v>2242</v>
      </c>
      <c r="V286" s="131" t="s">
        <v>184</v>
      </c>
      <c r="W286" s="216" t="s">
        <v>1251</v>
      </c>
      <c r="X286" s="71" t="s">
        <v>78</v>
      </c>
    </row>
    <row r="287" spans="1:24" ht="128.25" hidden="1" customHeight="1">
      <c r="A287" s="54" t="s">
        <v>421</v>
      </c>
      <c r="B287" s="54" t="s">
        <v>2039</v>
      </c>
      <c r="C287" s="54" t="s">
        <v>2039</v>
      </c>
      <c r="D287" s="54" t="s">
        <v>2040</v>
      </c>
      <c r="E287" s="54">
        <v>15</v>
      </c>
      <c r="F287" s="54" t="s">
        <v>2041</v>
      </c>
      <c r="G287" s="81" t="s">
        <v>35</v>
      </c>
      <c r="H287" s="8" t="s">
        <v>36</v>
      </c>
      <c r="I287" s="19" t="s">
        <v>91</v>
      </c>
      <c r="J287" s="67">
        <v>60</v>
      </c>
      <c r="K287" s="10" t="s">
        <v>2042</v>
      </c>
      <c r="L287" s="192"/>
      <c r="M287" s="54">
        <v>1</v>
      </c>
      <c r="N287" s="37">
        <v>1552039</v>
      </c>
      <c r="O287" s="54" t="s">
        <v>2044</v>
      </c>
      <c r="P287" s="54" t="s">
        <v>162</v>
      </c>
      <c r="Q287" s="20">
        <v>0</v>
      </c>
      <c r="R287" s="20">
        <v>0</v>
      </c>
      <c r="S287" s="60">
        <f t="shared" si="8"/>
        <v>0</v>
      </c>
      <c r="T287" s="54" t="s">
        <v>41</v>
      </c>
      <c r="U287" s="54" t="s">
        <v>2242</v>
      </c>
      <c r="V287" s="131" t="s">
        <v>184</v>
      </c>
      <c r="W287" s="216" t="s">
        <v>1251</v>
      </c>
      <c r="X287" s="71" t="s">
        <v>78</v>
      </c>
    </row>
    <row r="288" spans="1:24" ht="128.25" hidden="1" customHeight="1">
      <c r="A288" s="54" t="s">
        <v>421</v>
      </c>
      <c r="B288" s="54" t="s">
        <v>2039</v>
      </c>
      <c r="C288" s="54" t="s">
        <v>2039</v>
      </c>
      <c r="D288" s="54" t="s">
        <v>2040</v>
      </c>
      <c r="E288" s="54">
        <v>15</v>
      </c>
      <c r="F288" s="54" t="s">
        <v>2041</v>
      </c>
      <c r="G288" s="81" t="s">
        <v>35</v>
      </c>
      <c r="H288" s="8" t="s">
        <v>36</v>
      </c>
      <c r="I288" s="19" t="s">
        <v>91</v>
      </c>
      <c r="J288" s="67">
        <v>60</v>
      </c>
      <c r="K288" s="10" t="s">
        <v>2042</v>
      </c>
      <c r="L288" s="192"/>
      <c r="M288" s="54">
        <v>1</v>
      </c>
      <c r="N288" s="54"/>
      <c r="O288" s="54" t="s">
        <v>2045</v>
      </c>
      <c r="P288" s="54" t="s">
        <v>162</v>
      </c>
      <c r="Q288" s="20">
        <v>0</v>
      </c>
      <c r="R288" s="20">
        <v>0</v>
      </c>
      <c r="S288" s="60">
        <f t="shared" si="8"/>
        <v>0</v>
      </c>
      <c r="T288" s="54" t="s">
        <v>41</v>
      </c>
      <c r="U288" s="54" t="s">
        <v>2242</v>
      </c>
      <c r="V288" s="131" t="s">
        <v>184</v>
      </c>
      <c r="W288" s="216" t="s">
        <v>1251</v>
      </c>
      <c r="X288" s="71" t="s">
        <v>78</v>
      </c>
    </row>
    <row r="289" spans="1:24" ht="128.25" hidden="1" customHeight="1">
      <c r="A289" s="54" t="s">
        <v>421</v>
      </c>
      <c r="B289" s="54" t="s">
        <v>2039</v>
      </c>
      <c r="C289" s="54" t="s">
        <v>2039</v>
      </c>
      <c r="D289" s="54" t="s">
        <v>2040</v>
      </c>
      <c r="E289" s="54">
        <v>15</v>
      </c>
      <c r="F289" s="54" t="s">
        <v>2041</v>
      </c>
      <c r="G289" s="81" t="s">
        <v>35</v>
      </c>
      <c r="H289" s="8" t="s">
        <v>36</v>
      </c>
      <c r="I289" s="19" t="s">
        <v>91</v>
      </c>
      <c r="J289" s="67">
        <v>60</v>
      </c>
      <c r="K289" s="10" t="s">
        <v>2042</v>
      </c>
      <c r="L289" s="192"/>
      <c r="M289" s="54">
        <v>1</v>
      </c>
      <c r="N289" s="54">
        <v>2091119</v>
      </c>
      <c r="O289" s="54" t="s">
        <v>2046</v>
      </c>
      <c r="P289" s="54" t="s">
        <v>2047</v>
      </c>
      <c r="Q289" s="20">
        <v>0</v>
      </c>
      <c r="R289" s="20">
        <v>0</v>
      </c>
      <c r="S289" s="60">
        <f t="shared" si="8"/>
        <v>0</v>
      </c>
      <c r="T289" s="54" t="s">
        <v>41</v>
      </c>
      <c r="U289" s="54" t="s">
        <v>2242</v>
      </c>
      <c r="V289" s="131" t="s">
        <v>184</v>
      </c>
      <c r="W289" s="216" t="s">
        <v>1251</v>
      </c>
      <c r="X289" s="71" t="s">
        <v>78</v>
      </c>
    </row>
    <row r="290" spans="1:24" ht="128.25" hidden="1" customHeight="1">
      <c r="A290" s="54" t="s">
        <v>421</v>
      </c>
      <c r="B290" s="54" t="s">
        <v>2039</v>
      </c>
      <c r="C290" s="54" t="s">
        <v>2039</v>
      </c>
      <c r="D290" s="54" t="s">
        <v>2040</v>
      </c>
      <c r="E290" s="54">
        <v>15</v>
      </c>
      <c r="F290" s="54" t="s">
        <v>2041</v>
      </c>
      <c r="G290" s="81" t="s">
        <v>35</v>
      </c>
      <c r="H290" s="8" t="s">
        <v>36</v>
      </c>
      <c r="I290" s="19" t="s">
        <v>91</v>
      </c>
      <c r="J290" s="67">
        <v>60</v>
      </c>
      <c r="K290" s="10" t="s">
        <v>2042</v>
      </c>
      <c r="L290" s="192"/>
      <c r="M290" s="54">
        <v>1</v>
      </c>
      <c r="N290" s="54">
        <v>1568339</v>
      </c>
      <c r="O290" s="54" t="s">
        <v>2048</v>
      </c>
      <c r="P290" s="54" t="s">
        <v>162</v>
      </c>
      <c r="Q290" s="20">
        <v>0</v>
      </c>
      <c r="R290" s="20">
        <v>0</v>
      </c>
      <c r="S290" s="60">
        <f t="shared" si="8"/>
        <v>0</v>
      </c>
      <c r="T290" s="54" t="s">
        <v>41</v>
      </c>
      <c r="U290" s="54" t="s">
        <v>2242</v>
      </c>
      <c r="V290" s="131" t="s">
        <v>184</v>
      </c>
      <c r="W290" s="216" t="s">
        <v>1251</v>
      </c>
      <c r="X290" s="71" t="s">
        <v>78</v>
      </c>
    </row>
    <row r="291" spans="1:24" ht="128.25" hidden="1" customHeight="1">
      <c r="A291" s="51" t="s">
        <v>421</v>
      </c>
      <c r="B291" s="51" t="s">
        <v>1728</v>
      </c>
      <c r="C291" s="12" t="s">
        <v>1728</v>
      </c>
      <c r="D291" s="12" t="s">
        <v>1729</v>
      </c>
      <c r="E291" s="12">
        <v>15</v>
      </c>
      <c r="F291" s="12" t="s">
        <v>1730</v>
      </c>
      <c r="G291" s="51" t="s">
        <v>35</v>
      </c>
      <c r="H291" s="51" t="s">
        <v>154</v>
      </c>
      <c r="I291" s="8" t="s">
        <v>37</v>
      </c>
      <c r="J291" s="62">
        <v>360</v>
      </c>
      <c r="K291" s="10">
        <v>2020</v>
      </c>
      <c r="L291" s="192"/>
      <c r="M291" s="12">
        <v>1</v>
      </c>
      <c r="N291" s="51">
        <v>1568148</v>
      </c>
      <c r="O291" s="51" t="s">
        <v>1731</v>
      </c>
      <c r="P291" s="51" t="s">
        <v>162</v>
      </c>
      <c r="Q291" s="14">
        <v>0</v>
      </c>
      <c r="R291" s="20">
        <v>0</v>
      </c>
      <c r="S291" s="64">
        <f t="shared" si="8"/>
        <v>0</v>
      </c>
      <c r="T291" s="8" t="s">
        <v>228</v>
      </c>
      <c r="U291" s="8" t="s">
        <v>2243</v>
      </c>
      <c r="V291" s="213" t="s">
        <v>539</v>
      </c>
      <c r="W291" s="216" t="s">
        <v>540</v>
      </c>
      <c r="X291" s="23"/>
    </row>
    <row r="292" spans="1:24" ht="128.25" hidden="1" customHeight="1">
      <c r="A292" s="54" t="s">
        <v>421</v>
      </c>
      <c r="B292" s="54" t="s">
        <v>1527</v>
      </c>
      <c r="C292" s="54" t="s">
        <v>1527</v>
      </c>
      <c r="D292" s="37" t="s">
        <v>1540</v>
      </c>
      <c r="E292" s="54">
        <v>10</v>
      </c>
      <c r="F292" s="37" t="s">
        <v>1541</v>
      </c>
      <c r="G292" s="54" t="s">
        <v>45</v>
      </c>
      <c r="H292" s="8" t="s">
        <v>36</v>
      </c>
      <c r="I292" s="54" t="s">
        <v>37</v>
      </c>
      <c r="J292" s="67">
        <v>16</v>
      </c>
      <c r="K292" s="10" t="s">
        <v>1542</v>
      </c>
      <c r="L292" s="192"/>
      <c r="M292" s="54">
        <v>10</v>
      </c>
      <c r="N292" s="38" t="s">
        <v>995</v>
      </c>
      <c r="O292" s="38" t="s">
        <v>995</v>
      </c>
      <c r="P292" s="38" t="s">
        <v>995</v>
      </c>
      <c r="Q292" s="66">
        <v>1400</v>
      </c>
      <c r="R292" s="20">
        <v>0</v>
      </c>
      <c r="S292" s="66">
        <f t="shared" si="8"/>
        <v>14000</v>
      </c>
      <c r="T292" s="54" t="s">
        <v>41</v>
      </c>
      <c r="U292" s="15" t="s">
        <v>2220</v>
      </c>
      <c r="V292" s="131" t="s">
        <v>243</v>
      </c>
      <c r="W292" s="131" t="s">
        <v>244</v>
      </c>
      <c r="X292" s="18" t="s">
        <v>58</v>
      </c>
    </row>
    <row r="293" spans="1:24" ht="128.25" hidden="1" customHeight="1">
      <c r="A293" s="54" t="s">
        <v>421</v>
      </c>
      <c r="B293" s="54" t="s">
        <v>1527</v>
      </c>
      <c r="C293" s="54" t="s">
        <v>1527</v>
      </c>
      <c r="D293" s="37" t="s">
        <v>1543</v>
      </c>
      <c r="E293" s="54">
        <v>12</v>
      </c>
      <c r="F293" s="51" t="s">
        <v>1544</v>
      </c>
      <c r="G293" s="51" t="s">
        <v>45</v>
      </c>
      <c r="H293" s="8" t="s">
        <v>36</v>
      </c>
      <c r="I293" s="54" t="s">
        <v>37</v>
      </c>
      <c r="J293" s="67">
        <v>4</v>
      </c>
      <c r="K293" s="10">
        <v>43929</v>
      </c>
      <c r="L293" s="192"/>
      <c r="M293" s="54">
        <v>5</v>
      </c>
      <c r="N293" s="38" t="s">
        <v>995</v>
      </c>
      <c r="O293" s="38" t="s">
        <v>995</v>
      </c>
      <c r="P293" s="38" t="s">
        <v>995</v>
      </c>
      <c r="Q293" s="66">
        <v>0</v>
      </c>
      <c r="R293" s="20">
        <v>0</v>
      </c>
      <c r="S293" s="66">
        <f t="shared" si="8"/>
        <v>0</v>
      </c>
      <c r="T293" s="54" t="s">
        <v>41</v>
      </c>
      <c r="U293" s="15" t="s">
        <v>2244</v>
      </c>
      <c r="V293" s="131" t="s">
        <v>243</v>
      </c>
      <c r="W293" s="216" t="s">
        <v>244</v>
      </c>
      <c r="X293" s="18" t="s">
        <v>58</v>
      </c>
    </row>
    <row r="294" spans="1:24" ht="128.25" hidden="1" customHeight="1">
      <c r="A294" s="54" t="s">
        <v>421</v>
      </c>
      <c r="B294" s="54" t="s">
        <v>2039</v>
      </c>
      <c r="C294" s="54" t="s">
        <v>2039</v>
      </c>
      <c r="D294" s="54" t="s">
        <v>2049</v>
      </c>
      <c r="E294" s="54">
        <v>20</v>
      </c>
      <c r="F294" s="54" t="s">
        <v>2050</v>
      </c>
      <c r="G294" s="54" t="s">
        <v>35</v>
      </c>
      <c r="H294" s="37" t="s">
        <v>544</v>
      </c>
      <c r="I294" s="19" t="s">
        <v>37</v>
      </c>
      <c r="J294" s="67">
        <v>80</v>
      </c>
      <c r="K294" s="10" t="s">
        <v>2051</v>
      </c>
      <c r="L294" s="192"/>
      <c r="M294" s="54">
        <v>6</v>
      </c>
      <c r="N294" s="37">
        <v>1552039</v>
      </c>
      <c r="O294" s="54" t="s">
        <v>2044</v>
      </c>
      <c r="P294" s="19" t="s">
        <v>1088</v>
      </c>
      <c r="Q294" s="20">
        <v>0</v>
      </c>
      <c r="R294" s="20">
        <v>0</v>
      </c>
      <c r="S294" s="60">
        <f t="shared" si="8"/>
        <v>0</v>
      </c>
      <c r="T294" s="54" t="s">
        <v>41</v>
      </c>
      <c r="U294" s="54" t="s">
        <v>2245</v>
      </c>
      <c r="V294" s="216" t="s">
        <v>184</v>
      </c>
      <c r="W294" s="216" t="s">
        <v>248</v>
      </c>
      <c r="X294" s="71"/>
    </row>
    <row r="295" spans="1:24" ht="128.25" hidden="1" customHeight="1">
      <c r="A295" s="54" t="s">
        <v>421</v>
      </c>
      <c r="B295" s="54" t="s">
        <v>2039</v>
      </c>
      <c r="C295" s="54" t="s">
        <v>2039</v>
      </c>
      <c r="D295" s="54" t="s">
        <v>2049</v>
      </c>
      <c r="E295" s="54">
        <v>20</v>
      </c>
      <c r="F295" s="54" t="s">
        <v>2050</v>
      </c>
      <c r="G295" s="54" t="s">
        <v>35</v>
      </c>
      <c r="H295" s="37" t="s">
        <v>544</v>
      </c>
      <c r="I295" s="19" t="s">
        <v>37</v>
      </c>
      <c r="J295" s="67">
        <v>80</v>
      </c>
      <c r="K295" s="10" t="s">
        <v>2051</v>
      </c>
      <c r="L295" s="192"/>
      <c r="M295" s="54">
        <v>1</v>
      </c>
      <c r="N295" s="54">
        <v>2111247</v>
      </c>
      <c r="O295" s="54" t="s">
        <v>2043</v>
      </c>
      <c r="P295" s="19" t="s">
        <v>1088</v>
      </c>
      <c r="Q295" s="20">
        <v>0</v>
      </c>
      <c r="R295" s="20">
        <v>0</v>
      </c>
      <c r="S295" s="60">
        <f t="shared" si="8"/>
        <v>0</v>
      </c>
      <c r="T295" s="54" t="s">
        <v>41</v>
      </c>
      <c r="U295" s="54" t="s">
        <v>2245</v>
      </c>
      <c r="V295" s="216" t="s">
        <v>184</v>
      </c>
      <c r="W295" s="216" t="s">
        <v>248</v>
      </c>
      <c r="X295" s="71"/>
    </row>
    <row r="296" spans="1:24" ht="128.25" hidden="1" customHeight="1">
      <c r="A296" s="54" t="s">
        <v>421</v>
      </c>
      <c r="B296" s="54" t="s">
        <v>2039</v>
      </c>
      <c r="C296" s="54" t="s">
        <v>2039</v>
      </c>
      <c r="D296" s="54" t="s">
        <v>2049</v>
      </c>
      <c r="E296" s="54">
        <v>20</v>
      </c>
      <c r="F296" s="54" t="s">
        <v>2050</v>
      </c>
      <c r="G296" s="54" t="s">
        <v>35</v>
      </c>
      <c r="H296" s="37" t="s">
        <v>544</v>
      </c>
      <c r="I296" s="19" t="s">
        <v>37</v>
      </c>
      <c r="J296" s="67">
        <v>80</v>
      </c>
      <c r="K296" s="10" t="s">
        <v>2051</v>
      </c>
      <c r="L296" s="192"/>
      <c r="M296" s="54">
        <v>1</v>
      </c>
      <c r="N296" s="37"/>
      <c r="O296" s="54" t="s">
        <v>2045</v>
      </c>
      <c r="P296" s="19" t="s">
        <v>1088</v>
      </c>
      <c r="Q296" s="20">
        <v>0</v>
      </c>
      <c r="R296" s="20">
        <v>0</v>
      </c>
      <c r="S296" s="60">
        <f t="shared" si="8"/>
        <v>0</v>
      </c>
      <c r="T296" s="54" t="s">
        <v>41</v>
      </c>
      <c r="U296" s="54" t="s">
        <v>2245</v>
      </c>
      <c r="V296" s="216" t="s">
        <v>184</v>
      </c>
      <c r="W296" s="216" t="s">
        <v>248</v>
      </c>
      <c r="X296" s="71"/>
    </row>
    <row r="297" spans="1:24" ht="128.25" hidden="1" customHeight="1">
      <c r="A297" s="54" t="s">
        <v>421</v>
      </c>
      <c r="B297" s="54" t="s">
        <v>2039</v>
      </c>
      <c r="C297" s="54" t="s">
        <v>2039</v>
      </c>
      <c r="D297" s="54" t="s">
        <v>2049</v>
      </c>
      <c r="E297" s="54">
        <v>20</v>
      </c>
      <c r="F297" s="54" t="s">
        <v>2050</v>
      </c>
      <c r="G297" s="54" t="s">
        <v>35</v>
      </c>
      <c r="H297" s="37" t="s">
        <v>544</v>
      </c>
      <c r="I297" s="19" t="s">
        <v>37</v>
      </c>
      <c r="J297" s="67">
        <v>80</v>
      </c>
      <c r="K297" s="10" t="s">
        <v>2051</v>
      </c>
      <c r="L297" s="192"/>
      <c r="M297" s="54">
        <v>1</v>
      </c>
      <c r="N297" s="37">
        <v>1492815</v>
      </c>
      <c r="O297" s="54" t="s">
        <v>2052</v>
      </c>
      <c r="P297" s="19" t="s">
        <v>1088</v>
      </c>
      <c r="Q297" s="20">
        <v>0</v>
      </c>
      <c r="R297" s="20">
        <v>0</v>
      </c>
      <c r="S297" s="60">
        <f t="shared" si="8"/>
        <v>0</v>
      </c>
      <c r="T297" s="54" t="s">
        <v>41</v>
      </c>
      <c r="U297" s="54" t="s">
        <v>2245</v>
      </c>
      <c r="V297" s="216" t="s">
        <v>184</v>
      </c>
      <c r="W297" s="216" t="s">
        <v>248</v>
      </c>
      <c r="X297" s="71"/>
    </row>
    <row r="298" spans="1:24" ht="128.25" hidden="1" customHeight="1">
      <c r="A298" s="54" t="s">
        <v>421</v>
      </c>
      <c r="B298" s="54" t="s">
        <v>2039</v>
      </c>
      <c r="C298" s="54" t="s">
        <v>2039</v>
      </c>
      <c r="D298" s="54" t="s">
        <v>2049</v>
      </c>
      <c r="E298" s="54">
        <v>20</v>
      </c>
      <c r="F298" s="54" t="s">
        <v>2050</v>
      </c>
      <c r="G298" s="54" t="s">
        <v>35</v>
      </c>
      <c r="H298" s="37" t="s">
        <v>544</v>
      </c>
      <c r="I298" s="19" t="s">
        <v>37</v>
      </c>
      <c r="J298" s="67">
        <v>80</v>
      </c>
      <c r="K298" s="10" t="s">
        <v>2051</v>
      </c>
      <c r="L298" s="192"/>
      <c r="M298" s="54">
        <v>1</v>
      </c>
      <c r="N298" s="37"/>
      <c r="O298" s="54" t="s">
        <v>2053</v>
      </c>
      <c r="P298" s="19" t="s">
        <v>1088</v>
      </c>
      <c r="Q298" s="20">
        <v>0</v>
      </c>
      <c r="R298" s="20">
        <v>0</v>
      </c>
      <c r="S298" s="60">
        <f t="shared" si="8"/>
        <v>0</v>
      </c>
      <c r="T298" s="54" t="s">
        <v>41</v>
      </c>
      <c r="U298" s="54" t="s">
        <v>2245</v>
      </c>
      <c r="V298" s="216" t="s">
        <v>184</v>
      </c>
      <c r="W298" s="216" t="s">
        <v>248</v>
      </c>
      <c r="X298" s="71"/>
    </row>
    <row r="299" spans="1:24" ht="128.25" hidden="1" customHeight="1">
      <c r="A299" s="54" t="s">
        <v>421</v>
      </c>
      <c r="B299" s="54" t="s">
        <v>2039</v>
      </c>
      <c r="C299" s="54" t="s">
        <v>2039</v>
      </c>
      <c r="D299" s="54" t="s">
        <v>2049</v>
      </c>
      <c r="E299" s="54">
        <v>20</v>
      </c>
      <c r="F299" s="54" t="s">
        <v>2050</v>
      </c>
      <c r="G299" s="54" t="s">
        <v>35</v>
      </c>
      <c r="H299" s="37" t="s">
        <v>544</v>
      </c>
      <c r="I299" s="19" t="s">
        <v>37</v>
      </c>
      <c r="J299" s="67">
        <v>80</v>
      </c>
      <c r="K299" s="10" t="s">
        <v>2051</v>
      </c>
      <c r="L299" s="192"/>
      <c r="M299" s="54">
        <v>1</v>
      </c>
      <c r="N299" s="37">
        <v>1491408</v>
      </c>
      <c r="O299" s="54" t="s">
        <v>2054</v>
      </c>
      <c r="P299" s="19" t="s">
        <v>1088</v>
      </c>
      <c r="Q299" s="20">
        <v>0</v>
      </c>
      <c r="R299" s="20">
        <v>0</v>
      </c>
      <c r="S299" s="60">
        <f t="shared" si="8"/>
        <v>0</v>
      </c>
      <c r="T299" s="54" t="s">
        <v>41</v>
      </c>
      <c r="U299" s="54" t="s">
        <v>2245</v>
      </c>
      <c r="V299" s="216" t="s">
        <v>184</v>
      </c>
      <c r="W299" s="216" t="s">
        <v>248</v>
      </c>
      <c r="X299" s="71"/>
    </row>
    <row r="300" spans="1:24" ht="128.25" hidden="1" customHeight="1">
      <c r="A300" s="54" t="s">
        <v>421</v>
      </c>
      <c r="B300" s="54" t="s">
        <v>1527</v>
      </c>
      <c r="C300" s="54" t="s">
        <v>1527</v>
      </c>
      <c r="D300" s="37" t="s">
        <v>1545</v>
      </c>
      <c r="E300" s="54">
        <v>15</v>
      </c>
      <c r="F300" s="54" t="s">
        <v>1546</v>
      </c>
      <c r="G300" s="54" t="s">
        <v>45</v>
      </c>
      <c r="H300" s="8" t="s">
        <v>36</v>
      </c>
      <c r="I300" s="54" t="s">
        <v>37</v>
      </c>
      <c r="J300" s="67">
        <v>40</v>
      </c>
      <c r="K300" s="10" t="s">
        <v>1547</v>
      </c>
      <c r="L300" s="192"/>
      <c r="M300" s="54">
        <v>40</v>
      </c>
      <c r="N300" s="38" t="s">
        <v>995</v>
      </c>
      <c r="O300" s="38" t="s">
        <v>995</v>
      </c>
      <c r="P300" s="38" t="s">
        <v>995</v>
      </c>
      <c r="Q300" s="66">
        <v>600</v>
      </c>
      <c r="R300" s="20">
        <v>0</v>
      </c>
      <c r="S300" s="66">
        <f t="shared" si="8"/>
        <v>24000</v>
      </c>
      <c r="T300" s="54" t="s">
        <v>41</v>
      </c>
      <c r="U300" s="15" t="s">
        <v>2220</v>
      </c>
      <c r="V300" s="131" t="s">
        <v>42</v>
      </c>
      <c r="W300" s="131" t="s">
        <v>43</v>
      </c>
      <c r="X300" s="41" t="s">
        <v>50</v>
      </c>
    </row>
    <row r="301" spans="1:24" ht="128.25" hidden="1" customHeight="1">
      <c r="A301" s="54" t="s">
        <v>421</v>
      </c>
      <c r="B301" s="54" t="s">
        <v>2039</v>
      </c>
      <c r="C301" s="54" t="s">
        <v>2039</v>
      </c>
      <c r="D301" s="54" t="s">
        <v>2055</v>
      </c>
      <c r="E301" s="54">
        <v>20</v>
      </c>
      <c r="F301" s="54" t="s">
        <v>2056</v>
      </c>
      <c r="G301" s="54" t="s">
        <v>45</v>
      </c>
      <c r="H301" s="54" t="s">
        <v>544</v>
      </c>
      <c r="I301" s="19" t="s">
        <v>37</v>
      </c>
      <c r="J301" s="67">
        <v>40</v>
      </c>
      <c r="K301" s="10" t="s">
        <v>2051</v>
      </c>
      <c r="L301" s="192"/>
      <c r="M301" s="54">
        <v>1</v>
      </c>
      <c r="N301" s="54">
        <v>1568339</v>
      </c>
      <c r="O301" s="54" t="s">
        <v>2048</v>
      </c>
      <c r="P301" s="19" t="s">
        <v>1088</v>
      </c>
      <c r="Q301" s="20">
        <v>0</v>
      </c>
      <c r="R301" s="20">
        <v>0</v>
      </c>
      <c r="S301" s="60">
        <f t="shared" si="8"/>
        <v>0</v>
      </c>
      <c r="T301" s="54" t="s">
        <v>41</v>
      </c>
      <c r="U301" s="82" t="s">
        <v>2246</v>
      </c>
      <c r="V301" s="210" t="s">
        <v>148</v>
      </c>
      <c r="W301" s="131" t="s">
        <v>225</v>
      </c>
      <c r="X301" s="36" t="s">
        <v>50</v>
      </c>
    </row>
    <row r="302" spans="1:24" ht="128.25" hidden="1" customHeight="1">
      <c r="A302" s="54" t="s">
        <v>421</v>
      </c>
      <c r="B302" s="54" t="s">
        <v>2039</v>
      </c>
      <c r="C302" s="54" t="s">
        <v>2039</v>
      </c>
      <c r="D302" s="54" t="s">
        <v>2055</v>
      </c>
      <c r="E302" s="54">
        <v>20</v>
      </c>
      <c r="F302" s="54" t="s">
        <v>2056</v>
      </c>
      <c r="G302" s="54" t="s">
        <v>45</v>
      </c>
      <c r="H302" s="54" t="s">
        <v>544</v>
      </c>
      <c r="I302" s="19" t="s">
        <v>37</v>
      </c>
      <c r="J302" s="67">
        <v>40</v>
      </c>
      <c r="K302" s="10" t="s">
        <v>2051</v>
      </c>
      <c r="L302" s="192"/>
      <c r="M302" s="54">
        <v>1</v>
      </c>
      <c r="N302" s="54">
        <v>2091119</v>
      </c>
      <c r="O302" s="54" t="s">
        <v>2046</v>
      </c>
      <c r="P302" s="19" t="s">
        <v>268</v>
      </c>
      <c r="Q302" s="20">
        <v>0</v>
      </c>
      <c r="R302" s="20">
        <v>0</v>
      </c>
      <c r="S302" s="60">
        <f t="shared" si="8"/>
        <v>0</v>
      </c>
      <c r="T302" s="54" t="s">
        <v>41</v>
      </c>
      <c r="U302" s="82" t="s">
        <v>2246</v>
      </c>
      <c r="V302" s="210" t="s">
        <v>148</v>
      </c>
      <c r="W302" s="131" t="s">
        <v>225</v>
      </c>
      <c r="X302" s="36" t="s">
        <v>50</v>
      </c>
    </row>
    <row r="303" spans="1:24" ht="128.25" hidden="1" customHeight="1">
      <c r="A303" s="54" t="s">
        <v>421</v>
      </c>
      <c r="B303" s="54" t="s">
        <v>2039</v>
      </c>
      <c r="C303" s="54" t="s">
        <v>2039</v>
      </c>
      <c r="D303" s="54" t="s">
        <v>2055</v>
      </c>
      <c r="E303" s="54">
        <v>20</v>
      </c>
      <c r="F303" s="54" t="s">
        <v>2056</v>
      </c>
      <c r="G303" s="54" t="s">
        <v>45</v>
      </c>
      <c r="H303" s="54" t="s">
        <v>544</v>
      </c>
      <c r="I303" s="19" t="s">
        <v>37</v>
      </c>
      <c r="J303" s="67">
        <v>40</v>
      </c>
      <c r="K303" s="10" t="s">
        <v>2051</v>
      </c>
      <c r="L303" s="192"/>
      <c r="M303" s="54">
        <v>1</v>
      </c>
      <c r="N303" s="37"/>
      <c r="O303" s="54" t="s">
        <v>2057</v>
      </c>
      <c r="P303" s="19" t="s">
        <v>1088</v>
      </c>
      <c r="Q303" s="20">
        <v>0</v>
      </c>
      <c r="R303" s="20">
        <v>0</v>
      </c>
      <c r="S303" s="60">
        <f t="shared" si="8"/>
        <v>0</v>
      </c>
      <c r="T303" s="54" t="s">
        <v>41</v>
      </c>
      <c r="U303" s="82" t="s">
        <v>2246</v>
      </c>
      <c r="V303" s="210" t="s">
        <v>148</v>
      </c>
      <c r="W303" s="131" t="s">
        <v>225</v>
      </c>
      <c r="X303" s="36" t="s">
        <v>50</v>
      </c>
    </row>
    <row r="304" spans="1:24" ht="128.25" hidden="1" customHeight="1">
      <c r="A304" s="54" t="s">
        <v>421</v>
      </c>
      <c r="B304" s="54" t="s">
        <v>1527</v>
      </c>
      <c r="C304" s="54" t="s">
        <v>1527</v>
      </c>
      <c r="D304" s="37" t="s">
        <v>1540</v>
      </c>
      <c r="E304" s="54">
        <v>10</v>
      </c>
      <c r="F304" s="37" t="s">
        <v>1548</v>
      </c>
      <c r="G304" s="54" t="s">
        <v>45</v>
      </c>
      <c r="H304" s="8" t="s">
        <v>36</v>
      </c>
      <c r="I304" s="54" t="s">
        <v>37</v>
      </c>
      <c r="J304" s="67">
        <v>15</v>
      </c>
      <c r="K304" s="10" t="s">
        <v>1549</v>
      </c>
      <c r="L304" s="192"/>
      <c r="M304" s="54">
        <v>20</v>
      </c>
      <c r="N304" s="38" t="s">
        <v>995</v>
      </c>
      <c r="O304" s="38" t="s">
        <v>995</v>
      </c>
      <c r="P304" s="38" t="s">
        <v>995</v>
      </c>
      <c r="Q304" s="66">
        <v>2130</v>
      </c>
      <c r="R304" s="20">
        <v>0</v>
      </c>
      <c r="S304" s="66">
        <f t="shared" si="8"/>
        <v>42600</v>
      </c>
      <c r="T304" s="54" t="s">
        <v>41</v>
      </c>
      <c r="U304" s="15" t="s">
        <v>2247</v>
      </c>
      <c r="V304" s="131" t="s">
        <v>336</v>
      </c>
      <c r="W304" s="131" t="s">
        <v>1550</v>
      </c>
      <c r="X304" s="41" t="s">
        <v>50</v>
      </c>
    </row>
    <row r="305" spans="1:24" s="42" customFormat="1" ht="128.25" hidden="1" customHeight="1">
      <c r="A305" s="51" t="s">
        <v>421</v>
      </c>
      <c r="B305" s="51" t="s">
        <v>2039</v>
      </c>
      <c r="C305" s="51" t="s">
        <v>2039</v>
      </c>
      <c r="D305" s="51" t="s">
        <v>2058</v>
      </c>
      <c r="E305" s="51">
        <v>20</v>
      </c>
      <c r="F305" s="51" t="s">
        <v>2059</v>
      </c>
      <c r="G305" s="51" t="s">
        <v>45</v>
      </c>
      <c r="H305" s="8" t="s">
        <v>36</v>
      </c>
      <c r="I305" s="8" t="s">
        <v>91</v>
      </c>
      <c r="J305" s="52">
        <v>40</v>
      </c>
      <c r="K305" s="10" t="s">
        <v>2051</v>
      </c>
      <c r="L305" s="192"/>
      <c r="M305" s="51">
        <v>1</v>
      </c>
      <c r="N305" s="12">
        <v>1491408</v>
      </c>
      <c r="O305" s="51" t="s">
        <v>2054</v>
      </c>
      <c r="P305" s="8" t="s">
        <v>1088</v>
      </c>
      <c r="Q305" s="14">
        <v>0</v>
      </c>
      <c r="R305" s="14">
        <v>0</v>
      </c>
      <c r="S305" s="64">
        <f t="shared" si="8"/>
        <v>0</v>
      </c>
      <c r="T305" s="51" t="s">
        <v>41</v>
      </c>
      <c r="U305" s="76" t="s">
        <v>2248</v>
      </c>
      <c r="V305" s="131" t="s">
        <v>148</v>
      </c>
      <c r="W305" s="221" t="s">
        <v>149</v>
      </c>
      <c r="X305" s="41" t="s">
        <v>50</v>
      </c>
    </row>
    <row r="306" spans="1:24" s="42" customFormat="1" ht="128.25" hidden="1" customHeight="1">
      <c r="A306" s="51" t="s">
        <v>421</v>
      </c>
      <c r="B306" s="51" t="s">
        <v>2039</v>
      </c>
      <c r="C306" s="51" t="s">
        <v>2039</v>
      </c>
      <c r="D306" s="51" t="s">
        <v>2058</v>
      </c>
      <c r="E306" s="51">
        <v>20</v>
      </c>
      <c r="F306" s="51" t="s">
        <v>2059</v>
      </c>
      <c r="G306" s="51" t="s">
        <v>45</v>
      </c>
      <c r="H306" s="8" t="s">
        <v>36</v>
      </c>
      <c r="I306" s="8" t="s">
        <v>91</v>
      </c>
      <c r="J306" s="52">
        <v>40</v>
      </c>
      <c r="K306" s="10" t="s">
        <v>2051</v>
      </c>
      <c r="L306" s="192"/>
      <c r="M306" s="51">
        <v>1</v>
      </c>
      <c r="N306" s="12">
        <v>1492815</v>
      </c>
      <c r="O306" s="51" t="s">
        <v>2052</v>
      </c>
      <c r="P306" s="8" t="s">
        <v>1088</v>
      </c>
      <c r="Q306" s="14">
        <v>0</v>
      </c>
      <c r="R306" s="14">
        <v>0</v>
      </c>
      <c r="S306" s="64">
        <f t="shared" si="8"/>
        <v>0</v>
      </c>
      <c r="T306" s="51" t="s">
        <v>41</v>
      </c>
      <c r="U306" s="76" t="s">
        <v>2248</v>
      </c>
      <c r="V306" s="131" t="s">
        <v>148</v>
      </c>
      <c r="W306" s="221" t="s">
        <v>149</v>
      </c>
      <c r="X306" s="41" t="s">
        <v>50</v>
      </c>
    </row>
    <row r="307" spans="1:24" s="42" customFormat="1" ht="128.25" hidden="1" customHeight="1">
      <c r="A307" s="51" t="s">
        <v>421</v>
      </c>
      <c r="B307" s="51" t="s">
        <v>2039</v>
      </c>
      <c r="C307" s="51" t="s">
        <v>2039</v>
      </c>
      <c r="D307" s="51" t="s">
        <v>2058</v>
      </c>
      <c r="E307" s="51">
        <v>20</v>
      </c>
      <c r="F307" s="51" t="s">
        <v>2059</v>
      </c>
      <c r="G307" s="51" t="s">
        <v>45</v>
      </c>
      <c r="H307" s="8" t="s">
        <v>36</v>
      </c>
      <c r="I307" s="8" t="s">
        <v>91</v>
      </c>
      <c r="J307" s="52">
        <v>40</v>
      </c>
      <c r="K307" s="10" t="s">
        <v>2051</v>
      </c>
      <c r="L307" s="192"/>
      <c r="M307" s="51">
        <v>1</v>
      </c>
      <c r="N307" s="12"/>
      <c r="O307" s="51" t="s">
        <v>2053</v>
      </c>
      <c r="P307" s="8" t="s">
        <v>1088</v>
      </c>
      <c r="Q307" s="14">
        <v>0</v>
      </c>
      <c r="R307" s="14">
        <v>0</v>
      </c>
      <c r="S307" s="64">
        <f t="shared" si="8"/>
        <v>0</v>
      </c>
      <c r="T307" s="51" t="s">
        <v>41</v>
      </c>
      <c r="U307" s="76" t="s">
        <v>2248</v>
      </c>
      <c r="V307" s="131" t="s">
        <v>148</v>
      </c>
      <c r="W307" s="221" t="s">
        <v>149</v>
      </c>
      <c r="X307" s="41" t="s">
        <v>50</v>
      </c>
    </row>
    <row r="308" spans="1:24" s="42" customFormat="1" ht="128.25" hidden="1" customHeight="1">
      <c r="A308" s="51" t="s">
        <v>421</v>
      </c>
      <c r="B308" s="51" t="s">
        <v>2039</v>
      </c>
      <c r="C308" s="51" t="s">
        <v>2039</v>
      </c>
      <c r="D308" s="51" t="s">
        <v>2058</v>
      </c>
      <c r="E308" s="51">
        <v>20</v>
      </c>
      <c r="F308" s="51" t="s">
        <v>2059</v>
      </c>
      <c r="G308" s="51" t="s">
        <v>45</v>
      </c>
      <c r="H308" s="8" t="s">
        <v>36</v>
      </c>
      <c r="I308" s="8" t="s">
        <v>91</v>
      </c>
      <c r="J308" s="52">
        <v>40</v>
      </c>
      <c r="K308" s="10" t="s">
        <v>2051</v>
      </c>
      <c r="L308" s="192"/>
      <c r="M308" s="51">
        <v>1</v>
      </c>
      <c r="N308" s="12">
        <v>1786070</v>
      </c>
      <c r="O308" s="51" t="s">
        <v>2060</v>
      </c>
      <c r="P308" s="51" t="s">
        <v>2061</v>
      </c>
      <c r="Q308" s="14">
        <v>0</v>
      </c>
      <c r="R308" s="14">
        <v>0</v>
      </c>
      <c r="S308" s="64">
        <f t="shared" si="8"/>
        <v>0</v>
      </c>
      <c r="T308" s="51" t="s">
        <v>41</v>
      </c>
      <c r="U308" s="76" t="s">
        <v>2248</v>
      </c>
      <c r="V308" s="131" t="s">
        <v>148</v>
      </c>
      <c r="W308" s="221" t="s">
        <v>149</v>
      </c>
      <c r="X308" s="41" t="s">
        <v>50</v>
      </c>
    </row>
    <row r="309" spans="1:24" s="42" customFormat="1" ht="128.25" hidden="1" customHeight="1">
      <c r="A309" s="51" t="s">
        <v>421</v>
      </c>
      <c r="B309" s="51" t="s">
        <v>2039</v>
      </c>
      <c r="C309" s="51" t="s">
        <v>2039</v>
      </c>
      <c r="D309" s="51" t="s">
        <v>2058</v>
      </c>
      <c r="E309" s="51">
        <v>20</v>
      </c>
      <c r="F309" s="51" t="s">
        <v>2059</v>
      </c>
      <c r="G309" s="51" t="s">
        <v>45</v>
      </c>
      <c r="H309" s="8" t="s">
        <v>36</v>
      </c>
      <c r="I309" s="8" t="s">
        <v>91</v>
      </c>
      <c r="J309" s="52">
        <v>40</v>
      </c>
      <c r="K309" s="10" t="s">
        <v>2051</v>
      </c>
      <c r="L309" s="192"/>
      <c r="M309" s="51">
        <v>1</v>
      </c>
      <c r="N309" s="12">
        <v>1170751</v>
      </c>
      <c r="O309" s="51" t="s">
        <v>2062</v>
      </c>
      <c r="P309" s="8" t="s">
        <v>1088</v>
      </c>
      <c r="Q309" s="14">
        <v>0</v>
      </c>
      <c r="R309" s="14">
        <v>0</v>
      </c>
      <c r="S309" s="64">
        <f t="shared" si="8"/>
        <v>0</v>
      </c>
      <c r="T309" s="51" t="s">
        <v>41</v>
      </c>
      <c r="U309" s="76" t="s">
        <v>2248</v>
      </c>
      <c r="V309" s="131" t="s">
        <v>148</v>
      </c>
      <c r="W309" s="221" t="s">
        <v>149</v>
      </c>
      <c r="X309" s="41" t="s">
        <v>50</v>
      </c>
    </row>
    <row r="310" spans="1:24" s="42" customFormat="1" ht="128.25" hidden="1" customHeight="1">
      <c r="A310" s="51" t="s">
        <v>421</v>
      </c>
      <c r="B310" s="51" t="s">
        <v>2039</v>
      </c>
      <c r="C310" s="51" t="s">
        <v>2039</v>
      </c>
      <c r="D310" s="51" t="s">
        <v>2058</v>
      </c>
      <c r="E310" s="51">
        <v>20</v>
      </c>
      <c r="F310" s="51" t="s">
        <v>2059</v>
      </c>
      <c r="G310" s="51" t="s">
        <v>45</v>
      </c>
      <c r="H310" s="8" t="s">
        <v>36</v>
      </c>
      <c r="I310" s="8" t="s">
        <v>91</v>
      </c>
      <c r="J310" s="52">
        <v>40</v>
      </c>
      <c r="K310" s="10" t="s">
        <v>2051</v>
      </c>
      <c r="L310" s="192"/>
      <c r="M310" s="51">
        <v>1</v>
      </c>
      <c r="N310" s="12">
        <v>1491285</v>
      </c>
      <c r="O310" s="51" t="s">
        <v>2063</v>
      </c>
      <c r="P310" s="8" t="s">
        <v>1088</v>
      </c>
      <c r="Q310" s="14">
        <v>0</v>
      </c>
      <c r="R310" s="14">
        <v>0</v>
      </c>
      <c r="S310" s="64">
        <f t="shared" si="8"/>
        <v>0</v>
      </c>
      <c r="T310" s="51" t="s">
        <v>41</v>
      </c>
      <c r="U310" s="76" t="s">
        <v>2248</v>
      </c>
      <c r="V310" s="131" t="s">
        <v>148</v>
      </c>
      <c r="W310" s="221" t="s">
        <v>149</v>
      </c>
      <c r="X310" s="41" t="s">
        <v>50</v>
      </c>
    </row>
    <row r="311" spans="1:24" s="42" customFormat="1" ht="128.25" hidden="1" customHeight="1">
      <c r="A311" s="51" t="s">
        <v>421</v>
      </c>
      <c r="B311" s="51" t="s">
        <v>2039</v>
      </c>
      <c r="C311" s="51" t="s">
        <v>2039</v>
      </c>
      <c r="D311" s="51" t="s">
        <v>2058</v>
      </c>
      <c r="E311" s="51">
        <v>20</v>
      </c>
      <c r="F311" s="51" t="s">
        <v>2059</v>
      </c>
      <c r="G311" s="51" t="s">
        <v>45</v>
      </c>
      <c r="H311" s="8" t="s">
        <v>36</v>
      </c>
      <c r="I311" s="8" t="s">
        <v>91</v>
      </c>
      <c r="J311" s="52">
        <v>40</v>
      </c>
      <c r="K311" s="10" t="s">
        <v>2051</v>
      </c>
      <c r="L311" s="192"/>
      <c r="M311" s="51">
        <v>1</v>
      </c>
      <c r="N311" s="12"/>
      <c r="O311" s="51" t="s">
        <v>2064</v>
      </c>
      <c r="P311" s="51" t="s">
        <v>268</v>
      </c>
      <c r="Q311" s="14">
        <v>0</v>
      </c>
      <c r="R311" s="14">
        <v>0</v>
      </c>
      <c r="S311" s="64">
        <f t="shared" si="8"/>
        <v>0</v>
      </c>
      <c r="T311" s="51" t="s">
        <v>41</v>
      </c>
      <c r="U311" s="76" t="s">
        <v>2248</v>
      </c>
      <c r="V311" s="131" t="s">
        <v>148</v>
      </c>
      <c r="W311" s="221" t="s">
        <v>149</v>
      </c>
      <c r="X311" s="41" t="s">
        <v>50</v>
      </c>
    </row>
    <row r="312" spans="1:24" ht="128.25" hidden="1" customHeight="1">
      <c r="A312" s="54" t="s">
        <v>421</v>
      </c>
      <c r="B312" s="54" t="s">
        <v>1527</v>
      </c>
      <c r="C312" s="54" t="s">
        <v>1528</v>
      </c>
      <c r="D312" s="37" t="s">
        <v>1529</v>
      </c>
      <c r="E312" s="54">
        <v>15</v>
      </c>
      <c r="F312" s="37" t="s">
        <v>1530</v>
      </c>
      <c r="G312" s="54" t="s">
        <v>45</v>
      </c>
      <c r="H312" s="8" t="s">
        <v>36</v>
      </c>
      <c r="I312" s="54" t="s">
        <v>37</v>
      </c>
      <c r="J312" s="67">
        <v>40</v>
      </c>
      <c r="K312" s="10" t="s">
        <v>1531</v>
      </c>
      <c r="L312" s="192"/>
      <c r="M312" s="54">
        <v>20</v>
      </c>
      <c r="N312" s="38" t="s">
        <v>995</v>
      </c>
      <c r="O312" s="38" t="s">
        <v>995</v>
      </c>
      <c r="P312" s="38" t="s">
        <v>995</v>
      </c>
      <c r="Q312" s="66">
        <v>900</v>
      </c>
      <c r="R312" s="66">
        <v>15000</v>
      </c>
      <c r="S312" s="66">
        <f t="shared" si="8"/>
        <v>318000</v>
      </c>
      <c r="T312" s="54" t="s">
        <v>41</v>
      </c>
      <c r="U312" s="15" t="s">
        <v>2249</v>
      </c>
      <c r="V312" s="131" t="s">
        <v>48</v>
      </c>
      <c r="W312" s="216" t="s">
        <v>1002</v>
      </c>
      <c r="X312" s="41" t="s">
        <v>50</v>
      </c>
    </row>
    <row r="313" spans="1:24" ht="128.25" hidden="1" customHeight="1">
      <c r="A313" s="54" t="s">
        <v>421</v>
      </c>
      <c r="B313" s="54" t="s">
        <v>1527</v>
      </c>
      <c r="C313" s="54" t="s">
        <v>1532</v>
      </c>
      <c r="D313" s="37" t="s">
        <v>1533</v>
      </c>
      <c r="E313" s="54">
        <v>15</v>
      </c>
      <c r="F313" s="83" t="s">
        <v>1534</v>
      </c>
      <c r="G313" s="83" t="s">
        <v>35</v>
      </c>
      <c r="H313" s="83" t="s">
        <v>609</v>
      </c>
      <c r="I313" s="54" t="s">
        <v>37</v>
      </c>
      <c r="J313" s="67">
        <v>40</v>
      </c>
      <c r="K313" s="10" t="s">
        <v>1535</v>
      </c>
      <c r="L313" s="192"/>
      <c r="M313" s="54">
        <v>5</v>
      </c>
      <c r="N313" s="38" t="s">
        <v>995</v>
      </c>
      <c r="O313" s="38" t="s">
        <v>995</v>
      </c>
      <c r="P313" s="38" t="s">
        <v>995</v>
      </c>
      <c r="Q313" s="66">
        <v>0</v>
      </c>
      <c r="R313" s="20">
        <v>0</v>
      </c>
      <c r="S313" s="66">
        <f t="shared" si="8"/>
        <v>0</v>
      </c>
      <c r="T313" s="54" t="s">
        <v>41</v>
      </c>
      <c r="U313" s="15" t="s">
        <v>2250</v>
      </c>
      <c r="V313" s="210" t="s">
        <v>48</v>
      </c>
      <c r="W313" s="131" t="s">
        <v>274</v>
      </c>
      <c r="X313" s="23"/>
    </row>
    <row r="314" spans="1:24" ht="128.25" hidden="1" customHeight="1">
      <c r="A314" s="54" t="s">
        <v>421</v>
      </c>
      <c r="B314" s="54" t="s">
        <v>1527</v>
      </c>
      <c r="C314" s="54" t="s">
        <v>1527</v>
      </c>
      <c r="D314" s="37" t="s">
        <v>1551</v>
      </c>
      <c r="E314" s="54">
        <v>16</v>
      </c>
      <c r="F314" s="54" t="s">
        <v>1552</v>
      </c>
      <c r="G314" s="54" t="s">
        <v>45</v>
      </c>
      <c r="H314" s="8" t="s">
        <v>36</v>
      </c>
      <c r="I314" s="54" t="s">
        <v>37</v>
      </c>
      <c r="J314" s="67">
        <v>8</v>
      </c>
      <c r="K314" s="10">
        <v>43927</v>
      </c>
      <c r="L314" s="192"/>
      <c r="M314" s="54">
        <v>6</v>
      </c>
      <c r="N314" s="38" t="s">
        <v>995</v>
      </c>
      <c r="O314" s="38" t="s">
        <v>995</v>
      </c>
      <c r="P314" s="38" t="s">
        <v>995</v>
      </c>
      <c r="Q314" s="66">
        <v>0</v>
      </c>
      <c r="R314" s="20">
        <v>0</v>
      </c>
      <c r="S314" s="66">
        <f t="shared" si="8"/>
        <v>0</v>
      </c>
      <c r="T314" s="54" t="s">
        <v>41</v>
      </c>
      <c r="U314" s="15" t="s">
        <v>2251</v>
      </c>
      <c r="V314" s="210" t="s">
        <v>48</v>
      </c>
      <c r="W314" s="221" t="s">
        <v>179</v>
      </c>
      <c r="X314" s="41" t="s">
        <v>50</v>
      </c>
    </row>
    <row r="315" spans="1:24" ht="128.25" hidden="1" customHeight="1">
      <c r="A315" s="54" t="s">
        <v>421</v>
      </c>
      <c r="B315" s="54" t="s">
        <v>2039</v>
      </c>
      <c r="C315" s="54" t="s">
        <v>2039</v>
      </c>
      <c r="D315" s="54" t="s">
        <v>2065</v>
      </c>
      <c r="E315" s="54">
        <v>20</v>
      </c>
      <c r="F315" s="54" t="s">
        <v>2066</v>
      </c>
      <c r="G315" s="54" t="s">
        <v>35</v>
      </c>
      <c r="H315" s="8" t="s">
        <v>36</v>
      </c>
      <c r="I315" s="19" t="s">
        <v>91</v>
      </c>
      <c r="J315" s="67">
        <v>20</v>
      </c>
      <c r="K315" s="10" t="s">
        <v>297</v>
      </c>
      <c r="L315" s="192"/>
      <c r="M315" s="54">
        <v>1</v>
      </c>
      <c r="N315" s="37">
        <v>1491408</v>
      </c>
      <c r="O315" s="54" t="s">
        <v>2054</v>
      </c>
      <c r="P315" s="37" t="s">
        <v>1088</v>
      </c>
      <c r="Q315" s="20">
        <v>0</v>
      </c>
      <c r="R315" s="20">
        <v>0</v>
      </c>
      <c r="S315" s="60">
        <f t="shared" si="8"/>
        <v>0</v>
      </c>
      <c r="T315" s="19" t="s">
        <v>41</v>
      </c>
      <c r="U315" s="82" t="s">
        <v>2252</v>
      </c>
      <c r="V315" s="131" t="s">
        <v>866</v>
      </c>
      <c r="W315" s="216" t="s">
        <v>1014</v>
      </c>
      <c r="X315" s="71" t="s">
        <v>78</v>
      </c>
    </row>
    <row r="316" spans="1:24" ht="128.25" hidden="1" customHeight="1">
      <c r="A316" s="54" t="s">
        <v>421</v>
      </c>
      <c r="B316" s="54" t="s">
        <v>2039</v>
      </c>
      <c r="C316" s="54" t="s">
        <v>2039</v>
      </c>
      <c r="D316" s="54" t="s">
        <v>2065</v>
      </c>
      <c r="E316" s="54">
        <v>20</v>
      </c>
      <c r="F316" s="54" t="s">
        <v>2066</v>
      </c>
      <c r="G316" s="54" t="s">
        <v>35</v>
      </c>
      <c r="H316" s="8" t="s">
        <v>36</v>
      </c>
      <c r="I316" s="19" t="s">
        <v>91</v>
      </c>
      <c r="J316" s="67">
        <v>20</v>
      </c>
      <c r="K316" s="10" t="s">
        <v>297</v>
      </c>
      <c r="L316" s="192"/>
      <c r="M316" s="54">
        <v>1</v>
      </c>
      <c r="N316" s="37"/>
      <c r="O316" s="54" t="s">
        <v>2053</v>
      </c>
      <c r="P316" s="37" t="s">
        <v>1088</v>
      </c>
      <c r="Q316" s="20">
        <v>0</v>
      </c>
      <c r="R316" s="20">
        <v>0</v>
      </c>
      <c r="S316" s="60">
        <f t="shared" si="8"/>
        <v>0</v>
      </c>
      <c r="T316" s="19" t="s">
        <v>41</v>
      </c>
      <c r="U316" s="82" t="s">
        <v>2252</v>
      </c>
      <c r="V316" s="131" t="s">
        <v>866</v>
      </c>
      <c r="W316" s="216" t="s">
        <v>1014</v>
      </c>
      <c r="X316" s="71" t="s">
        <v>78</v>
      </c>
    </row>
    <row r="317" spans="1:24" ht="128.25" hidden="1" customHeight="1">
      <c r="A317" s="54" t="s">
        <v>421</v>
      </c>
      <c r="B317" s="54" t="s">
        <v>2039</v>
      </c>
      <c r="C317" s="54" t="s">
        <v>2039</v>
      </c>
      <c r="D317" s="54" t="s">
        <v>2065</v>
      </c>
      <c r="E317" s="54">
        <v>20</v>
      </c>
      <c r="F317" s="54" t="s">
        <v>2066</v>
      </c>
      <c r="G317" s="54" t="s">
        <v>35</v>
      </c>
      <c r="H317" s="8" t="s">
        <v>36</v>
      </c>
      <c r="I317" s="19" t="s">
        <v>91</v>
      </c>
      <c r="J317" s="67">
        <v>20</v>
      </c>
      <c r="K317" s="10" t="s">
        <v>297</v>
      </c>
      <c r="L317" s="192"/>
      <c r="M317" s="54">
        <v>1</v>
      </c>
      <c r="N317" s="37">
        <v>1492815</v>
      </c>
      <c r="O317" s="54" t="s">
        <v>2052</v>
      </c>
      <c r="P317" s="37" t="s">
        <v>1088</v>
      </c>
      <c r="Q317" s="20">
        <v>0</v>
      </c>
      <c r="R317" s="20">
        <v>0</v>
      </c>
      <c r="S317" s="60">
        <f t="shared" si="8"/>
        <v>0</v>
      </c>
      <c r="T317" s="19" t="s">
        <v>41</v>
      </c>
      <c r="U317" s="82" t="s">
        <v>2252</v>
      </c>
      <c r="V317" s="131" t="s">
        <v>866</v>
      </c>
      <c r="W317" s="216" t="s">
        <v>1014</v>
      </c>
      <c r="X317" s="71" t="s">
        <v>78</v>
      </c>
    </row>
    <row r="318" spans="1:24" ht="128.25" hidden="1" customHeight="1">
      <c r="A318" s="54" t="s">
        <v>421</v>
      </c>
      <c r="B318" s="54" t="s">
        <v>2039</v>
      </c>
      <c r="C318" s="54" t="s">
        <v>2039</v>
      </c>
      <c r="D318" s="54" t="s">
        <v>2065</v>
      </c>
      <c r="E318" s="54">
        <v>20</v>
      </c>
      <c r="F318" s="54" t="s">
        <v>2066</v>
      </c>
      <c r="G318" s="54" t="s">
        <v>35</v>
      </c>
      <c r="H318" s="8" t="s">
        <v>36</v>
      </c>
      <c r="I318" s="19" t="s">
        <v>91</v>
      </c>
      <c r="J318" s="67">
        <v>20</v>
      </c>
      <c r="K318" s="10" t="s">
        <v>297</v>
      </c>
      <c r="L318" s="192"/>
      <c r="M318" s="54">
        <v>1</v>
      </c>
      <c r="N318" s="37">
        <v>1170751</v>
      </c>
      <c r="O318" s="54" t="s">
        <v>2062</v>
      </c>
      <c r="P318" s="37" t="s">
        <v>1088</v>
      </c>
      <c r="Q318" s="20">
        <v>0</v>
      </c>
      <c r="R318" s="20">
        <v>0</v>
      </c>
      <c r="S318" s="60">
        <f t="shared" si="8"/>
        <v>0</v>
      </c>
      <c r="T318" s="19" t="s">
        <v>41</v>
      </c>
      <c r="U318" s="82" t="s">
        <v>2252</v>
      </c>
      <c r="V318" s="131" t="s">
        <v>866</v>
      </c>
      <c r="W318" s="216" t="s">
        <v>1014</v>
      </c>
      <c r="X318" s="71" t="s">
        <v>78</v>
      </c>
    </row>
    <row r="319" spans="1:24" ht="128.25" hidden="1" customHeight="1">
      <c r="A319" s="54" t="s">
        <v>421</v>
      </c>
      <c r="B319" s="54" t="s">
        <v>2039</v>
      </c>
      <c r="C319" s="54" t="s">
        <v>2039</v>
      </c>
      <c r="D319" s="54" t="s">
        <v>2065</v>
      </c>
      <c r="E319" s="54">
        <v>20</v>
      </c>
      <c r="F319" s="54" t="s">
        <v>2066</v>
      </c>
      <c r="G319" s="54" t="s">
        <v>35</v>
      </c>
      <c r="H319" s="8" t="s">
        <v>36</v>
      </c>
      <c r="I319" s="19" t="s">
        <v>91</v>
      </c>
      <c r="J319" s="67">
        <v>20</v>
      </c>
      <c r="K319" s="10" t="s">
        <v>297</v>
      </c>
      <c r="L319" s="192"/>
      <c r="M319" s="54">
        <v>1</v>
      </c>
      <c r="N319" s="37">
        <v>1491285</v>
      </c>
      <c r="O319" s="54" t="s">
        <v>2063</v>
      </c>
      <c r="P319" s="37" t="s">
        <v>1088</v>
      </c>
      <c r="Q319" s="20">
        <v>0</v>
      </c>
      <c r="R319" s="20">
        <v>0</v>
      </c>
      <c r="S319" s="60">
        <f t="shared" si="8"/>
        <v>0</v>
      </c>
      <c r="T319" s="19" t="s">
        <v>41</v>
      </c>
      <c r="U319" s="82" t="s">
        <v>2252</v>
      </c>
      <c r="V319" s="131" t="s">
        <v>866</v>
      </c>
      <c r="W319" s="216" t="s">
        <v>1014</v>
      </c>
      <c r="X319" s="71" t="s">
        <v>78</v>
      </c>
    </row>
    <row r="320" spans="1:24" ht="128.25" hidden="1" customHeight="1">
      <c r="A320" s="54" t="s">
        <v>421</v>
      </c>
      <c r="B320" s="54" t="s">
        <v>2039</v>
      </c>
      <c r="C320" s="54" t="s">
        <v>2039</v>
      </c>
      <c r="D320" s="54" t="s">
        <v>2065</v>
      </c>
      <c r="E320" s="54">
        <v>20</v>
      </c>
      <c r="F320" s="54" t="s">
        <v>2066</v>
      </c>
      <c r="G320" s="54" t="s">
        <v>35</v>
      </c>
      <c r="H320" s="8" t="s">
        <v>36</v>
      </c>
      <c r="I320" s="19" t="s">
        <v>91</v>
      </c>
      <c r="J320" s="67">
        <v>20</v>
      </c>
      <c r="K320" s="10" t="s">
        <v>297</v>
      </c>
      <c r="L320" s="192"/>
      <c r="M320" s="54">
        <v>1</v>
      </c>
      <c r="N320" s="54">
        <v>2111247</v>
      </c>
      <c r="O320" s="54" t="s">
        <v>2043</v>
      </c>
      <c r="P320" s="37" t="s">
        <v>1088</v>
      </c>
      <c r="Q320" s="20">
        <v>0</v>
      </c>
      <c r="R320" s="20">
        <v>0</v>
      </c>
      <c r="S320" s="60">
        <f t="shared" si="8"/>
        <v>0</v>
      </c>
      <c r="T320" s="19" t="s">
        <v>41</v>
      </c>
      <c r="U320" s="82" t="s">
        <v>2252</v>
      </c>
      <c r="V320" s="131" t="s">
        <v>866</v>
      </c>
      <c r="W320" s="216" t="s">
        <v>1014</v>
      </c>
      <c r="X320" s="71" t="s">
        <v>78</v>
      </c>
    </row>
    <row r="321" spans="1:24" ht="128.25" hidden="1" customHeight="1">
      <c r="A321" s="54" t="s">
        <v>421</v>
      </c>
      <c r="B321" s="54" t="s">
        <v>2039</v>
      </c>
      <c r="C321" s="54" t="s">
        <v>2039</v>
      </c>
      <c r="D321" s="54" t="s">
        <v>2065</v>
      </c>
      <c r="E321" s="54">
        <v>20</v>
      </c>
      <c r="F321" s="54" t="s">
        <v>2066</v>
      </c>
      <c r="G321" s="54" t="s">
        <v>35</v>
      </c>
      <c r="H321" s="8" t="s">
        <v>36</v>
      </c>
      <c r="I321" s="19" t="s">
        <v>91</v>
      </c>
      <c r="J321" s="67">
        <v>20</v>
      </c>
      <c r="K321" s="10" t="s">
        <v>297</v>
      </c>
      <c r="L321" s="192"/>
      <c r="M321" s="54">
        <v>1</v>
      </c>
      <c r="N321" s="37">
        <v>1552039</v>
      </c>
      <c r="O321" s="54" t="s">
        <v>2044</v>
      </c>
      <c r="P321" s="37" t="s">
        <v>1088</v>
      </c>
      <c r="Q321" s="20">
        <v>0</v>
      </c>
      <c r="R321" s="20">
        <v>0</v>
      </c>
      <c r="S321" s="60">
        <f t="shared" si="8"/>
        <v>0</v>
      </c>
      <c r="T321" s="19" t="s">
        <v>41</v>
      </c>
      <c r="U321" s="82" t="s">
        <v>2252</v>
      </c>
      <c r="V321" s="131" t="s">
        <v>866</v>
      </c>
      <c r="W321" s="216" t="s">
        <v>1014</v>
      </c>
      <c r="X321" s="71" t="s">
        <v>78</v>
      </c>
    </row>
    <row r="322" spans="1:24" ht="128.25" hidden="1" customHeight="1">
      <c r="A322" s="54" t="s">
        <v>421</v>
      </c>
      <c r="B322" s="54" t="s">
        <v>2039</v>
      </c>
      <c r="C322" s="54" t="s">
        <v>2039</v>
      </c>
      <c r="D322" s="54" t="s">
        <v>2065</v>
      </c>
      <c r="E322" s="54">
        <v>20</v>
      </c>
      <c r="F322" s="54" t="s">
        <v>2066</v>
      </c>
      <c r="G322" s="54" t="s">
        <v>35</v>
      </c>
      <c r="H322" s="8" t="s">
        <v>36</v>
      </c>
      <c r="I322" s="19" t="s">
        <v>91</v>
      </c>
      <c r="J322" s="67">
        <v>20</v>
      </c>
      <c r="K322" s="10" t="s">
        <v>297</v>
      </c>
      <c r="L322" s="192"/>
      <c r="M322" s="54">
        <v>1</v>
      </c>
      <c r="N322" s="37"/>
      <c r="O322" s="54" t="s">
        <v>2045</v>
      </c>
      <c r="P322" s="37" t="s">
        <v>1088</v>
      </c>
      <c r="Q322" s="20">
        <v>0</v>
      </c>
      <c r="R322" s="20">
        <v>0</v>
      </c>
      <c r="S322" s="60">
        <f t="shared" si="8"/>
        <v>0</v>
      </c>
      <c r="T322" s="19" t="s">
        <v>41</v>
      </c>
      <c r="U322" s="82" t="s">
        <v>2252</v>
      </c>
      <c r="V322" s="131" t="s">
        <v>866</v>
      </c>
      <c r="W322" s="216" t="s">
        <v>1014</v>
      </c>
      <c r="X322" s="71" t="s">
        <v>78</v>
      </c>
    </row>
    <row r="323" spans="1:24" ht="128.25" hidden="1" customHeight="1">
      <c r="A323" s="54" t="s">
        <v>421</v>
      </c>
      <c r="B323" s="54" t="s">
        <v>2039</v>
      </c>
      <c r="C323" s="54" t="s">
        <v>2039</v>
      </c>
      <c r="D323" s="54" t="s">
        <v>2065</v>
      </c>
      <c r="E323" s="54">
        <v>20</v>
      </c>
      <c r="F323" s="54" t="s">
        <v>2066</v>
      </c>
      <c r="G323" s="54" t="s">
        <v>35</v>
      </c>
      <c r="H323" s="8" t="s">
        <v>36</v>
      </c>
      <c r="I323" s="19" t="s">
        <v>91</v>
      </c>
      <c r="J323" s="67">
        <v>20</v>
      </c>
      <c r="K323" s="10" t="s">
        <v>297</v>
      </c>
      <c r="L323" s="192"/>
      <c r="M323" s="54">
        <v>1</v>
      </c>
      <c r="N323" s="37">
        <v>1492636</v>
      </c>
      <c r="O323" s="54" t="s">
        <v>2067</v>
      </c>
      <c r="P323" s="37" t="s">
        <v>1088</v>
      </c>
      <c r="Q323" s="20">
        <v>0</v>
      </c>
      <c r="R323" s="20">
        <v>0</v>
      </c>
      <c r="S323" s="60">
        <f t="shared" si="8"/>
        <v>0</v>
      </c>
      <c r="T323" s="19" t="s">
        <v>41</v>
      </c>
      <c r="U323" s="82" t="s">
        <v>2252</v>
      </c>
      <c r="V323" s="131" t="s">
        <v>866</v>
      </c>
      <c r="W323" s="216" t="s">
        <v>1014</v>
      </c>
      <c r="X323" s="71" t="s">
        <v>78</v>
      </c>
    </row>
    <row r="324" spans="1:24" ht="128.25" hidden="1" customHeight="1">
      <c r="A324" s="54" t="s">
        <v>421</v>
      </c>
      <c r="B324" s="54" t="s">
        <v>2039</v>
      </c>
      <c r="C324" s="54" t="s">
        <v>2039</v>
      </c>
      <c r="D324" s="54" t="s">
        <v>2065</v>
      </c>
      <c r="E324" s="54">
        <v>20</v>
      </c>
      <c r="F324" s="54" t="s">
        <v>2066</v>
      </c>
      <c r="G324" s="54" t="s">
        <v>35</v>
      </c>
      <c r="H324" s="8" t="s">
        <v>36</v>
      </c>
      <c r="I324" s="19" t="s">
        <v>91</v>
      </c>
      <c r="J324" s="67">
        <v>20</v>
      </c>
      <c r="K324" s="10" t="s">
        <v>297</v>
      </c>
      <c r="L324" s="192"/>
      <c r="M324" s="54">
        <v>1</v>
      </c>
      <c r="N324" s="54">
        <v>1568339</v>
      </c>
      <c r="O324" s="54" t="s">
        <v>2048</v>
      </c>
      <c r="P324" s="37" t="s">
        <v>1088</v>
      </c>
      <c r="Q324" s="20">
        <v>0</v>
      </c>
      <c r="R324" s="20">
        <v>0</v>
      </c>
      <c r="S324" s="60">
        <f t="shared" ref="S324:S387" si="9">(R324+Q324)*M324</f>
        <v>0</v>
      </c>
      <c r="T324" s="19" t="s">
        <v>41</v>
      </c>
      <c r="U324" s="82" t="s">
        <v>2252</v>
      </c>
      <c r="V324" s="131" t="s">
        <v>866</v>
      </c>
      <c r="W324" s="216" t="s">
        <v>1014</v>
      </c>
      <c r="X324" s="71" t="s">
        <v>78</v>
      </c>
    </row>
    <row r="325" spans="1:24" ht="128.25" hidden="1" customHeight="1">
      <c r="A325" s="54" t="s">
        <v>421</v>
      </c>
      <c r="B325" s="54" t="s">
        <v>2039</v>
      </c>
      <c r="C325" s="54" t="s">
        <v>2039</v>
      </c>
      <c r="D325" s="54" t="s">
        <v>2065</v>
      </c>
      <c r="E325" s="54">
        <v>20</v>
      </c>
      <c r="F325" s="54" t="s">
        <v>2066</v>
      </c>
      <c r="G325" s="54" t="s">
        <v>35</v>
      </c>
      <c r="H325" s="8" t="s">
        <v>36</v>
      </c>
      <c r="I325" s="19" t="s">
        <v>91</v>
      </c>
      <c r="J325" s="67">
        <v>20</v>
      </c>
      <c r="K325" s="10" t="s">
        <v>297</v>
      </c>
      <c r="L325" s="192"/>
      <c r="M325" s="54">
        <v>1</v>
      </c>
      <c r="N325" s="37"/>
      <c r="O325" s="54" t="s">
        <v>2068</v>
      </c>
      <c r="P325" s="37" t="s">
        <v>1088</v>
      </c>
      <c r="Q325" s="20">
        <v>0</v>
      </c>
      <c r="R325" s="20">
        <v>0</v>
      </c>
      <c r="S325" s="60">
        <f t="shared" si="9"/>
        <v>0</v>
      </c>
      <c r="T325" s="19" t="s">
        <v>41</v>
      </c>
      <c r="U325" s="82" t="s">
        <v>2252</v>
      </c>
      <c r="V325" s="131" t="s">
        <v>866</v>
      </c>
      <c r="W325" s="216" t="s">
        <v>1014</v>
      </c>
      <c r="X325" s="71" t="s">
        <v>78</v>
      </c>
    </row>
    <row r="326" spans="1:24" ht="128.25" hidden="1" customHeight="1">
      <c r="A326" s="54" t="s">
        <v>421</v>
      </c>
      <c r="B326" s="54" t="s">
        <v>2039</v>
      </c>
      <c r="C326" s="54" t="s">
        <v>2039</v>
      </c>
      <c r="D326" s="54" t="s">
        <v>2065</v>
      </c>
      <c r="E326" s="54">
        <v>20</v>
      </c>
      <c r="F326" s="54" t="s">
        <v>2066</v>
      </c>
      <c r="G326" s="54" t="s">
        <v>35</v>
      </c>
      <c r="H326" s="8" t="s">
        <v>36</v>
      </c>
      <c r="I326" s="19" t="s">
        <v>91</v>
      </c>
      <c r="J326" s="67">
        <v>20</v>
      </c>
      <c r="K326" s="10" t="s">
        <v>297</v>
      </c>
      <c r="L326" s="192"/>
      <c r="M326" s="54">
        <v>1</v>
      </c>
      <c r="N326" s="37"/>
      <c r="O326" s="54" t="s">
        <v>2057</v>
      </c>
      <c r="P326" s="37" t="s">
        <v>1088</v>
      </c>
      <c r="Q326" s="20">
        <v>0</v>
      </c>
      <c r="R326" s="20">
        <v>0</v>
      </c>
      <c r="S326" s="60">
        <f t="shared" si="9"/>
        <v>0</v>
      </c>
      <c r="T326" s="19" t="s">
        <v>41</v>
      </c>
      <c r="U326" s="82" t="s">
        <v>2252</v>
      </c>
      <c r="V326" s="131" t="s">
        <v>866</v>
      </c>
      <c r="W326" s="216" t="s">
        <v>1014</v>
      </c>
      <c r="X326" s="71" t="s">
        <v>78</v>
      </c>
    </row>
    <row r="327" spans="1:24" ht="128.25" hidden="1" customHeight="1">
      <c r="A327" s="54" t="s">
        <v>421</v>
      </c>
      <c r="B327" s="54" t="s">
        <v>2039</v>
      </c>
      <c r="C327" s="54" t="s">
        <v>2039</v>
      </c>
      <c r="D327" s="54" t="s">
        <v>2065</v>
      </c>
      <c r="E327" s="54">
        <v>20</v>
      </c>
      <c r="F327" s="54" t="s">
        <v>2066</v>
      </c>
      <c r="G327" s="54" t="s">
        <v>35</v>
      </c>
      <c r="H327" s="8" t="s">
        <v>36</v>
      </c>
      <c r="I327" s="19" t="s">
        <v>91</v>
      </c>
      <c r="J327" s="67">
        <v>20</v>
      </c>
      <c r="K327" s="10" t="s">
        <v>297</v>
      </c>
      <c r="L327" s="192"/>
      <c r="M327" s="54">
        <v>1</v>
      </c>
      <c r="N327" s="37">
        <v>2090643</v>
      </c>
      <c r="O327" s="54" t="s">
        <v>2069</v>
      </c>
      <c r="P327" s="37" t="s">
        <v>268</v>
      </c>
      <c r="Q327" s="20">
        <v>0</v>
      </c>
      <c r="R327" s="20">
        <v>0</v>
      </c>
      <c r="S327" s="60">
        <f t="shared" si="9"/>
        <v>0</v>
      </c>
      <c r="T327" s="19" t="s">
        <v>41</v>
      </c>
      <c r="U327" s="82" t="s">
        <v>2252</v>
      </c>
      <c r="V327" s="131" t="s">
        <v>866</v>
      </c>
      <c r="W327" s="216" t="s">
        <v>1014</v>
      </c>
      <c r="X327" s="71" t="s">
        <v>78</v>
      </c>
    </row>
    <row r="328" spans="1:24" ht="128.25" hidden="1" customHeight="1">
      <c r="A328" s="54" t="s">
        <v>421</v>
      </c>
      <c r="B328" s="54" t="s">
        <v>2039</v>
      </c>
      <c r="C328" s="54" t="s">
        <v>2039</v>
      </c>
      <c r="D328" s="54" t="s">
        <v>2065</v>
      </c>
      <c r="E328" s="54">
        <v>20</v>
      </c>
      <c r="F328" s="54" t="s">
        <v>2066</v>
      </c>
      <c r="G328" s="54" t="s">
        <v>35</v>
      </c>
      <c r="H328" s="8" t="s">
        <v>36</v>
      </c>
      <c r="I328" s="19" t="s">
        <v>91</v>
      </c>
      <c r="J328" s="67">
        <v>20</v>
      </c>
      <c r="K328" s="10" t="s">
        <v>297</v>
      </c>
      <c r="L328" s="192"/>
      <c r="M328" s="54">
        <v>1</v>
      </c>
      <c r="N328" s="54">
        <v>2091119</v>
      </c>
      <c r="O328" s="54" t="s">
        <v>2046</v>
      </c>
      <c r="P328" s="37" t="s">
        <v>268</v>
      </c>
      <c r="Q328" s="20">
        <v>0</v>
      </c>
      <c r="R328" s="20">
        <v>0</v>
      </c>
      <c r="S328" s="60">
        <f t="shared" si="9"/>
        <v>0</v>
      </c>
      <c r="T328" s="19" t="s">
        <v>41</v>
      </c>
      <c r="U328" s="82" t="s">
        <v>2252</v>
      </c>
      <c r="V328" s="131" t="s">
        <v>866</v>
      </c>
      <c r="W328" s="216" t="s">
        <v>1014</v>
      </c>
      <c r="X328" s="71" t="s">
        <v>78</v>
      </c>
    </row>
    <row r="329" spans="1:24" ht="128.25" hidden="1" customHeight="1">
      <c r="A329" s="54" t="s">
        <v>421</v>
      </c>
      <c r="B329" s="54" t="s">
        <v>2039</v>
      </c>
      <c r="C329" s="54" t="s">
        <v>2039</v>
      </c>
      <c r="D329" s="54" t="s">
        <v>2065</v>
      </c>
      <c r="E329" s="54">
        <v>20</v>
      </c>
      <c r="F329" s="54" t="s">
        <v>2066</v>
      </c>
      <c r="G329" s="54" t="s">
        <v>35</v>
      </c>
      <c r="H329" s="8" t="s">
        <v>36</v>
      </c>
      <c r="I329" s="19" t="s">
        <v>91</v>
      </c>
      <c r="J329" s="67">
        <v>20</v>
      </c>
      <c r="K329" s="10" t="s">
        <v>297</v>
      </c>
      <c r="L329" s="192"/>
      <c r="M329" s="54">
        <v>1</v>
      </c>
      <c r="N329" s="37">
        <v>1786070</v>
      </c>
      <c r="O329" s="54" t="s">
        <v>2060</v>
      </c>
      <c r="P329" s="37" t="s">
        <v>40</v>
      </c>
      <c r="Q329" s="20">
        <v>0</v>
      </c>
      <c r="R329" s="20">
        <v>0</v>
      </c>
      <c r="S329" s="60">
        <f t="shared" si="9"/>
        <v>0</v>
      </c>
      <c r="T329" s="19" t="s">
        <v>41</v>
      </c>
      <c r="U329" s="82" t="s">
        <v>2252</v>
      </c>
      <c r="V329" s="131" t="s">
        <v>866</v>
      </c>
      <c r="W329" s="216" t="s">
        <v>1014</v>
      </c>
      <c r="X329" s="71" t="s">
        <v>78</v>
      </c>
    </row>
    <row r="330" spans="1:24" ht="128.25" hidden="1" customHeight="1">
      <c r="A330" s="54" t="s">
        <v>421</v>
      </c>
      <c r="B330" s="19" t="s">
        <v>422</v>
      </c>
      <c r="C330" s="19" t="s">
        <v>422</v>
      </c>
      <c r="D330" s="19" t="s">
        <v>393</v>
      </c>
      <c r="E330" s="19">
        <v>15</v>
      </c>
      <c r="F330" s="19" t="s">
        <v>423</v>
      </c>
      <c r="G330" s="54" t="s">
        <v>45</v>
      </c>
      <c r="H330" s="8" t="s">
        <v>36</v>
      </c>
      <c r="I330" s="19" t="s">
        <v>37</v>
      </c>
      <c r="J330" s="10">
        <v>20</v>
      </c>
      <c r="K330" s="10">
        <v>43952</v>
      </c>
      <c r="L330" s="192"/>
      <c r="M330" s="19">
        <v>8</v>
      </c>
      <c r="N330" s="19"/>
      <c r="O330" s="19" t="s">
        <v>424</v>
      </c>
      <c r="P330" s="19" t="s">
        <v>425</v>
      </c>
      <c r="Q330" s="20">
        <v>0</v>
      </c>
      <c r="R330" s="20">
        <v>0</v>
      </c>
      <c r="S330" s="20">
        <f t="shared" si="9"/>
        <v>0</v>
      </c>
      <c r="T330" s="19" t="s">
        <v>41</v>
      </c>
      <c r="U330" s="15" t="s">
        <v>2253</v>
      </c>
      <c r="V330" s="131" t="s">
        <v>201</v>
      </c>
      <c r="W330" s="210" t="s">
        <v>207</v>
      </c>
      <c r="X330" s="41" t="s">
        <v>50</v>
      </c>
    </row>
    <row r="331" spans="1:24" ht="128.25" hidden="1" customHeight="1">
      <c r="A331" s="68" t="s">
        <v>421</v>
      </c>
      <c r="B331" s="68" t="s">
        <v>1728</v>
      </c>
      <c r="C331" s="27" t="s">
        <v>1732</v>
      </c>
      <c r="D331" s="27" t="s">
        <v>1729</v>
      </c>
      <c r="E331" s="27">
        <v>15</v>
      </c>
      <c r="F331" s="27" t="s">
        <v>394</v>
      </c>
      <c r="G331" s="68" t="s">
        <v>35</v>
      </c>
      <c r="H331" s="27" t="s">
        <v>310</v>
      </c>
      <c r="I331" s="24" t="s">
        <v>37</v>
      </c>
      <c r="J331" s="84">
        <v>48</v>
      </c>
      <c r="K331" s="10" t="s">
        <v>1733</v>
      </c>
      <c r="L331" s="192"/>
      <c r="M331" s="27">
        <v>1</v>
      </c>
      <c r="N331" s="68">
        <v>1491224</v>
      </c>
      <c r="O331" s="68" t="s">
        <v>1734</v>
      </c>
      <c r="P331" s="68" t="s">
        <v>162</v>
      </c>
      <c r="Q331" s="70">
        <v>14553</v>
      </c>
      <c r="R331" s="28">
        <v>0</v>
      </c>
      <c r="S331" s="85">
        <f t="shared" si="9"/>
        <v>14553</v>
      </c>
      <c r="T331" s="85" t="s">
        <v>41</v>
      </c>
      <c r="U331" s="29" t="s">
        <v>2254</v>
      </c>
      <c r="V331" s="112" t="s">
        <v>1735</v>
      </c>
      <c r="W331" s="262" t="s">
        <v>398</v>
      </c>
      <c r="X331" s="23"/>
    </row>
    <row r="332" spans="1:24" ht="128.25" hidden="1" customHeight="1">
      <c r="A332" s="54" t="s">
        <v>421</v>
      </c>
      <c r="B332" s="54" t="s">
        <v>1728</v>
      </c>
      <c r="C332" s="37" t="s">
        <v>1748</v>
      </c>
      <c r="D332" s="37" t="s">
        <v>1729</v>
      </c>
      <c r="E332" s="37">
        <v>15</v>
      </c>
      <c r="F332" s="37" t="s">
        <v>1749</v>
      </c>
      <c r="G332" s="54" t="s">
        <v>35</v>
      </c>
      <c r="H332" s="86" t="s">
        <v>310</v>
      </c>
      <c r="I332" s="87" t="s">
        <v>37</v>
      </c>
      <c r="J332" s="88">
        <v>24</v>
      </c>
      <c r="K332" s="10" t="s">
        <v>1750</v>
      </c>
      <c r="L332" s="192"/>
      <c r="M332" s="86">
        <v>1</v>
      </c>
      <c r="N332" s="86">
        <v>1568711</v>
      </c>
      <c r="O332" s="37" t="s">
        <v>1751</v>
      </c>
      <c r="P332" s="54" t="s">
        <v>162</v>
      </c>
      <c r="Q332" s="20">
        <v>0</v>
      </c>
      <c r="R332" s="20">
        <v>0</v>
      </c>
      <c r="S332" s="60">
        <f t="shared" si="9"/>
        <v>0</v>
      </c>
      <c r="T332" s="60" t="s">
        <v>41</v>
      </c>
      <c r="U332" s="19"/>
      <c r="V332" s="131" t="s">
        <v>184</v>
      </c>
      <c r="W332" s="216" t="s">
        <v>269</v>
      </c>
      <c r="X332" s="23"/>
    </row>
    <row r="333" spans="1:24" ht="128.25" hidden="1" customHeight="1">
      <c r="A333" s="54" t="s">
        <v>421</v>
      </c>
      <c r="B333" s="54" t="s">
        <v>1728</v>
      </c>
      <c r="C333" s="37" t="s">
        <v>1748</v>
      </c>
      <c r="D333" s="37" t="s">
        <v>1729</v>
      </c>
      <c r="E333" s="37">
        <v>15</v>
      </c>
      <c r="F333" s="37" t="s">
        <v>1749</v>
      </c>
      <c r="G333" s="54" t="s">
        <v>35</v>
      </c>
      <c r="H333" s="86" t="s">
        <v>310</v>
      </c>
      <c r="I333" s="87" t="s">
        <v>37</v>
      </c>
      <c r="J333" s="88">
        <v>24</v>
      </c>
      <c r="K333" s="10" t="s">
        <v>1750</v>
      </c>
      <c r="L333" s="192"/>
      <c r="M333" s="86">
        <v>1</v>
      </c>
      <c r="N333" s="86">
        <v>1380073</v>
      </c>
      <c r="O333" s="37" t="s">
        <v>1752</v>
      </c>
      <c r="P333" s="54" t="s">
        <v>162</v>
      </c>
      <c r="Q333" s="20">
        <v>0</v>
      </c>
      <c r="R333" s="20">
        <v>0</v>
      </c>
      <c r="S333" s="60">
        <f t="shared" si="9"/>
        <v>0</v>
      </c>
      <c r="T333" s="60" t="s">
        <v>41</v>
      </c>
      <c r="U333" s="19"/>
      <c r="V333" s="131" t="s">
        <v>184</v>
      </c>
      <c r="W333" s="216" t="s">
        <v>269</v>
      </c>
      <c r="X333" s="23"/>
    </row>
    <row r="334" spans="1:24" ht="128.25" hidden="1" customHeight="1">
      <c r="A334" s="54" t="s">
        <v>421</v>
      </c>
      <c r="B334" s="54" t="s">
        <v>1728</v>
      </c>
      <c r="C334" s="37" t="s">
        <v>1732</v>
      </c>
      <c r="D334" s="37" t="s">
        <v>1729</v>
      </c>
      <c r="E334" s="37">
        <v>15</v>
      </c>
      <c r="F334" s="37" t="s">
        <v>1736</v>
      </c>
      <c r="G334" s="54" t="s">
        <v>35</v>
      </c>
      <c r="H334" s="86" t="s">
        <v>310</v>
      </c>
      <c r="I334" s="87" t="s">
        <v>37</v>
      </c>
      <c r="J334" s="88">
        <v>24</v>
      </c>
      <c r="K334" s="10" t="s">
        <v>1737</v>
      </c>
      <c r="L334" s="192"/>
      <c r="M334" s="86">
        <v>1</v>
      </c>
      <c r="N334" s="89">
        <v>1568335</v>
      </c>
      <c r="O334" s="89" t="s">
        <v>1738</v>
      </c>
      <c r="P334" s="54" t="s">
        <v>162</v>
      </c>
      <c r="Q334" s="60">
        <v>700</v>
      </c>
      <c r="R334" s="20">
        <v>5960</v>
      </c>
      <c r="S334" s="60">
        <f t="shared" si="9"/>
        <v>6660</v>
      </c>
      <c r="T334" s="19" t="s">
        <v>41</v>
      </c>
      <c r="U334" s="19"/>
      <c r="V334" s="37" t="s">
        <v>1036</v>
      </c>
      <c r="W334" s="216" t="s">
        <v>1739</v>
      </c>
      <c r="X334" s="23"/>
    </row>
    <row r="335" spans="1:24" ht="128.25" hidden="1" customHeight="1">
      <c r="A335" s="54" t="s">
        <v>421</v>
      </c>
      <c r="B335" s="54" t="s">
        <v>1728</v>
      </c>
      <c r="C335" s="37" t="s">
        <v>1748</v>
      </c>
      <c r="D335" s="37" t="s">
        <v>1729</v>
      </c>
      <c r="E335" s="37">
        <v>15</v>
      </c>
      <c r="F335" s="37" t="s">
        <v>1753</v>
      </c>
      <c r="G335" s="54" t="s">
        <v>35</v>
      </c>
      <c r="H335" s="86" t="s">
        <v>310</v>
      </c>
      <c r="I335" s="87" t="s">
        <v>37</v>
      </c>
      <c r="J335" s="88">
        <v>24</v>
      </c>
      <c r="K335" s="10">
        <v>43927</v>
      </c>
      <c r="L335" s="192"/>
      <c r="M335" s="86">
        <v>1</v>
      </c>
      <c r="N335" s="86">
        <v>1380073</v>
      </c>
      <c r="O335" s="37" t="s">
        <v>1752</v>
      </c>
      <c r="P335" s="54" t="s">
        <v>162</v>
      </c>
      <c r="Q335" s="20">
        <v>0</v>
      </c>
      <c r="R335" s="20">
        <v>0</v>
      </c>
      <c r="S335" s="60">
        <f t="shared" si="9"/>
        <v>0</v>
      </c>
      <c r="T335" s="60" t="s">
        <v>41</v>
      </c>
      <c r="U335" s="19"/>
      <c r="V335" s="131" t="s">
        <v>184</v>
      </c>
      <c r="W335" s="216" t="s">
        <v>1083</v>
      </c>
      <c r="X335" s="23"/>
    </row>
    <row r="336" spans="1:24" ht="128.25" hidden="1" customHeight="1">
      <c r="A336" s="54" t="s">
        <v>421</v>
      </c>
      <c r="B336" s="54" t="s">
        <v>1728</v>
      </c>
      <c r="C336" s="37" t="s">
        <v>1748</v>
      </c>
      <c r="D336" s="37" t="s">
        <v>1729</v>
      </c>
      <c r="E336" s="37">
        <v>15</v>
      </c>
      <c r="F336" s="37" t="s">
        <v>1753</v>
      </c>
      <c r="G336" s="89" t="s">
        <v>35</v>
      </c>
      <c r="H336" s="86" t="s">
        <v>310</v>
      </c>
      <c r="I336" s="87" t="s">
        <v>37</v>
      </c>
      <c r="J336" s="88">
        <v>24</v>
      </c>
      <c r="K336" s="10">
        <v>43927</v>
      </c>
      <c r="L336" s="192"/>
      <c r="M336" s="86">
        <v>1</v>
      </c>
      <c r="N336" s="86">
        <v>1348891</v>
      </c>
      <c r="O336" s="86" t="s">
        <v>1754</v>
      </c>
      <c r="P336" s="54" t="s">
        <v>162</v>
      </c>
      <c r="Q336" s="20">
        <v>0</v>
      </c>
      <c r="R336" s="20">
        <v>0</v>
      </c>
      <c r="S336" s="60">
        <f t="shared" si="9"/>
        <v>0</v>
      </c>
      <c r="T336" s="60" t="s">
        <v>41</v>
      </c>
      <c r="U336" s="19"/>
      <c r="V336" s="131" t="s">
        <v>184</v>
      </c>
      <c r="W336" s="216" t="s">
        <v>1083</v>
      </c>
      <c r="X336" s="23"/>
    </row>
    <row r="337" spans="1:24" ht="128.25" hidden="1" customHeight="1">
      <c r="A337" s="54" t="s">
        <v>421</v>
      </c>
      <c r="B337" s="54" t="s">
        <v>1728</v>
      </c>
      <c r="C337" s="37" t="s">
        <v>1748</v>
      </c>
      <c r="D337" s="37" t="s">
        <v>1729</v>
      </c>
      <c r="E337" s="37">
        <v>15</v>
      </c>
      <c r="F337" s="37" t="s">
        <v>1755</v>
      </c>
      <c r="G337" s="54" t="s">
        <v>35</v>
      </c>
      <c r="H337" s="86" t="s">
        <v>310</v>
      </c>
      <c r="I337" s="87" t="s">
        <v>37</v>
      </c>
      <c r="J337" s="88">
        <v>40</v>
      </c>
      <c r="K337" s="10" t="s">
        <v>1756</v>
      </c>
      <c r="L337" s="192"/>
      <c r="M337" s="86">
        <v>1</v>
      </c>
      <c r="N337" s="86">
        <v>2110700</v>
      </c>
      <c r="O337" s="86" t="s">
        <v>1757</v>
      </c>
      <c r="P337" s="54" t="s">
        <v>162</v>
      </c>
      <c r="Q337" s="20">
        <v>5305</v>
      </c>
      <c r="R337" s="20">
        <v>12746</v>
      </c>
      <c r="S337" s="60">
        <f t="shared" si="9"/>
        <v>18051</v>
      </c>
      <c r="T337" s="60" t="s">
        <v>41</v>
      </c>
      <c r="U337" s="19"/>
      <c r="V337" s="131" t="s">
        <v>184</v>
      </c>
      <c r="W337" s="216" t="s">
        <v>1758</v>
      </c>
      <c r="X337" s="23"/>
    </row>
    <row r="338" spans="1:24" ht="128.25" hidden="1" customHeight="1">
      <c r="A338" s="54" t="s">
        <v>421</v>
      </c>
      <c r="B338" s="54" t="s">
        <v>1728</v>
      </c>
      <c r="C338" s="37" t="s">
        <v>1748</v>
      </c>
      <c r="D338" s="37" t="s">
        <v>1729</v>
      </c>
      <c r="E338" s="37">
        <v>15</v>
      </c>
      <c r="F338" s="37" t="s">
        <v>1755</v>
      </c>
      <c r="G338" s="54" t="s">
        <v>35</v>
      </c>
      <c r="H338" s="86" t="s">
        <v>310</v>
      </c>
      <c r="I338" s="87" t="s">
        <v>37</v>
      </c>
      <c r="J338" s="88">
        <v>40</v>
      </c>
      <c r="K338" s="10" t="s">
        <v>1756</v>
      </c>
      <c r="L338" s="192"/>
      <c r="M338" s="86">
        <v>1</v>
      </c>
      <c r="N338" s="86">
        <v>2110800</v>
      </c>
      <c r="O338" s="86" t="s">
        <v>1759</v>
      </c>
      <c r="P338" s="54" t="s">
        <v>162</v>
      </c>
      <c r="Q338" s="20">
        <v>5305</v>
      </c>
      <c r="R338" s="20">
        <v>12746</v>
      </c>
      <c r="S338" s="60">
        <f t="shared" si="9"/>
        <v>18051</v>
      </c>
      <c r="T338" s="60" t="s">
        <v>41</v>
      </c>
      <c r="U338" s="19"/>
      <c r="V338" s="131" t="s">
        <v>184</v>
      </c>
      <c r="W338" s="216" t="s">
        <v>1758</v>
      </c>
      <c r="X338" s="23"/>
    </row>
    <row r="339" spans="1:24" ht="128.25" hidden="1" customHeight="1">
      <c r="A339" s="54" t="s">
        <v>421</v>
      </c>
      <c r="B339" s="54" t="s">
        <v>1728</v>
      </c>
      <c r="C339" s="37" t="s">
        <v>1748</v>
      </c>
      <c r="D339" s="37" t="s">
        <v>1729</v>
      </c>
      <c r="E339" s="37">
        <v>15</v>
      </c>
      <c r="F339" s="37" t="s">
        <v>1755</v>
      </c>
      <c r="G339" s="89" t="s">
        <v>35</v>
      </c>
      <c r="H339" s="86" t="s">
        <v>310</v>
      </c>
      <c r="I339" s="87" t="s">
        <v>37</v>
      </c>
      <c r="J339" s="88">
        <v>40</v>
      </c>
      <c r="K339" s="10" t="s">
        <v>1756</v>
      </c>
      <c r="L339" s="192"/>
      <c r="M339" s="86">
        <v>1</v>
      </c>
      <c r="N339" s="86">
        <v>1568233</v>
      </c>
      <c r="O339" s="86" t="s">
        <v>1760</v>
      </c>
      <c r="P339" s="54" t="s">
        <v>162</v>
      </c>
      <c r="Q339" s="20">
        <v>5305</v>
      </c>
      <c r="R339" s="20">
        <v>12746</v>
      </c>
      <c r="S339" s="60">
        <f t="shared" si="9"/>
        <v>18051</v>
      </c>
      <c r="T339" s="60" t="s">
        <v>41</v>
      </c>
      <c r="U339" s="19"/>
      <c r="V339" s="131" t="s">
        <v>184</v>
      </c>
      <c r="W339" s="216" t="s">
        <v>1758</v>
      </c>
      <c r="X339" s="23"/>
    </row>
    <row r="340" spans="1:24" ht="128.25" hidden="1" customHeight="1">
      <c r="A340" s="54" t="s">
        <v>421</v>
      </c>
      <c r="B340" s="54" t="s">
        <v>1728</v>
      </c>
      <c r="C340" s="37" t="s">
        <v>1748</v>
      </c>
      <c r="D340" s="37" t="s">
        <v>1729</v>
      </c>
      <c r="E340" s="37">
        <v>15</v>
      </c>
      <c r="F340" s="37" t="s">
        <v>1755</v>
      </c>
      <c r="G340" s="89" t="s">
        <v>35</v>
      </c>
      <c r="H340" s="86" t="s">
        <v>310</v>
      </c>
      <c r="I340" s="87" t="s">
        <v>37</v>
      </c>
      <c r="J340" s="88">
        <v>40</v>
      </c>
      <c r="K340" s="10" t="s">
        <v>1756</v>
      </c>
      <c r="L340" s="192"/>
      <c r="M340" s="86">
        <v>1</v>
      </c>
      <c r="N340" s="86">
        <v>1348891</v>
      </c>
      <c r="O340" s="86" t="s">
        <v>1754</v>
      </c>
      <c r="P340" s="54" t="s">
        <v>162</v>
      </c>
      <c r="Q340" s="20">
        <v>5305</v>
      </c>
      <c r="R340" s="20">
        <v>12746</v>
      </c>
      <c r="S340" s="60">
        <f t="shared" si="9"/>
        <v>18051</v>
      </c>
      <c r="T340" s="60" t="s">
        <v>41</v>
      </c>
      <c r="U340" s="19"/>
      <c r="V340" s="131" t="s">
        <v>184</v>
      </c>
      <c r="W340" s="216" t="s">
        <v>1758</v>
      </c>
      <c r="X340" s="23"/>
    </row>
    <row r="341" spans="1:24" ht="128.25" hidden="1" customHeight="1">
      <c r="A341" s="54" t="s">
        <v>421</v>
      </c>
      <c r="B341" s="54" t="s">
        <v>1728</v>
      </c>
      <c r="C341" s="37" t="s">
        <v>1732</v>
      </c>
      <c r="D341" s="37" t="s">
        <v>1740</v>
      </c>
      <c r="E341" s="37">
        <v>15</v>
      </c>
      <c r="F341" s="86" t="s">
        <v>1741</v>
      </c>
      <c r="G341" s="89" t="s">
        <v>145</v>
      </c>
      <c r="H341" s="86" t="s">
        <v>132</v>
      </c>
      <c r="I341" s="87" t="s">
        <v>37</v>
      </c>
      <c r="J341" s="88">
        <v>360</v>
      </c>
      <c r="K341" s="10" t="s">
        <v>1742</v>
      </c>
      <c r="L341" s="192" t="s">
        <v>759</v>
      </c>
      <c r="M341" s="86">
        <v>1</v>
      </c>
      <c r="N341" s="86">
        <v>1492802</v>
      </c>
      <c r="O341" s="86" t="s">
        <v>1743</v>
      </c>
      <c r="P341" s="54" t="s">
        <v>162</v>
      </c>
      <c r="Q341" s="20">
        <v>0</v>
      </c>
      <c r="R341" s="20">
        <v>0</v>
      </c>
      <c r="S341" s="20">
        <f t="shared" si="9"/>
        <v>0</v>
      </c>
      <c r="T341" s="60" t="s">
        <v>145</v>
      </c>
      <c r="U341" s="19" t="s">
        <v>2255</v>
      </c>
      <c r="V341" s="131" t="s">
        <v>184</v>
      </c>
      <c r="W341" s="131" t="s">
        <v>1226</v>
      </c>
      <c r="X341" s="23"/>
    </row>
    <row r="342" spans="1:24" ht="128.25" hidden="1" customHeight="1">
      <c r="A342" s="54" t="s">
        <v>421</v>
      </c>
      <c r="B342" s="54" t="s">
        <v>1728</v>
      </c>
      <c r="C342" s="37" t="s">
        <v>1732</v>
      </c>
      <c r="D342" s="37" t="s">
        <v>1744</v>
      </c>
      <c r="E342" s="37">
        <v>15</v>
      </c>
      <c r="F342" s="37" t="s">
        <v>1745</v>
      </c>
      <c r="G342" s="89" t="s">
        <v>35</v>
      </c>
      <c r="H342" s="8" t="s">
        <v>36</v>
      </c>
      <c r="I342" s="87" t="s">
        <v>37</v>
      </c>
      <c r="J342" s="88">
        <v>24</v>
      </c>
      <c r="K342" s="10" t="s">
        <v>1746</v>
      </c>
      <c r="L342" s="192"/>
      <c r="M342" s="86">
        <v>1</v>
      </c>
      <c r="N342" s="86">
        <v>1819566</v>
      </c>
      <c r="O342" s="86" t="s">
        <v>1747</v>
      </c>
      <c r="P342" s="19" t="s">
        <v>40</v>
      </c>
      <c r="Q342" s="20">
        <v>0</v>
      </c>
      <c r="R342" s="20">
        <v>0</v>
      </c>
      <c r="S342" s="60">
        <f t="shared" si="9"/>
        <v>0</v>
      </c>
      <c r="T342" s="60" t="s">
        <v>41</v>
      </c>
      <c r="U342" s="19" t="s">
        <v>2256</v>
      </c>
      <c r="V342" s="131" t="s">
        <v>184</v>
      </c>
      <c r="W342" s="216" t="s">
        <v>269</v>
      </c>
      <c r="X342" s="23"/>
    </row>
    <row r="343" spans="1:24" ht="128.25" hidden="1" customHeight="1">
      <c r="A343" s="54" t="s">
        <v>421</v>
      </c>
      <c r="B343" s="54" t="s">
        <v>1728</v>
      </c>
      <c r="C343" s="37" t="s">
        <v>1748</v>
      </c>
      <c r="D343" s="37" t="s">
        <v>1729</v>
      </c>
      <c r="E343" s="37">
        <v>15</v>
      </c>
      <c r="F343" s="37" t="s">
        <v>1761</v>
      </c>
      <c r="G343" s="89" t="s">
        <v>35</v>
      </c>
      <c r="H343" s="86" t="s">
        <v>310</v>
      </c>
      <c r="I343" s="87" t="s">
        <v>37</v>
      </c>
      <c r="J343" s="88">
        <v>16</v>
      </c>
      <c r="K343" s="10" t="s">
        <v>1762</v>
      </c>
      <c r="L343" s="192"/>
      <c r="M343" s="86">
        <v>1</v>
      </c>
      <c r="N343" s="86">
        <v>1348891</v>
      </c>
      <c r="O343" s="86" t="s">
        <v>1754</v>
      </c>
      <c r="P343" s="54" t="s">
        <v>162</v>
      </c>
      <c r="Q343" s="20">
        <v>0</v>
      </c>
      <c r="R343" s="20">
        <v>0</v>
      </c>
      <c r="S343" s="60">
        <f t="shared" si="9"/>
        <v>0</v>
      </c>
      <c r="T343" s="60" t="s">
        <v>41</v>
      </c>
      <c r="U343" s="19"/>
      <c r="V343" s="131" t="s">
        <v>184</v>
      </c>
      <c r="W343" s="216" t="s">
        <v>1758</v>
      </c>
      <c r="X343" s="23"/>
    </row>
    <row r="344" spans="1:24" ht="128.25" hidden="1" customHeight="1">
      <c r="A344" s="54" t="s">
        <v>421</v>
      </c>
      <c r="B344" s="54" t="s">
        <v>1728</v>
      </c>
      <c r="C344" s="37" t="s">
        <v>1748</v>
      </c>
      <c r="D344" s="37" t="s">
        <v>1729</v>
      </c>
      <c r="E344" s="37">
        <v>15</v>
      </c>
      <c r="F344" s="37" t="s">
        <v>1761</v>
      </c>
      <c r="G344" s="89" t="s">
        <v>35</v>
      </c>
      <c r="H344" s="86" t="s">
        <v>310</v>
      </c>
      <c r="I344" s="87" t="s">
        <v>37</v>
      </c>
      <c r="J344" s="88">
        <v>16</v>
      </c>
      <c r="K344" s="10" t="s">
        <v>1762</v>
      </c>
      <c r="L344" s="192"/>
      <c r="M344" s="86">
        <v>1</v>
      </c>
      <c r="N344" s="86">
        <v>1568233</v>
      </c>
      <c r="O344" s="86" t="s">
        <v>1760</v>
      </c>
      <c r="P344" s="54" t="s">
        <v>162</v>
      </c>
      <c r="Q344" s="20">
        <v>0</v>
      </c>
      <c r="R344" s="20">
        <v>0</v>
      </c>
      <c r="S344" s="60">
        <f t="shared" si="9"/>
        <v>0</v>
      </c>
      <c r="T344" s="60" t="s">
        <v>41</v>
      </c>
      <c r="U344" s="19"/>
      <c r="V344" s="131" t="s">
        <v>184</v>
      </c>
      <c r="W344" s="216" t="s">
        <v>1758</v>
      </c>
      <c r="X344" s="23"/>
    </row>
    <row r="345" spans="1:24" ht="128.25" hidden="1" customHeight="1">
      <c r="A345" s="54" t="s">
        <v>421</v>
      </c>
      <c r="B345" s="54" t="s">
        <v>1728</v>
      </c>
      <c r="C345" s="37" t="s">
        <v>1748</v>
      </c>
      <c r="D345" s="37" t="s">
        <v>1729</v>
      </c>
      <c r="E345" s="37">
        <v>15</v>
      </c>
      <c r="F345" s="37" t="s">
        <v>1761</v>
      </c>
      <c r="G345" s="54" t="s">
        <v>35</v>
      </c>
      <c r="H345" s="86" t="s">
        <v>310</v>
      </c>
      <c r="I345" s="87" t="s">
        <v>37</v>
      </c>
      <c r="J345" s="88">
        <v>16</v>
      </c>
      <c r="K345" s="10" t="s">
        <v>1762</v>
      </c>
      <c r="L345" s="192"/>
      <c r="M345" s="86">
        <v>1</v>
      </c>
      <c r="N345" s="86">
        <v>1568711</v>
      </c>
      <c r="O345" s="37" t="s">
        <v>1751</v>
      </c>
      <c r="P345" s="54" t="s">
        <v>162</v>
      </c>
      <c r="Q345" s="20">
        <v>0</v>
      </c>
      <c r="R345" s="20">
        <v>0</v>
      </c>
      <c r="S345" s="60">
        <f t="shared" si="9"/>
        <v>0</v>
      </c>
      <c r="T345" s="60" t="s">
        <v>41</v>
      </c>
      <c r="U345" s="19"/>
      <c r="V345" s="131" t="s">
        <v>184</v>
      </c>
      <c r="W345" s="216" t="s">
        <v>1758</v>
      </c>
      <c r="X345" s="23"/>
    </row>
    <row r="346" spans="1:24" ht="128.25" hidden="1" customHeight="1">
      <c r="A346" s="54" t="s">
        <v>421</v>
      </c>
      <c r="B346" s="54" t="s">
        <v>1728</v>
      </c>
      <c r="C346" s="37" t="s">
        <v>1748</v>
      </c>
      <c r="D346" s="37" t="s">
        <v>1729</v>
      </c>
      <c r="E346" s="37">
        <v>15</v>
      </c>
      <c r="F346" s="37" t="s">
        <v>1763</v>
      </c>
      <c r="G346" s="54" t="s">
        <v>35</v>
      </c>
      <c r="H346" s="86" t="s">
        <v>310</v>
      </c>
      <c r="I346" s="87" t="s">
        <v>37</v>
      </c>
      <c r="J346" s="88">
        <v>32</v>
      </c>
      <c r="K346" s="10" t="s">
        <v>1764</v>
      </c>
      <c r="L346" s="192"/>
      <c r="M346" s="86">
        <v>1</v>
      </c>
      <c r="N346" s="86">
        <v>2110700</v>
      </c>
      <c r="O346" s="86" t="s">
        <v>1757</v>
      </c>
      <c r="P346" s="54" t="s">
        <v>162</v>
      </c>
      <c r="Q346" s="20">
        <v>0</v>
      </c>
      <c r="R346" s="20">
        <v>0</v>
      </c>
      <c r="S346" s="60">
        <f t="shared" si="9"/>
        <v>0</v>
      </c>
      <c r="T346" s="60" t="s">
        <v>41</v>
      </c>
      <c r="U346" s="15" t="s">
        <v>2257</v>
      </c>
      <c r="V346" s="131" t="s">
        <v>184</v>
      </c>
      <c r="W346" s="216" t="s">
        <v>1758</v>
      </c>
      <c r="X346" s="23"/>
    </row>
    <row r="347" spans="1:24" ht="128.25" hidden="1" customHeight="1">
      <c r="A347" s="54" t="s">
        <v>421</v>
      </c>
      <c r="B347" s="54" t="s">
        <v>1728</v>
      </c>
      <c r="C347" s="37" t="s">
        <v>1748</v>
      </c>
      <c r="D347" s="37" t="s">
        <v>1729</v>
      </c>
      <c r="E347" s="37">
        <v>15</v>
      </c>
      <c r="F347" s="37" t="s">
        <v>1763</v>
      </c>
      <c r="G347" s="54" t="s">
        <v>35</v>
      </c>
      <c r="H347" s="86" t="s">
        <v>310</v>
      </c>
      <c r="I347" s="87" t="s">
        <v>37</v>
      </c>
      <c r="J347" s="88">
        <v>32</v>
      </c>
      <c r="K347" s="10" t="s">
        <v>1764</v>
      </c>
      <c r="L347" s="192"/>
      <c r="M347" s="86">
        <v>1</v>
      </c>
      <c r="N347" s="86">
        <v>2110800</v>
      </c>
      <c r="O347" s="86" t="s">
        <v>1759</v>
      </c>
      <c r="P347" s="54" t="s">
        <v>162</v>
      </c>
      <c r="Q347" s="20">
        <v>0</v>
      </c>
      <c r="R347" s="20">
        <v>0</v>
      </c>
      <c r="S347" s="60">
        <f t="shared" si="9"/>
        <v>0</v>
      </c>
      <c r="T347" s="60" t="s">
        <v>41</v>
      </c>
      <c r="U347" s="15" t="s">
        <v>2257</v>
      </c>
      <c r="V347" s="131" t="s">
        <v>184</v>
      </c>
      <c r="W347" s="216" t="s">
        <v>1758</v>
      </c>
      <c r="X347" s="23"/>
    </row>
    <row r="348" spans="1:24" ht="128.25" hidden="1" customHeight="1">
      <c r="A348" s="54" t="s">
        <v>421</v>
      </c>
      <c r="B348" s="54" t="s">
        <v>1728</v>
      </c>
      <c r="C348" s="37" t="s">
        <v>1748</v>
      </c>
      <c r="D348" s="37" t="s">
        <v>1729</v>
      </c>
      <c r="E348" s="37">
        <v>15</v>
      </c>
      <c r="F348" s="37" t="s">
        <v>1763</v>
      </c>
      <c r="G348" s="89" t="s">
        <v>35</v>
      </c>
      <c r="H348" s="86" t="s">
        <v>310</v>
      </c>
      <c r="I348" s="87" t="s">
        <v>37</v>
      </c>
      <c r="J348" s="88">
        <v>32</v>
      </c>
      <c r="K348" s="10" t="s">
        <v>1764</v>
      </c>
      <c r="L348" s="192"/>
      <c r="M348" s="86">
        <v>1</v>
      </c>
      <c r="N348" s="86">
        <v>1568233</v>
      </c>
      <c r="O348" s="86" t="s">
        <v>1760</v>
      </c>
      <c r="P348" s="54" t="s">
        <v>162</v>
      </c>
      <c r="Q348" s="20">
        <v>0</v>
      </c>
      <c r="R348" s="20">
        <v>0</v>
      </c>
      <c r="S348" s="60">
        <f t="shared" si="9"/>
        <v>0</v>
      </c>
      <c r="T348" s="60" t="s">
        <v>41</v>
      </c>
      <c r="U348" s="15" t="s">
        <v>2257</v>
      </c>
      <c r="V348" s="131" t="s">
        <v>184</v>
      </c>
      <c r="W348" s="216" t="s">
        <v>1758</v>
      </c>
      <c r="X348" s="23"/>
    </row>
    <row r="349" spans="1:24" ht="128.25" hidden="1" customHeight="1">
      <c r="A349" s="54" t="s">
        <v>421</v>
      </c>
      <c r="B349" s="54" t="s">
        <v>1728</v>
      </c>
      <c r="C349" s="37" t="s">
        <v>1748</v>
      </c>
      <c r="D349" s="37" t="s">
        <v>1729</v>
      </c>
      <c r="E349" s="37">
        <v>15</v>
      </c>
      <c r="F349" s="37" t="s">
        <v>1763</v>
      </c>
      <c r="G349" s="89" t="s">
        <v>35</v>
      </c>
      <c r="H349" s="86" t="s">
        <v>310</v>
      </c>
      <c r="I349" s="87" t="s">
        <v>37</v>
      </c>
      <c r="J349" s="88">
        <v>32</v>
      </c>
      <c r="K349" s="10" t="s">
        <v>1764</v>
      </c>
      <c r="L349" s="192"/>
      <c r="M349" s="86">
        <v>1</v>
      </c>
      <c r="N349" s="86">
        <v>1348891</v>
      </c>
      <c r="O349" s="86" t="s">
        <v>1754</v>
      </c>
      <c r="P349" s="54" t="s">
        <v>162</v>
      </c>
      <c r="Q349" s="20">
        <v>0</v>
      </c>
      <c r="R349" s="20">
        <v>0</v>
      </c>
      <c r="S349" s="60">
        <f t="shared" si="9"/>
        <v>0</v>
      </c>
      <c r="T349" s="60" t="s">
        <v>41</v>
      </c>
      <c r="U349" s="15" t="s">
        <v>2257</v>
      </c>
      <c r="V349" s="131" t="s">
        <v>184</v>
      </c>
      <c r="W349" s="216" t="s">
        <v>1758</v>
      </c>
      <c r="X349" s="23"/>
    </row>
    <row r="350" spans="1:24" ht="128.25" hidden="1" customHeight="1">
      <c r="A350" s="54" t="s">
        <v>421</v>
      </c>
      <c r="B350" s="54" t="s">
        <v>1728</v>
      </c>
      <c r="C350" s="37" t="s">
        <v>1748</v>
      </c>
      <c r="D350" s="37" t="s">
        <v>1729</v>
      </c>
      <c r="E350" s="37">
        <v>15</v>
      </c>
      <c r="F350" s="37" t="s">
        <v>1763</v>
      </c>
      <c r="G350" s="54" t="s">
        <v>35</v>
      </c>
      <c r="H350" s="86" t="s">
        <v>310</v>
      </c>
      <c r="I350" s="87" t="s">
        <v>37</v>
      </c>
      <c r="J350" s="88">
        <v>32</v>
      </c>
      <c r="K350" s="10" t="s">
        <v>1764</v>
      </c>
      <c r="L350" s="192"/>
      <c r="M350" s="86">
        <v>1</v>
      </c>
      <c r="N350" s="86">
        <v>1491431</v>
      </c>
      <c r="O350" s="86" t="s">
        <v>1765</v>
      </c>
      <c r="P350" s="54" t="s">
        <v>162</v>
      </c>
      <c r="Q350" s="20">
        <v>0</v>
      </c>
      <c r="R350" s="20">
        <v>0</v>
      </c>
      <c r="S350" s="60">
        <f t="shared" si="9"/>
        <v>0</v>
      </c>
      <c r="T350" s="60" t="s">
        <v>41</v>
      </c>
      <c r="U350" s="15" t="s">
        <v>2257</v>
      </c>
      <c r="V350" s="131" t="s">
        <v>184</v>
      </c>
      <c r="W350" s="216" t="s">
        <v>1758</v>
      </c>
      <c r="X350" s="23"/>
    </row>
    <row r="351" spans="1:24" ht="128.25" hidden="1" customHeight="1">
      <c r="A351" s="54" t="s">
        <v>421</v>
      </c>
      <c r="B351" s="54" t="s">
        <v>1728</v>
      </c>
      <c r="C351" s="37" t="s">
        <v>1748</v>
      </c>
      <c r="D351" s="37" t="s">
        <v>1729</v>
      </c>
      <c r="E351" s="37">
        <v>15</v>
      </c>
      <c r="F351" s="37" t="s">
        <v>1763</v>
      </c>
      <c r="G351" s="54" t="s">
        <v>35</v>
      </c>
      <c r="H351" s="86" t="s">
        <v>310</v>
      </c>
      <c r="I351" s="87" t="s">
        <v>37</v>
      </c>
      <c r="J351" s="88">
        <v>32</v>
      </c>
      <c r="K351" s="10" t="s">
        <v>1764</v>
      </c>
      <c r="L351" s="192"/>
      <c r="M351" s="86">
        <v>1</v>
      </c>
      <c r="N351" s="86">
        <v>2091209</v>
      </c>
      <c r="O351" s="86" t="s">
        <v>1766</v>
      </c>
      <c r="P351" s="19" t="s">
        <v>268</v>
      </c>
      <c r="Q351" s="20">
        <v>0</v>
      </c>
      <c r="R351" s="20">
        <v>0</v>
      </c>
      <c r="S351" s="60">
        <f t="shared" si="9"/>
        <v>0</v>
      </c>
      <c r="T351" s="60" t="s">
        <v>41</v>
      </c>
      <c r="U351" s="15" t="s">
        <v>2257</v>
      </c>
      <c r="V351" s="131" t="s">
        <v>184</v>
      </c>
      <c r="W351" s="216" t="s">
        <v>1758</v>
      </c>
      <c r="X351" s="23"/>
    </row>
    <row r="352" spans="1:24" ht="128.25" hidden="1" customHeight="1">
      <c r="A352" s="54" t="s">
        <v>421</v>
      </c>
      <c r="B352" s="57" t="s">
        <v>1767</v>
      </c>
      <c r="C352" s="57" t="s">
        <v>1767</v>
      </c>
      <c r="D352" s="57" t="s">
        <v>1778</v>
      </c>
      <c r="E352" s="57">
        <v>20</v>
      </c>
      <c r="F352" s="57" t="s">
        <v>1779</v>
      </c>
      <c r="G352" s="57" t="s">
        <v>35</v>
      </c>
      <c r="H352" s="57" t="s">
        <v>310</v>
      </c>
      <c r="I352" s="57" t="s">
        <v>37</v>
      </c>
      <c r="J352" s="90">
        <v>32</v>
      </c>
      <c r="K352" s="10" t="s">
        <v>1780</v>
      </c>
      <c r="L352" s="192"/>
      <c r="M352" s="57">
        <v>1</v>
      </c>
      <c r="N352" s="56">
        <v>1901791</v>
      </c>
      <c r="O352" s="57" t="s">
        <v>1781</v>
      </c>
      <c r="P352" s="19" t="s">
        <v>107</v>
      </c>
      <c r="Q352" s="59">
        <v>0</v>
      </c>
      <c r="R352" s="59">
        <v>0</v>
      </c>
      <c r="S352" s="59">
        <f t="shared" si="9"/>
        <v>0</v>
      </c>
      <c r="T352" s="60" t="s">
        <v>41</v>
      </c>
      <c r="U352" s="57"/>
      <c r="V352" s="216" t="s">
        <v>56</v>
      </c>
      <c r="W352" s="216" t="s">
        <v>57</v>
      </c>
      <c r="X352" s="23"/>
    </row>
    <row r="353" spans="1:24" ht="128.25" hidden="1" customHeight="1">
      <c r="A353" s="54" t="s">
        <v>421</v>
      </c>
      <c r="B353" s="57" t="s">
        <v>1767</v>
      </c>
      <c r="C353" s="57" t="s">
        <v>1767</v>
      </c>
      <c r="D353" s="57" t="s">
        <v>1778</v>
      </c>
      <c r="E353" s="57">
        <v>20</v>
      </c>
      <c r="F353" s="57" t="s">
        <v>1779</v>
      </c>
      <c r="G353" s="57" t="s">
        <v>35</v>
      </c>
      <c r="H353" s="57" t="s">
        <v>310</v>
      </c>
      <c r="I353" s="57" t="s">
        <v>37</v>
      </c>
      <c r="J353" s="90">
        <v>40</v>
      </c>
      <c r="K353" s="10" t="s">
        <v>1780</v>
      </c>
      <c r="L353" s="192"/>
      <c r="M353" s="57">
        <v>1</v>
      </c>
      <c r="N353" s="56">
        <v>1461291</v>
      </c>
      <c r="O353" s="57" t="s">
        <v>1782</v>
      </c>
      <c r="P353" s="54" t="s">
        <v>162</v>
      </c>
      <c r="Q353" s="59">
        <v>0</v>
      </c>
      <c r="R353" s="59">
        <v>0</v>
      </c>
      <c r="S353" s="59">
        <f t="shared" si="9"/>
        <v>0</v>
      </c>
      <c r="T353" s="60" t="s">
        <v>41</v>
      </c>
      <c r="U353" s="57"/>
      <c r="V353" s="216" t="s">
        <v>56</v>
      </c>
      <c r="W353" s="216" t="s">
        <v>57</v>
      </c>
      <c r="X353" s="23"/>
    </row>
    <row r="354" spans="1:24" ht="128.25" hidden="1" customHeight="1">
      <c r="A354" s="54" t="s">
        <v>421</v>
      </c>
      <c r="B354" s="19" t="s">
        <v>1767</v>
      </c>
      <c r="C354" s="19" t="s">
        <v>1767</v>
      </c>
      <c r="D354" s="19" t="s">
        <v>1778</v>
      </c>
      <c r="E354" s="19">
        <v>20</v>
      </c>
      <c r="F354" s="19" t="s">
        <v>1779</v>
      </c>
      <c r="G354" s="19" t="s">
        <v>35</v>
      </c>
      <c r="H354" s="19" t="s">
        <v>310</v>
      </c>
      <c r="I354" s="19" t="s">
        <v>37</v>
      </c>
      <c r="J354" s="10">
        <v>40</v>
      </c>
      <c r="K354" s="10" t="s">
        <v>1780</v>
      </c>
      <c r="L354" s="192"/>
      <c r="M354" s="19">
        <v>1</v>
      </c>
      <c r="N354" s="37">
        <v>2273781</v>
      </c>
      <c r="O354" s="19" t="s">
        <v>1783</v>
      </c>
      <c r="P354" s="19" t="s">
        <v>107</v>
      </c>
      <c r="Q354" s="20">
        <v>0</v>
      </c>
      <c r="R354" s="20">
        <v>0</v>
      </c>
      <c r="S354" s="20">
        <f t="shared" si="9"/>
        <v>0</v>
      </c>
      <c r="T354" s="60" t="s">
        <v>41</v>
      </c>
      <c r="U354" s="19"/>
      <c r="V354" s="216" t="s">
        <v>56</v>
      </c>
      <c r="W354" s="216" t="s">
        <v>57</v>
      </c>
      <c r="X354" s="23"/>
    </row>
    <row r="355" spans="1:24" ht="128.25" hidden="1" customHeight="1">
      <c r="A355" s="54" t="s">
        <v>421</v>
      </c>
      <c r="B355" s="19" t="s">
        <v>1767</v>
      </c>
      <c r="C355" s="19" t="s">
        <v>1767</v>
      </c>
      <c r="D355" s="19" t="s">
        <v>1778</v>
      </c>
      <c r="E355" s="19">
        <v>20</v>
      </c>
      <c r="F355" s="19" t="s">
        <v>1779</v>
      </c>
      <c r="G355" s="19" t="s">
        <v>35</v>
      </c>
      <c r="H355" s="19" t="s">
        <v>310</v>
      </c>
      <c r="I355" s="19" t="s">
        <v>37</v>
      </c>
      <c r="J355" s="10">
        <v>40</v>
      </c>
      <c r="K355" s="10" t="s">
        <v>1780</v>
      </c>
      <c r="L355" s="192"/>
      <c r="M355" s="19">
        <v>1</v>
      </c>
      <c r="N355" s="37">
        <v>3150903</v>
      </c>
      <c r="O355" s="19" t="s">
        <v>1784</v>
      </c>
      <c r="P355" s="19" t="s">
        <v>40</v>
      </c>
      <c r="Q355" s="20">
        <v>0</v>
      </c>
      <c r="R355" s="20">
        <v>0</v>
      </c>
      <c r="S355" s="20">
        <f t="shared" si="9"/>
        <v>0</v>
      </c>
      <c r="T355" s="60" t="s">
        <v>41</v>
      </c>
      <c r="U355" s="19"/>
      <c r="V355" s="216" t="s">
        <v>56</v>
      </c>
      <c r="W355" s="216" t="s">
        <v>57</v>
      </c>
      <c r="X355" s="23"/>
    </row>
    <row r="356" spans="1:24" ht="128.25" hidden="1" customHeight="1">
      <c r="A356" s="54" t="s">
        <v>421</v>
      </c>
      <c r="B356" s="19" t="s">
        <v>1767</v>
      </c>
      <c r="C356" s="19" t="s">
        <v>1767</v>
      </c>
      <c r="D356" s="19" t="s">
        <v>1778</v>
      </c>
      <c r="E356" s="19">
        <v>20</v>
      </c>
      <c r="F356" s="19" t="s">
        <v>1779</v>
      </c>
      <c r="G356" s="19" t="s">
        <v>35</v>
      </c>
      <c r="H356" s="19" t="s">
        <v>310</v>
      </c>
      <c r="I356" s="19" t="s">
        <v>37</v>
      </c>
      <c r="J356" s="10">
        <v>40</v>
      </c>
      <c r="K356" s="10" t="s">
        <v>1780</v>
      </c>
      <c r="L356" s="192"/>
      <c r="M356" s="19">
        <v>1</v>
      </c>
      <c r="N356" s="37">
        <v>1892404</v>
      </c>
      <c r="O356" s="19" t="s">
        <v>1785</v>
      </c>
      <c r="P356" s="19" t="s">
        <v>40</v>
      </c>
      <c r="Q356" s="20">
        <v>0</v>
      </c>
      <c r="R356" s="20">
        <v>0</v>
      </c>
      <c r="S356" s="20">
        <f t="shared" si="9"/>
        <v>0</v>
      </c>
      <c r="T356" s="60" t="s">
        <v>41</v>
      </c>
      <c r="U356" s="19"/>
      <c r="V356" s="216" t="s">
        <v>56</v>
      </c>
      <c r="W356" s="216" t="s">
        <v>57</v>
      </c>
      <c r="X356" s="23"/>
    </row>
    <row r="357" spans="1:24" ht="128.25" hidden="1" customHeight="1">
      <c r="A357" s="54" t="s">
        <v>421</v>
      </c>
      <c r="B357" s="19" t="s">
        <v>1767</v>
      </c>
      <c r="C357" s="19" t="s">
        <v>1768</v>
      </c>
      <c r="D357" s="19" t="s">
        <v>1769</v>
      </c>
      <c r="E357" s="19">
        <v>15</v>
      </c>
      <c r="F357" s="19" t="s">
        <v>1770</v>
      </c>
      <c r="G357" s="19" t="s">
        <v>35</v>
      </c>
      <c r="H357" s="19" t="s">
        <v>310</v>
      </c>
      <c r="I357" s="19" t="s">
        <v>37</v>
      </c>
      <c r="J357" s="10">
        <v>40</v>
      </c>
      <c r="K357" s="10">
        <v>2020</v>
      </c>
      <c r="L357" s="192"/>
      <c r="M357" s="19">
        <v>1</v>
      </c>
      <c r="N357" s="37">
        <v>1568331</v>
      </c>
      <c r="O357" s="19" t="s">
        <v>1771</v>
      </c>
      <c r="P357" s="19" t="s">
        <v>107</v>
      </c>
      <c r="Q357" s="91">
        <v>2560</v>
      </c>
      <c r="R357" s="20">
        <v>0</v>
      </c>
      <c r="S357" s="20">
        <f t="shared" si="9"/>
        <v>2560</v>
      </c>
      <c r="T357" s="19" t="s">
        <v>41</v>
      </c>
      <c r="U357" s="19"/>
      <c r="V357" s="210" t="s">
        <v>148</v>
      </c>
      <c r="W357" s="216" t="s">
        <v>225</v>
      </c>
      <c r="X357" s="23"/>
    </row>
    <row r="358" spans="1:24" ht="45" hidden="1">
      <c r="A358" s="54" t="s">
        <v>421</v>
      </c>
      <c r="B358" s="19" t="s">
        <v>1767</v>
      </c>
      <c r="C358" s="19" t="s">
        <v>1768</v>
      </c>
      <c r="D358" s="19" t="s">
        <v>1769</v>
      </c>
      <c r="E358" s="19">
        <v>15</v>
      </c>
      <c r="F358" s="19" t="s">
        <v>1770</v>
      </c>
      <c r="G358" s="19" t="s">
        <v>35</v>
      </c>
      <c r="H358" s="19" t="s">
        <v>310</v>
      </c>
      <c r="I358" s="19" t="s">
        <v>37</v>
      </c>
      <c r="J358" s="10">
        <v>40</v>
      </c>
      <c r="K358" s="10">
        <v>2020</v>
      </c>
      <c r="L358" s="192"/>
      <c r="M358" s="19">
        <v>1</v>
      </c>
      <c r="N358" s="37">
        <v>1509978</v>
      </c>
      <c r="O358" s="19" t="s">
        <v>1772</v>
      </c>
      <c r="P358" s="19" t="s">
        <v>107</v>
      </c>
      <c r="Q358" s="91">
        <v>2560</v>
      </c>
      <c r="R358" s="20">
        <v>0</v>
      </c>
      <c r="S358" s="20">
        <f t="shared" si="9"/>
        <v>2560</v>
      </c>
      <c r="T358" s="19" t="s">
        <v>41</v>
      </c>
      <c r="U358" s="19"/>
      <c r="V358" s="210" t="s">
        <v>148</v>
      </c>
      <c r="W358" s="216" t="s">
        <v>225</v>
      </c>
      <c r="X358" s="23"/>
    </row>
    <row r="359" spans="1:24" ht="299.25" hidden="1">
      <c r="A359" s="54" t="s">
        <v>421</v>
      </c>
      <c r="B359" s="54" t="s">
        <v>2039</v>
      </c>
      <c r="C359" s="54" t="s">
        <v>2039</v>
      </c>
      <c r="D359" s="54" t="s">
        <v>2040</v>
      </c>
      <c r="E359" s="54">
        <v>15</v>
      </c>
      <c r="F359" s="54" t="s">
        <v>2070</v>
      </c>
      <c r="G359" s="54" t="s">
        <v>35</v>
      </c>
      <c r="H359" s="8" t="s">
        <v>36</v>
      </c>
      <c r="I359" s="19" t="s">
        <v>37</v>
      </c>
      <c r="J359" s="67">
        <v>30</v>
      </c>
      <c r="K359" s="10" t="s">
        <v>1803</v>
      </c>
      <c r="L359" s="192"/>
      <c r="M359" s="54">
        <v>1</v>
      </c>
      <c r="N359" s="37">
        <v>1491408</v>
      </c>
      <c r="O359" s="54" t="s">
        <v>2054</v>
      </c>
      <c r="P359" s="37" t="s">
        <v>1088</v>
      </c>
      <c r="Q359" s="20">
        <v>0</v>
      </c>
      <c r="R359" s="20">
        <v>0</v>
      </c>
      <c r="S359" s="60">
        <f t="shared" si="9"/>
        <v>0</v>
      </c>
      <c r="T359" s="19" t="s">
        <v>41</v>
      </c>
      <c r="U359" s="54" t="s">
        <v>2258</v>
      </c>
      <c r="V359" s="131" t="s">
        <v>184</v>
      </c>
      <c r="W359" s="216" t="s">
        <v>626</v>
      </c>
      <c r="X359" s="23"/>
    </row>
    <row r="360" spans="1:24" ht="128.25" hidden="1" customHeight="1">
      <c r="A360" s="68" t="s">
        <v>421</v>
      </c>
      <c r="B360" s="24" t="s">
        <v>1767</v>
      </c>
      <c r="C360" s="24" t="s">
        <v>1767</v>
      </c>
      <c r="D360" s="24" t="s">
        <v>1786</v>
      </c>
      <c r="E360" s="24">
        <v>15</v>
      </c>
      <c r="F360" s="24" t="s">
        <v>1787</v>
      </c>
      <c r="G360" s="24" t="s">
        <v>35</v>
      </c>
      <c r="H360" s="24" t="s">
        <v>36</v>
      </c>
      <c r="I360" s="24" t="s">
        <v>46</v>
      </c>
      <c r="J360" s="26">
        <v>20</v>
      </c>
      <c r="K360" s="10" t="s">
        <v>1788</v>
      </c>
      <c r="L360" s="192"/>
      <c r="M360" s="24">
        <v>1</v>
      </c>
      <c r="N360" s="27">
        <v>1461291</v>
      </c>
      <c r="O360" s="24" t="s">
        <v>1782</v>
      </c>
      <c r="P360" s="68" t="s">
        <v>162</v>
      </c>
      <c r="Q360" s="28">
        <v>0</v>
      </c>
      <c r="R360" s="28">
        <v>0</v>
      </c>
      <c r="S360" s="28">
        <f t="shared" si="9"/>
        <v>0</v>
      </c>
      <c r="T360" s="24" t="s">
        <v>41</v>
      </c>
      <c r="U360" s="31" t="s">
        <v>2235</v>
      </c>
      <c r="V360" s="262" t="s">
        <v>48</v>
      </c>
      <c r="W360" s="262" t="s">
        <v>72</v>
      </c>
      <c r="X360" s="23"/>
    </row>
    <row r="361" spans="1:24" ht="128.25" hidden="1" customHeight="1">
      <c r="A361" s="68" t="s">
        <v>421</v>
      </c>
      <c r="B361" s="24" t="s">
        <v>1767</v>
      </c>
      <c r="C361" s="24" t="s">
        <v>1767</v>
      </c>
      <c r="D361" s="24" t="s">
        <v>1786</v>
      </c>
      <c r="E361" s="24">
        <v>15</v>
      </c>
      <c r="F361" s="24" t="s">
        <v>1787</v>
      </c>
      <c r="G361" s="24" t="s">
        <v>35</v>
      </c>
      <c r="H361" s="24" t="s">
        <v>36</v>
      </c>
      <c r="I361" s="24" t="s">
        <v>46</v>
      </c>
      <c r="J361" s="26">
        <v>20</v>
      </c>
      <c r="K361" s="10" t="s">
        <v>1788</v>
      </c>
      <c r="L361" s="192"/>
      <c r="M361" s="24">
        <v>1</v>
      </c>
      <c r="N361" s="27">
        <v>1359470</v>
      </c>
      <c r="O361" s="24" t="s">
        <v>1789</v>
      </c>
      <c r="P361" s="68" t="s">
        <v>162</v>
      </c>
      <c r="Q361" s="28">
        <v>0</v>
      </c>
      <c r="R361" s="28">
        <v>0</v>
      </c>
      <c r="S361" s="28">
        <f t="shared" si="9"/>
        <v>0</v>
      </c>
      <c r="T361" s="24" t="s">
        <v>41</v>
      </c>
      <c r="U361" s="31" t="s">
        <v>2235</v>
      </c>
      <c r="V361" s="262" t="s">
        <v>48</v>
      </c>
      <c r="W361" s="262" t="s">
        <v>72</v>
      </c>
      <c r="X361" s="23"/>
    </row>
    <row r="362" spans="1:24" ht="128.25" hidden="1" customHeight="1">
      <c r="A362" s="68" t="s">
        <v>421</v>
      </c>
      <c r="B362" s="24" t="s">
        <v>1767</v>
      </c>
      <c r="C362" s="24" t="s">
        <v>1767</v>
      </c>
      <c r="D362" s="24" t="s">
        <v>1786</v>
      </c>
      <c r="E362" s="24">
        <v>15</v>
      </c>
      <c r="F362" s="24" t="s">
        <v>1787</v>
      </c>
      <c r="G362" s="24" t="s">
        <v>35</v>
      </c>
      <c r="H362" s="24" t="s">
        <v>36</v>
      </c>
      <c r="I362" s="24" t="s">
        <v>46</v>
      </c>
      <c r="J362" s="26">
        <v>20</v>
      </c>
      <c r="K362" s="10" t="s">
        <v>1788</v>
      </c>
      <c r="L362" s="192"/>
      <c r="M362" s="24">
        <v>1</v>
      </c>
      <c r="N362" s="27">
        <v>1820416</v>
      </c>
      <c r="O362" s="24" t="s">
        <v>1790</v>
      </c>
      <c r="P362" s="24" t="s">
        <v>1791</v>
      </c>
      <c r="Q362" s="28">
        <v>0</v>
      </c>
      <c r="R362" s="28">
        <v>0</v>
      </c>
      <c r="S362" s="28">
        <f t="shared" si="9"/>
        <v>0</v>
      </c>
      <c r="T362" s="24" t="s">
        <v>41</v>
      </c>
      <c r="U362" s="31" t="s">
        <v>2235</v>
      </c>
      <c r="V362" s="262" t="s">
        <v>48</v>
      </c>
      <c r="W362" s="262" t="s">
        <v>72</v>
      </c>
      <c r="X362" s="23"/>
    </row>
    <row r="363" spans="1:24" s="42" customFormat="1" ht="128.25" hidden="1" customHeight="1">
      <c r="A363" s="51" t="s">
        <v>421</v>
      </c>
      <c r="B363" s="51" t="str">
        <f t="shared" ref="B363:E364" si="10">B362</f>
        <v>GGTIN</v>
      </c>
      <c r="C363" s="51" t="str">
        <f t="shared" si="10"/>
        <v>GGTIN</v>
      </c>
      <c r="D363" s="51" t="str">
        <f t="shared" si="10"/>
        <v>Criar e manter uma estratégia para digitalização de serviços</v>
      </c>
      <c r="E363" s="51">
        <f t="shared" si="10"/>
        <v>15</v>
      </c>
      <c r="F363" s="12" t="s">
        <v>44</v>
      </c>
      <c r="G363" s="12" t="s">
        <v>35</v>
      </c>
      <c r="H363" s="8" t="s">
        <v>36</v>
      </c>
      <c r="I363" s="51" t="s">
        <v>37</v>
      </c>
      <c r="J363" s="52">
        <v>20</v>
      </c>
      <c r="K363" s="10">
        <v>2020</v>
      </c>
      <c r="L363" s="192"/>
      <c r="M363" s="51">
        <v>1</v>
      </c>
      <c r="N363" s="51">
        <v>1094244</v>
      </c>
      <c r="O363" s="51" t="s">
        <v>921</v>
      </c>
      <c r="P363" s="8" t="s">
        <v>107</v>
      </c>
      <c r="Q363" s="64">
        <v>1800</v>
      </c>
      <c r="R363" s="64">
        <v>0</v>
      </c>
      <c r="S363" s="64">
        <f t="shared" si="9"/>
        <v>1800</v>
      </c>
      <c r="T363" s="8" t="s">
        <v>41</v>
      </c>
      <c r="U363" s="40"/>
      <c r="V363" s="131" t="s">
        <v>48</v>
      </c>
      <c r="W363" s="210" t="s">
        <v>49</v>
      </c>
      <c r="X363" s="71" t="s">
        <v>78</v>
      </c>
    </row>
    <row r="364" spans="1:24" s="42" customFormat="1" ht="128.25" hidden="1" customHeight="1">
      <c r="A364" s="51" t="s">
        <v>421</v>
      </c>
      <c r="B364" s="51" t="str">
        <f t="shared" si="10"/>
        <v>GGTIN</v>
      </c>
      <c r="C364" s="51" t="str">
        <f t="shared" si="10"/>
        <v>GGTIN</v>
      </c>
      <c r="D364" s="51" t="str">
        <f t="shared" si="10"/>
        <v>Criar e manter uma estratégia para digitalização de serviços</v>
      </c>
      <c r="E364" s="51">
        <f t="shared" si="10"/>
        <v>15</v>
      </c>
      <c r="F364" s="12" t="str">
        <f>F363</f>
        <v>Power BI</v>
      </c>
      <c r="G364" s="12" t="s">
        <v>45</v>
      </c>
      <c r="H364" s="8" t="s">
        <v>36</v>
      </c>
      <c r="I364" s="51" t="s">
        <v>37</v>
      </c>
      <c r="J364" s="52">
        <v>20</v>
      </c>
      <c r="K364" s="10">
        <f>K363</f>
        <v>2020</v>
      </c>
      <c r="L364" s="192"/>
      <c r="M364" s="51">
        <f>M363</f>
        <v>1</v>
      </c>
      <c r="N364" s="51">
        <v>1567992</v>
      </c>
      <c r="O364" s="51" t="s">
        <v>842</v>
      </c>
      <c r="P364" s="8" t="s">
        <v>107</v>
      </c>
      <c r="Q364" s="64">
        <v>1800</v>
      </c>
      <c r="R364" s="64">
        <v>0</v>
      </c>
      <c r="S364" s="64">
        <f t="shared" si="9"/>
        <v>1800</v>
      </c>
      <c r="T364" s="8" t="s">
        <v>41</v>
      </c>
      <c r="U364" s="40" t="s">
        <v>45</v>
      </c>
      <c r="V364" s="131" t="s">
        <v>48</v>
      </c>
      <c r="W364" s="210" t="s">
        <v>49</v>
      </c>
      <c r="X364" s="41" t="s">
        <v>50</v>
      </c>
    </row>
    <row r="365" spans="1:24" ht="128.25" hidden="1" customHeight="1">
      <c r="A365" s="54" t="s">
        <v>421</v>
      </c>
      <c r="B365" s="19" t="s">
        <v>1767</v>
      </c>
      <c r="C365" s="19" t="s">
        <v>1767</v>
      </c>
      <c r="D365" s="19" t="s">
        <v>1778</v>
      </c>
      <c r="E365" s="19">
        <v>20</v>
      </c>
      <c r="F365" s="19" t="s">
        <v>1792</v>
      </c>
      <c r="G365" s="19" t="s">
        <v>35</v>
      </c>
      <c r="H365" s="8" t="s">
        <v>36</v>
      </c>
      <c r="I365" s="19" t="s">
        <v>37</v>
      </c>
      <c r="J365" s="10">
        <v>16</v>
      </c>
      <c r="K365" s="10" t="s">
        <v>1793</v>
      </c>
      <c r="L365" s="192"/>
      <c r="M365" s="19">
        <v>1</v>
      </c>
      <c r="N365" s="37">
        <v>3150903</v>
      </c>
      <c r="O365" s="19" t="s">
        <v>1784</v>
      </c>
      <c r="P365" s="19" t="s">
        <v>40</v>
      </c>
      <c r="Q365" s="91">
        <v>2660</v>
      </c>
      <c r="R365" s="20">
        <v>0</v>
      </c>
      <c r="S365" s="20">
        <f t="shared" si="9"/>
        <v>2660</v>
      </c>
      <c r="T365" s="19" t="s">
        <v>41</v>
      </c>
      <c r="U365" s="19"/>
      <c r="V365" s="216" t="s">
        <v>48</v>
      </c>
      <c r="W365" s="216" t="s">
        <v>126</v>
      </c>
      <c r="X365" s="23"/>
    </row>
    <row r="366" spans="1:24" ht="128.25" hidden="1" customHeight="1">
      <c r="A366" s="54" t="s">
        <v>421</v>
      </c>
      <c r="B366" s="57" t="s">
        <v>1767</v>
      </c>
      <c r="C366" s="57" t="s">
        <v>1767</v>
      </c>
      <c r="D366" s="57" t="s">
        <v>1778</v>
      </c>
      <c r="E366" s="57">
        <v>20</v>
      </c>
      <c r="F366" s="57" t="s">
        <v>1792</v>
      </c>
      <c r="G366" s="19" t="s">
        <v>35</v>
      </c>
      <c r="H366" s="8" t="s">
        <v>36</v>
      </c>
      <c r="I366" s="19" t="s">
        <v>37</v>
      </c>
      <c r="J366" s="90">
        <v>16</v>
      </c>
      <c r="K366" s="10" t="s">
        <v>1793</v>
      </c>
      <c r="L366" s="192"/>
      <c r="M366" s="57">
        <v>1</v>
      </c>
      <c r="N366" s="56">
        <v>1892404</v>
      </c>
      <c r="O366" s="57" t="s">
        <v>1785</v>
      </c>
      <c r="P366" s="19" t="s">
        <v>40</v>
      </c>
      <c r="Q366" s="91">
        <v>2660</v>
      </c>
      <c r="R366" s="20">
        <v>0</v>
      </c>
      <c r="S366" s="20">
        <f t="shared" si="9"/>
        <v>2660</v>
      </c>
      <c r="T366" s="57" t="s">
        <v>41</v>
      </c>
      <c r="U366" s="57"/>
      <c r="V366" s="216" t="s">
        <v>48</v>
      </c>
      <c r="W366" s="216" t="s">
        <v>126</v>
      </c>
      <c r="X366" s="23"/>
    </row>
    <row r="367" spans="1:24" ht="128.25" hidden="1" customHeight="1">
      <c r="A367" s="54" t="s">
        <v>421</v>
      </c>
      <c r="B367" s="19" t="s">
        <v>1767</v>
      </c>
      <c r="C367" s="19" t="s">
        <v>1767</v>
      </c>
      <c r="D367" s="19" t="s">
        <v>1778</v>
      </c>
      <c r="E367" s="19">
        <v>20</v>
      </c>
      <c r="F367" s="19" t="s">
        <v>1792</v>
      </c>
      <c r="G367" s="19" t="s">
        <v>35</v>
      </c>
      <c r="H367" s="8" t="s">
        <v>36</v>
      </c>
      <c r="I367" s="19" t="s">
        <v>37</v>
      </c>
      <c r="J367" s="10">
        <v>16</v>
      </c>
      <c r="K367" s="10" t="s">
        <v>1793</v>
      </c>
      <c r="L367" s="192"/>
      <c r="M367" s="19">
        <v>1</v>
      </c>
      <c r="N367" s="37">
        <v>2273781</v>
      </c>
      <c r="O367" s="19" t="s">
        <v>1783</v>
      </c>
      <c r="P367" s="19" t="s">
        <v>107</v>
      </c>
      <c r="Q367" s="91">
        <v>2660</v>
      </c>
      <c r="R367" s="20">
        <v>0</v>
      </c>
      <c r="S367" s="20">
        <f t="shared" si="9"/>
        <v>2660</v>
      </c>
      <c r="T367" s="19" t="s">
        <v>41</v>
      </c>
      <c r="U367" s="19"/>
      <c r="V367" s="216" t="s">
        <v>48</v>
      </c>
      <c r="W367" s="216" t="s">
        <v>126</v>
      </c>
      <c r="X367" s="23"/>
    </row>
    <row r="368" spans="1:24" ht="128.25" hidden="1" customHeight="1">
      <c r="A368" s="54" t="s">
        <v>421</v>
      </c>
      <c r="B368" s="19" t="s">
        <v>1767</v>
      </c>
      <c r="C368" s="19" t="s">
        <v>1767</v>
      </c>
      <c r="D368" s="19" t="s">
        <v>1778</v>
      </c>
      <c r="E368" s="19">
        <v>20</v>
      </c>
      <c r="F368" s="19" t="s">
        <v>1792</v>
      </c>
      <c r="G368" s="19" t="s">
        <v>35</v>
      </c>
      <c r="H368" s="8" t="s">
        <v>36</v>
      </c>
      <c r="I368" s="19" t="s">
        <v>37</v>
      </c>
      <c r="J368" s="10">
        <v>16</v>
      </c>
      <c r="K368" s="10" t="s">
        <v>1793</v>
      </c>
      <c r="L368" s="192"/>
      <c r="M368" s="19">
        <v>1</v>
      </c>
      <c r="N368" s="37">
        <v>1926306</v>
      </c>
      <c r="O368" s="19" t="s">
        <v>1794</v>
      </c>
      <c r="P368" s="54" t="s">
        <v>162</v>
      </c>
      <c r="Q368" s="91">
        <v>2660</v>
      </c>
      <c r="R368" s="20">
        <v>0</v>
      </c>
      <c r="S368" s="20">
        <f t="shared" si="9"/>
        <v>2660</v>
      </c>
      <c r="T368" s="19" t="s">
        <v>41</v>
      </c>
      <c r="U368" s="19"/>
      <c r="V368" s="216" t="s">
        <v>48</v>
      </c>
      <c r="W368" s="216" t="s">
        <v>126</v>
      </c>
      <c r="X368" s="23"/>
    </row>
    <row r="369" spans="1:24" ht="128.25" hidden="1" customHeight="1">
      <c r="A369" s="54" t="s">
        <v>421</v>
      </c>
      <c r="B369" s="19" t="s">
        <v>1767</v>
      </c>
      <c r="C369" s="19" t="s">
        <v>1767</v>
      </c>
      <c r="D369" s="19" t="s">
        <v>1778</v>
      </c>
      <c r="E369" s="19">
        <v>20</v>
      </c>
      <c r="F369" s="19" t="s">
        <v>1792</v>
      </c>
      <c r="G369" s="19" t="s">
        <v>35</v>
      </c>
      <c r="H369" s="8" t="s">
        <v>36</v>
      </c>
      <c r="I369" s="19" t="s">
        <v>37</v>
      </c>
      <c r="J369" s="10">
        <v>16</v>
      </c>
      <c r="K369" s="10" t="s">
        <v>1793</v>
      </c>
      <c r="L369" s="192"/>
      <c r="M369" s="19">
        <v>1</v>
      </c>
      <c r="N369" s="37">
        <v>1821146</v>
      </c>
      <c r="O369" s="19" t="s">
        <v>1795</v>
      </c>
      <c r="P369" s="19" t="s">
        <v>1791</v>
      </c>
      <c r="Q369" s="91">
        <v>2660</v>
      </c>
      <c r="R369" s="20">
        <v>0</v>
      </c>
      <c r="S369" s="20">
        <f t="shared" si="9"/>
        <v>2660</v>
      </c>
      <c r="T369" s="19" t="s">
        <v>41</v>
      </c>
      <c r="U369" s="19"/>
      <c r="V369" s="216" t="s">
        <v>48</v>
      </c>
      <c r="W369" s="216" t="s">
        <v>126</v>
      </c>
      <c r="X369" s="23"/>
    </row>
    <row r="370" spans="1:24" ht="128.25" hidden="1" customHeight="1">
      <c r="A370" s="54" t="s">
        <v>421</v>
      </c>
      <c r="B370" s="54" t="s">
        <v>1527</v>
      </c>
      <c r="C370" s="54" t="s">
        <v>1532</v>
      </c>
      <c r="D370" s="37" t="s">
        <v>1536</v>
      </c>
      <c r="E370" s="54">
        <v>12</v>
      </c>
      <c r="F370" s="54" t="s">
        <v>1537</v>
      </c>
      <c r="G370" s="54" t="s">
        <v>35</v>
      </c>
      <c r="H370" s="8" t="s">
        <v>36</v>
      </c>
      <c r="I370" s="54" t="s">
        <v>37</v>
      </c>
      <c r="J370" s="67">
        <v>21</v>
      </c>
      <c r="K370" s="10" t="s">
        <v>1538</v>
      </c>
      <c r="L370" s="192"/>
      <c r="M370" s="54">
        <v>1</v>
      </c>
      <c r="N370" s="54">
        <v>1489645</v>
      </c>
      <c r="O370" s="54" t="s">
        <v>1539</v>
      </c>
      <c r="P370" s="19" t="s">
        <v>107</v>
      </c>
      <c r="Q370" s="66">
        <v>0</v>
      </c>
      <c r="R370" s="20">
        <v>0</v>
      </c>
      <c r="S370" s="66">
        <f t="shared" si="9"/>
        <v>0</v>
      </c>
      <c r="T370" s="19" t="s">
        <v>41</v>
      </c>
      <c r="U370" s="54"/>
      <c r="V370" s="210" t="s">
        <v>48</v>
      </c>
      <c r="W370" s="216" t="s">
        <v>274</v>
      </c>
      <c r="X370" s="23"/>
    </row>
    <row r="371" spans="1:24" ht="128.25" hidden="1" customHeight="1">
      <c r="A371" s="54" t="s">
        <v>421</v>
      </c>
      <c r="B371" s="54" t="s">
        <v>1527</v>
      </c>
      <c r="C371" s="54" t="s">
        <v>1532</v>
      </c>
      <c r="D371" s="37" t="s">
        <v>1536</v>
      </c>
      <c r="E371" s="54">
        <v>12</v>
      </c>
      <c r="F371" s="54" t="s">
        <v>1537</v>
      </c>
      <c r="G371" s="54" t="s">
        <v>35</v>
      </c>
      <c r="H371" s="8" t="s">
        <v>36</v>
      </c>
      <c r="I371" s="19" t="s">
        <v>46</v>
      </c>
      <c r="J371" s="67">
        <v>20</v>
      </c>
      <c r="K371" s="10" t="s">
        <v>1538</v>
      </c>
      <c r="L371" s="192"/>
      <c r="M371" s="54">
        <v>1</v>
      </c>
      <c r="N371" s="54">
        <v>1489645</v>
      </c>
      <c r="O371" s="54" t="s">
        <v>1539</v>
      </c>
      <c r="P371" s="19" t="s">
        <v>107</v>
      </c>
      <c r="Q371" s="66">
        <v>0</v>
      </c>
      <c r="R371" s="20">
        <v>0</v>
      </c>
      <c r="S371" s="66">
        <f t="shared" si="9"/>
        <v>0</v>
      </c>
      <c r="T371" s="19" t="s">
        <v>41</v>
      </c>
      <c r="U371" s="54"/>
      <c r="V371" s="210" t="s">
        <v>48</v>
      </c>
      <c r="W371" s="216" t="s">
        <v>274</v>
      </c>
      <c r="X371" s="23"/>
    </row>
    <row r="372" spans="1:24" ht="128.25" customHeight="1">
      <c r="A372" s="54" t="s">
        <v>421</v>
      </c>
      <c r="B372" s="54" t="s">
        <v>2039</v>
      </c>
      <c r="C372" s="54" t="s">
        <v>2039</v>
      </c>
      <c r="D372" s="54" t="s">
        <v>2065</v>
      </c>
      <c r="E372" s="54">
        <v>20</v>
      </c>
      <c r="F372" s="54" t="s">
        <v>2071</v>
      </c>
      <c r="G372" s="54" t="s">
        <v>35</v>
      </c>
      <c r="H372" s="54" t="s">
        <v>1325</v>
      </c>
      <c r="I372" s="19" t="s">
        <v>91</v>
      </c>
      <c r="J372" s="67">
        <v>420</v>
      </c>
      <c r="K372" s="10" t="s">
        <v>2072</v>
      </c>
      <c r="L372" s="192"/>
      <c r="M372" s="54">
        <v>1</v>
      </c>
      <c r="N372" s="37">
        <v>1491408</v>
      </c>
      <c r="O372" s="54" t="s">
        <v>2054</v>
      </c>
      <c r="P372" s="37" t="s">
        <v>2073</v>
      </c>
      <c r="Q372" s="20">
        <v>0</v>
      </c>
      <c r="R372" s="20">
        <v>0</v>
      </c>
      <c r="S372" s="60">
        <f t="shared" si="9"/>
        <v>0</v>
      </c>
      <c r="T372" s="19" t="s">
        <v>41</v>
      </c>
      <c r="U372" s="54" t="s">
        <v>2259</v>
      </c>
      <c r="V372" s="131" t="s">
        <v>184</v>
      </c>
      <c r="W372" s="216" t="s">
        <v>626</v>
      </c>
      <c r="X372" s="23"/>
    </row>
    <row r="373" spans="1:24" ht="128.25" hidden="1" customHeight="1">
      <c r="A373" s="54" t="s">
        <v>421</v>
      </c>
      <c r="B373" s="54" t="s">
        <v>1527</v>
      </c>
      <c r="C373" s="54" t="s">
        <v>1527</v>
      </c>
      <c r="D373" s="37" t="s">
        <v>1553</v>
      </c>
      <c r="E373" s="54">
        <v>20</v>
      </c>
      <c r="F373" s="37" t="s">
        <v>1554</v>
      </c>
      <c r="G373" s="54" t="s">
        <v>35</v>
      </c>
      <c r="H373" s="54" t="s">
        <v>310</v>
      </c>
      <c r="I373" s="54" t="s">
        <v>37</v>
      </c>
      <c r="J373" s="67">
        <v>24</v>
      </c>
      <c r="K373" s="10" t="s">
        <v>1555</v>
      </c>
      <c r="L373" s="192"/>
      <c r="M373" s="54">
        <v>1</v>
      </c>
      <c r="N373" s="54">
        <v>1436719</v>
      </c>
      <c r="O373" s="54" t="s">
        <v>1556</v>
      </c>
      <c r="P373" s="37" t="s">
        <v>611</v>
      </c>
      <c r="Q373" s="66">
        <v>4308</v>
      </c>
      <c r="R373" s="66">
        <v>2000</v>
      </c>
      <c r="S373" s="66">
        <f t="shared" si="9"/>
        <v>6308</v>
      </c>
      <c r="T373" s="54" t="s">
        <v>41</v>
      </c>
      <c r="U373" s="54"/>
      <c r="V373" s="210" t="s">
        <v>48</v>
      </c>
      <c r="W373" s="216" t="s">
        <v>274</v>
      </c>
      <c r="X373" s="23"/>
    </row>
    <row r="374" spans="1:24" ht="128.25" hidden="1" customHeight="1">
      <c r="A374" s="54" t="s">
        <v>421</v>
      </c>
      <c r="B374" s="54" t="s">
        <v>2039</v>
      </c>
      <c r="C374" s="54" t="s">
        <v>2039</v>
      </c>
      <c r="D374" s="54" t="s">
        <v>2040</v>
      </c>
      <c r="E374" s="54">
        <v>15</v>
      </c>
      <c r="F374" s="54" t="s">
        <v>2074</v>
      </c>
      <c r="G374" s="54" t="s">
        <v>35</v>
      </c>
      <c r="H374" s="54" t="s">
        <v>310</v>
      </c>
      <c r="I374" s="19" t="s">
        <v>37</v>
      </c>
      <c r="J374" s="67">
        <v>20</v>
      </c>
      <c r="K374" s="10" t="s">
        <v>305</v>
      </c>
      <c r="L374" s="192"/>
      <c r="M374" s="54">
        <v>1</v>
      </c>
      <c r="N374" s="37">
        <v>1492815</v>
      </c>
      <c r="O374" s="54" t="s">
        <v>2052</v>
      </c>
      <c r="P374" s="19" t="s">
        <v>1088</v>
      </c>
      <c r="Q374" s="20">
        <v>0</v>
      </c>
      <c r="R374" s="20">
        <v>0</v>
      </c>
      <c r="S374" s="60">
        <f t="shared" si="9"/>
        <v>0</v>
      </c>
      <c r="T374" s="19" t="s">
        <v>41</v>
      </c>
      <c r="U374" s="92" t="s">
        <v>2260</v>
      </c>
      <c r="V374" s="216" t="s">
        <v>184</v>
      </c>
      <c r="W374" s="131" t="s">
        <v>799</v>
      </c>
      <c r="X374" s="93" t="s">
        <v>78</v>
      </c>
    </row>
    <row r="375" spans="1:24" ht="128.25" hidden="1" customHeight="1">
      <c r="A375" s="54" t="s">
        <v>421</v>
      </c>
      <c r="B375" s="54" t="s">
        <v>2039</v>
      </c>
      <c r="C375" s="54" t="s">
        <v>2039</v>
      </c>
      <c r="D375" s="54" t="s">
        <v>2040</v>
      </c>
      <c r="E375" s="54">
        <v>15</v>
      </c>
      <c r="F375" s="54" t="s">
        <v>2074</v>
      </c>
      <c r="G375" s="54" t="s">
        <v>35</v>
      </c>
      <c r="H375" s="54" t="s">
        <v>310</v>
      </c>
      <c r="I375" s="19" t="s">
        <v>37</v>
      </c>
      <c r="J375" s="67">
        <v>20</v>
      </c>
      <c r="K375" s="10" t="s">
        <v>305</v>
      </c>
      <c r="L375" s="192"/>
      <c r="M375" s="54">
        <v>1</v>
      </c>
      <c r="N375" s="37">
        <v>1552039</v>
      </c>
      <c r="O375" s="54" t="s">
        <v>2044</v>
      </c>
      <c r="P375" s="19" t="s">
        <v>1088</v>
      </c>
      <c r="Q375" s="20">
        <v>0</v>
      </c>
      <c r="R375" s="20">
        <v>16000</v>
      </c>
      <c r="S375" s="60">
        <f t="shared" si="9"/>
        <v>16000</v>
      </c>
      <c r="T375" s="19" t="s">
        <v>41</v>
      </c>
      <c r="U375" s="92" t="s">
        <v>2261</v>
      </c>
      <c r="V375" s="216" t="s">
        <v>184</v>
      </c>
      <c r="W375" s="131" t="s">
        <v>799</v>
      </c>
      <c r="X375" s="93" t="s">
        <v>78</v>
      </c>
    </row>
    <row r="376" spans="1:24" ht="128.25" hidden="1" customHeight="1">
      <c r="A376" s="54" t="s">
        <v>421</v>
      </c>
      <c r="B376" s="54" t="s">
        <v>2039</v>
      </c>
      <c r="C376" s="54" t="s">
        <v>2039</v>
      </c>
      <c r="D376" s="54" t="s">
        <v>2075</v>
      </c>
      <c r="E376" s="54">
        <v>15</v>
      </c>
      <c r="F376" s="54" t="s">
        <v>2076</v>
      </c>
      <c r="G376" s="54" t="s">
        <v>35</v>
      </c>
      <c r="H376" s="54" t="s">
        <v>310</v>
      </c>
      <c r="I376" s="19" t="s">
        <v>37</v>
      </c>
      <c r="J376" s="67">
        <v>20</v>
      </c>
      <c r="K376" s="10" t="s">
        <v>295</v>
      </c>
      <c r="L376" s="192"/>
      <c r="M376" s="54">
        <v>1</v>
      </c>
      <c r="N376" s="37">
        <v>1492636</v>
      </c>
      <c r="O376" s="54" t="s">
        <v>2067</v>
      </c>
      <c r="P376" s="19" t="s">
        <v>1088</v>
      </c>
      <c r="Q376" s="60">
        <v>0</v>
      </c>
      <c r="R376" s="60">
        <v>0</v>
      </c>
      <c r="S376" s="60">
        <f t="shared" si="9"/>
        <v>0</v>
      </c>
      <c r="T376" s="19" t="s">
        <v>41</v>
      </c>
      <c r="U376" s="92" t="s">
        <v>2262</v>
      </c>
      <c r="V376" s="131" t="s">
        <v>184</v>
      </c>
      <c r="W376" s="216" t="s">
        <v>1251</v>
      </c>
      <c r="X376" s="71" t="s">
        <v>78</v>
      </c>
    </row>
    <row r="377" spans="1:24" ht="128.25" hidden="1" customHeight="1">
      <c r="A377" s="54" t="s">
        <v>421</v>
      </c>
      <c r="B377" s="19" t="s">
        <v>1767</v>
      </c>
      <c r="C377" s="19" t="s">
        <v>1767</v>
      </c>
      <c r="D377" s="19" t="s">
        <v>1796</v>
      </c>
      <c r="E377" s="19">
        <v>12</v>
      </c>
      <c r="F377" s="19" t="s">
        <v>1797</v>
      </c>
      <c r="G377" s="19" t="s">
        <v>35</v>
      </c>
      <c r="H377" s="19" t="s">
        <v>310</v>
      </c>
      <c r="I377" s="19" t="s">
        <v>37</v>
      </c>
      <c r="J377" s="10">
        <v>8</v>
      </c>
      <c r="K377" s="10" t="s">
        <v>1798</v>
      </c>
      <c r="L377" s="192"/>
      <c r="M377" s="19">
        <v>1</v>
      </c>
      <c r="N377" s="37">
        <v>1568331</v>
      </c>
      <c r="O377" s="19" t="s">
        <v>1771</v>
      </c>
      <c r="P377" s="19" t="s">
        <v>107</v>
      </c>
      <c r="Q377" s="91">
        <v>1100</v>
      </c>
      <c r="R377" s="20">
        <f>800+625</f>
        <v>1425</v>
      </c>
      <c r="S377" s="20">
        <f t="shared" si="9"/>
        <v>2525</v>
      </c>
      <c r="T377" s="19" t="s">
        <v>41</v>
      </c>
      <c r="U377" s="19"/>
      <c r="V377" s="216" t="s">
        <v>48</v>
      </c>
      <c r="W377" s="216" t="s">
        <v>126</v>
      </c>
      <c r="X377" s="23"/>
    </row>
    <row r="378" spans="1:24" ht="128.25" hidden="1" customHeight="1">
      <c r="A378" s="54" t="s">
        <v>421</v>
      </c>
      <c r="B378" s="19" t="s">
        <v>1767</v>
      </c>
      <c r="C378" s="19" t="s">
        <v>1767</v>
      </c>
      <c r="D378" s="19" t="s">
        <v>1796</v>
      </c>
      <c r="E378" s="19">
        <v>12</v>
      </c>
      <c r="F378" s="19" t="s">
        <v>1797</v>
      </c>
      <c r="G378" s="19" t="s">
        <v>35</v>
      </c>
      <c r="H378" s="19" t="s">
        <v>310</v>
      </c>
      <c r="I378" s="19" t="s">
        <v>37</v>
      </c>
      <c r="J378" s="10">
        <v>8</v>
      </c>
      <c r="K378" s="10" t="s">
        <v>1798</v>
      </c>
      <c r="L378" s="192"/>
      <c r="M378" s="19">
        <v>1</v>
      </c>
      <c r="N378" s="37">
        <v>1509978</v>
      </c>
      <c r="O378" s="19" t="s">
        <v>1799</v>
      </c>
      <c r="P378" s="19" t="s">
        <v>107</v>
      </c>
      <c r="Q378" s="91">
        <v>1100</v>
      </c>
      <c r="R378" s="20">
        <f>800+625</f>
        <v>1425</v>
      </c>
      <c r="S378" s="20">
        <f t="shared" si="9"/>
        <v>2525</v>
      </c>
      <c r="T378" s="19" t="s">
        <v>41</v>
      </c>
      <c r="U378" s="19"/>
      <c r="V378" s="216" t="s">
        <v>48</v>
      </c>
      <c r="W378" s="216" t="s">
        <v>126</v>
      </c>
      <c r="X378" s="23"/>
    </row>
    <row r="379" spans="1:24" ht="128.25" hidden="1" customHeight="1">
      <c r="A379" s="54" t="s">
        <v>421</v>
      </c>
      <c r="B379" s="19" t="s">
        <v>1767</v>
      </c>
      <c r="C379" s="19" t="s">
        <v>1767</v>
      </c>
      <c r="D379" s="19" t="s">
        <v>1786</v>
      </c>
      <c r="E379" s="19">
        <v>15</v>
      </c>
      <c r="F379" s="19" t="s">
        <v>1800</v>
      </c>
      <c r="G379" s="19" t="s">
        <v>35</v>
      </c>
      <c r="H379" s="8" t="s">
        <v>36</v>
      </c>
      <c r="I379" s="19" t="s">
        <v>37</v>
      </c>
      <c r="J379" s="10">
        <v>52.5</v>
      </c>
      <c r="K379" s="10">
        <v>2020</v>
      </c>
      <c r="L379" s="192"/>
      <c r="M379" s="19">
        <v>1</v>
      </c>
      <c r="N379" s="37">
        <v>1567874</v>
      </c>
      <c r="O379" s="19" t="s">
        <v>1801</v>
      </c>
      <c r="P379" s="19" t="s">
        <v>107</v>
      </c>
      <c r="Q379" s="91">
        <v>2580</v>
      </c>
      <c r="R379" s="20">
        <v>0</v>
      </c>
      <c r="S379" s="20">
        <f t="shared" si="9"/>
        <v>2580</v>
      </c>
      <c r="T379" s="19" t="s">
        <v>41</v>
      </c>
      <c r="U379" s="19"/>
      <c r="V379" s="216" t="s">
        <v>48</v>
      </c>
      <c r="W379" s="216" t="s">
        <v>126</v>
      </c>
      <c r="X379" s="23"/>
    </row>
    <row r="380" spans="1:24" ht="128.25" hidden="1" customHeight="1">
      <c r="A380" s="54" t="s">
        <v>421</v>
      </c>
      <c r="B380" s="19" t="s">
        <v>1767</v>
      </c>
      <c r="C380" s="19" t="s">
        <v>1767</v>
      </c>
      <c r="D380" s="19" t="s">
        <v>1786</v>
      </c>
      <c r="E380" s="19">
        <v>15</v>
      </c>
      <c r="F380" s="19" t="s">
        <v>1802</v>
      </c>
      <c r="G380" s="19" t="s">
        <v>35</v>
      </c>
      <c r="H380" s="8" t="s">
        <v>36</v>
      </c>
      <c r="I380" s="19" t="s">
        <v>46</v>
      </c>
      <c r="J380" s="10">
        <v>32</v>
      </c>
      <c r="K380" s="10" t="s">
        <v>1803</v>
      </c>
      <c r="L380" s="192"/>
      <c r="M380" s="19">
        <v>1</v>
      </c>
      <c r="N380" s="37">
        <v>1306389</v>
      </c>
      <c r="O380" s="19" t="s">
        <v>1804</v>
      </c>
      <c r="P380" s="19" t="s">
        <v>107</v>
      </c>
      <c r="Q380" s="20">
        <v>1420</v>
      </c>
      <c r="R380" s="20">
        <v>0</v>
      </c>
      <c r="S380" s="20">
        <f t="shared" si="9"/>
        <v>1420</v>
      </c>
      <c r="T380" s="19" t="s">
        <v>41</v>
      </c>
      <c r="U380" s="19"/>
      <c r="V380" s="216" t="s">
        <v>48</v>
      </c>
      <c r="W380" s="216" t="s">
        <v>126</v>
      </c>
      <c r="X380" s="23"/>
    </row>
    <row r="381" spans="1:24" ht="128.25" hidden="1" customHeight="1">
      <c r="A381" s="54" t="s">
        <v>421</v>
      </c>
      <c r="B381" s="19" t="s">
        <v>1767</v>
      </c>
      <c r="C381" s="19" t="s">
        <v>1767</v>
      </c>
      <c r="D381" s="19" t="s">
        <v>1786</v>
      </c>
      <c r="E381" s="19">
        <v>15</v>
      </c>
      <c r="F381" s="19" t="s">
        <v>1802</v>
      </c>
      <c r="G381" s="19" t="s">
        <v>35</v>
      </c>
      <c r="H381" s="8" t="s">
        <v>36</v>
      </c>
      <c r="I381" s="19" t="s">
        <v>46</v>
      </c>
      <c r="J381" s="10">
        <v>32</v>
      </c>
      <c r="K381" s="10" t="s">
        <v>1803</v>
      </c>
      <c r="L381" s="192"/>
      <c r="M381" s="19">
        <v>1</v>
      </c>
      <c r="N381" s="37">
        <v>1567874</v>
      </c>
      <c r="O381" s="19" t="s">
        <v>1805</v>
      </c>
      <c r="P381" s="19" t="s">
        <v>107</v>
      </c>
      <c r="Q381" s="20">
        <v>1420</v>
      </c>
      <c r="R381" s="20">
        <v>0</v>
      </c>
      <c r="S381" s="20">
        <f t="shared" si="9"/>
        <v>1420</v>
      </c>
      <c r="T381" s="19" t="s">
        <v>41</v>
      </c>
      <c r="U381" s="19"/>
      <c r="V381" s="216" t="s">
        <v>48</v>
      </c>
      <c r="W381" s="216" t="s">
        <v>126</v>
      </c>
      <c r="X381" s="23"/>
    </row>
    <row r="382" spans="1:24" ht="128.25" hidden="1" customHeight="1">
      <c r="A382" s="54" t="s">
        <v>421</v>
      </c>
      <c r="B382" s="19" t="s">
        <v>1767</v>
      </c>
      <c r="C382" s="19" t="s">
        <v>1767</v>
      </c>
      <c r="D382" s="19" t="s">
        <v>1786</v>
      </c>
      <c r="E382" s="19">
        <v>15</v>
      </c>
      <c r="F382" s="19" t="s">
        <v>1802</v>
      </c>
      <c r="G382" s="19" t="s">
        <v>35</v>
      </c>
      <c r="H382" s="8" t="s">
        <v>36</v>
      </c>
      <c r="I382" s="19" t="s">
        <v>46</v>
      </c>
      <c r="J382" s="10">
        <v>32</v>
      </c>
      <c r="K382" s="10" t="s">
        <v>1803</v>
      </c>
      <c r="L382" s="192"/>
      <c r="M382" s="19">
        <v>1</v>
      </c>
      <c r="N382" s="37">
        <v>1485900</v>
      </c>
      <c r="O382" s="19" t="s">
        <v>1806</v>
      </c>
      <c r="P382" s="19" t="s">
        <v>107</v>
      </c>
      <c r="Q382" s="20">
        <v>1420</v>
      </c>
      <c r="R382" s="20">
        <v>0</v>
      </c>
      <c r="S382" s="20">
        <f t="shared" si="9"/>
        <v>1420</v>
      </c>
      <c r="T382" s="19" t="s">
        <v>41</v>
      </c>
      <c r="U382" s="19"/>
      <c r="V382" s="216" t="s">
        <v>48</v>
      </c>
      <c r="W382" s="216" t="s">
        <v>126</v>
      </c>
      <c r="X382" s="23"/>
    </row>
    <row r="383" spans="1:24" ht="128.25" hidden="1" customHeight="1">
      <c r="A383" s="54" t="s">
        <v>421</v>
      </c>
      <c r="B383" s="19" t="s">
        <v>1767</v>
      </c>
      <c r="C383" s="19" t="s">
        <v>1767</v>
      </c>
      <c r="D383" s="19" t="s">
        <v>1786</v>
      </c>
      <c r="E383" s="19">
        <v>15</v>
      </c>
      <c r="F383" s="19" t="s">
        <v>1802</v>
      </c>
      <c r="G383" s="19" t="s">
        <v>35</v>
      </c>
      <c r="H383" s="8" t="s">
        <v>36</v>
      </c>
      <c r="I383" s="19" t="s">
        <v>46</v>
      </c>
      <c r="J383" s="10">
        <v>32</v>
      </c>
      <c r="K383" s="10" t="s">
        <v>1803</v>
      </c>
      <c r="L383" s="192"/>
      <c r="M383" s="19">
        <v>1</v>
      </c>
      <c r="N383" s="37">
        <v>3150903</v>
      </c>
      <c r="O383" s="19" t="s">
        <v>1784</v>
      </c>
      <c r="P383" s="19" t="s">
        <v>40</v>
      </c>
      <c r="Q383" s="20">
        <v>1420</v>
      </c>
      <c r="R383" s="20">
        <v>0</v>
      </c>
      <c r="S383" s="20">
        <f t="shared" si="9"/>
        <v>1420</v>
      </c>
      <c r="T383" s="19" t="s">
        <v>41</v>
      </c>
      <c r="U383" s="19"/>
      <c r="V383" s="216" t="s">
        <v>48</v>
      </c>
      <c r="W383" s="216" t="s">
        <v>126</v>
      </c>
      <c r="X383" s="23"/>
    </row>
    <row r="384" spans="1:24" ht="128.25" hidden="1" customHeight="1">
      <c r="A384" s="54" t="s">
        <v>421</v>
      </c>
      <c r="B384" s="19" t="s">
        <v>1767</v>
      </c>
      <c r="C384" s="19" t="s">
        <v>1767</v>
      </c>
      <c r="D384" s="19" t="s">
        <v>1786</v>
      </c>
      <c r="E384" s="19">
        <v>15</v>
      </c>
      <c r="F384" s="19" t="s">
        <v>1802</v>
      </c>
      <c r="G384" s="19" t="s">
        <v>35</v>
      </c>
      <c r="H384" s="8" t="s">
        <v>36</v>
      </c>
      <c r="I384" s="19" t="s">
        <v>46</v>
      </c>
      <c r="J384" s="10">
        <v>32</v>
      </c>
      <c r="K384" s="10" t="s">
        <v>1803</v>
      </c>
      <c r="L384" s="192"/>
      <c r="M384" s="19">
        <v>1</v>
      </c>
      <c r="N384" s="37">
        <v>1892404</v>
      </c>
      <c r="O384" s="19" t="s">
        <v>1785</v>
      </c>
      <c r="P384" s="19" t="s">
        <v>40</v>
      </c>
      <c r="Q384" s="20">
        <v>1420</v>
      </c>
      <c r="R384" s="20">
        <v>0</v>
      </c>
      <c r="S384" s="20">
        <f t="shared" si="9"/>
        <v>1420</v>
      </c>
      <c r="T384" s="19" t="s">
        <v>41</v>
      </c>
      <c r="U384" s="19"/>
      <c r="V384" s="216" t="s">
        <v>48</v>
      </c>
      <c r="W384" s="216" t="s">
        <v>126</v>
      </c>
      <c r="X384" s="23"/>
    </row>
    <row r="385" spans="1:24" ht="128.25" hidden="1" customHeight="1">
      <c r="A385" s="54" t="s">
        <v>421</v>
      </c>
      <c r="B385" s="19" t="s">
        <v>1767</v>
      </c>
      <c r="C385" s="19" t="s">
        <v>1767</v>
      </c>
      <c r="D385" s="19" t="s">
        <v>1786</v>
      </c>
      <c r="E385" s="19">
        <v>15</v>
      </c>
      <c r="F385" s="19" t="s">
        <v>1802</v>
      </c>
      <c r="G385" s="19" t="s">
        <v>35</v>
      </c>
      <c r="H385" s="8" t="s">
        <v>36</v>
      </c>
      <c r="I385" s="19" t="s">
        <v>46</v>
      </c>
      <c r="J385" s="10">
        <v>32</v>
      </c>
      <c r="K385" s="10" t="s">
        <v>1803</v>
      </c>
      <c r="L385" s="192"/>
      <c r="M385" s="19">
        <v>1</v>
      </c>
      <c r="N385" s="37">
        <v>1437588</v>
      </c>
      <c r="O385" s="19" t="s">
        <v>1807</v>
      </c>
      <c r="P385" s="19" t="s">
        <v>107</v>
      </c>
      <c r="Q385" s="20">
        <v>1420</v>
      </c>
      <c r="R385" s="20">
        <v>0</v>
      </c>
      <c r="S385" s="20">
        <f t="shared" si="9"/>
        <v>1420</v>
      </c>
      <c r="T385" s="19" t="s">
        <v>41</v>
      </c>
      <c r="U385" s="19"/>
      <c r="V385" s="216" t="s">
        <v>48</v>
      </c>
      <c r="W385" s="216" t="s">
        <v>126</v>
      </c>
      <c r="X385" s="23"/>
    </row>
    <row r="386" spans="1:24" ht="128.25" hidden="1" customHeight="1">
      <c r="A386" s="54" t="s">
        <v>421</v>
      </c>
      <c r="B386" s="19" t="s">
        <v>1767</v>
      </c>
      <c r="C386" s="19" t="s">
        <v>1767</v>
      </c>
      <c r="D386" s="19" t="s">
        <v>1786</v>
      </c>
      <c r="E386" s="19">
        <v>15</v>
      </c>
      <c r="F386" s="19" t="s">
        <v>1802</v>
      </c>
      <c r="G386" s="19" t="s">
        <v>35</v>
      </c>
      <c r="H386" s="8" t="s">
        <v>36</v>
      </c>
      <c r="I386" s="19" t="s">
        <v>46</v>
      </c>
      <c r="J386" s="10">
        <v>32</v>
      </c>
      <c r="K386" s="10" t="s">
        <v>1803</v>
      </c>
      <c r="L386" s="192"/>
      <c r="M386" s="19">
        <v>1</v>
      </c>
      <c r="N386" s="37">
        <v>1489272</v>
      </c>
      <c r="O386" s="19" t="s">
        <v>1808</v>
      </c>
      <c r="P386" s="19" t="s">
        <v>107</v>
      </c>
      <c r="Q386" s="20">
        <v>1420</v>
      </c>
      <c r="R386" s="20">
        <v>0</v>
      </c>
      <c r="S386" s="20">
        <f t="shared" si="9"/>
        <v>1420</v>
      </c>
      <c r="T386" s="19" t="s">
        <v>41</v>
      </c>
      <c r="U386" s="19"/>
      <c r="V386" s="216" t="s">
        <v>48</v>
      </c>
      <c r="W386" s="216" t="s">
        <v>126</v>
      </c>
      <c r="X386" s="23"/>
    </row>
    <row r="387" spans="1:24" ht="128.25" hidden="1" customHeight="1">
      <c r="A387" s="54" t="s">
        <v>421</v>
      </c>
      <c r="B387" s="19" t="s">
        <v>1767</v>
      </c>
      <c r="C387" s="19" t="s">
        <v>1767</v>
      </c>
      <c r="D387" s="19" t="s">
        <v>1786</v>
      </c>
      <c r="E387" s="19">
        <v>15</v>
      </c>
      <c r="F387" s="19" t="s">
        <v>1802</v>
      </c>
      <c r="G387" s="19" t="s">
        <v>35</v>
      </c>
      <c r="H387" s="8" t="s">
        <v>36</v>
      </c>
      <c r="I387" s="19" t="s">
        <v>46</v>
      </c>
      <c r="J387" s="10">
        <v>32</v>
      </c>
      <c r="K387" s="10" t="s">
        <v>1803</v>
      </c>
      <c r="L387" s="192"/>
      <c r="M387" s="19">
        <v>1</v>
      </c>
      <c r="N387" s="37">
        <v>2273781</v>
      </c>
      <c r="O387" s="19" t="s">
        <v>1783</v>
      </c>
      <c r="P387" s="19" t="s">
        <v>107</v>
      </c>
      <c r="Q387" s="20">
        <v>1420</v>
      </c>
      <c r="R387" s="20">
        <v>0</v>
      </c>
      <c r="S387" s="20">
        <f t="shared" si="9"/>
        <v>1420</v>
      </c>
      <c r="T387" s="19" t="s">
        <v>41</v>
      </c>
      <c r="U387" s="19"/>
      <c r="V387" s="216" t="s">
        <v>48</v>
      </c>
      <c r="W387" s="216" t="s">
        <v>126</v>
      </c>
      <c r="X387" s="23"/>
    </row>
    <row r="388" spans="1:24" ht="128.25" hidden="1" customHeight="1">
      <c r="A388" s="54" t="s">
        <v>421</v>
      </c>
      <c r="B388" s="19" t="s">
        <v>1767</v>
      </c>
      <c r="C388" s="19" t="s">
        <v>1767</v>
      </c>
      <c r="D388" s="19" t="s">
        <v>1786</v>
      </c>
      <c r="E388" s="19">
        <v>15</v>
      </c>
      <c r="F388" s="19" t="s">
        <v>1802</v>
      </c>
      <c r="G388" s="19" t="s">
        <v>35</v>
      </c>
      <c r="H388" s="8" t="s">
        <v>36</v>
      </c>
      <c r="I388" s="19" t="s">
        <v>46</v>
      </c>
      <c r="J388" s="10">
        <v>32</v>
      </c>
      <c r="K388" s="10" t="s">
        <v>1803</v>
      </c>
      <c r="L388" s="192"/>
      <c r="M388" s="19">
        <v>1</v>
      </c>
      <c r="N388" s="37">
        <v>1531063</v>
      </c>
      <c r="O388" s="19" t="s">
        <v>1809</v>
      </c>
      <c r="P388" s="19" t="s">
        <v>107</v>
      </c>
      <c r="Q388" s="20">
        <v>1420</v>
      </c>
      <c r="R388" s="20">
        <v>0</v>
      </c>
      <c r="S388" s="20">
        <f t="shared" ref="S388:S451" si="11">(R388+Q388)*M388</f>
        <v>1420</v>
      </c>
      <c r="T388" s="19" t="s">
        <v>41</v>
      </c>
      <c r="U388" s="19"/>
      <c r="V388" s="216" t="s">
        <v>48</v>
      </c>
      <c r="W388" s="216" t="s">
        <v>126</v>
      </c>
      <c r="X388" s="23"/>
    </row>
    <row r="389" spans="1:24" ht="128.25" hidden="1" customHeight="1">
      <c r="A389" s="54" t="s">
        <v>421</v>
      </c>
      <c r="B389" s="19" t="s">
        <v>1767</v>
      </c>
      <c r="C389" s="19" t="s">
        <v>1767</v>
      </c>
      <c r="D389" s="19" t="s">
        <v>1786</v>
      </c>
      <c r="E389" s="19">
        <v>15</v>
      </c>
      <c r="F389" s="19" t="s">
        <v>1802</v>
      </c>
      <c r="G389" s="19" t="s">
        <v>35</v>
      </c>
      <c r="H389" s="8" t="s">
        <v>36</v>
      </c>
      <c r="I389" s="19" t="s">
        <v>46</v>
      </c>
      <c r="J389" s="10">
        <v>32</v>
      </c>
      <c r="K389" s="10" t="s">
        <v>1803</v>
      </c>
      <c r="L389" s="192"/>
      <c r="M389" s="19">
        <v>1</v>
      </c>
      <c r="N389" s="37">
        <v>1359470</v>
      </c>
      <c r="O389" s="19" t="s">
        <v>1789</v>
      </c>
      <c r="P389" s="54" t="s">
        <v>162</v>
      </c>
      <c r="Q389" s="20">
        <v>1420</v>
      </c>
      <c r="R389" s="20">
        <v>0</v>
      </c>
      <c r="S389" s="20">
        <f t="shared" si="11"/>
        <v>1420</v>
      </c>
      <c r="T389" s="19" t="s">
        <v>41</v>
      </c>
      <c r="U389" s="19"/>
      <c r="V389" s="216" t="s">
        <v>48</v>
      </c>
      <c r="W389" s="216" t="s">
        <v>126</v>
      </c>
      <c r="X389" s="23"/>
    </row>
    <row r="390" spans="1:24" ht="128.25" hidden="1" customHeight="1">
      <c r="A390" s="54" t="s">
        <v>421</v>
      </c>
      <c r="B390" s="19" t="s">
        <v>1767</v>
      </c>
      <c r="C390" s="19" t="s">
        <v>1767</v>
      </c>
      <c r="D390" s="19" t="s">
        <v>1786</v>
      </c>
      <c r="E390" s="19">
        <v>15</v>
      </c>
      <c r="F390" s="19" t="s">
        <v>1802</v>
      </c>
      <c r="G390" s="19" t="s">
        <v>35</v>
      </c>
      <c r="H390" s="8" t="s">
        <v>36</v>
      </c>
      <c r="I390" s="19" t="s">
        <v>46</v>
      </c>
      <c r="J390" s="10">
        <v>32</v>
      </c>
      <c r="K390" s="10" t="s">
        <v>1803</v>
      </c>
      <c r="L390" s="192"/>
      <c r="M390" s="19">
        <v>1</v>
      </c>
      <c r="N390" s="37">
        <v>1926306</v>
      </c>
      <c r="O390" s="19" t="s">
        <v>1794</v>
      </c>
      <c r="P390" s="54" t="s">
        <v>162</v>
      </c>
      <c r="Q390" s="20">
        <v>1420</v>
      </c>
      <c r="R390" s="20">
        <v>0</v>
      </c>
      <c r="S390" s="20">
        <f t="shared" si="11"/>
        <v>1420</v>
      </c>
      <c r="T390" s="19" t="s">
        <v>41</v>
      </c>
      <c r="U390" s="19"/>
      <c r="V390" s="216" t="s">
        <v>48</v>
      </c>
      <c r="W390" s="216" t="s">
        <v>126</v>
      </c>
      <c r="X390" s="23"/>
    </row>
    <row r="391" spans="1:24" ht="128.25" hidden="1" customHeight="1">
      <c r="A391" s="54" t="s">
        <v>421</v>
      </c>
      <c r="B391" s="19" t="s">
        <v>1767</v>
      </c>
      <c r="C391" s="19" t="s">
        <v>1767</v>
      </c>
      <c r="D391" s="19" t="s">
        <v>1786</v>
      </c>
      <c r="E391" s="19">
        <v>15</v>
      </c>
      <c r="F391" s="19" t="s">
        <v>1802</v>
      </c>
      <c r="G391" s="19" t="s">
        <v>35</v>
      </c>
      <c r="H391" s="8" t="s">
        <v>36</v>
      </c>
      <c r="I391" s="19" t="s">
        <v>46</v>
      </c>
      <c r="J391" s="10">
        <v>32</v>
      </c>
      <c r="K391" s="10" t="s">
        <v>1803</v>
      </c>
      <c r="L391" s="192"/>
      <c r="M391" s="19">
        <v>1</v>
      </c>
      <c r="N391" s="37">
        <v>1821146</v>
      </c>
      <c r="O391" s="19" t="s">
        <v>1795</v>
      </c>
      <c r="P391" s="19" t="s">
        <v>1791</v>
      </c>
      <c r="Q391" s="20">
        <v>1420</v>
      </c>
      <c r="R391" s="20">
        <v>0</v>
      </c>
      <c r="S391" s="20">
        <f t="shared" si="11"/>
        <v>1420</v>
      </c>
      <c r="T391" s="19" t="s">
        <v>41</v>
      </c>
      <c r="U391" s="19"/>
      <c r="V391" s="216" t="s">
        <v>48</v>
      </c>
      <c r="W391" s="216" t="s">
        <v>126</v>
      </c>
      <c r="X391" s="23"/>
    </row>
    <row r="392" spans="1:24" ht="128.25" hidden="1" customHeight="1">
      <c r="A392" s="54" t="s">
        <v>421</v>
      </c>
      <c r="B392" s="19" t="s">
        <v>1767</v>
      </c>
      <c r="C392" s="19" t="s">
        <v>1767</v>
      </c>
      <c r="D392" s="19" t="s">
        <v>1786</v>
      </c>
      <c r="E392" s="19">
        <v>15</v>
      </c>
      <c r="F392" s="19" t="s">
        <v>1802</v>
      </c>
      <c r="G392" s="19" t="s">
        <v>35</v>
      </c>
      <c r="H392" s="8" t="s">
        <v>36</v>
      </c>
      <c r="I392" s="19" t="s">
        <v>46</v>
      </c>
      <c r="J392" s="10">
        <v>32</v>
      </c>
      <c r="K392" s="10" t="s">
        <v>1803</v>
      </c>
      <c r="L392" s="192"/>
      <c r="M392" s="19">
        <v>1</v>
      </c>
      <c r="N392" s="37">
        <v>1901791</v>
      </c>
      <c r="O392" s="19" t="s">
        <v>1781</v>
      </c>
      <c r="P392" s="19" t="s">
        <v>107</v>
      </c>
      <c r="Q392" s="20">
        <v>1420</v>
      </c>
      <c r="R392" s="20">
        <v>0</v>
      </c>
      <c r="S392" s="20">
        <f t="shared" si="11"/>
        <v>1420</v>
      </c>
      <c r="T392" s="19" t="s">
        <v>41</v>
      </c>
      <c r="U392" s="19"/>
      <c r="V392" s="216" t="s">
        <v>48</v>
      </c>
      <c r="W392" s="216" t="s">
        <v>126</v>
      </c>
      <c r="X392" s="23"/>
    </row>
    <row r="393" spans="1:24" ht="128.25" hidden="1" customHeight="1">
      <c r="A393" s="54" t="s">
        <v>421</v>
      </c>
      <c r="B393" s="19" t="s">
        <v>1767</v>
      </c>
      <c r="C393" s="19" t="s">
        <v>1767</v>
      </c>
      <c r="D393" s="19" t="s">
        <v>1786</v>
      </c>
      <c r="E393" s="19">
        <v>15</v>
      </c>
      <c r="F393" s="19" t="s">
        <v>1802</v>
      </c>
      <c r="G393" s="19" t="s">
        <v>35</v>
      </c>
      <c r="H393" s="8" t="s">
        <v>36</v>
      </c>
      <c r="I393" s="19" t="s">
        <v>46</v>
      </c>
      <c r="J393" s="10">
        <v>32</v>
      </c>
      <c r="K393" s="10" t="s">
        <v>1803</v>
      </c>
      <c r="L393" s="192"/>
      <c r="M393" s="19">
        <v>1</v>
      </c>
      <c r="N393" s="37">
        <v>1461291</v>
      </c>
      <c r="O393" s="19" t="s">
        <v>1782</v>
      </c>
      <c r="P393" s="54" t="s">
        <v>162</v>
      </c>
      <c r="Q393" s="20">
        <v>1420</v>
      </c>
      <c r="R393" s="20">
        <v>0</v>
      </c>
      <c r="S393" s="20">
        <f t="shared" si="11"/>
        <v>1420</v>
      </c>
      <c r="T393" s="19" t="s">
        <v>41</v>
      </c>
      <c r="U393" s="19"/>
      <c r="V393" s="216" t="s">
        <v>48</v>
      </c>
      <c r="W393" s="216" t="s">
        <v>126</v>
      </c>
      <c r="X393" s="23"/>
    </row>
    <row r="394" spans="1:24" ht="128.25" hidden="1" customHeight="1">
      <c r="A394" s="54" t="s">
        <v>421</v>
      </c>
      <c r="B394" s="19" t="s">
        <v>1767</v>
      </c>
      <c r="C394" s="19" t="s">
        <v>1767</v>
      </c>
      <c r="D394" s="19" t="s">
        <v>1778</v>
      </c>
      <c r="E394" s="19">
        <v>20</v>
      </c>
      <c r="F394" s="19" t="s">
        <v>1810</v>
      </c>
      <c r="G394" s="19" t="s">
        <v>35</v>
      </c>
      <c r="H394" s="19" t="s">
        <v>310</v>
      </c>
      <c r="I394" s="19" t="s">
        <v>37</v>
      </c>
      <c r="J394" s="10">
        <v>16</v>
      </c>
      <c r="K394" s="10" t="s">
        <v>1793</v>
      </c>
      <c r="L394" s="192"/>
      <c r="M394" s="19">
        <v>1</v>
      </c>
      <c r="N394" s="37">
        <v>1793041</v>
      </c>
      <c r="O394" s="19" t="s">
        <v>1811</v>
      </c>
      <c r="P394" s="19" t="s">
        <v>1791</v>
      </c>
      <c r="Q394" s="91">
        <v>3950</v>
      </c>
      <c r="R394" s="20">
        <f>800+(625*3)</f>
        <v>2675</v>
      </c>
      <c r="S394" s="20">
        <f t="shared" si="11"/>
        <v>6625</v>
      </c>
      <c r="T394" s="19" t="s">
        <v>41</v>
      </c>
      <c r="U394" s="19"/>
      <c r="V394" s="216" t="s">
        <v>48</v>
      </c>
      <c r="W394" s="216" t="s">
        <v>126</v>
      </c>
      <c r="X394" s="23"/>
    </row>
    <row r="395" spans="1:24" ht="128.25" hidden="1" customHeight="1">
      <c r="A395" s="54" t="s">
        <v>421</v>
      </c>
      <c r="B395" s="19" t="s">
        <v>1767</v>
      </c>
      <c r="C395" s="19" t="s">
        <v>1767</v>
      </c>
      <c r="D395" s="19" t="s">
        <v>1778</v>
      </c>
      <c r="E395" s="19">
        <v>20</v>
      </c>
      <c r="F395" s="19" t="s">
        <v>1810</v>
      </c>
      <c r="G395" s="19" t="s">
        <v>35</v>
      </c>
      <c r="H395" s="19" t="s">
        <v>310</v>
      </c>
      <c r="I395" s="19" t="s">
        <v>37</v>
      </c>
      <c r="J395" s="10">
        <v>16</v>
      </c>
      <c r="K395" s="10" t="s">
        <v>1793</v>
      </c>
      <c r="L395" s="192"/>
      <c r="M395" s="19">
        <v>1</v>
      </c>
      <c r="N395" s="37">
        <v>1306389</v>
      </c>
      <c r="O395" s="19" t="s">
        <v>1804</v>
      </c>
      <c r="P395" s="19" t="s">
        <v>107</v>
      </c>
      <c r="Q395" s="91">
        <v>3950</v>
      </c>
      <c r="R395" s="20">
        <f>800+(625*3)</f>
        <v>2675</v>
      </c>
      <c r="S395" s="20">
        <f t="shared" si="11"/>
        <v>6625</v>
      </c>
      <c r="T395" s="19" t="s">
        <v>41</v>
      </c>
      <c r="U395" s="19"/>
      <c r="V395" s="216" t="s">
        <v>48</v>
      </c>
      <c r="W395" s="216" t="s">
        <v>126</v>
      </c>
      <c r="X395" s="23"/>
    </row>
    <row r="396" spans="1:24" ht="128.25" hidden="1" customHeight="1">
      <c r="A396" s="54" t="s">
        <v>421</v>
      </c>
      <c r="B396" s="19" t="s">
        <v>1767</v>
      </c>
      <c r="C396" s="19" t="s">
        <v>1767</v>
      </c>
      <c r="D396" s="19" t="s">
        <v>1778</v>
      </c>
      <c r="E396" s="19">
        <v>20</v>
      </c>
      <c r="F396" s="19" t="s">
        <v>1810</v>
      </c>
      <c r="G396" s="19" t="s">
        <v>35</v>
      </c>
      <c r="H396" s="19" t="s">
        <v>310</v>
      </c>
      <c r="I396" s="19" t="s">
        <v>37</v>
      </c>
      <c r="J396" s="10">
        <v>16</v>
      </c>
      <c r="K396" s="10" t="s">
        <v>1793</v>
      </c>
      <c r="L396" s="192"/>
      <c r="M396" s="19">
        <v>1</v>
      </c>
      <c r="N396" s="37">
        <v>1567874</v>
      </c>
      <c r="O396" s="19" t="s">
        <v>1805</v>
      </c>
      <c r="P396" s="19" t="s">
        <v>107</v>
      </c>
      <c r="Q396" s="91">
        <v>3950</v>
      </c>
      <c r="R396" s="20">
        <f>800+(625*3)</f>
        <v>2675</v>
      </c>
      <c r="S396" s="20">
        <f t="shared" si="11"/>
        <v>6625</v>
      </c>
      <c r="T396" s="19" t="s">
        <v>41</v>
      </c>
      <c r="U396" s="19"/>
      <c r="V396" s="216" t="s">
        <v>48</v>
      </c>
      <c r="W396" s="216" t="s">
        <v>126</v>
      </c>
      <c r="X396" s="23"/>
    </row>
    <row r="397" spans="1:24" ht="128.25" hidden="1" customHeight="1">
      <c r="A397" s="54" t="s">
        <v>421</v>
      </c>
      <c r="B397" s="19" t="s">
        <v>1767</v>
      </c>
      <c r="C397" s="19" t="s">
        <v>1767</v>
      </c>
      <c r="D397" s="19" t="s">
        <v>1778</v>
      </c>
      <c r="E397" s="19">
        <v>20</v>
      </c>
      <c r="F397" s="19" t="s">
        <v>1810</v>
      </c>
      <c r="G397" s="19" t="s">
        <v>35</v>
      </c>
      <c r="H397" s="19" t="s">
        <v>310</v>
      </c>
      <c r="I397" s="19" t="s">
        <v>37</v>
      </c>
      <c r="J397" s="10">
        <v>16</v>
      </c>
      <c r="K397" s="10" t="s">
        <v>1793</v>
      </c>
      <c r="L397" s="192"/>
      <c r="M397" s="19">
        <v>1</v>
      </c>
      <c r="N397" s="37">
        <v>1074655</v>
      </c>
      <c r="O397" s="19" t="s">
        <v>1812</v>
      </c>
      <c r="P397" s="19" t="s">
        <v>107</v>
      </c>
      <c r="Q397" s="91">
        <v>0</v>
      </c>
      <c r="R397" s="20">
        <f>800+(625*3)</f>
        <v>2675</v>
      </c>
      <c r="S397" s="20">
        <f t="shared" si="11"/>
        <v>2675</v>
      </c>
      <c r="T397" s="19" t="s">
        <v>41</v>
      </c>
      <c r="U397" s="19"/>
      <c r="V397" s="216" t="s">
        <v>48</v>
      </c>
      <c r="W397" s="216" t="s">
        <v>126</v>
      </c>
      <c r="X397" s="23"/>
    </row>
    <row r="398" spans="1:24" ht="128.25" hidden="1" customHeight="1">
      <c r="A398" s="54" t="s">
        <v>421</v>
      </c>
      <c r="B398" s="19" t="s">
        <v>1767</v>
      </c>
      <c r="C398" s="19" t="s">
        <v>1768</v>
      </c>
      <c r="D398" s="19" t="s">
        <v>1773</v>
      </c>
      <c r="E398" s="19">
        <v>15</v>
      </c>
      <c r="F398" s="19" t="s">
        <v>1774</v>
      </c>
      <c r="G398" s="19" t="s">
        <v>35</v>
      </c>
      <c r="H398" s="19" t="s">
        <v>310</v>
      </c>
      <c r="I398" s="19" t="s">
        <v>37</v>
      </c>
      <c r="J398" s="10">
        <v>40</v>
      </c>
      <c r="K398" s="10" t="s">
        <v>1775</v>
      </c>
      <c r="L398" s="192"/>
      <c r="M398" s="19">
        <v>1</v>
      </c>
      <c r="N398" s="37">
        <v>1509978</v>
      </c>
      <c r="O398" s="19" t="s">
        <v>1772</v>
      </c>
      <c r="P398" s="19" t="s">
        <v>107</v>
      </c>
      <c r="Q398" s="20">
        <v>2560</v>
      </c>
      <c r="R398" s="20">
        <v>0</v>
      </c>
      <c r="S398" s="20">
        <f t="shared" si="11"/>
        <v>2560</v>
      </c>
      <c r="T398" s="19" t="s">
        <v>41</v>
      </c>
      <c r="U398" s="19"/>
      <c r="V398" s="216" t="s">
        <v>48</v>
      </c>
      <c r="W398" s="216" t="s">
        <v>126</v>
      </c>
      <c r="X398" s="23"/>
    </row>
    <row r="399" spans="1:24" ht="128.25" hidden="1" customHeight="1">
      <c r="A399" s="54" t="s">
        <v>421</v>
      </c>
      <c r="B399" s="19" t="s">
        <v>1767</v>
      </c>
      <c r="C399" s="19" t="s">
        <v>1767</v>
      </c>
      <c r="D399" s="19" t="s">
        <v>1778</v>
      </c>
      <c r="E399" s="19">
        <v>20</v>
      </c>
      <c r="F399" s="19" t="s">
        <v>1813</v>
      </c>
      <c r="G399" s="19" t="s">
        <v>35</v>
      </c>
      <c r="H399" s="8" t="s">
        <v>36</v>
      </c>
      <c r="I399" s="19" t="s">
        <v>37</v>
      </c>
      <c r="J399" s="10">
        <v>16</v>
      </c>
      <c r="K399" s="10" t="s">
        <v>1814</v>
      </c>
      <c r="L399" s="192"/>
      <c r="M399" s="19">
        <v>1</v>
      </c>
      <c r="N399" s="37">
        <v>1518199</v>
      </c>
      <c r="O399" s="19" t="s">
        <v>1815</v>
      </c>
      <c r="P399" s="19" t="s">
        <v>107</v>
      </c>
      <c r="Q399" s="91">
        <v>3950</v>
      </c>
      <c r="R399" s="20">
        <f>800+(625*3)</f>
        <v>2675</v>
      </c>
      <c r="S399" s="20">
        <f t="shared" si="11"/>
        <v>6625</v>
      </c>
      <c r="T399" s="19" t="s">
        <v>41</v>
      </c>
      <c r="U399" s="19"/>
      <c r="V399" s="216" t="s">
        <v>48</v>
      </c>
      <c r="W399" s="216" t="s">
        <v>126</v>
      </c>
      <c r="X399" s="23"/>
    </row>
    <row r="400" spans="1:24" ht="128.25" hidden="1" customHeight="1">
      <c r="A400" s="54" t="s">
        <v>421</v>
      </c>
      <c r="B400" s="19" t="s">
        <v>1767</v>
      </c>
      <c r="C400" s="19" t="s">
        <v>1767</v>
      </c>
      <c r="D400" s="19" t="s">
        <v>1778</v>
      </c>
      <c r="E400" s="19">
        <v>20</v>
      </c>
      <c r="F400" s="19" t="s">
        <v>1813</v>
      </c>
      <c r="G400" s="19" t="s">
        <v>35</v>
      </c>
      <c r="H400" s="8" t="s">
        <v>36</v>
      </c>
      <c r="I400" s="19" t="s">
        <v>37</v>
      </c>
      <c r="J400" s="10">
        <v>16</v>
      </c>
      <c r="K400" s="10" t="s">
        <v>1814</v>
      </c>
      <c r="L400" s="192"/>
      <c r="M400" s="19">
        <v>1</v>
      </c>
      <c r="N400" s="37">
        <v>2114439</v>
      </c>
      <c r="O400" s="19" t="s">
        <v>1816</v>
      </c>
      <c r="P400" s="19" t="s">
        <v>107</v>
      </c>
      <c r="Q400" s="91">
        <v>3950</v>
      </c>
      <c r="R400" s="20">
        <f>800+(625*3)</f>
        <v>2675</v>
      </c>
      <c r="S400" s="20">
        <f t="shared" si="11"/>
        <v>6625</v>
      </c>
      <c r="T400" s="19" t="s">
        <v>41</v>
      </c>
      <c r="U400" s="19"/>
      <c r="V400" s="216" t="s">
        <v>48</v>
      </c>
      <c r="W400" s="216" t="s">
        <v>126</v>
      </c>
      <c r="X400" s="23"/>
    </row>
    <row r="401" spans="1:24" ht="128.25" hidden="1" customHeight="1">
      <c r="A401" s="54" t="s">
        <v>421</v>
      </c>
      <c r="B401" s="19" t="s">
        <v>1767</v>
      </c>
      <c r="C401" s="19" t="s">
        <v>1767</v>
      </c>
      <c r="D401" s="19" t="s">
        <v>1778</v>
      </c>
      <c r="E401" s="19">
        <v>20</v>
      </c>
      <c r="F401" s="19" t="s">
        <v>1813</v>
      </c>
      <c r="G401" s="19" t="s">
        <v>35</v>
      </c>
      <c r="H401" s="8" t="s">
        <v>36</v>
      </c>
      <c r="I401" s="19" t="s">
        <v>37</v>
      </c>
      <c r="J401" s="10">
        <v>16</v>
      </c>
      <c r="K401" s="10" t="s">
        <v>1814</v>
      </c>
      <c r="L401" s="192"/>
      <c r="M401" s="19">
        <v>1</v>
      </c>
      <c r="N401" s="37">
        <v>2270163</v>
      </c>
      <c r="O401" s="19" t="s">
        <v>1817</v>
      </c>
      <c r="P401" s="19" t="s">
        <v>1791</v>
      </c>
      <c r="Q401" s="91">
        <v>3950</v>
      </c>
      <c r="R401" s="20">
        <f>800+(625*3)</f>
        <v>2675</v>
      </c>
      <c r="S401" s="20">
        <f t="shared" si="11"/>
        <v>6625</v>
      </c>
      <c r="T401" s="19" t="s">
        <v>41</v>
      </c>
      <c r="U401" s="19"/>
      <c r="V401" s="216" t="s">
        <v>48</v>
      </c>
      <c r="W401" s="216" t="s">
        <v>126</v>
      </c>
      <c r="X401" s="23"/>
    </row>
    <row r="402" spans="1:24" ht="128.25" hidden="1" customHeight="1">
      <c r="A402" s="54" t="s">
        <v>421</v>
      </c>
      <c r="B402" s="19" t="s">
        <v>1767</v>
      </c>
      <c r="C402" s="19" t="s">
        <v>1767</v>
      </c>
      <c r="D402" s="19" t="s">
        <v>1778</v>
      </c>
      <c r="E402" s="19">
        <v>20</v>
      </c>
      <c r="F402" s="19" t="s">
        <v>1813</v>
      </c>
      <c r="G402" s="19" t="s">
        <v>35</v>
      </c>
      <c r="H402" s="8" t="s">
        <v>36</v>
      </c>
      <c r="I402" s="19" t="s">
        <v>37</v>
      </c>
      <c r="J402" s="10">
        <v>16</v>
      </c>
      <c r="K402" s="10" t="s">
        <v>1814</v>
      </c>
      <c r="L402" s="192"/>
      <c r="M402" s="19">
        <v>1</v>
      </c>
      <c r="N402" s="37">
        <v>1567874</v>
      </c>
      <c r="O402" s="19" t="s">
        <v>1818</v>
      </c>
      <c r="P402" s="19" t="s">
        <v>107</v>
      </c>
      <c r="Q402" s="91">
        <v>3950</v>
      </c>
      <c r="R402" s="20">
        <f>800+(625*3)</f>
        <v>2675</v>
      </c>
      <c r="S402" s="20">
        <f t="shared" si="11"/>
        <v>6625</v>
      </c>
      <c r="T402" s="19" t="s">
        <v>41</v>
      </c>
      <c r="U402" s="19"/>
      <c r="V402" s="216" t="s">
        <v>48</v>
      </c>
      <c r="W402" s="216" t="s">
        <v>126</v>
      </c>
      <c r="X402" s="23"/>
    </row>
    <row r="403" spans="1:24" ht="128.25" hidden="1" customHeight="1">
      <c r="A403" s="54" t="s">
        <v>421</v>
      </c>
      <c r="B403" s="19" t="s">
        <v>1767</v>
      </c>
      <c r="C403" s="19" t="s">
        <v>1767</v>
      </c>
      <c r="D403" s="19" t="s">
        <v>1778</v>
      </c>
      <c r="E403" s="19">
        <v>20</v>
      </c>
      <c r="F403" s="19" t="s">
        <v>1819</v>
      </c>
      <c r="G403" s="19" t="s">
        <v>35</v>
      </c>
      <c r="H403" s="8" t="s">
        <v>36</v>
      </c>
      <c r="I403" s="19" t="s">
        <v>46</v>
      </c>
      <c r="J403" s="10">
        <v>360</v>
      </c>
      <c r="K403" s="10" t="s">
        <v>1820</v>
      </c>
      <c r="L403" s="192"/>
      <c r="M403" s="19">
        <v>1</v>
      </c>
      <c r="N403" s="37">
        <v>1531063</v>
      </c>
      <c r="O403" s="19" t="s">
        <v>1821</v>
      </c>
      <c r="P403" s="19" t="s">
        <v>107</v>
      </c>
      <c r="Q403" s="91">
        <v>5800</v>
      </c>
      <c r="R403" s="20">
        <v>0</v>
      </c>
      <c r="S403" s="20">
        <f t="shared" si="11"/>
        <v>5800</v>
      </c>
      <c r="T403" s="19" t="s">
        <v>41</v>
      </c>
      <c r="U403" s="19"/>
      <c r="V403" s="216" t="s">
        <v>48</v>
      </c>
      <c r="W403" s="216" t="s">
        <v>126</v>
      </c>
      <c r="X403" s="23"/>
    </row>
    <row r="404" spans="1:24" ht="128.25" hidden="1" customHeight="1">
      <c r="A404" s="54" t="s">
        <v>421</v>
      </c>
      <c r="B404" s="19" t="s">
        <v>1767</v>
      </c>
      <c r="C404" s="19" t="s">
        <v>1767</v>
      </c>
      <c r="D404" s="19" t="s">
        <v>1778</v>
      </c>
      <c r="E404" s="19">
        <v>20</v>
      </c>
      <c r="F404" s="19" t="s">
        <v>1822</v>
      </c>
      <c r="G404" s="19" t="s">
        <v>35</v>
      </c>
      <c r="H404" s="19" t="s">
        <v>310</v>
      </c>
      <c r="I404" s="19" t="s">
        <v>37</v>
      </c>
      <c r="J404" s="10">
        <v>16</v>
      </c>
      <c r="K404" s="10" t="s">
        <v>1823</v>
      </c>
      <c r="L404" s="192"/>
      <c r="M404" s="19">
        <v>1</v>
      </c>
      <c r="N404" s="37">
        <v>1820416</v>
      </c>
      <c r="O404" s="19" t="s">
        <v>1790</v>
      </c>
      <c r="P404" s="19" t="s">
        <v>1791</v>
      </c>
      <c r="Q404" s="91">
        <v>4890</v>
      </c>
      <c r="R404" s="20">
        <f>800+(625*5)</f>
        <v>3925</v>
      </c>
      <c r="S404" s="20">
        <f t="shared" si="11"/>
        <v>8815</v>
      </c>
      <c r="T404" s="19" t="s">
        <v>41</v>
      </c>
      <c r="U404" s="19"/>
      <c r="V404" s="216" t="s">
        <v>48</v>
      </c>
      <c r="W404" s="216" t="s">
        <v>126</v>
      </c>
      <c r="X404" s="23"/>
    </row>
    <row r="405" spans="1:24" ht="128.25" hidden="1" customHeight="1">
      <c r="A405" s="54" t="s">
        <v>421</v>
      </c>
      <c r="B405" s="19" t="s">
        <v>1767</v>
      </c>
      <c r="C405" s="19" t="s">
        <v>1767</v>
      </c>
      <c r="D405" s="19" t="s">
        <v>1778</v>
      </c>
      <c r="E405" s="19">
        <v>20</v>
      </c>
      <c r="F405" s="19" t="s">
        <v>1822</v>
      </c>
      <c r="G405" s="19" t="s">
        <v>35</v>
      </c>
      <c r="H405" s="19" t="s">
        <v>310</v>
      </c>
      <c r="I405" s="19" t="s">
        <v>37</v>
      </c>
      <c r="J405" s="10">
        <v>16</v>
      </c>
      <c r="K405" s="10" t="s">
        <v>1823</v>
      </c>
      <c r="L405" s="192"/>
      <c r="M405" s="19">
        <v>1</v>
      </c>
      <c r="N405" s="37">
        <v>1793041</v>
      </c>
      <c r="O405" s="19" t="s">
        <v>1811</v>
      </c>
      <c r="P405" s="19" t="s">
        <v>1791</v>
      </c>
      <c r="Q405" s="91">
        <v>4890</v>
      </c>
      <c r="R405" s="20">
        <f>800+(625*5)</f>
        <v>3925</v>
      </c>
      <c r="S405" s="20">
        <f t="shared" si="11"/>
        <v>8815</v>
      </c>
      <c r="T405" s="19" t="s">
        <v>41</v>
      </c>
      <c r="U405" s="19"/>
      <c r="V405" s="216" t="s">
        <v>48</v>
      </c>
      <c r="W405" s="216" t="s">
        <v>126</v>
      </c>
      <c r="X405" s="23"/>
    </row>
    <row r="406" spans="1:24" ht="128.25" hidden="1" customHeight="1">
      <c r="A406" s="54" t="s">
        <v>421</v>
      </c>
      <c r="B406" s="19" t="s">
        <v>1767</v>
      </c>
      <c r="C406" s="19" t="s">
        <v>1767</v>
      </c>
      <c r="D406" s="19" t="s">
        <v>1778</v>
      </c>
      <c r="E406" s="19">
        <v>20</v>
      </c>
      <c r="F406" s="19" t="s">
        <v>1822</v>
      </c>
      <c r="G406" s="19" t="s">
        <v>35</v>
      </c>
      <c r="H406" s="19" t="s">
        <v>310</v>
      </c>
      <c r="I406" s="19" t="s">
        <v>37</v>
      </c>
      <c r="J406" s="10">
        <v>16</v>
      </c>
      <c r="K406" s="10" t="s">
        <v>1823</v>
      </c>
      <c r="L406" s="192"/>
      <c r="M406" s="19">
        <v>1</v>
      </c>
      <c r="N406" s="37">
        <v>2270163</v>
      </c>
      <c r="O406" s="19" t="s">
        <v>1817</v>
      </c>
      <c r="P406" s="19" t="s">
        <v>1791</v>
      </c>
      <c r="Q406" s="91">
        <v>4890</v>
      </c>
      <c r="R406" s="20">
        <f>800+(625*5)</f>
        <v>3925</v>
      </c>
      <c r="S406" s="20">
        <f t="shared" si="11"/>
        <v>8815</v>
      </c>
      <c r="T406" s="19" t="s">
        <v>41</v>
      </c>
      <c r="U406" s="19"/>
      <c r="V406" s="216" t="s">
        <v>48</v>
      </c>
      <c r="W406" s="216" t="s">
        <v>126</v>
      </c>
      <c r="X406" s="23"/>
    </row>
    <row r="407" spans="1:24" ht="128.25" hidden="1" customHeight="1">
      <c r="A407" s="54" t="s">
        <v>421</v>
      </c>
      <c r="B407" s="19" t="s">
        <v>1767</v>
      </c>
      <c r="C407" s="19" t="s">
        <v>1767</v>
      </c>
      <c r="D407" s="19" t="s">
        <v>1778</v>
      </c>
      <c r="E407" s="19">
        <v>20</v>
      </c>
      <c r="F407" s="19" t="s">
        <v>1822</v>
      </c>
      <c r="G407" s="19" t="s">
        <v>35</v>
      </c>
      <c r="H407" s="19" t="s">
        <v>310</v>
      </c>
      <c r="I407" s="19" t="s">
        <v>37</v>
      </c>
      <c r="J407" s="10">
        <v>16</v>
      </c>
      <c r="K407" s="10" t="s">
        <v>1823</v>
      </c>
      <c r="L407" s="192"/>
      <c r="M407" s="19">
        <v>1</v>
      </c>
      <c r="N407" s="37">
        <v>1821146</v>
      </c>
      <c r="O407" s="19" t="s">
        <v>1795</v>
      </c>
      <c r="P407" s="19" t="s">
        <v>1791</v>
      </c>
      <c r="Q407" s="91">
        <v>4890</v>
      </c>
      <c r="R407" s="20">
        <v>3925</v>
      </c>
      <c r="S407" s="20">
        <f t="shared" si="11"/>
        <v>8815</v>
      </c>
      <c r="T407" s="19" t="s">
        <v>41</v>
      </c>
      <c r="U407" s="19"/>
      <c r="V407" s="216" t="s">
        <v>48</v>
      </c>
      <c r="W407" s="216" t="s">
        <v>126</v>
      </c>
      <c r="X407" s="23"/>
    </row>
    <row r="408" spans="1:24" ht="128.25" hidden="1" customHeight="1">
      <c r="A408" s="54" t="s">
        <v>421</v>
      </c>
      <c r="B408" s="19" t="s">
        <v>1767</v>
      </c>
      <c r="C408" s="19" t="s">
        <v>1767</v>
      </c>
      <c r="D408" s="19" t="s">
        <v>1778</v>
      </c>
      <c r="E408" s="19">
        <v>20</v>
      </c>
      <c r="F408" s="19" t="s">
        <v>1822</v>
      </c>
      <c r="G408" s="19" t="s">
        <v>35</v>
      </c>
      <c r="H408" s="57" t="s">
        <v>310</v>
      </c>
      <c r="I408" s="19" t="s">
        <v>37</v>
      </c>
      <c r="J408" s="10">
        <v>16</v>
      </c>
      <c r="K408" s="10" t="s">
        <v>1823</v>
      </c>
      <c r="L408" s="192"/>
      <c r="M408" s="19">
        <v>1</v>
      </c>
      <c r="N408" s="37">
        <v>1953465</v>
      </c>
      <c r="O408" s="19" t="s">
        <v>1824</v>
      </c>
      <c r="P408" s="19" t="s">
        <v>107</v>
      </c>
      <c r="Q408" s="91">
        <v>4890</v>
      </c>
      <c r="R408" s="20">
        <v>3925</v>
      </c>
      <c r="S408" s="20">
        <f t="shared" si="11"/>
        <v>8815</v>
      </c>
      <c r="T408" s="19" t="s">
        <v>41</v>
      </c>
      <c r="U408" s="19"/>
      <c r="V408" s="216" t="s">
        <v>48</v>
      </c>
      <c r="W408" s="216" t="s">
        <v>126</v>
      </c>
      <c r="X408" s="23"/>
    </row>
    <row r="409" spans="1:24" ht="128.25" hidden="1" customHeight="1">
      <c r="A409" s="51" t="s">
        <v>421</v>
      </c>
      <c r="B409" s="8" t="s">
        <v>1767</v>
      </c>
      <c r="C409" s="8" t="s">
        <v>1767</v>
      </c>
      <c r="D409" s="8" t="s">
        <v>1778</v>
      </c>
      <c r="E409" s="8">
        <v>20</v>
      </c>
      <c r="F409" s="8" t="s">
        <v>1822</v>
      </c>
      <c r="G409" s="8" t="s">
        <v>35</v>
      </c>
      <c r="H409" s="8" t="s">
        <v>310</v>
      </c>
      <c r="I409" s="8" t="s">
        <v>37</v>
      </c>
      <c r="J409" s="9">
        <v>16</v>
      </c>
      <c r="K409" s="10" t="s">
        <v>1823</v>
      </c>
      <c r="L409" s="192"/>
      <c r="M409" s="8">
        <v>1</v>
      </c>
      <c r="N409" s="12">
        <v>1306389</v>
      </c>
      <c r="O409" s="8" t="s">
        <v>1825</v>
      </c>
      <c r="P409" s="8" t="s">
        <v>107</v>
      </c>
      <c r="Q409" s="94">
        <v>0</v>
      </c>
      <c r="R409" s="14">
        <v>3925</v>
      </c>
      <c r="S409" s="14">
        <f t="shared" si="11"/>
        <v>3925</v>
      </c>
      <c r="T409" s="8" t="s">
        <v>41</v>
      </c>
      <c r="U409" s="33" t="s">
        <v>2263</v>
      </c>
      <c r="V409" s="216" t="s">
        <v>48</v>
      </c>
      <c r="W409" s="216" t="s">
        <v>126</v>
      </c>
      <c r="X409" s="23"/>
    </row>
    <row r="410" spans="1:24" ht="128.25" hidden="1" customHeight="1">
      <c r="A410" s="51" t="s">
        <v>421</v>
      </c>
      <c r="B410" s="8" t="s">
        <v>1767</v>
      </c>
      <c r="C410" s="8" t="s">
        <v>1767</v>
      </c>
      <c r="D410" s="8" t="s">
        <v>1778</v>
      </c>
      <c r="E410" s="8">
        <v>20</v>
      </c>
      <c r="F410" s="8" t="s">
        <v>1822</v>
      </c>
      <c r="G410" s="8" t="s">
        <v>35</v>
      </c>
      <c r="H410" s="8" t="s">
        <v>310</v>
      </c>
      <c r="I410" s="8" t="s">
        <v>37</v>
      </c>
      <c r="J410" s="9">
        <v>16</v>
      </c>
      <c r="K410" s="10" t="s">
        <v>1823</v>
      </c>
      <c r="L410" s="192"/>
      <c r="M410" s="8">
        <v>1</v>
      </c>
      <c r="N410" s="12">
        <v>1461291</v>
      </c>
      <c r="O410" s="8" t="s">
        <v>1826</v>
      </c>
      <c r="P410" s="8" t="s">
        <v>162</v>
      </c>
      <c r="Q410" s="94">
        <v>0</v>
      </c>
      <c r="R410" s="14">
        <v>3925</v>
      </c>
      <c r="S410" s="14">
        <f t="shared" si="11"/>
        <v>3925</v>
      </c>
      <c r="T410" s="8" t="s">
        <v>41</v>
      </c>
      <c r="U410" s="33" t="s">
        <v>2263</v>
      </c>
      <c r="V410" s="216" t="s">
        <v>48</v>
      </c>
      <c r="W410" s="216" t="s">
        <v>126</v>
      </c>
      <c r="X410" s="23"/>
    </row>
    <row r="411" spans="1:24" ht="128.25" hidden="1" customHeight="1">
      <c r="A411" s="95" t="s">
        <v>421</v>
      </c>
      <c r="B411" s="95" t="s">
        <v>2039</v>
      </c>
      <c r="C411" s="95" t="s">
        <v>2039</v>
      </c>
      <c r="D411" s="95" t="s">
        <v>2075</v>
      </c>
      <c r="E411" s="95">
        <v>15</v>
      </c>
      <c r="F411" s="95" t="s">
        <v>2077</v>
      </c>
      <c r="G411" s="95" t="s">
        <v>145</v>
      </c>
      <c r="H411" s="95" t="s">
        <v>36</v>
      </c>
      <c r="I411" s="95" t="s">
        <v>46</v>
      </c>
      <c r="J411" s="96">
        <v>180</v>
      </c>
      <c r="K411" s="10" t="s">
        <v>297</v>
      </c>
      <c r="L411" s="192" t="s">
        <v>224</v>
      </c>
      <c r="M411" s="95">
        <v>1</v>
      </c>
      <c r="N411" s="95">
        <v>2090643</v>
      </c>
      <c r="O411" s="95" t="s">
        <v>2069</v>
      </c>
      <c r="P411" s="95" t="s">
        <v>268</v>
      </c>
      <c r="Q411" s="97">
        <v>0</v>
      </c>
      <c r="R411" s="97">
        <v>0</v>
      </c>
      <c r="S411" s="97">
        <f t="shared" si="11"/>
        <v>0</v>
      </c>
      <c r="T411" s="95" t="s">
        <v>145</v>
      </c>
      <c r="U411" s="95" t="s">
        <v>2264</v>
      </c>
      <c r="V411" s="95" t="s">
        <v>230</v>
      </c>
      <c r="W411" s="131" t="s">
        <v>2078</v>
      </c>
      <c r="X411" s="99"/>
    </row>
    <row r="412" spans="1:24" ht="128.25" hidden="1" customHeight="1">
      <c r="A412" s="54" t="s">
        <v>421</v>
      </c>
      <c r="B412" s="54" t="s">
        <v>2039</v>
      </c>
      <c r="C412" s="54" t="s">
        <v>2039</v>
      </c>
      <c r="D412" s="54" t="s">
        <v>2075</v>
      </c>
      <c r="E412" s="54">
        <v>15</v>
      </c>
      <c r="F412" s="19" t="s">
        <v>2079</v>
      </c>
      <c r="G412" s="19" t="s">
        <v>35</v>
      </c>
      <c r="H412" s="19" t="s">
        <v>544</v>
      </c>
      <c r="I412" s="19" t="s">
        <v>37</v>
      </c>
      <c r="J412" s="10">
        <v>120</v>
      </c>
      <c r="K412" s="10" t="s">
        <v>797</v>
      </c>
      <c r="L412" s="192"/>
      <c r="M412" s="54">
        <v>1</v>
      </c>
      <c r="N412" s="54">
        <v>1568339</v>
      </c>
      <c r="O412" s="54" t="s">
        <v>2048</v>
      </c>
      <c r="P412" s="54" t="s">
        <v>162</v>
      </c>
      <c r="Q412" s="60">
        <v>0</v>
      </c>
      <c r="R412" s="60">
        <v>0</v>
      </c>
      <c r="S412" s="60">
        <f t="shared" si="11"/>
        <v>0</v>
      </c>
      <c r="T412" s="19" t="s">
        <v>41</v>
      </c>
      <c r="U412" s="92" t="s">
        <v>2265</v>
      </c>
      <c r="V412" s="131" t="s">
        <v>184</v>
      </c>
      <c r="W412" s="216" t="s">
        <v>1251</v>
      </c>
      <c r="X412" s="71" t="s">
        <v>78</v>
      </c>
    </row>
    <row r="413" spans="1:24" ht="128.25" hidden="1" customHeight="1">
      <c r="A413" s="54" t="s">
        <v>421</v>
      </c>
      <c r="B413" s="54" t="s">
        <v>2039</v>
      </c>
      <c r="C413" s="54" t="s">
        <v>2039</v>
      </c>
      <c r="D413" s="54" t="s">
        <v>2075</v>
      </c>
      <c r="E413" s="54">
        <v>15</v>
      </c>
      <c r="F413" s="19" t="s">
        <v>2080</v>
      </c>
      <c r="G413" s="19" t="s">
        <v>35</v>
      </c>
      <c r="H413" s="8" t="s">
        <v>36</v>
      </c>
      <c r="I413" s="19" t="s">
        <v>37</v>
      </c>
      <c r="J413" s="10">
        <v>120</v>
      </c>
      <c r="K413" s="10" t="s">
        <v>2081</v>
      </c>
      <c r="L413" s="192"/>
      <c r="M413" s="54">
        <v>1</v>
      </c>
      <c r="N413" s="37">
        <v>1492815</v>
      </c>
      <c r="O413" s="54" t="s">
        <v>2052</v>
      </c>
      <c r="P413" s="54" t="s">
        <v>162</v>
      </c>
      <c r="Q413" s="60">
        <v>0</v>
      </c>
      <c r="R413" s="60">
        <v>0</v>
      </c>
      <c r="S413" s="60">
        <f t="shared" si="11"/>
        <v>0</v>
      </c>
      <c r="T413" s="19" t="s">
        <v>41</v>
      </c>
      <c r="U413" s="92" t="s">
        <v>2265</v>
      </c>
      <c r="V413" s="131" t="s">
        <v>184</v>
      </c>
      <c r="W413" s="216" t="s">
        <v>1251</v>
      </c>
      <c r="X413" s="71" t="s">
        <v>78</v>
      </c>
    </row>
    <row r="414" spans="1:24" ht="128.25" hidden="1" customHeight="1">
      <c r="A414" s="54" t="s">
        <v>421</v>
      </c>
      <c r="B414" s="54" t="s">
        <v>2039</v>
      </c>
      <c r="C414" s="54" t="s">
        <v>2039</v>
      </c>
      <c r="D414" s="54" t="s">
        <v>2075</v>
      </c>
      <c r="E414" s="54">
        <v>15</v>
      </c>
      <c r="F414" s="19" t="s">
        <v>2080</v>
      </c>
      <c r="G414" s="19" t="s">
        <v>35</v>
      </c>
      <c r="H414" s="8" t="s">
        <v>36</v>
      </c>
      <c r="I414" s="19" t="s">
        <v>37</v>
      </c>
      <c r="J414" s="10">
        <v>120</v>
      </c>
      <c r="K414" s="10" t="s">
        <v>2081</v>
      </c>
      <c r="L414" s="192"/>
      <c r="M414" s="54">
        <v>1</v>
      </c>
      <c r="N414" s="37">
        <v>1492636</v>
      </c>
      <c r="O414" s="54" t="s">
        <v>2067</v>
      </c>
      <c r="P414" s="54" t="s">
        <v>162</v>
      </c>
      <c r="Q414" s="60">
        <v>0</v>
      </c>
      <c r="R414" s="60">
        <v>0</v>
      </c>
      <c r="S414" s="60">
        <f t="shared" si="11"/>
        <v>0</v>
      </c>
      <c r="T414" s="19" t="s">
        <v>41</v>
      </c>
      <c r="U414" s="92" t="s">
        <v>2265</v>
      </c>
      <c r="V414" s="131" t="s">
        <v>235</v>
      </c>
      <c r="W414" s="216" t="s">
        <v>236</v>
      </c>
      <c r="X414" s="23"/>
    </row>
    <row r="415" spans="1:24" ht="128.25" hidden="1" customHeight="1">
      <c r="A415" s="54" t="s">
        <v>421</v>
      </c>
      <c r="B415" s="54" t="s">
        <v>2039</v>
      </c>
      <c r="C415" s="54" t="s">
        <v>2039</v>
      </c>
      <c r="D415" s="54" t="s">
        <v>2075</v>
      </c>
      <c r="E415" s="54">
        <v>15</v>
      </c>
      <c r="F415" s="19" t="s">
        <v>2082</v>
      </c>
      <c r="G415" s="19" t="s">
        <v>35</v>
      </c>
      <c r="H415" s="8" t="s">
        <v>36</v>
      </c>
      <c r="I415" s="19" t="s">
        <v>37</v>
      </c>
      <c r="J415" s="10">
        <v>120</v>
      </c>
      <c r="K415" s="10" t="s">
        <v>2081</v>
      </c>
      <c r="L415" s="192"/>
      <c r="M415" s="54">
        <v>1</v>
      </c>
      <c r="N415" s="37">
        <v>1491408</v>
      </c>
      <c r="O415" s="54" t="s">
        <v>2054</v>
      </c>
      <c r="P415" s="37" t="s">
        <v>611</v>
      </c>
      <c r="Q415" s="60">
        <v>0</v>
      </c>
      <c r="R415" s="60">
        <v>0</v>
      </c>
      <c r="S415" s="60">
        <f t="shared" si="11"/>
        <v>0</v>
      </c>
      <c r="T415" s="19" t="s">
        <v>41</v>
      </c>
      <c r="U415" s="92" t="s">
        <v>2265</v>
      </c>
      <c r="V415" s="131" t="s">
        <v>235</v>
      </c>
      <c r="W415" s="216" t="s">
        <v>236</v>
      </c>
      <c r="X415" s="23"/>
    </row>
    <row r="416" spans="1:24" ht="128.25" hidden="1" customHeight="1">
      <c r="A416" s="54" t="s">
        <v>421</v>
      </c>
      <c r="B416" s="19" t="s">
        <v>422</v>
      </c>
      <c r="C416" s="19" t="s">
        <v>422</v>
      </c>
      <c r="D416" s="19" t="s">
        <v>365</v>
      </c>
      <c r="E416" s="19">
        <v>15</v>
      </c>
      <c r="F416" s="19" t="s">
        <v>426</v>
      </c>
      <c r="G416" s="19" t="s">
        <v>35</v>
      </c>
      <c r="H416" s="19" t="s">
        <v>310</v>
      </c>
      <c r="I416" s="19" t="s">
        <v>37</v>
      </c>
      <c r="J416" s="10">
        <v>32</v>
      </c>
      <c r="K416" s="10"/>
      <c r="L416" s="192"/>
      <c r="M416" s="19">
        <v>1</v>
      </c>
      <c r="N416" s="19">
        <v>1636635</v>
      </c>
      <c r="O416" s="19" t="s">
        <v>427</v>
      </c>
      <c r="P416" s="19" t="s">
        <v>425</v>
      </c>
      <c r="Q416" s="20">
        <v>400</v>
      </c>
      <c r="R416" s="20">
        <v>8000</v>
      </c>
      <c r="S416" s="20">
        <f t="shared" si="11"/>
        <v>8400</v>
      </c>
      <c r="T416" s="19" t="s">
        <v>41</v>
      </c>
      <c r="U416" s="100"/>
      <c r="V416" s="131" t="s">
        <v>148</v>
      </c>
      <c r="W416" s="221" t="s">
        <v>149</v>
      </c>
      <c r="X416" s="23"/>
    </row>
    <row r="417" spans="1:24" ht="128.25" hidden="1" customHeight="1">
      <c r="A417" s="54" t="s">
        <v>421</v>
      </c>
      <c r="B417" s="19" t="s">
        <v>422</v>
      </c>
      <c r="C417" s="19" t="s">
        <v>422</v>
      </c>
      <c r="D417" s="19" t="s">
        <v>365</v>
      </c>
      <c r="E417" s="19">
        <v>15</v>
      </c>
      <c r="F417" s="19" t="s">
        <v>426</v>
      </c>
      <c r="G417" s="19" t="s">
        <v>35</v>
      </c>
      <c r="H417" s="19" t="s">
        <v>310</v>
      </c>
      <c r="I417" s="19" t="s">
        <v>37</v>
      </c>
      <c r="J417" s="10">
        <v>32</v>
      </c>
      <c r="K417" s="10"/>
      <c r="L417" s="192"/>
      <c r="M417" s="19">
        <v>1</v>
      </c>
      <c r="N417" s="19">
        <v>2264120</v>
      </c>
      <c r="O417" s="19" t="s">
        <v>428</v>
      </c>
      <c r="P417" s="19" t="s">
        <v>425</v>
      </c>
      <c r="Q417" s="20">
        <v>400</v>
      </c>
      <c r="R417" s="20">
        <v>8000</v>
      </c>
      <c r="S417" s="20">
        <f t="shared" si="11"/>
        <v>8400</v>
      </c>
      <c r="T417" s="19" t="s">
        <v>41</v>
      </c>
      <c r="U417" s="19"/>
      <c r="V417" s="131" t="s">
        <v>148</v>
      </c>
      <c r="W417" s="221" t="s">
        <v>149</v>
      </c>
      <c r="X417" s="23"/>
    </row>
    <row r="418" spans="1:24" ht="128.25" hidden="1" customHeight="1">
      <c r="A418" s="54" t="s">
        <v>421</v>
      </c>
      <c r="B418" s="54" t="s">
        <v>2039</v>
      </c>
      <c r="C418" s="54" t="s">
        <v>2039</v>
      </c>
      <c r="D418" s="54" t="s">
        <v>2083</v>
      </c>
      <c r="E418" s="54">
        <v>20</v>
      </c>
      <c r="F418" s="54" t="s">
        <v>2084</v>
      </c>
      <c r="G418" s="54" t="s">
        <v>35</v>
      </c>
      <c r="H418" s="54" t="s">
        <v>825</v>
      </c>
      <c r="I418" s="19" t="s">
        <v>91</v>
      </c>
      <c r="J418" s="67">
        <v>40</v>
      </c>
      <c r="K418" s="10" t="s">
        <v>303</v>
      </c>
      <c r="L418" s="192"/>
      <c r="M418" s="54">
        <v>1</v>
      </c>
      <c r="N418" s="37"/>
      <c r="O418" s="54" t="s">
        <v>2053</v>
      </c>
      <c r="P418" s="54" t="s">
        <v>162</v>
      </c>
      <c r="Q418" s="20">
        <v>0</v>
      </c>
      <c r="R418" s="20">
        <v>0</v>
      </c>
      <c r="S418" s="60">
        <f t="shared" si="11"/>
        <v>0</v>
      </c>
      <c r="T418" s="19" t="s">
        <v>41</v>
      </c>
      <c r="U418" s="92" t="s">
        <v>2266</v>
      </c>
      <c r="V418" s="131" t="s">
        <v>866</v>
      </c>
      <c r="W418" s="216" t="s">
        <v>2085</v>
      </c>
      <c r="X418" s="71" t="s">
        <v>78</v>
      </c>
    </row>
    <row r="419" spans="1:24" ht="128.25" hidden="1" customHeight="1">
      <c r="A419" s="54" t="s">
        <v>421</v>
      </c>
      <c r="B419" s="54" t="s">
        <v>2039</v>
      </c>
      <c r="C419" s="54" t="s">
        <v>2039</v>
      </c>
      <c r="D419" s="54" t="s">
        <v>2083</v>
      </c>
      <c r="E419" s="54">
        <v>20</v>
      </c>
      <c r="F419" s="54" t="s">
        <v>2084</v>
      </c>
      <c r="G419" s="54" t="s">
        <v>35</v>
      </c>
      <c r="H419" s="54" t="s">
        <v>825</v>
      </c>
      <c r="I419" s="19" t="s">
        <v>91</v>
      </c>
      <c r="J419" s="67">
        <v>40</v>
      </c>
      <c r="K419" s="10" t="s">
        <v>303</v>
      </c>
      <c r="L419" s="192"/>
      <c r="M419" s="54">
        <v>1</v>
      </c>
      <c r="N419" s="37"/>
      <c r="O419" s="54" t="s">
        <v>2057</v>
      </c>
      <c r="P419" s="54" t="s">
        <v>162</v>
      </c>
      <c r="Q419" s="20">
        <v>0</v>
      </c>
      <c r="R419" s="20">
        <v>0</v>
      </c>
      <c r="S419" s="60">
        <f t="shared" si="11"/>
        <v>0</v>
      </c>
      <c r="T419" s="19" t="s">
        <v>41</v>
      </c>
      <c r="U419" s="92" t="s">
        <v>2266</v>
      </c>
      <c r="V419" s="131" t="s">
        <v>866</v>
      </c>
      <c r="W419" s="216" t="s">
        <v>2085</v>
      </c>
      <c r="X419" s="71" t="s">
        <v>78</v>
      </c>
    </row>
    <row r="420" spans="1:24" ht="128.25" hidden="1" customHeight="1">
      <c r="A420" s="54" t="s">
        <v>421</v>
      </c>
      <c r="B420" s="54" t="s">
        <v>2039</v>
      </c>
      <c r="C420" s="54" t="s">
        <v>2039</v>
      </c>
      <c r="D420" s="54" t="s">
        <v>2083</v>
      </c>
      <c r="E420" s="54">
        <v>20</v>
      </c>
      <c r="F420" s="54" t="s">
        <v>2084</v>
      </c>
      <c r="G420" s="54" t="s">
        <v>35</v>
      </c>
      <c r="H420" s="54" t="s">
        <v>825</v>
      </c>
      <c r="I420" s="19" t="s">
        <v>91</v>
      </c>
      <c r="J420" s="67">
        <v>40</v>
      </c>
      <c r="K420" s="10" t="s">
        <v>303</v>
      </c>
      <c r="L420" s="192"/>
      <c r="M420" s="54">
        <v>1</v>
      </c>
      <c r="N420" s="37">
        <v>1492815</v>
      </c>
      <c r="O420" s="54" t="s">
        <v>2052</v>
      </c>
      <c r="P420" s="54" t="s">
        <v>162</v>
      </c>
      <c r="Q420" s="20">
        <v>0</v>
      </c>
      <c r="R420" s="20">
        <v>0</v>
      </c>
      <c r="S420" s="60">
        <f t="shared" si="11"/>
        <v>0</v>
      </c>
      <c r="T420" s="19" t="s">
        <v>41</v>
      </c>
      <c r="U420" s="92" t="s">
        <v>2266</v>
      </c>
      <c r="V420" s="131" t="s">
        <v>866</v>
      </c>
      <c r="W420" s="216" t="s">
        <v>2085</v>
      </c>
      <c r="X420" s="71" t="s">
        <v>78</v>
      </c>
    </row>
    <row r="421" spans="1:24" ht="128.25" hidden="1" customHeight="1">
      <c r="A421" s="54" t="s">
        <v>421</v>
      </c>
      <c r="B421" s="54" t="s">
        <v>2039</v>
      </c>
      <c r="C421" s="54" t="s">
        <v>2039</v>
      </c>
      <c r="D421" s="54" t="s">
        <v>2083</v>
      </c>
      <c r="E421" s="54">
        <v>20</v>
      </c>
      <c r="F421" s="54" t="s">
        <v>2084</v>
      </c>
      <c r="G421" s="54" t="s">
        <v>35</v>
      </c>
      <c r="H421" s="54" t="s">
        <v>825</v>
      </c>
      <c r="I421" s="19" t="s">
        <v>91</v>
      </c>
      <c r="J421" s="67">
        <v>40</v>
      </c>
      <c r="K421" s="10" t="s">
        <v>303</v>
      </c>
      <c r="L421" s="192"/>
      <c r="M421" s="54">
        <v>1</v>
      </c>
      <c r="N421" s="54">
        <v>1568339</v>
      </c>
      <c r="O421" s="54" t="s">
        <v>2048</v>
      </c>
      <c r="P421" s="54" t="s">
        <v>162</v>
      </c>
      <c r="Q421" s="20">
        <v>0</v>
      </c>
      <c r="R421" s="20">
        <v>0</v>
      </c>
      <c r="S421" s="60">
        <f t="shared" si="11"/>
        <v>0</v>
      </c>
      <c r="T421" s="19" t="s">
        <v>41</v>
      </c>
      <c r="V421" s="131" t="s">
        <v>866</v>
      </c>
      <c r="W421" s="216" t="s">
        <v>2085</v>
      </c>
      <c r="X421" s="71" t="s">
        <v>78</v>
      </c>
    </row>
    <row r="422" spans="1:24" s="42" customFormat="1" ht="128.25" hidden="1" customHeight="1">
      <c r="A422" s="51" t="s">
        <v>421</v>
      </c>
      <c r="B422" s="8" t="s">
        <v>1767</v>
      </c>
      <c r="C422" s="8" t="s">
        <v>1767</v>
      </c>
      <c r="D422" s="8" t="s">
        <v>1827</v>
      </c>
      <c r="E422" s="8">
        <v>20</v>
      </c>
      <c r="F422" s="8" t="s">
        <v>1828</v>
      </c>
      <c r="G422" s="8" t="s">
        <v>45</v>
      </c>
      <c r="H422" s="8" t="s">
        <v>36</v>
      </c>
      <c r="I422" s="8" t="s">
        <v>46</v>
      </c>
      <c r="J422" s="9">
        <v>20</v>
      </c>
      <c r="K422" s="10">
        <v>2020</v>
      </c>
      <c r="L422" s="192"/>
      <c r="M422" s="8">
        <v>1</v>
      </c>
      <c r="N422" s="12">
        <v>3150903</v>
      </c>
      <c r="O422" s="8" t="s">
        <v>1784</v>
      </c>
      <c r="P422" s="8" t="s">
        <v>40</v>
      </c>
      <c r="Q422" s="14">
        <v>0</v>
      </c>
      <c r="R422" s="14">
        <v>0</v>
      </c>
      <c r="S422" s="14">
        <f t="shared" si="11"/>
        <v>0</v>
      </c>
      <c r="T422" s="8" t="s">
        <v>41</v>
      </c>
      <c r="U422" s="33" t="s">
        <v>2235</v>
      </c>
      <c r="V422" s="131" t="s">
        <v>48</v>
      </c>
      <c r="W422" s="210" t="s">
        <v>69</v>
      </c>
      <c r="X422" s="41" t="s">
        <v>50</v>
      </c>
    </row>
    <row r="423" spans="1:24" s="42" customFormat="1" ht="128.25" hidden="1" customHeight="1">
      <c r="A423" s="51" t="s">
        <v>421</v>
      </c>
      <c r="B423" s="8" t="s">
        <v>1767</v>
      </c>
      <c r="C423" s="8" t="s">
        <v>1767</v>
      </c>
      <c r="D423" s="8" t="s">
        <v>1827</v>
      </c>
      <c r="E423" s="8">
        <v>20</v>
      </c>
      <c r="F423" s="8" t="s">
        <v>1828</v>
      </c>
      <c r="G423" s="8" t="s">
        <v>45</v>
      </c>
      <c r="H423" s="8" t="s">
        <v>36</v>
      </c>
      <c r="I423" s="8" t="s">
        <v>46</v>
      </c>
      <c r="J423" s="9">
        <v>20</v>
      </c>
      <c r="K423" s="10">
        <v>2020</v>
      </c>
      <c r="L423" s="192"/>
      <c r="M423" s="8">
        <v>1</v>
      </c>
      <c r="N423" s="12">
        <v>1892404</v>
      </c>
      <c r="O423" s="8" t="s">
        <v>1785</v>
      </c>
      <c r="P423" s="8" t="s">
        <v>40</v>
      </c>
      <c r="Q423" s="14">
        <v>0</v>
      </c>
      <c r="R423" s="14">
        <v>0</v>
      </c>
      <c r="S423" s="14">
        <f t="shared" si="11"/>
        <v>0</v>
      </c>
      <c r="T423" s="8" t="s">
        <v>41</v>
      </c>
      <c r="U423" s="33" t="s">
        <v>2235</v>
      </c>
      <c r="V423" s="131" t="s">
        <v>48</v>
      </c>
      <c r="W423" s="210" t="s">
        <v>69</v>
      </c>
      <c r="X423" s="41" t="s">
        <v>50</v>
      </c>
    </row>
    <row r="424" spans="1:24" s="42" customFormat="1" ht="128.25" hidden="1" customHeight="1">
      <c r="A424" s="51" t="s">
        <v>421</v>
      </c>
      <c r="B424" s="8" t="s">
        <v>1767</v>
      </c>
      <c r="C424" s="8" t="s">
        <v>1767</v>
      </c>
      <c r="D424" s="8" t="s">
        <v>1827</v>
      </c>
      <c r="E424" s="8">
        <v>20</v>
      </c>
      <c r="F424" s="8" t="s">
        <v>1829</v>
      </c>
      <c r="G424" s="8" t="s">
        <v>45</v>
      </c>
      <c r="H424" s="8" t="s">
        <v>36</v>
      </c>
      <c r="I424" s="8" t="s">
        <v>37</v>
      </c>
      <c r="J424" s="9">
        <v>40</v>
      </c>
      <c r="K424" s="10">
        <v>2020</v>
      </c>
      <c r="L424" s="192"/>
      <c r="M424" s="8">
        <v>1</v>
      </c>
      <c r="N424" s="12">
        <v>1306389</v>
      </c>
      <c r="O424" s="8" t="s">
        <v>1804</v>
      </c>
      <c r="P424" s="8" t="s">
        <v>107</v>
      </c>
      <c r="Q424" s="14">
        <v>0</v>
      </c>
      <c r="R424" s="14">
        <v>0</v>
      </c>
      <c r="S424" s="14">
        <f t="shared" si="11"/>
        <v>0</v>
      </c>
      <c r="T424" s="8" t="s">
        <v>41</v>
      </c>
      <c r="U424" s="33" t="s">
        <v>2235</v>
      </c>
      <c r="V424" s="131" t="s">
        <v>92</v>
      </c>
      <c r="W424" s="210" t="s">
        <v>93</v>
      </c>
      <c r="X424" s="41" t="s">
        <v>50</v>
      </c>
    </row>
    <row r="425" spans="1:24" s="42" customFormat="1" ht="128.25" hidden="1" customHeight="1">
      <c r="A425" s="51" t="s">
        <v>421</v>
      </c>
      <c r="B425" s="8" t="s">
        <v>1767</v>
      </c>
      <c r="C425" s="8" t="s">
        <v>1767</v>
      </c>
      <c r="D425" s="8" t="s">
        <v>1827</v>
      </c>
      <c r="E425" s="8">
        <v>20</v>
      </c>
      <c r="F425" s="8" t="s">
        <v>1829</v>
      </c>
      <c r="G425" s="8" t="s">
        <v>45</v>
      </c>
      <c r="H425" s="8" t="s">
        <v>36</v>
      </c>
      <c r="I425" s="8" t="s">
        <v>37</v>
      </c>
      <c r="J425" s="9">
        <v>40</v>
      </c>
      <c r="K425" s="10">
        <v>2020</v>
      </c>
      <c r="L425" s="192"/>
      <c r="M425" s="8">
        <v>1</v>
      </c>
      <c r="N425" s="12">
        <v>1567874</v>
      </c>
      <c r="O425" s="8" t="s">
        <v>1805</v>
      </c>
      <c r="P425" s="8" t="s">
        <v>107</v>
      </c>
      <c r="Q425" s="14">
        <v>0</v>
      </c>
      <c r="R425" s="14">
        <v>0</v>
      </c>
      <c r="S425" s="14">
        <f t="shared" si="11"/>
        <v>0</v>
      </c>
      <c r="T425" s="8" t="s">
        <v>41</v>
      </c>
      <c r="U425" s="33" t="s">
        <v>2235</v>
      </c>
      <c r="V425" s="131" t="s">
        <v>92</v>
      </c>
      <c r="W425" s="210" t="s">
        <v>93</v>
      </c>
      <c r="X425" s="41" t="s">
        <v>50</v>
      </c>
    </row>
    <row r="426" spans="1:24" s="42" customFormat="1" ht="128.25" hidden="1" customHeight="1">
      <c r="A426" s="51" t="s">
        <v>421</v>
      </c>
      <c r="B426" s="8" t="s">
        <v>1767</v>
      </c>
      <c r="C426" s="8" t="s">
        <v>1767</v>
      </c>
      <c r="D426" s="8" t="s">
        <v>1827</v>
      </c>
      <c r="E426" s="8">
        <v>20</v>
      </c>
      <c r="F426" s="8" t="s">
        <v>1829</v>
      </c>
      <c r="G426" s="8" t="s">
        <v>45</v>
      </c>
      <c r="H426" s="8" t="s">
        <v>36</v>
      </c>
      <c r="I426" s="8" t="s">
        <v>37</v>
      </c>
      <c r="J426" s="9">
        <v>40</v>
      </c>
      <c r="K426" s="10">
        <v>2020</v>
      </c>
      <c r="L426" s="192"/>
      <c r="M426" s="8">
        <v>1</v>
      </c>
      <c r="N426" s="12">
        <v>1485900</v>
      </c>
      <c r="O426" s="8" t="s">
        <v>1806</v>
      </c>
      <c r="P426" s="8" t="s">
        <v>107</v>
      </c>
      <c r="Q426" s="14">
        <v>0</v>
      </c>
      <c r="R426" s="14">
        <v>0</v>
      </c>
      <c r="S426" s="14">
        <f t="shared" si="11"/>
        <v>0</v>
      </c>
      <c r="T426" s="8" t="s">
        <v>41</v>
      </c>
      <c r="U426" s="33" t="s">
        <v>2235</v>
      </c>
      <c r="V426" s="131" t="s">
        <v>92</v>
      </c>
      <c r="W426" s="210" t="s">
        <v>93</v>
      </c>
      <c r="X426" s="41" t="s">
        <v>50</v>
      </c>
    </row>
    <row r="427" spans="1:24" s="42" customFormat="1" ht="128.25" hidden="1" customHeight="1">
      <c r="A427" s="51" t="s">
        <v>421</v>
      </c>
      <c r="B427" s="8" t="s">
        <v>1767</v>
      </c>
      <c r="C427" s="8" t="s">
        <v>1767</v>
      </c>
      <c r="D427" s="8" t="s">
        <v>1827</v>
      </c>
      <c r="E427" s="8">
        <v>20</v>
      </c>
      <c r="F427" s="8" t="s">
        <v>1829</v>
      </c>
      <c r="G427" s="8" t="s">
        <v>45</v>
      </c>
      <c r="H427" s="8" t="s">
        <v>36</v>
      </c>
      <c r="I427" s="8" t="s">
        <v>37</v>
      </c>
      <c r="J427" s="9">
        <v>40</v>
      </c>
      <c r="K427" s="10">
        <v>2020</v>
      </c>
      <c r="L427" s="192"/>
      <c r="M427" s="8">
        <v>1</v>
      </c>
      <c r="N427" s="12">
        <v>3150903</v>
      </c>
      <c r="O427" s="8" t="s">
        <v>1784</v>
      </c>
      <c r="P427" s="8" t="s">
        <v>40</v>
      </c>
      <c r="Q427" s="14">
        <v>0</v>
      </c>
      <c r="R427" s="14">
        <v>0</v>
      </c>
      <c r="S427" s="14">
        <f t="shared" si="11"/>
        <v>0</v>
      </c>
      <c r="T427" s="8" t="s">
        <v>41</v>
      </c>
      <c r="U427" s="33" t="s">
        <v>2235</v>
      </c>
      <c r="V427" s="131" t="s">
        <v>92</v>
      </c>
      <c r="W427" s="210" t="s">
        <v>93</v>
      </c>
      <c r="X427" s="41" t="s">
        <v>50</v>
      </c>
    </row>
    <row r="428" spans="1:24" s="42" customFormat="1" ht="128.25" hidden="1" customHeight="1">
      <c r="A428" s="51" t="s">
        <v>421</v>
      </c>
      <c r="B428" s="8" t="s">
        <v>1767</v>
      </c>
      <c r="C428" s="8" t="s">
        <v>1767</v>
      </c>
      <c r="D428" s="8" t="s">
        <v>1827</v>
      </c>
      <c r="E428" s="8">
        <v>20</v>
      </c>
      <c r="F428" s="8" t="s">
        <v>1829</v>
      </c>
      <c r="G428" s="8" t="s">
        <v>45</v>
      </c>
      <c r="H428" s="8" t="s">
        <v>36</v>
      </c>
      <c r="I428" s="8" t="s">
        <v>37</v>
      </c>
      <c r="J428" s="9">
        <v>40</v>
      </c>
      <c r="K428" s="10">
        <v>2020</v>
      </c>
      <c r="L428" s="192"/>
      <c r="M428" s="8">
        <v>1</v>
      </c>
      <c r="N428" s="12">
        <v>1892404</v>
      </c>
      <c r="O428" s="8" t="s">
        <v>1785</v>
      </c>
      <c r="P428" s="8" t="s">
        <v>40</v>
      </c>
      <c r="Q428" s="14">
        <v>0</v>
      </c>
      <c r="R428" s="14">
        <v>0</v>
      </c>
      <c r="S428" s="14">
        <f t="shared" si="11"/>
        <v>0</v>
      </c>
      <c r="T428" s="8" t="s">
        <v>41</v>
      </c>
      <c r="U428" s="33" t="s">
        <v>2235</v>
      </c>
      <c r="V428" s="131" t="s">
        <v>92</v>
      </c>
      <c r="W428" s="210" t="s">
        <v>93</v>
      </c>
      <c r="X428" s="41" t="s">
        <v>50</v>
      </c>
    </row>
    <row r="429" spans="1:24" s="42" customFormat="1" ht="128.25" hidden="1" customHeight="1">
      <c r="A429" s="51" t="s">
        <v>421</v>
      </c>
      <c r="B429" s="8" t="s">
        <v>1767</v>
      </c>
      <c r="C429" s="8" t="s">
        <v>1767</v>
      </c>
      <c r="D429" s="8" t="s">
        <v>1827</v>
      </c>
      <c r="E429" s="8">
        <v>20</v>
      </c>
      <c r="F429" s="8" t="s">
        <v>1829</v>
      </c>
      <c r="G429" s="8" t="s">
        <v>45</v>
      </c>
      <c r="H429" s="8" t="s">
        <v>36</v>
      </c>
      <c r="I429" s="8" t="s">
        <v>37</v>
      </c>
      <c r="J429" s="9">
        <v>40</v>
      </c>
      <c r="K429" s="10">
        <v>2020</v>
      </c>
      <c r="L429" s="192"/>
      <c r="M429" s="8">
        <v>1</v>
      </c>
      <c r="N429" s="12">
        <v>1437588</v>
      </c>
      <c r="O429" s="8" t="s">
        <v>1807</v>
      </c>
      <c r="P429" s="8" t="s">
        <v>107</v>
      </c>
      <c r="Q429" s="14">
        <v>0</v>
      </c>
      <c r="R429" s="14">
        <v>0</v>
      </c>
      <c r="S429" s="14">
        <f t="shared" si="11"/>
        <v>0</v>
      </c>
      <c r="T429" s="8" t="s">
        <v>41</v>
      </c>
      <c r="U429" s="33" t="s">
        <v>2235</v>
      </c>
      <c r="V429" s="131" t="s">
        <v>92</v>
      </c>
      <c r="W429" s="210" t="s">
        <v>93</v>
      </c>
      <c r="X429" s="41" t="s">
        <v>50</v>
      </c>
    </row>
    <row r="430" spans="1:24" s="42" customFormat="1" ht="128.25" hidden="1" customHeight="1">
      <c r="A430" s="51" t="s">
        <v>421</v>
      </c>
      <c r="B430" s="8" t="s">
        <v>1767</v>
      </c>
      <c r="C430" s="8" t="s">
        <v>1767</v>
      </c>
      <c r="D430" s="8" t="s">
        <v>1827</v>
      </c>
      <c r="E430" s="8">
        <v>20</v>
      </c>
      <c r="F430" s="8" t="s">
        <v>1829</v>
      </c>
      <c r="G430" s="8" t="s">
        <v>45</v>
      </c>
      <c r="H430" s="8" t="s">
        <v>36</v>
      </c>
      <c r="I430" s="8" t="s">
        <v>37</v>
      </c>
      <c r="J430" s="9">
        <v>40</v>
      </c>
      <c r="K430" s="10">
        <v>2020</v>
      </c>
      <c r="L430" s="192"/>
      <c r="M430" s="8">
        <v>1</v>
      </c>
      <c r="N430" s="12">
        <v>1489272</v>
      </c>
      <c r="O430" s="8" t="s">
        <v>1808</v>
      </c>
      <c r="P430" s="8" t="s">
        <v>107</v>
      </c>
      <c r="Q430" s="14">
        <v>0</v>
      </c>
      <c r="R430" s="14">
        <v>0</v>
      </c>
      <c r="S430" s="14">
        <f t="shared" si="11"/>
        <v>0</v>
      </c>
      <c r="T430" s="8" t="s">
        <v>41</v>
      </c>
      <c r="U430" s="33" t="s">
        <v>2235</v>
      </c>
      <c r="V430" s="131" t="s">
        <v>92</v>
      </c>
      <c r="W430" s="210" t="s">
        <v>93</v>
      </c>
      <c r="X430" s="41" t="s">
        <v>50</v>
      </c>
    </row>
    <row r="431" spans="1:24" s="42" customFormat="1" ht="128.25" hidden="1" customHeight="1">
      <c r="A431" s="51" t="s">
        <v>421</v>
      </c>
      <c r="B431" s="8" t="s">
        <v>1767</v>
      </c>
      <c r="C431" s="8" t="s">
        <v>1767</v>
      </c>
      <c r="D431" s="8" t="s">
        <v>1827</v>
      </c>
      <c r="E431" s="8">
        <v>20</v>
      </c>
      <c r="F431" s="8" t="s">
        <v>1829</v>
      </c>
      <c r="G431" s="8" t="s">
        <v>45</v>
      </c>
      <c r="H431" s="8" t="s">
        <v>36</v>
      </c>
      <c r="I431" s="8" t="s">
        <v>37</v>
      </c>
      <c r="J431" s="9">
        <v>40</v>
      </c>
      <c r="K431" s="10">
        <v>2020</v>
      </c>
      <c r="L431" s="192"/>
      <c r="M431" s="8">
        <v>1</v>
      </c>
      <c r="N431" s="12">
        <v>2273781</v>
      </c>
      <c r="O431" s="8" t="s">
        <v>1783</v>
      </c>
      <c r="P431" s="8" t="s">
        <v>107</v>
      </c>
      <c r="Q431" s="14">
        <v>0</v>
      </c>
      <c r="R431" s="14">
        <v>0</v>
      </c>
      <c r="S431" s="14">
        <f t="shared" si="11"/>
        <v>0</v>
      </c>
      <c r="T431" s="8" t="s">
        <v>41</v>
      </c>
      <c r="U431" s="33" t="s">
        <v>2235</v>
      </c>
      <c r="V431" s="131" t="s">
        <v>92</v>
      </c>
      <c r="W431" s="210" t="s">
        <v>93</v>
      </c>
      <c r="X431" s="41" t="s">
        <v>50</v>
      </c>
    </row>
    <row r="432" spans="1:24" s="42" customFormat="1" ht="128.25" hidden="1" customHeight="1">
      <c r="A432" s="51" t="s">
        <v>421</v>
      </c>
      <c r="B432" s="8" t="s">
        <v>1767</v>
      </c>
      <c r="C432" s="8" t="s">
        <v>1767</v>
      </c>
      <c r="D432" s="8" t="s">
        <v>1827</v>
      </c>
      <c r="E432" s="8">
        <v>20</v>
      </c>
      <c r="F432" s="8" t="s">
        <v>1829</v>
      </c>
      <c r="G432" s="8" t="s">
        <v>45</v>
      </c>
      <c r="H432" s="8" t="s">
        <v>36</v>
      </c>
      <c r="I432" s="8" t="s">
        <v>37</v>
      </c>
      <c r="J432" s="9">
        <v>40</v>
      </c>
      <c r="K432" s="10">
        <v>2020</v>
      </c>
      <c r="L432" s="192"/>
      <c r="M432" s="8">
        <v>1</v>
      </c>
      <c r="N432" s="12">
        <v>1531063</v>
      </c>
      <c r="O432" s="8" t="s">
        <v>1809</v>
      </c>
      <c r="P432" s="8" t="s">
        <v>107</v>
      </c>
      <c r="Q432" s="14">
        <v>0</v>
      </c>
      <c r="R432" s="14">
        <v>0</v>
      </c>
      <c r="S432" s="14">
        <f t="shared" si="11"/>
        <v>0</v>
      </c>
      <c r="T432" s="8" t="s">
        <v>41</v>
      </c>
      <c r="U432" s="33" t="s">
        <v>2235</v>
      </c>
      <c r="V432" s="131" t="s">
        <v>92</v>
      </c>
      <c r="W432" s="210" t="s">
        <v>93</v>
      </c>
      <c r="X432" s="41" t="s">
        <v>50</v>
      </c>
    </row>
    <row r="433" spans="1:24" s="42" customFormat="1" ht="128.25" hidden="1" customHeight="1">
      <c r="A433" s="51" t="s">
        <v>421</v>
      </c>
      <c r="B433" s="8" t="s">
        <v>1767</v>
      </c>
      <c r="C433" s="8" t="s">
        <v>1767</v>
      </c>
      <c r="D433" s="8" t="s">
        <v>1827</v>
      </c>
      <c r="E433" s="8">
        <v>20</v>
      </c>
      <c r="F433" s="8" t="s">
        <v>1829</v>
      </c>
      <c r="G433" s="8" t="s">
        <v>45</v>
      </c>
      <c r="H433" s="8" t="s">
        <v>36</v>
      </c>
      <c r="I433" s="8" t="s">
        <v>37</v>
      </c>
      <c r="J433" s="9">
        <v>40</v>
      </c>
      <c r="K433" s="10">
        <v>2020</v>
      </c>
      <c r="L433" s="192"/>
      <c r="M433" s="8">
        <v>1</v>
      </c>
      <c r="N433" s="12">
        <v>1568331</v>
      </c>
      <c r="O433" s="8" t="s">
        <v>1771</v>
      </c>
      <c r="P433" s="8" t="s">
        <v>107</v>
      </c>
      <c r="Q433" s="14">
        <v>0</v>
      </c>
      <c r="R433" s="14">
        <v>0</v>
      </c>
      <c r="S433" s="14">
        <f t="shared" si="11"/>
        <v>0</v>
      </c>
      <c r="T433" s="8" t="s">
        <v>41</v>
      </c>
      <c r="U433" s="33" t="s">
        <v>2235</v>
      </c>
      <c r="V433" s="131" t="s">
        <v>92</v>
      </c>
      <c r="W433" s="210" t="s">
        <v>93</v>
      </c>
      <c r="X433" s="41" t="s">
        <v>50</v>
      </c>
    </row>
    <row r="434" spans="1:24" s="42" customFormat="1" ht="128.25" hidden="1" customHeight="1">
      <c r="A434" s="51" t="s">
        <v>421</v>
      </c>
      <c r="B434" s="8" t="s">
        <v>1767</v>
      </c>
      <c r="C434" s="8" t="s">
        <v>1767</v>
      </c>
      <c r="D434" s="8" t="s">
        <v>1827</v>
      </c>
      <c r="E434" s="8">
        <v>20</v>
      </c>
      <c r="F434" s="8" t="s">
        <v>1829</v>
      </c>
      <c r="G434" s="8" t="s">
        <v>45</v>
      </c>
      <c r="H434" s="8" t="s">
        <v>36</v>
      </c>
      <c r="I434" s="8" t="s">
        <v>37</v>
      </c>
      <c r="J434" s="9">
        <v>40</v>
      </c>
      <c r="K434" s="10">
        <v>2020</v>
      </c>
      <c r="L434" s="192"/>
      <c r="M434" s="8">
        <v>1</v>
      </c>
      <c r="N434" s="12">
        <v>1509978</v>
      </c>
      <c r="O434" s="8" t="s">
        <v>1799</v>
      </c>
      <c r="P434" s="8" t="s">
        <v>107</v>
      </c>
      <c r="Q434" s="14">
        <v>0</v>
      </c>
      <c r="R434" s="14">
        <v>0</v>
      </c>
      <c r="S434" s="14">
        <f t="shared" si="11"/>
        <v>0</v>
      </c>
      <c r="T434" s="8" t="s">
        <v>41</v>
      </c>
      <c r="U434" s="33" t="s">
        <v>2235</v>
      </c>
      <c r="V434" s="131" t="s">
        <v>92</v>
      </c>
      <c r="W434" s="210" t="s">
        <v>93</v>
      </c>
      <c r="X434" s="41" t="s">
        <v>50</v>
      </c>
    </row>
    <row r="435" spans="1:24" s="42" customFormat="1" ht="128.25" hidden="1" customHeight="1">
      <c r="A435" s="51" t="s">
        <v>421</v>
      </c>
      <c r="B435" s="8" t="s">
        <v>1767</v>
      </c>
      <c r="C435" s="8" t="s">
        <v>1767</v>
      </c>
      <c r="D435" s="8" t="s">
        <v>1827</v>
      </c>
      <c r="E435" s="8">
        <v>20</v>
      </c>
      <c r="F435" s="8" t="s">
        <v>1829</v>
      </c>
      <c r="G435" s="8" t="s">
        <v>45</v>
      </c>
      <c r="H435" s="8" t="s">
        <v>36</v>
      </c>
      <c r="I435" s="8" t="s">
        <v>37</v>
      </c>
      <c r="J435" s="9">
        <v>40</v>
      </c>
      <c r="K435" s="10">
        <v>2020</v>
      </c>
      <c r="L435" s="192"/>
      <c r="M435" s="8">
        <v>1</v>
      </c>
      <c r="N435" s="12">
        <v>1518199</v>
      </c>
      <c r="O435" s="8" t="s">
        <v>1815</v>
      </c>
      <c r="P435" s="8" t="s">
        <v>107</v>
      </c>
      <c r="Q435" s="14">
        <v>0</v>
      </c>
      <c r="R435" s="14">
        <v>0</v>
      </c>
      <c r="S435" s="14">
        <f t="shared" si="11"/>
        <v>0</v>
      </c>
      <c r="T435" s="8" t="s">
        <v>41</v>
      </c>
      <c r="U435" s="33" t="s">
        <v>2235</v>
      </c>
      <c r="V435" s="131" t="s">
        <v>92</v>
      </c>
      <c r="W435" s="210" t="s">
        <v>93</v>
      </c>
      <c r="X435" s="41" t="s">
        <v>50</v>
      </c>
    </row>
    <row r="436" spans="1:24" s="42" customFormat="1" ht="128.25" hidden="1" customHeight="1">
      <c r="A436" s="51" t="s">
        <v>421</v>
      </c>
      <c r="B436" s="8" t="s">
        <v>1767</v>
      </c>
      <c r="C436" s="8" t="s">
        <v>1767</v>
      </c>
      <c r="D436" s="8" t="s">
        <v>1827</v>
      </c>
      <c r="E436" s="8">
        <v>20</v>
      </c>
      <c r="F436" s="8" t="s">
        <v>1829</v>
      </c>
      <c r="G436" s="8" t="s">
        <v>45</v>
      </c>
      <c r="H436" s="8" t="s">
        <v>36</v>
      </c>
      <c r="I436" s="8" t="s">
        <v>37</v>
      </c>
      <c r="J436" s="9">
        <v>40</v>
      </c>
      <c r="K436" s="10">
        <v>2020</v>
      </c>
      <c r="L436" s="192"/>
      <c r="M436" s="8">
        <v>1</v>
      </c>
      <c r="N436" s="12">
        <v>2114439</v>
      </c>
      <c r="O436" s="8" t="s">
        <v>1816</v>
      </c>
      <c r="P436" s="8" t="s">
        <v>107</v>
      </c>
      <c r="Q436" s="14">
        <v>0</v>
      </c>
      <c r="R436" s="14">
        <v>0</v>
      </c>
      <c r="S436" s="14">
        <f t="shared" si="11"/>
        <v>0</v>
      </c>
      <c r="T436" s="8" t="s">
        <v>41</v>
      </c>
      <c r="U436" s="33" t="s">
        <v>2235</v>
      </c>
      <c r="V436" s="131" t="s">
        <v>92</v>
      </c>
      <c r="W436" s="210" t="s">
        <v>93</v>
      </c>
      <c r="X436" s="41" t="s">
        <v>50</v>
      </c>
    </row>
    <row r="437" spans="1:24" s="42" customFormat="1" ht="128.25" hidden="1" customHeight="1">
      <c r="A437" s="51" t="s">
        <v>421</v>
      </c>
      <c r="B437" s="8" t="s">
        <v>1767</v>
      </c>
      <c r="C437" s="8" t="s">
        <v>1767</v>
      </c>
      <c r="D437" s="8" t="s">
        <v>1827</v>
      </c>
      <c r="E437" s="8">
        <v>20</v>
      </c>
      <c r="F437" s="8" t="s">
        <v>1829</v>
      </c>
      <c r="G437" s="8" t="s">
        <v>45</v>
      </c>
      <c r="H437" s="8" t="s">
        <v>36</v>
      </c>
      <c r="I437" s="8" t="s">
        <v>37</v>
      </c>
      <c r="J437" s="9">
        <v>40</v>
      </c>
      <c r="K437" s="10">
        <v>2020</v>
      </c>
      <c r="L437" s="192"/>
      <c r="M437" s="8">
        <v>1</v>
      </c>
      <c r="N437" s="12">
        <v>1953465</v>
      </c>
      <c r="O437" s="8" t="s">
        <v>1830</v>
      </c>
      <c r="P437" s="8" t="s">
        <v>107</v>
      </c>
      <c r="Q437" s="14">
        <v>0</v>
      </c>
      <c r="R437" s="14">
        <v>0</v>
      </c>
      <c r="S437" s="14">
        <f t="shared" si="11"/>
        <v>0</v>
      </c>
      <c r="T437" s="8" t="s">
        <v>41</v>
      </c>
      <c r="U437" s="33" t="s">
        <v>2235</v>
      </c>
      <c r="V437" s="131" t="s">
        <v>92</v>
      </c>
      <c r="W437" s="210" t="s">
        <v>93</v>
      </c>
      <c r="X437" s="41" t="s">
        <v>50</v>
      </c>
    </row>
    <row r="438" spans="1:24" s="42" customFormat="1" ht="128.25" hidden="1" customHeight="1">
      <c r="A438" s="51" t="s">
        <v>421</v>
      </c>
      <c r="B438" s="8" t="s">
        <v>1767</v>
      </c>
      <c r="C438" s="8" t="s">
        <v>1767</v>
      </c>
      <c r="D438" s="8" t="s">
        <v>1827</v>
      </c>
      <c r="E438" s="8">
        <v>20</v>
      </c>
      <c r="F438" s="8" t="s">
        <v>1829</v>
      </c>
      <c r="G438" s="8" t="s">
        <v>45</v>
      </c>
      <c r="H438" s="8" t="s">
        <v>36</v>
      </c>
      <c r="I438" s="8" t="s">
        <v>37</v>
      </c>
      <c r="J438" s="9">
        <v>40</v>
      </c>
      <c r="K438" s="10">
        <v>2020</v>
      </c>
      <c r="L438" s="192"/>
      <c r="M438" s="8">
        <v>1</v>
      </c>
      <c r="N438" s="12">
        <v>1074655</v>
      </c>
      <c r="O438" s="8" t="s">
        <v>1831</v>
      </c>
      <c r="P438" s="8" t="s">
        <v>107</v>
      </c>
      <c r="Q438" s="14">
        <v>0</v>
      </c>
      <c r="R438" s="14">
        <v>0</v>
      </c>
      <c r="S438" s="14">
        <f t="shared" si="11"/>
        <v>0</v>
      </c>
      <c r="T438" s="8" t="s">
        <v>41</v>
      </c>
      <c r="U438" s="33" t="s">
        <v>2235</v>
      </c>
      <c r="V438" s="131" t="s">
        <v>92</v>
      </c>
      <c r="W438" s="210" t="s">
        <v>93</v>
      </c>
      <c r="X438" s="41" t="s">
        <v>50</v>
      </c>
    </row>
    <row r="439" spans="1:24" s="42" customFormat="1" ht="128.25" hidden="1" customHeight="1">
      <c r="A439" s="51" t="s">
        <v>421</v>
      </c>
      <c r="B439" s="8" t="s">
        <v>1767</v>
      </c>
      <c r="C439" s="8" t="s">
        <v>1767</v>
      </c>
      <c r="D439" s="8" t="s">
        <v>1827</v>
      </c>
      <c r="E439" s="8">
        <v>20</v>
      </c>
      <c r="F439" s="8" t="s">
        <v>1829</v>
      </c>
      <c r="G439" s="8" t="s">
        <v>45</v>
      </c>
      <c r="H439" s="8" t="s">
        <v>36</v>
      </c>
      <c r="I439" s="8" t="s">
        <v>37</v>
      </c>
      <c r="J439" s="9">
        <v>40</v>
      </c>
      <c r="K439" s="10">
        <v>2020</v>
      </c>
      <c r="L439" s="192"/>
      <c r="M439" s="8">
        <v>1</v>
      </c>
      <c r="N439" s="12">
        <v>1901791</v>
      </c>
      <c r="O439" s="8" t="s">
        <v>1781</v>
      </c>
      <c r="P439" s="8" t="s">
        <v>107</v>
      </c>
      <c r="Q439" s="14">
        <v>0</v>
      </c>
      <c r="R439" s="14">
        <v>0</v>
      </c>
      <c r="S439" s="14">
        <f t="shared" si="11"/>
        <v>0</v>
      </c>
      <c r="T439" s="8" t="s">
        <v>41</v>
      </c>
      <c r="U439" s="33" t="s">
        <v>2235</v>
      </c>
      <c r="V439" s="131" t="s">
        <v>92</v>
      </c>
      <c r="W439" s="210" t="s">
        <v>93</v>
      </c>
      <c r="X439" s="41" t="s">
        <v>50</v>
      </c>
    </row>
    <row r="440" spans="1:24" ht="128.25" hidden="1" customHeight="1">
      <c r="A440" s="51" t="s">
        <v>421</v>
      </c>
      <c r="B440" s="8" t="s">
        <v>1767</v>
      </c>
      <c r="C440" s="8" t="s">
        <v>1768</v>
      </c>
      <c r="D440" s="8" t="s">
        <v>1773</v>
      </c>
      <c r="E440" s="8">
        <v>15</v>
      </c>
      <c r="F440" s="8" t="s">
        <v>1776</v>
      </c>
      <c r="G440" s="8" t="s">
        <v>35</v>
      </c>
      <c r="H440" s="8" t="s">
        <v>310</v>
      </c>
      <c r="I440" s="8" t="s">
        <v>37</v>
      </c>
      <c r="J440" s="9">
        <v>16</v>
      </c>
      <c r="K440" s="10" t="s">
        <v>1777</v>
      </c>
      <c r="L440" s="192"/>
      <c r="M440" s="8">
        <v>1</v>
      </c>
      <c r="N440" s="12">
        <v>1509978</v>
      </c>
      <c r="O440" s="8" t="s">
        <v>1772</v>
      </c>
      <c r="P440" s="8" t="s">
        <v>107</v>
      </c>
      <c r="Q440" s="94">
        <v>3950</v>
      </c>
      <c r="R440" s="14">
        <f>800+(625*3)</f>
        <v>2675</v>
      </c>
      <c r="S440" s="14">
        <f t="shared" si="11"/>
        <v>6625</v>
      </c>
      <c r="T440" s="8" t="s">
        <v>41</v>
      </c>
      <c r="U440" s="33" t="s">
        <v>2235</v>
      </c>
      <c r="V440" s="216" t="s">
        <v>184</v>
      </c>
      <c r="W440" s="210" t="s">
        <v>799</v>
      </c>
      <c r="X440" s="101"/>
    </row>
    <row r="441" spans="1:24" ht="128.25" hidden="1" customHeight="1">
      <c r="A441" s="51" t="s">
        <v>421</v>
      </c>
      <c r="B441" s="8" t="s">
        <v>1767</v>
      </c>
      <c r="C441" s="8" t="s">
        <v>1768</v>
      </c>
      <c r="D441" s="8" t="s">
        <v>1773</v>
      </c>
      <c r="E441" s="8">
        <v>15</v>
      </c>
      <c r="F441" s="8" t="s">
        <v>1776</v>
      </c>
      <c r="G441" s="8" t="s">
        <v>35</v>
      </c>
      <c r="H441" s="8" t="s">
        <v>310</v>
      </c>
      <c r="I441" s="8" t="s">
        <v>37</v>
      </c>
      <c r="J441" s="9">
        <v>16</v>
      </c>
      <c r="K441" s="10" t="s">
        <v>1777</v>
      </c>
      <c r="L441" s="192"/>
      <c r="M441" s="8">
        <v>1</v>
      </c>
      <c r="N441" s="12">
        <v>1568331</v>
      </c>
      <c r="O441" s="8" t="s">
        <v>1771</v>
      </c>
      <c r="P441" s="8" t="s">
        <v>107</v>
      </c>
      <c r="Q441" s="94">
        <v>3950</v>
      </c>
      <c r="R441" s="14">
        <f>800+(625*3)</f>
        <v>2675</v>
      </c>
      <c r="S441" s="14">
        <f t="shared" si="11"/>
        <v>6625</v>
      </c>
      <c r="T441" s="8" t="s">
        <v>41</v>
      </c>
      <c r="U441" s="33" t="s">
        <v>2235</v>
      </c>
      <c r="V441" s="216" t="s">
        <v>184</v>
      </c>
      <c r="W441" s="210" t="s">
        <v>799</v>
      </c>
      <c r="X441" s="101"/>
    </row>
    <row r="442" spans="1:24" ht="128.25" hidden="1" customHeight="1">
      <c r="A442" s="54" t="s">
        <v>421</v>
      </c>
      <c r="B442" s="19" t="s">
        <v>577</v>
      </c>
      <c r="C442" s="19" t="s">
        <v>577</v>
      </c>
      <c r="D442" s="19" t="s">
        <v>578</v>
      </c>
      <c r="E442" s="19">
        <v>20</v>
      </c>
      <c r="F442" s="19" t="s">
        <v>579</v>
      </c>
      <c r="G442" s="19" t="s">
        <v>35</v>
      </c>
      <c r="H442" s="8" t="s">
        <v>36</v>
      </c>
      <c r="I442" s="19" t="s">
        <v>37</v>
      </c>
      <c r="J442" s="19" t="s">
        <v>580</v>
      </c>
      <c r="K442" s="10"/>
      <c r="L442" s="192"/>
      <c r="M442" s="19">
        <v>1</v>
      </c>
      <c r="N442" s="37">
        <v>1567993</v>
      </c>
      <c r="O442" s="37" t="s">
        <v>581</v>
      </c>
      <c r="P442" s="19" t="s">
        <v>582</v>
      </c>
      <c r="Q442" s="20">
        <v>2100</v>
      </c>
      <c r="R442" s="20">
        <v>875</v>
      </c>
      <c r="S442" s="60">
        <f t="shared" si="11"/>
        <v>2975</v>
      </c>
      <c r="T442" s="60" t="s">
        <v>41</v>
      </c>
      <c r="U442" s="19"/>
      <c r="V442" s="131" t="s">
        <v>48</v>
      </c>
      <c r="W442" s="221" t="s">
        <v>188</v>
      </c>
      <c r="X442" s="23"/>
    </row>
    <row r="443" spans="1:24" ht="128.25" hidden="1" customHeight="1">
      <c r="A443" s="54" t="s">
        <v>421</v>
      </c>
      <c r="B443" s="19" t="s">
        <v>577</v>
      </c>
      <c r="C443" s="19" t="s">
        <v>577</v>
      </c>
      <c r="D443" s="19" t="s">
        <v>578</v>
      </c>
      <c r="E443" s="19">
        <v>20</v>
      </c>
      <c r="F443" s="19" t="s">
        <v>583</v>
      </c>
      <c r="G443" s="19" t="s">
        <v>35</v>
      </c>
      <c r="H443" s="19" t="s">
        <v>310</v>
      </c>
      <c r="I443" s="19" t="s">
        <v>37</v>
      </c>
      <c r="J443" s="19" t="s">
        <v>584</v>
      </c>
      <c r="K443" s="10"/>
      <c r="L443" s="192"/>
      <c r="M443" s="19">
        <v>1</v>
      </c>
      <c r="N443" s="19">
        <v>1567993</v>
      </c>
      <c r="O443" s="19" t="s">
        <v>581</v>
      </c>
      <c r="P443" s="19" t="s">
        <v>582</v>
      </c>
      <c r="Q443" s="20">
        <v>11110</v>
      </c>
      <c r="R443" s="20">
        <v>14600</v>
      </c>
      <c r="S443" s="60">
        <f t="shared" si="11"/>
        <v>25710</v>
      </c>
      <c r="T443" s="60" t="s">
        <v>41</v>
      </c>
      <c r="U443" s="19"/>
      <c r="V443" s="131" t="s">
        <v>48</v>
      </c>
      <c r="W443" s="221" t="s">
        <v>188</v>
      </c>
      <c r="X443" s="23"/>
    </row>
    <row r="444" spans="1:24" ht="128.25" hidden="1" customHeight="1">
      <c r="A444" s="54" t="s">
        <v>421</v>
      </c>
      <c r="B444" s="19" t="s">
        <v>577</v>
      </c>
      <c r="C444" s="19" t="s">
        <v>577</v>
      </c>
      <c r="D444" s="19" t="s">
        <v>578</v>
      </c>
      <c r="E444" s="19">
        <v>20</v>
      </c>
      <c r="F444" s="19" t="s">
        <v>585</v>
      </c>
      <c r="G444" s="19" t="s">
        <v>35</v>
      </c>
      <c r="H444" s="19" t="s">
        <v>310</v>
      </c>
      <c r="I444" s="19" t="s">
        <v>37</v>
      </c>
      <c r="J444" s="19" t="s">
        <v>586</v>
      </c>
      <c r="K444" s="10"/>
      <c r="L444" s="192"/>
      <c r="M444" s="19">
        <v>1</v>
      </c>
      <c r="N444" s="19">
        <v>1567993</v>
      </c>
      <c r="O444" s="19" t="s">
        <v>581</v>
      </c>
      <c r="P444" s="19" t="s">
        <v>582</v>
      </c>
      <c r="Q444" s="20">
        <v>4725</v>
      </c>
      <c r="R444" s="20">
        <v>625</v>
      </c>
      <c r="S444" s="60">
        <f t="shared" si="11"/>
        <v>5350</v>
      </c>
      <c r="T444" s="19" t="s">
        <v>41</v>
      </c>
      <c r="U444" s="19"/>
      <c r="V444" s="131" t="s">
        <v>48</v>
      </c>
      <c r="W444" s="221" t="s">
        <v>188</v>
      </c>
      <c r="X444" s="23"/>
    </row>
    <row r="445" spans="1:24" ht="128.25" hidden="1" customHeight="1">
      <c r="A445" s="54" t="s">
        <v>421</v>
      </c>
      <c r="B445" s="19" t="s">
        <v>577</v>
      </c>
      <c r="C445" s="19" t="s">
        <v>577</v>
      </c>
      <c r="D445" s="19" t="s">
        <v>578</v>
      </c>
      <c r="E445" s="19">
        <v>20</v>
      </c>
      <c r="F445" s="19" t="s">
        <v>585</v>
      </c>
      <c r="G445" s="19" t="s">
        <v>35</v>
      </c>
      <c r="H445" s="19" t="s">
        <v>310</v>
      </c>
      <c r="I445" s="19" t="s">
        <v>37</v>
      </c>
      <c r="J445" s="19" t="s">
        <v>586</v>
      </c>
      <c r="K445" s="10"/>
      <c r="L445" s="192"/>
      <c r="M445" s="19">
        <v>1</v>
      </c>
      <c r="N445" s="19">
        <v>1491477</v>
      </c>
      <c r="O445" s="37" t="s">
        <v>587</v>
      </c>
      <c r="P445" s="19" t="s">
        <v>588</v>
      </c>
      <c r="Q445" s="20">
        <v>4725</v>
      </c>
      <c r="R445" s="20">
        <v>625</v>
      </c>
      <c r="S445" s="60">
        <f t="shared" si="11"/>
        <v>5350</v>
      </c>
      <c r="T445" s="19" t="s">
        <v>41</v>
      </c>
      <c r="U445" s="19"/>
      <c r="V445" s="131" t="s">
        <v>48</v>
      </c>
      <c r="W445" s="221" t="s">
        <v>188</v>
      </c>
      <c r="X445" s="23"/>
    </row>
    <row r="446" spans="1:24" ht="128.25" hidden="1" customHeight="1">
      <c r="A446" s="54" t="s">
        <v>421</v>
      </c>
      <c r="B446" s="19" t="s">
        <v>577</v>
      </c>
      <c r="C446" s="19" t="s">
        <v>577</v>
      </c>
      <c r="D446" s="19" t="s">
        <v>578</v>
      </c>
      <c r="E446" s="19">
        <v>20</v>
      </c>
      <c r="F446" s="19" t="s">
        <v>589</v>
      </c>
      <c r="G446" s="19" t="s">
        <v>35</v>
      </c>
      <c r="H446" s="8" t="s">
        <v>36</v>
      </c>
      <c r="I446" s="19" t="s">
        <v>37</v>
      </c>
      <c r="J446" s="19" t="s">
        <v>580</v>
      </c>
      <c r="K446" s="10"/>
      <c r="L446" s="192"/>
      <c r="M446" s="19">
        <v>1</v>
      </c>
      <c r="N446" s="19">
        <v>1567993</v>
      </c>
      <c r="O446" s="19" t="s">
        <v>581</v>
      </c>
      <c r="P446" s="19" t="s">
        <v>582</v>
      </c>
      <c r="Q446" s="20">
        <v>2100</v>
      </c>
      <c r="R446" s="20">
        <v>875</v>
      </c>
      <c r="S446" s="60">
        <f t="shared" si="11"/>
        <v>2975</v>
      </c>
      <c r="T446" s="60" t="s">
        <v>41</v>
      </c>
      <c r="U446" s="19"/>
      <c r="V446" s="131" t="s">
        <v>48</v>
      </c>
      <c r="W446" s="221" t="s">
        <v>188</v>
      </c>
      <c r="X446" s="23"/>
    </row>
    <row r="447" spans="1:24" s="42" customFormat="1" ht="128.25" hidden="1" customHeight="1">
      <c r="A447" s="51" t="s">
        <v>421</v>
      </c>
      <c r="B447" s="8" t="s">
        <v>577</v>
      </c>
      <c r="C447" s="8" t="s">
        <v>577</v>
      </c>
      <c r="D447" s="8" t="s">
        <v>590</v>
      </c>
      <c r="E447" s="8">
        <v>20</v>
      </c>
      <c r="F447" s="102" t="s">
        <v>276</v>
      </c>
      <c r="G447" s="8" t="s">
        <v>45</v>
      </c>
      <c r="H447" s="8" t="s">
        <v>36</v>
      </c>
      <c r="I447" s="8" t="s">
        <v>46</v>
      </c>
      <c r="J447" s="8" t="s">
        <v>591</v>
      </c>
      <c r="K447" s="10"/>
      <c r="L447" s="192"/>
      <c r="M447" s="8">
        <v>1</v>
      </c>
      <c r="N447" s="12">
        <v>1816331</v>
      </c>
      <c r="O447" s="12" t="s">
        <v>592</v>
      </c>
      <c r="P447" s="12" t="s">
        <v>40</v>
      </c>
      <c r="Q447" s="14">
        <v>0</v>
      </c>
      <c r="R447" s="14">
        <v>0</v>
      </c>
      <c r="S447" s="64">
        <f t="shared" si="11"/>
        <v>0</v>
      </c>
      <c r="T447" s="64" t="s">
        <v>41</v>
      </c>
      <c r="U447" s="33" t="s">
        <v>2235</v>
      </c>
      <c r="V447" s="210" t="s">
        <v>148</v>
      </c>
      <c r="W447" s="221" t="s">
        <v>93</v>
      </c>
      <c r="X447" s="18" t="s">
        <v>58</v>
      </c>
    </row>
    <row r="448" spans="1:24" s="42" customFormat="1" ht="128.25" hidden="1" customHeight="1">
      <c r="A448" s="51" t="s">
        <v>421</v>
      </c>
      <c r="B448" s="8" t="s">
        <v>577</v>
      </c>
      <c r="C448" s="8" t="s">
        <v>577</v>
      </c>
      <c r="D448" s="8" t="s">
        <v>590</v>
      </c>
      <c r="E448" s="8">
        <v>20</v>
      </c>
      <c r="F448" s="102" t="s">
        <v>276</v>
      </c>
      <c r="G448" s="8" t="s">
        <v>45</v>
      </c>
      <c r="H448" s="8" t="s">
        <v>36</v>
      </c>
      <c r="I448" s="8" t="s">
        <v>46</v>
      </c>
      <c r="J448" s="8" t="s">
        <v>591</v>
      </c>
      <c r="K448" s="10"/>
      <c r="L448" s="192"/>
      <c r="M448" s="8">
        <v>1</v>
      </c>
      <c r="N448" s="12">
        <v>2089649</v>
      </c>
      <c r="O448" s="12" t="s">
        <v>593</v>
      </c>
      <c r="P448" s="12" t="s">
        <v>40</v>
      </c>
      <c r="Q448" s="14">
        <v>0</v>
      </c>
      <c r="R448" s="14">
        <v>0</v>
      </c>
      <c r="S448" s="64">
        <f t="shared" si="11"/>
        <v>0</v>
      </c>
      <c r="T448" s="64" t="s">
        <v>41</v>
      </c>
      <c r="U448" s="33" t="s">
        <v>2235</v>
      </c>
      <c r="V448" s="210" t="s">
        <v>148</v>
      </c>
      <c r="W448" s="221" t="s">
        <v>93</v>
      </c>
      <c r="X448" s="18" t="s">
        <v>58</v>
      </c>
    </row>
    <row r="449" spans="1:24" s="42" customFormat="1" ht="128.25" hidden="1" customHeight="1">
      <c r="A449" s="51" t="s">
        <v>421</v>
      </c>
      <c r="B449" s="8" t="s">
        <v>577</v>
      </c>
      <c r="C449" s="8" t="s">
        <v>577</v>
      </c>
      <c r="D449" s="8" t="s">
        <v>590</v>
      </c>
      <c r="E449" s="8">
        <v>20</v>
      </c>
      <c r="F449" s="102" t="s">
        <v>276</v>
      </c>
      <c r="G449" s="8" t="s">
        <v>45</v>
      </c>
      <c r="H449" s="8" t="s">
        <v>36</v>
      </c>
      <c r="I449" s="8" t="s">
        <v>46</v>
      </c>
      <c r="J449" s="8" t="s">
        <v>591</v>
      </c>
      <c r="K449" s="10"/>
      <c r="L449" s="192"/>
      <c r="M449" s="8">
        <v>1</v>
      </c>
      <c r="N449" s="12">
        <v>1579514</v>
      </c>
      <c r="O449" s="12" t="s">
        <v>594</v>
      </c>
      <c r="P449" s="12" t="s">
        <v>40</v>
      </c>
      <c r="Q449" s="14">
        <v>0</v>
      </c>
      <c r="R449" s="14">
        <v>0</v>
      </c>
      <c r="S449" s="64">
        <f t="shared" si="11"/>
        <v>0</v>
      </c>
      <c r="T449" s="64" t="s">
        <v>41</v>
      </c>
      <c r="U449" s="33" t="s">
        <v>2235</v>
      </c>
      <c r="V449" s="210" t="s">
        <v>148</v>
      </c>
      <c r="W449" s="221" t="s">
        <v>93</v>
      </c>
      <c r="X449" s="18" t="s">
        <v>58</v>
      </c>
    </row>
    <row r="450" spans="1:24" s="42" customFormat="1" ht="128.25" hidden="1" customHeight="1">
      <c r="A450" s="51" t="s">
        <v>421</v>
      </c>
      <c r="B450" s="8" t="s">
        <v>577</v>
      </c>
      <c r="C450" s="8" t="s">
        <v>577</v>
      </c>
      <c r="D450" s="8" t="s">
        <v>590</v>
      </c>
      <c r="E450" s="8">
        <v>20</v>
      </c>
      <c r="F450" s="102" t="s">
        <v>276</v>
      </c>
      <c r="G450" s="8" t="s">
        <v>45</v>
      </c>
      <c r="H450" s="8" t="s">
        <v>36</v>
      </c>
      <c r="I450" s="8" t="s">
        <v>46</v>
      </c>
      <c r="J450" s="8" t="s">
        <v>591</v>
      </c>
      <c r="K450" s="10"/>
      <c r="L450" s="192"/>
      <c r="M450" s="8">
        <v>1</v>
      </c>
      <c r="N450" s="12">
        <v>1531703</v>
      </c>
      <c r="O450" s="12" t="s">
        <v>595</v>
      </c>
      <c r="P450" s="12" t="s">
        <v>596</v>
      </c>
      <c r="Q450" s="14">
        <v>0</v>
      </c>
      <c r="R450" s="14">
        <v>0</v>
      </c>
      <c r="S450" s="64">
        <f t="shared" si="11"/>
        <v>0</v>
      </c>
      <c r="T450" s="64" t="s">
        <v>41</v>
      </c>
      <c r="U450" s="33" t="s">
        <v>2235</v>
      </c>
      <c r="V450" s="210" t="s">
        <v>148</v>
      </c>
      <c r="W450" s="221" t="s">
        <v>93</v>
      </c>
      <c r="X450" s="18" t="s">
        <v>58</v>
      </c>
    </row>
    <row r="451" spans="1:24" s="42" customFormat="1" ht="128.25" hidden="1" customHeight="1">
      <c r="A451" s="51" t="s">
        <v>421</v>
      </c>
      <c r="B451" s="8" t="s">
        <v>577</v>
      </c>
      <c r="C451" s="8" t="s">
        <v>577</v>
      </c>
      <c r="D451" s="8" t="s">
        <v>590</v>
      </c>
      <c r="E451" s="8">
        <v>20</v>
      </c>
      <c r="F451" s="102" t="s">
        <v>276</v>
      </c>
      <c r="G451" s="8" t="s">
        <v>45</v>
      </c>
      <c r="H451" s="8" t="s">
        <v>36</v>
      </c>
      <c r="I451" s="8" t="s">
        <v>46</v>
      </c>
      <c r="J451" s="8" t="s">
        <v>591</v>
      </c>
      <c r="K451" s="10"/>
      <c r="L451" s="192"/>
      <c r="M451" s="8">
        <v>1</v>
      </c>
      <c r="N451" s="12">
        <v>1491556</v>
      </c>
      <c r="O451" s="12" t="s">
        <v>597</v>
      </c>
      <c r="P451" s="12" t="s">
        <v>598</v>
      </c>
      <c r="Q451" s="14">
        <v>0</v>
      </c>
      <c r="R451" s="14">
        <v>0</v>
      </c>
      <c r="S451" s="64">
        <f t="shared" si="11"/>
        <v>0</v>
      </c>
      <c r="T451" s="64" t="s">
        <v>41</v>
      </c>
      <c r="U451" s="33" t="s">
        <v>2235</v>
      </c>
      <c r="V451" s="210" t="s">
        <v>148</v>
      </c>
      <c r="W451" s="221" t="s">
        <v>93</v>
      </c>
      <c r="X451" s="18" t="s">
        <v>58</v>
      </c>
    </row>
    <row r="452" spans="1:24" s="42" customFormat="1" ht="128.25" hidden="1" customHeight="1">
      <c r="A452" s="51" t="s">
        <v>421</v>
      </c>
      <c r="B452" s="8" t="s">
        <v>577</v>
      </c>
      <c r="C452" s="8" t="s">
        <v>577</v>
      </c>
      <c r="D452" s="8" t="s">
        <v>590</v>
      </c>
      <c r="E452" s="8">
        <v>20</v>
      </c>
      <c r="F452" s="102" t="s">
        <v>276</v>
      </c>
      <c r="G452" s="8" t="s">
        <v>45</v>
      </c>
      <c r="H452" s="8" t="s">
        <v>36</v>
      </c>
      <c r="I452" s="8" t="s">
        <v>46</v>
      </c>
      <c r="J452" s="8" t="s">
        <v>591</v>
      </c>
      <c r="K452" s="10"/>
      <c r="L452" s="192"/>
      <c r="M452" s="8">
        <v>1</v>
      </c>
      <c r="N452" s="12">
        <v>3004381</v>
      </c>
      <c r="O452" s="12" t="s">
        <v>599</v>
      </c>
      <c r="P452" s="12" t="s">
        <v>40</v>
      </c>
      <c r="Q452" s="14">
        <v>0</v>
      </c>
      <c r="R452" s="14">
        <v>0</v>
      </c>
      <c r="S452" s="64">
        <f t="shared" ref="S452:S515" si="12">(R452+Q452)*M452</f>
        <v>0</v>
      </c>
      <c r="T452" s="64" t="s">
        <v>41</v>
      </c>
      <c r="U452" s="33" t="s">
        <v>2235</v>
      </c>
      <c r="V452" s="210" t="s">
        <v>148</v>
      </c>
      <c r="W452" s="221" t="s">
        <v>93</v>
      </c>
      <c r="X452" s="18" t="s">
        <v>58</v>
      </c>
    </row>
    <row r="453" spans="1:24" s="42" customFormat="1" ht="128.25" hidden="1" customHeight="1">
      <c r="A453" s="51" t="s">
        <v>421</v>
      </c>
      <c r="B453" s="8" t="s">
        <v>577</v>
      </c>
      <c r="C453" s="8" t="s">
        <v>577</v>
      </c>
      <c r="D453" s="8" t="s">
        <v>590</v>
      </c>
      <c r="E453" s="8">
        <v>20</v>
      </c>
      <c r="F453" s="102" t="s">
        <v>276</v>
      </c>
      <c r="G453" s="8" t="s">
        <v>45</v>
      </c>
      <c r="H453" s="8" t="s">
        <v>36</v>
      </c>
      <c r="I453" s="8" t="s">
        <v>46</v>
      </c>
      <c r="J453" s="8" t="s">
        <v>591</v>
      </c>
      <c r="K453" s="10"/>
      <c r="L453" s="192"/>
      <c r="M453" s="8">
        <v>1</v>
      </c>
      <c r="N453" s="12">
        <v>1583054</v>
      </c>
      <c r="O453" s="12" t="s">
        <v>600</v>
      </c>
      <c r="P453" s="12" t="s">
        <v>40</v>
      </c>
      <c r="Q453" s="14">
        <v>0</v>
      </c>
      <c r="R453" s="14">
        <v>0</v>
      </c>
      <c r="S453" s="64">
        <f t="shared" si="12"/>
        <v>0</v>
      </c>
      <c r="T453" s="64" t="s">
        <v>41</v>
      </c>
      <c r="U453" s="33" t="s">
        <v>2235</v>
      </c>
      <c r="V453" s="210" t="s">
        <v>148</v>
      </c>
      <c r="W453" s="221" t="s">
        <v>93</v>
      </c>
      <c r="X453" s="18" t="s">
        <v>58</v>
      </c>
    </row>
    <row r="454" spans="1:24" s="42" customFormat="1" ht="128.25" hidden="1" customHeight="1">
      <c r="A454" s="51" t="s">
        <v>421</v>
      </c>
      <c r="B454" s="8" t="s">
        <v>577</v>
      </c>
      <c r="C454" s="8" t="s">
        <v>577</v>
      </c>
      <c r="D454" s="8" t="s">
        <v>590</v>
      </c>
      <c r="E454" s="8">
        <v>20</v>
      </c>
      <c r="F454" s="102" t="s">
        <v>276</v>
      </c>
      <c r="G454" s="8" t="s">
        <v>45</v>
      </c>
      <c r="H454" s="8" t="s">
        <v>36</v>
      </c>
      <c r="I454" s="8" t="s">
        <v>46</v>
      </c>
      <c r="J454" s="8" t="s">
        <v>591</v>
      </c>
      <c r="K454" s="10"/>
      <c r="L454" s="192"/>
      <c r="M454" s="8">
        <v>1</v>
      </c>
      <c r="N454" s="12">
        <v>1493320</v>
      </c>
      <c r="O454" s="12" t="s">
        <v>601</v>
      </c>
      <c r="P454" s="12" t="s">
        <v>598</v>
      </c>
      <c r="Q454" s="14">
        <v>0</v>
      </c>
      <c r="R454" s="14">
        <v>0</v>
      </c>
      <c r="S454" s="64">
        <f t="shared" si="12"/>
        <v>0</v>
      </c>
      <c r="T454" s="64" t="s">
        <v>41</v>
      </c>
      <c r="U454" s="33" t="s">
        <v>2235</v>
      </c>
      <c r="V454" s="210" t="s">
        <v>148</v>
      </c>
      <c r="W454" s="221" t="s">
        <v>93</v>
      </c>
      <c r="X454" s="18" t="s">
        <v>58</v>
      </c>
    </row>
    <row r="455" spans="1:24" s="42" customFormat="1" ht="128.25" hidden="1" customHeight="1">
      <c r="A455" s="51" t="s">
        <v>421</v>
      </c>
      <c r="B455" s="8" t="s">
        <v>577</v>
      </c>
      <c r="C455" s="8" t="s">
        <v>577</v>
      </c>
      <c r="D455" s="8" t="s">
        <v>590</v>
      </c>
      <c r="E455" s="8">
        <v>20</v>
      </c>
      <c r="F455" s="102" t="s">
        <v>276</v>
      </c>
      <c r="G455" s="8" t="s">
        <v>45</v>
      </c>
      <c r="H455" s="8" t="s">
        <v>36</v>
      </c>
      <c r="I455" s="8" t="s">
        <v>46</v>
      </c>
      <c r="J455" s="8" t="s">
        <v>591</v>
      </c>
      <c r="K455" s="10"/>
      <c r="L455" s="192"/>
      <c r="M455" s="8">
        <v>1</v>
      </c>
      <c r="N455" s="12">
        <v>1242351</v>
      </c>
      <c r="O455" s="12" t="s">
        <v>602</v>
      </c>
      <c r="P455" s="12" t="s">
        <v>598</v>
      </c>
      <c r="Q455" s="14">
        <v>0</v>
      </c>
      <c r="R455" s="14">
        <v>0</v>
      </c>
      <c r="S455" s="64">
        <f t="shared" si="12"/>
        <v>0</v>
      </c>
      <c r="T455" s="64" t="s">
        <v>41</v>
      </c>
      <c r="U455" s="33" t="s">
        <v>2235</v>
      </c>
      <c r="V455" s="210" t="s">
        <v>148</v>
      </c>
      <c r="W455" s="221" t="s">
        <v>93</v>
      </c>
      <c r="X455" s="18" t="s">
        <v>58</v>
      </c>
    </row>
    <row r="456" spans="1:24" s="42" customFormat="1" ht="128.25" hidden="1" customHeight="1">
      <c r="A456" s="51" t="s">
        <v>421</v>
      </c>
      <c r="B456" s="8" t="s">
        <v>577</v>
      </c>
      <c r="C456" s="8" t="s">
        <v>577</v>
      </c>
      <c r="D456" s="8" t="s">
        <v>590</v>
      </c>
      <c r="E456" s="8">
        <v>20</v>
      </c>
      <c r="F456" s="102" t="s">
        <v>276</v>
      </c>
      <c r="G456" s="8" t="s">
        <v>45</v>
      </c>
      <c r="H456" s="8" t="s">
        <v>36</v>
      </c>
      <c r="I456" s="8" t="s">
        <v>46</v>
      </c>
      <c r="J456" s="8" t="s">
        <v>591</v>
      </c>
      <c r="K456" s="10"/>
      <c r="L456" s="192"/>
      <c r="M456" s="8">
        <v>1</v>
      </c>
      <c r="N456" s="12">
        <v>1569066</v>
      </c>
      <c r="O456" s="12" t="s">
        <v>603</v>
      </c>
      <c r="P456" s="12" t="s">
        <v>598</v>
      </c>
      <c r="Q456" s="14">
        <v>0</v>
      </c>
      <c r="R456" s="14">
        <v>0</v>
      </c>
      <c r="S456" s="64">
        <f t="shared" si="12"/>
        <v>0</v>
      </c>
      <c r="T456" s="64" t="s">
        <v>41</v>
      </c>
      <c r="U456" s="33" t="s">
        <v>2235</v>
      </c>
      <c r="V456" s="210" t="s">
        <v>148</v>
      </c>
      <c r="W456" s="221" t="s">
        <v>93</v>
      </c>
      <c r="X456" s="18" t="s">
        <v>58</v>
      </c>
    </row>
    <row r="457" spans="1:24" s="42" customFormat="1" ht="128.25" hidden="1" customHeight="1">
      <c r="A457" s="51" t="s">
        <v>421</v>
      </c>
      <c r="B457" s="8" t="s">
        <v>577</v>
      </c>
      <c r="C457" s="8" t="s">
        <v>577</v>
      </c>
      <c r="D457" s="8" t="s">
        <v>590</v>
      </c>
      <c r="E457" s="8">
        <v>20</v>
      </c>
      <c r="F457" s="8" t="s">
        <v>604</v>
      </c>
      <c r="G457" s="8" t="s">
        <v>45</v>
      </c>
      <c r="H457" s="8" t="s">
        <v>36</v>
      </c>
      <c r="I457" s="8" t="s">
        <v>46</v>
      </c>
      <c r="J457" s="8">
        <v>30</v>
      </c>
      <c r="K457" s="10"/>
      <c r="L457" s="192"/>
      <c r="M457" s="8">
        <v>1</v>
      </c>
      <c r="N457" s="12">
        <v>1816331</v>
      </c>
      <c r="O457" s="12" t="s">
        <v>592</v>
      </c>
      <c r="P457" s="12" t="s">
        <v>40</v>
      </c>
      <c r="Q457" s="14">
        <v>0</v>
      </c>
      <c r="R457" s="14">
        <v>0</v>
      </c>
      <c r="S457" s="64">
        <f t="shared" si="12"/>
        <v>0</v>
      </c>
      <c r="T457" s="64" t="s">
        <v>41</v>
      </c>
      <c r="U457" s="33" t="s">
        <v>2235</v>
      </c>
      <c r="V457" s="210" t="s">
        <v>148</v>
      </c>
      <c r="W457" s="221" t="s">
        <v>93</v>
      </c>
      <c r="X457" s="18" t="s">
        <v>58</v>
      </c>
    </row>
    <row r="458" spans="1:24" s="42" customFormat="1" ht="128.25" hidden="1" customHeight="1">
      <c r="A458" s="51" t="s">
        <v>421</v>
      </c>
      <c r="B458" s="8" t="s">
        <v>577</v>
      </c>
      <c r="C458" s="8" t="s">
        <v>577</v>
      </c>
      <c r="D458" s="8" t="s">
        <v>590</v>
      </c>
      <c r="E458" s="8">
        <v>20</v>
      </c>
      <c r="F458" s="8" t="s">
        <v>604</v>
      </c>
      <c r="G458" s="8" t="s">
        <v>45</v>
      </c>
      <c r="H458" s="8" t="s">
        <v>36</v>
      </c>
      <c r="I458" s="8" t="s">
        <v>46</v>
      </c>
      <c r="J458" s="8">
        <v>30</v>
      </c>
      <c r="K458" s="10"/>
      <c r="L458" s="192"/>
      <c r="M458" s="8">
        <v>1</v>
      </c>
      <c r="N458" s="12">
        <v>2089649</v>
      </c>
      <c r="O458" s="12" t="s">
        <v>593</v>
      </c>
      <c r="P458" s="12" t="s">
        <v>40</v>
      </c>
      <c r="Q458" s="14">
        <v>0</v>
      </c>
      <c r="R458" s="14">
        <v>0</v>
      </c>
      <c r="S458" s="64">
        <f t="shared" si="12"/>
        <v>0</v>
      </c>
      <c r="T458" s="64" t="s">
        <v>41</v>
      </c>
      <c r="U458" s="33" t="s">
        <v>2235</v>
      </c>
      <c r="V458" s="210" t="s">
        <v>148</v>
      </c>
      <c r="W458" s="221" t="s">
        <v>93</v>
      </c>
      <c r="X458" s="18" t="s">
        <v>58</v>
      </c>
    </row>
    <row r="459" spans="1:24" s="42" customFormat="1" ht="128.25" hidden="1" customHeight="1">
      <c r="A459" s="51" t="s">
        <v>421</v>
      </c>
      <c r="B459" s="8" t="s">
        <v>577</v>
      </c>
      <c r="C459" s="8" t="s">
        <v>577</v>
      </c>
      <c r="D459" s="8" t="s">
        <v>590</v>
      </c>
      <c r="E459" s="8">
        <v>20</v>
      </c>
      <c r="F459" s="8" t="s">
        <v>604</v>
      </c>
      <c r="G459" s="8" t="s">
        <v>45</v>
      </c>
      <c r="H459" s="8" t="s">
        <v>36</v>
      </c>
      <c r="I459" s="8" t="s">
        <v>46</v>
      </c>
      <c r="J459" s="8">
        <v>30</v>
      </c>
      <c r="K459" s="10"/>
      <c r="L459" s="192"/>
      <c r="M459" s="8">
        <v>1</v>
      </c>
      <c r="N459" s="12">
        <v>1579514</v>
      </c>
      <c r="O459" s="12" t="s">
        <v>594</v>
      </c>
      <c r="P459" s="12" t="s">
        <v>40</v>
      </c>
      <c r="Q459" s="14">
        <v>0</v>
      </c>
      <c r="R459" s="14">
        <v>0</v>
      </c>
      <c r="S459" s="64">
        <f t="shared" si="12"/>
        <v>0</v>
      </c>
      <c r="T459" s="64" t="s">
        <v>41</v>
      </c>
      <c r="U459" s="33" t="s">
        <v>2235</v>
      </c>
      <c r="V459" s="210" t="s">
        <v>148</v>
      </c>
      <c r="W459" s="221" t="s">
        <v>93</v>
      </c>
      <c r="X459" s="18" t="s">
        <v>58</v>
      </c>
    </row>
    <row r="460" spans="1:24" s="42" customFormat="1" ht="128.25" hidden="1" customHeight="1">
      <c r="A460" s="51" t="s">
        <v>421</v>
      </c>
      <c r="B460" s="8" t="s">
        <v>577</v>
      </c>
      <c r="C460" s="8" t="s">
        <v>577</v>
      </c>
      <c r="D460" s="8" t="s">
        <v>590</v>
      </c>
      <c r="E460" s="8">
        <v>20</v>
      </c>
      <c r="F460" s="8" t="s">
        <v>604</v>
      </c>
      <c r="G460" s="8" t="s">
        <v>45</v>
      </c>
      <c r="H460" s="8" t="s">
        <v>36</v>
      </c>
      <c r="I460" s="8" t="s">
        <v>46</v>
      </c>
      <c r="J460" s="8">
        <v>30</v>
      </c>
      <c r="K460" s="10"/>
      <c r="L460" s="192"/>
      <c r="M460" s="8">
        <v>1</v>
      </c>
      <c r="N460" s="12">
        <v>1531703</v>
      </c>
      <c r="O460" s="12" t="s">
        <v>595</v>
      </c>
      <c r="P460" s="12" t="s">
        <v>596</v>
      </c>
      <c r="Q460" s="14">
        <v>0</v>
      </c>
      <c r="R460" s="14">
        <v>0</v>
      </c>
      <c r="S460" s="64">
        <f t="shared" si="12"/>
        <v>0</v>
      </c>
      <c r="T460" s="64" t="s">
        <v>41</v>
      </c>
      <c r="U460" s="33" t="s">
        <v>2235</v>
      </c>
      <c r="V460" s="210" t="s">
        <v>148</v>
      </c>
      <c r="W460" s="221" t="s">
        <v>93</v>
      </c>
      <c r="X460" s="18" t="s">
        <v>58</v>
      </c>
    </row>
    <row r="461" spans="1:24" s="42" customFormat="1" ht="128.25" hidden="1" customHeight="1">
      <c r="A461" s="51" t="s">
        <v>421</v>
      </c>
      <c r="B461" s="8" t="s">
        <v>577</v>
      </c>
      <c r="C461" s="8" t="s">
        <v>577</v>
      </c>
      <c r="D461" s="8" t="s">
        <v>590</v>
      </c>
      <c r="E461" s="8">
        <v>20</v>
      </c>
      <c r="F461" s="8" t="s">
        <v>604</v>
      </c>
      <c r="G461" s="8" t="s">
        <v>45</v>
      </c>
      <c r="H461" s="8" t="s">
        <v>36</v>
      </c>
      <c r="I461" s="8" t="s">
        <v>46</v>
      </c>
      <c r="J461" s="8">
        <v>30</v>
      </c>
      <c r="K461" s="10"/>
      <c r="L461" s="192"/>
      <c r="M461" s="8">
        <v>1</v>
      </c>
      <c r="N461" s="12">
        <v>1491556</v>
      </c>
      <c r="O461" s="12" t="s">
        <v>597</v>
      </c>
      <c r="P461" s="12" t="s">
        <v>598</v>
      </c>
      <c r="Q461" s="14">
        <v>0</v>
      </c>
      <c r="R461" s="14">
        <v>0</v>
      </c>
      <c r="S461" s="64">
        <f t="shared" si="12"/>
        <v>0</v>
      </c>
      <c r="T461" s="64" t="s">
        <v>41</v>
      </c>
      <c r="U461" s="33" t="s">
        <v>2235</v>
      </c>
      <c r="V461" s="210" t="s">
        <v>148</v>
      </c>
      <c r="W461" s="221" t="s">
        <v>93</v>
      </c>
      <c r="X461" s="18" t="s">
        <v>58</v>
      </c>
    </row>
    <row r="462" spans="1:24" s="42" customFormat="1" ht="128.25" hidden="1" customHeight="1">
      <c r="A462" s="51" t="s">
        <v>421</v>
      </c>
      <c r="B462" s="8" t="s">
        <v>577</v>
      </c>
      <c r="C462" s="8" t="s">
        <v>577</v>
      </c>
      <c r="D462" s="8" t="s">
        <v>590</v>
      </c>
      <c r="E462" s="8">
        <v>20</v>
      </c>
      <c r="F462" s="8" t="s">
        <v>604</v>
      </c>
      <c r="G462" s="8" t="s">
        <v>45</v>
      </c>
      <c r="H462" s="8" t="s">
        <v>36</v>
      </c>
      <c r="I462" s="8" t="s">
        <v>46</v>
      </c>
      <c r="J462" s="8">
        <v>30</v>
      </c>
      <c r="K462" s="10"/>
      <c r="L462" s="192"/>
      <c r="M462" s="8">
        <v>1</v>
      </c>
      <c r="N462" s="12">
        <v>3004381</v>
      </c>
      <c r="O462" s="12" t="s">
        <v>599</v>
      </c>
      <c r="P462" s="12" t="s">
        <v>40</v>
      </c>
      <c r="Q462" s="14">
        <v>0</v>
      </c>
      <c r="R462" s="14">
        <v>0</v>
      </c>
      <c r="S462" s="64">
        <f t="shared" si="12"/>
        <v>0</v>
      </c>
      <c r="T462" s="64" t="s">
        <v>41</v>
      </c>
      <c r="U462" s="33" t="s">
        <v>2235</v>
      </c>
      <c r="V462" s="210" t="s">
        <v>148</v>
      </c>
      <c r="W462" s="221" t="s">
        <v>93</v>
      </c>
      <c r="X462" s="18" t="s">
        <v>58</v>
      </c>
    </row>
    <row r="463" spans="1:24" s="42" customFormat="1" ht="128.25" hidden="1" customHeight="1">
      <c r="A463" s="51" t="s">
        <v>421</v>
      </c>
      <c r="B463" s="8" t="s">
        <v>577</v>
      </c>
      <c r="C463" s="8" t="s">
        <v>577</v>
      </c>
      <c r="D463" s="8" t="s">
        <v>590</v>
      </c>
      <c r="E463" s="8">
        <v>20</v>
      </c>
      <c r="F463" s="8" t="s">
        <v>604</v>
      </c>
      <c r="G463" s="8" t="s">
        <v>45</v>
      </c>
      <c r="H463" s="8" t="s">
        <v>36</v>
      </c>
      <c r="I463" s="8" t="s">
        <v>46</v>
      </c>
      <c r="J463" s="8">
        <v>30</v>
      </c>
      <c r="K463" s="10"/>
      <c r="L463" s="192"/>
      <c r="M463" s="8">
        <v>1</v>
      </c>
      <c r="N463" s="12">
        <v>1583054</v>
      </c>
      <c r="O463" s="12" t="s">
        <v>600</v>
      </c>
      <c r="P463" s="12" t="s">
        <v>40</v>
      </c>
      <c r="Q463" s="14">
        <v>0</v>
      </c>
      <c r="R463" s="14">
        <v>0</v>
      </c>
      <c r="S463" s="64">
        <f t="shared" si="12"/>
        <v>0</v>
      </c>
      <c r="T463" s="64" t="s">
        <v>41</v>
      </c>
      <c r="U463" s="33" t="s">
        <v>2235</v>
      </c>
      <c r="V463" s="210" t="s">
        <v>148</v>
      </c>
      <c r="W463" s="221" t="s">
        <v>93</v>
      </c>
      <c r="X463" s="18" t="s">
        <v>58</v>
      </c>
    </row>
    <row r="464" spans="1:24" s="42" customFormat="1" ht="128.25" hidden="1" customHeight="1">
      <c r="A464" s="51" t="s">
        <v>421</v>
      </c>
      <c r="B464" s="8" t="s">
        <v>577</v>
      </c>
      <c r="C464" s="8" t="s">
        <v>577</v>
      </c>
      <c r="D464" s="8" t="s">
        <v>590</v>
      </c>
      <c r="E464" s="8">
        <v>20</v>
      </c>
      <c r="F464" s="8" t="s">
        <v>604</v>
      </c>
      <c r="G464" s="8" t="s">
        <v>45</v>
      </c>
      <c r="H464" s="8" t="s">
        <v>36</v>
      </c>
      <c r="I464" s="8" t="s">
        <v>46</v>
      </c>
      <c r="J464" s="8">
        <v>30</v>
      </c>
      <c r="K464" s="10"/>
      <c r="L464" s="192"/>
      <c r="M464" s="8">
        <v>1</v>
      </c>
      <c r="N464" s="12">
        <v>1493320</v>
      </c>
      <c r="O464" s="12" t="s">
        <v>601</v>
      </c>
      <c r="P464" s="12" t="s">
        <v>598</v>
      </c>
      <c r="Q464" s="14">
        <v>0</v>
      </c>
      <c r="R464" s="14">
        <v>0</v>
      </c>
      <c r="S464" s="64">
        <f t="shared" si="12"/>
        <v>0</v>
      </c>
      <c r="T464" s="64" t="s">
        <v>41</v>
      </c>
      <c r="U464" s="33" t="s">
        <v>2235</v>
      </c>
      <c r="V464" s="210" t="s">
        <v>148</v>
      </c>
      <c r="W464" s="221" t="s">
        <v>93</v>
      </c>
      <c r="X464" s="18" t="s">
        <v>58</v>
      </c>
    </row>
    <row r="465" spans="1:24" s="42" customFormat="1" ht="128.25" hidden="1" customHeight="1">
      <c r="A465" s="51" t="s">
        <v>421</v>
      </c>
      <c r="B465" s="8" t="s">
        <v>577</v>
      </c>
      <c r="C465" s="8" t="s">
        <v>577</v>
      </c>
      <c r="D465" s="8" t="s">
        <v>590</v>
      </c>
      <c r="E465" s="8">
        <v>20</v>
      </c>
      <c r="F465" s="8" t="s">
        <v>604</v>
      </c>
      <c r="G465" s="8" t="s">
        <v>45</v>
      </c>
      <c r="H465" s="8" t="s">
        <v>36</v>
      </c>
      <c r="I465" s="8" t="s">
        <v>46</v>
      </c>
      <c r="J465" s="8">
        <v>30</v>
      </c>
      <c r="K465" s="10"/>
      <c r="L465" s="192"/>
      <c r="M465" s="8">
        <v>1</v>
      </c>
      <c r="N465" s="12">
        <v>1242351</v>
      </c>
      <c r="O465" s="12" t="s">
        <v>602</v>
      </c>
      <c r="P465" s="12" t="s">
        <v>598</v>
      </c>
      <c r="Q465" s="14">
        <v>0</v>
      </c>
      <c r="R465" s="14">
        <v>0</v>
      </c>
      <c r="S465" s="64">
        <f t="shared" si="12"/>
        <v>0</v>
      </c>
      <c r="T465" s="64" t="s">
        <v>41</v>
      </c>
      <c r="U465" s="33" t="s">
        <v>2235</v>
      </c>
      <c r="V465" s="210" t="s">
        <v>148</v>
      </c>
      <c r="W465" s="221" t="s">
        <v>93</v>
      </c>
      <c r="X465" s="18" t="s">
        <v>58</v>
      </c>
    </row>
    <row r="466" spans="1:24" s="42" customFormat="1" ht="128.25" hidden="1" customHeight="1">
      <c r="A466" s="51" t="s">
        <v>421</v>
      </c>
      <c r="B466" s="8" t="s">
        <v>577</v>
      </c>
      <c r="C466" s="8" t="s">
        <v>577</v>
      </c>
      <c r="D466" s="8" t="s">
        <v>590</v>
      </c>
      <c r="E466" s="8">
        <v>20</v>
      </c>
      <c r="F466" s="8" t="s">
        <v>604</v>
      </c>
      <c r="G466" s="8" t="s">
        <v>45</v>
      </c>
      <c r="H466" s="8" t="s">
        <v>36</v>
      </c>
      <c r="I466" s="8" t="s">
        <v>46</v>
      </c>
      <c r="J466" s="8">
        <v>30</v>
      </c>
      <c r="K466" s="10"/>
      <c r="L466" s="192"/>
      <c r="M466" s="8">
        <v>1</v>
      </c>
      <c r="N466" s="12">
        <v>1569066</v>
      </c>
      <c r="O466" s="12" t="s">
        <v>603</v>
      </c>
      <c r="P466" s="12" t="s">
        <v>598</v>
      </c>
      <c r="Q466" s="14">
        <v>0</v>
      </c>
      <c r="R466" s="14">
        <v>0</v>
      </c>
      <c r="S466" s="64">
        <f t="shared" si="12"/>
        <v>0</v>
      </c>
      <c r="T466" s="64" t="s">
        <v>41</v>
      </c>
      <c r="U466" s="33" t="s">
        <v>2235</v>
      </c>
      <c r="V466" s="210" t="s">
        <v>148</v>
      </c>
      <c r="W466" s="221" t="s">
        <v>93</v>
      </c>
      <c r="X466" s="18" t="s">
        <v>58</v>
      </c>
    </row>
    <row r="467" spans="1:24" ht="128.25" hidden="1" customHeight="1">
      <c r="A467" s="54" t="s">
        <v>421</v>
      </c>
      <c r="B467" s="19" t="s">
        <v>577</v>
      </c>
      <c r="C467" s="19" t="s">
        <v>577</v>
      </c>
      <c r="D467" s="19" t="s">
        <v>605</v>
      </c>
      <c r="E467" s="19">
        <v>20</v>
      </c>
      <c r="F467" s="19" t="s">
        <v>606</v>
      </c>
      <c r="G467" s="19" t="s">
        <v>35</v>
      </c>
      <c r="H467" s="19" t="s">
        <v>310</v>
      </c>
      <c r="I467" s="19" t="s">
        <v>37</v>
      </c>
      <c r="J467" s="19" t="s">
        <v>580</v>
      </c>
      <c r="K467" s="10">
        <v>44105</v>
      </c>
      <c r="L467" s="192"/>
      <c r="M467" s="19">
        <v>1</v>
      </c>
      <c r="N467" s="37">
        <v>1531703</v>
      </c>
      <c r="O467" s="37" t="s">
        <v>595</v>
      </c>
      <c r="P467" s="37" t="s">
        <v>596</v>
      </c>
      <c r="Q467" s="20">
        <v>3950</v>
      </c>
      <c r="R467" s="20">
        <v>9700</v>
      </c>
      <c r="S467" s="60">
        <f t="shared" si="12"/>
        <v>13650</v>
      </c>
      <c r="T467" s="60" t="s">
        <v>41</v>
      </c>
      <c r="U467" s="19"/>
      <c r="V467" s="216" t="s">
        <v>56</v>
      </c>
      <c r="W467" s="262" t="s">
        <v>57</v>
      </c>
      <c r="X467" s="23"/>
    </row>
    <row r="468" spans="1:24" ht="128.25" hidden="1" customHeight="1">
      <c r="A468" s="54" t="s">
        <v>421</v>
      </c>
      <c r="B468" s="19" t="s">
        <v>577</v>
      </c>
      <c r="C468" s="19" t="s">
        <v>577</v>
      </c>
      <c r="D468" s="19" t="s">
        <v>605</v>
      </c>
      <c r="E468" s="19">
        <v>20</v>
      </c>
      <c r="F468" s="19" t="s">
        <v>606</v>
      </c>
      <c r="G468" s="19" t="s">
        <v>35</v>
      </c>
      <c r="H468" s="19" t="s">
        <v>310</v>
      </c>
      <c r="I468" s="19" t="s">
        <v>37</v>
      </c>
      <c r="J468" s="19" t="s">
        <v>580</v>
      </c>
      <c r="K468" s="10">
        <v>44105</v>
      </c>
      <c r="L468" s="192"/>
      <c r="M468" s="19">
        <v>2</v>
      </c>
      <c r="N468" s="38"/>
      <c r="O468" s="38"/>
      <c r="P468" s="38"/>
      <c r="Q468" s="20">
        <v>3950</v>
      </c>
      <c r="R468" s="20">
        <v>9700</v>
      </c>
      <c r="S468" s="60">
        <f t="shared" si="12"/>
        <v>27300</v>
      </c>
      <c r="T468" s="60" t="s">
        <v>41</v>
      </c>
      <c r="U468" s="19"/>
      <c r="V468" s="216" t="s">
        <v>56</v>
      </c>
      <c r="W468" s="262" t="s">
        <v>57</v>
      </c>
      <c r="X468" s="23"/>
    </row>
    <row r="469" spans="1:24" ht="128.25" hidden="1" customHeight="1">
      <c r="A469" s="54" t="s">
        <v>421</v>
      </c>
      <c r="B469" s="19" t="s">
        <v>577</v>
      </c>
      <c r="C469" s="19" t="s">
        <v>577</v>
      </c>
      <c r="D469" s="19" t="s">
        <v>607</v>
      </c>
      <c r="E469" s="19">
        <v>20</v>
      </c>
      <c r="F469" s="19" t="s">
        <v>608</v>
      </c>
      <c r="G469" s="19" t="s">
        <v>145</v>
      </c>
      <c r="H469" s="19" t="s">
        <v>609</v>
      </c>
      <c r="I469" s="19" t="s">
        <v>46</v>
      </c>
      <c r="J469" s="19">
        <v>120</v>
      </c>
      <c r="K469" s="10">
        <v>44044</v>
      </c>
      <c r="L469" s="192" t="s">
        <v>610</v>
      </c>
      <c r="M469" s="19">
        <v>1</v>
      </c>
      <c r="N469" s="19">
        <v>1491477</v>
      </c>
      <c r="O469" s="37" t="s">
        <v>587</v>
      </c>
      <c r="P469" s="37" t="s">
        <v>611</v>
      </c>
      <c r="Q469" s="20">
        <v>0</v>
      </c>
      <c r="R469" s="20">
        <v>0</v>
      </c>
      <c r="S469" s="20">
        <f t="shared" si="12"/>
        <v>0</v>
      </c>
      <c r="T469" s="19" t="s">
        <v>145</v>
      </c>
      <c r="U469" s="19"/>
      <c r="V469" s="131" t="s">
        <v>48</v>
      </c>
      <c r="W469" s="262" t="s">
        <v>188</v>
      </c>
      <c r="X469" s="23"/>
    </row>
    <row r="470" spans="1:24" ht="128.25" hidden="1" customHeight="1">
      <c r="A470" s="54" t="s">
        <v>421</v>
      </c>
      <c r="B470" s="19" t="s">
        <v>577</v>
      </c>
      <c r="C470" s="19" t="s">
        <v>577</v>
      </c>
      <c r="D470" s="19" t="s">
        <v>612</v>
      </c>
      <c r="E470" s="19">
        <v>12</v>
      </c>
      <c r="F470" s="19" t="s">
        <v>608</v>
      </c>
      <c r="G470" s="19" t="s">
        <v>145</v>
      </c>
      <c r="H470" s="8" t="s">
        <v>36</v>
      </c>
      <c r="I470" s="19" t="s">
        <v>46</v>
      </c>
      <c r="J470" s="19">
        <v>120</v>
      </c>
      <c r="K470" s="10">
        <v>44075</v>
      </c>
      <c r="L470" s="192" t="s">
        <v>610</v>
      </c>
      <c r="M470" s="19">
        <v>1</v>
      </c>
      <c r="N470" s="19">
        <v>1300882</v>
      </c>
      <c r="O470" s="37" t="s">
        <v>613</v>
      </c>
      <c r="P470" s="37" t="s">
        <v>582</v>
      </c>
      <c r="Q470" s="20">
        <v>0</v>
      </c>
      <c r="R470" s="20">
        <v>0</v>
      </c>
      <c r="S470" s="20">
        <f t="shared" si="12"/>
        <v>0</v>
      </c>
      <c r="T470" s="19" t="s">
        <v>145</v>
      </c>
      <c r="U470" s="19"/>
      <c r="V470" s="131" t="s">
        <v>148</v>
      </c>
      <c r="W470" s="262" t="s">
        <v>149</v>
      </c>
      <c r="X470" s="23"/>
    </row>
    <row r="471" spans="1:24" ht="128.25" hidden="1" customHeight="1">
      <c r="A471" s="54" t="s">
        <v>421</v>
      </c>
      <c r="B471" s="19" t="s">
        <v>577</v>
      </c>
      <c r="C471" s="19" t="s">
        <v>577</v>
      </c>
      <c r="D471" s="19" t="s">
        <v>614</v>
      </c>
      <c r="E471" s="19">
        <v>12</v>
      </c>
      <c r="F471" s="19" t="s">
        <v>608</v>
      </c>
      <c r="G471" s="19" t="s">
        <v>145</v>
      </c>
      <c r="H471" s="19" t="s">
        <v>609</v>
      </c>
      <c r="I471" s="19" t="s">
        <v>37</v>
      </c>
      <c r="J471" s="19">
        <v>372</v>
      </c>
      <c r="K471" s="10" t="s">
        <v>615</v>
      </c>
      <c r="L471" s="192" t="s">
        <v>385</v>
      </c>
      <c r="M471" s="19">
        <v>1</v>
      </c>
      <c r="N471" s="19">
        <v>1491054</v>
      </c>
      <c r="O471" s="37" t="s">
        <v>616</v>
      </c>
      <c r="P471" s="37" t="s">
        <v>596</v>
      </c>
      <c r="Q471" s="20">
        <v>0</v>
      </c>
      <c r="R471" s="20">
        <v>0</v>
      </c>
      <c r="S471" s="20">
        <f t="shared" si="12"/>
        <v>0</v>
      </c>
      <c r="T471" s="19" t="s">
        <v>145</v>
      </c>
      <c r="U471" s="19"/>
      <c r="V471" s="131" t="s">
        <v>148</v>
      </c>
      <c r="W471" s="262" t="s">
        <v>149</v>
      </c>
      <c r="X471" s="23"/>
    </row>
    <row r="472" spans="1:24" ht="114" hidden="1" customHeight="1">
      <c r="A472" s="19" t="s">
        <v>30</v>
      </c>
      <c r="B472" s="19" t="s">
        <v>51</v>
      </c>
      <c r="C472" s="19" t="s">
        <v>51</v>
      </c>
      <c r="D472" s="19" t="s">
        <v>89</v>
      </c>
      <c r="E472" s="19">
        <v>12</v>
      </c>
      <c r="F472" s="19" t="s">
        <v>90</v>
      </c>
      <c r="G472" s="19" t="s">
        <v>45</v>
      </c>
      <c r="H472" s="8" t="s">
        <v>36</v>
      </c>
      <c r="I472" s="19" t="s">
        <v>91</v>
      </c>
      <c r="J472" s="19">
        <v>21</v>
      </c>
      <c r="K472" s="10">
        <v>2020</v>
      </c>
      <c r="L472" s="192"/>
      <c r="M472" s="37">
        <v>4</v>
      </c>
      <c r="N472" s="37" t="s">
        <v>54</v>
      </c>
      <c r="O472" s="37" t="s">
        <v>54</v>
      </c>
      <c r="P472" s="37" t="s">
        <v>62</v>
      </c>
      <c r="Q472" s="20">
        <v>0</v>
      </c>
      <c r="R472" s="20">
        <v>0</v>
      </c>
      <c r="S472" s="20">
        <f t="shared" si="12"/>
        <v>0</v>
      </c>
      <c r="T472" s="19" t="s">
        <v>41</v>
      </c>
      <c r="U472" s="15" t="s">
        <v>2267</v>
      </c>
      <c r="V472" s="131" t="s">
        <v>92</v>
      </c>
      <c r="W472" s="131" t="s">
        <v>93</v>
      </c>
      <c r="X472" s="41" t="s">
        <v>50</v>
      </c>
    </row>
    <row r="473" spans="1:24" ht="85.5" hidden="1" customHeight="1">
      <c r="A473" s="19" t="s">
        <v>30</v>
      </c>
      <c r="B473" s="19" t="s">
        <v>284</v>
      </c>
      <c r="C473" s="19" t="s">
        <v>284</v>
      </c>
      <c r="D473" s="19" t="s">
        <v>285</v>
      </c>
      <c r="E473" s="19">
        <v>15</v>
      </c>
      <c r="F473" s="19" t="s">
        <v>286</v>
      </c>
      <c r="G473" s="19" t="s">
        <v>45</v>
      </c>
      <c r="H473" s="19" t="s">
        <v>287</v>
      </c>
      <c r="I473" s="19" t="s">
        <v>37</v>
      </c>
      <c r="J473" s="19">
        <v>3</v>
      </c>
      <c r="K473" s="10" t="s">
        <v>288</v>
      </c>
      <c r="L473" s="192"/>
      <c r="M473" s="37">
        <v>60</v>
      </c>
      <c r="N473" s="19" t="s">
        <v>289</v>
      </c>
      <c r="O473" s="19" t="s">
        <v>290</v>
      </c>
      <c r="P473" s="20" t="s">
        <v>291</v>
      </c>
      <c r="Q473" s="20">
        <v>0</v>
      </c>
      <c r="R473" s="20">
        <v>0</v>
      </c>
      <c r="S473" s="20">
        <f t="shared" si="12"/>
        <v>0</v>
      </c>
      <c r="T473" s="19" t="s">
        <v>41</v>
      </c>
      <c r="U473" s="15" t="s">
        <v>2268</v>
      </c>
      <c r="V473" s="216" t="s">
        <v>230</v>
      </c>
      <c r="W473" s="216" t="s">
        <v>231</v>
      </c>
      <c r="X473" s="71" t="s">
        <v>78</v>
      </c>
    </row>
    <row r="474" spans="1:24" ht="171" hidden="1" customHeight="1">
      <c r="A474" s="19" t="s">
        <v>30</v>
      </c>
      <c r="B474" s="19" t="s">
        <v>284</v>
      </c>
      <c r="C474" s="19" t="s">
        <v>284</v>
      </c>
      <c r="D474" s="19" t="s">
        <v>285</v>
      </c>
      <c r="E474" s="19">
        <v>15</v>
      </c>
      <c r="F474" s="19" t="s">
        <v>292</v>
      </c>
      <c r="G474" s="19" t="s">
        <v>45</v>
      </c>
      <c r="H474" s="19" t="s">
        <v>287</v>
      </c>
      <c r="I474" s="19" t="s">
        <v>37</v>
      </c>
      <c r="J474" s="19">
        <v>3</v>
      </c>
      <c r="K474" s="10" t="s">
        <v>293</v>
      </c>
      <c r="L474" s="192"/>
      <c r="M474" s="37">
        <v>60</v>
      </c>
      <c r="N474" s="19" t="s">
        <v>289</v>
      </c>
      <c r="O474" s="19" t="s">
        <v>290</v>
      </c>
      <c r="P474" s="20" t="s">
        <v>291</v>
      </c>
      <c r="Q474" s="20">
        <v>0</v>
      </c>
      <c r="R474" s="20">
        <v>0</v>
      </c>
      <c r="S474" s="20">
        <f t="shared" si="12"/>
        <v>0</v>
      </c>
      <c r="T474" s="19" t="s">
        <v>41</v>
      </c>
      <c r="U474" s="15" t="s">
        <v>2269</v>
      </c>
      <c r="V474" s="216" t="s">
        <v>230</v>
      </c>
      <c r="W474" s="216" t="s">
        <v>231</v>
      </c>
      <c r="X474" s="71" t="s">
        <v>78</v>
      </c>
    </row>
    <row r="475" spans="1:24" ht="156.75" hidden="1" customHeight="1">
      <c r="A475" s="19" t="s">
        <v>30</v>
      </c>
      <c r="B475" s="19" t="s">
        <v>284</v>
      </c>
      <c r="C475" s="19" t="s">
        <v>284</v>
      </c>
      <c r="D475" s="19" t="s">
        <v>285</v>
      </c>
      <c r="E475" s="19">
        <v>15</v>
      </c>
      <c r="F475" s="19" t="s">
        <v>294</v>
      </c>
      <c r="G475" s="19" t="s">
        <v>45</v>
      </c>
      <c r="H475" s="19" t="s">
        <v>287</v>
      </c>
      <c r="I475" s="19" t="s">
        <v>37</v>
      </c>
      <c r="J475" s="19">
        <v>3</v>
      </c>
      <c r="K475" s="10" t="s">
        <v>295</v>
      </c>
      <c r="L475" s="192"/>
      <c r="M475" s="37">
        <v>60</v>
      </c>
      <c r="N475" s="19" t="s">
        <v>289</v>
      </c>
      <c r="O475" s="19" t="s">
        <v>290</v>
      </c>
      <c r="P475" s="20" t="s">
        <v>291</v>
      </c>
      <c r="Q475" s="20">
        <v>0</v>
      </c>
      <c r="R475" s="20">
        <v>0</v>
      </c>
      <c r="S475" s="20">
        <f t="shared" si="12"/>
        <v>0</v>
      </c>
      <c r="T475" s="19" t="s">
        <v>41</v>
      </c>
      <c r="U475" s="15" t="s">
        <v>2269</v>
      </c>
      <c r="V475" s="216" t="s">
        <v>230</v>
      </c>
      <c r="W475" s="216" t="s">
        <v>231</v>
      </c>
      <c r="X475" s="71" t="s">
        <v>78</v>
      </c>
    </row>
    <row r="476" spans="1:24" ht="114" hidden="1" customHeight="1">
      <c r="A476" s="19" t="s">
        <v>30</v>
      </c>
      <c r="B476" s="19" t="s">
        <v>284</v>
      </c>
      <c r="C476" s="19" t="s">
        <v>284</v>
      </c>
      <c r="D476" s="19" t="s">
        <v>296</v>
      </c>
      <c r="E476" s="19">
        <v>15</v>
      </c>
      <c r="F476" s="19" t="s">
        <v>294</v>
      </c>
      <c r="G476" s="19" t="s">
        <v>45</v>
      </c>
      <c r="H476" s="19" t="s">
        <v>287</v>
      </c>
      <c r="I476" s="19" t="s">
        <v>37</v>
      </c>
      <c r="J476" s="19">
        <v>3</v>
      </c>
      <c r="K476" s="10" t="s">
        <v>297</v>
      </c>
      <c r="L476" s="192"/>
      <c r="M476" s="37">
        <v>30</v>
      </c>
      <c r="N476" s="19" t="s">
        <v>289</v>
      </c>
      <c r="O476" s="19" t="s">
        <v>298</v>
      </c>
      <c r="P476" s="20" t="s">
        <v>291</v>
      </c>
      <c r="Q476" s="20">
        <v>0</v>
      </c>
      <c r="R476" s="20">
        <v>0</v>
      </c>
      <c r="S476" s="20">
        <f t="shared" si="12"/>
        <v>0</v>
      </c>
      <c r="T476" s="19" t="s">
        <v>41</v>
      </c>
      <c r="U476" s="15" t="s">
        <v>2269</v>
      </c>
      <c r="V476" s="216" t="s">
        <v>230</v>
      </c>
      <c r="W476" s="216" t="s">
        <v>231</v>
      </c>
      <c r="X476" s="71" t="s">
        <v>78</v>
      </c>
    </row>
    <row r="477" spans="1:24" ht="156.75" hidden="1" customHeight="1">
      <c r="A477" s="19" t="s">
        <v>30</v>
      </c>
      <c r="B477" s="19" t="s">
        <v>284</v>
      </c>
      <c r="C477" s="19" t="s">
        <v>284</v>
      </c>
      <c r="D477" s="19" t="s">
        <v>285</v>
      </c>
      <c r="E477" s="19">
        <v>15</v>
      </c>
      <c r="F477" s="19" t="s">
        <v>294</v>
      </c>
      <c r="G477" s="19" t="s">
        <v>45</v>
      </c>
      <c r="H477" s="19" t="s">
        <v>287</v>
      </c>
      <c r="I477" s="19" t="s">
        <v>37</v>
      </c>
      <c r="J477" s="19">
        <v>3</v>
      </c>
      <c r="K477" s="10" t="s">
        <v>297</v>
      </c>
      <c r="L477" s="192"/>
      <c r="M477" s="37">
        <v>30</v>
      </c>
      <c r="N477" s="19" t="s">
        <v>289</v>
      </c>
      <c r="O477" s="19" t="s">
        <v>299</v>
      </c>
      <c r="P477" s="20" t="s">
        <v>291</v>
      </c>
      <c r="Q477" s="20">
        <v>0</v>
      </c>
      <c r="R477" s="20">
        <v>0</v>
      </c>
      <c r="S477" s="20">
        <f t="shared" si="12"/>
        <v>0</v>
      </c>
      <c r="T477" s="19" t="s">
        <v>41</v>
      </c>
      <c r="U477" s="15" t="s">
        <v>2268</v>
      </c>
      <c r="V477" s="216" t="s">
        <v>230</v>
      </c>
      <c r="W477" s="216" t="s">
        <v>231</v>
      </c>
      <c r="X477" s="71" t="s">
        <v>78</v>
      </c>
    </row>
    <row r="478" spans="1:24" ht="114" hidden="1" customHeight="1">
      <c r="A478" s="19" t="s">
        <v>30</v>
      </c>
      <c r="B478" s="19" t="s">
        <v>284</v>
      </c>
      <c r="C478" s="19" t="s">
        <v>284</v>
      </c>
      <c r="D478" s="19" t="s">
        <v>296</v>
      </c>
      <c r="E478" s="19">
        <v>15</v>
      </c>
      <c r="F478" s="19" t="s">
        <v>294</v>
      </c>
      <c r="G478" s="19" t="s">
        <v>45</v>
      </c>
      <c r="H478" s="19" t="s">
        <v>287</v>
      </c>
      <c r="I478" s="19" t="s">
        <v>37</v>
      </c>
      <c r="J478" s="19">
        <v>3</v>
      </c>
      <c r="K478" s="10" t="s">
        <v>300</v>
      </c>
      <c r="L478" s="192"/>
      <c r="M478" s="37">
        <v>30</v>
      </c>
      <c r="N478" s="19" t="s">
        <v>289</v>
      </c>
      <c r="O478" s="19" t="s">
        <v>301</v>
      </c>
      <c r="P478" s="20" t="s">
        <v>291</v>
      </c>
      <c r="Q478" s="20">
        <v>0</v>
      </c>
      <c r="R478" s="20">
        <v>0</v>
      </c>
      <c r="S478" s="20">
        <f t="shared" si="12"/>
        <v>0</v>
      </c>
      <c r="T478" s="19" t="s">
        <v>41</v>
      </c>
      <c r="U478" s="15" t="s">
        <v>2269</v>
      </c>
      <c r="V478" s="216" t="s">
        <v>230</v>
      </c>
      <c r="W478" s="216" t="s">
        <v>231</v>
      </c>
      <c r="X478" s="71" t="s">
        <v>78</v>
      </c>
    </row>
    <row r="479" spans="1:24" ht="156.75" hidden="1" customHeight="1">
      <c r="A479" s="19" t="s">
        <v>30</v>
      </c>
      <c r="B479" s="19" t="s">
        <v>284</v>
      </c>
      <c r="C479" s="19" t="s">
        <v>284</v>
      </c>
      <c r="D479" s="19" t="s">
        <v>285</v>
      </c>
      <c r="E479" s="19">
        <v>15</v>
      </c>
      <c r="F479" s="19" t="s">
        <v>294</v>
      </c>
      <c r="G479" s="19" t="s">
        <v>45</v>
      </c>
      <c r="H479" s="19" t="s">
        <v>287</v>
      </c>
      <c r="I479" s="19" t="s">
        <v>37</v>
      </c>
      <c r="J479" s="19">
        <v>3</v>
      </c>
      <c r="K479" s="10" t="s">
        <v>300</v>
      </c>
      <c r="L479" s="192"/>
      <c r="M479" s="37">
        <v>30</v>
      </c>
      <c r="N479" s="19" t="s">
        <v>289</v>
      </c>
      <c r="O479" s="19" t="s">
        <v>302</v>
      </c>
      <c r="P479" s="20" t="s">
        <v>291</v>
      </c>
      <c r="Q479" s="20">
        <v>0</v>
      </c>
      <c r="R479" s="20">
        <v>0</v>
      </c>
      <c r="S479" s="20">
        <f t="shared" si="12"/>
        <v>0</v>
      </c>
      <c r="T479" s="19" t="s">
        <v>41</v>
      </c>
      <c r="U479" s="15" t="s">
        <v>2269</v>
      </c>
      <c r="V479" s="216" t="s">
        <v>230</v>
      </c>
      <c r="W479" s="216" t="s">
        <v>231</v>
      </c>
      <c r="X479" s="71" t="s">
        <v>78</v>
      </c>
    </row>
    <row r="480" spans="1:24" ht="142.5" hidden="1" customHeight="1">
      <c r="A480" s="19" t="s">
        <v>30</v>
      </c>
      <c r="B480" s="19" t="s">
        <v>284</v>
      </c>
      <c r="C480" s="19" t="s">
        <v>284</v>
      </c>
      <c r="D480" s="19" t="s">
        <v>296</v>
      </c>
      <c r="E480" s="19">
        <v>15</v>
      </c>
      <c r="F480" s="19" t="s">
        <v>294</v>
      </c>
      <c r="G480" s="19" t="s">
        <v>45</v>
      </c>
      <c r="H480" s="19" t="s">
        <v>287</v>
      </c>
      <c r="I480" s="19" t="s">
        <v>37</v>
      </c>
      <c r="J480" s="19">
        <v>3</v>
      </c>
      <c r="K480" s="10" t="s">
        <v>303</v>
      </c>
      <c r="L480" s="192"/>
      <c r="M480" s="37">
        <v>30</v>
      </c>
      <c r="N480" s="19" t="s">
        <v>289</v>
      </c>
      <c r="O480" s="19" t="s">
        <v>298</v>
      </c>
      <c r="P480" s="20" t="s">
        <v>291</v>
      </c>
      <c r="Q480" s="20">
        <v>0</v>
      </c>
      <c r="R480" s="20">
        <v>0</v>
      </c>
      <c r="S480" s="20">
        <f t="shared" si="12"/>
        <v>0</v>
      </c>
      <c r="T480" s="19" t="s">
        <v>41</v>
      </c>
      <c r="U480" s="15" t="s">
        <v>2268</v>
      </c>
      <c r="V480" s="216" t="s">
        <v>230</v>
      </c>
      <c r="W480" s="216" t="s">
        <v>231</v>
      </c>
      <c r="X480" s="71" t="s">
        <v>78</v>
      </c>
    </row>
    <row r="481" spans="1:24" ht="156.75" hidden="1" customHeight="1">
      <c r="A481" s="19" t="s">
        <v>30</v>
      </c>
      <c r="B481" s="19" t="s">
        <v>284</v>
      </c>
      <c r="C481" s="19" t="s">
        <v>284</v>
      </c>
      <c r="D481" s="19" t="s">
        <v>296</v>
      </c>
      <c r="E481" s="19">
        <v>15</v>
      </c>
      <c r="F481" s="19" t="s">
        <v>294</v>
      </c>
      <c r="G481" s="19" t="s">
        <v>45</v>
      </c>
      <c r="H481" s="19" t="s">
        <v>287</v>
      </c>
      <c r="I481" s="19" t="s">
        <v>37</v>
      </c>
      <c r="J481" s="19">
        <v>3</v>
      </c>
      <c r="K481" s="10" t="s">
        <v>303</v>
      </c>
      <c r="L481" s="192"/>
      <c r="M481" s="37">
        <v>30</v>
      </c>
      <c r="N481" s="19" t="s">
        <v>289</v>
      </c>
      <c r="O481" s="19" t="s">
        <v>304</v>
      </c>
      <c r="P481" s="20" t="s">
        <v>291</v>
      </c>
      <c r="Q481" s="20">
        <v>0</v>
      </c>
      <c r="R481" s="20">
        <v>0</v>
      </c>
      <c r="S481" s="20">
        <f t="shared" si="12"/>
        <v>0</v>
      </c>
      <c r="T481" s="19" t="s">
        <v>41</v>
      </c>
      <c r="U481" s="15" t="s">
        <v>2269</v>
      </c>
      <c r="V481" s="216" t="s">
        <v>230</v>
      </c>
      <c r="W481" s="216" t="s">
        <v>231</v>
      </c>
      <c r="X481" s="71" t="s">
        <v>78</v>
      </c>
    </row>
    <row r="482" spans="1:24" ht="142.5" hidden="1" customHeight="1">
      <c r="A482" s="19" t="s">
        <v>30</v>
      </c>
      <c r="B482" s="19" t="s">
        <v>284</v>
      </c>
      <c r="C482" s="19" t="s">
        <v>284</v>
      </c>
      <c r="D482" s="19" t="s">
        <v>296</v>
      </c>
      <c r="E482" s="19">
        <v>15</v>
      </c>
      <c r="F482" s="19" t="s">
        <v>294</v>
      </c>
      <c r="G482" s="19" t="s">
        <v>45</v>
      </c>
      <c r="H482" s="19" t="s">
        <v>287</v>
      </c>
      <c r="I482" s="19" t="s">
        <v>37</v>
      </c>
      <c r="J482" s="19">
        <v>3</v>
      </c>
      <c r="K482" s="10" t="s">
        <v>305</v>
      </c>
      <c r="L482" s="192"/>
      <c r="M482" s="37">
        <v>30</v>
      </c>
      <c r="N482" s="19" t="s">
        <v>289</v>
      </c>
      <c r="O482" s="19" t="s">
        <v>306</v>
      </c>
      <c r="P482" s="20" t="s">
        <v>291</v>
      </c>
      <c r="Q482" s="20">
        <v>0</v>
      </c>
      <c r="R482" s="20">
        <v>0</v>
      </c>
      <c r="S482" s="20">
        <f t="shared" si="12"/>
        <v>0</v>
      </c>
      <c r="T482" s="19" t="s">
        <v>41</v>
      </c>
      <c r="U482" s="15" t="s">
        <v>2269</v>
      </c>
      <c r="V482" s="216" t="s">
        <v>230</v>
      </c>
      <c r="W482" s="216" t="s">
        <v>231</v>
      </c>
      <c r="X482" s="71" t="s">
        <v>78</v>
      </c>
    </row>
    <row r="483" spans="1:24" ht="156.75" hidden="1" customHeight="1">
      <c r="A483" s="19" t="s">
        <v>30</v>
      </c>
      <c r="B483" s="19" t="s">
        <v>284</v>
      </c>
      <c r="C483" s="19" t="s">
        <v>284</v>
      </c>
      <c r="D483" s="19" t="s">
        <v>285</v>
      </c>
      <c r="E483" s="19">
        <v>15</v>
      </c>
      <c r="F483" s="19" t="s">
        <v>294</v>
      </c>
      <c r="G483" s="19" t="s">
        <v>45</v>
      </c>
      <c r="H483" s="19" t="s">
        <v>287</v>
      </c>
      <c r="I483" s="19" t="s">
        <v>37</v>
      </c>
      <c r="J483" s="19">
        <v>3</v>
      </c>
      <c r="K483" s="10" t="s">
        <v>305</v>
      </c>
      <c r="L483" s="192"/>
      <c r="M483" s="37">
        <v>30</v>
      </c>
      <c r="N483" s="19" t="s">
        <v>289</v>
      </c>
      <c r="O483" s="19" t="s">
        <v>307</v>
      </c>
      <c r="P483" s="20" t="s">
        <v>291</v>
      </c>
      <c r="Q483" s="20">
        <v>0</v>
      </c>
      <c r="R483" s="20">
        <v>0</v>
      </c>
      <c r="S483" s="20">
        <f t="shared" si="12"/>
        <v>0</v>
      </c>
      <c r="T483" s="19" t="s">
        <v>41</v>
      </c>
      <c r="U483" s="15" t="s">
        <v>2269</v>
      </c>
      <c r="V483" s="216" t="s">
        <v>230</v>
      </c>
      <c r="W483" s="216" t="s">
        <v>231</v>
      </c>
      <c r="X483" s="71" t="s">
        <v>78</v>
      </c>
    </row>
    <row r="484" spans="1:24" ht="142.5" hidden="1" customHeight="1">
      <c r="A484" s="19" t="s">
        <v>30</v>
      </c>
      <c r="B484" s="19" t="s">
        <v>51</v>
      </c>
      <c r="C484" s="19" t="s">
        <v>51</v>
      </c>
      <c r="D484" s="19" t="s">
        <v>94</v>
      </c>
      <c r="E484" s="19">
        <v>12</v>
      </c>
      <c r="F484" s="19" t="s">
        <v>95</v>
      </c>
      <c r="G484" s="19" t="s">
        <v>45</v>
      </c>
      <c r="H484" s="8" t="s">
        <v>36</v>
      </c>
      <c r="I484" s="19" t="s">
        <v>46</v>
      </c>
      <c r="J484" s="19">
        <v>21</v>
      </c>
      <c r="K484" s="10">
        <v>2020</v>
      </c>
      <c r="L484" s="192"/>
      <c r="M484" s="37">
        <v>30</v>
      </c>
      <c r="N484" s="37" t="s">
        <v>54</v>
      </c>
      <c r="O484" s="37" t="s">
        <v>54</v>
      </c>
      <c r="P484" s="78" t="s">
        <v>55</v>
      </c>
      <c r="Q484" s="20">
        <v>0</v>
      </c>
      <c r="R484" s="20">
        <v>0</v>
      </c>
      <c r="S484" s="20">
        <f t="shared" si="12"/>
        <v>0</v>
      </c>
      <c r="T484" s="19" t="s">
        <v>41</v>
      </c>
      <c r="U484" s="15" t="s">
        <v>2270</v>
      </c>
      <c r="V484" s="221" t="s">
        <v>76</v>
      </c>
      <c r="W484" s="131" t="s">
        <v>77</v>
      </c>
      <c r="X484" s="71" t="s">
        <v>78</v>
      </c>
    </row>
    <row r="485" spans="1:24" ht="142.5" hidden="1" customHeight="1">
      <c r="A485" s="19" t="s">
        <v>30</v>
      </c>
      <c r="B485" s="19" t="s">
        <v>51</v>
      </c>
      <c r="C485" s="19" t="s">
        <v>51</v>
      </c>
      <c r="D485" s="19" t="s">
        <v>79</v>
      </c>
      <c r="E485" s="19">
        <v>15</v>
      </c>
      <c r="F485" s="19" t="s">
        <v>80</v>
      </c>
      <c r="G485" s="19" t="s">
        <v>45</v>
      </c>
      <c r="H485" s="8" t="s">
        <v>36</v>
      </c>
      <c r="I485" s="19" t="s">
        <v>37</v>
      </c>
      <c r="J485" s="19">
        <v>20</v>
      </c>
      <c r="K485" s="10">
        <v>2020</v>
      </c>
      <c r="L485" s="192"/>
      <c r="M485" s="37">
        <v>30</v>
      </c>
      <c r="N485" s="37" t="s">
        <v>54</v>
      </c>
      <c r="O485" s="37" t="s">
        <v>54</v>
      </c>
      <c r="P485" s="78" t="s">
        <v>55</v>
      </c>
      <c r="Q485" s="75">
        <v>0</v>
      </c>
      <c r="R485" s="20">
        <v>0</v>
      </c>
      <c r="S485" s="20">
        <f t="shared" si="12"/>
        <v>0</v>
      </c>
      <c r="T485" s="19" t="s">
        <v>41</v>
      </c>
      <c r="U485" s="15" t="s">
        <v>2270</v>
      </c>
      <c r="V485" s="221" t="s">
        <v>76</v>
      </c>
      <c r="W485" s="131" t="s">
        <v>77</v>
      </c>
      <c r="X485" s="71" t="s">
        <v>78</v>
      </c>
    </row>
    <row r="486" spans="1:24" ht="142.5" hidden="1" customHeight="1">
      <c r="A486" s="19" t="s">
        <v>30</v>
      </c>
      <c r="B486" s="19" t="s">
        <v>51</v>
      </c>
      <c r="C486" s="19" t="s">
        <v>51</v>
      </c>
      <c r="D486" s="19" t="s">
        <v>96</v>
      </c>
      <c r="E486" s="19">
        <v>12</v>
      </c>
      <c r="F486" s="19" t="s">
        <v>97</v>
      </c>
      <c r="G486" s="19" t="s">
        <v>45</v>
      </c>
      <c r="H486" s="8" t="s">
        <v>36</v>
      </c>
      <c r="I486" s="19" t="s">
        <v>37</v>
      </c>
      <c r="J486" s="19">
        <v>14</v>
      </c>
      <c r="K486" s="10">
        <v>2020</v>
      </c>
      <c r="L486" s="192"/>
      <c r="M486" s="37">
        <v>10</v>
      </c>
      <c r="N486" s="37" t="s">
        <v>54</v>
      </c>
      <c r="O486" s="37" t="s">
        <v>54</v>
      </c>
      <c r="P486" s="37" t="s">
        <v>67</v>
      </c>
      <c r="Q486" s="75">
        <v>2280</v>
      </c>
      <c r="R486" s="20">
        <v>0</v>
      </c>
      <c r="S486" s="20">
        <f t="shared" si="12"/>
        <v>22800</v>
      </c>
      <c r="T486" s="19" t="s">
        <v>41</v>
      </c>
      <c r="U486" s="15" t="s">
        <v>2270</v>
      </c>
      <c r="V486" s="221" t="s">
        <v>76</v>
      </c>
      <c r="W486" s="131" t="s">
        <v>77</v>
      </c>
      <c r="X486" s="71" t="s">
        <v>78</v>
      </c>
    </row>
    <row r="487" spans="1:24" ht="156.75" hidden="1" customHeight="1">
      <c r="A487" s="19" t="s">
        <v>30</v>
      </c>
      <c r="B487" s="19" t="s">
        <v>51</v>
      </c>
      <c r="C487" s="19" t="s">
        <v>51</v>
      </c>
      <c r="D487" s="19" t="s">
        <v>74</v>
      </c>
      <c r="E487" s="19">
        <v>16</v>
      </c>
      <c r="F487" s="19" t="s">
        <v>75</v>
      </c>
      <c r="G487" s="19" t="s">
        <v>45</v>
      </c>
      <c r="H487" s="8" t="s">
        <v>36</v>
      </c>
      <c r="I487" s="19" t="s">
        <v>37</v>
      </c>
      <c r="J487" s="19">
        <v>14</v>
      </c>
      <c r="K487" s="10">
        <v>2020</v>
      </c>
      <c r="L487" s="192"/>
      <c r="M487" s="37">
        <v>30</v>
      </c>
      <c r="N487" s="37" t="s">
        <v>54</v>
      </c>
      <c r="O487" s="37" t="s">
        <v>54</v>
      </c>
      <c r="P487" s="37" t="s">
        <v>67</v>
      </c>
      <c r="Q487" s="75">
        <v>0</v>
      </c>
      <c r="R487" s="20">
        <v>0</v>
      </c>
      <c r="S487" s="20">
        <f t="shared" si="12"/>
        <v>0</v>
      </c>
      <c r="T487" s="19" t="s">
        <v>41</v>
      </c>
      <c r="U487" s="15" t="s">
        <v>2270</v>
      </c>
      <c r="V487" s="221" t="s">
        <v>76</v>
      </c>
      <c r="W487" s="131" t="s">
        <v>77</v>
      </c>
      <c r="X487" s="71" t="s">
        <v>78</v>
      </c>
    </row>
    <row r="488" spans="1:24" ht="128.25" hidden="1" customHeight="1">
      <c r="A488" s="19" t="s">
        <v>30</v>
      </c>
      <c r="B488" s="19" t="s">
        <v>51</v>
      </c>
      <c r="C488" s="19" t="s">
        <v>51</v>
      </c>
      <c r="D488" s="19" t="s">
        <v>52</v>
      </c>
      <c r="E488" s="19">
        <v>20</v>
      </c>
      <c r="F488" s="103" t="s">
        <v>53</v>
      </c>
      <c r="G488" s="19" t="s">
        <v>45</v>
      </c>
      <c r="H488" s="8" t="s">
        <v>36</v>
      </c>
      <c r="I488" s="19" t="s">
        <v>37</v>
      </c>
      <c r="J488" s="19">
        <v>21</v>
      </c>
      <c r="K488" s="10">
        <v>2020</v>
      </c>
      <c r="L488" s="192"/>
      <c r="M488" s="37">
        <v>20</v>
      </c>
      <c r="N488" s="37" t="s">
        <v>54</v>
      </c>
      <c r="O488" s="37" t="s">
        <v>54</v>
      </c>
      <c r="P488" s="78" t="s">
        <v>55</v>
      </c>
      <c r="Q488" s="20">
        <v>0</v>
      </c>
      <c r="R488" s="20">
        <v>0</v>
      </c>
      <c r="S488" s="20">
        <f t="shared" si="12"/>
        <v>0</v>
      </c>
      <c r="T488" s="19" t="s">
        <v>41</v>
      </c>
      <c r="U488" s="15" t="s">
        <v>2270</v>
      </c>
      <c r="V488" s="216" t="s">
        <v>56</v>
      </c>
      <c r="W488" s="131" t="s">
        <v>57</v>
      </c>
      <c r="X488" s="18" t="s">
        <v>58</v>
      </c>
    </row>
    <row r="489" spans="1:24" ht="142.5" hidden="1" customHeight="1">
      <c r="A489" s="19" t="s">
        <v>30</v>
      </c>
      <c r="B489" s="19" t="s">
        <v>51</v>
      </c>
      <c r="C489" s="19" t="s">
        <v>51</v>
      </c>
      <c r="D489" s="19" t="s">
        <v>59</v>
      </c>
      <c r="E489" s="19">
        <v>20</v>
      </c>
      <c r="F489" s="103" t="s">
        <v>53</v>
      </c>
      <c r="G489" s="19" t="s">
        <v>45</v>
      </c>
      <c r="H489" s="8" t="s">
        <v>36</v>
      </c>
      <c r="I489" s="19" t="s">
        <v>37</v>
      </c>
      <c r="J489" s="19">
        <v>21</v>
      </c>
      <c r="K489" s="10">
        <v>2020</v>
      </c>
      <c r="L489" s="192"/>
      <c r="M489" s="37">
        <v>20</v>
      </c>
      <c r="N489" s="37" t="s">
        <v>54</v>
      </c>
      <c r="O489" s="37" t="s">
        <v>54</v>
      </c>
      <c r="P489" s="78" t="s">
        <v>55</v>
      </c>
      <c r="Q489" s="20">
        <v>0</v>
      </c>
      <c r="R489" s="20">
        <v>0</v>
      </c>
      <c r="S489" s="20">
        <f t="shared" si="12"/>
        <v>0</v>
      </c>
      <c r="T489" s="19" t="s">
        <v>41</v>
      </c>
      <c r="U489" s="15" t="s">
        <v>2271</v>
      </c>
      <c r="V489" s="216" t="s">
        <v>56</v>
      </c>
      <c r="W489" s="131" t="s">
        <v>57</v>
      </c>
      <c r="X489" s="18" t="s">
        <v>58</v>
      </c>
    </row>
    <row r="490" spans="1:24" ht="142.5" hidden="1" customHeight="1">
      <c r="A490" s="19" t="s">
        <v>30</v>
      </c>
      <c r="B490" s="19" t="s">
        <v>51</v>
      </c>
      <c r="C490" s="19" t="s">
        <v>51</v>
      </c>
      <c r="D490" s="19" t="s">
        <v>81</v>
      </c>
      <c r="E490" s="19">
        <v>15</v>
      </c>
      <c r="F490" s="103" t="s">
        <v>53</v>
      </c>
      <c r="G490" s="19" t="s">
        <v>45</v>
      </c>
      <c r="H490" s="8" t="s">
        <v>36</v>
      </c>
      <c r="I490" s="19" t="s">
        <v>37</v>
      </c>
      <c r="J490" s="19">
        <v>21</v>
      </c>
      <c r="K490" s="10">
        <v>2020</v>
      </c>
      <c r="L490" s="192"/>
      <c r="M490" s="37">
        <v>20</v>
      </c>
      <c r="N490" s="37" t="s">
        <v>54</v>
      </c>
      <c r="O490" s="37" t="s">
        <v>54</v>
      </c>
      <c r="P490" s="78" t="s">
        <v>55</v>
      </c>
      <c r="Q490" s="20">
        <v>0</v>
      </c>
      <c r="R490" s="20">
        <v>0</v>
      </c>
      <c r="S490" s="20">
        <f t="shared" si="12"/>
        <v>0</v>
      </c>
      <c r="T490" s="19" t="s">
        <v>41</v>
      </c>
      <c r="U490" s="15" t="s">
        <v>2271</v>
      </c>
      <c r="V490" s="216" t="s">
        <v>56</v>
      </c>
      <c r="W490" s="131" t="s">
        <v>57</v>
      </c>
      <c r="X490" s="18" t="s">
        <v>58</v>
      </c>
    </row>
    <row r="491" spans="1:24" ht="71.25" hidden="1" customHeight="1">
      <c r="A491" s="19" t="s">
        <v>30</v>
      </c>
      <c r="B491" s="19" t="s">
        <v>51</v>
      </c>
      <c r="C491" s="19" t="s">
        <v>51</v>
      </c>
      <c r="D491" s="19" t="s">
        <v>82</v>
      </c>
      <c r="E491" s="19">
        <v>15</v>
      </c>
      <c r="F491" s="19" t="s">
        <v>83</v>
      </c>
      <c r="G491" s="19" t="s">
        <v>45</v>
      </c>
      <c r="H491" s="8" t="s">
        <v>36</v>
      </c>
      <c r="I491" s="19" t="s">
        <v>37</v>
      </c>
      <c r="J491" s="19">
        <v>8</v>
      </c>
      <c r="K491" s="10">
        <v>2020</v>
      </c>
      <c r="L491" s="192"/>
      <c r="M491" s="37">
        <v>8</v>
      </c>
      <c r="N491" s="37" t="s">
        <v>54</v>
      </c>
      <c r="O491" s="37" t="s">
        <v>54</v>
      </c>
      <c r="P491" s="37" t="s">
        <v>62</v>
      </c>
      <c r="Q491" s="75">
        <v>36000</v>
      </c>
      <c r="R491" s="20">
        <v>0</v>
      </c>
      <c r="S491" s="20">
        <f t="shared" si="12"/>
        <v>288000</v>
      </c>
      <c r="T491" s="19" t="s">
        <v>41</v>
      </c>
      <c r="U491" s="15" t="s">
        <v>2251</v>
      </c>
      <c r="V491" s="131" t="s">
        <v>48</v>
      </c>
      <c r="W491" s="131" t="s">
        <v>84</v>
      </c>
      <c r="X491" s="104" t="s">
        <v>58</v>
      </c>
    </row>
    <row r="492" spans="1:24" ht="114" hidden="1" customHeight="1">
      <c r="A492" s="19" t="s">
        <v>30</v>
      </c>
      <c r="B492" s="19" t="s">
        <v>51</v>
      </c>
      <c r="C492" s="19" t="s">
        <v>51</v>
      </c>
      <c r="D492" s="19" t="s">
        <v>85</v>
      </c>
      <c r="E492" s="19">
        <v>15</v>
      </c>
      <c r="F492" s="19" t="s">
        <v>86</v>
      </c>
      <c r="G492" s="19" t="s">
        <v>45</v>
      </c>
      <c r="H492" s="8" t="s">
        <v>36</v>
      </c>
      <c r="I492" s="19" t="s">
        <v>37</v>
      </c>
      <c r="J492" s="19">
        <v>36</v>
      </c>
      <c r="K492" s="10">
        <v>2020</v>
      </c>
      <c r="L492" s="192"/>
      <c r="M492" s="37">
        <v>4</v>
      </c>
      <c r="N492" s="37" t="s">
        <v>54</v>
      </c>
      <c r="O492" s="37" t="s">
        <v>54</v>
      </c>
      <c r="P492" s="37" t="s">
        <v>62</v>
      </c>
      <c r="Q492" s="20">
        <v>2540</v>
      </c>
      <c r="R492" s="20">
        <v>0</v>
      </c>
      <c r="S492" s="20">
        <f t="shared" si="12"/>
        <v>10160</v>
      </c>
      <c r="T492" s="19" t="s">
        <v>41</v>
      </c>
      <c r="U492" s="15" t="s">
        <v>2272</v>
      </c>
      <c r="V492" s="131" t="s">
        <v>63</v>
      </c>
      <c r="W492" s="131" t="s">
        <v>64</v>
      </c>
      <c r="X492" s="18" t="s">
        <v>58</v>
      </c>
    </row>
    <row r="493" spans="1:24" ht="114" hidden="1" customHeight="1">
      <c r="A493" s="19" t="s">
        <v>30</v>
      </c>
      <c r="B493" s="19" t="s">
        <v>51</v>
      </c>
      <c r="C493" s="19" t="s">
        <v>51</v>
      </c>
      <c r="D493" s="19" t="s">
        <v>87</v>
      </c>
      <c r="E493" s="19">
        <v>15</v>
      </c>
      <c r="F493" s="19" t="s">
        <v>61</v>
      </c>
      <c r="G493" s="19" t="s">
        <v>45</v>
      </c>
      <c r="H493" s="8" t="s">
        <v>36</v>
      </c>
      <c r="I493" s="19" t="s">
        <v>37</v>
      </c>
      <c r="J493" s="19">
        <v>20</v>
      </c>
      <c r="K493" s="10">
        <v>2020</v>
      </c>
      <c r="L493" s="192"/>
      <c r="M493" s="37">
        <v>8</v>
      </c>
      <c r="N493" s="37" t="s">
        <v>54</v>
      </c>
      <c r="O493" s="37" t="s">
        <v>54</v>
      </c>
      <c r="P493" s="37" t="s">
        <v>62</v>
      </c>
      <c r="Q493" s="75">
        <v>2280</v>
      </c>
      <c r="R493" s="20">
        <v>0</v>
      </c>
      <c r="S493" s="20">
        <f t="shared" si="12"/>
        <v>18240</v>
      </c>
      <c r="T493" s="19" t="s">
        <v>41</v>
      </c>
      <c r="U493" s="15" t="s">
        <v>2273</v>
      </c>
      <c r="V493" s="131" t="s">
        <v>63</v>
      </c>
      <c r="W493" s="131" t="s">
        <v>64</v>
      </c>
      <c r="X493" s="18" t="s">
        <v>58</v>
      </c>
    </row>
    <row r="494" spans="1:24" ht="114" hidden="1" customHeight="1">
      <c r="A494" s="19" t="s">
        <v>30</v>
      </c>
      <c r="B494" s="19" t="s">
        <v>51</v>
      </c>
      <c r="C494" s="19" t="s">
        <v>51</v>
      </c>
      <c r="D494" s="19" t="s">
        <v>60</v>
      </c>
      <c r="E494" s="19">
        <v>20</v>
      </c>
      <c r="F494" s="19" t="s">
        <v>61</v>
      </c>
      <c r="G494" s="19" t="s">
        <v>45</v>
      </c>
      <c r="H494" s="8" t="s">
        <v>36</v>
      </c>
      <c r="I494" s="19" t="s">
        <v>37</v>
      </c>
      <c r="J494" s="65">
        <v>20</v>
      </c>
      <c r="K494" s="10">
        <v>2020</v>
      </c>
      <c r="L494" s="192"/>
      <c r="M494" s="37">
        <v>8</v>
      </c>
      <c r="N494" s="37" t="s">
        <v>54</v>
      </c>
      <c r="O494" s="37" t="s">
        <v>54</v>
      </c>
      <c r="P494" s="37" t="s">
        <v>62</v>
      </c>
      <c r="Q494" s="75">
        <v>2280</v>
      </c>
      <c r="R494" s="20">
        <v>0</v>
      </c>
      <c r="S494" s="20">
        <f t="shared" si="12"/>
        <v>18240</v>
      </c>
      <c r="T494" s="19" t="s">
        <v>41</v>
      </c>
      <c r="U494" s="15" t="s">
        <v>2273</v>
      </c>
      <c r="V494" s="131" t="s">
        <v>63</v>
      </c>
      <c r="W494" s="131" t="s">
        <v>64</v>
      </c>
      <c r="X494" s="18" t="s">
        <v>58</v>
      </c>
    </row>
    <row r="495" spans="1:24" ht="99.75" hidden="1" customHeight="1">
      <c r="A495" s="19" t="s">
        <v>30</v>
      </c>
      <c r="B495" s="19" t="s">
        <v>51</v>
      </c>
      <c r="C495" s="19" t="s">
        <v>51</v>
      </c>
      <c r="D495" s="19" t="s">
        <v>88</v>
      </c>
      <c r="E495" s="19">
        <v>15</v>
      </c>
      <c r="F495" s="19" t="s">
        <v>61</v>
      </c>
      <c r="G495" s="19" t="s">
        <v>45</v>
      </c>
      <c r="H495" s="8" t="s">
        <v>36</v>
      </c>
      <c r="I495" s="19" t="s">
        <v>37</v>
      </c>
      <c r="J495" s="65">
        <v>20</v>
      </c>
      <c r="K495" s="10">
        <v>2020</v>
      </c>
      <c r="L495" s="192"/>
      <c r="M495" s="37">
        <v>8</v>
      </c>
      <c r="N495" s="37" t="s">
        <v>54</v>
      </c>
      <c r="O495" s="37" t="s">
        <v>54</v>
      </c>
      <c r="P495" s="37" t="s">
        <v>62</v>
      </c>
      <c r="Q495" s="75">
        <v>2280</v>
      </c>
      <c r="R495" s="20">
        <v>0</v>
      </c>
      <c r="S495" s="20">
        <f t="shared" si="12"/>
        <v>18240</v>
      </c>
      <c r="T495" s="19" t="s">
        <v>41</v>
      </c>
      <c r="U495" s="15" t="s">
        <v>2273</v>
      </c>
      <c r="V495" s="131" t="s">
        <v>63</v>
      </c>
      <c r="W495" s="131" t="s">
        <v>64</v>
      </c>
      <c r="X495" s="18" t="s">
        <v>58</v>
      </c>
    </row>
    <row r="496" spans="1:24" ht="71.25" hidden="1" customHeight="1">
      <c r="A496" s="19" t="s">
        <v>30</v>
      </c>
      <c r="B496" s="19" t="s">
        <v>51</v>
      </c>
      <c r="C496" s="19" t="s">
        <v>51</v>
      </c>
      <c r="D496" s="19" t="s">
        <v>65</v>
      </c>
      <c r="E496" s="19">
        <v>20</v>
      </c>
      <c r="F496" s="37" t="s">
        <v>66</v>
      </c>
      <c r="G496" s="19" t="s">
        <v>45</v>
      </c>
      <c r="H496" s="8" t="s">
        <v>36</v>
      </c>
      <c r="I496" s="19" t="s">
        <v>46</v>
      </c>
      <c r="J496" s="19">
        <v>20</v>
      </c>
      <c r="K496" s="10">
        <v>2020</v>
      </c>
      <c r="L496" s="192"/>
      <c r="M496" s="37">
        <v>50</v>
      </c>
      <c r="N496" s="37" t="s">
        <v>54</v>
      </c>
      <c r="O496" s="37" t="s">
        <v>54</v>
      </c>
      <c r="P496" s="37" t="s">
        <v>67</v>
      </c>
      <c r="Q496" s="75">
        <v>0</v>
      </c>
      <c r="R496" s="20">
        <v>0</v>
      </c>
      <c r="S496" s="20">
        <f t="shared" si="12"/>
        <v>0</v>
      </c>
      <c r="T496" s="19" t="s">
        <v>68</v>
      </c>
      <c r="U496" s="15" t="s">
        <v>2270</v>
      </c>
      <c r="V496" s="131" t="s">
        <v>48</v>
      </c>
      <c r="W496" s="131" t="s">
        <v>69</v>
      </c>
      <c r="X496" s="41" t="s">
        <v>50</v>
      </c>
    </row>
    <row r="497" spans="1:24" ht="128.25" hidden="1" customHeight="1">
      <c r="A497" s="19" t="s">
        <v>30</v>
      </c>
      <c r="B497" s="19" t="s">
        <v>51</v>
      </c>
      <c r="C497" s="19" t="s">
        <v>51</v>
      </c>
      <c r="D497" s="19" t="s">
        <v>70</v>
      </c>
      <c r="E497" s="19">
        <v>20</v>
      </c>
      <c r="F497" s="19" t="s">
        <v>71</v>
      </c>
      <c r="G497" s="19" t="s">
        <v>45</v>
      </c>
      <c r="H497" s="8" t="s">
        <v>36</v>
      </c>
      <c r="I497" s="19" t="s">
        <v>37</v>
      </c>
      <c r="J497" s="38"/>
      <c r="K497" s="10">
        <v>2020</v>
      </c>
      <c r="L497" s="192"/>
      <c r="M497" s="37">
        <v>30</v>
      </c>
      <c r="N497" s="37" t="s">
        <v>54</v>
      </c>
      <c r="O497" s="37" t="s">
        <v>54</v>
      </c>
      <c r="P497" s="37" t="s">
        <v>55</v>
      </c>
      <c r="Q497" s="75">
        <v>0</v>
      </c>
      <c r="R497" s="20">
        <v>0</v>
      </c>
      <c r="S497" s="20">
        <f t="shared" si="12"/>
        <v>0</v>
      </c>
      <c r="T497" s="19" t="s">
        <v>41</v>
      </c>
      <c r="U497" s="15" t="s">
        <v>2271</v>
      </c>
      <c r="V497" s="131" t="s">
        <v>48</v>
      </c>
      <c r="W497" s="131" t="s">
        <v>72</v>
      </c>
      <c r="X497" s="41" t="s">
        <v>50</v>
      </c>
    </row>
    <row r="498" spans="1:24" ht="71.25" hidden="1" customHeight="1">
      <c r="A498" s="19" t="s">
        <v>30</v>
      </c>
      <c r="B498" s="19" t="s">
        <v>51</v>
      </c>
      <c r="C498" s="19" t="s">
        <v>51</v>
      </c>
      <c r="D498" s="19" t="s">
        <v>73</v>
      </c>
      <c r="E498" s="19">
        <v>20</v>
      </c>
      <c r="F498" s="19" t="s">
        <v>71</v>
      </c>
      <c r="G498" s="19" t="s">
        <v>45</v>
      </c>
      <c r="H498" s="8" t="s">
        <v>36</v>
      </c>
      <c r="I498" s="19" t="s">
        <v>37</v>
      </c>
      <c r="J498" s="38"/>
      <c r="K498" s="10">
        <v>2020</v>
      </c>
      <c r="L498" s="192"/>
      <c r="M498" s="37">
        <v>30</v>
      </c>
      <c r="N498" s="37" t="s">
        <v>54</v>
      </c>
      <c r="O498" s="37" t="s">
        <v>54</v>
      </c>
      <c r="P498" s="37" t="s">
        <v>55</v>
      </c>
      <c r="Q498" s="75">
        <v>0</v>
      </c>
      <c r="R498" s="20">
        <v>0</v>
      </c>
      <c r="S498" s="20">
        <f t="shared" si="12"/>
        <v>0</v>
      </c>
      <c r="T498" s="19" t="s">
        <v>41</v>
      </c>
      <c r="U498" s="15" t="s">
        <v>2271</v>
      </c>
      <c r="V498" s="131" t="s">
        <v>48</v>
      </c>
      <c r="W498" s="131" t="s">
        <v>72</v>
      </c>
      <c r="X498" s="41" t="s">
        <v>50</v>
      </c>
    </row>
    <row r="499" spans="1:24" ht="142.5" hidden="1" customHeight="1">
      <c r="A499" s="19" t="s">
        <v>30</v>
      </c>
      <c r="B499" s="19" t="s">
        <v>30</v>
      </c>
      <c r="C499" s="19" t="s">
        <v>30</v>
      </c>
      <c r="D499" s="19" t="s">
        <v>483</v>
      </c>
      <c r="E499" s="19">
        <v>15</v>
      </c>
      <c r="F499" s="19" t="s">
        <v>484</v>
      </c>
      <c r="G499" s="19" t="s">
        <v>145</v>
      </c>
      <c r="H499" s="8" t="s">
        <v>36</v>
      </c>
      <c r="I499" s="19" t="s">
        <v>46</v>
      </c>
      <c r="J499" s="52">
        <v>180</v>
      </c>
      <c r="K499" s="10" t="s">
        <v>485</v>
      </c>
      <c r="L499" s="192" t="s">
        <v>147</v>
      </c>
      <c r="M499" s="19">
        <v>1</v>
      </c>
      <c r="N499" s="19">
        <v>1491169</v>
      </c>
      <c r="O499" s="19" t="s">
        <v>486</v>
      </c>
      <c r="P499" s="54" t="s">
        <v>162</v>
      </c>
      <c r="Q499" s="20">
        <v>0</v>
      </c>
      <c r="R499" s="20">
        <v>0</v>
      </c>
      <c r="S499" s="20">
        <f t="shared" si="12"/>
        <v>0</v>
      </c>
      <c r="T499" s="19" t="s">
        <v>145</v>
      </c>
      <c r="U499" s="19"/>
      <c r="V499" s="216" t="s">
        <v>218</v>
      </c>
      <c r="W499" s="216" t="s">
        <v>398</v>
      </c>
      <c r="X499" s="23"/>
    </row>
    <row r="500" spans="1:24" ht="142.5" hidden="1" customHeight="1">
      <c r="A500" s="19" t="s">
        <v>30</v>
      </c>
      <c r="B500" s="19" t="s">
        <v>30</v>
      </c>
      <c r="C500" s="19" t="s">
        <v>30</v>
      </c>
      <c r="D500" s="19" t="s">
        <v>483</v>
      </c>
      <c r="E500" s="19">
        <v>15</v>
      </c>
      <c r="F500" s="19" t="s">
        <v>435</v>
      </c>
      <c r="G500" s="19" t="s">
        <v>145</v>
      </c>
      <c r="H500" s="8" t="s">
        <v>36</v>
      </c>
      <c r="I500" s="19" t="s">
        <v>46</v>
      </c>
      <c r="J500" s="52">
        <v>180</v>
      </c>
      <c r="K500" s="10" t="s">
        <v>485</v>
      </c>
      <c r="L500" s="192" t="s">
        <v>147</v>
      </c>
      <c r="M500" s="19">
        <v>1</v>
      </c>
      <c r="N500" s="19">
        <v>1491169</v>
      </c>
      <c r="O500" s="19" t="s">
        <v>486</v>
      </c>
      <c r="P500" s="54" t="s">
        <v>162</v>
      </c>
      <c r="Q500" s="20">
        <v>0</v>
      </c>
      <c r="R500" s="20">
        <v>0</v>
      </c>
      <c r="S500" s="20">
        <f t="shared" si="12"/>
        <v>0</v>
      </c>
      <c r="T500" s="19" t="s">
        <v>145</v>
      </c>
      <c r="U500" s="19"/>
      <c r="V500" s="131" t="s">
        <v>148</v>
      </c>
      <c r="W500" s="131" t="s">
        <v>157</v>
      </c>
      <c r="X500" s="23"/>
    </row>
    <row r="501" spans="1:24" ht="142.5" hidden="1" customHeight="1">
      <c r="A501" s="19" t="s">
        <v>30</v>
      </c>
      <c r="B501" s="19" t="s">
        <v>284</v>
      </c>
      <c r="C501" s="19" t="s">
        <v>284</v>
      </c>
      <c r="D501" s="19" t="s">
        <v>308</v>
      </c>
      <c r="E501" s="19">
        <v>15</v>
      </c>
      <c r="F501" s="19" t="s">
        <v>309</v>
      </c>
      <c r="G501" s="19" t="s">
        <v>35</v>
      </c>
      <c r="H501" s="19" t="s">
        <v>310</v>
      </c>
      <c r="I501" s="19" t="s">
        <v>37</v>
      </c>
      <c r="J501" s="52">
        <v>32</v>
      </c>
      <c r="K501" s="10" t="s">
        <v>295</v>
      </c>
      <c r="L501" s="192"/>
      <c r="M501" s="37">
        <v>1</v>
      </c>
      <c r="N501" s="19">
        <v>2092294</v>
      </c>
      <c r="O501" s="19" t="s">
        <v>311</v>
      </c>
      <c r="P501" s="19" t="s">
        <v>268</v>
      </c>
      <c r="Q501" s="20">
        <v>1000</v>
      </c>
      <c r="R501" s="20">
        <v>9200</v>
      </c>
      <c r="S501" s="20">
        <f t="shared" si="12"/>
        <v>10200</v>
      </c>
      <c r="T501" s="19" t="s">
        <v>41</v>
      </c>
      <c r="U501" s="19"/>
      <c r="V501" s="131" t="s">
        <v>148</v>
      </c>
      <c r="W501" s="221" t="s">
        <v>149</v>
      </c>
      <c r="X501" s="23"/>
    </row>
    <row r="502" spans="1:24" ht="142.5" hidden="1" customHeight="1">
      <c r="A502" s="19" t="s">
        <v>30</v>
      </c>
      <c r="B502" s="19" t="s">
        <v>284</v>
      </c>
      <c r="C502" s="19" t="s">
        <v>284</v>
      </c>
      <c r="D502" s="19" t="s">
        <v>308</v>
      </c>
      <c r="E502" s="19">
        <v>15</v>
      </c>
      <c r="F502" s="19" t="s">
        <v>309</v>
      </c>
      <c r="G502" s="19" t="s">
        <v>35</v>
      </c>
      <c r="H502" s="19" t="s">
        <v>310</v>
      </c>
      <c r="I502" s="19" t="s">
        <v>37</v>
      </c>
      <c r="J502" s="52">
        <v>32</v>
      </c>
      <c r="K502" s="10" t="s">
        <v>295</v>
      </c>
      <c r="L502" s="192"/>
      <c r="M502" s="37">
        <v>1</v>
      </c>
      <c r="N502" s="19">
        <v>1491857</v>
      </c>
      <c r="O502" s="19" t="s">
        <v>312</v>
      </c>
      <c r="P502" s="19" t="s">
        <v>107</v>
      </c>
      <c r="Q502" s="20">
        <v>1000</v>
      </c>
      <c r="R502" s="20">
        <v>9200</v>
      </c>
      <c r="S502" s="20">
        <f t="shared" si="12"/>
        <v>10200</v>
      </c>
      <c r="T502" s="19" t="s">
        <v>41</v>
      </c>
      <c r="U502" s="19"/>
      <c r="V502" s="131" t="s">
        <v>148</v>
      </c>
      <c r="W502" s="221" t="s">
        <v>149</v>
      </c>
      <c r="X502" s="23"/>
    </row>
    <row r="503" spans="1:24" ht="85.5" hidden="1" customHeight="1">
      <c r="A503" s="24" t="s">
        <v>30</v>
      </c>
      <c r="B503" s="24" t="s">
        <v>284</v>
      </c>
      <c r="C503" s="24" t="s">
        <v>284</v>
      </c>
      <c r="D503" s="24" t="s">
        <v>308</v>
      </c>
      <c r="E503" s="24">
        <v>15</v>
      </c>
      <c r="F503" s="24" t="s">
        <v>313</v>
      </c>
      <c r="G503" s="24" t="s">
        <v>35</v>
      </c>
      <c r="H503" s="24" t="s">
        <v>314</v>
      </c>
      <c r="I503" s="24" t="s">
        <v>37</v>
      </c>
      <c r="J503" s="69">
        <v>8</v>
      </c>
      <c r="K503" s="10" t="s">
        <v>303</v>
      </c>
      <c r="L503" s="192"/>
      <c r="M503" s="27">
        <v>1</v>
      </c>
      <c r="N503" s="24">
        <v>1491857</v>
      </c>
      <c r="O503" s="24" t="s">
        <v>312</v>
      </c>
      <c r="P503" s="79" t="s">
        <v>107</v>
      </c>
      <c r="Q503" s="28">
        <v>0</v>
      </c>
      <c r="R503" s="28">
        <v>0</v>
      </c>
      <c r="S503" s="28">
        <f t="shared" si="12"/>
        <v>0</v>
      </c>
      <c r="T503" s="24" t="s">
        <v>41</v>
      </c>
      <c r="U503" s="31" t="s">
        <v>2235</v>
      </c>
      <c r="V503" s="216" t="s">
        <v>230</v>
      </c>
      <c r="W503" s="262" t="s">
        <v>231</v>
      </c>
      <c r="X503" s="71" t="s">
        <v>78</v>
      </c>
    </row>
    <row r="504" spans="1:24" ht="114" hidden="1" customHeight="1">
      <c r="A504" s="24" t="s">
        <v>30</v>
      </c>
      <c r="B504" s="24" t="s">
        <v>284</v>
      </c>
      <c r="C504" s="24" t="s">
        <v>284</v>
      </c>
      <c r="D504" s="24" t="s">
        <v>308</v>
      </c>
      <c r="E504" s="24">
        <v>15</v>
      </c>
      <c r="F504" s="24" t="s">
        <v>313</v>
      </c>
      <c r="G504" s="24" t="s">
        <v>35</v>
      </c>
      <c r="H504" s="24" t="s">
        <v>314</v>
      </c>
      <c r="I504" s="24" t="s">
        <v>37</v>
      </c>
      <c r="J504" s="69">
        <v>8</v>
      </c>
      <c r="K504" s="10" t="s">
        <v>303</v>
      </c>
      <c r="L504" s="192"/>
      <c r="M504" s="27">
        <v>1</v>
      </c>
      <c r="N504" s="24">
        <v>2092294</v>
      </c>
      <c r="O504" s="24" t="s">
        <v>315</v>
      </c>
      <c r="P504" s="24" t="s">
        <v>268</v>
      </c>
      <c r="Q504" s="28">
        <v>0</v>
      </c>
      <c r="R504" s="28">
        <v>0</v>
      </c>
      <c r="S504" s="28">
        <f t="shared" si="12"/>
        <v>0</v>
      </c>
      <c r="T504" s="24" t="s">
        <v>41</v>
      </c>
      <c r="U504" s="31" t="s">
        <v>2235</v>
      </c>
      <c r="V504" s="216" t="s">
        <v>230</v>
      </c>
      <c r="W504" s="262" t="s">
        <v>231</v>
      </c>
      <c r="X504" s="71" t="s">
        <v>78</v>
      </c>
    </row>
    <row r="505" spans="1:24" ht="114" hidden="1" customHeight="1">
      <c r="A505" s="24" t="s">
        <v>30</v>
      </c>
      <c r="B505" s="24" t="s">
        <v>284</v>
      </c>
      <c r="C505" s="24" t="s">
        <v>284</v>
      </c>
      <c r="D505" s="24" t="s">
        <v>308</v>
      </c>
      <c r="E505" s="24">
        <v>15</v>
      </c>
      <c r="F505" s="24" t="s">
        <v>313</v>
      </c>
      <c r="G505" s="24" t="s">
        <v>35</v>
      </c>
      <c r="H505" s="24" t="s">
        <v>314</v>
      </c>
      <c r="I505" s="24" t="s">
        <v>37</v>
      </c>
      <c r="J505" s="69">
        <v>8</v>
      </c>
      <c r="K505" s="10" t="s">
        <v>303</v>
      </c>
      <c r="L505" s="192"/>
      <c r="M505" s="27">
        <v>1</v>
      </c>
      <c r="N505" s="24">
        <v>1636635</v>
      </c>
      <c r="O505" s="24" t="s">
        <v>316</v>
      </c>
      <c r="P505" s="24" t="s">
        <v>40</v>
      </c>
      <c r="Q505" s="28">
        <v>0</v>
      </c>
      <c r="R505" s="28">
        <v>0</v>
      </c>
      <c r="S505" s="28">
        <f t="shared" si="12"/>
        <v>0</v>
      </c>
      <c r="T505" s="24" t="s">
        <v>41</v>
      </c>
      <c r="U505" s="31" t="s">
        <v>2235</v>
      </c>
      <c r="V505" s="216" t="s">
        <v>230</v>
      </c>
      <c r="W505" s="262" t="s">
        <v>231</v>
      </c>
      <c r="X505" s="71" t="s">
        <v>78</v>
      </c>
    </row>
    <row r="506" spans="1:24" ht="114" hidden="1" customHeight="1">
      <c r="A506" s="24" t="s">
        <v>30</v>
      </c>
      <c r="B506" s="24" t="s">
        <v>284</v>
      </c>
      <c r="C506" s="24" t="s">
        <v>284</v>
      </c>
      <c r="D506" s="24" t="s">
        <v>308</v>
      </c>
      <c r="E506" s="24">
        <v>15</v>
      </c>
      <c r="F506" s="24" t="s">
        <v>313</v>
      </c>
      <c r="G506" s="24" t="s">
        <v>35</v>
      </c>
      <c r="H506" s="24" t="s">
        <v>314</v>
      </c>
      <c r="I506" s="24" t="s">
        <v>37</v>
      </c>
      <c r="J506" s="69">
        <v>8</v>
      </c>
      <c r="K506" s="10" t="s">
        <v>303</v>
      </c>
      <c r="L506" s="192"/>
      <c r="M506" s="27">
        <v>1</v>
      </c>
      <c r="N506" s="24">
        <v>1492858</v>
      </c>
      <c r="O506" s="24" t="s">
        <v>317</v>
      </c>
      <c r="P506" s="68" t="s">
        <v>162</v>
      </c>
      <c r="Q506" s="28">
        <v>0</v>
      </c>
      <c r="R506" s="28">
        <v>0</v>
      </c>
      <c r="S506" s="28">
        <f t="shared" si="12"/>
        <v>0</v>
      </c>
      <c r="T506" s="24" t="s">
        <v>41</v>
      </c>
      <c r="U506" s="31" t="s">
        <v>2235</v>
      </c>
      <c r="V506" s="216" t="s">
        <v>230</v>
      </c>
      <c r="W506" s="262" t="s">
        <v>231</v>
      </c>
      <c r="X506" s="71" t="s">
        <v>78</v>
      </c>
    </row>
    <row r="507" spans="1:24" ht="114" hidden="1" customHeight="1">
      <c r="A507" s="24" t="s">
        <v>30</v>
      </c>
      <c r="B507" s="24" t="s">
        <v>284</v>
      </c>
      <c r="C507" s="24" t="s">
        <v>284</v>
      </c>
      <c r="D507" s="24" t="s">
        <v>308</v>
      </c>
      <c r="E507" s="24">
        <v>15</v>
      </c>
      <c r="F507" s="24" t="s">
        <v>313</v>
      </c>
      <c r="G507" s="24" t="s">
        <v>35</v>
      </c>
      <c r="H507" s="24" t="s">
        <v>314</v>
      </c>
      <c r="I507" s="24" t="s">
        <v>37</v>
      </c>
      <c r="J507" s="69">
        <v>8</v>
      </c>
      <c r="K507" s="10" t="s">
        <v>303</v>
      </c>
      <c r="L507" s="192"/>
      <c r="M507" s="27">
        <v>1</v>
      </c>
      <c r="N507" s="24">
        <v>1518751</v>
      </c>
      <c r="O507" s="24" t="s">
        <v>318</v>
      </c>
      <c r="P507" s="68" t="s">
        <v>162</v>
      </c>
      <c r="Q507" s="28">
        <v>0</v>
      </c>
      <c r="R507" s="28">
        <v>0</v>
      </c>
      <c r="S507" s="28">
        <f t="shared" si="12"/>
        <v>0</v>
      </c>
      <c r="T507" s="24" t="s">
        <v>41</v>
      </c>
      <c r="U507" s="31" t="s">
        <v>2235</v>
      </c>
      <c r="V507" s="216" t="s">
        <v>230</v>
      </c>
      <c r="W507" s="262" t="s">
        <v>231</v>
      </c>
      <c r="X507" s="71" t="s">
        <v>78</v>
      </c>
    </row>
    <row r="508" spans="1:24" ht="114" hidden="1" customHeight="1">
      <c r="A508" s="24" t="s">
        <v>30</v>
      </c>
      <c r="B508" s="24" t="s">
        <v>284</v>
      </c>
      <c r="C508" s="24" t="s">
        <v>284</v>
      </c>
      <c r="D508" s="24" t="s">
        <v>308</v>
      </c>
      <c r="E508" s="24">
        <v>15</v>
      </c>
      <c r="F508" s="24" t="s">
        <v>313</v>
      </c>
      <c r="G508" s="24" t="s">
        <v>35</v>
      </c>
      <c r="H508" s="24" t="s">
        <v>314</v>
      </c>
      <c r="I508" s="24" t="s">
        <v>37</v>
      </c>
      <c r="J508" s="69">
        <v>8</v>
      </c>
      <c r="K508" s="10" t="s">
        <v>303</v>
      </c>
      <c r="L508" s="192"/>
      <c r="M508" s="27">
        <v>1</v>
      </c>
      <c r="N508" s="24">
        <v>445195</v>
      </c>
      <c r="O508" s="24" t="s">
        <v>319</v>
      </c>
      <c r="P508" s="79" t="s">
        <v>107</v>
      </c>
      <c r="Q508" s="28">
        <v>0</v>
      </c>
      <c r="R508" s="28">
        <v>0</v>
      </c>
      <c r="S508" s="28">
        <f t="shared" si="12"/>
        <v>0</v>
      </c>
      <c r="T508" s="24" t="s">
        <v>41</v>
      </c>
      <c r="U508" s="31" t="s">
        <v>2235</v>
      </c>
      <c r="V508" s="216" t="s">
        <v>230</v>
      </c>
      <c r="W508" s="262" t="s">
        <v>231</v>
      </c>
      <c r="X508" s="71" t="s">
        <v>78</v>
      </c>
    </row>
    <row r="509" spans="1:24" ht="114" hidden="1" customHeight="1">
      <c r="A509" s="24" t="s">
        <v>30</v>
      </c>
      <c r="B509" s="24" t="s">
        <v>284</v>
      </c>
      <c r="C509" s="24" t="s">
        <v>284</v>
      </c>
      <c r="D509" s="24" t="s">
        <v>308</v>
      </c>
      <c r="E509" s="24">
        <v>15</v>
      </c>
      <c r="F509" s="24" t="s">
        <v>313</v>
      </c>
      <c r="G509" s="24" t="s">
        <v>35</v>
      </c>
      <c r="H509" s="24" t="s">
        <v>314</v>
      </c>
      <c r="I509" s="24" t="s">
        <v>37</v>
      </c>
      <c r="J509" s="69">
        <v>8</v>
      </c>
      <c r="K509" s="10" t="s">
        <v>303</v>
      </c>
      <c r="L509" s="192"/>
      <c r="M509" s="27">
        <v>1</v>
      </c>
      <c r="N509" s="24">
        <v>1980441</v>
      </c>
      <c r="O509" s="24" t="s">
        <v>320</v>
      </c>
      <c r="P509" s="79" t="s">
        <v>107</v>
      </c>
      <c r="Q509" s="28">
        <v>0</v>
      </c>
      <c r="R509" s="28">
        <v>0</v>
      </c>
      <c r="S509" s="28">
        <f t="shared" si="12"/>
        <v>0</v>
      </c>
      <c r="T509" s="24" t="s">
        <v>41</v>
      </c>
      <c r="U509" s="31" t="s">
        <v>2235</v>
      </c>
      <c r="V509" s="216" t="s">
        <v>230</v>
      </c>
      <c r="W509" s="262" t="s">
        <v>231</v>
      </c>
      <c r="X509" s="71" t="s">
        <v>78</v>
      </c>
    </row>
    <row r="510" spans="1:24" ht="71.25" hidden="1" customHeight="1">
      <c r="A510" s="24" t="s">
        <v>30</v>
      </c>
      <c r="B510" s="24" t="s">
        <v>284</v>
      </c>
      <c r="C510" s="24" t="s">
        <v>284</v>
      </c>
      <c r="D510" s="24" t="s">
        <v>308</v>
      </c>
      <c r="E510" s="24">
        <v>15</v>
      </c>
      <c r="F510" s="24" t="s">
        <v>313</v>
      </c>
      <c r="G510" s="24" t="s">
        <v>35</v>
      </c>
      <c r="H510" s="24" t="s">
        <v>314</v>
      </c>
      <c r="I510" s="24" t="s">
        <v>37</v>
      </c>
      <c r="J510" s="69">
        <v>8</v>
      </c>
      <c r="K510" s="10" t="s">
        <v>303</v>
      </c>
      <c r="L510" s="192"/>
      <c r="M510" s="27">
        <v>1</v>
      </c>
      <c r="N510" s="24">
        <v>1525343</v>
      </c>
      <c r="O510" s="24" t="s">
        <v>321</v>
      </c>
      <c r="P510" s="24" t="s">
        <v>107</v>
      </c>
      <c r="Q510" s="28">
        <v>0</v>
      </c>
      <c r="R510" s="28">
        <v>0</v>
      </c>
      <c r="S510" s="28">
        <f t="shared" si="12"/>
        <v>0</v>
      </c>
      <c r="T510" s="24" t="s">
        <v>41</v>
      </c>
      <c r="U510" s="31" t="s">
        <v>2235</v>
      </c>
      <c r="V510" s="216" t="s">
        <v>230</v>
      </c>
      <c r="W510" s="262" t="s">
        <v>231</v>
      </c>
      <c r="X510" s="71" t="s">
        <v>78</v>
      </c>
    </row>
    <row r="511" spans="1:24" ht="142.5" hidden="1" customHeight="1">
      <c r="A511" s="24" t="s">
        <v>30</v>
      </c>
      <c r="B511" s="24" t="s">
        <v>284</v>
      </c>
      <c r="C511" s="24" t="s">
        <v>284</v>
      </c>
      <c r="D511" s="24" t="s">
        <v>308</v>
      </c>
      <c r="E511" s="24">
        <v>15</v>
      </c>
      <c r="F511" s="24" t="s">
        <v>313</v>
      </c>
      <c r="G511" s="24" t="s">
        <v>35</v>
      </c>
      <c r="H511" s="24" t="s">
        <v>314</v>
      </c>
      <c r="I511" s="24" t="s">
        <v>37</v>
      </c>
      <c r="J511" s="69">
        <v>8</v>
      </c>
      <c r="K511" s="10" t="s">
        <v>303</v>
      </c>
      <c r="L511" s="192"/>
      <c r="M511" s="27">
        <v>1</v>
      </c>
      <c r="N511" s="24">
        <v>1518749</v>
      </c>
      <c r="O511" s="24" t="s">
        <v>322</v>
      </c>
      <c r="P511" s="24" t="s">
        <v>107</v>
      </c>
      <c r="Q511" s="28">
        <v>0</v>
      </c>
      <c r="R511" s="28">
        <v>0</v>
      </c>
      <c r="S511" s="28">
        <f t="shared" si="12"/>
        <v>0</v>
      </c>
      <c r="T511" s="24" t="s">
        <v>41</v>
      </c>
      <c r="U511" s="31" t="s">
        <v>2235</v>
      </c>
      <c r="V511" s="216" t="s">
        <v>230</v>
      </c>
      <c r="W511" s="262" t="s">
        <v>231</v>
      </c>
      <c r="X511" s="71" t="s">
        <v>78</v>
      </c>
    </row>
    <row r="512" spans="1:24" ht="142.5" hidden="1" customHeight="1">
      <c r="A512" s="24" t="s">
        <v>30</v>
      </c>
      <c r="B512" s="24" t="s">
        <v>284</v>
      </c>
      <c r="C512" s="24" t="s">
        <v>284</v>
      </c>
      <c r="D512" s="24" t="s">
        <v>308</v>
      </c>
      <c r="E512" s="24">
        <v>15</v>
      </c>
      <c r="F512" s="24" t="s">
        <v>313</v>
      </c>
      <c r="G512" s="24" t="s">
        <v>35</v>
      </c>
      <c r="H512" s="24" t="s">
        <v>314</v>
      </c>
      <c r="I512" s="24" t="s">
        <v>37</v>
      </c>
      <c r="J512" s="69">
        <v>8</v>
      </c>
      <c r="K512" s="10" t="s">
        <v>303</v>
      </c>
      <c r="L512" s="192"/>
      <c r="M512" s="27">
        <v>1</v>
      </c>
      <c r="N512" s="24">
        <v>2264120</v>
      </c>
      <c r="O512" s="24" t="s">
        <v>323</v>
      </c>
      <c r="P512" s="24" t="s">
        <v>40</v>
      </c>
      <c r="Q512" s="28">
        <v>0</v>
      </c>
      <c r="R512" s="28">
        <v>0</v>
      </c>
      <c r="S512" s="28">
        <f t="shared" si="12"/>
        <v>0</v>
      </c>
      <c r="T512" s="24" t="s">
        <v>41</v>
      </c>
      <c r="U512" s="31" t="s">
        <v>2235</v>
      </c>
      <c r="V512" s="216" t="s">
        <v>230</v>
      </c>
      <c r="W512" s="262" t="s">
        <v>231</v>
      </c>
      <c r="X512" s="71" t="s">
        <v>78</v>
      </c>
    </row>
    <row r="513" spans="1:24" ht="142.5" hidden="1" customHeight="1">
      <c r="A513" s="24" t="s">
        <v>30</v>
      </c>
      <c r="B513" s="24" t="s">
        <v>31</v>
      </c>
      <c r="C513" s="24" t="s">
        <v>32</v>
      </c>
      <c r="D513" s="24" t="s">
        <v>33</v>
      </c>
      <c r="E513" s="24">
        <v>15</v>
      </c>
      <c r="F513" s="24" t="s">
        <v>34</v>
      </c>
      <c r="G513" s="24" t="s">
        <v>35</v>
      </c>
      <c r="H513" s="24" t="s">
        <v>36</v>
      </c>
      <c r="I513" s="24" t="s">
        <v>37</v>
      </c>
      <c r="J513" s="69">
        <v>21</v>
      </c>
      <c r="K513" s="10" t="s">
        <v>38</v>
      </c>
      <c r="L513" s="192"/>
      <c r="M513" s="24">
        <v>1</v>
      </c>
      <c r="N513" s="24">
        <v>1820878</v>
      </c>
      <c r="O513" s="24" t="s">
        <v>39</v>
      </c>
      <c r="P513" s="24" t="s">
        <v>40</v>
      </c>
      <c r="Q513" s="80">
        <v>0</v>
      </c>
      <c r="R513" s="28">
        <v>0</v>
      </c>
      <c r="S513" s="28">
        <f t="shared" si="12"/>
        <v>0</v>
      </c>
      <c r="T513" s="24" t="s">
        <v>41</v>
      </c>
      <c r="U513" s="31" t="s">
        <v>2235</v>
      </c>
      <c r="V513" s="131" t="s">
        <v>42</v>
      </c>
      <c r="W513" s="262" t="s">
        <v>43</v>
      </c>
      <c r="X513" s="23"/>
    </row>
    <row r="514" spans="1:24" ht="114" hidden="1" customHeight="1">
      <c r="A514" s="24" t="s">
        <v>30</v>
      </c>
      <c r="B514" s="24" t="s">
        <v>284</v>
      </c>
      <c r="C514" s="24" t="s">
        <v>284</v>
      </c>
      <c r="D514" s="24" t="s">
        <v>308</v>
      </c>
      <c r="E514" s="24">
        <v>15</v>
      </c>
      <c r="F514" s="24" t="s">
        <v>324</v>
      </c>
      <c r="G514" s="24" t="s">
        <v>35</v>
      </c>
      <c r="H514" s="24" t="s">
        <v>36</v>
      </c>
      <c r="I514" s="24" t="s">
        <v>37</v>
      </c>
      <c r="J514" s="69">
        <v>24</v>
      </c>
      <c r="K514" s="10" t="s">
        <v>325</v>
      </c>
      <c r="L514" s="192"/>
      <c r="M514" s="27">
        <v>1</v>
      </c>
      <c r="N514" s="24">
        <v>1518751</v>
      </c>
      <c r="O514" s="24" t="s">
        <v>318</v>
      </c>
      <c r="P514" s="27" t="s">
        <v>162</v>
      </c>
      <c r="Q514" s="80">
        <v>0</v>
      </c>
      <c r="R514" s="28">
        <v>0</v>
      </c>
      <c r="S514" s="28">
        <f t="shared" si="12"/>
        <v>0</v>
      </c>
      <c r="T514" s="24" t="s">
        <v>41</v>
      </c>
      <c r="U514" s="31" t="s">
        <v>2235</v>
      </c>
      <c r="V514" s="216" t="s">
        <v>230</v>
      </c>
      <c r="W514" s="262" t="s">
        <v>231</v>
      </c>
      <c r="X514" s="71" t="s">
        <v>78</v>
      </c>
    </row>
    <row r="515" spans="1:24" ht="128.25" hidden="1" customHeight="1">
      <c r="A515" s="24" t="s">
        <v>30</v>
      </c>
      <c r="B515" s="24" t="s">
        <v>284</v>
      </c>
      <c r="C515" s="24" t="s">
        <v>284</v>
      </c>
      <c r="D515" s="24" t="s">
        <v>308</v>
      </c>
      <c r="E515" s="24">
        <v>15</v>
      </c>
      <c r="F515" s="24" t="s">
        <v>324</v>
      </c>
      <c r="G515" s="24" t="s">
        <v>35</v>
      </c>
      <c r="H515" s="24" t="s">
        <v>36</v>
      </c>
      <c r="I515" s="24" t="s">
        <v>37</v>
      </c>
      <c r="J515" s="69">
        <v>24</v>
      </c>
      <c r="K515" s="10" t="s">
        <v>325</v>
      </c>
      <c r="L515" s="192"/>
      <c r="M515" s="27">
        <v>1</v>
      </c>
      <c r="N515" s="24">
        <v>1525343</v>
      </c>
      <c r="O515" s="24" t="s">
        <v>321</v>
      </c>
      <c r="P515" s="27" t="s">
        <v>107</v>
      </c>
      <c r="Q515" s="80">
        <v>0</v>
      </c>
      <c r="R515" s="28">
        <v>0</v>
      </c>
      <c r="S515" s="28">
        <f t="shared" si="12"/>
        <v>0</v>
      </c>
      <c r="T515" s="24" t="s">
        <v>41</v>
      </c>
      <c r="U515" s="31" t="s">
        <v>2235</v>
      </c>
      <c r="V515" s="216" t="s">
        <v>230</v>
      </c>
      <c r="W515" s="262" t="s">
        <v>231</v>
      </c>
      <c r="X515" s="71" t="s">
        <v>78</v>
      </c>
    </row>
    <row r="516" spans="1:24" ht="102.75" hidden="1" customHeight="1">
      <c r="A516" s="24" t="s">
        <v>30</v>
      </c>
      <c r="B516" s="24" t="s">
        <v>284</v>
      </c>
      <c r="C516" s="24" t="s">
        <v>284</v>
      </c>
      <c r="D516" s="24" t="s">
        <v>308</v>
      </c>
      <c r="E516" s="24">
        <v>15</v>
      </c>
      <c r="F516" s="24" t="s">
        <v>324</v>
      </c>
      <c r="G516" s="24" t="s">
        <v>35</v>
      </c>
      <c r="H516" s="24" t="s">
        <v>36</v>
      </c>
      <c r="I516" s="24" t="s">
        <v>37</v>
      </c>
      <c r="J516" s="69">
        <v>24</v>
      </c>
      <c r="K516" s="10" t="s">
        <v>325</v>
      </c>
      <c r="L516" s="192"/>
      <c r="M516" s="27">
        <v>1</v>
      </c>
      <c r="N516" s="24">
        <v>1518749</v>
      </c>
      <c r="O516" s="24" t="s">
        <v>322</v>
      </c>
      <c r="P516" s="27" t="s">
        <v>107</v>
      </c>
      <c r="Q516" s="80">
        <v>0</v>
      </c>
      <c r="R516" s="28">
        <v>0</v>
      </c>
      <c r="S516" s="28">
        <f t="shared" ref="S516:S542" si="13">(R516+Q516)*M516</f>
        <v>0</v>
      </c>
      <c r="T516" s="24" t="s">
        <v>41</v>
      </c>
      <c r="U516" s="31" t="s">
        <v>2235</v>
      </c>
      <c r="V516" s="216" t="s">
        <v>230</v>
      </c>
      <c r="W516" s="262" t="s">
        <v>231</v>
      </c>
      <c r="X516" s="71" t="s">
        <v>78</v>
      </c>
    </row>
    <row r="517" spans="1:24" ht="85.5" hidden="1" customHeight="1">
      <c r="A517" s="24" t="s">
        <v>30</v>
      </c>
      <c r="B517" s="24" t="s">
        <v>284</v>
      </c>
      <c r="C517" s="24" t="s">
        <v>284</v>
      </c>
      <c r="D517" s="24" t="s">
        <v>308</v>
      </c>
      <c r="E517" s="24">
        <v>15</v>
      </c>
      <c r="F517" s="24" t="s">
        <v>324</v>
      </c>
      <c r="G517" s="24" t="s">
        <v>35</v>
      </c>
      <c r="H517" s="24" t="s">
        <v>36</v>
      </c>
      <c r="I517" s="24" t="s">
        <v>37</v>
      </c>
      <c r="J517" s="69">
        <v>24</v>
      </c>
      <c r="K517" s="10" t="s">
        <v>325</v>
      </c>
      <c r="L517" s="192"/>
      <c r="M517" s="27">
        <v>1</v>
      </c>
      <c r="N517" s="24">
        <v>2264120</v>
      </c>
      <c r="O517" s="24" t="s">
        <v>323</v>
      </c>
      <c r="P517" s="27" t="s">
        <v>40</v>
      </c>
      <c r="Q517" s="80">
        <v>0</v>
      </c>
      <c r="R517" s="28">
        <v>0</v>
      </c>
      <c r="S517" s="28">
        <f t="shared" si="13"/>
        <v>0</v>
      </c>
      <c r="T517" s="24" t="s">
        <v>41</v>
      </c>
      <c r="U517" s="31" t="s">
        <v>2235</v>
      </c>
      <c r="V517" s="216" t="s">
        <v>230</v>
      </c>
      <c r="W517" s="262" t="s">
        <v>231</v>
      </c>
      <c r="X517" s="71" t="s">
        <v>78</v>
      </c>
    </row>
    <row r="518" spans="1:24" ht="85.5" hidden="1" customHeight="1">
      <c r="A518" s="19" t="s">
        <v>30</v>
      </c>
      <c r="B518" s="19" t="s">
        <v>30</v>
      </c>
      <c r="C518" s="19" t="s">
        <v>30</v>
      </c>
      <c r="D518" s="19" t="s">
        <v>483</v>
      </c>
      <c r="E518" s="19">
        <v>15</v>
      </c>
      <c r="F518" s="54" t="s">
        <v>487</v>
      </c>
      <c r="G518" s="19" t="s">
        <v>145</v>
      </c>
      <c r="H518" s="8" t="s">
        <v>36</v>
      </c>
      <c r="I518" s="19" t="s">
        <v>46</v>
      </c>
      <c r="J518" s="52">
        <v>180</v>
      </c>
      <c r="K518" s="10" t="s">
        <v>485</v>
      </c>
      <c r="L518" s="192" t="s">
        <v>147</v>
      </c>
      <c r="M518" s="19">
        <v>1</v>
      </c>
      <c r="N518" s="19">
        <v>1491169</v>
      </c>
      <c r="O518" s="19" t="s">
        <v>486</v>
      </c>
      <c r="P518" s="37" t="s">
        <v>162</v>
      </c>
      <c r="Q518" s="20">
        <v>0</v>
      </c>
      <c r="R518" s="20">
        <v>0</v>
      </c>
      <c r="S518" s="20">
        <f t="shared" si="13"/>
        <v>0</v>
      </c>
      <c r="T518" s="19" t="s">
        <v>145</v>
      </c>
      <c r="U518" s="19"/>
      <c r="V518" s="216" t="s">
        <v>218</v>
      </c>
      <c r="W518" s="216" t="s">
        <v>398</v>
      </c>
      <c r="X518" s="23"/>
    </row>
    <row r="519" spans="1:24" ht="85.5" hidden="1" customHeight="1">
      <c r="A519" s="19" t="s">
        <v>30</v>
      </c>
      <c r="B519" s="19" t="s">
        <v>30</v>
      </c>
      <c r="C519" s="19" t="s">
        <v>30</v>
      </c>
      <c r="D519" s="19" t="s">
        <v>483</v>
      </c>
      <c r="E519" s="19">
        <v>15</v>
      </c>
      <c r="F519" s="54" t="s">
        <v>487</v>
      </c>
      <c r="G519" s="19" t="s">
        <v>145</v>
      </c>
      <c r="H519" s="8" t="s">
        <v>36</v>
      </c>
      <c r="I519" s="19" t="s">
        <v>46</v>
      </c>
      <c r="J519" s="52">
        <v>120</v>
      </c>
      <c r="K519" s="10" t="s">
        <v>488</v>
      </c>
      <c r="L519" s="192" t="s">
        <v>152</v>
      </c>
      <c r="M519" s="19">
        <v>1</v>
      </c>
      <c r="N519" s="19">
        <v>2115007</v>
      </c>
      <c r="O519" s="19" t="s">
        <v>489</v>
      </c>
      <c r="P519" s="37" t="s">
        <v>162</v>
      </c>
      <c r="Q519" s="20">
        <v>0</v>
      </c>
      <c r="R519" s="20">
        <v>0</v>
      </c>
      <c r="S519" s="20">
        <f t="shared" si="13"/>
        <v>0</v>
      </c>
      <c r="T519" s="19" t="s">
        <v>490</v>
      </c>
      <c r="U519" s="19"/>
      <c r="V519" s="216" t="s">
        <v>218</v>
      </c>
      <c r="W519" s="216" t="s">
        <v>398</v>
      </c>
      <c r="X519" s="23"/>
    </row>
    <row r="520" spans="1:24" ht="114" hidden="1" customHeight="1">
      <c r="A520" s="19" t="s">
        <v>30</v>
      </c>
      <c r="B520" s="19" t="s">
        <v>30</v>
      </c>
      <c r="C520" s="19" t="s">
        <v>465</v>
      </c>
      <c r="D520" s="19" t="s">
        <v>466</v>
      </c>
      <c r="E520" s="19">
        <v>15</v>
      </c>
      <c r="F520" s="19" t="s">
        <v>467</v>
      </c>
      <c r="G520" s="19" t="s">
        <v>145</v>
      </c>
      <c r="H520" s="8" t="s">
        <v>36</v>
      </c>
      <c r="I520" s="19" t="s">
        <v>46</v>
      </c>
      <c r="J520" s="52">
        <v>180</v>
      </c>
      <c r="K520" s="10" t="s">
        <v>468</v>
      </c>
      <c r="L520" s="192" t="s">
        <v>216</v>
      </c>
      <c r="M520" s="19">
        <v>1</v>
      </c>
      <c r="N520" s="19">
        <v>1821518</v>
      </c>
      <c r="O520" s="19" t="s">
        <v>469</v>
      </c>
      <c r="P520" s="37" t="s">
        <v>40</v>
      </c>
      <c r="Q520" s="20">
        <v>0</v>
      </c>
      <c r="R520" s="20">
        <v>0</v>
      </c>
      <c r="S520" s="20">
        <f t="shared" si="13"/>
        <v>0</v>
      </c>
      <c r="T520" s="19" t="s">
        <v>145</v>
      </c>
      <c r="U520" s="19"/>
      <c r="V520" s="131" t="s">
        <v>148</v>
      </c>
      <c r="W520" s="131" t="s">
        <v>157</v>
      </c>
      <c r="X520" s="23"/>
    </row>
    <row r="521" spans="1:24" ht="71.25" hidden="1" customHeight="1">
      <c r="A521" s="8" t="s">
        <v>30</v>
      </c>
      <c r="B521" s="8" t="s">
        <v>30</v>
      </c>
      <c r="C521" s="8" t="s">
        <v>465</v>
      </c>
      <c r="D521" s="8" t="s">
        <v>470</v>
      </c>
      <c r="E521" s="8">
        <v>15</v>
      </c>
      <c r="F521" s="8" t="s">
        <v>471</v>
      </c>
      <c r="G521" s="8" t="s">
        <v>45</v>
      </c>
      <c r="H521" s="8" t="s">
        <v>36</v>
      </c>
      <c r="I521" s="8" t="s">
        <v>46</v>
      </c>
      <c r="J521" s="52">
        <v>130</v>
      </c>
      <c r="K521" s="10">
        <v>2020</v>
      </c>
      <c r="L521" s="192"/>
      <c r="M521" s="8">
        <v>1</v>
      </c>
      <c r="N521" s="8">
        <v>2439065</v>
      </c>
      <c r="O521" s="8" t="s">
        <v>472</v>
      </c>
      <c r="P521" s="12" t="s">
        <v>162</v>
      </c>
      <c r="Q521" s="77">
        <v>0</v>
      </c>
      <c r="R521" s="14">
        <v>0</v>
      </c>
      <c r="S521" s="64">
        <f t="shared" si="13"/>
        <v>0</v>
      </c>
      <c r="T521" s="8" t="s">
        <v>41</v>
      </c>
      <c r="U521" s="40" t="s">
        <v>2235</v>
      </c>
      <c r="V521" s="221" t="s">
        <v>48</v>
      </c>
      <c r="W521" s="221" t="s">
        <v>473</v>
      </c>
      <c r="X521" s="71" t="s">
        <v>78</v>
      </c>
    </row>
    <row r="522" spans="1:24" ht="71.25" hidden="1" customHeight="1">
      <c r="A522" s="8" t="s">
        <v>30</v>
      </c>
      <c r="B522" s="8" t="s">
        <v>30</v>
      </c>
      <c r="C522" s="8" t="s">
        <v>465</v>
      </c>
      <c r="D522" s="8" t="s">
        <v>474</v>
      </c>
      <c r="E522" s="8">
        <v>15</v>
      </c>
      <c r="F522" s="8" t="s">
        <v>471</v>
      </c>
      <c r="G522" s="8" t="s">
        <v>45</v>
      </c>
      <c r="H522" s="8" t="s">
        <v>36</v>
      </c>
      <c r="I522" s="8" t="s">
        <v>46</v>
      </c>
      <c r="J522" s="52">
        <v>130</v>
      </c>
      <c r="K522" s="10">
        <v>2020</v>
      </c>
      <c r="L522" s="192"/>
      <c r="M522" s="8">
        <v>1</v>
      </c>
      <c r="N522" s="8">
        <v>1060737</v>
      </c>
      <c r="O522" s="8" t="s">
        <v>475</v>
      </c>
      <c r="P522" s="12" t="s">
        <v>40</v>
      </c>
      <c r="Q522" s="77">
        <v>0</v>
      </c>
      <c r="R522" s="14">
        <v>0</v>
      </c>
      <c r="S522" s="64">
        <f t="shared" si="13"/>
        <v>0</v>
      </c>
      <c r="T522" s="8" t="s">
        <v>41</v>
      </c>
      <c r="U522" s="40" t="s">
        <v>2235</v>
      </c>
      <c r="V522" s="221" t="s">
        <v>48</v>
      </c>
      <c r="W522" s="221" t="s">
        <v>473</v>
      </c>
      <c r="X522" s="71" t="s">
        <v>78</v>
      </c>
    </row>
    <row r="523" spans="1:24" ht="85.5" hidden="1">
      <c r="A523" s="8" t="s">
        <v>30</v>
      </c>
      <c r="B523" s="8" t="s">
        <v>30</v>
      </c>
      <c r="C523" s="8" t="s">
        <v>465</v>
      </c>
      <c r="D523" s="8" t="s">
        <v>474</v>
      </c>
      <c r="E523" s="8">
        <v>15</v>
      </c>
      <c r="F523" s="8" t="s">
        <v>471</v>
      </c>
      <c r="G523" s="8" t="s">
        <v>45</v>
      </c>
      <c r="H523" s="8" t="s">
        <v>36</v>
      </c>
      <c r="I523" s="8" t="s">
        <v>46</v>
      </c>
      <c r="J523" s="52">
        <v>130</v>
      </c>
      <c r="K523" s="10">
        <v>2020</v>
      </c>
      <c r="L523" s="192"/>
      <c r="M523" s="8">
        <v>1</v>
      </c>
      <c r="N523" s="8">
        <v>19996163</v>
      </c>
      <c r="O523" s="8" t="s">
        <v>476</v>
      </c>
      <c r="P523" s="12" t="s">
        <v>40</v>
      </c>
      <c r="Q523" s="77">
        <v>0</v>
      </c>
      <c r="R523" s="14">
        <v>0</v>
      </c>
      <c r="S523" s="64">
        <f t="shared" si="13"/>
        <v>0</v>
      </c>
      <c r="T523" s="8" t="s">
        <v>41</v>
      </c>
      <c r="U523" s="40" t="s">
        <v>2235</v>
      </c>
      <c r="V523" s="221" t="s">
        <v>48</v>
      </c>
      <c r="W523" s="221" t="s">
        <v>473</v>
      </c>
      <c r="X523" s="71" t="s">
        <v>78</v>
      </c>
    </row>
    <row r="524" spans="1:24" ht="85.5" hidden="1" customHeight="1">
      <c r="A524" s="8" t="s">
        <v>30</v>
      </c>
      <c r="B524" s="8" t="s">
        <v>30</v>
      </c>
      <c r="C524" s="8" t="s">
        <v>465</v>
      </c>
      <c r="D524" s="8" t="s">
        <v>474</v>
      </c>
      <c r="E524" s="8">
        <v>15</v>
      </c>
      <c r="F524" s="8" t="s">
        <v>471</v>
      </c>
      <c r="G524" s="8" t="s">
        <v>45</v>
      </c>
      <c r="H524" s="8" t="s">
        <v>36</v>
      </c>
      <c r="I524" s="8" t="s">
        <v>46</v>
      </c>
      <c r="J524" s="52">
        <v>130</v>
      </c>
      <c r="K524" s="10">
        <v>2020</v>
      </c>
      <c r="L524" s="192"/>
      <c r="M524" s="8">
        <v>1</v>
      </c>
      <c r="N524" s="8">
        <v>1516425</v>
      </c>
      <c r="O524" s="8" t="s">
        <v>477</v>
      </c>
      <c r="P524" s="12" t="s">
        <v>478</v>
      </c>
      <c r="Q524" s="77">
        <v>0</v>
      </c>
      <c r="R524" s="14">
        <v>0</v>
      </c>
      <c r="S524" s="64">
        <f t="shared" si="13"/>
        <v>0</v>
      </c>
      <c r="T524" s="8" t="s">
        <v>41</v>
      </c>
      <c r="U524" s="40" t="s">
        <v>2235</v>
      </c>
      <c r="V524" s="221" t="s">
        <v>48</v>
      </c>
      <c r="W524" s="221" t="s">
        <v>473</v>
      </c>
      <c r="X524" s="71" t="s">
        <v>78</v>
      </c>
    </row>
    <row r="525" spans="1:24" ht="114" hidden="1" customHeight="1">
      <c r="A525" s="8" t="s">
        <v>30</v>
      </c>
      <c r="B525" s="8" t="s">
        <v>30</v>
      </c>
      <c r="C525" s="8" t="s">
        <v>465</v>
      </c>
      <c r="D525" s="8" t="s">
        <v>474</v>
      </c>
      <c r="E525" s="8">
        <v>15</v>
      </c>
      <c r="F525" s="8" t="s">
        <v>471</v>
      </c>
      <c r="G525" s="8" t="s">
        <v>45</v>
      </c>
      <c r="H525" s="8" t="s">
        <v>36</v>
      </c>
      <c r="I525" s="8" t="s">
        <v>46</v>
      </c>
      <c r="J525" s="52">
        <v>130</v>
      </c>
      <c r="K525" s="10">
        <v>2020</v>
      </c>
      <c r="L525" s="192"/>
      <c r="M525" s="8">
        <v>1</v>
      </c>
      <c r="N525" s="8">
        <v>2089606</v>
      </c>
      <c r="O525" s="8" t="s">
        <v>479</v>
      </c>
      <c r="P525" s="12" t="s">
        <v>40</v>
      </c>
      <c r="Q525" s="77">
        <v>0</v>
      </c>
      <c r="R525" s="14">
        <v>0</v>
      </c>
      <c r="S525" s="64">
        <f t="shared" si="13"/>
        <v>0</v>
      </c>
      <c r="T525" s="8" t="s">
        <v>41</v>
      </c>
      <c r="U525" s="40" t="s">
        <v>2235</v>
      </c>
      <c r="V525" s="221" t="s">
        <v>48</v>
      </c>
      <c r="W525" s="221" t="s">
        <v>473</v>
      </c>
      <c r="X525" s="71" t="s">
        <v>78</v>
      </c>
    </row>
    <row r="526" spans="1:24" ht="142.5" hidden="1" customHeight="1">
      <c r="A526" s="19" t="s">
        <v>30</v>
      </c>
      <c r="B526" s="19" t="s">
        <v>30</v>
      </c>
      <c r="C526" s="19" t="s">
        <v>30</v>
      </c>
      <c r="D526" s="19" t="s">
        <v>483</v>
      </c>
      <c r="E526" s="19">
        <v>15</v>
      </c>
      <c r="F526" s="19" t="s">
        <v>491</v>
      </c>
      <c r="G526" s="19" t="s">
        <v>145</v>
      </c>
      <c r="H526" s="8" t="s">
        <v>36</v>
      </c>
      <c r="I526" s="19" t="s">
        <v>46</v>
      </c>
      <c r="J526" s="9">
        <v>160</v>
      </c>
      <c r="K526" s="10" t="s">
        <v>492</v>
      </c>
      <c r="L526" s="192" t="s">
        <v>356</v>
      </c>
      <c r="M526" s="19">
        <v>1</v>
      </c>
      <c r="N526" s="19">
        <v>2439468</v>
      </c>
      <c r="O526" s="19" t="s">
        <v>493</v>
      </c>
      <c r="P526" s="37" t="s">
        <v>162</v>
      </c>
      <c r="Q526" s="20">
        <v>0</v>
      </c>
      <c r="R526" s="20">
        <v>0</v>
      </c>
      <c r="S526" s="20">
        <f t="shared" si="13"/>
        <v>0</v>
      </c>
      <c r="T526" s="19" t="s">
        <v>145</v>
      </c>
      <c r="U526" s="74" t="s">
        <v>1048</v>
      </c>
      <c r="V526" s="131" t="s">
        <v>235</v>
      </c>
      <c r="W526" s="216" t="s">
        <v>236</v>
      </c>
      <c r="X526" s="23"/>
    </row>
    <row r="527" spans="1:24" ht="71.25" hidden="1" customHeight="1">
      <c r="A527" s="19" t="s">
        <v>30</v>
      </c>
      <c r="B527" s="19" t="s">
        <v>30</v>
      </c>
      <c r="C527" s="19" t="s">
        <v>30</v>
      </c>
      <c r="D527" s="19" t="s">
        <v>483</v>
      </c>
      <c r="E527" s="19">
        <v>15</v>
      </c>
      <c r="F527" s="19" t="s">
        <v>426</v>
      </c>
      <c r="G527" s="19" t="s">
        <v>35</v>
      </c>
      <c r="H527" s="19" t="s">
        <v>310</v>
      </c>
      <c r="I527" s="19" t="s">
        <v>37</v>
      </c>
      <c r="J527" s="9">
        <v>32</v>
      </c>
      <c r="K527" s="10">
        <v>44136</v>
      </c>
      <c r="L527" s="192"/>
      <c r="M527" s="19">
        <v>1</v>
      </c>
      <c r="N527" s="19">
        <v>2264120</v>
      </c>
      <c r="O527" s="19" t="s">
        <v>428</v>
      </c>
      <c r="P527" s="37" t="s">
        <v>425</v>
      </c>
      <c r="Q527" s="75">
        <v>400</v>
      </c>
      <c r="R527" s="75">
        <v>8000</v>
      </c>
      <c r="S527" s="20">
        <f t="shared" si="13"/>
        <v>8400</v>
      </c>
      <c r="T527" s="19" t="s">
        <v>41</v>
      </c>
      <c r="U527" s="19"/>
      <c r="V527" s="131" t="s">
        <v>148</v>
      </c>
      <c r="W527" s="221" t="s">
        <v>149</v>
      </c>
      <c r="X527" s="23"/>
    </row>
    <row r="528" spans="1:24" ht="71.25" hidden="1" customHeight="1">
      <c r="A528" s="24" t="s">
        <v>30</v>
      </c>
      <c r="B528" s="24" t="s">
        <v>30</v>
      </c>
      <c r="C528" s="24" t="s">
        <v>465</v>
      </c>
      <c r="D528" s="24" t="s">
        <v>466</v>
      </c>
      <c r="E528" s="24">
        <v>15</v>
      </c>
      <c r="F528" s="24" t="s">
        <v>480</v>
      </c>
      <c r="G528" s="24" t="s">
        <v>35</v>
      </c>
      <c r="H528" s="24" t="s">
        <v>36</v>
      </c>
      <c r="I528" s="24" t="s">
        <v>37</v>
      </c>
      <c r="J528" s="26">
        <v>390</v>
      </c>
      <c r="K528" s="10">
        <v>43862</v>
      </c>
      <c r="L528" s="192"/>
      <c r="M528" s="24">
        <v>1</v>
      </c>
      <c r="N528" s="24">
        <v>1516425</v>
      </c>
      <c r="O528" s="24" t="s">
        <v>481</v>
      </c>
      <c r="P528" s="27" t="s">
        <v>478</v>
      </c>
      <c r="Q528" s="80">
        <v>0</v>
      </c>
      <c r="R528" s="28">
        <v>0</v>
      </c>
      <c r="S528" s="85">
        <f t="shared" si="13"/>
        <v>0</v>
      </c>
      <c r="T528" s="24" t="s">
        <v>41</v>
      </c>
      <c r="U528" s="31" t="s">
        <v>2274</v>
      </c>
      <c r="V528" s="262" t="s">
        <v>218</v>
      </c>
      <c r="W528" s="262" t="s">
        <v>219</v>
      </c>
      <c r="X528" s="105"/>
    </row>
    <row r="529" spans="1:24" s="42" customFormat="1" ht="99.75" hidden="1" customHeight="1">
      <c r="A529" s="8" t="s">
        <v>30</v>
      </c>
      <c r="B529" s="8" t="s">
        <v>31</v>
      </c>
      <c r="C529" s="8" t="s">
        <v>32</v>
      </c>
      <c r="D529" s="8" t="s">
        <v>33</v>
      </c>
      <c r="E529" s="8">
        <v>15</v>
      </c>
      <c r="F529" s="8" t="s">
        <v>44</v>
      </c>
      <c r="G529" s="8" t="s">
        <v>45</v>
      </c>
      <c r="H529" s="8" t="s">
        <v>36</v>
      </c>
      <c r="I529" s="8" t="s">
        <v>46</v>
      </c>
      <c r="J529" s="9">
        <v>30</v>
      </c>
      <c r="K529" s="10" t="s">
        <v>47</v>
      </c>
      <c r="L529" s="192"/>
      <c r="M529" s="8">
        <v>1</v>
      </c>
      <c r="N529" s="8">
        <v>1820878</v>
      </c>
      <c r="O529" s="8" t="s">
        <v>39</v>
      </c>
      <c r="P529" s="12" t="s">
        <v>40</v>
      </c>
      <c r="Q529" s="77">
        <v>250</v>
      </c>
      <c r="R529" s="14">
        <v>0</v>
      </c>
      <c r="S529" s="14">
        <f t="shared" si="13"/>
        <v>250</v>
      </c>
      <c r="T529" s="8" t="s">
        <v>41</v>
      </c>
      <c r="U529" s="102" t="s">
        <v>2275</v>
      </c>
      <c r="V529" s="131" t="s">
        <v>48</v>
      </c>
      <c r="W529" s="221" t="s">
        <v>49</v>
      </c>
      <c r="X529" s="41" t="s">
        <v>50</v>
      </c>
    </row>
    <row r="530" spans="1:24" ht="99.75" hidden="1" customHeight="1">
      <c r="A530" s="19" t="s">
        <v>30</v>
      </c>
      <c r="B530" s="19" t="s">
        <v>30</v>
      </c>
      <c r="C530" s="19" t="s">
        <v>465</v>
      </c>
      <c r="D530" s="19" t="s">
        <v>466</v>
      </c>
      <c r="E530" s="19">
        <v>15</v>
      </c>
      <c r="F530" s="19" t="s">
        <v>482</v>
      </c>
      <c r="G530" s="19" t="s">
        <v>145</v>
      </c>
      <c r="H530" s="8" t="s">
        <v>36</v>
      </c>
      <c r="I530" s="19" t="s">
        <v>46</v>
      </c>
      <c r="J530" s="9">
        <v>180</v>
      </c>
      <c r="K530" s="10" t="s">
        <v>468</v>
      </c>
      <c r="L530" s="192" t="s">
        <v>216</v>
      </c>
      <c r="M530" s="19">
        <v>1</v>
      </c>
      <c r="N530" s="19">
        <v>1821518</v>
      </c>
      <c r="O530" s="19" t="s">
        <v>469</v>
      </c>
      <c r="P530" s="19" t="s">
        <v>40</v>
      </c>
      <c r="Q530" s="20">
        <v>0</v>
      </c>
      <c r="R530" s="20">
        <v>0</v>
      </c>
      <c r="S530" s="20">
        <f t="shared" si="13"/>
        <v>0</v>
      </c>
      <c r="T530" s="19" t="s">
        <v>145</v>
      </c>
      <c r="V530" s="131" t="s">
        <v>201</v>
      </c>
      <c r="W530" s="131" t="s">
        <v>202</v>
      </c>
      <c r="X530" s="23"/>
    </row>
    <row r="531" spans="1:24" ht="128.25" hidden="1" customHeight="1">
      <c r="A531" s="8" t="s">
        <v>30</v>
      </c>
      <c r="B531" s="8" t="s">
        <v>30</v>
      </c>
      <c r="C531" s="8" t="s">
        <v>30</v>
      </c>
      <c r="D531" s="8" t="s">
        <v>494</v>
      </c>
      <c r="E531" s="8">
        <v>15</v>
      </c>
      <c r="F531" s="8" t="s">
        <v>423</v>
      </c>
      <c r="G531" s="8" t="s">
        <v>45</v>
      </c>
      <c r="H531" s="8" t="s">
        <v>36</v>
      </c>
      <c r="I531" s="8" t="s">
        <v>46</v>
      </c>
      <c r="J531" s="9">
        <v>20</v>
      </c>
      <c r="K531" s="10" t="s">
        <v>495</v>
      </c>
      <c r="L531" s="192"/>
      <c r="M531" s="8">
        <v>1</v>
      </c>
      <c r="N531" s="8">
        <v>1060737</v>
      </c>
      <c r="O531" s="8" t="s">
        <v>496</v>
      </c>
      <c r="P531" s="8" t="s">
        <v>497</v>
      </c>
      <c r="Q531" s="77">
        <v>0</v>
      </c>
      <c r="R531" s="14">
        <v>0</v>
      </c>
      <c r="S531" s="64">
        <f t="shared" si="13"/>
        <v>0</v>
      </c>
      <c r="T531" s="8" t="s">
        <v>41</v>
      </c>
      <c r="U531" s="33" t="s">
        <v>45</v>
      </c>
      <c r="V531" s="131" t="s">
        <v>201</v>
      </c>
      <c r="W531" s="210" t="s">
        <v>207</v>
      </c>
      <c r="X531" s="41" t="s">
        <v>50</v>
      </c>
    </row>
    <row r="532" spans="1:24" ht="57" hidden="1" customHeight="1">
      <c r="A532" s="8" t="s">
        <v>30</v>
      </c>
      <c r="B532" s="8" t="s">
        <v>30</v>
      </c>
      <c r="C532" s="8" t="s">
        <v>30</v>
      </c>
      <c r="D532" s="8" t="s">
        <v>494</v>
      </c>
      <c r="E532" s="8">
        <v>15</v>
      </c>
      <c r="F532" s="8" t="s">
        <v>423</v>
      </c>
      <c r="G532" s="8" t="s">
        <v>45</v>
      </c>
      <c r="H532" s="8" t="s">
        <v>36</v>
      </c>
      <c r="I532" s="8" t="s">
        <v>46</v>
      </c>
      <c r="J532" s="9">
        <v>20</v>
      </c>
      <c r="K532" s="10" t="s">
        <v>406</v>
      </c>
      <c r="L532" s="192"/>
      <c r="M532" s="8">
        <v>1</v>
      </c>
      <c r="N532" s="8">
        <v>2264120</v>
      </c>
      <c r="O532" s="8" t="s">
        <v>428</v>
      </c>
      <c r="P532" s="8" t="s">
        <v>425</v>
      </c>
      <c r="Q532" s="77">
        <v>0</v>
      </c>
      <c r="R532" s="14">
        <v>0</v>
      </c>
      <c r="S532" s="64">
        <f t="shared" si="13"/>
        <v>0</v>
      </c>
      <c r="T532" s="8" t="s">
        <v>41</v>
      </c>
      <c r="U532" s="33" t="s">
        <v>45</v>
      </c>
      <c r="V532" s="131" t="s">
        <v>201</v>
      </c>
      <c r="W532" s="210" t="s">
        <v>207</v>
      </c>
      <c r="X532" s="41" t="s">
        <v>50</v>
      </c>
    </row>
    <row r="533" spans="1:24" ht="114" hidden="1" customHeight="1">
      <c r="A533" s="8" t="s">
        <v>30</v>
      </c>
      <c r="B533" s="8" t="s">
        <v>284</v>
      </c>
      <c r="C533" s="8" t="s">
        <v>284</v>
      </c>
      <c r="D533" s="8" t="s">
        <v>326</v>
      </c>
      <c r="E533" s="8">
        <v>12</v>
      </c>
      <c r="F533" s="8" t="s">
        <v>327</v>
      </c>
      <c r="G533" s="8" t="s">
        <v>35</v>
      </c>
      <c r="H533" s="8" t="s">
        <v>314</v>
      </c>
      <c r="I533" s="8" t="s">
        <v>37</v>
      </c>
      <c r="J533" s="9">
        <v>16</v>
      </c>
      <c r="K533" s="10" t="s">
        <v>295</v>
      </c>
      <c r="L533" s="192"/>
      <c r="M533" s="12">
        <v>1</v>
      </c>
      <c r="N533" s="8">
        <v>1491857</v>
      </c>
      <c r="O533" s="8" t="s">
        <v>312</v>
      </c>
      <c r="P533" s="8" t="s">
        <v>107</v>
      </c>
      <c r="Q533" s="14">
        <v>0</v>
      </c>
      <c r="R533" s="14">
        <v>0</v>
      </c>
      <c r="S533" s="14">
        <f t="shared" si="13"/>
        <v>0</v>
      </c>
      <c r="T533" s="8" t="s">
        <v>41</v>
      </c>
      <c r="U533" s="33"/>
      <c r="V533" s="216" t="s">
        <v>230</v>
      </c>
      <c r="W533" s="221" t="s">
        <v>231</v>
      </c>
      <c r="X533" s="71" t="s">
        <v>78</v>
      </c>
    </row>
    <row r="534" spans="1:24" ht="114" hidden="1" customHeight="1">
      <c r="A534" s="19" t="s">
        <v>30</v>
      </c>
      <c r="B534" s="19" t="s">
        <v>284</v>
      </c>
      <c r="C534" s="19" t="s">
        <v>284</v>
      </c>
      <c r="D534" s="19" t="s">
        <v>326</v>
      </c>
      <c r="E534" s="19">
        <v>12</v>
      </c>
      <c r="F534" s="19" t="s">
        <v>327</v>
      </c>
      <c r="G534" s="19" t="s">
        <v>35</v>
      </c>
      <c r="H534" s="19" t="s">
        <v>314</v>
      </c>
      <c r="I534" s="19" t="s">
        <v>37</v>
      </c>
      <c r="J534" s="10">
        <v>16</v>
      </c>
      <c r="K534" s="10" t="s">
        <v>295</v>
      </c>
      <c r="L534" s="192"/>
      <c r="M534" s="37">
        <v>1</v>
      </c>
      <c r="N534" s="19">
        <v>2092294</v>
      </c>
      <c r="O534" s="19" t="s">
        <v>315</v>
      </c>
      <c r="P534" s="19" t="s">
        <v>268</v>
      </c>
      <c r="Q534" s="20">
        <v>0</v>
      </c>
      <c r="R534" s="20">
        <v>0</v>
      </c>
      <c r="S534" s="20">
        <f t="shared" si="13"/>
        <v>0</v>
      </c>
      <c r="T534" s="19" t="s">
        <v>41</v>
      </c>
      <c r="U534" s="19"/>
      <c r="V534" s="216" t="s">
        <v>230</v>
      </c>
      <c r="W534" s="216" t="s">
        <v>231</v>
      </c>
      <c r="X534" s="71" t="s">
        <v>78</v>
      </c>
    </row>
    <row r="535" spans="1:24" ht="114" hidden="1" customHeight="1">
      <c r="A535" s="19" t="s">
        <v>30</v>
      </c>
      <c r="B535" s="19" t="s">
        <v>284</v>
      </c>
      <c r="C535" s="19" t="s">
        <v>284</v>
      </c>
      <c r="D535" s="19" t="s">
        <v>326</v>
      </c>
      <c r="E535" s="19">
        <v>12</v>
      </c>
      <c r="F535" s="19" t="s">
        <v>327</v>
      </c>
      <c r="G535" s="19" t="s">
        <v>35</v>
      </c>
      <c r="H535" s="19" t="s">
        <v>314</v>
      </c>
      <c r="I535" s="19" t="s">
        <v>37</v>
      </c>
      <c r="J535" s="10">
        <v>16</v>
      </c>
      <c r="K535" s="10" t="s">
        <v>295</v>
      </c>
      <c r="L535" s="192"/>
      <c r="M535" s="37">
        <v>1</v>
      </c>
      <c r="N535" s="19">
        <v>1636635</v>
      </c>
      <c r="O535" s="19" t="s">
        <v>316</v>
      </c>
      <c r="P535" s="19" t="s">
        <v>40</v>
      </c>
      <c r="Q535" s="20">
        <v>0</v>
      </c>
      <c r="R535" s="20">
        <v>0</v>
      </c>
      <c r="S535" s="20">
        <f t="shared" si="13"/>
        <v>0</v>
      </c>
      <c r="T535" s="19" t="s">
        <v>41</v>
      </c>
      <c r="U535" s="19"/>
      <c r="V535" s="216" t="s">
        <v>230</v>
      </c>
      <c r="W535" s="216" t="s">
        <v>231</v>
      </c>
      <c r="X535" s="71" t="s">
        <v>78</v>
      </c>
    </row>
    <row r="536" spans="1:24" ht="114" hidden="1" customHeight="1">
      <c r="A536" s="19" t="s">
        <v>30</v>
      </c>
      <c r="B536" s="19" t="s">
        <v>284</v>
      </c>
      <c r="C536" s="19" t="s">
        <v>284</v>
      </c>
      <c r="D536" s="19" t="s">
        <v>326</v>
      </c>
      <c r="E536" s="19">
        <v>12</v>
      </c>
      <c r="F536" s="19" t="s">
        <v>327</v>
      </c>
      <c r="G536" s="19" t="s">
        <v>35</v>
      </c>
      <c r="H536" s="19" t="s">
        <v>314</v>
      </c>
      <c r="I536" s="19" t="s">
        <v>37</v>
      </c>
      <c r="J536" s="10">
        <v>16</v>
      </c>
      <c r="K536" s="10" t="s">
        <v>295</v>
      </c>
      <c r="L536" s="192"/>
      <c r="M536" s="37">
        <v>1</v>
      </c>
      <c r="N536" s="19">
        <v>1492858</v>
      </c>
      <c r="O536" s="19" t="s">
        <v>317</v>
      </c>
      <c r="P536" s="54" t="s">
        <v>162</v>
      </c>
      <c r="Q536" s="20">
        <v>0</v>
      </c>
      <c r="R536" s="20">
        <v>0</v>
      </c>
      <c r="S536" s="20">
        <f t="shared" si="13"/>
        <v>0</v>
      </c>
      <c r="T536" s="19" t="s">
        <v>41</v>
      </c>
      <c r="U536" s="19"/>
      <c r="V536" s="216" t="s">
        <v>230</v>
      </c>
      <c r="W536" s="216" t="s">
        <v>231</v>
      </c>
      <c r="X536" s="71" t="s">
        <v>78</v>
      </c>
    </row>
    <row r="537" spans="1:24" ht="128.25" hidden="1" customHeight="1">
      <c r="A537" s="19" t="s">
        <v>30</v>
      </c>
      <c r="B537" s="19" t="s">
        <v>284</v>
      </c>
      <c r="C537" s="19" t="s">
        <v>284</v>
      </c>
      <c r="D537" s="19" t="s">
        <v>326</v>
      </c>
      <c r="E537" s="19">
        <v>12</v>
      </c>
      <c r="F537" s="19" t="s">
        <v>327</v>
      </c>
      <c r="G537" s="19" t="s">
        <v>35</v>
      </c>
      <c r="H537" s="19" t="s">
        <v>314</v>
      </c>
      <c r="I537" s="19" t="s">
        <v>37</v>
      </c>
      <c r="J537" s="10">
        <v>16</v>
      </c>
      <c r="K537" s="10" t="s">
        <v>295</v>
      </c>
      <c r="L537" s="192"/>
      <c r="M537" s="37">
        <v>1</v>
      </c>
      <c r="N537" s="19">
        <v>1518751</v>
      </c>
      <c r="O537" s="19" t="s">
        <v>318</v>
      </c>
      <c r="P537" s="54" t="s">
        <v>162</v>
      </c>
      <c r="Q537" s="20">
        <v>0</v>
      </c>
      <c r="R537" s="20">
        <v>0</v>
      </c>
      <c r="S537" s="20">
        <f t="shared" si="13"/>
        <v>0</v>
      </c>
      <c r="T537" s="19" t="s">
        <v>41</v>
      </c>
      <c r="U537" s="19"/>
      <c r="V537" s="216" t="s">
        <v>230</v>
      </c>
      <c r="W537" s="216" t="s">
        <v>231</v>
      </c>
      <c r="X537" s="71" t="s">
        <v>78</v>
      </c>
    </row>
    <row r="538" spans="1:24" ht="128.25" hidden="1" customHeight="1">
      <c r="A538" s="19" t="s">
        <v>30</v>
      </c>
      <c r="B538" s="19" t="s">
        <v>284</v>
      </c>
      <c r="C538" s="19" t="s">
        <v>284</v>
      </c>
      <c r="D538" s="19" t="s">
        <v>326</v>
      </c>
      <c r="E538" s="19">
        <v>12</v>
      </c>
      <c r="F538" s="19" t="s">
        <v>327</v>
      </c>
      <c r="G538" s="19" t="s">
        <v>35</v>
      </c>
      <c r="H538" s="19" t="s">
        <v>314</v>
      </c>
      <c r="I538" s="19" t="s">
        <v>37</v>
      </c>
      <c r="J538" s="10">
        <v>16</v>
      </c>
      <c r="K538" s="10" t="s">
        <v>295</v>
      </c>
      <c r="L538" s="192"/>
      <c r="M538" s="37">
        <v>1</v>
      </c>
      <c r="N538" s="19">
        <v>445195</v>
      </c>
      <c r="O538" s="19" t="s">
        <v>319</v>
      </c>
      <c r="P538" s="19" t="s">
        <v>107</v>
      </c>
      <c r="Q538" s="20">
        <v>0</v>
      </c>
      <c r="R538" s="20">
        <v>0</v>
      </c>
      <c r="S538" s="20">
        <f t="shared" si="13"/>
        <v>0</v>
      </c>
      <c r="T538" s="19" t="s">
        <v>41</v>
      </c>
      <c r="U538" s="19"/>
      <c r="V538" s="216" t="s">
        <v>230</v>
      </c>
      <c r="W538" s="216" t="s">
        <v>231</v>
      </c>
      <c r="X538" s="71" t="s">
        <v>78</v>
      </c>
    </row>
    <row r="539" spans="1:24" ht="128.25" hidden="1" customHeight="1">
      <c r="A539" s="19" t="s">
        <v>30</v>
      </c>
      <c r="B539" s="19" t="s">
        <v>284</v>
      </c>
      <c r="C539" s="19" t="s">
        <v>284</v>
      </c>
      <c r="D539" s="19" t="s">
        <v>326</v>
      </c>
      <c r="E539" s="19">
        <v>12</v>
      </c>
      <c r="F539" s="19" t="s">
        <v>327</v>
      </c>
      <c r="G539" s="19" t="s">
        <v>35</v>
      </c>
      <c r="H539" s="19" t="s">
        <v>314</v>
      </c>
      <c r="I539" s="19" t="s">
        <v>37</v>
      </c>
      <c r="J539" s="10">
        <v>16</v>
      </c>
      <c r="K539" s="10" t="s">
        <v>295</v>
      </c>
      <c r="L539" s="192"/>
      <c r="M539" s="37">
        <v>1</v>
      </c>
      <c r="N539" s="19">
        <v>1980441</v>
      </c>
      <c r="O539" s="19" t="s">
        <v>320</v>
      </c>
      <c r="P539" s="19" t="s">
        <v>107</v>
      </c>
      <c r="Q539" s="20">
        <v>0</v>
      </c>
      <c r="R539" s="20">
        <v>0</v>
      </c>
      <c r="S539" s="20">
        <f t="shared" si="13"/>
        <v>0</v>
      </c>
      <c r="T539" s="19" t="s">
        <v>41</v>
      </c>
      <c r="U539" s="19"/>
      <c r="V539" s="216" t="s">
        <v>230</v>
      </c>
      <c r="W539" s="216" t="s">
        <v>231</v>
      </c>
      <c r="X539" s="71" t="s">
        <v>78</v>
      </c>
    </row>
    <row r="540" spans="1:24" ht="128.25" hidden="1" customHeight="1">
      <c r="A540" s="19" t="s">
        <v>30</v>
      </c>
      <c r="B540" s="19" t="s">
        <v>284</v>
      </c>
      <c r="C540" s="19" t="s">
        <v>284</v>
      </c>
      <c r="D540" s="19" t="s">
        <v>326</v>
      </c>
      <c r="E540" s="19">
        <v>12</v>
      </c>
      <c r="F540" s="19" t="s">
        <v>327</v>
      </c>
      <c r="G540" s="19" t="s">
        <v>35</v>
      </c>
      <c r="H540" s="19" t="s">
        <v>314</v>
      </c>
      <c r="I540" s="19" t="s">
        <v>37</v>
      </c>
      <c r="J540" s="10">
        <v>16</v>
      </c>
      <c r="K540" s="10" t="s">
        <v>295</v>
      </c>
      <c r="L540" s="192"/>
      <c r="M540" s="37">
        <v>1</v>
      </c>
      <c r="N540" s="19">
        <v>1525343</v>
      </c>
      <c r="O540" s="19" t="s">
        <v>321</v>
      </c>
      <c r="P540" s="19" t="s">
        <v>107</v>
      </c>
      <c r="Q540" s="20">
        <v>0</v>
      </c>
      <c r="R540" s="20">
        <v>0</v>
      </c>
      <c r="S540" s="20">
        <f t="shared" si="13"/>
        <v>0</v>
      </c>
      <c r="T540" s="19" t="s">
        <v>41</v>
      </c>
      <c r="U540" s="19"/>
      <c r="V540" s="216" t="s">
        <v>230</v>
      </c>
      <c r="W540" s="216" t="s">
        <v>231</v>
      </c>
      <c r="X540" s="71" t="s">
        <v>78</v>
      </c>
    </row>
    <row r="541" spans="1:24" ht="114" hidden="1" customHeight="1">
      <c r="A541" s="19" t="s">
        <v>30</v>
      </c>
      <c r="B541" s="19" t="s">
        <v>284</v>
      </c>
      <c r="C541" s="19" t="s">
        <v>284</v>
      </c>
      <c r="D541" s="19" t="s">
        <v>326</v>
      </c>
      <c r="E541" s="19">
        <v>12</v>
      </c>
      <c r="F541" s="19" t="s">
        <v>327</v>
      </c>
      <c r="G541" s="19" t="s">
        <v>35</v>
      </c>
      <c r="H541" s="19" t="s">
        <v>314</v>
      </c>
      <c r="I541" s="19" t="s">
        <v>37</v>
      </c>
      <c r="J541" s="10">
        <v>16</v>
      </c>
      <c r="K541" s="10" t="s">
        <v>295</v>
      </c>
      <c r="L541" s="192"/>
      <c r="M541" s="37">
        <v>1</v>
      </c>
      <c r="N541" s="19">
        <v>1518749</v>
      </c>
      <c r="O541" s="19" t="s">
        <v>322</v>
      </c>
      <c r="P541" s="19" t="s">
        <v>107</v>
      </c>
      <c r="Q541" s="20">
        <v>0</v>
      </c>
      <c r="R541" s="20">
        <v>0</v>
      </c>
      <c r="S541" s="20">
        <f t="shared" si="13"/>
        <v>0</v>
      </c>
      <c r="T541" s="19" t="s">
        <v>41</v>
      </c>
      <c r="U541" s="19"/>
      <c r="V541" s="216" t="s">
        <v>230</v>
      </c>
      <c r="W541" s="216" t="s">
        <v>231</v>
      </c>
      <c r="X541" s="71" t="s">
        <v>78</v>
      </c>
    </row>
    <row r="542" spans="1:24" ht="42.75" hidden="1" customHeight="1">
      <c r="A542" s="57" t="s">
        <v>30</v>
      </c>
      <c r="B542" s="57" t="s">
        <v>284</v>
      </c>
      <c r="C542" s="57" t="s">
        <v>284</v>
      </c>
      <c r="D542" s="57" t="s">
        <v>326</v>
      </c>
      <c r="E542" s="57">
        <v>12</v>
      </c>
      <c r="F542" s="57" t="s">
        <v>327</v>
      </c>
      <c r="G542" s="57" t="s">
        <v>35</v>
      </c>
      <c r="H542" s="57" t="s">
        <v>314</v>
      </c>
      <c r="I542" s="57" t="s">
        <v>37</v>
      </c>
      <c r="J542" s="90">
        <v>16</v>
      </c>
      <c r="K542" s="10" t="s">
        <v>295</v>
      </c>
      <c r="L542" s="192"/>
      <c r="M542" s="56">
        <v>1</v>
      </c>
      <c r="N542" s="57">
        <v>2264120</v>
      </c>
      <c r="O542" s="57" t="s">
        <v>323</v>
      </c>
      <c r="P542" s="57" t="s">
        <v>40</v>
      </c>
      <c r="Q542" s="59">
        <v>0</v>
      </c>
      <c r="R542" s="59">
        <v>0</v>
      </c>
      <c r="S542" s="59">
        <f t="shared" si="13"/>
        <v>0</v>
      </c>
      <c r="T542" s="57" t="s">
        <v>41</v>
      </c>
      <c r="U542" s="57"/>
      <c r="V542" s="216" t="s">
        <v>230</v>
      </c>
      <c r="W542" s="216" t="s">
        <v>231</v>
      </c>
      <c r="X542" s="71" t="s">
        <v>78</v>
      </c>
    </row>
    <row r="543" spans="1:24" ht="99.75" hidden="1">
      <c r="A543" s="19" t="s">
        <v>358</v>
      </c>
      <c r="B543" s="54" t="s">
        <v>1005</v>
      </c>
      <c r="C543" s="54" t="s">
        <v>1111</v>
      </c>
      <c r="D543" s="54" t="s">
        <v>1112</v>
      </c>
      <c r="E543" s="19">
        <v>15</v>
      </c>
      <c r="F543" s="95" t="s">
        <v>1113</v>
      </c>
      <c r="G543" s="95" t="s">
        <v>35</v>
      </c>
      <c r="H543" s="95" t="s">
        <v>36</v>
      </c>
      <c r="I543" s="95" t="s">
        <v>37</v>
      </c>
      <c r="J543" s="67">
        <v>16</v>
      </c>
      <c r="K543" s="54" t="s">
        <v>1114</v>
      </c>
      <c r="L543" s="192"/>
      <c r="M543" s="54">
        <v>1</v>
      </c>
      <c r="N543" s="106"/>
      <c r="O543" s="106"/>
      <c r="P543" s="54" t="s">
        <v>162</v>
      </c>
      <c r="Q543" s="60">
        <v>0</v>
      </c>
      <c r="R543" s="20">
        <v>0</v>
      </c>
      <c r="S543" s="60">
        <v>0</v>
      </c>
      <c r="T543" s="37" t="s">
        <v>41</v>
      </c>
      <c r="U543" s="107" t="s">
        <v>2276</v>
      </c>
      <c r="V543" s="131" t="s">
        <v>866</v>
      </c>
      <c r="W543" s="221" t="s">
        <v>1014</v>
      </c>
      <c r="X543" s="71" t="s">
        <v>78</v>
      </c>
    </row>
    <row r="544" spans="1:24" ht="71.25" hidden="1">
      <c r="A544" s="19" t="s">
        <v>358</v>
      </c>
      <c r="B544" s="19" t="s">
        <v>1005</v>
      </c>
      <c r="C544" s="19" t="s">
        <v>1032</v>
      </c>
      <c r="D544" s="19" t="s">
        <v>1033</v>
      </c>
      <c r="E544" s="19">
        <v>10</v>
      </c>
      <c r="F544" s="12" t="s">
        <v>1034</v>
      </c>
      <c r="G544" s="8" t="s">
        <v>45</v>
      </c>
      <c r="H544" s="19" t="s">
        <v>36</v>
      </c>
      <c r="I544" s="37" t="s">
        <v>37</v>
      </c>
      <c r="J544" s="10">
        <v>40</v>
      </c>
      <c r="K544" s="19">
        <v>2020</v>
      </c>
      <c r="L544" s="192"/>
      <c r="M544" s="19">
        <v>4</v>
      </c>
      <c r="N544" s="106"/>
      <c r="O544" s="106"/>
      <c r="P544" s="54" t="s">
        <v>162</v>
      </c>
      <c r="Q544" s="60">
        <v>0</v>
      </c>
      <c r="R544" s="20">
        <v>0</v>
      </c>
      <c r="S544" s="60">
        <v>0</v>
      </c>
      <c r="T544" s="19" t="s">
        <v>41</v>
      </c>
      <c r="U544" s="108" t="s">
        <v>2277</v>
      </c>
      <c r="V544" s="216" t="s">
        <v>184</v>
      </c>
      <c r="W544" s="216" t="s">
        <v>248</v>
      </c>
      <c r="X544" s="18" t="s">
        <v>58</v>
      </c>
    </row>
    <row r="545" spans="1:24" ht="120" hidden="1">
      <c r="A545" s="8" t="s">
        <v>358</v>
      </c>
      <c r="B545" s="8" t="s">
        <v>1005</v>
      </c>
      <c r="C545" s="12" t="s">
        <v>1170</v>
      </c>
      <c r="D545" s="12" t="s">
        <v>1171</v>
      </c>
      <c r="E545" s="8">
        <v>15</v>
      </c>
      <c r="F545" s="12" t="s">
        <v>1172</v>
      </c>
      <c r="G545" s="8" t="s">
        <v>45</v>
      </c>
      <c r="H545" s="12" t="s">
        <v>139</v>
      </c>
      <c r="I545" s="12" t="s">
        <v>37</v>
      </c>
      <c r="J545" s="62">
        <v>8</v>
      </c>
      <c r="K545" s="12">
        <v>2020</v>
      </c>
      <c r="L545" s="192"/>
      <c r="M545" s="12">
        <v>43</v>
      </c>
      <c r="N545" s="106"/>
      <c r="O545" s="106"/>
      <c r="P545" s="51" t="s">
        <v>162</v>
      </c>
      <c r="Q545" s="64">
        <v>0</v>
      </c>
      <c r="R545" s="14">
        <v>0</v>
      </c>
      <c r="S545" s="64">
        <v>0</v>
      </c>
      <c r="T545" s="8" t="s">
        <v>41</v>
      </c>
      <c r="U545" s="107" t="s">
        <v>2278</v>
      </c>
      <c r="V545" s="210" t="s">
        <v>184</v>
      </c>
      <c r="W545" s="221" t="s">
        <v>696</v>
      </c>
      <c r="X545" s="71" t="s">
        <v>78</v>
      </c>
    </row>
    <row r="546" spans="1:24" ht="57" hidden="1">
      <c r="A546" s="19" t="s">
        <v>358</v>
      </c>
      <c r="B546" s="19" t="s">
        <v>1005</v>
      </c>
      <c r="C546" s="19" t="s">
        <v>1084</v>
      </c>
      <c r="D546" s="19" t="s">
        <v>1085</v>
      </c>
      <c r="E546" s="19">
        <v>15</v>
      </c>
      <c r="F546" s="8" t="s">
        <v>1086</v>
      </c>
      <c r="G546" s="8" t="s">
        <v>45</v>
      </c>
      <c r="H546" s="19" t="s">
        <v>36</v>
      </c>
      <c r="I546" s="37" t="s">
        <v>37</v>
      </c>
      <c r="J546" s="10">
        <v>20</v>
      </c>
      <c r="K546" s="19">
        <v>2020</v>
      </c>
      <c r="L546" s="192"/>
      <c r="M546" s="37">
        <v>1</v>
      </c>
      <c r="N546" s="8">
        <v>1493041</v>
      </c>
      <c r="O546" s="8" t="s">
        <v>1087</v>
      </c>
      <c r="P546" s="19" t="s">
        <v>1088</v>
      </c>
      <c r="Q546" s="60">
        <v>0</v>
      </c>
      <c r="R546" s="20">
        <v>0</v>
      </c>
      <c r="S546" s="60">
        <v>0</v>
      </c>
      <c r="T546" s="19" t="s">
        <v>41</v>
      </c>
      <c r="U546" s="15" t="s">
        <v>2279</v>
      </c>
      <c r="V546" s="210" t="s">
        <v>148</v>
      </c>
      <c r="W546" s="131" t="s">
        <v>225</v>
      </c>
      <c r="X546" s="36" t="s">
        <v>50</v>
      </c>
    </row>
    <row r="547" spans="1:24" ht="57" hidden="1">
      <c r="A547" s="19" t="s">
        <v>358</v>
      </c>
      <c r="B547" s="19" t="s">
        <v>1005</v>
      </c>
      <c r="C547" s="19" t="s">
        <v>1084</v>
      </c>
      <c r="D547" s="19" t="s">
        <v>1085</v>
      </c>
      <c r="E547" s="19">
        <v>15</v>
      </c>
      <c r="F547" s="8" t="s">
        <v>1086</v>
      </c>
      <c r="G547" s="8" t="s">
        <v>45</v>
      </c>
      <c r="H547" s="19" t="s">
        <v>36</v>
      </c>
      <c r="I547" s="37" t="s">
        <v>37</v>
      </c>
      <c r="J547" s="10">
        <v>20</v>
      </c>
      <c r="K547" s="19">
        <v>2020</v>
      </c>
      <c r="L547" s="192"/>
      <c r="M547" s="19">
        <v>1</v>
      </c>
      <c r="N547" s="8">
        <v>2090087</v>
      </c>
      <c r="O547" s="8" t="s">
        <v>1089</v>
      </c>
      <c r="P547" s="19" t="s">
        <v>268</v>
      </c>
      <c r="Q547" s="60">
        <v>0</v>
      </c>
      <c r="R547" s="20">
        <v>0</v>
      </c>
      <c r="S547" s="60">
        <v>0</v>
      </c>
      <c r="T547" s="19" t="s">
        <v>41</v>
      </c>
      <c r="U547" s="15" t="s">
        <v>2279</v>
      </c>
      <c r="V547" s="210" t="s">
        <v>148</v>
      </c>
      <c r="W547" s="131" t="s">
        <v>225</v>
      </c>
      <c r="X547" s="36" t="s">
        <v>50</v>
      </c>
    </row>
    <row r="548" spans="1:24" ht="75" hidden="1">
      <c r="A548" s="19" t="s">
        <v>358</v>
      </c>
      <c r="B548" s="19" t="s">
        <v>1005</v>
      </c>
      <c r="C548" s="19" t="s">
        <v>1005</v>
      </c>
      <c r="D548" s="19" t="s">
        <v>1101</v>
      </c>
      <c r="E548" s="37">
        <v>15</v>
      </c>
      <c r="F548" s="12" t="s">
        <v>1108</v>
      </c>
      <c r="G548" s="8" t="s">
        <v>45</v>
      </c>
      <c r="H548" s="8" t="s">
        <v>36</v>
      </c>
      <c r="I548" s="37" t="s">
        <v>37</v>
      </c>
      <c r="J548" s="10">
        <v>24</v>
      </c>
      <c r="K548" s="19">
        <v>2020</v>
      </c>
      <c r="L548" s="192"/>
      <c r="M548" s="19">
        <v>10</v>
      </c>
      <c r="N548" s="106"/>
      <c r="O548" s="106"/>
      <c r="P548" s="54" t="s">
        <v>1109</v>
      </c>
      <c r="Q548" s="20">
        <v>0</v>
      </c>
      <c r="R548" s="20">
        <v>8000</v>
      </c>
      <c r="S548" s="60">
        <v>16000</v>
      </c>
      <c r="T548" s="19" t="s">
        <v>41</v>
      </c>
      <c r="U548" s="107" t="s">
        <v>2280</v>
      </c>
      <c r="V548" s="210" t="s">
        <v>184</v>
      </c>
      <c r="W548" s="131" t="s">
        <v>1068</v>
      </c>
      <c r="X548" s="71" t="s">
        <v>78</v>
      </c>
    </row>
    <row r="549" spans="1:24" ht="242.25" hidden="1">
      <c r="A549" s="19" t="s">
        <v>358</v>
      </c>
      <c r="B549" s="19" t="s">
        <v>1005</v>
      </c>
      <c r="C549" s="19" t="s">
        <v>1063</v>
      </c>
      <c r="D549" s="19" t="s">
        <v>1064</v>
      </c>
      <c r="E549" s="19">
        <v>15</v>
      </c>
      <c r="F549" s="12" t="s">
        <v>1065</v>
      </c>
      <c r="G549" s="12" t="s">
        <v>45</v>
      </c>
      <c r="H549" s="19" t="s">
        <v>36</v>
      </c>
      <c r="I549" s="37" t="s">
        <v>37</v>
      </c>
      <c r="J549" s="65">
        <v>16</v>
      </c>
      <c r="K549" s="37">
        <v>2020</v>
      </c>
      <c r="L549" s="192"/>
      <c r="M549" s="37">
        <v>16</v>
      </c>
      <c r="N549" s="8" t="s">
        <v>1066</v>
      </c>
      <c r="O549" s="8" t="s">
        <v>1067</v>
      </c>
      <c r="P549" s="19" t="s">
        <v>247</v>
      </c>
      <c r="Q549" s="20">
        <v>0</v>
      </c>
      <c r="R549" s="20">
        <v>0</v>
      </c>
      <c r="S549" s="20">
        <v>0</v>
      </c>
      <c r="T549" s="19" t="s">
        <v>41</v>
      </c>
      <c r="U549" s="109" t="s">
        <v>2281</v>
      </c>
      <c r="V549" s="210" t="s">
        <v>184</v>
      </c>
      <c r="W549" s="131" t="s">
        <v>1068</v>
      </c>
      <c r="X549" s="71" t="s">
        <v>78</v>
      </c>
    </row>
    <row r="550" spans="1:24" ht="128.25" hidden="1">
      <c r="A550" s="19" t="s">
        <v>358</v>
      </c>
      <c r="B550" s="19" t="s">
        <v>526</v>
      </c>
      <c r="C550" s="19" t="s">
        <v>526</v>
      </c>
      <c r="D550" s="19" t="s">
        <v>527</v>
      </c>
      <c r="E550" s="19">
        <v>15</v>
      </c>
      <c r="F550" s="19" t="s">
        <v>528</v>
      </c>
      <c r="G550" s="19" t="s">
        <v>45</v>
      </c>
      <c r="H550" s="19" t="s">
        <v>36</v>
      </c>
      <c r="I550" s="37" t="s">
        <v>37</v>
      </c>
      <c r="J550" s="10">
        <v>35</v>
      </c>
      <c r="K550" s="19">
        <v>2020</v>
      </c>
      <c r="L550" s="192"/>
      <c r="M550" s="37">
        <v>4</v>
      </c>
      <c r="N550" s="106"/>
      <c r="O550" s="106"/>
      <c r="P550" s="19" t="s">
        <v>529</v>
      </c>
      <c r="Q550" s="20">
        <v>0</v>
      </c>
      <c r="R550" s="20">
        <v>0</v>
      </c>
      <c r="S550" s="20">
        <v>0</v>
      </c>
      <c r="T550" s="19" t="s">
        <v>41</v>
      </c>
      <c r="U550" s="15" t="s">
        <v>2282</v>
      </c>
      <c r="V550" s="221" t="s">
        <v>48</v>
      </c>
      <c r="W550" s="221" t="s">
        <v>163</v>
      </c>
      <c r="X550" s="36" t="s">
        <v>50</v>
      </c>
    </row>
    <row r="551" spans="1:24" ht="99.75" hidden="1">
      <c r="A551" s="19" t="s">
        <v>358</v>
      </c>
      <c r="B551" s="19" t="s">
        <v>1005</v>
      </c>
      <c r="C551" s="19" t="s">
        <v>1051</v>
      </c>
      <c r="D551" s="19" t="s">
        <v>1052</v>
      </c>
      <c r="E551" s="19">
        <v>10</v>
      </c>
      <c r="F551" s="19" t="s">
        <v>528</v>
      </c>
      <c r="G551" s="19" t="s">
        <v>45</v>
      </c>
      <c r="H551" s="19" t="s">
        <v>36</v>
      </c>
      <c r="I551" s="37" t="s">
        <v>37</v>
      </c>
      <c r="J551" s="10">
        <v>40</v>
      </c>
      <c r="K551" s="37">
        <v>2020</v>
      </c>
      <c r="L551" s="192"/>
      <c r="M551" s="8">
        <v>3</v>
      </c>
      <c r="N551" s="106"/>
      <c r="O551" s="106"/>
      <c r="P551" s="54" t="s">
        <v>162</v>
      </c>
      <c r="Q551" s="20">
        <v>0</v>
      </c>
      <c r="R551" s="20">
        <v>0</v>
      </c>
      <c r="S551" s="20">
        <v>0</v>
      </c>
      <c r="T551" s="19" t="s">
        <v>41</v>
      </c>
      <c r="U551" s="15" t="s">
        <v>2282</v>
      </c>
      <c r="V551" s="221" t="s">
        <v>48</v>
      </c>
      <c r="W551" s="221" t="s">
        <v>163</v>
      </c>
      <c r="X551" s="36" t="s">
        <v>50</v>
      </c>
    </row>
    <row r="552" spans="1:24" ht="30" hidden="1">
      <c r="A552" s="19" t="s">
        <v>358</v>
      </c>
      <c r="B552" s="19" t="s">
        <v>1005</v>
      </c>
      <c r="C552" s="19" t="s">
        <v>1006</v>
      </c>
      <c r="D552" s="19" t="s">
        <v>1007</v>
      </c>
      <c r="E552" s="37">
        <v>15</v>
      </c>
      <c r="F552" s="37" t="s">
        <v>1008</v>
      </c>
      <c r="G552" s="37" t="s">
        <v>45</v>
      </c>
      <c r="H552" s="19" t="s">
        <v>36</v>
      </c>
      <c r="I552" s="37" t="s">
        <v>37</v>
      </c>
      <c r="J552" s="10">
        <v>40</v>
      </c>
      <c r="K552" s="19">
        <v>2020</v>
      </c>
      <c r="L552" s="192"/>
      <c r="M552" s="19">
        <v>2</v>
      </c>
      <c r="N552" s="106"/>
      <c r="O552" s="106"/>
      <c r="P552" s="54" t="s">
        <v>162</v>
      </c>
      <c r="Q552" s="20">
        <v>0</v>
      </c>
      <c r="R552" s="20">
        <v>0</v>
      </c>
      <c r="S552" s="60">
        <v>0</v>
      </c>
      <c r="T552" s="19" t="s">
        <v>68</v>
      </c>
      <c r="U552" s="15" t="s">
        <v>2282</v>
      </c>
      <c r="V552" s="131" t="s">
        <v>148</v>
      </c>
      <c r="W552" s="131" t="s">
        <v>149</v>
      </c>
      <c r="X552" s="36" t="s">
        <v>50</v>
      </c>
    </row>
    <row r="553" spans="1:24" ht="99.75" hidden="1">
      <c r="A553" s="19" t="s">
        <v>358</v>
      </c>
      <c r="B553" s="19" t="s">
        <v>1005</v>
      </c>
      <c r="C553" s="19" t="s">
        <v>1051</v>
      </c>
      <c r="D553" s="19" t="s">
        <v>1052</v>
      </c>
      <c r="E553" s="19">
        <v>10</v>
      </c>
      <c r="F553" s="8" t="s">
        <v>1053</v>
      </c>
      <c r="G553" s="19" t="s">
        <v>35</v>
      </c>
      <c r="H553" s="19" t="s">
        <v>36</v>
      </c>
      <c r="I553" s="37" t="s">
        <v>37</v>
      </c>
      <c r="J553" s="10">
        <v>80</v>
      </c>
      <c r="K553" s="37">
        <v>2020</v>
      </c>
      <c r="L553" s="192"/>
      <c r="M553" s="19">
        <v>5</v>
      </c>
      <c r="N553" s="106"/>
      <c r="O553" s="106"/>
      <c r="P553" s="54" t="s">
        <v>162</v>
      </c>
      <c r="Q553" s="60">
        <v>0</v>
      </c>
      <c r="R553" s="20">
        <v>0</v>
      </c>
      <c r="S553" s="60">
        <v>0</v>
      </c>
      <c r="T553" s="19" t="s">
        <v>235</v>
      </c>
      <c r="U553" s="107" t="s">
        <v>2283</v>
      </c>
      <c r="V553" s="131" t="s">
        <v>235</v>
      </c>
      <c r="W553" s="216" t="s">
        <v>236</v>
      </c>
      <c r="X553" s="36"/>
    </row>
    <row r="554" spans="1:24" ht="57" hidden="1">
      <c r="A554" s="19" t="s">
        <v>358</v>
      </c>
      <c r="B554" s="19" t="s">
        <v>1005</v>
      </c>
      <c r="C554" s="19" t="s">
        <v>1084</v>
      </c>
      <c r="D554" s="19" t="s">
        <v>1090</v>
      </c>
      <c r="E554" s="19">
        <v>15</v>
      </c>
      <c r="F554" s="8" t="s">
        <v>1053</v>
      </c>
      <c r="G554" s="19" t="s">
        <v>35</v>
      </c>
      <c r="H554" s="19" t="s">
        <v>36</v>
      </c>
      <c r="I554" s="37" t="s">
        <v>37</v>
      </c>
      <c r="J554" s="10">
        <v>80</v>
      </c>
      <c r="K554" s="19">
        <v>2020</v>
      </c>
      <c r="L554" s="192"/>
      <c r="M554" s="8">
        <v>2</v>
      </c>
      <c r="N554" s="106"/>
      <c r="O554" s="106"/>
      <c r="P554" s="19" t="s">
        <v>247</v>
      </c>
      <c r="Q554" s="20">
        <v>0</v>
      </c>
      <c r="R554" s="20">
        <v>0</v>
      </c>
      <c r="S554" s="20">
        <v>0</v>
      </c>
      <c r="T554" s="19" t="s">
        <v>235</v>
      </c>
      <c r="U554" s="107" t="s">
        <v>2283</v>
      </c>
      <c r="V554" s="131" t="s">
        <v>235</v>
      </c>
      <c r="W554" s="216" t="s">
        <v>236</v>
      </c>
      <c r="X554" s="36"/>
    </row>
    <row r="555" spans="1:24" ht="90" hidden="1">
      <c r="A555" s="24" t="s">
        <v>358</v>
      </c>
      <c r="B555" s="24" t="s">
        <v>1005</v>
      </c>
      <c r="C555" s="24" t="s">
        <v>1032</v>
      </c>
      <c r="D555" s="24" t="s">
        <v>1033</v>
      </c>
      <c r="E555" s="24">
        <v>10</v>
      </c>
      <c r="F555" s="110" t="s">
        <v>1035</v>
      </c>
      <c r="G555" s="110" t="s">
        <v>35</v>
      </c>
      <c r="H555" s="110" t="s">
        <v>36</v>
      </c>
      <c r="I555" s="27" t="s">
        <v>37</v>
      </c>
      <c r="J555" s="26">
        <v>40</v>
      </c>
      <c r="K555" s="24">
        <v>2020</v>
      </c>
      <c r="L555" s="192"/>
      <c r="M555" s="24">
        <v>3</v>
      </c>
      <c r="N555" s="111"/>
      <c r="O555" s="111"/>
      <c r="P555" s="68" t="s">
        <v>162</v>
      </c>
      <c r="Q555" s="85">
        <v>0</v>
      </c>
      <c r="R555" s="28">
        <v>0</v>
      </c>
      <c r="S555" s="85">
        <v>0</v>
      </c>
      <c r="T555" s="24" t="s">
        <v>41</v>
      </c>
      <c r="U555" s="112" t="s">
        <v>2284</v>
      </c>
      <c r="V555" s="210" t="s">
        <v>1036</v>
      </c>
      <c r="W555" s="262" t="s">
        <v>1037</v>
      </c>
      <c r="X555" s="36"/>
    </row>
    <row r="556" spans="1:24" ht="99.75" hidden="1">
      <c r="A556" s="19" t="s">
        <v>358</v>
      </c>
      <c r="B556" s="19" t="s">
        <v>1005</v>
      </c>
      <c r="C556" s="37" t="s">
        <v>1170</v>
      </c>
      <c r="D556" s="19" t="s">
        <v>1007</v>
      </c>
      <c r="E556" s="37">
        <v>15</v>
      </c>
      <c r="F556" s="37" t="s">
        <v>1173</v>
      </c>
      <c r="G556" s="19" t="s">
        <v>45</v>
      </c>
      <c r="H556" s="37" t="s">
        <v>1174</v>
      </c>
      <c r="I556" s="19" t="s">
        <v>46</v>
      </c>
      <c r="J556" s="65">
        <v>10</v>
      </c>
      <c r="K556" s="37">
        <v>2020</v>
      </c>
      <c r="L556" s="192"/>
      <c r="M556" s="37">
        <v>11</v>
      </c>
      <c r="N556" s="106"/>
      <c r="O556" s="106"/>
      <c r="P556" s="37" t="s">
        <v>1175</v>
      </c>
      <c r="Q556" s="60">
        <v>0</v>
      </c>
      <c r="R556" s="20">
        <v>0</v>
      </c>
      <c r="S556" s="60">
        <v>0</v>
      </c>
      <c r="T556" s="37" t="s">
        <v>68</v>
      </c>
      <c r="U556" s="107" t="s">
        <v>2285</v>
      </c>
      <c r="V556" s="216" t="s">
        <v>56</v>
      </c>
      <c r="W556" s="131" t="s">
        <v>57</v>
      </c>
      <c r="X556" s="36" t="s">
        <v>78</v>
      </c>
    </row>
    <row r="557" spans="1:24" ht="99.75" hidden="1">
      <c r="A557" s="19" t="s">
        <v>358</v>
      </c>
      <c r="B557" s="19" t="s">
        <v>358</v>
      </c>
      <c r="C557" s="19" t="s">
        <v>358</v>
      </c>
      <c r="D557" s="19" t="s">
        <v>359</v>
      </c>
      <c r="E557" s="19">
        <v>10</v>
      </c>
      <c r="F557" s="19" t="s">
        <v>360</v>
      </c>
      <c r="G557" s="19" t="s">
        <v>45</v>
      </c>
      <c r="H557" s="19" t="s">
        <v>36</v>
      </c>
      <c r="I557" s="37" t="s">
        <v>37</v>
      </c>
      <c r="J557" s="10">
        <v>20</v>
      </c>
      <c r="K557" s="19">
        <v>2020</v>
      </c>
      <c r="L557" s="192"/>
      <c r="M557" s="19">
        <v>1</v>
      </c>
      <c r="N557" s="19">
        <v>1454718</v>
      </c>
      <c r="O557" s="19" t="s">
        <v>361</v>
      </c>
      <c r="P557" s="54" t="s">
        <v>162</v>
      </c>
      <c r="Q557" s="20">
        <v>0</v>
      </c>
      <c r="R557" s="20">
        <v>0</v>
      </c>
      <c r="S557" s="20">
        <v>0</v>
      </c>
      <c r="T557" s="19" t="s">
        <v>41</v>
      </c>
      <c r="U557" s="15" t="s">
        <v>2267</v>
      </c>
      <c r="V557" s="210" t="s">
        <v>148</v>
      </c>
      <c r="W557" s="131" t="s">
        <v>225</v>
      </c>
      <c r="X557" s="36" t="s">
        <v>50</v>
      </c>
    </row>
    <row r="558" spans="1:24" ht="85.5" hidden="1">
      <c r="A558" s="19" t="s">
        <v>358</v>
      </c>
      <c r="B558" s="19" t="s">
        <v>358</v>
      </c>
      <c r="C558" s="19" t="s">
        <v>358</v>
      </c>
      <c r="D558" s="19" t="s">
        <v>362</v>
      </c>
      <c r="E558" s="19">
        <v>10</v>
      </c>
      <c r="F558" s="19" t="s">
        <v>363</v>
      </c>
      <c r="G558" s="19" t="s">
        <v>45</v>
      </c>
      <c r="H558" s="19" t="s">
        <v>331</v>
      </c>
      <c r="I558" s="37" t="s">
        <v>37</v>
      </c>
      <c r="J558" s="10">
        <v>16</v>
      </c>
      <c r="K558" s="19">
        <v>2020</v>
      </c>
      <c r="L558" s="192"/>
      <c r="M558" s="19">
        <v>1</v>
      </c>
      <c r="N558" s="19">
        <v>1568137</v>
      </c>
      <c r="O558" s="19" t="s">
        <v>364</v>
      </c>
      <c r="P558" s="54" t="s">
        <v>162</v>
      </c>
      <c r="Q558" s="20">
        <v>0</v>
      </c>
      <c r="R558" s="20">
        <v>0</v>
      </c>
      <c r="S558" s="20">
        <v>0</v>
      </c>
      <c r="T558" s="19" t="s">
        <v>41</v>
      </c>
      <c r="U558" s="15" t="s">
        <v>2286</v>
      </c>
      <c r="V558" s="216" t="s">
        <v>56</v>
      </c>
      <c r="W558" s="131" t="s">
        <v>57</v>
      </c>
      <c r="X558" s="18" t="s">
        <v>58</v>
      </c>
    </row>
    <row r="559" spans="1:24" ht="85.5" hidden="1">
      <c r="A559" s="19" t="s">
        <v>358</v>
      </c>
      <c r="B559" s="19" t="s">
        <v>358</v>
      </c>
      <c r="C559" s="19" t="s">
        <v>358</v>
      </c>
      <c r="D559" s="19" t="s">
        <v>365</v>
      </c>
      <c r="E559" s="19">
        <v>10</v>
      </c>
      <c r="F559" s="19" t="s">
        <v>366</v>
      </c>
      <c r="G559" s="19" t="s">
        <v>45</v>
      </c>
      <c r="H559" s="19" t="s">
        <v>331</v>
      </c>
      <c r="I559" s="37" t="s">
        <v>37</v>
      </c>
      <c r="J559" s="10">
        <v>16</v>
      </c>
      <c r="K559" s="19">
        <v>2020</v>
      </c>
      <c r="L559" s="192"/>
      <c r="M559" s="19">
        <v>1</v>
      </c>
      <c r="N559" s="19">
        <v>1492768</v>
      </c>
      <c r="O559" s="19" t="s">
        <v>367</v>
      </c>
      <c r="P559" s="54" t="s">
        <v>162</v>
      </c>
      <c r="Q559" s="20">
        <v>0</v>
      </c>
      <c r="R559" s="20">
        <v>0</v>
      </c>
      <c r="S559" s="20">
        <v>0</v>
      </c>
      <c r="T559" s="19" t="s">
        <v>41</v>
      </c>
      <c r="U559" s="15" t="s">
        <v>2286</v>
      </c>
      <c r="V559" s="131" t="s">
        <v>176</v>
      </c>
      <c r="W559" s="131" t="s">
        <v>368</v>
      </c>
      <c r="X559" s="36" t="s">
        <v>50</v>
      </c>
    </row>
    <row r="560" spans="1:24" ht="85.5" hidden="1">
      <c r="A560" s="19" t="s">
        <v>358</v>
      </c>
      <c r="B560" s="19" t="s">
        <v>358</v>
      </c>
      <c r="C560" s="19" t="s">
        <v>358</v>
      </c>
      <c r="D560" s="19" t="s">
        <v>365</v>
      </c>
      <c r="E560" s="19">
        <v>10</v>
      </c>
      <c r="F560" s="19" t="s">
        <v>366</v>
      </c>
      <c r="G560" s="19" t="s">
        <v>45</v>
      </c>
      <c r="H560" s="19" t="s">
        <v>331</v>
      </c>
      <c r="I560" s="37" t="s">
        <v>37</v>
      </c>
      <c r="J560" s="10">
        <v>16</v>
      </c>
      <c r="K560" s="19">
        <v>2020</v>
      </c>
      <c r="L560" s="192"/>
      <c r="M560" s="19">
        <v>1</v>
      </c>
      <c r="N560" s="19" t="s">
        <v>369</v>
      </c>
      <c r="O560" s="19" t="s">
        <v>370</v>
      </c>
      <c r="P560" s="54" t="s">
        <v>162</v>
      </c>
      <c r="Q560" s="20">
        <v>0</v>
      </c>
      <c r="R560" s="20">
        <v>0</v>
      </c>
      <c r="S560" s="20">
        <v>0</v>
      </c>
      <c r="T560" s="19" t="s">
        <v>41</v>
      </c>
      <c r="U560" s="15" t="s">
        <v>2286</v>
      </c>
      <c r="V560" s="131" t="s">
        <v>176</v>
      </c>
      <c r="W560" s="131" t="s">
        <v>368</v>
      </c>
      <c r="X560" s="36" t="s">
        <v>50</v>
      </c>
    </row>
    <row r="561" spans="1:24" ht="90" hidden="1">
      <c r="A561" s="24" t="s">
        <v>358</v>
      </c>
      <c r="B561" s="24" t="s">
        <v>1005</v>
      </c>
      <c r="C561" s="24" t="s">
        <v>1006</v>
      </c>
      <c r="D561" s="24" t="s">
        <v>1009</v>
      </c>
      <c r="E561" s="27">
        <v>15</v>
      </c>
      <c r="F561" s="110" t="s">
        <v>1010</v>
      </c>
      <c r="G561" s="110" t="s">
        <v>35</v>
      </c>
      <c r="H561" s="110" t="s">
        <v>36</v>
      </c>
      <c r="I561" s="27" t="s">
        <v>37</v>
      </c>
      <c r="J561" s="26">
        <v>40</v>
      </c>
      <c r="K561" s="24">
        <v>2020</v>
      </c>
      <c r="L561" s="192"/>
      <c r="M561" s="24">
        <v>5</v>
      </c>
      <c r="N561" s="111"/>
      <c r="O561" s="111"/>
      <c r="P561" s="68" t="s">
        <v>162</v>
      </c>
      <c r="Q561" s="28">
        <v>0</v>
      </c>
      <c r="R561" s="28">
        <v>0</v>
      </c>
      <c r="S561" s="85">
        <v>0</v>
      </c>
      <c r="T561" s="24" t="s">
        <v>41</v>
      </c>
      <c r="U561" s="112" t="s">
        <v>2287</v>
      </c>
      <c r="V561" s="112" t="s">
        <v>184</v>
      </c>
      <c r="W561" s="112" t="s">
        <v>1011</v>
      </c>
      <c r="X561" s="36"/>
    </row>
    <row r="562" spans="1:24" ht="242.25" hidden="1">
      <c r="A562" s="19" t="s">
        <v>358</v>
      </c>
      <c r="B562" s="19" t="s">
        <v>1005</v>
      </c>
      <c r="C562" s="19" t="s">
        <v>1063</v>
      </c>
      <c r="D562" s="19" t="s">
        <v>1064</v>
      </c>
      <c r="E562" s="19">
        <v>15</v>
      </c>
      <c r="F562" s="12" t="s">
        <v>1069</v>
      </c>
      <c r="G562" s="12" t="s">
        <v>45</v>
      </c>
      <c r="H562" s="19" t="s">
        <v>36</v>
      </c>
      <c r="I562" s="37" t="s">
        <v>37</v>
      </c>
      <c r="J562" s="65">
        <v>16</v>
      </c>
      <c r="K562" s="37">
        <v>2020</v>
      </c>
      <c r="L562" s="192"/>
      <c r="M562" s="37">
        <v>16</v>
      </c>
      <c r="N562" s="8" t="s">
        <v>1070</v>
      </c>
      <c r="O562" s="8" t="s">
        <v>1067</v>
      </c>
      <c r="P562" s="19" t="s">
        <v>247</v>
      </c>
      <c r="Q562" s="20">
        <v>0</v>
      </c>
      <c r="R562" s="20">
        <v>0</v>
      </c>
      <c r="S562" s="20">
        <v>0</v>
      </c>
      <c r="T562" s="19" t="s">
        <v>41</v>
      </c>
      <c r="U562" s="107" t="s">
        <v>2288</v>
      </c>
      <c r="V562" s="216" t="s">
        <v>184</v>
      </c>
      <c r="W562" s="131" t="s">
        <v>1071</v>
      </c>
      <c r="X562" s="36" t="s">
        <v>78</v>
      </c>
    </row>
    <row r="563" spans="1:24" ht="242.25" hidden="1">
      <c r="A563" s="19" t="s">
        <v>358</v>
      </c>
      <c r="B563" s="19" t="s">
        <v>1005</v>
      </c>
      <c r="C563" s="19" t="s">
        <v>1063</v>
      </c>
      <c r="D563" s="19" t="s">
        <v>1064</v>
      </c>
      <c r="E563" s="19">
        <v>15</v>
      </c>
      <c r="F563" s="12" t="s">
        <v>1072</v>
      </c>
      <c r="G563" s="12" t="s">
        <v>45</v>
      </c>
      <c r="H563" s="19" t="s">
        <v>36</v>
      </c>
      <c r="I563" s="37" t="s">
        <v>37</v>
      </c>
      <c r="J563" s="65">
        <v>16</v>
      </c>
      <c r="K563" s="37">
        <v>2020</v>
      </c>
      <c r="L563" s="192"/>
      <c r="M563" s="37">
        <v>16</v>
      </c>
      <c r="N563" s="8" t="s">
        <v>1070</v>
      </c>
      <c r="O563" s="8" t="s">
        <v>1067</v>
      </c>
      <c r="P563" s="19" t="s">
        <v>247</v>
      </c>
      <c r="Q563" s="20">
        <v>0</v>
      </c>
      <c r="R563" s="20">
        <v>0</v>
      </c>
      <c r="S563" s="20">
        <v>0</v>
      </c>
      <c r="T563" s="19" t="s">
        <v>41</v>
      </c>
      <c r="U563" s="33" t="s">
        <v>2289</v>
      </c>
      <c r="V563" s="216" t="s">
        <v>184</v>
      </c>
      <c r="W563" s="210" t="s">
        <v>1071</v>
      </c>
      <c r="X563" s="36" t="s">
        <v>78</v>
      </c>
    </row>
    <row r="564" spans="1:24" ht="242.25" hidden="1">
      <c r="A564" s="19" t="s">
        <v>358</v>
      </c>
      <c r="B564" s="19" t="s">
        <v>1005</v>
      </c>
      <c r="C564" s="19" t="s">
        <v>1063</v>
      </c>
      <c r="D564" s="19" t="s">
        <v>1064</v>
      </c>
      <c r="E564" s="19">
        <v>15</v>
      </c>
      <c r="F564" s="12" t="s">
        <v>1073</v>
      </c>
      <c r="G564" s="12" t="s">
        <v>45</v>
      </c>
      <c r="H564" s="19" t="s">
        <v>1074</v>
      </c>
      <c r="I564" s="37" t="s">
        <v>37</v>
      </c>
      <c r="J564" s="65">
        <v>16</v>
      </c>
      <c r="K564" s="37">
        <v>2020</v>
      </c>
      <c r="L564" s="192"/>
      <c r="M564" s="37">
        <v>16</v>
      </c>
      <c r="N564" s="8" t="s">
        <v>1070</v>
      </c>
      <c r="O564" s="8" t="s">
        <v>1067</v>
      </c>
      <c r="P564" s="19" t="s">
        <v>247</v>
      </c>
      <c r="Q564" s="20">
        <v>0</v>
      </c>
      <c r="R564" s="20">
        <v>0</v>
      </c>
      <c r="S564" s="20">
        <v>0</v>
      </c>
      <c r="T564" s="19" t="s">
        <v>41</v>
      </c>
      <c r="U564" s="33" t="s">
        <v>2290</v>
      </c>
      <c r="V564" s="216" t="s">
        <v>184</v>
      </c>
      <c r="W564" s="131" t="s">
        <v>1071</v>
      </c>
      <c r="X564" s="36" t="s">
        <v>78</v>
      </c>
    </row>
    <row r="565" spans="1:24" ht="242.25" hidden="1">
      <c r="A565" s="19" t="s">
        <v>358</v>
      </c>
      <c r="B565" s="19" t="s">
        <v>1005</v>
      </c>
      <c r="C565" s="19" t="s">
        <v>1063</v>
      </c>
      <c r="D565" s="19" t="s">
        <v>1064</v>
      </c>
      <c r="E565" s="19">
        <v>15</v>
      </c>
      <c r="F565" s="19" t="s">
        <v>1075</v>
      </c>
      <c r="G565" s="19" t="s">
        <v>45</v>
      </c>
      <c r="H565" s="19" t="s">
        <v>1074</v>
      </c>
      <c r="I565" s="37" t="s">
        <v>37</v>
      </c>
      <c r="J565" s="10">
        <v>8</v>
      </c>
      <c r="K565" s="37">
        <v>2020</v>
      </c>
      <c r="L565" s="192"/>
      <c r="M565" s="37">
        <v>10</v>
      </c>
      <c r="N565" s="8" t="s">
        <v>1070</v>
      </c>
      <c r="O565" s="8" t="s">
        <v>1067</v>
      </c>
      <c r="P565" s="54" t="s">
        <v>162</v>
      </c>
      <c r="Q565" s="20">
        <v>0</v>
      </c>
      <c r="R565" s="20">
        <v>0</v>
      </c>
      <c r="S565" s="20">
        <v>0</v>
      </c>
      <c r="T565" s="19" t="s">
        <v>41</v>
      </c>
      <c r="U565" s="33" t="s">
        <v>2289</v>
      </c>
      <c r="V565" s="216" t="s">
        <v>184</v>
      </c>
      <c r="W565" s="131" t="s">
        <v>1071</v>
      </c>
      <c r="X565" s="36" t="s">
        <v>78</v>
      </c>
    </row>
    <row r="566" spans="1:24" ht="128.25" hidden="1">
      <c r="A566" s="19" t="s">
        <v>358</v>
      </c>
      <c r="B566" s="19" t="s">
        <v>526</v>
      </c>
      <c r="C566" s="19" t="s">
        <v>526</v>
      </c>
      <c r="D566" s="19" t="s">
        <v>527</v>
      </c>
      <c r="E566" s="19">
        <v>15</v>
      </c>
      <c r="F566" s="19" t="s">
        <v>44</v>
      </c>
      <c r="G566" s="19" t="s">
        <v>45</v>
      </c>
      <c r="H566" s="19" t="s">
        <v>36</v>
      </c>
      <c r="I566" s="37" t="s">
        <v>37</v>
      </c>
      <c r="J566" s="10">
        <v>30</v>
      </c>
      <c r="K566" s="19">
        <v>2020</v>
      </c>
      <c r="L566" s="192"/>
      <c r="M566" s="37">
        <v>5</v>
      </c>
      <c r="N566" s="106"/>
      <c r="O566" s="106"/>
      <c r="P566" s="19" t="s">
        <v>529</v>
      </c>
      <c r="Q566" s="20">
        <v>0</v>
      </c>
      <c r="R566" s="20">
        <v>0</v>
      </c>
      <c r="S566" s="20">
        <v>0</v>
      </c>
      <c r="T566" s="19" t="s">
        <v>41</v>
      </c>
      <c r="U566" s="15" t="s">
        <v>2282</v>
      </c>
      <c r="V566" s="131" t="s">
        <v>48</v>
      </c>
      <c r="W566" s="131" t="s">
        <v>49</v>
      </c>
      <c r="X566" s="36" t="s">
        <v>50</v>
      </c>
    </row>
    <row r="567" spans="1:24" ht="99.75" hidden="1">
      <c r="A567" s="19" t="s">
        <v>358</v>
      </c>
      <c r="B567" s="19" t="s">
        <v>1005</v>
      </c>
      <c r="C567" s="19" t="s">
        <v>1051</v>
      </c>
      <c r="D567" s="19" t="s">
        <v>1052</v>
      </c>
      <c r="E567" s="19">
        <v>10</v>
      </c>
      <c r="F567" s="19" t="s">
        <v>44</v>
      </c>
      <c r="G567" s="19" t="s">
        <v>45</v>
      </c>
      <c r="H567" s="19" t="s">
        <v>36</v>
      </c>
      <c r="I567" s="37" t="s">
        <v>37</v>
      </c>
      <c r="J567" s="10">
        <v>40</v>
      </c>
      <c r="K567" s="37">
        <v>2020</v>
      </c>
      <c r="L567" s="192"/>
      <c r="M567" s="19">
        <v>3</v>
      </c>
      <c r="N567" s="106"/>
      <c r="O567" s="106"/>
      <c r="P567" s="54" t="s">
        <v>162</v>
      </c>
      <c r="Q567" s="20">
        <v>0</v>
      </c>
      <c r="R567" s="20">
        <v>0</v>
      </c>
      <c r="S567" s="20">
        <v>0</v>
      </c>
      <c r="T567" s="19" t="s">
        <v>41</v>
      </c>
      <c r="U567" s="15" t="s">
        <v>2282</v>
      </c>
      <c r="V567" s="131" t="s">
        <v>48</v>
      </c>
      <c r="W567" s="131" t="s">
        <v>49</v>
      </c>
      <c r="X567" s="36" t="s">
        <v>50</v>
      </c>
    </row>
    <row r="568" spans="1:24" ht="99.75" hidden="1">
      <c r="A568" s="19" t="s">
        <v>358</v>
      </c>
      <c r="B568" s="19" t="s">
        <v>358</v>
      </c>
      <c r="C568" s="19" t="s">
        <v>358</v>
      </c>
      <c r="D568" s="19" t="s">
        <v>359</v>
      </c>
      <c r="E568" s="19">
        <v>10</v>
      </c>
      <c r="F568" s="19" t="s">
        <v>371</v>
      </c>
      <c r="G568" s="19" t="s">
        <v>45</v>
      </c>
      <c r="H568" s="19" t="s">
        <v>36</v>
      </c>
      <c r="I568" s="37" t="s">
        <v>37</v>
      </c>
      <c r="J568" s="10">
        <v>30</v>
      </c>
      <c r="K568" s="19"/>
      <c r="L568" s="192"/>
      <c r="M568" s="19">
        <v>1</v>
      </c>
      <c r="N568" s="19">
        <v>3003053</v>
      </c>
      <c r="O568" s="19" t="s">
        <v>372</v>
      </c>
      <c r="P568" s="19" t="s">
        <v>40</v>
      </c>
      <c r="Q568" s="20">
        <v>0</v>
      </c>
      <c r="R568" s="20">
        <v>0</v>
      </c>
      <c r="S568" s="20">
        <v>0</v>
      </c>
      <c r="T568" s="19" t="s">
        <v>41</v>
      </c>
      <c r="U568" s="15" t="s">
        <v>2267</v>
      </c>
      <c r="V568" s="131" t="s">
        <v>48</v>
      </c>
      <c r="W568" s="131" t="s">
        <v>49</v>
      </c>
      <c r="X568" s="36" t="s">
        <v>50</v>
      </c>
    </row>
    <row r="569" spans="1:24" ht="85.5" hidden="1">
      <c r="A569" s="19" t="s">
        <v>358</v>
      </c>
      <c r="B569" s="19" t="s">
        <v>526</v>
      </c>
      <c r="C569" s="19" t="s">
        <v>526</v>
      </c>
      <c r="D569" s="19" t="s">
        <v>530</v>
      </c>
      <c r="E569" s="19">
        <v>10</v>
      </c>
      <c r="F569" s="19" t="s">
        <v>531</v>
      </c>
      <c r="G569" s="19" t="s">
        <v>45</v>
      </c>
      <c r="H569" s="19" t="s">
        <v>36</v>
      </c>
      <c r="I569" s="19" t="s">
        <v>46</v>
      </c>
      <c r="J569" s="10">
        <v>40</v>
      </c>
      <c r="K569" s="19">
        <v>2020</v>
      </c>
      <c r="L569" s="192"/>
      <c r="M569" s="19">
        <v>2</v>
      </c>
      <c r="N569" s="106"/>
      <c r="O569" s="106"/>
      <c r="P569" s="19" t="s">
        <v>532</v>
      </c>
      <c r="Q569" s="20">
        <v>0</v>
      </c>
      <c r="R569" s="20">
        <v>0</v>
      </c>
      <c r="S569" s="20">
        <v>0</v>
      </c>
      <c r="T569" s="19" t="s">
        <v>41</v>
      </c>
      <c r="U569" s="15" t="s">
        <v>2282</v>
      </c>
      <c r="V569" s="131" t="s">
        <v>201</v>
      </c>
      <c r="W569" s="131" t="s">
        <v>202</v>
      </c>
      <c r="X569" s="36" t="s">
        <v>50</v>
      </c>
    </row>
    <row r="570" spans="1:24" ht="57" hidden="1">
      <c r="A570" s="19" t="s">
        <v>358</v>
      </c>
      <c r="B570" s="19" t="s">
        <v>1005</v>
      </c>
      <c r="C570" s="19" t="s">
        <v>1084</v>
      </c>
      <c r="D570" s="19" t="s">
        <v>1085</v>
      </c>
      <c r="E570" s="19">
        <v>15</v>
      </c>
      <c r="F570" s="19" t="s">
        <v>1091</v>
      </c>
      <c r="G570" s="19" t="s">
        <v>45</v>
      </c>
      <c r="H570" s="19" t="s">
        <v>36</v>
      </c>
      <c r="I570" s="37" t="s">
        <v>37</v>
      </c>
      <c r="J570" s="10">
        <v>20</v>
      </c>
      <c r="K570" s="19">
        <v>2020</v>
      </c>
      <c r="L570" s="192"/>
      <c r="M570" s="19">
        <v>3</v>
      </c>
      <c r="N570" s="106"/>
      <c r="O570" s="106"/>
      <c r="P570" s="19" t="s">
        <v>247</v>
      </c>
      <c r="Q570" s="60">
        <v>0</v>
      </c>
      <c r="R570" s="20">
        <v>0</v>
      </c>
      <c r="S570" s="60">
        <v>0</v>
      </c>
      <c r="T570" s="19" t="s">
        <v>41</v>
      </c>
      <c r="U570" s="15" t="s">
        <v>2291</v>
      </c>
      <c r="V570" s="131" t="s">
        <v>201</v>
      </c>
      <c r="W570" s="131" t="s">
        <v>202</v>
      </c>
      <c r="X570" s="36" t="s">
        <v>50</v>
      </c>
    </row>
    <row r="571" spans="1:24" ht="99.75" hidden="1">
      <c r="A571" s="8" t="s">
        <v>358</v>
      </c>
      <c r="B571" s="51" t="s">
        <v>1005</v>
      </c>
      <c r="C571" s="51" t="s">
        <v>1111</v>
      </c>
      <c r="D571" s="51" t="s">
        <v>1112</v>
      </c>
      <c r="E571" s="8">
        <v>15</v>
      </c>
      <c r="F571" s="95" t="s">
        <v>1115</v>
      </c>
      <c r="G571" s="95" t="s">
        <v>35</v>
      </c>
      <c r="H571" s="95" t="s">
        <v>36</v>
      </c>
      <c r="I571" s="12" t="s">
        <v>37</v>
      </c>
      <c r="J571" s="52">
        <v>24</v>
      </c>
      <c r="K571" s="51" t="s">
        <v>1116</v>
      </c>
      <c r="L571" s="192"/>
      <c r="M571" s="51">
        <v>1</v>
      </c>
      <c r="N571" s="106"/>
      <c r="O571" s="106"/>
      <c r="P571" s="51" t="s">
        <v>162</v>
      </c>
      <c r="Q571" s="64">
        <v>0</v>
      </c>
      <c r="R571" s="14">
        <v>0</v>
      </c>
      <c r="S571" s="64">
        <v>0</v>
      </c>
      <c r="T571" s="12" t="s">
        <v>41</v>
      </c>
      <c r="U571" s="107" t="s">
        <v>2292</v>
      </c>
      <c r="V571" s="131" t="s">
        <v>866</v>
      </c>
      <c r="W571" s="221" t="s">
        <v>1014</v>
      </c>
      <c r="X571" s="36" t="s">
        <v>78</v>
      </c>
    </row>
    <row r="572" spans="1:24" ht="99.75" hidden="1">
      <c r="A572" s="8" t="s">
        <v>358</v>
      </c>
      <c r="B572" s="51" t="s">
        <v>1005</v>
      </c>
      <c r="C572" s="51" t="s">
        <v>1111</v>
      </c>
      <c r="D572" s="51" t="s">
        <v>1112</v>
      </c>
      <c r="E572" s="8">
        <v>15</v>
      </c>
      <c r="F572" s="95" t="s">
        <v>1117</v>
      </c>
      <c r="G572" s="95" t="s">
        <v>35</v>
      </c>
      <c r="H572" s="95" t="s">
        <v>36</v>
      </c>
      <c r="I572" s="12" t="s">
        <v>37</v>
      </c>
      <c r="J572" s="52">
        <v>16</v>
      </c>
      <c r="K572" s="51" t="s">
        <v>1118</v>
      </c>
      <c r="L572" s="192"/>
      <c r="M572" s="51">
        <v>1</v>
      </c>
      <c r="N572" s="106"/>
      <c r="O572" s="106"/>
      <c r="P572" s="51" t="s">
        <v>162</v>
      </c>
      <c r="Q572" s="64">
        <v>0</v>
      </c>
      <c r="R572" s="14">
        <v>0</v>
      </c>
      <c r="S572" s="64">
        <v>0</v>
      </c>
      <c r="T572" s="12" t="s">
        <v>41</v>
      </c>
      <c r="U572" s="107" t="s">
        <v>2292</v>
      </c>
      <c r="V572" s="131" t="s">
        <v>866</v>
      </c>
      <c r="W572" s="221" t="s">
        <v>1014</v>
      </c>
      <c r="X572" s="36" t="s">
        <v>78</v>
      </c>
    </row>
    <row r="573" spans="1:24" ht="299.25" hidden="1">
      <c r="A573" s="24" t="s">
        <v>358</v>
      </c>
      <c r="B573" s="24" t="s">
        <v>1005</v>
      </c>
      <c r="C573" s="24" t="s">
        <v>1111</v>
      </c>
      <c r="D573" s="24" t="s">
        <v>1119</v>
      </c>
      <c r="E573" s="24">
        <v>15</v>
      </c>
      <c r="F573" s="110" t="s">
        <v>1120</v>
      </c>
      <c r="G573" s="110" t="s">
        <v>35</v>
      </c>
      <c r="H573" s="110" t="s">
        <v>36</v>
      </c>
      <c r="I573" s="27" t="s">
        <v>37</v>
      </c>
      <c r="J573" s="84">
        <v>40</v>
      </c>
      <c r="K573" s="27">
        <v>2020</v>
      </c>
      <c r="L573" s="192"/>
      <c r="M573" s="24">
        <v>5</v>
      </c>
      <c r="N573" s="111"/>
      <c r="O573" s="111"/>
      <c r="P573" s="68" t="s">
        <v>162</v>
      </c>
      <c r="Q573" s="85">
        <v>0</v>
      </c>
      <c r="R573" s="28">
        <v>0</v>
      </c>
      <c r="S573" s="85">
        <v>0</v>
      </c>
      <c r="T573" s="24" t="s">
        <v>41</v>
      </c>
      <c r="U573" s="113" t="s">
        <v>2293</v>
      </c>
      <c r="V573" s="131" t="s">
        <v>866</v>
      </c>
      <c r="W573" s="262" t="s">
        <v>1014</v>
      </c>
      <c r="X573" s="36"/>
    </row>
    <row r="574" spans="1:24" ht="299.25" hidden="1">
      <c r="A574" s="24" t="s">
        <v>358</v>
      </c>
      <c r="B574" s="24" t="s">
        <v>1005</v>
      </c>
      <c r="C574" s="24" t="s">
        <v>1111</v>
      </c>
      <c r="D574" s="24" t="s">
        <v>1119</v>
      </c>
      <c r="E574" s="24">
        <v>15</v>
      </c>
      <c r="F574" s="110" t="s">
        <v>1121</v>
      </c>
      <c r="G574" s="110" t="s">
        <v>35</v>
      </c>
      <c r="H574" s="110" t="s">
        <v>36</v>
      </c>
      <c r="I574" s="27" t="s">
        <v>37</v>
      </c>
      <c r="J574" s="84">
        <v>40</v>
      </c>
      <c r="K574" s="27">
        <v>2020</v>
      </c>
      <c r="L574" s="192"/>
      <c r="M574" s="24">
        <v>5</v>
      </c>
      <c r="N574" s="111"/>
      <c r="O574" s="111"/>
      <c r="P574" s="68" t="s">
        <v>162</v>
      </c>
      <c r="Q574" s="85">
        <v>0</v>
      </c>
      <c r="R574" s="28">
        <v>0</v>
      </c>
      <c r="S574" s="85">
        <v>0</v>
      </c>
      <c r="T574" s="24" t="s">
        <v>41</v>
      </c>
      <c r="U574" s="113" t="s">
        <v>2293</v>
      </c>
      <c r="V574" s="131" t="s">
        <v>866</v>
      </c>
      <c r="W574" s="262" t="s">
        <v>1014</v>
      </c>
      <c r="X574" s="36"/>
    </row>
    <row r="575" spans="1:24" ht="225" hidden="1">
      <c r="A575" s="8" t="s">
        <v>358</v>
      </c>
      <c r="B575" s="8" t="s">
        <v>1005</v>
      </c>
      <c r="C575" s="12" t="s">
        <v>1170</v>
      </c>
      <c r="D575" s="12" t="s">
        <v>1176</v>
      </c>
      <c r="E575" s="8">
        <v>15</v>
      </c>
      <c r="F575" s="12" t="s">
        <v>1177</v>
      </c>
      <c r="G575" s="8" t="s">
        <v>45</v>
      </c>
      <c r="H575" s="12" t="s">
        <v>331</v>
      </c>
      <c r="I575" s="12" t="s">
        <v>37</v>
      </c>
      <c r="J575" s="62">
        <v>8</v>
      </c>
      <c r="K575" s="12">
        <v>2020</v>
      </c>
      <c r="L575" s="192"/>
      <c r="M575" s="12">
        <v>43</v>
      </c>
      <c r="N575" s="106"/>
      <c r="O575" s="106"/>
      <c r="P575" s="51" t="s">
        <v>162</v>
      </c>
      <c r="Q575" s="64">
        <v>0</v>
      </c>
      <c r="R575" s="14">
        <v>0</v>
      </c>
      <c r="S575" s="64">
        <v>15000</v>
      </c>
      <c r="T575" s="8" t="s">
        <v>41</v>
      </c>
      <c r="U575" s="107" t="s">
        <v>2294</v>
      </c>
      <c r="V575" s="131" t="s">
        <v>866</v>
      </c>
      <c r="W575" s="221" t="s">
        <v>1014</v>
      </c>
      <c r="X575" s="36" t="s">
        <v>78</v>
      </c>
    </row>
    <row r="576" spans="1:24" ht="85.5" hidden="1">
      <c r="A576" s="24" t="s">
        <v>358</v>
      </c>
      <c r="B576" s="24" t="s">
        <v>1005</v>
      </c>
      <c r="C576" s="24" t="s">
        <v>1006</v>
      </c>
      <c r="D576" s="24" t="s">
        <v>1012</v>
      </c>
      <c r="E576" s="27">
        <v>15</v>
      </c>
      <c r="F576" s="110" t="s">
        <v>1013</v>
      </c>
      <c r="G576" s="110" t="s">
        <v>35</v>
      </c>
      <c r="H576" s="110" t="s">
        <v>36</v>
      </c>
      <c r="I576" s="27" t="s">
        <v>37</v>
      </c>
      <c r="J576" s="26">
        <v>40</v>
      </c>
      <c r="K576" s="24">
        <v>2020</v>
      </c>
      <c r="L576" s="192"/>
      <c r="M576" s="24">
        <v>5</v>
      </c>
      <c r="N576" s="111"/>
      <c r="O576" s="111"/>
      <c r="P576" s="68" t="s">
        <v>162</v>
      </c>
      <c r="Q576" s="28">
        <v>0</v>
      </c>
      <c r="R576" s="28">
        <v>0</v>
      </c>
      <c r="S576" s="85">
        <v>0</v>
      </c>
      <c r="T576" s="24" t="s">
        <v>41</v>
      </c>
      <c r="U576" s="113" t="s">
        <v>2295</v>
      </c>
      <c r="V576" s="131" t="s">
        <v>866</v>
      </c>
      <c r="W576" s="262" t="s">
        <v>1014</v>
      </c>
      <c r="X576" s="36"/>
    </row>
    <row r="577" spans="1:24" ht="85.5" hidden="1">
      <c r="A577" s="24" t="s">
        <v>358</v>
      </c>
      <c r="B577" s="24" t="s">
        <v>1005</v>
      </c>
      <c r="C577" s="24" t="s">
        <v>1006</v>
      </c>
      <c r="D577" s="24" t="s">
        <v>1012</v>
      </c>
      <c r="E577" s="27">
        <v>15</v>
      </c>
      <c r="F577" s="110" t="s">
        <v>1015</v>
      </c>
      <c r="G577" s="110" t="s">
        <v>35</v>
      </c>
      <c r="H577" s="110" t="s">
        <v>36</v>
      </c>
      <c r="I577" s="27" t="s">
        <v>37</v>
      </c>
      <c r="J577" s="26">
        <v>40</v>
      </c>
      <c r="K577" s="24">
        <v>2020</v>
      </c>
      <c r="L577" s="192"/>
      <c r="M577" s="24">
        <v>5</v>
      </c>
      <c r="N577" s="111"/>
      <c r="O577" s="111"/>
      <c r="P577" s="68" t="s">
        <v>162</v>
      </c>
      <c r="Q577" s="28">
        <v>0</v>
      </c>
      <c r="R577" s="28">
        <v>0</v>
      </c>
      <c r="S577" s="85">
        <v>0</v>
      </c>
      <c r="T577" s="24" t="s">
        <v>41</v>
      </c>
      <c r="U577" s="113" t="s">
        <v>2295</v>
      </c>
      <c r="V577" s="131" t="s">
        <v>866</v>
      </c>
      <c r="W577" s="262" t="s">
        <v>1014</v>
      </c>
      <c r="X577" s="36"/>
    </row>
    <row r="578" spans="1:24" ht="85.5" hidden="1">
      <c r="A578" s="8" t="s">
        <v>358</v>
      </c>
      <c r="B578" s="8" t="s">
        <v>1005</v>
      </c>
      <c r="C578" s="8" t="s">
        <v>1006</v>
      </c>
      <c r="D578" s="8" t="s">
        <v>1012</v>
      </c>
      <c r="E578" s="12">
        <v>15</v>
      </c>
      <c r="F578" s="95" t="s">
        <v>1016</v>
      </c>
      <c r="G578" s="95" t="s">
        <v>35</v>
      </c>
      <c r="H578" s="95" t="s">
        <v>36</v>
      </c>
      <c r="I578" s="12" t="s">
        <v>37</v>
      </c>
      <c r="J578" s="9">
        <v>40</v>
      </c>
      <c r="K578" s="8">
        <v>2020</v>
      </c>
      <c r="L578" s="192"/>
      <c r="M578" s="8">
        <v>5</v>
      </c>
      <c r="N578" s="106"/>
      <c r="O578" s="106"/>
      <c r="P578" s="51" t="s">
        <v>162</v>
      </c>
      <c r="Q578" s="14">
        <v>0</v>
      </c>
      <c r="R578" s="14">
        <v>0</v>
      </c>
      <c r="S578" s="64">
        <v>0</v>
      </c>
      <c r="T578" s="8" t="s">
        <v>41</v>
      </c>
      <c r="U578" s="107" t="s">
        <v>2296</v>
      </c>
      <c r="V578" s="131" t="s">
        <v>866</v>
      </c>
      <c r="W578" s="216" t="s">
        <v>1014</v>
      </c>
      <c r="X578" s="36" t="s">
        <v>78</v>
      </c>
    </row>
    <row r="579" spans="1:24" ht="165" hidden="1">
      <c r="A579" s="8" t="s">
        <v>358</v>
      </c>
      <c r="B579" s="8" t="s">
        <v>1005</v>
      </c>
      <c r="C579" s="12" t="s">
        <v>1170</v>
      </c>
      <c r="D579" s="12" t="s">
        <v>1176</v>
      </c>
      <c r="E579" s="8">
        <v>15</v>
      </c>
      <c r="F579" s="12" t="s">
        <v>1178</v>
      </c>
      <c r="G579" s="8" t="s">
        <v>45</v>
      </c>
      <c r="H579" s="12" t="s">
        <v>331</v>
      </c>
      <c r="I579" s="12" t="s">
        <v>37</v>
      </c>
      <c r="J579" s="62">
        <v>4</v>
      </c>
      <c r="K579" s="12">
        <v>2020</v>
      </c>
      <c r="L579" s="192"/>
      <c r="M579" s="12">
        <v>43</v>
      </c>
      <c r="N579" s="106"/>
      <c r="O579" s="106"/>
      <c r="P579" s="51" t="s">
        <v>162</v>
      </c>
      <c r="Q579" s="64">
        <v>0</v>
      </c>
      <c r="R579" s="14">
        <v>0</v>
      </c>
      <c r="S579" s="85">
        <v>10000</v>
      </c>
      <c r="T579" s="8" t="s">
        <v>41</v>
      </c>
      <c r="U579" s="107" t="s">
        <v>2297</v>
      </c>
      <c r="V579" s="131" t="s">
        <v>866</v>
      </c>
      <c r="W579" s="221" t="s">
        <v>1014</v>
      </c>
      <c r="X579" s="36" t="s">
        <v>78</v>
      </c>
    </row>
    <row r="580" spans="1:24" ht="135" hidden="1">
      <c r="A580" s="8" t="s">
        <v>358</v>
      </c>
      <c r="B580" s="8" t="s">
        <v>1005</v>
      </c>
      <c r="C580" s="12" t="s">
        <v>1170</v>
      </c>
      <c r="D580" s="12" t="s">
        <v>1176</v>
      </c>
      <c r="E580" s="8">
        <v>15</v>
      </c>
      <c r="F580" s="12" t="s">
        <v>1179</v>
      </c>
      <c r="G580" s="8" t="s">
        <v>45</v>
      </c>
      <c r="H580" s="12" t="s">
        <v>36</v>
      </c>
      <c r="I580" s="12" t="s">
        <v>37</v>
      </c>
      <c r="J580" s="62">
        <v>16</v>
      </c>
      <c r="K580" s="12">
        <v>2020</v>
      </c>
      <c r="L580" s="192"/>
      <c r="M580" s="12">
        <v>43</v>
      </c>
      <c r="N580" s="106"/>
      <c r="O580" s="106"/>
      <c r="P580" s="8" t="s">
        <v>247</v>
      </c>
      <c r="Q580" s="64">
        <v>0</v>
      </c>
      <c r="R580" s="14">
        <v>0</v>
      </c>
      <c r="S580" s="64">
        <v>0</v>
      </c>
      <c r="T580" s="8" t="s">
        <v>41</v>
      </c>
      <c r="U580" s="107" t="s">
        <v>2298</v>
      </c>
      <c r="V580" s="131" t="s">
        <v>866</v>
      </c>
      <c r="W580" s="221" t="s">
        <v>1014</v>
      </c>
      <c r="X580" s="36" t="s">
        <v>78</v>
      </c>
    </row>
    <row r="581" spans="1:24" ht="135" hidden="1">
      <c r="A581" s="8" t="s">
        <v>358</v>
      </c>
      <c r="B581" s="12" t="s">
        <v>1005</v>
      </c>
      <c r="C581" s="12" t="s">
        <v>1170</v>
      </c>
      <c r="D581" s="12" t="s">
        <v>1176</v>
      </c>
      <c r="E581" s="12">
        <v>15</v>
      </c>
      <c r="F581" s="12" t="s">
        <v>1180</v>
      </c>
      <c r="G581" s="12" t="s">
        <v>45</v>
      </c>
      <c r="H581" s="12" t="s">
        <v>331</v>
      </c>
      <c r="I581" s="12" t="s">
        <v>37</v>
      </c>
      <c r="J581" s="62">
        <v>8</v>
      </c>
      <c r="K581" s="12">
        <v>2020</v>
      </c>
      <c r="L581" s="192"/>
      <c r="M581" s="12">
        <v>43</v>
      </c>
      <c r="N581" s="106"/>
      <c r="O581" s="106"/>
      <c r="P581" s="51" t="s">
        <v>162</v>
      </c>
      <c r="Q581" s="64">
        <v>0</v>
      </c>
      <c r="R581" s="14">
        <v>0</v>
      </c>
      <c r="S581" s="85">
        <v>15000</v>
      </c>
      <c r="T581" s="8" t="s">
        <v>41</v>
      </c>
      <c r="U581" s="107" t="s">
        <v>2299</v>
      </c>
      <c r="V581" s="131" t="s">
        <v>866</v>
      </c>
      <c r="W581" s="221" t="s">
        <v>1014</v>
      </c>
      <c r="X581" s="36" t="s">
        <v>78</v>
      </c>
    </row>
    <row r="582" spans="1:24" ht="135" hidden="1">
      <c r="A582" s="8" t="s">
        <v>358</v>
      </c>
      <c r="B582" s="8" t="s">
        <v>1005</v>
      </c>
      <c r="C582" s="12" t="s">
        <v>1170</v>
      </c>
      <c r="D582" s="12" t="s">
        <v>1176</v>
      </c>
      <c r="E582" s="8">
        <v>15</v>
      </c>
      <c r="F582" s="12" t="s">
        <v>1181</v>
      </c>
      <c r="G582" s="8" t="s">
        <v>45</v>
      </c>
      <c r="H582" s="12" t="s">
        <v>331</v>
      </c>
      <c r="I582" s="12" t="s">
        <v>37</v>
      </c>
      <c r="J582" s="62">
        <v>8</v>
      </c>
      <c r="K582" s="12">
        <v>2020</v>
      </c>
      <c r="L582" s="192"/>
      <c r="M582" s="12">
        <v>43</v>
      </c>
      <c r="N582" s="106"/>
      <c r="O582" s="106"/>
      <c r="P582" s="51" t="s">
        <v>162</v>
      </c>
      <c r="Q582" s="64">
        <v>0</v>
      </c>
      <c r="R582" s="14">
        <v>0</v>
      </c>
      <c r="S582" s="85">
        <v>15000</v>
      </c>
      <c r="T582" s="8" t="s">
        <v>41</v>
      </c>
      <c r="U582" s="107" t="s">
        <v>2300</v>
      </c>
      <c r="V582" s="131" t="s">
        <v>866</v>
      </c>
      <c r="W582" s="221" t="s">
        <v>1014</v>
      </c>
      <c r="X582" s="36" t="s">
        <v>78</v>
      </c>
    </row>
    <row r="583" spans="1:24" ht="135" hidden="1">
      <c r="A583" s="8" t="s">
        <v>358</v>
      </c>
      <c r="B583" s="8" t="s">
        <v>1005</v>
      </c>
      <c r="C583" s="12" t="s">
        <v>1170</v>
      </c>
      <c r="D583" s="12" t="s">
        <v>1176</v>
      </c>
      <c r="E583" s="8">
        <v>15</v>
      </c>
      <c r="F583" s="12" t="s">
        <v>1182</v>
      </c>
      <c r="G583" s="8" t="s">
        <v>45</v>
      </c>
      <c r="H583" s="12" t="s">
        <v>331</v>
      </c>
      <c r="I583" s="12" t="s">
        <v>37</v>
      </c>
      <c r="J583" s="62">
        <v>8</v>
      </c>
      <c r="K583" s="12">
        <v>2020</v>
      </c>
      <c r="L583" s="192"/>
      <c r="M583" s="12">
        <v>43</v>
      </c>
      <c r="N583" s="106"/>
      <c r="O583" s="106"/>
      <c r="P583" s="51" t="s">
        <v>162</v>
      </c>
      <c r="Q583" s="64">
        <v>0</v>
      </c>
      <c r="R583" s="14">
        <v>0</v>
      </c>
      <c r="S583" s="64">
        <v>0</v>
      </c>
      <c r="T583" s="8" t="s">
        <v>41</v>
      </c>
      <c r="U583" s="107" t="s">
        <v>2301</v>
      </c>
      <c r="V583" s="131" t="s">
        <v>866</v>
      </c>
      <c r="W583" s="221" t="s">
        <v>1014</v>
      </c>
      <c r="X583" s="36" t="s">
        <v>78</v>
      </c>
    </row>
    <row r="584" spans="1:24" ht="120" hidden="1">
      <c r="A584" s="19" t="s">
        <v>358</v>
      </c>
      <c r="B584" s="19" t="s">
        <v>1005</v>
      </c>
      <c r="C584" s="19" t="s">
        <v>1143</v>
      </c>
      <c r="D584" s="37" t="s">
        <v>1144</v>
      </c>
      <c r="E584" s="19">
        <v>15</v>
      </c>
      <c r="F584" s="8" t="s">
        <v>1145</v>
      </c>
      <c r="G584" s="8" t="s">
        <v>45</v>
      </c>
      <c r="H584" s="19" t="s">
        <v>1074</v>
      </c>
      <c r="I584" s="37" t="s">
        <v>37</v>
      </c>
      <c r="J584" s="10">
        <v>24</v>
      </c>
      <c r="K584" s="19">
        <v>2020</v>
      </c>
      <c r="L584" s="192"/>
      <c r="M584" s="19">
        <v>22</v>
      </c>
      <c r="N584" s="106"/>
      <c r="O584" s="106"/>
      <c r="P584" s="19" t="s">
        <v>247</v>
      </c>
      <c r="Q584" s="20">
        <v>0</v>
      </c>
      <c r="R584" s="20">
        <v>0</v>
      </c>
      <c r="S584" s="20">
        <f>(Q584+R584)*M584</f>
        <v>0</v>
      </c>
      <c r="T584" s="19" t="s">
        <v>41</v>
      </c>
      <c r="U584" s="107" t="s">
        <v>2302</v>
      </c>
      <c r="V584" s="131" t="s">
        <v>866</v>
      </c>
      <c r="W584" s="216" t="s">
        <v>1014</v>
      </c>
      <c r="X584" s="36" t="s">
        <v>78</v>
      </c>
    </row>
    <row r="585" spans="1:24" ht="195" hidden="1">
      <c r="A585" s="8" t="s">
        <v>358</v>
      </c>
      <c r="B585" s="8" t="s">
        <v>1005</v>
      </c>
      <c r="C585" s="12" t="s">
        <v>1170</v>
      </c>
      <c r="D585" s="12" t="s">
        <v>1176</v>
      </c>
      <c r="E585" s="8">
        <v>15</v>
      </c>
      <c r="F585" s="12" t="s">
        <v>1183</v>
      </c>
      <c r="G585" s="8" t="s">
        <v>45</v>
      </c>
      <c r="H585" s="51" t="s">
        <v>544</v>
      </c>
      <c r="I585" s="12" t="s">
        <v>37</v>
      </c>
      <c r="J585" s="62">
        <v>16</v>
      </c>
      <c r="K585" s="12">
        <v>2020</v>
      </c>
      <c r="L585" s="192"/>
      <c r="M585" s="12">
        <v>10</v>
      </c>
      <c r="N585" s="106"/>
      <c r="O585" s="106"/>
      <c r="P585" s="51" t="s">
        <v>162</v>
      </c>
      <c r="Q585" s="64">
        <v>0</v>
      </c>
      <c r="R585" s="64">
        <v>0</v>
      </c>
      <c r="S585" s="85">
        <v>39484</v>
      </c>
      <c r="T585" s="8" t="s">
        <v>41</v>
      </c>
      <c r="U585" s="107" t="s">
        <v>2303</v>
      </c>
      <c r="V585" s="131" t="s">
        <v>866</v>
      </c>
      <c r="W585" s="221" t="s">
        <v>1014</v>
      </c>
      <c r="X585" s="36" t="s">
        <v>78</v>
      </c>
    </row>
    <row r="586" spans="1:24" ht="45" hidden="1">
      <c r="A586" s="19" t="s">
        <v>358</v>
      </c>
      <c r="B586" s="19" t="s">
        <v>1005</v>
      </c>
      <c r="C586" s="19" t="s">
        <v>1143</v>
      </c>
      <c r="D586" s="37" t="s">
        <v>1144</v>
      </c>
      <c r="E586" s="19">
        <v>15</v>
      </c>
      <c r="F586" s="8" t="s">
        <v>1146</v>
      </c>
      <c r="G586" s="8" t="s">
        <v>45</v>
      </c>
      <c r="H586" s="19" t="s">
        <v>331</v>
      </c>
      <c r="I586" s="37" t="s">
        <v>37</v>
      </c>
      <c r="J586" s="10">
        <v>8</v>
      </c>
      <c r="K586" s="19">
        <v>2020</v>
      </c>
      <c r="L586" s="192"/>
      <c r="M586" s="19">
        <v>22</v>
      </c>
      <c r="N586" s="106"/>
      <c r="O586" s="106"/>
      <c r="P586" s="19" t="s">
        <v>247</v>
      </c>
      <c r="Q586" s="20">
        <v>0</v>
      </c>
      <c r="R586" s="20">
        <v>0</v>
      </c>
      <c r="S586" s="20">
        <v>0</v>
      </c>
      <c r="T586" s="19" t="s">
        <v>41</v>
      </c>
      <c r="U586" s="107" t="s">
        <v>2304</v>
      </c>
      <c r="V586" s="131" t="s">
        <v>866</v>
      </c>
      <c r="W586" s="216" t="s">
        <v>1014</v>
      </c>
      <c r="X586" s="36" t="s">
        <v>78</v>
      </c>
    </row>
    <row r="587" spans="1:24" ht="105" hidden="1">
      <c r="A587" s="8" t="s">
        <v>358</v>
      </c>
      <c r="B587" s="8" t="s">
        <v>1005</v>
      </c>
      <c r="C587" s="12" t="s">
        <v>1170</v>
      </c>
      <c r="D587" s="12" t="s">
        <v>1176</v>
      </c>
      <c r="E587" s="8">
        <v>15</v>
      </c>
      <c r="F587" s="12" t="s">
        <v>1184</v>
      </c>
      <c r="G587" s="8" t="s">
        <v>45</v>
      </c>
      <c r="H587" s="12" t="s">
        <v>331</v>
      </c>
      <c r="I587" s="12" t="s">
        <v>37</v>
      </c>
      <c r="J587" s="62">
        <v>8</v>
      </c>
      <c r="K587" s="12">
        <v>2020</v>
      </c>
      <c r="L587" s="192"/>
      <c r="M587" s="12">
        <v>43</v>
      </c>
      <c r="N587" s="106"/>
      <c r="O587" s="106"/>
      <c r="P587" s="51" t="s">
        <v>162</v>
      </c>
      <c r="Q587" s="64">
        <v>0</v>
      </c>
      <c r="R587" s="14">
        <v>0</v>
      </c>
      <c r="S587" s="64">
        <v>0</v>
      </c>
      <c r="T587" s="8" t="s">
        <v>41</v>
      </c>
      <c r="U587" s="107" t="s">
        <v>2305</v>
      </c>
      <c r="V587" s="131" t="s">
        <v>866</v>
      </c>
      <c r="W587" s="221" t="s">
        <v>1014</v>
      </c>
      <c r="X587" s="36" t="s">
        <v>78</v>
      </c>
    </row>
    <row r="588" spans="1:24" ht="90" hidden="1">
      <c r="A588" s="8" t="s">
        <v>358</v>
      </c>
      <c r="B588" s="8" t="s">
        <v>1005</v>
      </c>
      <c r="C588" s="8" t="s">
        <v>1143</v>
      </c>
      <c r="D588" s="37" t="s">
        <v>1144</v>
      </c>
      <c r="E588" s="8">
        <v>15</v>
      </c>
      <c r="F588" s="8" t="s">
        <v>1147</v>
      </c>
      <c r="G588" s="8" t="s">
        <v>45</v>
      </c>
      <c r="H588" s="114" t="s">
        <v>1074</v>
      </c>
      <c r="I588" s="12" t="s">
        <v>37</v>
      </c>
      <c r="J588" s="9">
        <v>8</v>
      </c>
      <c r="K588" s="8">
        <v>2020</v>
      </c>
      <c r="L588" s="192"/>
      <c r="M588" s="8">
        <v>22</v>
      </c>
      <c r="N588" s="106"/>
      <c r="O588" s="106"/>
      <c r="P588" s="8" t="s">
        <v>247</v>
      </c>
      <c r="Q588" s="14">
        <v>0</v>
      </c>
      <c r="R588" s="14">
        <v>0</v>
      </c>
      <c r="S588" s="14">
        <f>(Q588+R588)*M588</f>
        <v>0</v>
      </c>
      <c r="T588" s="8" t="s">
        <v>41</v>
      </c>
      <c r="U588" s="107" t="s">
        <v>2306</v>
      </c>
      <c r="V588" s="131" t="s">
        <v>866</v>
      </c>
      <c r="W588" s="216" t="s">
        <v>1014</v>
      </c>
      <c r="X588" s="36" t="s">
        <v>78</v>
      </c>
    </row>
    <row r="589" spans="1:24" ht="90" hidden="1">
      <c r="A589" s="8" t="s">
        <v>358</v>
      </c>
      <c r="B589" s="8" t="s">
        <v>1005</v>
      </c>
      <c r="C589" s="8" t="s">
        <v>1143</v>
      </c>
      <c r="D589" s="37" t="s">
        <v>1144</v>
      </c>
      <c r="E589" s="8">
        <v>15</v>
      </c>
      <c r="F589" s="8" t="s">
        <v>1148</v>
      </c>
      <c r="G589" s="8" t="s">
        <v>45</v>
      </c>
      <c r="H589" s="8" t="s">
        <v>331</v>
      </c>
      <c r="I589" s="12" t="s">
        <v>37</v>
      </c>
      <c r="J589" s="9">
        <v>8</v>
      </c>
      <c r="K589" s="8">
        <v>2020</v>
      </c>
      <c r="L589" s="192"/>
      <c r="M589" s="8">
        <v>22</v>
      </c>
      <c r="N589" s="106"/>
      <c r="O589" s="106"/>
      <c r="P589" s="8" t="s">
        <v>247</v>
      </c>
      <c r="Q589" s="14">
        <v>0</v>
      </c>
      <c r="R589" s="14">
        <v>0</v>
      </c>
      <c r="S589" s="14">
        <v>0</v>
      </c>
      <c r="T589" s="8" t="s">
        <v>41</v>
      </c>
      <c r="U589" s="107" t="s">
        <v>2307</v>
      </c>
      <c r="V589" s="131" t="s">
        <v>866</v>
      </c>
      <c r="W589" s="216" t="s">
        <v>1014</v>
      </c>
      <c r="X589" s="36" t="s">
        <v>78</v>
      </c>
    </row>
    <row r="590" spans="1:24" ht="90" hidden="1">
      <c r="A590" s="8" t="s">
        <v>358</v>
      </c>
      <c r="B590" s="8" t="s">
        <v>1005</v>
      </c>
      <c r="C590" s="8" t="s">
        <v>1143</v>
      </c>
      <c r="D590" s="37" t="s">
        <v>1144</v>
      </c>
      <c r="E590" s="8">
        <v>15</v>
      </c>
      <c r="F590" s="8" t="s">
        <v>1075</v>
      </c>
      <c r="G590" s="8" t="s">
        <v>45</v>
      </c>
      <c r="H590" s="114" t="s">
        <v>1074</v>
      </c>
      <c r="I590" s="12" t="s">
        <v>37</v>
      </c>
      <c r="J590" s="9">
        <v>8</v>
      </c>
      <c r="K590" s="8">
        <v>2020</v>
      </c>
      <c r="L590" s="192"/>
      <c r="M590" s="8">
        <v>20</v>
      </c>
      <c r="N590" s="106"/>
      <c r="O590" s="106"/>
      <c r="P590" s="51" t="s">
        <v>162</v>
      </c>
      <c r="Q590" s="14">
        <v>0</v>
      </c>
      <c r="R590" s="14">
        <v>0</v>
      </c>
      <c r="S590" s="14">
        <f>(Q590+R590)*M590</f>
        <v>0</v>
      </c>
      <c r="T590" s="8" t="s">
        <v>41</v>
      </c>
      <c r="U590" s="107" t="s">
        <v>2308</v>
      </c>
      <c r="V590" s="131" t="s">
        <v>866</v>
      </c>
      <c r="W590" s="216" t="s">
        <v>1014</v>
      </c>
      <c r="X590" s="36" t="s">
        <v>78</v>
      </c>
    </row>
    <row r="591" spans="1:24" ht="85.5" hidden="1">
      <c r="A591" s="8" t="s">
        <v>358</v>
      </c>
      <c r="B591" s="8" t="s">
        <v>1005</v>
      </c>
      <c r="C591" s="8" t="s">
        <v>1006</v>
      </c>
      <c r="D591" s="8" t="s">
        <v>1012</v>
      </c>
      <c r="E591" s="12">
        <v>15</v>
      </c>
      <c r="F591" s="95" t="s">
        <v>1017</v>
      </c>
      <c r="G591" s="95" t="s">
        <v>35</v>
      </c>
      <c r="H591" s="95" t="s">
        <v>36</v>
      </c>
      <c r="I591" s="12" t="s">
        <v>37</v>
      </c>
      <c r="J591" s="9">
        <v>40</v>
      </c>
      <c r="K591" s="8">
        <v>2020</v>
      </c>
      <c r="L591" s="192"/>
      <c r="M591" s="8">
        <v>5</v>
      </c>
      <c r="N591" s="106"/>
      <c r="O591" s="106"/>
      <c r="P591" s="51" t="s">
        <v>162</v>
      </c>
      <c r="Q591" s="64">
        <v>0</v>
      </c>
      <c r="R591" s="64">
        <v>0</v>
      </c>
      <c r="S591" s="64">
        <v>0</v>
      </c>
      <c r="T591" s="51" t="s">
        <v>41</v>
      </c>
      <c r="U591" s="107" t="s">
        <v>2296</v>
      </c>
      <c r="V591" s="131" t="s">
        <v>866</v>
      </c>
      <c r="W591" s="221" t="s">
        <v>1014</v>
      </c>
      <c r="X591" s="36" t="s">
        <v>78</v>
      </c>
    </row>
    <row r="592" spans="1:24" ht="42.75" hidden="1">
      <c r="A592" s="19" t="s">
        <v>358</v>
      </c>
      <c r="B592" s="19" t="s">
        <v>1005</v>
      </c>
      <c r="C592" s="19" t="s">
        <v>1006</v>
      </c>
      <c r="D592" s="19" t="s">
        <v>1007</v>
      </c>
      <c r="E592" s="37">
        <v>15</v>
      </c>
      <c r="F592" s="37" t="s">
        <v>1018</v>
      </c>
      <c r="G592" s="37" t="s">
        <v>45</v>
      </c>
      <c r="H592" s="19" t="s">
        <v>36</v>
      </c>
      <c r="I592" s="37" t="s">
        <v>37</v>
      </c>
      <c r="J592" s="10">
        <v>40</v>
      </c>
      <c r="K592" s="19">
        <v>2020</v>
      </c>
      <c r="L592" s="192"/>
      <c r="M592" s="19">
        <v>2</v>
      </c>
      <c r="N592" s="106"/>
      <c r="O592" s="106"/>
      <c r="P592" s="19" t="s">
        <v>162</v>
      </c>
      <c r="Q592" s="20">
        <v>0</v>
      </c>
      <c r="R592" s="20">
        <v>0</v>
      </c>
      <c r="S592" s="60">
        <v>0</v>
      </c>
      <c r="T592" s="19" t="s">
        <v>41</v>
      </c>
      <c r="U592" s="15" t="s">
        <v>2282</v>
      </c>
      <c r="V592" s="131" t="s">
        <v>201</v>
      </c>
      <c r="W592" s="210" t="s">
        <v>207</v>
      </c>
      <c r="X592" s="36" t="s">
        <v>50</v>
      </c>
    </row>
    <row r="593" spans="1:24" ht="85.5" hidden="1">
      <c r="A593" s="8" t="s">
        <v>358</v>
      </c>
      <c r="B593" s="8" t="s">
        <v>1005</v>
      </c>
      <c r="C593" s="8" t="s">
        <v>1006</v>
      </c>
      <c r="D593" s="8" t="s">
        <v>1012</v>
      </c>
      <c r="E593" s="12">
        <v>15</v>
      </c>
      <c r="F593" s="95" t="s">
        <v>1019</v>
      </c>
      <c r="G593" s="95" t="s">
        <v>35</v>
      </c>
      <c r="H593" s="95" t="s">
        <v>36</v>
      </c>
      <c r="I593" s="12" t="s">
        <v>37</v>
      </c>
      <c r="J593" s="9">
        <v>40</v>
      </c>
      <c r="K593" s="8">
        <v>2020</v>
      </c>
      <c r="L593" s="192"/>
      <c r="M593" s="8">
        <v>5</v>
      </c>
      <c r="N593" s="106"/>
      <c r="O593" s="106"/>
      <c r="P593" s="8" t="s">
        <v>162</v>
      </c>
      <c r="Q593" s="14">
        <v>0</v>
      </c>
      <c r="R593" s="14">
        <v>0</v>
      </c>
      <c r="S593" s="64">
        <v>0</v>
      </c>
      <c r="T593" s="8" t="s">
        <v>41</v>
      </c>
      <c r="U593" s="107" t="s">
        <v>2296</v>
      </c>
      <c r="V593" s="131" t="s">
        <v>866</v>
      </c>
      <c r="W593" s="221" t="s">
        <v>1014</v>
      </c>
      <c r="X593" s="36" t="s">
        <v>78</v>
      </c>
    </row>
    <row r="594" spans="1:24" ht="120" hidden="1">
      <c r="A594" s="8" t="s">
        <v>358</v>
      </c>
      <c r="B594" s="8" t="s">
        <v>1005</v>
      </c>
      <c r="C594" s="12" t="s">
        <v>1170</v>
      </c>
      <c r="D594" s="8" t="s">
        <v>1176</v>
      </c>
      <c r="E594" s="8">
        <v>15</v>
      </c>
      <c r="F594" s="12" t="s">
        <v>1185</v>
      </c>
      <c r="G594" s="8" t="s">
        <v>45</v>
      </c>
      <c r="H594" s="12" t="s">
        <v>331</v>
      </c>
      <c r="I594" s="12" t="s">
        <v>37</v>
      </c>
      <c r="J594" s="62">
        <v>8</v>
      </c>
      <c r="K594" s="12">
        <v>2020</v>
      </c>
      <c r="L594" s="192"/>
      <c r="M594" s="12">
        <v>43</v>
      </c>
      <c r="N594" s="106"/>
      <c r="O594" s="106"/>
      <c r="P594" s="51" t="s">
        <v>162</v>
      </c>
      <c r="Q594" s="64">
        <v>0</v>
      </c>
      <c r="R594" s="14">
        <v>0</v>
      </c>
      <c r="S594" s="60">
        <v>0</v>
      </c>
      <c r="T594" s="8" t="s">
        <v>41</v>
      </c>
      <c r="U594" s="92" t="s">
        <v>2309</v>
      </c>
      <c r="V594" s="131" t="s">
        <v>866</v>
      </c>
      <c r="W594" s="221" t="s">
        <v>1014</v>
      </c>
      <c r="X594" s="36" t="s">
        <v>78</v>
      </c>
    </row>
    <row r="595" spans="1:24" ht="105" hidden="1">
      <c r="A595" s="8" t="s">
        <v>358</v>
      </c>
      <c r="B595" s="8" t="s">
        <v>1005</v>
      </c>
      <c r="C595" s="12" t="s">
        <v>1170</v>
      </c>
      <c r="D595" s="12" t="s">
        <v>1176</v>
      </c>
      <c r="E595" s="8">
        <v>15</v>
      </c>
      <c r="F595" s="12" t="s">
        <v>1186</v>
      </c>
      <c r="G595" s="8" t="s">
        <v>45</v>
      </c>
      <c r="H595" s="12" t="s">
        <v>1174</v>
      </c>
      <c r="I595" s="12" t="s">
        <v>37</v>
      </c>
      <c r="J595" s="62">
        <v>16</v>
      </c>
      <c r="K595" s="12">
        <v>2020</v>
      </c>
      <c r="L595" s="192"/>
      <c r="M595" s="12">
        <v>43</v>
      </c>
      <c r="N595" s="106"/>
      <c r="O595" s="106"/>
      <c r="P595" s="51" t="s">
        <v>162</v>
      </c>
      <c r="Q595" s="64">
        <v>0</v>
      </c>
      <c r="R595" s="14">
        <v>0</v>
      </c>
      <c r="S595" s="60">
        <v>0</v>
      </c>
      <c r="T595" s="8" t="s">
        <v>41</v>
      </c>
      <c r="U595" s="92" t="s">
        <v>2310</v>
      </c>
      <c r="V595" s="131" t="s">
        <v>866</v>
      </c>
      <c r="W595" s="221" t="s">
        <v>1014</v>
      </c>
      <c r="X595" s="36" t="s">
        <v>78</v>
      </c>
    </row>
    <row r="596" spans="1:24" ht="120" hidden="1">
      <c r="A596" s="8" t="s">
        <v>358</v>
      </c>
      <c r="B596" s="8" t="s">
        <v>1005</v>
      </c>
      <c r="C596" s="12" t="s">
        <v>1170</v>
      </c>
      <c r="D596" s="12" t="s">
        <v>1176</v>
      </c>
      <c r="E596" s="8">
        <v>15</v>
      </c>
      <c r="F596" s="12" t="s">
        <v>1187</v>
      </c>
      <c r="G596" s="8" t="s">
        <v>45</v>
      </c>
      <c r="H596" s="12" t="s">
        <v>331</v>
      </c>
      <c r="I596" s="12" t="s">
        <v>37</v>
      </c>
      <c r="J596" s="62">
        <v>8</v>
      </c>
      <c r="K596" s="12">
        <v>2020</v>
      </c>
      <c r="L596" s="192"/>
      <c r="M596" s="12">
        <v>43</v>
      </c>
      <c r="N596" s="106"/>
      <c r="O596" s="106"/>
      <c r="P596" s="51" t="s">
        <v>162</v>
      </c>
      <c r="Q596" s="64">
        <v>0</v>
      </c>
      <c r="R596" s="14">
        <v>0</v>
      </c>
      <c r="S596" s="60">
        <v>0</v>
      </c>
      <c r="T596" s="8" t="s">
        <v>41</v>
      </c>
      <c r="U596" s="92" t="s">
        <v>2311</v>
      </c>
      <c r="V596" s="131" t="s">
        <v>866</v>
      </c>
      <c r="W596" s="221" t="s">
        <v>1014</v>
      </c>
      <c r="X596" s="36" t="s">
        <v>78</v>
      </c>
    </row>
    <row r="597" spans="1:24" ht="30" hidden="1">
      <c r="A597" s="19" t="s">
        <v>358</v>
      </c>
      <c r="B597" s="19" t="s">
        <v>1005</v>
      </c>
      <c r="C597" s="19" t="s">
        <v>1005</v>
      </c>
      <c r="D597" s="19" t="s">
        <v>1007</v>
      </c>
      <c r="E597" s="37">
        <v>15</v>
      </c>
      <c r="F597" s="37" t="s">
        <v>1110</v>
      </c>
      <c r="G597" s="37" t="s">
        <v>45</v>
      </c>
      <c r="H597" s="19" t="s">
        <v>36</v>
      </c>
      <c r="I597" s="37" t="s">
        <v>37</v>
      </c>
      <c r="J597" s="10">
        <v>20</v>
      </c>
      <c r="K597" s="37">
        <v>2020</v>
      </c>
      <c r="L597" s="192"/>
      <c r="M597" s="19">
        <v>2</v>
      </c>
      <c r="N597" s="106"/>
      <c r="O597" s="106"/>
      <c r="P597" s="54" t="s">
        <v>162</v>
      </c>
      <c r="Q597" s="20">
        <v>0</v>
      </c>
      <c r="R597" s="20">
        <v>0</v>
      </c>
      <c r="S597" s="60">
        <v>0</v>
      </c>
      <c r="T597" s="19" t="s">
        <v>41</v>
      </c>
      <c r="U597" s="33" t="s">
        <v>2312</v>
      </c>
      <c r="V597" s="216" t="s">
        <v>218</v>
      </c>
      <c r="W597" s="131" t="s">
        <v>377</v>
      </c>
      <c r="X597" s="36" t="s">
        <v>58</v>
      </c>
    </row>
    <row r="598" spans="1:24" ht="90" hidden="1">
      <c r="A598" s="19" t="s">
        <v>358</v>
      </c>
      <c r="B598" s="19" t="s">
        <v>1005</v>
      </c>
      <c r="C598" s="19" t="s">
        <v>1143</v>
      </c>
      <c r="D598" s="37" t="s">
        <v>1149</v>
      </c>
      <c r="E598" s="19">
        <v>15</v>
      </c>
      <c r="F598" s="95" t="s">
        <v>1150</v>
      </c>
      <c r="G598" s="95" t="s">
        <v>45</v>
      </c>
      <c r="H598" s="95" t="s">
        <v>1074</v>
      </c>
      <c r="I598" s="37" t="s">
        <v>37</v>
      </c>
      <c r="J598" s="10">
        <v>16</v>
      </c>
      <c r="K598" s="19">
        <v>2020</v>
      </c>
      <c r="L598" s="192"/>
      <c r="M598" s="19">
        <v>5</v>
      </c>
      <c r="N598" s="106"/>
      <c r="O598" s="106"/>
      <c r="P598" s="19" t="s">
        <v>247</v>
      </c>
      <c r="Q598" s="20">
        <v>0</v>
      </c>
      <c r="R598" s="20">
        <v>0</v>
      </c>
      <c r="S598" s="20">
        <f>(Q598+R598)*M598</f>
        <v>0</v>
      </c>
      <c r="T598" s="19" t="s">
        <v>41</v>
      </c>
      <c r="U598" s="107" t="s">
        <v>2313</v>
      </c>
      <c r="V598" s="210" t="s">
        <v>184</v>
      </c>
      <c r="W598" s="131" t="s">
        <v>1011</v>
      </c>
      <c r="X598" s="36" t="s">
        <v>58</v>
      </c>
    </row>
    <row r="599" spans="1:24" ht="99.75" hidden="1">
      <c r="A599" s="19" t="s">
        <v>358</v>
      </c>
      <c r="B599" s="19" t="s">
        <v>1005</v>
      </c>
      <c r="C599" s="37" t="s">
        <v>1170</v>
      </c>
      <c r="D599" s="19" t="s">
        <v>1188</v>
      </c>
      <c r="E599" s="37">
        <v>15</v>
      </c>
      <c r="F599" s="37" t="s">
        <v>66</v>
      </c>
      <c r="G599" s="19" t="s">
        <v>45</v>
      </c>
      <c r="H599" s="37" t="s">
        <v>1174</v>
      </c>
      <c r="I599" s="19" t="s">
        <v>46</v>
      </c>
      <c r="J599" s="65">
        <v>20</v>
      </c>
      <c r="K599" s="37">
        <v>2020</v>
      </c>
      <c r="L599" s="192"/>
      <c r="M599" s="37">
        <v>11</v>
      </c>
      <c r="N599" s="106"/>
      <c r="O599" s="106"/>
      <c r="P599" s="37" t="s">
        <v>1175</v>
      </c>
      <c r="Q599" s="60">
        <v>0</v>
      </c>
      <c r="R599" s="20">
        <v>0</v>
      </c>
      <c r="S599" s="60">
        <v>0</v>
      </c>
      <c r="T599" s="37" t="s">
        <v>41</v>
      </c>
      <c r="U599" s="15" t="s">
        <v>2279</v>
      </c>
      <c r="V599" s="216" t="s">
        <v>184</v>
      </c>
      <c r="W599" s="131" t="s">
        <v>799</v>
      </c>
      <c r="X599" s="36" t="s">
        <v>58</v>
      </c>
    </row>
    <row r="600" spans="1:24" ht="57" hidden="1">
      <c r="A600" s="19" t="s">
        <v>358</v>
      </c>
      <c r="B600" s="19" t="s">
        <v>526</v>
      </c>
      <c r="C600" s="19" t="s">
        <v>526</v>
      </c>
      <c r="D600" s="19" t="s">
        <v>533</v>
      </c>
      <c r="E600" s="19">
        <v>15</v>
      </c>
      <c r="F600" s="19" t="s">
        <v>534</v>
      </c>
      <c r="G600" s="19" t="s">
        <v>45</v>
      </c>
      <c r="H600" s="19" t="s">
        <v>331</v>
      </c>
      <c r="I600" s="37" t="s">
        <v>37</v>
      </c>
      <c r="J600" s="10">
        <v>16</v>
      </c>
      <c r="K600" s="115" t="s">
        <v>535</v>
      </c>
      <c r="L600" s="192"/>
      <c r="M600" s="19">
        <v>20</v>
      </c>
      <c r="N600" s="106"/>
      <c r="O600" s="106"/>
      <c r="P600" s="19" t="s">
        <v>532</v>
      </c>
      <c r="Q600" s="20">
        <v>0</v>
      </c>
      <c r="R600" s="20">
        <v>0</v>
      </c>
      <c r="S600" s="20">
        <v>0</v>
      </c>
      <c r="T600" s="19" t="s">
        <v>41</v>
      </c>
      <c r="U600" s="92" t="s">
        <v>2314</v>
      </c>
      <c r="V600" s="131" t="s">
        <v>184</v>
      </c>
      <c r="W600" s="216" t="s">
        <v>536</v>
      </c>
      <c r="X600" s="36" t="s">
        <v>78</v>
      </c>
    </row>
    <row r="601" spans="1:24" ht="57" hidden="1">
      <c r="A601" s="19" t="s">
        <v>358</v>
      </c>
      <c r="B601" s="19" t="s">
        <v>1005</v>
      </c>
      <c r="C601" s="19" t="s">
        <v>1084</v>
      </c>
      <c r="D601" s="19" t="s">
        <v>1085</v>
      </c>
      <c r="E601" s="19">
        <v>15</v>
      </c>
      <c r="F601" s="19" t="s">
        <v>1092</v>
      </c>
      <c r="G601" s="19" t="s">
        <v>45</v>
      </c>
      <c r="H601" s="19" t="s">
        <v>36</v>
      </c>
      <c r="I601" s="37" t="s">
        <v>37</v>
      </c>
      <c r="J601" s="10">
        <v>20</v>
      </c>
      <c r="K601" s="19">
        <v>2020</v>
      </c>
      <c r="L601" s="192"/>
      <c r="M601" s="19">
        <v>3</v>
      </c>
      <c r="N601" s="106"/>
      <c r="O601" s="106"/>
      <c r="P601" s="19" t="s">
        <v>247</v>
      </c>
      <c r="Q601" s="60">
        <v>0</v>
      </c>
      <c r="R601" s="20">
        <v>0</v>
      </c>
      <c r="S601" s="60">
        <v>0</v>
      </c>
      <c r="T601" s="19" t="s">
        <v>41</v>
      </c>
      <c r="U601" s="15" t="s">
        <v>2312</v>
      </c>
      <c r="V601" s="131" t="s">
        <v>63</v>
      </c>
      <c r="W601" s="131" t="s">
        <v>449</v>
      </c>
      <c r="X601" s="36" t="s">
        <v>58</v>
      </c>
    </row>
    <row r="602" spans="1:24" ht="99.75" hidden="1">
      <c r="A602" s="19" t="s">
        <v>358</v>
      </c>
      <c r="B602" s="54" t="s">
        <v>1005</v>
      </c>
      <c r="C602" s="54" t="s">
        <v>1111</v>
      </c>
      <c r="D602" s="54" t="s">
        <v>1112</v>
      </c>
      <c r="E602" s="19">
        <v>15</v>
      </c>
      <c r="F602" s="54" t="s">
        <v>1122</v>
      </c>
      <c r="G602" s="19" t="s">
        <v>35</v>
      </c>
      <c r="H602" s="54" t="s">
        <v>36</v>
      </c>
      <c r="I602" s="19" t="s">
        <v>46</v>
      </c>
      <c r="J602" s="67">
        <v>40</v>
      </c>
      <c r="K602" s="54" t="s">
        <v>1123</v>
      </c>
      <c r="L602" s="192"/>
      <c r="M602" s="54">
        <v>1</v>
      </c>
      <c r="N602" s="54">
        <v>1000744</v>
      </c>
      <c r="O602" s="54" t="s">
        <v>1124</v>
      </c>
      <c r="P602" s="19" t="s">
        <v>268</v>
      </c>
      <c r="Q602" s="60">
        <v>0</v>
      </c>
      <c r="R602" s="20">
        <v>0</v>
      </c>
      <c r="S602" s="60">
        <v>0</v>
      </c>
      <c r="T602" s="37" t="s">
        <v>235</v>
      </c>
      <c r="U602" s="37"/>
      <c r="V602" s="131" t="s">
        <v>235</v>
      </c>
      <c r="W602" s="216" t="s">
        <v>236</v>
      </c>
      <c r="X602" s="36"/>
    </row>
    <row r="603" spans="1:24" ht="28.5" hidden="1">
      <c r="A603" s="19" t="s">
        <v>358</v>
      </c>
      <c r="B603" s="19" t="s">
        <v>1005</v>
      </c>
      <c r="C603" s="19" t="s">
        <v>1006</v>
      </c>
      <c r="D603" s="37" t="s">
        <v>1020</v>
      </c>
      <c r="E603" s="37">
        <v>15</v>
      </c>
      <c r="F603" s="37" t="s">
        <v>1021</v>
      </c>
      <c r="G603" s="37" t="s">
        <v>145</v>
      </c>
      <c r="H603" s="19" t="s">
        <v>36</v>
      </c>
      <c r="I603" s="19" t="s">
        <v>46</v>
      </c>
      <c r="J603" s="116">
        <v>100</v>
      </c>
      <c r="K603" s="19" t="s">
        <v>1022</v>
      </c>
      <c r="L603" s="192" t="s">
        <v>759</v>
      </c>
      <c r="M603" s="19">
        <v>1</v>
      </c>
      <c r="N603" s="37">
        <v>2110915</v>
      </c>
      <c r="O603" s="37" t="s">
        <v>1023</v>
      </c>
      <c r="P603" s="54" t="s">
        <v>162</v>
      </c>
      <c r="Q603" s="20">
        <v>0</v>
      </c>
      <c r="R603" s="20">
        <v>0</v>
      </c>
      <c r="S603" s="20">
        <v>0</v>
      </c>
      <c r="T603" s="19" t="s">
        <v>145</v>
      </c>
      <c r="U603" s="37"/>
      <c r="V603" s="216" t="s">
        <v>218</v>
      </c>
      <c r="W603" s="216" t="s">
        <v>398</v>
      </c>
      <c r="X603" s="36"/>
    </row>
    <row r="604" spans="1:24" ht="71.25" hidden="1">
      <c r="A604" s="8" t="s">
        <v>358</v>
      </c>
      <c r="B604" s="8" t="s">
        <v>526</v>
      </c>
      <c r="C604" s="8" t="s">
        <v>526</v>
      </c>
      <c r="D604" s="8" t="s">
        <v>537</v>
      </c>
      <c r="E604" s="8">
        <v>10</v>
      </c>
      <c r="F604" s="8" t="s">
        <v>538</v>
      </c>
      <c r="G604" s="8" t="s">
        <v>45</v>
      </c>
      <c r="H604" s="8" t="s">
        <v>36</v>
      </c>
      <c r="I604" s="12" t="s">
        <v>37</v>
      </c>
      <c r="J604" s="9">
        <v>40</v>
      </c>
      <c r="K604" s="8">
        <v>2020</v>
      </c>
      <c r="L604" s="192"/>
      <c r="M604" s="8">
        <v>1</v>
      </c>
      <c r="N604" s="106"/>
      <c r="O604" s="106"/>
      <c r="P604" s="54" t="s">
        <v>162</v>
      </c>
      <c r="Q604" s="14">
        <v>0</v>
      </c>
      <c r="R604" s="14">
        <v>15000</v>
      </c>
      <c r="S604" s="14">
        <v>15000</v>
      </c>
      <c r="T604" s="19" t="s">
        <v>41</v>
      </c>
      <c r="U604" s="117" t="s">
        <v>2315</v>
      </c>
      <c r="V604" s="213" t="s">
        <v>539</v>
      </c>
      <c r="W604" s="214" t="s">
        <v>540</v>
      </c>
      <c r="X604" s="36" t="s">
        <v>58</v>
      </c>
    </row>
    <row r="605" spans="1:24" ht="60" hidden="1">
      <c r="A605" s="8" t="s">
        <v>358</v>
      </c>
      <c r="B605" s="8" t="s">
        <v>1005</v>
      </c>
      <c r="C605" s="8" t="s">
        <v>1143</v>
      </c>
      <c r="D605" s="12" t="s">
        <v>1144</v>
      </c>
      <c r="E605" s="8">
        <v>15</v>
      </c>
      <c r="F605" s="12" t="s">
        <v>1151</v>
      </c>
      <c r="G605" s="8" t="s">
        <v>45</v>
      </c>
      <c r="H605" s="8" t="s">
        <v>36</v>
      </c>
      <c r="I605" s="12" t="s">
        <v>37</v>
      </c>
      <c r="J605" s="9">
        <v>40</v>
      </c>
      <c r="K605" s="8">
        <v>2020</v>
      </c>
      <c r="L605" s="192"/>
      <c r="M605" s="8">
        <v>10</v>
      </c>
      <c r="N605" s="106"/>
      <c r="O605" s="106"/>
      <c r="P605" s="8" t="s">
        <v>247</v>
      </c>
      <c r="Q605" s="14">
        <v>0</v>
      </c>
      <c r="R605" s="14">
        <v>2250</v>
      </c>
      <c r="S605" s="14">
        <v>22500</v>
      </c>
      <c r="T605" s="8" t="s">
        <v>41</v>
      </c>
      <c r="U605" s="107" t="s">
        <v>2316</v>
      </c>
      <c r="V605" s="131" t="s">
        <v>866</v>
      </c>
      <c r="W605" s="221" t="s">
        <v>1014</v>
      </c>
      <c r="X605" s="36" t="s">
        <v>78</v>
      </c>
    </row>
    <row r="606" spans="1:24" ht="57" hidden="1">
      <c r="A606" s="19" t="s">
        <v>358</v>
      </c>
      <c r="B606" s="19" t="s">
        <v>526</v>
      </c>
      <c r="C606" s="19" t="s">
        <v>526</v>
      </c>
      <c r="D606" s="19" t="s">
        <v>533</v>
      </c>
      <c r="E606" s="19">
        <v>15</v>
      </c>
      <c r="F606" s="19" t="s">
        <v>541</v>
      </c>
      <c r="G606" s="19" t="s">
        <v>35</v>
      </c>
      <c r="H606" s="19" t="s">
        <v>36</v>
      </c>
      <c r="I606" s="37" t="s">
        <v>91</v>
      </c>
      <c r="J606" s="10">
        <v>40</v>
      </c>
      <c r="K606" s="19">
        <v>2020</v>
      </c>
      <c r="L606" s="192"/>
      <c r="M606" s="19">
        <v>4</v>
      </c>
      <c r="N606" s="106"/>
      <c r="O606" s="106"/>
      <c r="P606" s="54" t="s">
        <v>162</v>
      </c>
      <c r="Q606" s="20">
        <v>0</v>
      </c>
      <c r="R606" s="20">
        <v>0</v>
      </c>
      <c r="S606" s="20">
        <v>0</v>
      </c>
      <c r="T606" s="19" t="s">
        <v>41</v>
      </c>
      <c r="U606" s="92" t="s">
        <v>2317</v>
      </c>
      <c r="V606" s="131" t="s">
        <v>184</v>
      </c>
      <c r="W606" s="216" t="s">
        <v>542</v>
      </c>
      <c r="X606" s="36" t="s">
        <v>78</v>
      </c>
    </row>
    <row r="607" spans="1:24" ht="60" hidden="1">
      <c r="A607" s="113" t="s">
        <v>358</v>
      </c>
      <c r="B607" s="113" t="s">
        <v>526</v>
      </c>
      <c r="C607" s="113" t="s">
        <v>526</v>
      </c>
      <c r="D607" s="113" t="s">
        <v>533</v>
      </c>
      <c r="E607" s="113">
        <v>15</v>
      </c>
      <c r="F607" s="113" t="s">
        <v>543</v>
      </c>
      <c r="G607" s="113" t="s">
        <v>35</v>
      </c>
      <c r="H607" s="113" t="s">
        <v>544</v>
      </c>
      <c r="I607" s="113" t="s">
        <v>37</v>
      </c>
      <c r="J607" s="113">
        <v>480</v>
      </c>
      <c r="K607" s="113" t="s">
        <v>545</v>
      </c>
      <c r="L607" s="192"/>
      <c r="M607" s="113">
        <v>1</v>
      </c>
      <c r="N607" s="113">
        <v>1611355</v>
      </c>
      <c r="O607" s="113" t="s">
        <v>546</v>
      </c>
      <c r="P607" s="113" t="s">
        <v>162</v>
      </c>
      <c r="Q607" s="85">
        <v>0</v>
      </c>
      <c r="R607" s="28">
        <v>0</v>
      </c>
      <c r="S607" s="85">
        <v>0</v>
      </c>
      <c r="T607" s="113" t="s">
        <v>41</v>
      </c>
      <c r="U607" s="113" t="s">
        <v>2318</v>
      </c>
      <c r="V607" s="131" t="s">
        <v>184</v>
      </c>
      <c r="W607" s="262" t="s">
        <v>547</v>
      </c>
      <c r="X607" s="36"/>
    </row>
    <row r="608" spans="1:24" ht="99.75" hidden="1">
      <c r="A608" s="8" t="s">
        <v>358</v>
      </c>
      <c r="B608" s="8" t="s">
        <v>1005</v>
      </c>
      <c r="C608" s="8" t="s">
        <v>1051</v>
      </c>
      <c r="D608" s="8" t="s">
        <v>1052</v>
      </c>
      <c r="E608" s="8">
        <v>10</v>
      </c>
      <c r="F608" s="8" t="s">
        <v>1054</v>
      </c>
      <c r="G608" s="8" t="s">
        <v>35</v>
      </c>
      <c r="H608" s="8" t="s">
        <v>36</v>
      </c>
      <c r="I608" s="12" t="s">
        <v>37</v>
      </c>
      <c r="J608" s="9">
        <v>45</v>
      </c>
      <c r="K608" s="12">
        <v>2020</v>
      </c>
      <c r="L608" s="192"/>
      <c r="M608" s="8">
        <v>5</v>
      </c>
      <c r="N608" s="106"/>
      <c r="O608" s="106"/>
      <c r="P608" s="51" t="s">
        <v>162</v>
      </c>
      <c r="Q608" s="64">
        <v>0</v>
      </c>
      <c r="R608" s="14">
        <v>0</v>
      </c>
      <c r="S608" s="64">
        <v>0</v>
      </c>
      <c r="T608" s="8" t="s">
        <v>41</v>
      </c>
      <c r="U608" s="76" t="s">
        <v>2319</v>
      </c>
      <c r="V608" s="210" t="s">
        <v>184</v>
      </c>
      <c r="W608" s="221" t="s">
        <v>1011</v>
      </c>
      <c r="X608" s="36" t="s">
        <v>78</v>
      </c>
    </row>
    <row r="609" spans="1:24" ht="99.75" hidden="1">
      <c r="A609" s="8" t="s">
        <v>358</v>
      </c>
      <c r="B609" s="8" t="s">
        <v>1005</v>
      </c>
      <c r="C609" s="8" t="s">
        <v>1051</v>
      </c>
      <c r="D609" s="8" t="s">
        <v>1052</v>
      </c>
      <c r="E609" s="8">
        <v>10</v>
      </c>
      <c r="F609" s="8" t="s">
        <v>1055</v>
      </c>
      <c r="G609" s="8" t="s">
        <v>35</v>
      </c>
      <c r="H609" s="8" t="s">
        <v>36</v>
      </c>
      <c r="I609" s="12" t="s">
        <v>37</v>
      </c>
      <c r="J609" s="9">
        <v>30</v>
      </c>
      <c r="K609" s="12">
        <v>2020</v>
      </c>
      <c r="L609" s="192"/>
      <c r="M609" s="8">
        <v>2</v>
      </c>
      <c r="N609" s="106"/>
      <c r="O609" s="106"/>
      <c r="P609" s="51" t="s">
        <v>162</v>
      </c>
      <c r="Q609" s="14">
        <v>0</v>
      </c>
      <c r="R609" s="14">
        <v>0</v>
      </c>
      <c r="S609" s="14">
        <v>0</v>
      </c>
      <c r="T609" s="8" t="s">
        <v>41</v>
      </c>
      <c r="U609" s="76" t="s">
        <v>2319</v>
      </c>
      <c r="V609" s="210" t="s">
        <v>184</v>
      </c>
      <c r="W609" s="221" t="s">
        <v>1011</v>
      </c>
      <c r="X609" s="36" t="s">
        <v>78</v>
      </c>
    </row>
    <row r="610" spans="1:24" ht="30" hidden="1">
      <c r="A610" s="8" t="s">
        <v>358</v>
      </c>
      <c r="B610" s="8" t="s">
        <v>1005</v>
      </c>
      <c r="C610" s="8" t="s">
        <v>1111</v>
      </c>
      <c r="D610" s="8" t="s">
        <v>1007</v>
      </c>
      <c r="E610" s="8">
        <v>15</v>
      </c>
      <c r="F610" s="12" t="s">
        <v>1125</v>
      </c>
      <c r="G610" s="8" t="s">
        <v>45</v>
      </c>
      <c r="H610" s="8" t="s">
        <v>36</v>
      </c>
      <c r="I610" s="12" t="s">
        <v>37</v>
      </c>
      <c r="J610" s="9">
        <v>16</v>
      </c>
      <c r="K610" s="8" t="s">
        <v>1126</v>
      </c>
      <c r="L610" s="192"/>
      <c r="M610" s="8">
        <v>1</v>
      </c>
      <c r="N610" s="8">
        <v>1491166</v>
      </c>
      <c r="O610" s="8" t="s">
        <v>1127</v>
      </c>
      <c r="P610" s="51" t="s">
        <v>162</v>
      </c>
      <c r="Q610" s="64">
        <v>0</v>
      </c>
      <c r="R610" s="14">
        <v>0</v>
      </c>
      <c r="S610" s="64">
        <v>0</v>
      </c>
      <c r="T610" s="8" t="s">
        <v>68</v>
      </c>
      <c r="U610" s="33" t="s">
        <v>2320</v>
      </c>
      <c r="V610" s="131" t="s">
        <v>42</v>
      </c>
      <c r="W610" s="131" t="s">
        <v>43</v>
      </c>
      <c r="X610" s="36" t="s">
        <v>50</v>
      </c>
    </row>
    <row r="611" spans="1:24" ht="42.75" hidden="1">
      <c r="A611" s="19" t="s">
        <v>358</v>
      </c>
      <c r="B611" s="19" t="s">
        <v>1005</v>
      </c>
      <c r="C611" s="19" t="s">
        <v>1143</v>
      </c>
      <c r="D611" s="37" t="s">
        <v>1152</v>
      </c>
      <c r="E611" s="19">
        <v>15</v>
      </c>
      <c r="F611" s="19" t="s">
        <v>1153</v>
      </c>
      <c r="G611" s="19" t="s">
        <v>35</v>
      </c>
      <c r="H611" s="19" t="s">
        <v>36</v>
      </c>
      <c r="I611" s="37" t="s">
        <v>37</v>
      </c>
      <c r="J611" s="10">
        <v>24</v>
      </c>
      <c r="K611" s="19">
        <v>2020</v>
      </c>
      <c r="L611" s="192"/>
      <c r="M611" s="19">
        <v>2</v>
      </c>
      <c r="N611" s="106"/>
      <c r="O611" s="106"/>
      <c r="P611" s="54" t="s">
        <v>162</v>
      </c>
      <c r="Q611" s="20">
        <v>0</v>
      </c>
      <c r="R611" s="20">
        <v>1750</v>
      </c>
      <c r="S611" s="20">
        <v>3500</v>
      </c>
      <c r="T611" s="19" t="s">
        <v>41</v>
      </c>
      <c r="U611" s="15" t="s">
        <v>2321</v>
      </c>
      <c r="V611" s="131" t="s">
        <v>866</v>
      </c>
      <c r="W611" s="216" t="s">
        <v>1014</v>
      </c>
      <c r="X611" s="36"/>
    </row>
    <row r="612" spans="1:24" ht="42.75" hidden="1">
      <c r="A612" s="19" t="s">
        <v>358</v>
      </c>
      <c r="B612" s="19" t="s">
        <v>1005</v>
      </c>
      <c r="C612" s="19" t="s">
        <v>1143</v>
      </c>
      <c r="D612" s="37" t="s">
        <v>1152</v>
      </c>
      <c r="E612" s="19">
        <v>15</v>
      </c>
      <c r="F612" s="19" t="s">
        <v>1153</v>
      </c>
      <c r="G612" s="19" t="s">
        <v>35</v>
      </c>
      <c r="H612" s="19" t="s">
        <v>36</v>
      </c>
      <c r="I612" s="37" t="s">
        <v>37</v>
      </c>
      <c r="J612" s="10">
        <v>24</v>
      </c>
      <c r="K612" s="19">
        <v>2020</v>
      </c>
      <c r="L612" s="192"/>
      <c r="M612" s="19">
        <v>2</v>
      </c>
      <c r="N612" s="106"/>
      <c r="O612" s="106"/>
      <c r="P612" s="54" t="s">
        <v>162</v>
      </c>
      <c r="Q612" s="20">
        <v>0</v>
      </c>
      <c r="R612" s="20">
        <v>1750</v>
      </c>
      <c r="S612" s="20">
        <v>3500</v>
      </c>
      <c r="T612" s="19" t="s">
        <v>41</v>
      </c>
      <c r="U612" s="15" t="s">
        <v>2321</v>
      </c>
      <c r="V612" s="131" t="s">
        <v>866</v>
      </c>
      <c r="W612" s="216" t="s">
        <v>1014</v>
      </c>
      <c r="X612" s="36"/>
    </row>
    <row r="613" spans="1:24" ht="42.75" hidden="1">
      <c r="A613" s="19" t="s">
        <v>358</v>
      </c>
      <c r="B613" s="19" t="s">
        <v>1005</v>
      </c>
      <c r="C613" s="19" t="s">
        <v>1143</v>
      </c>
      <c r="D613" s="37" t="s">
        <v>1144</v>
      </c>
      <c r="E613" s="19">
        <v>15</v>
      </c>
      <c r="F613" s="19" t="s">
        <v>1153</v>
      </c>
      <c r="G613" s="19" t="s">
        <v>35</v>
      </c>
      <c r="H613" s="19" t="s">
        <v>36</v>
      </c>
      <c r="I613" s="37" t="s">
        <v>37</v>
      </c>
      <c r="J613" s="10">
        <v>16</v>
      </c>
      <c r="K613" s="19">
        <v>2020</v>
      </c>
      <c r="L613" s="192"/>
      <c r="M613" s="19">
        <v>2</v>
      </c>
      <c r="N613" s="106"/>
      <c r="O613" s="106"/>
      <c r="P613" s="54" t="s">
        <v>162</v>
      </c>
      <c r="Q613" s="20">
        <v>0</v>
      </c>
      <c r="R613" s="20">
        <v>1500</v>
      </c>
      <c r="S613" s="20">
        <v>3000</v>
      </c>
      <c r="T613" s="19" t="s">
        <v>41</v>
      </c>
      <c r="U613" s="15" t="s">
        <v>2322</v>
      </c>
      <c r="V613" s="131" t="s">
        <v>866</v>
      </c>
      <c r="W613" s="216" t="s">
        <v>1014</v>
      </c>
      <c r="X613" s="36"/>
    </row>
    <row r="614" spans="1:24" ht="99.75" hidden="1">
      <c r="A614" s="19" t="s">
        <v>358</v>
      </c>
      <c r="B614" s="19" t="s">
        <v>1005</v>
      </c>
      <c r="C614" s="19" t="s">
        <v>1051</v>
      </c>
      <c r="D614" s="19" t="s">
        <v>1052</v>
      </c>
      <c r="E614" s="19">
        <v>10</v>
      </c>
      <c r="F614" s="19" t="s">
        <v>1056</v>
      </c>
      <c r="G614" s="19" t="s">
        <v>35</v>
      </c>
      <c r="H614" s="19" t="s">
        <v>310</v>
      </c>
      <c r="I614" s="37" t="s">
        <v>37</v>
      </c>
      <c r="J614" s="10">
        <v>32</v>
      </c>
      <c r="K614" s="115" t="s">
        <v>1057</v>
      </c>
      <c r="L614" s="192"/>
      <c r="M614" s="19">
        <v>4</v>
      </c>
      <c r="N614" s="106"/>
      <c r="O614" s="106"/>
      <c r="P614" s="54" t="s">
        <v>162</v>
      </c>
      <c r="Q614" s="20">
        <v>950</v>
      </c>
      <c r="R614" s="20">
        <v>2000</v>
      </c>
      <c r="S614" s="20">
        <v>11950</v>
      </c>
      <c r="T614" s="19" t="s">
        <v>41</v>
      </c>
      <c r="U614" s="15" t="s">
        <v>1056</v>
      </c>
      <c r="V614" s="131" t="s">
        <v>1036</v>
      </c>
      <c r="W614" s="216" t="s">
        <v>1058</v>
      </c>
      <c r="X614" s="36"/>
    </row>
    <row r="615" spans="1:24" ht="57" hidden="1">
      <c r="A615" s="19" t="s">
        <v>358</v>
      </c>
      <c r="B615" s="19" t="s">
        <v>1005</v>
      </c>
      <c r="C615" s="19" t="s">
        <v>1100</v>
      </c>
      <c r="D615" s="19" t="s">
        <v>1101</v>
      </c>
      <c r="E615" s="37">
        <v>15</v>
      </c>
      <c r="F615" s="37" t="s">
        <v>1102</v>
      </c>
      <c r="G615" s="19" t="s">
        <v>35</v>
      </c>
      <c r="H615" s="19" t="s">
        <v>36</v>
      </c>
      <c r="I615" s="37" t="s">
        <v>37</v>
      </c>
      <c r="J615" s="10">
        <v>40</v>
      </c>
      <c r="K615" s="19">
        <v>2020</v>
      </c>
      <c r="L615" s="192"/>
      <c r="M615" s="19">
        <v>1</v>
      </c>
      <c r="N615" s="19">
        <v>1681661</v>
      </c>
      <c r="O615" s="19" t="s">
        <v>1103</v>
      </c>
      <c r="P615" s="54" t="s">
        <v>162</v>
      </c>
      <c r="Q615" s="20">
        <v>3864</v>
      </c>
      <c r="R615" s="20">
        <v>2000</v>
      </c>
      <c r="S615" s="60">
        <v>5864</v>
      </c>
      <c r="T615" s="19" t="s">
        <v>41</v>
      </c>
      <c r="U615" s="37"/>
      <c r="V615" s="131" t="s">
        <v>866</v>
      </c>
      <c r="W615" s="216" t="s">
        <v>1014</v>
      </c>
      <c r="X615" s="36"/>
    </row>
    <row r="616" spans="1:24" ht="57" hidden="1">
      <c r="A616" s="19" t="s">
        <v>358</v>
      </c>
      <c r="B616" s="19" t="s">
        <v>526</v>
      </c>
      <c r="C616" s="19" t="s">
        <v>526</v>
      </c>
      <c r="D616" s="19" t="s">
        <v>533</v>
      </c>
      <c r="E616" s="19">
        <v>15</v>
      </c>
      <c r="F616" s="19" t="s">
        <v>548</v>
      </c>
      <c r="G616" s="19" t="s">
        <v>35</v>
      </c>
      <c r="H616" s="19" t="s">
        <v>36</v>
      </c>
      <c r="I616" s="37" t="s">
        <v>37</v>
      </c>
      <c r="J616" s="10">
        <v>40</v>
      </c>
      <c r="K616" s="19">
        <v>2020</v>
      </c>
      <c r="L616" s="192"/>
      <c r="M616" s="37">
        <v>5</v>
      </c>
      <c r="N616" s="106"/>
      <c r="O616" s="106"/>
      <c r="P616" s="54" t="s">
        <v>162</v>
      </c>
      <c r="Q616" s="20">
        <v>15000</v>
      </c>
      <c r="R616" s="20">
        <v>0</v>
      </c>
      <c r="S616" s="20">
        <v>75000</v>
      </c>
      <c r="T616" s="19" t="s">
        <v>41</v>
      </c>
      <c r="U616" s="15" t="s">
        <v>2323</v>
      </c>
      <c r="V616" s="131" t="s">
        <v>184</v>
      </c>
      <c r="W616" s="216" t="s">
        <v>549</v>
      </c>
      <c r="X616" s="36"/>
    </row>
    <row r="617" spans="1:24" ht="57" hidden="1">
      <c r="A617" s="19" t="s">
        <v>358</v>
      </c>
      <c r="B617" s="19" t="s">
        <v>1005</v>
      </c>
      <c r="C617" s="19" t="s">
        <v>1143</v>
      </c>
      <c r="D617" s="37" t="s">
        <v>1154</v>
      </c>
      <c r="E617" s="19">
        <v>15</v>
      </c>
      <c r="F617" s="19" t="s">
        <v>1155</v>
      </c>
      <c r="G617" s="19" t="s">
        <v>145</v>
      </c>
      <c r="H617" s="19" t="s">
        <v>36</v>
      </c>
      <c r="I617" s="37" t="s">
        <v>37</v>
      </c>
      <c r="J617" s="10">
        <v>360</v>
      </c>
      <c r="K617" s="37" t="s">
        <v>1156</v>
      </c>
      <c r="L617" s="192" t="s">
        <v>152</v>
      </c>
      <c r="M617" s="19">
        <v>1</v>
      </c>
      <c r="N617" s="19">
        <v>1568343</v>
      </c>
      <c r="O617" s="19" t="s">
        <v>1157</v>
      </c>
      <c r="P617" s="54" t="s">
        <v>162</v>
      </c>
      <c r="Q617" s="20">
        <v>0</v>
      </c>
      <c r="R617" s="20">
        <v>0</v>
      </c>
      <c r="S617" s="20">
        <v>0</v>
      </c>
      <c r="T617" s="19" t="s">
        <v>145</v>
      </c>
      <c r="U617" s="19"/>
      <c r="V617" s="131" t="s">
        <v>235</v>
      </c>
      <c r="W617" s="216" t="s">
        <v>236</v>
      </c>
      <c r="X617" s="36"/>
    </row>
    <row r="618" spans="1:24" ht="71.25" hidden="1">
      <c r="A618" s="57" t="s">
        <v>358</v>
      </c>
      <c r="B618" s="57" t="s">
        <v>1005</v>
      </c>
      <c r="C618" s="57" t="s">
        <v>1032</v>
      </c>
      <c r="D618" s="57" t="s">
        <v>1033</v>
      </c>
      <c r="E618" s="57">
        <v>10</v>
      </c>
      <c r="F618" s="56" t="s">
        <v>1038</v>
      </c>
      <c r="G618" s="57" t="s">
        <v>145</v>
      </c>
      <c r="H618" s="57" t="s">
        <v>36</v>
      </c>
      <c r="I618" s="56" t="s">
        <v>37</v>
      </c>
      <c r="J618" s="90">
        <v>80</v>
      </c>
      <c r="K618" s="57" t="s">
        <v>1039</v>
      </c>
      <c r="L618" s="192" t="s">
        <v>632</v>
      </c>
      <c r="M618" s="57">
        <v>1</v>
      </c>
      <c r="N618" s="56">
        <v>2111401</v>
      </c>
      <c r="O618" s="57" t="s">
        <v>1040</v>
      </c>
      <c r="P618" s="54" t="s">
        <v>162</v>
      </c>
      <c r="Q618" s="59">
        <v>0</v>
      </c>
      <c r="R618" s="20">
        <v>0</v>
      </c>
      <c r="S618" s="59">
        <v>0</v>
      </c>
      <c r="T618" s="37" t="s">
        <v>145</v>
      </c>
      <c r="U618" s="118"/>
      <c r="V618" s="221" t="s">
        <v>48</v>
      </c>
      <c r="W618" s="131" t="s">
        <v>163</v>
      </c>
      <c r="X618" s="36"/>
    </row>
    <row r="619" spans="1:24" ht="42.75" hidden="1">
      <c r="A619" s="19" t="s">
        <v>358</v>
      </c>
      <c r="B619" s="19" t="s">
        <v>1005</v>
      </c>
      <c r="C619" s="19" t="s">
        <v>1143</v>
      </c>
      <c r="D619" s="37" t="s">
        <v>1144</v>
      </c>
      <c r="E619" s="19">
        <v>15</v>
      </c>
      <c r="F619" s="19" t="s">
        <v>1158</v>
      </c>
      <c r="G619" s="19" t="s">
        <v>35</v>
      </c>
      <c r="H619" s="19" t="s">
        <v>36</v>
      </c>
      <c r="I619" s="19" t="s">
        <v>46</v>
      </c>
      <c r="J619" s="10">
        <v>25</v>
      </c>
      <c r="K619" s="19">
        <v>2020</v>
      </c>
      <c r="L619" s="192"/>
      <c r="M619" s="37">
        <v>5</v>
      </c>
      <c r="N619" s="106"/>
      <c r="O619" s="106"/>
      <c r="P619" s="54" t="s">
        <v>162</v>
      </c>
      <c r="Q619" s="60">
        <v>1659</v>
      </c>
      <c r="R619" s="20">
        <v>0</v>
      </c>
      <c r="S619" s="20">
        <v>8475</v>
      </c>
      <c r="T619" s="19" t="s">
        <v>41</v>
      </c>
      <c r="U619" s="15" t="s">
        <v>2324</v>
      </c>
      <c r="V619" s="131" t="s">
        <v>866</v>
      </c>
      <c r="W619" s="216" t="s">
        <v>1014</v>
      </c>
      <c r="X619" s="23"/>
    </row>
    <row r="620" spans="1:24" ht="42.75" hidden="1">
      <c r="A620" s="19" t="s">
        <v>358</v>
      </c>
      <c r="B620" s="19" t="s">
        <v>1005</v>
      </c>
      <c r="C620" s="19" t="s">
        <v>1143</v>
      </c>
      <c r="D620" s="37" t="s">
        <v>1144</v>
      </c>
      <c r="E620" s="19">
        <v>15</v>
      </c>
      <c r="F620" s="19" t="s">
        <v>1159</v>
      </c>
      <c r="G620" s="19" t="s">
        <v>35</v>
      </c>
      <c r="H620" s="19" t="s">
        <v>36</v>
      </c>
      <c r="I620" s="19" t="s">
        <v>46</v>
      </c>
      <c r="J620" s="10">
        <v>38</v>
      </c>
      <c r="K620" s="19">
        <v>2020</v>
      </c>
      <c r="L620" s="192"/>
      <c r="M620" s="37">
        <v>5</v>
      </c>
      <c r="N620" s="106"/>
      <c r="O620" s="106"/>
      <c r="P620" s="54" t="s">
        <v>162</v>
      </c>
      <c r="Q620" s="60">
        <v>2835</v>
      </c>
      <c r="R620" s="20">
        <v>0</v>
      </c>
      <c r="S620" s="20">
        <v>14175</v>
      </c>
      <c r="T620" s="19" t="s">
        <v>41</v>
      </c>
      <c r="U620" s="15" t="s">
        <v>2324</v>
      </c>
      <c r="V620" s="131" t="s">
        <v>866</v>
      </c>
      <c r="W620" s="216" t="s">
        <v>1014</v>
      </c>
      <c r="X620" s="23"/>
    </row>
    <row r="621" spans="1:24" ht="28.5" hidden="1">
      <c r="A621" s="19" t="s">
        <v>358</v>
      </c>
      <c r="B621" s="19" t="s">
        <v>1005</v>
      </c>
      <c r="C621" s="19" t="s">
        <v>1111</v>
      </c>
      <c r="D621" s="19" t="s">
        <v>1007</v>
      </c>
      <c r="E621" s="19">
        <v>15</v>
      </c>
      <c r="F621" s="19" t="s">
        <v>1128</v>
      </c>
      <c r="G621" s="19" t="s">
        <v>145</v>
      </c>
      <c r="H621" s="19" t="s">
        <v>36</v>
      </c>
      <c r="I621" s="19" t="s">
        <v>46</v>
      </c>
      <c r="J621" s="10">
        <v>180</v>
      </c>
      <c r="K621" s="19" t="s">
        <v>1129</v>
      </c>
      <c r="L621" s="192" t="s">
        <v>224</v>
      </c>
      <c r="M621" s="19">
        <v>1</v>
      </c>
      <c r="N621" s="19">
        <v>1568102</v>
      </c>
      <c r="O621" s="19" t="s">
        <v>1130</v>
      </c>
      <c r="P621" s="19" t="s">
        <v>1131</v>
      </c>
      <c r="Q621" s="20">
        <v>0</v>
      </c>
      <c r="R621" s="20">
        <v>0</v>
      </c>
      <c r="S621" s="20">
        <v>0</v>
      </c>
      <c r="T621" s="19" t="s">
        <v>145</v>
      </c>
      <c r="U621" s="118"/>
      <c r="V621" s="210" t="s">
        <v>48</v>
      </c>
      <c r="W621" s="131" t="s">
        <v>274</v>
      </c>
      <c r="X621" s="23"/>
    </row>
    <row r="622" spans="1:24" ht="71.25" hidden="1">
      <c r="A622" s="19" t="s">
        <v>358</v>
      </c>
      <c r="B622" s="19" t="s">
        <v>1005</v>
      </c>
      <c r="C622" s="19" t="s">
        <v>1032</v>
      </c>
      <c r="D622" s="19" t="s">
        <v>1033</v>
      </c>
      <c r="E622" s="19">
        <v>10</v>
      </c>
      <c r="F622" s="37" t="s">
        <v>1041</v>
      </c>
      <c r="G622" s="19" t="s">
        <v>145</v>
      </c>
      <c r="H622" s="19" t="s">
        <v>36</v>
      </c>
      <c r="I622" s="37" t="s">
        <v>37</v>
      </c>
      <c r="J622" s="10">
        <v>90</v>
      </c>
      <c r="K622" s="19" t="s">
        <v>1042</v>
      </c>
      <c r="L622" s="192" t="s">
        <v>152</v>
      </c>
      <c r="M622" s="19">
        <v>1</v>
      </c>
      <c r="N622" s="37">
        <v>2111659</v>
      </c>
      <c r="O622" s="19" t="s">
        <v>1043</v>
      </c>
      <c r="P622" s="54" t="s">
        <v>162</v>
      </c>
      <c r="Q622" s="20">
        <v>0</v>
      </c>
      <c r="R622" s="20">
        <v>0</v>
      </c>
      <c r="S622" s="20">
        <v>0</v>
      </c>
      <c r="T622" s="37" t="s">
        <v>145</v>
      </c>
      <c r="U622" s="118"/>
      <c r="V622" s="131" t="s">
        <v>148</v>
      </c>
      <c r="W622" s="131" t="s">
        <v>149</v>
      </c>
      <c r="X622" s="23"/>
    </row>
    <row r="623" spans="1:24" ht="99.75" hidden="1">
      <c r="A623" s="19" t="s">
        <v>358</v>
      </c>
      <c r="B623" s="19" t="s">
        <v>1005</v>
      </c>
      <c r="C623" s="19" t="s">
        <v>1111</v>
      </c>
      <c r="D623" s="54" t="s">
        <v>1112</v>
      </c>
      <c r="E623" s="19">
        <v>15</v>
      </c>
      <c r="F623" s="19" t="s">
        <v>1132</v>
      </c>
      <c r="G623" s="19" t="s">
        <v>145</v>
      </c>
      <c r="H623" s="19" t="s">
        <v>36</v>
      </c>
      <c r="I623" s="19" t="s">
        <v>46</v>
      </c>
      <c r="J623" s="10">
        <v>240</v>
      </c>
      <c r="K623" s="19" t="s">
        <v>1133</v>
      </c>
      <c r="L623" s="192" t="s">
        <v>224</v>
      </c>
      <c r="M623" s="19">
        <v>1</v>
      </c>
      <c r="N623" s="19">
        <v>1568692</v>
      </c>
      <c r="O623" s="19" t="s">
        <v>1134</v>
      </c>
      <c r="P623" s="54" t="s">
        <v>162</v>
      </c>
      <c r="Q623" s="20">
        <v>0</v>
      </c>
      <c r="R623" s="20">
        <v>0</v>
      </c>
      <c r="S623" s="20">
        <v>0</v>
      </c>
      <c r="T623" s="19" t="s">
        <v>145</v>
      </c>
      <c r="U623" s="19"/>
      <c r="V623" s="131" t="s">
        <v>148</v>
      </c>
      <c r="W623" s="131" t="s">
        <v>149</v>
      </c>
      <c r="X623" s="23"/>
    </row>
    <row r="624" spans="1:24" ht="28.5" hidden="1">
      <c r="A624" s="19" t="s">
        <v>358</v>
      </c>
      <c r="B624" s="19" t="s">
        <v>1005</v>
      </c>
      <c r="C624" s="19" t="s">
        <v>1111</v>
      </c>
      <c r="D624" s="19" t="s">
        <v>1007</v>
      </c>
      <c r="E624" s="19">
        <v>15</v>
      </c>
      <c r="F624" s="19" t="s">
        <v>1135</v>
      </c>
      <c r="G624" s="19" t="s">
        <v>145</v>
      </c>
      <c r="H624" s="19" t="s">
        <v>36</v>
      </c>
      <c r="I624" s="19" t="s">
        <v>46</v>
      </c>
      <c r="J624" s="10">
        <v>180</v>
      </c>
      <c r="K624" s="19" t="s">
        <v>1136</v>
      </c>
      <c r="L624" s="192" t="s">
        <v>566</v>
      </c>
      <c r="M624" s="19">
        <v>1</v>
      </c>
      <c r="N624" s="19">
        <v>1568102</v>
      </c>
      <c r="O624" s="19" t="s">
        <v>1130</v>
      </c>
      <c r="P624" s="19" t="s">
        <v>1131</v>
      </c>
      <c r="Q624" s="20">
        <v>0</v>
      </c>
      <c r="R624" s="20">
        <v>0</v>
      </c>
      <c r="S624" s="20">
        <v>0</v>
      </c>
      <c r="T624" s="19" t="s">
        <v>145</v>
      </c>
      <c r="U624" s="19"/>
      <c r="V624" s="131" t="s">
        <v>148</v>
      </c>
      <c r="W624" s="131" t="s">
        <v>149</v>
      </c>
      <c r="X624" s="23"/>
    </row>
    <row r="625" spans="1:24" ht="71.25" hidden="1">
      <c r="A625" s="19" t="s">
        <v>358</v>
      </c>
      <c r="B625" s="19" t="s">
        <v>526</v>
      </c>
      <c r="C625" s="19" t="s">
        <v>526</v>
      </c>
      <c r="D625" s="19" t="s">
        <v>550</v>
      </c>
      <c r="E625" s="19">
        <v>10</v>
      </c>
      <c r="F625" s="19" t="s">
        <v>551</v>
      </c>
      <c r="G625" s="19" t="s">
        <v>145</v>
      </c>
      <c r="H625" s="19" t="s">
        <v>36</v>
      </c>
      <c r="I625" s="37" t="s">
        <v>37</v>
      </c>
      <c r="J625" s="10">
        <v>160</v>
      </c>
      <c r="K625" s="115" t="s">
        <v>552</v>
      </c>
      <c r="L625" s="192" t="s">
        <v>152</v>
      </c>
      <c r="M625" s="19">
        <v>1</v>
      </c>
      <c r="N625" s="19">
        <v>1491449</v>
      </c>
      <c r="O625" s="19" t="s">
        <v>553</v>
      </c>
      <c r="P625" s="19" t="s">
        <v>532</v>
      </c>
      <c r="Q625" s="20">
        <v>0</v>
      </c>
      <c r="R625" s="20">
        <v>0</v>
      </c>
      <c r="S625" s="20">
        <v>0</v>
      </c>
      <c r="T625" s="19" t="s">
        <v>145</v>
      </c>
      <c r="V625" s="131" t="s">
        <v>235</v>
      </c>
      <c r="W625" s="216" t="s">
        <v>236</v>
      </c>
      <c r="X625" s="23"/>
    </row>
    <row r="626" spans="1:24" ht="71.25" hidden="1">
      <c r="A626" s="19" t="s">
        <v>358</v>
      </c>
      <c r="B626" s="19" t="s">
        <v>526</v>
      </c>
      <c r="C626" s="19" t="s">
        <v>526</v>
      </c>
      <c r="D626" s="19" t="s">
        <v>550</v>
      </c>
      <c r="E626" s="19">
        <v>10</v>
      </c>
      <c r="F626" s="19" t="s">
        <v>551</v>
      </c>
      <c r="G626" s="19" t="s">
        <v>145</v>
      </c>
      <c r="H626" s="19" t="s">
        <v>36</v>
      </c>
      <c r="I626" s="37" t="s">
        <v>37</v>
      </c>
      <c r="J626" s="10">
        <v>120</v>
      </c>
      <c r="K626" s="19" t="s">
        <v>554</v>
      </c>
      <c r="L626" s="192" t="s">
        <v>224</v>
      </c>
      <c r="M626" s="19">
        <v>1</v>
      </c>
      <c r="N626" s="19">
        <v>1492833</v>
      </c>
      <c r="O626" s="19" t="s">
        <v>555</v>
      </c>
      <c r="P626" s="54" t="s">
        <v>162</v>
      </c>
      <c r="Q626" s="20">
        <v>0</v>
      </c>
      <c r="R626" s="20">
        <v>0</v>
      </c>
      <c r="S626" s="20">
        <v>0</v>
      </c>
      <c r="T626" s="19" t="s">
        <v>145</v>
      </c>
      <c r="U626" s="15"/>
      <c r="V626" s="131" t="s">
        <v>235</v>
      </c>
      <c r="W626" s="216" t="s">
        <v>236</v>
      </c>
      <c r="X626" s="23"/>
    </row>
    <row r="627" spans="1:24" ht="57" hidden="1">
      <c r="A627" s="19" t="s">
        <v>358</v>
      </c>
      <c r="B627" s="19" t="s">
        <v>526</v>
      </c>
      <c r="C627" s="19" t="s">
        <v>526</v>
      </c>
      <c r="D627" s="19" t="s">
        <v>533</v>
      </c>
      <c r="E627" s="19">
        <v>15</v>
      </c>
      <c r="F627" s="19" t="s">
        <v>556</v>
      </c>
      <c r="G627" s="19" t="s">
        <v>145</v>
      </c>
      <c r="H627" s="19" t="s">
        <v>36</v>
      </c>
      <c r="I627" s="37" t="s">
        <v>37</v>
      </c>
      <c r="J627" s="10">
        <v>126</v>
      </c>
      <c r="K627" s="19" t="s">
        <v>557</v>
      </c>
      <c r="L627" s="192" t="s">
        <v>216</v>
      </c>
      <c r="M627" s="19">
        <v>1</v>
      </c>
      <c r="N627" s="19">
        <v>1569170</v>
      </c>
      <c r="O627" s="19" t="s">
        <v>558</v>
      </c>
      <c r="P627" s="19" t="s">
        <v>532</v>
      </c>
      <c r="Q627" s="20">
        <v>0</v>
      </c>
      <c r="R627" s="20">
        <v>0</v>
      </c>
      <c r="S627" s="20">
        <v>0</v>
      </c>
      <c r="T627" s="19" t="s">
        <v>145</v>
      </c>
      <c r="U627" s="15"/>
      <c r="V627" s="131" t="s">
        <v>235</v>
      </c>
      <c r="W627" s="216" t="s">
        <v>236</v>
      </c>
      <c r="X627" s="23"/>
    </row>
    <row r="628" spans="1:24" ht="57" hidden="1">
      <c r="A628" s="19" t="s">
        <v>358</v>
      </c>
      <c r="B628" s="19" t="s">
        <v>526</v>
      </c>
      <c r="C628" s="19" t="s">
        <v>526</v>
      </c>
      <c r="D628" s="19" t="s">
        <v>533</v>
      </c>
      <c r="E628" s="19">
        <v>15</v>
      </c>
      <c r="F628" s="19" t="s">
        <v>556</v>
      </c>
      <c r="G628" s="19" t="s">
        <v>145</v>
      </c>
      <c r="H628" s="19" t="s">
        <v>36</v>
      </c>
      <c r="I628" s="37" t="s">
        <v>37</v>
      </c>
      <c r="J628" s="10">
        <v>120</v>
      </c>
      <c r="K628" s="115" t="s">
        <v>559</v>
      </c>
      <c r="L628" s="192" t="s">
        <v>147</v>
      </c>
      <c r="M628" s="19">
        <v>1</v>
      </c>
      <c r="N628" s="19">
        <v>1492830</v>
      </c>
      <c r="O628" s="19" t="s">
        <v>560</v>
      </c>
      <c r="P628" s="54" t="s">
        <v>162</v>
      </c>
      <c r="Q628" s="20">
        <v>0</v>
      </c>
      <c r="R628" s="20">
        <v>0</v>
      </c>
      <c r="S628" s="20">
        <v>0</v>
      </c>
      <c r="T628" s="19" t="s">
        <v>145</v>
      </c>
      <c r="U628" s="15"/>
      <c r="V628" s="131" t="s">
        <v>235</v>
      </c>
      <c r="W628" s="216" t="s">
        <v>236</v>
      </c>
      <c r="X628" s="23"/>
    </row>
    <row r="629" spans="1:24" ht="71.25" hidden="1">
      <c r="A629" s="19" t="s">
        <v>358</v>
      </c>
      <c r="B629" s="19" t="s">
        <v>1005</v>
      </c>
      <c r="C629" s="19" t="s">
        <v>1032</v>
      </c>
      <c r="D629" s="19" t="s">
        <v>1033</v>
      </c>
      <c r="E629" s="19">
        <v>10</v>
      </c>
      <c r="F629" s="37" t="s">
        <v>1044</v>
      </c>
      <c r="G629" s="19" t="s">
        <v>145</v>
      </c>
      <c r="H629" s="19" t="s">
        <v>36</v>
      </c>
      <c r="I629" s="37" t="s">
        <v>37</v>
      </c>
      <c r="J629" s="10">
        <v>80</v>
      </c>
      <c r="K629" s="19" t="s">
        <v>1031</v>
      </c>
      <c r="L629" s="192" t="s">
        <v>566</v>
      </c>
      <c r="M629" s="19">
        <v>1</v>
      </c>
      <c r="N629" s="37">
        <v>1492640</v>
      </c>
      <c r="O629" s="19" t="s">
        <v>1045</v>
      </c>
      <c r="P629" s="54" t="s">
        <v>162</v>
      </c>
      <c r="Q629" s="20">
        <v>0</v>
      </c>
      <c r="R629" s="20">
        <v>0</v>
      </c>
      <c r="S629" s="20">
        <v>0</v>
      </c>
      <c r="T629" s="37" t="s">
        <v>145</v>
      </c>
      <c r="U629" s="19"/>
      <c r="V629" s="131" t="s">
        <v>235</v>
      </c>
      <c r="W629" s="216" t="s">
        <v>236</v>
      </c>
      <c r="X629" s="23"/>
    </row>
    <row r="630" spans="1:24" ht="57" hidden="1">
      <c r="A630" s="19" t="s">
        <v>358</v>
      </c>
      <c r="B630" s="19" t="s">
        <v>1005</v>
      </c>
      <c r="C630" s="19" t="s">
        <v>1143</v>
      </c>
      <c r="D630" s="37" t="s">
        <v>1154</v>
      </c>
      <c r="E630" s="19">
        <v>15</v>
      </c>
      <c r="F630" s="37" t="s">
        <v>1044</v>
      </c>
      <c r="G630" s="19" t="s">
        <v>145</v>
      </c>
      <c r="H630" s="19" t="s">
        <v>825</v>
      </c>
      <c r="I630" s="37" t="s">
        <v>37</v>
      </c>
      <c r="J630" s="10">
        <v>240</v>
      </c>
      <c r="K630" s="37" t="s">
        <v>1160</v>
      </c>
      <c r="L630" s="192" t="s">
        <v>272</v>
      </c>
      <c r="M630" s="19">
        <v>1</v>
      </c>
      <c r="N630" s="19">
        <v>1491214</v>
      </c>
      <c r="O630" s="19" t="s">
        <v>1161</v>
      </c>
      <c r="P630" s="54" t="s">
        <v>162</v>
      </c>
      <c r="Q630" s="20">
        <v>0</v>
      </c>
      <c r="R630" s="20">
        <v>0</v>
      </c>
      <c r="S630" s="20">
        <v>0</v>
      </c>
      <c r="T630" s="19" t="s">
        <v>145</v>
      </c>
      <c r="U630" s="19"/>
      <c r="V630" s="131" t="s">
        <v>235</v>
      </c>
      <c r="W630" s="216" t="s">
        <v>236</v>
      </c>
      <c r="X630" s="23"/>
    </row>
    <row r="631" spans="1:24" ht="57" hidden="1">
      <c r="A631" s="19" t="s">
        <v>358</v>
      </c>
      <c r="B631" s="19" t="s">
        <v>1005</v>
      </c>
      <c r="C631" s="19" t="s">
        <v>1143</v>
      </c>
      <c r="D631" s="37" t="s">
        <v>1154</v>
      </c>
      <c r="E631" s="19">
        <v>15</v>
      </c>
      <c r="F631" s="37" t="s">
        <v>1044</v>
      </c>
      <c r="G631" s="19" t="s">
        <v>145</v>
      </c>
      <c r="H631" s="19" t="s">
        <v>825</v>
      </c>
      <c r="I631" s="37" t="s">
        <v>37</v>
      </c>
      <c r="J631" s="10">
        <v>360</v>
      </c>
      <c r="K631" s="37" t="s">
        <v>1162</v>
      </c>
      <c r="L631" s="192" t="s">
        <v>356</v>
      </c>
      <c r="M631" s="19">
        <v>1</v>
      </c>
      <c r="N631" s="19">
        <v>1491429</v>
      </c>
      <c r="O631" s="19" t="s">
        <v>1163</v>
      </c>
      <c r="P631" s="54" t="s">
        <v>162</v>
      </c>
      <c r="Q631" s="20">
        <v>0</v>
      </c>
      <c r="R631" s="20">
        <v>0</v>
      </c>
      <c r="S631" s="20">
        <v>0</v>
      </c>
      <c r="T631" s="19" t="s">
        <v>145</v>
      </c>
      <c r="U631" s="19"/>
      <c r="V631" s="131" t="s">
        <v>235</v>
      </c>
      <c r="W631" s="216" t="s">
        <v>236</v>
      </c>
      <c r="X631" s="23"/>
    </row>
    <row r="632" spans="1:24" ht="57" hidden="1">
      <c r="A632" s="19" t="s">
        <v>358</v>
      </c>
      <c r="B632" s="19" t="s">
        <v>1005</v>
      </c>
      <c r="C632" s="19" t="s">
        <v>1143</v>
      </c>
      <c r="D632" s="37" t="s">
        <v>1154</v>
      </c>
      <c r="E632" s="19">
        <v>15</v>
      </c>
      <c r="F632" s="37" t="s">
        <v>1044</v>
      </c>
      <c r="G632" s="19" t="s">
        <v>145</v>
      </c>
      <c r="H632" s="19" t="s">
        <v>825</v>
      </c>
      <c r="I632" s="37" t="s">
        <v>37</v>
      </c>
      <c r="J632" s="10">
        <v>360</v>
      </c>
      <c r="K632" s="37" t="s">
        <v>1164</v>
      </c>
      <c r="L632" s="192" t="s">
        <v>216</v>
      </c>
      <c r="M632" s="19">
        <v>1</v>
      </c>
      <c r="N632" s="19" t="s">
        <v>1165</v>
      </c>
      <c r="O632" s="19" t="s">
        <v>1166</v>
      </c>
      <c r="P632" s="54" t="s">
        <v>162</v>
      </c>
      <c r="Q632" s="20">
        <v>0</v>
      </c>
      <c r="R632" s="20">
        <v>0</v>
      </c>
      <c r="S632" s="20">
        <v>0</v>
      </c>
      <c r="T632" s="19" t="s">
        <v>145</v>
      </c>
      <c r="U632" s="19"/>
      <c r="V632" s="131" t="s">
        <v>235</v>
      </c>
      <c r="W632" s="216" t="s">
        <v>236</v>
      </c>
      <c r="X632" s="23"/>
    </row>
    <row r="633" spans="1:24" ht="57" hidden="1">
      <c r="A633" s="19" t="s">
        <v>358</v>
      </c>
      <c r="B633" s="19" t="s">
        <v>1005</v>
      </c>
      <c r="C633" s="19" t="s">
        <v>1143</v>
      </c>
      <c r="D633" s="37" t="s">
        <v>1154</v>
      </c>
      <c r="E633" s="19">
        <v>15</v>
      </c>
      <c r="F633" s="37" t="s">
        <v>1044</v>
      </c>
      <c r="G633" s="19" t="s">
        <v>145</v>
      </c>
      <c r="H633" s="19" t="s">
        <v>36</v>
      </c>
      <c r="I633" s="37" t="s">
        <v>37</v>
      </c>
      <c r="J633" s="10">
        <v>360</v>
      </c>
      <c r="K633" s="37" t="s">
        <v>1156</v>
      </c>
      <c r="L633" s="192" t="s">
        <v>152</v>
      </c>
      <c r="M633" s="19">
        <v>1</v>
      </c>
      <c r="N633" s="37">
        <v>2445303</v>
      </c>
      <c r="O633" s="19" t="s">
        <v>1167</v>
      </c>
      <c r="P633" s="54" t="s">
        <v>162</v>
      </c>
      <c r="Q633" s="20">
        <v>0</v>
      </c>
      <c r="R633" s="20">
        <v>0</v>
      </c>
      <c r="S633" s="20">
        <v>0</v>
      </c>
      <c r="T633" s="19" t="s">
        <v>145</v>
      </c>
      <c r="U633" s="19"/>
      <c r="V633" s="131" t="s">
        <v>235</v>
      </c>
      <c r="W633" s="216" t="s">
        <v>236</v>
      </c>
      <c r="X633" s="23"/>
    </row>
    <row r="634" spans="1:24" ht="57" hidden="1">
      <c r="A634" s="19" t="s">
        <v>358</v>
      </c>
      <c r="B634" s="19" t="s">
        <v>1005</v>
      </c>
      <c r="C634" s="19" t="s">
        <v>1143</v>
      </c>
      <c r="D634" s="37" t="s">
        <v>1154</v>
      </c>
      <c r="E634" s="19">
        <v>15</v>
      </c>
      <c r="F634" s="37" t="s">
        <v>1044</v>
      </c>
      <c r="G634" s="19" t="s">
        <v>145</v>
      </c>
      <c r="H634" s="19" t="s">
        <v>36</v>
      </c>
      <c r="I634" s="37" t="s">
        <v>37</v>
      </c>
      <c r="J634" s="10">
        <v>360</v>
      </c>
      <c r="K634" s="37" t="s">
        <v>1168</v>
      </c>
      <c r="L634" s="192" t="s">
        <v>566</v>
      </c>
      <c r="M634" s="19">
        <v>1</v>
      </c>
      <c r="N634" s="37">
        <v>1491227</v>
      </c>
      <c r="O634" s="19" t="s">
        <v>1169</v>
      </c>
      <c r="P634" s="54" t="s">
        <v>162</v>
      </c>
      <c r="Q634" s="20">
        <v>0</v>
      </c>
      <c r="R634" s="20">
        <v>0</v>
      </c>
      <c r="S634" s="20">
        <v>0</v>
      </c>
      <c r="T634" s="19" t="s">
        <v>145</v>
      </c>
      <c r="U634" s="19"/>
      <c r="V634" s="131" t="s">
        <v>235</v>
      </c>
      <c r="W634" s="216" t="s">
        <v>236</v>
      </c>
      <c r="X634" s="23"/>
    </row>
    <row r="635" spans="1:24" ht="85.5" hidden="1">
      <c r="A635" s="19" t="s">
        <v>358</v>
      </c>
      <c r="B635" s="19" t="s">
        <v>1005</v>
      </c>
      <c r="C635" s="19" t="s">
        <v>1046</v>
      </c>
      <c r="D635" s="19" t="s">
        <v>1047</v>
      </c>
      <c r="E635" s="19">
        <v>10</v>
      </c>
      <c r="F635" s="24" t="s">
        <v>1048</v>
      </c>
      <c r="G635" s="19" t="s">
        <v>145</v>
      </c>
      <c r="H635" s="19" t="s">
        <v>36</v>
      </c>
      <c r="I635" s="37" t="s">
        <v>37</v>
      </c>
      <c r="J635" s="10">
        <v>360</v>
      </c>
      <c r="K635" s="19" t="s">
        <v>1049</v>
      </c>
      <c r="L635" s="192" t="s">
        <v>759</v>
      </c>
      <c r="M635" s="19">
        <v>1</v>
      </c>
      <c r="N635" s="37">
        <v>1866971</v>
      </c>
      <c r="O635" s="19" t="s">
        <v>1050</v>
      </c>
      <c r="P635" s="54" t="s">
        <v>162</v>
      </c>
      <c r="Q635" s="20">
        <v>0</v>
      </c>
      <c r="R635" s="20">
        <v>0</v>
      </c>
      <c r="S635" s="20">
        <v>0</v>
      </c>
      <c r="T635" s="19" t="s">
        <v>145</v>
      </c>
      <c r="U635" s="37"/>
      <c r="V635" s="131" t="s">
        <v>235</v>
      </c>
      <c r="W635" s="216" t="s">
        <v>236</v>
      </c>
      <c r="X635" s="23"/>
    </row>
    <row r="636" spans="1:24" ht="42.75" hidden="1">
      <c r="A636" s="19" t="s">
        <v>358</v>
      </c>
      <c r="B636" s="19" t="s">
        <v>1005</v>
      </c>
      <c r="C636" s="19" t="s">
        <v>1006</v>
      </c>
      <c r="D636" s="19" t="s">
        <v>1007</v>
      </c>
      <c r="E636" s="37">
        <v>15</v>
      </c>
      <c r="F636" s="37" t="s">
        <v>1024</v>
      </c>
      <c r="G636" s="37" t="s">
        <v>145</v>
      </c>
      <c r="H636" s="19" t="s">
        <v>36</v>
      </c>
      <c r="I636" s="19" t="s">
        <v>46</v>
      </c>
      <c r="J636" s="10">
        <v>80</v>
      </c>
      <c r="K636" s="19" t="s">
        <v>557</v>
      </c>
      <c r="L636" s="192" t="s">
        <v>216</v>
      </c>
      <c r="M636" s="19">
        <v>1</v>
      </c>
      <c r="N636" s="37">
        <v>2110915</v>
      </c>
      <c r="O636" s="37" t="s">
        <v>1023</v>
      </c>
      <c r="P636" s="54" t="s">
        <v>162</v>
      </c>
      <c r="Q636" s="20">
        <v>0</v>
      </c>
      <c r="R636" s="20">
        <v>0</v>
      </c>
      <c r="S636" s="20">
        <v>0</v>
      </c>
      <c r="T636" s="19" t="s">
        <v>145</v>
      </c>
      <c r="U636" s="37"/>
      <c r="V636" s="131" t="s">
        <v>866</v>
      </c>
      <c r="W636" s="216" t="s">
        <v>1014</v>
      </c>
      <c r="X636" s="23"/>
    </row>
    <row r="637" spans="1:24" ht="57" hidden="1">
      <c r="A637" s="19" t="s">
        <v>358</v>
      </c>
      <c r="B637" s="19" t="s">
        <v>1005</v>
      </c>
      <c r="C637" s="19" t="s">
        <v>1100</v>
      </c>
      <c r="D637" s="19" t="s">
        <v>1101</v>
      </c>
      <c r="E637" s="37">
        <v>15</v>
      </c>
      <c r="F637" s="37" t="s">
        <v>1104</v>
      </c>
      <c r="G637" s="19" t="s">
        <v>35</v>
      </c>
      <c r="H637" s="19" t="s">
        <v>36</v>
      </c>
      <c r="I637" s="37" t="s">
        <v>37</v>
      </c>
      <c r="J637" s="10">
        <v>40</v>
      </c>
      <c r="K637" s="19">
        <v>2020</v>
      </c>
      <c r="L637" s="192"/>
      <c r="M637" s="19">
        <v>2</v>
      </c>
      <c r="N637" s="106"/>
      <c r="O637" s="106"/>
      <c r="P637" s="54" t="s">
        <v>162</v>
      </c>
      <c r="Q637" s="20">
        <v>0</v>
      </c>
      <c r="R637" s="20">
        <v>2000</v>
      </c>
      <c r="S637" s="20">
        <v>4000</v>
      </c>
      <c r="T637" s="19" t="s">
        <v>41</v>
      </c>
      <c r="U637" s="15" t="s">
        <v>2325</v>
      </c>
      <c r="V637" s="210" t="s">
        <v>184</v>
      </c>
      <c r="W637" s="216" t="s">
        <v>1011</v>
      </c>
      <c r="X637" s="23"/>
    </row>
    <row r="638" spans="1:24" ht="57" hidden="1">
      <c r="A638" s="19" t="s">
        <v>358</v>
      </c>
      <c r="B638" s="19" t="s">
        <v>1005</v>
      </c>
      <c r="C638" s="19" t="s">
        <v>1084</v>
      </c>
      <c r="D638" s="19" t="s">
        <v>1090</v>
      </c>
      <c r="E638" s="19">
        <v>15</v>
      </c>
      <c r="F638" s="19" t="s">
        <v>1093</v>
      </c>
      <c r="G638" s="19" t="s">
        <v>35</v>
      </c>
      <c r="H638" s="19" t="s">
        <v>36</v>
      </c>
      <c r="I638" s="37" t="s">
        <v>37</v>
      </c>
      <c r="J638" s="10">
        <v>20</v>
      </c>
      <c r="K638" s="19">
        <v>2020</v>
      </c>
      <c r="L638" s="192"/>
      <c r="M638" s="19">
        <v>2</v>
      </c>
      <c r="N638" s="37" t="s">
        <v>1094</v>
      </c>
      <c r="O638" s="19" t="s">
        <v>1095</v>
      </c>
      <c r="P638" s="19" t="s">
        <v>247</v>
      </c>
      <c r="Q638" s="20">
        <v>0</v>
      </c>
      <c r="R638" s="20">
        <v>0</v>
      </c>
      <c r="S638" s="20">
        <v>0</v>
      </c>
      <c r="T638" s="19" t="s">
        <v>68</v>
      </c>
      <c r="U638" s="37"/>
      <c r="V638" s="131" t="s">
        <v>148</v>
      </c>
      <c r="W638" s="131" t="s">
        <v>149</v>
      </c>
      <c r="X638" s="23"/>
    </row>
    <row r="639" spans="1:24" ht="71.25" hidden="1">
      <c r="A639" s="19" t="s">
        <v>358</v>
      </c>
      <c r="B639" s="19" t="s">
        <v>526</v>
      </c>
      <c r="C639" s="19" t="s">
        <v>526</v>
      </c>
      <c r="D639" s="19" t="s">
        <v>537</v>
      </c>
      <c r="E639" s="19">
        <v>10</v>
      </c>
      <c r="F639" s="19" t="s">
        <v>561</v>
      </c>
      <c r="G639" s="19" t="s">
        <v>35</v>
      </c>
      <c r="H639" s="19" t="s">
        <v>36</v>
      </c>
      <c r="I639" s="37" t="s">
        <v>37</v>
      </c>
      <c r="J639" s="10">
        <v>21</v>
      </c>
      <c r="K639" s="19">
        <v>2020</v>
      </c>
      <c r="L639" s="192"/>
      <c r="M639" s="19">
        <v>2</v>
      </c>
      <c r="N639" s="106"/>
      <c r="O639" s="106"/>
      <c r="P639" s="19" t="s">
        <v>532</v>
      </c>
      <c r="Q639" s="20">
        <v>0</v>
      </c>
      <c r="R639" s="20">
        <v>0</v>
      </c>
      <c r="S639" s="20">
        <v>0</v>
      </c>
      <c r="T639" s="19" t="s">
        <v>41</v>
      </c>
      <c r="U639" s="15" t="s">
        <v>2326</v>
      </c>
      <c r="V639" s="216" t="s">
        <v>56</v>
      </c>
      <c r="W639" s="216" t="s">
        <v>57</v>
      </c>
      <c r="X639" s="23"/>
    </row>
    <row r="640" spans="1:24" ht="128.25" hidden="1">
      <c r="A640" s="19" t="s">
        <v>358</v>
      </c>
      <c r="B640" s="19" t="s">
        <v>526</v>
      </c>
      <c r="C640" s="19" t="s">
        <v>526</v>
      </c>
      <c r="D640" s="19" t="s">
        <v>527</v>
      </c>
      <c r="E640" s="19">
        <v>15</v>
      </c>
      <c r="F640" s="19" t="s">
        <v>562</v>
      </c>
      <c r="G640" s="19" t="s">
        <v>35</v>
      </c>
      <c r="H640" s="19" t="s">
        <v>36</v>
      </c>
      <c r="I640" s="37" t="s">
        <v>37</v>
      </c>
      <c r="J640" s="10">
        <v>20</v>
      </c>
      <c r="K640" s="19">
        <v>2020</v>
      </c>
      <c r="L640" s="192"/>
      <c r="M640" s="37">
        <v>2</v>
      </c>
      <c r="N640" s="106"/>
      <c r="O640" s="106"/>
      <c r="P640" s="19" t="s">
        <v>532</v>
      </c>
      <c r="Q640" s="20">
        <v>10000</v>
      </c>
      <c r="R640" s="20">
        <v>0</v>
      </c>
      <c r="S640" s="20">
        <v>20000</v>
      </c>
      <c r="T640" s="19" t="s">
        <v>41</v>
      </c>
      <c r="U640" s="15" t="s">
        <v>2327</v>
      </c>
      <c r="V640" s="131" t="s">
        <v>48</v>
      </c>
      <c r="W640" s="216" t="s">
        <v>188</v>
      </c>
      <c r="X640" s="23"/>
    </row>
    <row r="641" spans="1:24" ht="60" hidden="1">
      <c r="A641" s="8" t="s">
        <v>358</v>
      </c>
      <c r="B641" s="8" t="s">
        <v>526</v>
      </c>
      <c r="C641" s="8" t="s">
        <v>526</v>
      </c>
      <c r="D641" s="8" t="s">
        <v>533</v>
      </c>
      <c r="E641" s="8">
        <v>15</v>
      </c>
      <c r="F641" s="8" t="s">
        <v>563</v>
      </c>
      <c r="G641" s="8" t="s">
        <v>35</v>
      </c>
      <c r="H641" s="8" t="s">
        <v>36</v>
      </c>
      <c r="I641" s="12" t="s">
        <v>37</v>
      </c>
      <c r="J641" s="9">
        <v>40</v>
      </c>
      <c r="K641" s="8">
        <v>2020</v>
      </c>
      <c r="L641" s="192"/>
      <c r="M641" s="12">
        <v>5</v>
      </c>
      <c r="N641" s="106"/>
      <c r="O641" s="106"/>
      <c r="P641" s="51" t="s">
        <v>162</v>
      </c>
      <c r="Q641" s="14">
        <v>15000</v>
      </c>
      <c r="R641" s="14">
        <v>0</v>
      </c>
      <c r="S641" s="14">
        <v>75000</v>
      </c>
      <c r="T641" s="8" t="s">
        <v>41</v>
      </c>
      <c r="U641" s="33" t="s">
        <v>2328</v>
      </c>
      <c r="V641" s="131" t="s">
        <v>184</v>
      </c>
      <c r="W641" s="221" t="s">
        <v>547</v>
      </c>
      <c r="X641" s="101"/>
    </row>
    <row r="642" spans="1:24" ht="57" hidden="1">
      <c r="A642" s="19" t="s">
        <v>358</v>
      </c>
      <c r="B642" s="19" t="s">
        <v>1005</v>
      </c>
      <c r="C642" s="19" t="s">
        <v>1084</v>
      </c>
      <c r="D642" s="19" t="s">
        <v>1090</v>
      </c>
      <c r="E642" s="19">
        <v>15</v>
      </c>
      <c r="F642" s="19" t="s">
        <v>1096</v>
      </c>
      <c r="G642" s="19" t="s">
        <v>35</v>
      </c>
      <c r="H642" s="19" t="s">
        <v>36</v>
      </c>
      <c r="I642" s="37" t="s">
        <v>37</v>
      </c>
      <c r="J642" s="10">
        <v>80</v>
      </c>
      <c r="K642" s="19" t="s">
        <v>1097</v>
      </c>
      <c r="L642" s="192"/>
      <c r="M642" s="19">
        <v>1</v>
      </c>
      <c r="N642" s="37" t="s">
        <v>1098</v>
      </c>
      <c r="O642" s="19" t="s">
        <v>1099</v>
      </c>
      <c r="P642" s="19" t="s">
        <v>268</v>
      </c>
      <c r="Q642" s="20">
        <v>0</v>
      </c>
      <c r="R642" s="20">
        <v>0</v>
      </c>
      <c r="S642" s="20">
        <v>0</v>
      </c>
      <c r="T642" s="19" t="s">
        <v>41</v>
      </c>
      <c r="U642" s="37"/>
      <c r="V642" s="210" t="s">
        <v>184</v>
      </c>
      <c r="W642" s="216" t="s">
        <v>1011</v>
      </c>
      <c r="X642" s="23"/>
    </row>
    <row r="643" spans="1:24" ht="71.25" hidden="1">
      <c r="A643" s="19" t="s">
        <v>358</v>
      </c>
      <c r="B643" s="19" t="s">
        <v>526</v>
      </c>
      <c r="C643" s="19" t="s">
        <v>526</v>
      </c>
      <c r="D643" s="19" t="s">
        <v>537</v>
      </c>
      <c r="E643" s="19">
        <v>10</v>
      </c>
      <c r="F643" s="19" t="s">
        <v>564</v>
      </c>
      <c r="G643" s="19" t="s">
        <v>145</v>
      </c>
      <c r="H643" s="19" t="s">
        <v>36</v>
      </c>
      <c r="I643" s="19" t="s">
        <v>46</v>
      </c>
      <c r="J643" s="10">
        <v>180</v>
      </c>
      <c r="K643" s="19" t="s">
        <v>565</v>
      </c>
      <c r="L643" s="192" t="s">
        <v>566</v>
      </c>
      <c r="M643" s="19">
        <v>1</v>
      </c>
      <c r="N643" s="19">
        <v>2438602</v>
      </c>
      <c r="O643" s="19" t="s">
        <v>567</v>
      </c>
      <c r="P643" s="54" t="s">
        <v>162</v>
      </c>
      <c r="Q643" s="20">
        <v>0</v>
      </c>
      <c r="R643" s="20">
        <v>0</v>
      </c>
      <c r="S643" s="20">
        <v>0</v>
      </c>
      <c r="T643" s="19" t="s">
        <v>145</v>
      </c>
      <c r="U643" s="19"/>
      <c r="V643" s="227" t="s">
        <v>218</v>
      </c>
      <c r="W643" s="216" t="s">
        <v>568</v>
      </c>
      <c r="X643" s="23"/>
    </row>
    <row r="644" spans="1:24" ht="71.25" hidden="1">
      <c r="A644" s="19" t="s">
        <v>358</v>
      </c>
      <c r="B644" s="19" t="s">
        <v>526</v>
      </c>
      <c r="C644" s="19" t="s">
        <v>526</v>
      </c>
      <c r="D644" s="19" t="s">
        <v>537</v>
      </c>
      <c r="E644" s="19">
        <v>10</v>
      </c>
      <c r="F644" s="19" t="s">
        <v>564</v>
      </c>
      <c r="G644" s="19" t="s">
        <v>145</v>
      </c>
      <c r="H644" s="19" t="s">
        <v>36</v>
      </c>
      <c r="I644" s="19" t="s">
        <v>46</v>
      </c>
      <c r="J644" s="10">
        <v>180</v>
      </c>
      <c r="K644" s="19" t="s">
        <v>569</v>
      </c>
      <c r="L644" s="192" t="s">
        <v>385</v>
      </c>
      <c r="M644" s="19">
        <v>1</v>
      </c>
      <c r="N644" s="19">
        <v>1568136</v>
      </c>
      <c r="O644" s="19" t="s">
        <v>570</v>
      </c>
      <c r="P644" s="54" t="s">
        <v>162</v>
      </c>
      <c r="Q644" s="20">
        <v>0</v>
      </c>
      <c r="R644" s="20">
        <v>0</v>
      </c>
      <c r="S644" s="20">
        <v>0</v>
      </c>
      <c r="T644" s="19" t="s">
        <v>145</v>
      </c>
      <c r="U644" s="19"/>
      <c r="V644" s="227" t="s">
        <v>218</v>
      </c>
      <c r="W644" s="216" t="s">
        <v>568</v>
      </c>
      <c r="X644" s="23"/>
    </row>
    <row r="645" spans="1:24" ht="56.45" hidden="1" customHeight="1">
      <c r="A645" s="19" t="s">
        <v>358</v>
      </c>
      <c r="B645" s="19" t="s">
        <v>1005</v>
      </c>
      <c r="C645" s="19" t="s">
        <v>1063</v>
      </c>
      <c r="D645" s="19" t="s">
        <v>1064</v>
      </c>
      <c r="E645" s="19">
        <v>15</v>
      </c>
      <c r="F645" s="37" t="s">
        <v>1076</v>
      </c>
      <c r="G645" s="19" t="s">
        <v>35</v>
      </c>
      <c r="H645" s="19" t="s">
        <v>544</v>
      </c>
      <c r="I645" s="37" t="s">
        <v>37</v>
      </c>
      <c r="J645" s="65">
        <v>30</v>
      </c>
      <c r="K645" s="37">
        <v>2020</v>
      </c>
      <c r="L645" s="192"/>
      <c r="M645" s="37">
        <v>2</v>
      </c>
      <c r="N645" s="19" t="s">
        <v>1077</v>
      </c>
      <c r="O645" s="19" t="s">
        <v>1078</v>
      </c>
      <c r="P645" s="19" t="s">
        <v>247</v>
      </c>
      <c r="Q645" s="20">
        <v>0</v>
      </c>
      <c r="R645" s="20">
        <v>0</v>
      </c>
      <c r="S645" s="20">
        <v>0</v>
      </c>
      <c r="T645" s="19" t="s">
        <v>41</v>
      </c>
      <c r="U645" s="19"/>
      <c r="V645" s="226" t="s">
        <v>184</v>
      </c>
      <c r="W645" s="216" t="s">
        <v>1071</v>
      </c>
      <c r="X645" s="23"/>
    </row>
    <row r="646" spans="1:24" ht="182.45" hidden="1" customHeight="1">
      <c r="A646" s="19" t="s">
        <v>358</v>
      </c>
      <c r="B646" s="19" t="s">
        <v>1005</v>
      </c>
      <c r="C646" s="19" t="s">
        <v>1111</v>
      </c>
      <c r="D646" s="54" t="s">
        <v>1112</v>
      </c>
      <c r="E646" s="19">
        <v>15</v>
      </c>
      <c r="F646" s="19" t="s">
        <v>1137</v>
      </c>
      <c r="G646" s="19" t="s">
        <v>145</v>
      </c>
      <c r="H646" s="19" t="s">
        <v>544</v>
      </c>
      <c r="I646" s="37" t="s">
        <v>37</v>
      </c>
      <c r="J646" s="10">
        <v>120</v>
      </c>
      <c r="K646" s="19" t="s">
        <v>1138</v>
      </c>
      <c r="L646" s="192" t="s">
        <v>759</v>
      </c>
      <c r="M646" s="19">
        <v>1</v>
      </c>
      <c r="N646" s="19">
        <v>1568692</v>
      </c>
      <c r="O646" s="19" t="s">
        <v>1134</v>
      </c>
      <c r="P646" s="54" t="s">
        <v>162</v>
      </c>
      <c r="Q646" s="20">
        <v>0</v>
      </c>
      <c r="R646" s="20">
        <v>0</v>
      </c>
      <c r="S646" s="20">
        <v>0</v>
      </c>
      <c r="T646" s="19" t="s">
        <v>145</v>
      </c>
      <c r="U646" s="19"/>
      <c r="V646" s="210" t="s">
        <v>184</v>
      </c>
      <c r="W646" s="216" t="s">
        <v>1011</v>
      </c>
      <c r="X646" s="23"/>
    </row>
    <row r="647" spans="1:24" ht="56.45" hidden="1" customHeight="1">
      <c r="A647" s="19" t="s">
        <v>358</v>
      </c>
      <c r="B647" s="19" t="s">
        <v>1005</v>
      </c>
      <c r="C647" s="19" t="s">
        <v>1100</v>
      </c>
      <c r="D647" s="19" t="s">
        <v>1101</v>
      </c>
      <c r="E647" s="37">
        <v>15</v>
      </c>
      <c r="F647" s="37" t="s">
        <v>1105</v>
      </c>
      <c r="G647" s="19" t="s">
        <v>35</v>
      </c>
      <c r="H647" s="19" t="s">
        <v>331</v>
      </c>
      <c r="I647" s="37" t="s">
        <v>37</v>
      </c>
      <c r="J647" s="10">
        <v>24</v>
      </c>
      <c r="K647" s="19">
        <v>2020</v>
      </c>
      <c r="L647" s="192"/>
      <c r="M647" s="19">
        <v>2</v>
      </c>
      <c r="N647" s="106"/>
      <c r="O647" s="106"/>
      <c r="P647" s="54" t="s">
        <v>162</v>
      </c>
      <c r="Q647" s="20">
        <v>0</v>
      </c>
      <c r="R647" s="20">
        <v>8000</v>
      </c>
      <c r="S647" s="60">
        <v>16000</v>
      </c>
      <c r="T647" s="19" t="s">
        <v>41</v>
      </c>
      <c r="U647" s="15" t="s">
        <v>2325</v>
      </c>
      <c r="V647" s="226" t="s">
        <v>184</v>
      </c>
      <c r="W647" s="216" t="s">
        <v>1071</v>
      </c>
      <c r="X647" s="23"/>
    </row>
    <row r="648" spans="1:24" ht="71.25" hidden="1">
      <c r="A648" s="19" t="s">
        <v>358</v>
      </c>
      <c r="B648" s="19" t="s">
        <v>1005</v>
      </c>
      <c r="C648" s="19" t="s">
        <v>1063</v>
      </c>
      <c r="D648" s="19" t="s">
        <v>1064</v>
      </c>
      <c r="E648" s="19">
        <v>15</v>
      </c>
      <c r="F648" s="37" t="s">
        <v>1079</v>
      </c>
      <c r="G648" s="19" t="s">
        <v>35</v>
      </c>
      <c r="H648" s="19" t="s">
        <v>36</v>
      </c>
      <c r="I648" s="19" t="s">
        <v>46</v>
      </c>
      <c r="J648" s="65">
        <v>360</v>
      </c>
      <c r="K648" s="37">
        <v>2020</v>
      </c>
      <c r="L648" s="192"/>
      <c r="M648" s="37">
        <v>1</v>
      </c>
      <c r="N648" s="19">
        <v>1421133</v>
      </c>
      <c r="O648" s="19" t="s">
        <v>1080</v>
      </c>
      <c r="P648" s="19" t="s">
        <v>247</v>
      </c>
      <c r="Q648" s="20">
        <v>0</v>
      </c>
      <c r="R648" s="20">
        <v>0</v>
      </c>
      <c r="S648" s="20">
        <v>0</v>
      </c>
      <c r="T648" s="19" t="s">
        <v>41</v>
      </c>
      <c r="U648" s="19"/>
      <c r="V648" s="216" t="s">
        <v>184</v>
      </c>
      <c r="W648" s="216" t="s">
        <v>1071</v>
      </c>
      <c r="X648" s="23"/>
    </row>
    <row r="649" spans="1:24" ht="57" hidden="1">
      <c r="A649" s="19" t="s">
        <v>358</v>
      </c>
      <c r="B649" s="19" t="s">
        <v>1005</v>
      </c>
      <c r="C649" s="19" t="s">
        <v>1063</v>
      </c>
      <c r="D649" s="19" t="s">
        <v>1064</v>
      </c>
      <c r="E649" s="19">
        <v>15</v>
      </c>
      <c r="F649" s="37" t="s">
        <v>1081</v>
      </c>
      <c r="G649" s="19" t="s">
        <v>145</v>
      </c>
      <c r="H649" s="19" t="s">
        <v>36</v>
      </c>
      <c r="I649" s="19" t="s">
        <v>46</v>
      </c>
      <c r="J649" s="65">
        <v>120</v>
      </c>
      <c r="K649" s="37" t="s">
        <v>1082</v>
      </c>
      <c r="L649" s="192" t="s">
        <v>632</v>
      </c>
      <c r="M649" s="37">
        <v>1</v>
      </c>
      <c r="N649" s="19">
        <v>1421133</v>
      </c>
      <c r="O649" s="19" t="s">
        <v>1080</v>
      </c>
      <c r="P649" s="19" t="s">
        <v>247</v>
      </c>
      <c r="Q649" s="20">
        <v>0</v>
      </c>
      <c r="R649" s="20">
        <v>0</v>
      </c>
      <c r="S649" s="20">
        <v>0</v>
      </c>
      <c r="T649" s="19" t="s">
        <v>145</v>
      </c>
      <c r="U649" s="19" t="s">
        <v>2329</v>
      </c>
      <c r="V649" s="131" t="s">
        <v>184</v>
      </c>
      <c r="W649" s="216" t="s">
        <v>1083</v>
      </c>
      <c r="X649" s="23"/>
    </row>
    <row r="650" spans="1:24" ht="28.5" hidden="1">
      <c r="A650" s="19" t="s">
        <v>358</v>
      </c>
      <c r="B650" s="19" t="s">
        <v>1005</v>
      </c>
      <c r="C650" s="37" t="s">
        <v>1170</v>
      </c>
      <c r="D650" s="19" t="s">
        <v>1007</v>
      </c>
      <c r="E650" s="19">
        <v>15</v>
      </c>
      <c r="F650" s="37" t="s">
        <v>1189</v>
      </c>
      <c r="G650" s="19" t="s">
        <v>145</v>
      </c>
      <c r="H650" s="37" t="s">
        <v>154</v>
      </c>
      <c r="I650" s="37" t="s">
        <v>37</v>
      </c>
      <c r="J650" s="65">
        <v>30</v>
      </c>
      <c r="K650" s="37" t="s">
        <v>1190</v>
      </c>
      <c r="L650" s="192" t="s">
        <v>224</v>
      </c>
      <c r="M650" s="37">
        <v>1</v>
      </c>
      <c r="N650" s="19">
        <v>2110522</v>
      </c>
      <c r="O650" s="19" t="s">
        <v>1191</v>
      </c>
      <c r="P650" s="54" t="s">
        <v>162</v>
      </c>
      <c r="Q650" s="20">
        <v>0</v>
      </c>
      <c r="R650" s="20">
        <v>0</v>
      </c>
      <c r="S650" s="20">
        <v>0</v>
      </c>
      <c r="T650" s="19" t="s">
        <v>145</v>
      </c>
      <c r="U650" s="19"/>
      <c r="V650" s="131" t="s">
        <v>148</v>
      </c>
      <c r="W650" s="131" t="s">
        <v>149</v>
      </c>
      <c r="X650" s="23"/>
    </row>
    <row r="651" spans="1:24" ht="128.25" hidden="1">
      <c r="A651" s="19" t="s">
        <v>358</v>
      </c>
      <c r="B651" s="19" t="s">
        <v>526</v>
      </c>
      <c r="C651" s="19" t="s">
        <v>526</v>
      </c>
      <c r="D651" s="19" t="s">
        <v>527</v>
      </c>
      <c r="E651" s="19">
        <v>15</v>
      </c>
      <c r="F651" s="19" t="s">
        <v>571</v>
      </c>
      <c r="G651" s="19" t="s">
        <v>35</v>
      </c>
      <c r="H651" s="19" t="s">
        <v>36</v>
      </c>
      <c r="I651" s="37" t="s">
        <v>37</v>
      </c>
      <c r="J651" s="10">
        <v>16</v>
      </c>
      <c r="K651" s="19">
        <v>2020</v>
      </c>
      <c r="L651" s="192"/>
      <c r="M651" s="37">
        <v>2</v>
      </c>
      <c r="N651" s="106"/>
      <c r="O651" s="106"/>
      <c r="P651" s="19" t="s">
        <v>532</v>
      </c>
      <c r="Q651" s="60">
        <v>13600</v>
      </c>
      <c r="R651" s="20">
        <v>0</v>
      </c>
      <c r="S651" s="20">
        <v>27200</v>
      </c>
      <c r="T651" s="19" t="s">
        <v>41</v>
      </c>
      <c r="U651" s="19"/>
      <c r="V651" s="131" t="s">
        <v>184</v>
      </c>
      <c r="W651" s="216" t="s">
        <v>547</v>
      </c>
      <c r="X651" s="23"/>
    </row>
    <row r="652" spans="1:24" ht="85.5" hidden="1">
      <c r="A652" s="19" t="s">
        <v>358</v>
      </c>
      <c r="B652" s="19" t="s">
        <v>526</v>
      </c>
      <c r="C652" s="19" t="s">
        <v>526</v>
      </c>
      <c r="D652" s="19" t="s">
        <v>572</v>
      </c>
      <c r="E652" s="19">
        <v>10</v>
      </c>
      <c r="F652" s="19" t="s">
        <v>66</v>
      </c>
      <c r="G652" s="19" t="s">
        <v>45</v>
      </c>
      <c r="H652" s="19" t="s">
        <v>36</v>
      </c>
      <c r="I652" s="19" t="s">
        <v>46</v>
      </c>
      <c r="J652" s="10">
        <v>20</v>
      </c>
      <c r="K652" s="19">
        <v>2020</v>
      </c>
      <c r="L652" s="192"/>
      <c r="M652" s="19">
        <v>2</v>
      </c>
      <c r="N652" s="106"/>
      <c r="O652" s="106"/>
      <c r="P652" s="19" t="s">
        <v>532</v>
      </c>
      <c r="Q652" s="14">
        <v>0</v>
      </c>
      <c r="R652" s="14">
        <v>0</v>
      </c>
      <c r="S652" s="14">
        <v>0</v>
      </c>
      <c r="T652" s="19" t="s">
        <v>41</v>
      </c>
      <c r="U652" s="15" t="s">
        <v>2330</v>
      </c>
      <c r="V652" s="131" t="s">
        <v>48</v>
      </c>
      <c r="W652" s="131" t="s">
        <v>69</v>
      </c>
      <c r="X652" s="36" t="s">
        <v>50</v>
      </c>
    </row>
    <row r="653" spans="1:24" ht="99.75" hidden="1">
      <c r="A653" s="19" t="s">
        <v>358</v>
      </c>
      <c r="B653" s="19" t="s">
        <v>358</v>
      </c>
      <c r="C653" s="19" t="s">
        <v>358</v>
      </c>
      <c r="D653" s="19" t="s">
        <v>373</v>
      </c>
      <c r="E653" s="19">
        <v>10</v>
      </c>
      <c r="F653" s="19" t="s">
        <v>374</v>
      </c>
      <c r="G653" s="19" t="s">
        <v>35</v>
      </c>
      <c r="H653" s="19" t="s">
        <v>36</v>
      </c>
      <c r="I653" s="37" t="s">
        <v>37</v>
      </c>
      <c r="J653" s="10">
        <v>35</v>
      </c>
      <c r="K653" s="120" t="s">
        <v>375</v>
      </c>
      <c r="L653" s="192"/>
      <c r="M653" s="19">
        <v>1</v>
      </c>
      <c r="N653" s="19">
        <v>1518751</v>
      </c>
      <c r="O653" s="19" t="s">
        <v>376</v>
      </c>
      <c r="P653" s="54" t="s">
        <v>162</v>
      </c>
      <c r="Q653" s="20">
        <v>6200</v>
      </c>
      <c r="R653" s="20">
        <v>17400</v>
      </c>
      <c r="S653" s="20">
        <v>23600</v>
      </c>
      <c r="T653" s="19" t="s">
        <v>41</v>
      </c>
      <c r="U653" s="19"/>
      <c r="V653" s="216" t="s">
        <v>218</v>
      </c>
      <c r="W653" s="216" t="s">
        <v>377</v>
      </c>
      <c r="X653" s="23"/>
    </row>
    <row r="654" spans="1:24" ht="99.75" hidden="1">
      <c r="A654" s="19" t="s">
        <v>358</v>
      </c>
      <c r="B654" s="19" t="s">
        <v>358</v>
      </c>
      <c r="C654" s="19" t="s">
        <v>358</v>
      </c>
      <c r="D654" s="19" t="s">
        <v>373</v>
      </c>
      <c r="E654" s="19">
        <v>10</v>
      </c>
      <c r="F654" s="19" t="s">
        <v>374</v>
      </c>
      <c r="G654" s="19" t="s">
        <v>35</v>
      </c>
      <c r="H654" s="19" t="s">
        <v>36</v>
      </c>
      <c r="I654" s="37" t="s">
        <v>37</v>
      </c>
      <c r="J654" s="10">
        <v>35</v>
      </c>
      <c r="K654" s="120" t="s">
        <v>375</v>
      </c>
      <c r="L654" s="192"/>
      <c r="M654" s="19">
        <v>1</v>
      </c>
      <c r="N654" s="19">
        <v>1896085</v>
      </c>
      <c r="O654" s="19" t="s">
        <v>378</v>
      </c>
      <c r="P654" s="19" t="s">
        <v>40</v>
      </c>
      <c r="Q654" s="20">
        <v>6200</v>
      </c>
      <c r="R654" s="20">
        <v>17400</v>
      </c>
      <c r="S654" s="20">
        <v>23600</v>
      </c>
      <c r="T654" s="19" t="s">
        <v>41</v>
      </c>
      <c r="U654" s="19"/>
      <c r="V654" s="216" t="s">
        <v>218</v>
      </c>
      <c r="W654" s="216" t="s">
        <v>377</v>
      </c>
      <c r="X654" s="23"/>
    </row>
    <row r="655" spans="1:24" ht="85.5" hidden="1">
      <c r="A655" s="19" t="s">
        <v>358</v>
      </c>
      <c r="B655" s="19" t="s">
        <v>358</v>
      </c>
      <c r="C655" s="19" t="s">
        <v>358</v>
      </c>
      <c r="D655" s="19" t="s">
        <v>365</v>
      </c>
      <c r="E655" s="19">
        <v>10</v>
      </c>
      <c r="F655" s="19" t="s">
        <v>379</v>
      </c>
      <c r="G655" s="19" t="s">
        <v>35</v>
      </c>
      <c r="H655" s="19" t="s">
        <v>36</v>
      </c>
      <c r="I655" s="37" t="s">
        <v>37</v>
      </c>
      <c r="J655" s="10">
        <v>40</v>
      </c>
      <c r="K655" s="19" t="s">
        <v>380</v>
      </c>
      <c r="L655" s="192"/>
      <c r="M655" s="19">
        <v>1</v>
      </c>
      <c r="N655" s="19">
        <v>3003781</v>
      </c>
      <c r="O655" s="19" t="s">
        <v>381</v>
      </c>
      <c r="P655" s="19" t="s">
        <v>382</v>
      </c>
      <c r="Q655" s="20">
        <v>0</v>
      </c>
      <c r="R655" s="20">
        <v>0</v>
      </c>
      <c r="S655" s="20">
        <v>0</v>
      </c>
      <c r="T655" s="19" t="s">
        <v>235</v>
      </c>
      <c r="U655" s="118"/>
      <c r="V655" s="131" t="s">
        <v>235</v>
      </c>
      <c r="W655" s="216" t="s">
        <v>236</v>
      </c>
      <c r="X655" s="23"/>
    </row>
    <row r="656" spans="1:24" ht="85.5" hidden="1">
      <c r="A656" s="19" t="s">
        <v>358</v>
      </c>
      <c r="B656" s="19" t="s">
        <v>358</v>
      </c>
      <c r="C656" s="19" t="s">
        <v>358</v>
      </c>
      <c r="D656" s="19" t="s">
        <v>365</v>
      </c>
      <c r="E656" s="19">
        <v>10</v>
      </c>
      <c r="F656" s="19" t="s">
        <v>383</v>
      </c>
      <c r="G656" s="19" t="s">
        <v>35</v>
      </c>
      <c r="H656" s="19" t="s">
        <v>36</v>
      </c>
      <c r="I656" s="37" t="s">
        <v>37</v>
      </c>
      <c r="J656" s="10">
        <v>80</v>
      </c>
      <c r="K656" s="19" t="s">
        <v>384</v>
      </c>
      <c r="L656" s="192"/>
      <c r="M656" s="19">
        <v>1</v>
      </c>
      <c r="N656" s="19">
        <v>1518751</v>
      </c>
      <c r="O656" s="19" t="s">
        <v>376</v>
      </c>
      <c r="P656" s="54" t="s">
        <v>162</v>
      </c>
      <c r="Q656" s="20">
        <v>0</v>
      </c>
      <c r="R656" s="20">
        <v>0</v>
      </c>
      <c r="S656" s="20">
        <v>0</v>
      </c>
      <c r="T656" s="19" t="s">
        <v>235</v>
      </c>
      <c r="U656" s="15"/>
      <c r="V656" s="131" t="s">
        <v>235</v>
      </c>
      <c r="W656" s="216" t="s">
        <v>236</v>
      </c>
      <c r="X656" s="23"/>
    </row>
    <row r="657" spans="1:24" ht="85.5" hidden="1">
      <c r="A657" s="19" t="s">
        <v>358</v>
      </c>
      <c r="B657" s="19" t="s">
        <v>358</v>
      </c>
      <c r="C657" s="19" t="s">
        <v>358</v>
      </c>
      <c r="D657" s="19" t="s">
        <v>365</v>
      </c>
      <c r="E657" s="19">
        <v>10</v>
      </c>
      <c r="F657" s="19" t="s">
        <v>383</v>
      </c>
      <c r="G657" s="19" t="s">
        <v>35</v>
      </c>
      <c r="H657" s="19" t="s">
        <v>36</v>
      </c>
      <c r="I657" s="37" t="s">
        <v>37</v>
      </c>
      <c r="J657" s="10">
        <v>80</v>
      </c>
      <c r="K657" s="19" t="s">
        <v>384</v>
      </c>
      <c r="L657" s="192"/>
      <c r="M657" s="19">
        <v>1</v>
      </c>
      <c r="N657" s="19" t="s">
        <v>369</v>
      </c>
      <c r="O657" s="19" t="s">
        <v>370</v>
      </c>
      <c r="P657" s="54" t="s">
        <v>162</v>
      </c>
      <c r="Q657" s="20">
        <v>0</v>
      </c>
      <c r="R657" s="20">
        <v>0</v>
      </c>
      <c r="S657" s="20">
        <v>0</v>
      </c>
      <c r="T657" s="19" t="s">
        <v>235</v>
      </c>
      <c r="U657" s="15"/>
      <c r="V657" s="131" t="s">
        <v>235</v>
      </c>
      <c r="W657" s="216" t="s">
        <v>236</v>
      </c>
      <c r="X657" s="23"/>
    </row>
    <row r="658" spans="1:24" ht="85.5" hidden="1">
      <c r="A658" s="19" t="s">
        <v>358</v>
      </c>
      <c r="B658" s="19" t="s">
        <v>358</v>
      </c>
      <c r="C658" s="19" t="s">
        <v>358</v>
      </c>
      <c r="D658" s="19" t="s">
        <v>365</v>
      </c>
      <c r="E658" s="19">
        <v>10</v>
      </c>
      <c r="F658" s="19" t="s">
        <v>383</v>
      </c>
      <c r="G658" s="19" t="s">
        <v>35</v>
      </c>
      <c r="H658" s="19" t="s">
        <v>36</v>
      </c>
      <c r="I658" s="37" t="s">
        <v>37</v>
      </c>
      <c r="J658" s="10">
        <v>80</v>
      </c>
      <c r="K658" s="19" t="s">
        <v>384</v>
      </c>
      <c r="L658" s="192"/>
      <c r="M658" s="19">
        <v>1</v>
      </c>
      <c r="N658" s="19">
        <v>3003053</v>
      </c>
      <c r="O658" s="19" t="s">
        <v>372</v>
      </c>
      <c r="P658" s="19" t="s">
        <v>40</v>
      </c>
      <c r="Q658" s="20">
        <v>0</v>
      </c>
      <c r="R658" s="20">
        <v>0</v>
      </c>
      <c r="S658" s="20">
        <v>0</v>
      </c>
      <c r="T658" s="19" t="s">
        <v>235</v>
      </c>
      <c r="U658" s="15"/>
      <c r="V658" s="131" t="s">
        <v>235</v>
      </c>
      <c r="W658" s="216" t="s">
        <v>236</v>
      </c>
      <c r="X658" s="23"/>
    </row>
    <row r="659" spans="1:24" ht="85.5" hidden="1">
      <c r="A659" s="19" t="s">
        <v>358</v>
      </c>
      <c r="B659" s="19" t="s">
        <v>358</v>
      </c>
      <c r="C659" s="19" t="s">
        <v>358</v>
      </c>
      <c r="D659" s="19" t="s">
        <v>365</v>
      </c>
      <c r="E659" s="19">
        <v>10</v>
      </c>
      <c r="F659" s="19" t="s">
        <v>383</v>
      </c>
      <c r="G659" s="19" t="s">
        <v>145</v>
      </c>
      <c r="H659" s="19" t="s">
        <v>36</v>
      </c>
      <c r="I659" s="37" t="s">
        <v>37</v>
      </c>
      <c r="J659" s="10">
        <v>150</v>
      </c>
      <c r="K659" s="19" t="s">
        <v>385</v>
      </c>
      <c r="L659" s="192" t="s">
        <v>385</v>
      </c>
      <c r="M659" s="19">
        <v>1</v>
      </c>
      <c r="N659" s="19" t="s">
        <v>369</v>
      </c>
      <c r="O659" s="19" t="s">
        <v>370</v>
      </c>
      <c r="P659" s="54" t="s">
        <v>162</v>
      </c>
      <c r="Q659" s="20">
        <v>0</v>
      </c>
      <c r="R659" s="20">
        <v>0</v>
      </c>
      <c r="S659" s="20">
        <v>0</v>
      </c>
      <c r="T659" s="19" t="s">
        <v>145</v>
      </c>
      <c r="U659" s="15"/>
      <c r="V659" s="131" t="s">
        <v>235</v>
      </c>
      <c r="W659" s="216" t="s">
        <v>236</v>
      </c>
      <c r="X659" s="23"/>
    </row>
    <row r="660" spans="1:24" ht="114" hidden="1">
      <c r="A660" s="121" t="s">
        <v>358</v>
      </c>
      <c r="B660" s="121" t="s">
        <v>526</v>
      </c>
      <c r="C660" s="121" t="s">
        <v>526</v>
      </c>
      <c r="D660" s="121" t="s">
        <v>2331</v>
      </c>
      <c r="E660" s="121">
        <v>10</v>
      </c>
      <c r="F660" s="121" t="s">
        <v>2332</v>
      </c>
      <c r="G660" s="121" t="s">
        <v>145</v>
      </c>
      <c r="H660" s="121" t="s">
        <v>154</v>
      </c>
      <c r="I660" s="122" t="s">
        <v>37</v>
      </c>
      <c r="J660" s="123">
        <v>176</v>
      </c>
      <c r="K660" s="121" t="s">
        <v>2333</v>
      </c>
      <c r="L660" s="192" t="s">
        <v>272</v>
      </c>
      <c r="M660" s="121">
        <v>1</v>
      </c>
      <c r="N660" s="121">
        <v>1491072</v>
      </c>
      <c r="O660" s="121" t="s">
        <v>2334</v>
      </c>
      <c r="P660" s="121" t="s">
        <v>532</v>
      </c>
      <c r="Q660" s="124">
        <v>0</v>
      </c>
      <c r="R660" s="124">
        <v>0</v>
      </c>
      <c r="S660" s="124">
        <v>0</v>
      </c>
      <c r="T660" s="121" t="s">
        <v>145</v>
      </c>
      <c r="U660" s="121" t="s">
        <v>2335</v>
      </c>
      <c r="V660" s="263" t="s">
        <v>148</v>
      </c>
      <c r="W660" s="216" t="s">
        <v>1328</v>
      </c>
      <c r="X660" s="23"/>
    </row>
    <row r="661" spans="1:24" ht="71.25" hidden="1">
      <c r="A661" s="19" t="s">
        <v>358</v>
      </c>
      <c r="B661" s="19" t="s">
        <v>526</v>
      </c>
      <c r="C661" s="19" t="s">
        <v>526</v>
      </c>
      <c r="D661" s="19" t="s">
        <v>537</v>
      </c>
      <c r="E661" s="19">
        <v>10</v>
      </c>
      <c r="F661" s="19" t="s">
        <v>573</v>
      </c>
      <c r="G661" s="19" t="s">
        <v>45</v>
      </c>
      <c r="H661" s="19" t="s">
        <v>36</v>
      </c>
      <c r="I661" s="37" t="s">
        <v>37</v>
      </c>
      <c r="J661" s="10">
        <v>36</v>
      </c>
      <c r="K661" s="19">
        <v>2020</v>
      </c>
      <c r="L661" s="192"/>
      <c r="M661" s="37">
        <v>2</v>
      </c>
      <c r="N661" s="106"/>
      <c r="O661" s="106"/>
      <c r="P661" s="19" t="s">
        <v>532</v>
      </c>
      <c r="Q661" s="20">
        <v>0</v>
      </c>
      <c r="R661" s="20">
        <v>0</v>
      </c>
      <c r="S661" s="20">
        <v>0</v>
      </c>
      <c r="T661" s="19" t="s">
        <v>41</v>
      </c>
      <c r="U661" s="15" t="s">
        <v>2336</v>
      </c>
      <c r="V661" s="213" t="s">
        <v>539</v>
      </c>
      <c r="W661" s="214" t="s">
        <v>540</v>
      </c>
      <c r="X661" s="126" t="s">
        <v>574</v>
      </c>
    </row>
    <row r="662" spans="1:24" ht="30" hidden="1">
      <c r="A662" s="12" t="s">
        <v>358</v>
      </c>
      <c r="B662" s="12" t="s">
        <v>1005</v>
      </c>
      <c r="C662" s="12" t="s">
        <v>1111</v>
      </c>
      <c r="D662" s="12" t="s">
        <v>1007</v>
      </c>
      <c r="E662" s="12">
        <v>15</v>
      </c>
      <c r="F662" s="12" t="s">
        <v>1139</v>
      </c>
      <c r="G662" s="12" t="s">
        <v>45</v>
      </c>
      <c r="H662" s="12" t="s">
        <v>36</v>
      </c>
      <c r="I662" s="12" t="s">
        <v>37</v>
      </c>
      <c r="J662" s="62">
        <v>16</v>
      </c>
      <c r="K662" s="12">
        <v>2020</v>
      </c>
      <c r="L662" s="192"/>
      <c r="M662" s="12">
        <v>1</v>
      </c>
      <c r="N662" s="12">
        <v>1491166</v>
      </c>
      <c r="O662" s="12" t="s">
        <v>1127</v>
      </c>
      <c r="P662" s="12" t="s">
        <v>162</v>
      </c>
      <c r="Q662" s="64">
        <v>0</v>
      </c>
      <c r="R662" s="64">
        <v>0</v>
      </c>
      <c r="S662" s="64">
        <v>0</v>
      </c>
      <c r="T662" s="12" t="s">
        <v>68</v>
      </c>
      <c r="U662" s="15" t="s">
        <v>2337</v>
      </c>
      <c r="V662" s="131" t="s">
        <v>148</v>
      </c>
      <c r="W662" s="131" t="s">
        <v>149</v>
      </c>
      <c r="X662" s="36" t="s">
        <v>50</v>
      </c>
    </row>
    <row r="663" spans="1:24" ht="57" hidden="1">
      <c r="A663" s="8" t="s">
        <v>358</v>
      </c>
      <c r="B663" s="8" t="s">
        <v>1005</v>
      </c>
      <c r="C663" s="8" t="s">
        <v>1100</v>
      </c>
      <c r="D663" s="8" t="s">
        <v>1101</v>
      </c>
      <c r="E663" s="12">
        <v>15</v>
      </c>
      <c r="F663" s="12" t="s">
        <v>1106</v>
      </c>
      <c r="G663" s="8" t="s">
        <v>35</v>
      </c>
      <c r="H663" s="8" t="s">
        <v>36</v>
      </c>
      <c r="I663" s="12" t="s">
        <v>37</v>
      </c>
      <c r="J663" s="9">
        <v>40</v>
      </c>
      <c r="K663" s="8">
        <v>2020</v>
      </c>
      <c r="L663" s="192"/>
      <c r="M663" s="8">
        <v>2</v>
      </c>
      <c r="N663" s="106"/>
      <c r="O663" s="106"/>
      <c r="P663" s="51" t="s">
        <v>162</v>
      </c>
      <c r="Q663" s="14">
        <v>0</v>
      </c>
      <c r="R663" s="14">
        <v>5000</v>
      </c>
      <c r="S663" s="14">
        <v>10000</v>
      </c>
      <c r="T663" s="8" t="s">
        <v>41</v>
      </c>
      <c r="U663" s="33" t="s">
        <v>2338</v>
      </c>
      <c r="V663" s="131" t="s">
        <v>866</v>
      </c>
      <c r="W663" s="216" t="s">
        <v>1014</v>
      </c>
      <c r="X663" s="23"/>
    </row>
    <row r="664" spans="1:24" ht="28.5" hidden="1">
      <c r="A664" s="19" t="s">
        <v>358</v>
      </c>
      <c r="B664" s="19" t="s">
        <v>1005</v>
      </c>
      <c r="C664" s="19" t="s">
        <v>1006</v>
      </c>
      <c r="D664" s="19" t="s">
        <v>1025</v>
      </c>
      <c r="E664" s="37">
        <v>15</v>
      </c>
      <c r="F664" s="37" t="s">
        <v>1026</v>
      </c>
      <c r="G664" s="37" t="s">
        <v>145</v>
      </c>
      <c r="H664" s="19" t="s">
        <v>36</v>
      </c>
      <c r="I664" s="19" t="s">
        <v>46</v>
      </c>
      <c r="J664" s="10">
        <v>180</v>
      </c>
      <c r="K664" s="19" t="s">
        <v>1027</v>
      </c>
      <c r="L664" s="192" t="s">
        <v>385</v>
      </c>
      <c r="M664" s="19">
        <v>1</v>
      </c>
      <c r="N664" s="37">
        <v>1491223</v>
      </c>
      <c r="O664" s="37" t="s">
        <v>1028</v>
      </c>
      <c r="P664" s="54" t="s">
        <v>162</v>
      </c>
      <c r="Q664" s="20">
        <v>0</v>
      </c>
      <c r="R664" s="20">
        <v>0</v>
      </c>
      <c r="S664" s="20">
        <v>0</v>
      </c>
      <c r="T664" s="19" t="s">
        <v>145</v>
      </c>
      <c r="U664" s="37"/>
      <c r="V664" s="37" t="s">
        <v>42</v>
      </c>
      <c r="W664" s="216" t="s">
        <v>1029</v>
      </c>
      <c r="X664" s="23"/>
    </row>
    <row r="665" spans="1:24" ht="105" hidden="1">
      <c r="A665" s="8" t="s">
        <v>358</v>
      </c>
      <c r="B665" s="8" t="s">
        <v>1005</v>
      </c>
      <c r="C665" s="8" t="s">
        <v>1111</v>
      </c>
      <c r="D665" s="8" t="s">
        <v>1112</v>
      </c>
      <c r="E665" s="8">
        <v>15</v>
      </c>
      <c r="F665" s="8" t="s">
        <v>1140</v>
      </c>
      <c r="G665" s="8" t="s">
        <v>35</v>
      </c>
      <c r="H665" s="8" t="s">
        <v>265</v>
      </c>
      <c r="I665" s="8" t="s">
        <v>46</v>
      </c>
      <c r="J665" s="9">
        <v>120</v>
      </c>
      <c r="K665" s="8" t="s">
        <v>1141</v>
      </c>
      <c r="L665" s="192"/>
      <c r="M665" s="8">
        <v>1</v>
      </c>
      <c r="N665" s="8">
        <v>1437869</v>
      </c>
      <c r="O665" s="8" t="s">
        <v>1142</v>
      </c>
      <c r="P665" s="51" t="s">
        <v>162</v>
      </c>
      <c r="Q665" s="14">
        <v>240</v>
      </c>
      <c r="R665" s="14">
        <v>0</v>
      </c>
      <c r="S665" s="14">
        <v>7116</v>
      </c>
      <c r="T665" s="8" t="s">
        <v>228</v>
      </c>
      <c r="U665" s="33" t="s">
        <v>2339</v>
      </c>
      <c r="V665" s="131" t="s">
        <v>148</v>
      </c>
      <c r="W665" s="131" t="s">
        <v>149</v>
      </c>
      <c r="X665" s="23"/>
    </row>
    <row r="666" spans="1:24" ht="57" hidden="1">
      <c r="A666" s="8" t="s">
        <v>358</v>
      </c>
      <c r="B666" s="8" t="s">
        <v>1005</v>
      </c>
      <c r="C666" s="8" t="s">
        <v>1100</v>
      </c>
      <c r="D666" s="8" t="s">
        <v>1101</v>
      </c>
      <c r="E666" s="12">
        <v>15</v>
      </c>
      <c r="F666" s="12" t="s">
        <v>1107</v>
      </c>
      <c r="G666" s="8" t="s">
        <v>35</v>
      </c>
      <c r="H666" s="8" t="s">
        <v>36</v>
      </c>
      <c r="I666" s="12" t="s">
        <v>37</v>
      </c>
      <c r="J666" s="9">
        <v>24</v>
      </c>
      <c r="K666" s="8">
        <v>2020</v>
      </c>
      <c r="L666" s="192"/>
      <c r="M666" s="8">
        <v>2</v>
      </c>
      <c r="N666" s="106"/>
      <c r="O666" s="106"/>
      <c r="P666" s="51" t="s">
        <v>162</v>
      </c>
      <c r="Q666" s="14">
        <v>0</v>
      </c>
      <c r="R666" s="14">
        <v>8000</v>
      </c>
      <c r="S666" s="14">
        <v>16000</v>
      </c>
      <c r="T666" s="8" t="s">
        <v>41</v>
      </c>
      <c r="U666" s="33" t="s">
        <v>2338</v>
      </c>
      <c r="V666" s="216" t="s">
        <v>184</v>
      </c>
      <c r="W666" s="221" t="s">
        <v>1071</v>
      </c>
      <c r="X666" s="23"/>
    </row>
    <row r="667" spans="1:24" ht="42.75" hidden="1">
      <c r="A667" s="19" t="s">
        <v>358</v>
      </c>
      <c r="B667" s="19" t="s">
        <v>1005</v>
      </c>
      <c r="C667" s="19" t="s">
        <v>1006</v>
      </c>
      <c r="D667" s="37" t="s">
        <v>1020</v>
      </c>
      <c r="E667" s="37">
        <v>15</v>
      </c>
      <c r="F667" s="37" t="s">
        <v>1030</v>
      </c>
      <c r="G667" s="37" t="s">
        <v>145</v>
      </c>
      <c r="H667" s="19" t="s">
        <v>36</v>
      </c>
      <c r="I667" s="19" t="s">
        <v>46</v>
      </c>
      <c r="J667" s="10">
        <v>100</v>
      </c>
      <c r="K667" s="19" t="s">
        <v>1031</v>
      </c>
      <c r="L667" s="192" t="s">
        <v>566</v>
      </c>
      <c r="M667" s="19">
        <v>1</v>
      </c>
      <c r="N667" s="37">
        <v>2110915</v>
      </c>
      <c r="O667" s="37" t="s">
        <v>1023</v>
      </c>
      <c r="P667" s="54" t="s">
        <v>162</v>
      </c>
      <c r="Q667" s="20">
        <v>0</v>
      </c>
      <c r="R667" s="20">
        <v>0</v>
      </c>
      <c r="S667" s="20">
        <v>0</v>
      </c>
      <c r="T667" s="19" t="s">
        <v>145</v>
      </c>
      <c r="U667" s="118"/>
      <c r="V667" s="131" t="s">
        <v>866</v>
      </c>
      <c r="W667" s="216" t="s">
        <v>1014</v>
      </c>
      <c r="X667" s="23"/>
    </row>
    <row r="668" spans="1:24" ht="99.75" hidden="1">
      <c r="A668" s="24" t="s">
        <v>358</v>
      </c>
      <c r="B668" s="24" t="s">
        <v>1005</v>
      </c>
      <c r="C668" s="24" t="s">
        <v>1051</v>
      </c>
      <c r="D668" s="24" t="s">
        <v>1052</v>
      </c>
      <c r="E668" s="24">
        <v>10</v>
      </c>
      <c r="F668" s="24" t="s">
        <v>1059</v>
      </c>
      <c r="G668" s="24" t="s">
        <v>35</v>
      </c>
      <c r="H668" s="24" t="s">
        <v>1060</v>
      </c>
      <c r="I668" s="27" t="s">
        <v>37</v>
      </c>
      <c r="J668" s="26">
        <v>24</v>
      </c>
      <c r="K668" s="128" t="s">
        <v>1061</v>
      </c>
      <c r="L668" s="192"/>
      <c r="M668" s="24">
        <v>4</v>
      </c>
      <c r="N668" s="106"/>
      <c r="O668" s="106"/>
      <c r="P668" s="68" t="s">
        <v>162</v>
      </c>
      <c r="Q668" s="85">
        <v>0</v>
      </c>
      <c r="R668" s="28">
        <v>0</v>
      </c>
      <c r="S668" s="85">
        <v>0</v>
      </c>
      <c r="T668" s="24" t="s">
        <v>41</v>
      </c>
      <c r="U668" s="29" t="s">
        <v>2340</v>
      </c>
      <c r="V668" s="131" t="s">
        <v>866</v>
      </c>
      <c r="W668" s="262" t="s">
        <v>1014</v>
      </c>
      <c r="X668" s="129" t="s">
        <v>1062</v>
      </c>
    </row>
    <row r="669" spans="1:24" ht="71.25" hidden="1">
      <c r="A669" s="19" t="s">
        <v>358</v>
      </c>
      <c r="B669" s="19" t="s">
        <v>526</v>
      </c>
      <c r="C669" s="19" t="s">
        <v>526</v>
      </c>
      <c r="D669" s="19" t="s">
        <v>537</v>
      </c>
      <c r="E669" s="19">
        <v>10</v>
      </c>
      <c r="F669" s="19" t="s">
        <v>575</v>
      </c>
      <c r="G669" s="19" t="s">
        <v>145</v>
      </c>
      <c r="H669" s="19" t="s">
        <v>36</v>
      </c>
      <c r="I669" s="19" t="s">
        <v>46</v>
      </c>
      <c r="J669" s="10">
        <v>180</v>
      </c>
      <c r="K669" s="19" t="s">
        <v>576</v>
      </c>
      <c r="L669" s="192" t="s">
        <v>152</v>
      </c>
      <c r="M669" s="19">
        <v>1</v>
      </c>
      <c r="N669" s="19">
        <v>1568136</v>
      </c>
      <c r="O669" s="19" t="s">
        <v>570</v>
      </c>
      <c r="P669" s="54" t="s">
        <v>162</v>
      </c>
      <c r="Q669" s="20">
        <v>0</v>
      </c>
      <c r="R669" s="20">
        <v>0</v>
      </c>
      <c r="S669" s="20">
        <v>0</v>
      </c>
      <c r="T669" s="19" t="s">
        <v>145</v>
      </c>
      <c r="U669" s="19"/>
      <c r="V669" s="216" t="s">
        <v>218</v>
      </c>
      <c r="W669" s="216" t="s">
        <v>219</v>
      </c>
      <c r="X669" s="23"/>
    </row>
    <row r="670" spans="1:24" ht="150" hidden="1">
      <c r="A670" s="19" t="s">
        <v>1587</v>
      </c>
      <c r="B670" s="19" t="s">
        <v>1588</v>
      </c>
      <c r="C670" s="19" t="s">
        <v>1589</v>
      </c>
      <c r="D670" s="19" t="s">
        <v>1590</v>
      </c>
      <c r="E670" s="19">
        <v>15</v>
      </c>
      <c r="F670" s="19" t="s">
        <v>1591</v>
      </c>
      <c r="G670" s="19" t="s">
        <v>45</v>
      </c>
      <c r="H670" s="19" t="s">
        <v>36</v>
      </c>
      <c r="I670" s="19" t="s">
        <v>37</v>
      </c>
      <c r="J670" s="52">
        <v>40</v>
      </c>
      <c r="K670" s="8">
        <v>2020</v>
      </c>
      <c r="L670" s="192"/>
      <c r="M670" s="8">
        <v>15</v>
      </c>
      <c r="N670" s="12" t="s">
        <v>1230</v>
      </c>
      <c r="O670" s="12" t="s">
        <v>1230</v>
      </c>
      <c r="P670" s="8" t="s">
        <v>1592</v>
      </c>
      <c r="Q670" s="14">
        <v>0</v>
      </c>
      <c r="R670" s="14">
        <v>0</v>
      </c>
      <c r="S670" s="14">
        <v>0</v>
      </c>
      <c r="T670" s="19" t="s">
        <v>41</v>
      </c>
      <c r="U670" s="15" t="s">
        <v>2341</v>
      </c>
      <c r="V670" s="213" t="s">
        <v>539</v>
      </c>
      <c r="W670" s="214" t="s">
        <v>540</v>
      </c>
      <c r="X670" s="71" t="s">
        <v>78</v>
      </c>
    </row>
    <row r="671" spans="1:24" ht="105" hidden="1">
      <c r="A671" s="8" t="s">
        <v>1587</v>
      </c>
      <c r="B671" s="8" t="s">
        <v>1588</v>
      </c>
      <c r="C671" s="8" t="s">
        <v>1589</v>
      </c>
      <c r="D671" s="8" t="s">
        <v>1590</v>
      </c>
      <c r="E671" s="8">
        <v>15</v>
      </c>
      <c r="F671" s="8" t="s">
        <v>1593</v>
      </c>
      <c r="G671" s="8" t="s">
        <v>45</v>
      </c>
      <c r="H671" s="8" t="s">
        <v>36</v>
      </c>
      <c r="I671" s="8" t="s">
        <v>37</v>
      </c>
      <c r="J671" s="52">
        <v>40</v>
      </c>
      <c r="K671" s="8">
        <v>2020</v>
      </c>
      <c r="L671" s="192"/>
      <c r="M671" s="8">
        <v>30</v>
      </c>
      <c r="N671" s="12" t="s">
        <v>1230</v>
      </c>
      <c r="O671" s="12" t="s">
        <v>1230</v>
      </c>
      <c r="P671" s="8" t="s">
        <v>1592</v>
      </c>
      <c r="Q671" s="14">
        <v>0</v>
      </c>
      <c r="R671" s="14">
        <v>0</v>
      </c>
      <c r="S671" s="14">
        <v>0</v>
      </c>
      <c r="T671" s="8" t="s">
        <v>41</v>
      </c>
      <c r="U671" s="15" t="s">
        <v>2342</v>
      </c>
      <c r="V671" s="213" t="s">
        <v>539</v>
      </c>
      <c r="W671" s="214" t="s">
        <v>540</v>
      </c>
      <c r="X671" s="71" t="s">
        <v>78</v>
      </c>
    </row>
    <row r="672" spans="1:24" ht="120" hidden="1">
      <c r="A672" s="8" t="s">
        <v>1587</v>
      </c>
      <c r="B672" s="8" t="s">
        <v>1588</v>
      </c>
      <c r="C672" s="8" t="s">
        <v>1589</v>
      </c>
      <c r="D672" s="8" t="s">
        <v>1590</v>
      </c>
      <c r="E672" s="8">
        <v>15</v>
      </c>
      <c r="F672" s="8" t="s">
        <v>1594</v>
      </c>
      <c r="G672" s="8" t="s">
        <v>45</v>
      </c>
      <c r="H672" s="8" t="s">
        <v>36</v>
      </c>
      <c r="I672" s="8" t="s">
        <v>37</v>
      </c>
      <c r="J672" s="52">
        <v>40</v>
      </c>
      <c r="K672" s="8">
        <v>2020</v>
      </c>
      <c r="L672" s="192"/>
      <c r="M672" s="8">
        <v>30</v>
      </c>
      <c r="N672" s="12" t="s">
        <v>1230</v>
      </c>
      <c r="O672" s="12" t="s">
        <v>1230</v>
      </c>
      <c r="P672" s="8" t="s">
        <v>1592</v>
      </c>
      <c r="Q672" s="14">
        <v>0</v>
      </c>
      <c r="R672" s="14">
        <v>0</v>
      </c>
      <c r="S672" s="14">
        <v>0</v>
      </c>
      <c r="T672" s="8" t="s">
        <v>41</v>
      </c>
      <c r="U672" s="15" t="s">
        <v>2343</v>
      </c>
      <c r="V672" s="213" t="s">
        <v>539</v>
      </c>
      <c r="W672" s="214" t="s">
        <v>540</v>
      </c>
      <c r="X672" s="71" t="s">
        <v>78</v>
      </c>
    </row>
    <row r="673" spans="1:24" ht="142.5" hidden="1">
      <c r="A673" s="19" t="s">
        <v>1587</v>
      </c>
      <c r="B673" s="19" t="s">
        <v>1588</v>
      </c>
      <c r="C673" s="19" t="s">
        <v>1589</v>
      </c>
      <c r="D673" s="19" t="s">
        <v>1590</v>
      </c>
      <c r="E673" s="19">
        <v>15</v>
      </c>
      <c r="F673" s="19" t="s">
        <v>1595</v>
      </c>
      <c r="G673" s="19" t="s">
        <v>45</v>
      </c>
      <c r="H673" s="19" t="s">
        <v>36</v>
      </c>
      <c r="I673" s="19" t="s">
        <v>37</v>
      </c>
      <c r="J673" s="52">
        <v>40</v>
      </c>
      <c r="K673" s="8">
        <v>2020</v>
      </c>
      <c r="L673" s="192"/>
      <c r="M673" s="8">
        <v>30</v>
      </c>
      <c r="N673" s="12" t="s">
        <v>1230</v>
      </c>
      <c r="O673" s="12" t="s">
        <v>1230</v>
      </c>
      <c r="P673" s="8" t="s">
        <v>1592</v>
      </c>
      <c r="Q673" s="14">
        <v>0</v>
      </c>
      <c r="R673" s="14">
        <v>0</v>
      </c>
      <c r="S673" s="14">
        <v>0</v>
      </c>
      <c r="T673" s="19" t="s">
        <v>41</v>
      </c>
      <c r="U673" s="15" t="s">
        <v>2343</v>
      </c>
      <c r="V673" s="213" t="s">
        <v>539</v>
      </c>
      <c r="W673" s="214" t="s">
        <v>540</v>
      </c>
      <c r="X673" s="71" t="s">
        <v>78</v>
      </c>
    </row>
    <row r="674" spans="1:24" ht="142.5" hidden="1">
      <c r="A674" s="19" t="s">
        <v>1587</v>
      </c>
      <c r="B674" s="19" t="s">
        <v>1588</v>
      </c>
      <c r="C674" s="19" t="s">
        <v>1589</v>
      </c>
      <c r="D674" s="19" t="s">
        <v>1596</v>
      </c>
      <c r="E674" s="19">
        <v>15</v>
      </c>
      <c r="F674" s="19" t="s">
        <v>1595</v>
      </c>
      <c r="G674" s="19" t="s">
        <v>45</v>
      </c>
      <c r="H674" s="19" t="s">
        <v>36</v>
      </c>
      <c r="I674" s="19" t="s">
        <v>37</v>
      </c>
      <c r="J674" s="52">
        <v>40</v>
      </c>
      <c r="K674" s="8">
        <v>2020</v>
      </c>
      <c r="L674" s="192"/>
      <c r="M674" s="8">
        <v>30</v>
      </c>
      <c r="N674" s="12" t="s">
        <v>1230</v>
      </c>
      <c r="O674" s="12" t="s">
        <v>1230</v>
      </c>
      <c r="P674" s="8" t="s">
        <v>1592</v>
      </c>
      <c r="Q674" s="14">
        <v>0</v>
      </c>
      <c r="R674" s="14">
        <v>0</v>
      </c>
      <c r="S674" s="14">
        <v>0</v>
      </c>
      <c r="T674" s="19" t="s">
        <v>41</v>
      </c>
      <c r="U674" s="15" t="s">
        <v>2343</v>
      </c>
      <c r="V674" s="213" t="s">
        <v>539</v>
      </c>
      <c r="W674" s="214" t="s">
        <v>540</v>
      </c>
      <c r="X674" s="71" t="s">
        <v>78</v>
      </c>
    </row>
    <row r="675" spans="1:24" ht="142.5" hidden="1">
      <c r="A675" s="19" t="s">
        <v>1587</v>
      </c>
      <c r="B675" s="19" t="s">
        <v>1588</v>
      </c>
      <c r="C675" s="19" t="s">
        <v>1589</v>
      </c>
      <c r="D675" s="19" t="s">
        <v>1597</v>
      </c>
      <c r="E675" s="19">
        <v>15</v>
      </c>
      <c r="F675" s="19" t="s">
        <v>1595</v>
      </c>
      <c r="G675" s="19" t="s">
        <v>45</v>
      </c>
      <c r="H675" s="19" t="s">
        <v>36</v>
      </c>
      <c r="I675" s="19" t="s">
        <v>37</v>
      </c>
      <c r="J675" s="52">
        <v>40</v>
      </c>
      <c r="K675" s="130">
        <v>2020</v>
      </c>
      <c r="L675" s="192"/>
      <c r="M675" s="8">
        <v>30</v>
      </c>
      <c r="N675" s="12" t="s">
        <v>1230</v>
      </c>
      <c r="O675" s="12" t="s">
        <v>1230</v>
      </c>
      <c r="P675" s="8" t="s">
        <v>1592</v>
      </c>
      <c r="Q675" s="14">
        <v>0</v>
      </c>
      <c r="R675" s="14">
        <v>0</v>
      </c>
      <c r="S675" s="14">
        <v>0</v>
      </c>
      <c r="T675" s="19" t="s">
        <v>41</v>
      </c>
      <c r="U675" s="15" t="s">
        <v>2343</v>
      </c>
      <c r="V675" s="213" t="s">
        <v>539</v>
      </c>
      <c r="W675" s="214" t="s">
        <v>540</v>
      </c>
      <c r="X675" s="71" t="s">
        <v>78</v>
      </c>
    </row>
    <row r="676" spans="1:24" ht="120" hidden="1">
      <c r="A676" s="8" t="s">
        <v>1587</v>
      </c>
      <c r="B676" s="8" t="s">
        <v>1588</v>
      </c>
      <c r="C676" s="8" t="s">
        <v>1589</v>
      </c>
      <c r="D676" s="8" t="s">
        <v>1590</v>
      </c>
      <c r="E676" s="8">
        <v>15</v>
      </c>
      <c r="F676" s="8" t="s">
        <v>1598</v>
      </c>
      <c r="G676" s="8" t="s">
        <v>45</v>
      </c>
      <c r="H676" s="8" t="s">
        <v>36</v>
      </c>
      <c r="I676" s="8" t="s">
        <v>37</v>
      </c>
      <c r="J676" s="52">
        <v>20</v>
      </c>
      <c r="K676" s="8">
        <v>2020</v>
      </c>
      <c r="L676" s="192"/>
      <c r="M676" s="8">
        <v>30</v>
      </c>
      <c r="N676" s="12" t="s">
        <v>1230</v>
      </c>
      <c r="O676" s="12" t="s">
        <v>1230</v>
      </c>
      <c r="P676" s="8" t="s">
        <v>1592</v>
      </c>
      <c r="Q676" s="14">
        <v>0</v>
      </c>
      <c r="R676" s="14">
        <v>0</v>
      </c>
      <c r="S676" s="14">
        <v>0</v>
      </c>
      <c r="T676" s="8" t="s">
        <v>41</v>
      </c>
      <c r="U676" s="15" t="s">
        <v>2343</v>
      </c>
      <c r="V676" s="213" t="s">
        <v>539</v>
      </c>
      <c r="W676" s="214" t="s">
        <v>540</v>
      </c>
      <c r="X676" s="71" t="s">
        <v>78</v>
      </c>
    </row>
    <row r="677" spans="1:24" ht="120" hidden="1">
      <c r="A677" s="8" t="s">
        <v>1587</v>
      </c>
      <c r="B677" s="8" t="s">
        <v>1588</v>
      </c>
      <c r="C677" s="8" t="s">
        <v>1588</v>
      </c>
      <c r="D677" s="8" t="s">
        <v>1618</v>
      </c>
      <c r="E677" s="8">
        <v>15</v>
      </c>
      <c r="F677" s="8" t="s">
        <v>1598</v>
      </c>
      <c r="G677" s="8" t="s">
        <v>45</v>
      </c>
      <c r="H677" s="8" t="s">
        <v>36</v>
      </c>
      <c r="I677" s="8" t="s">
        <v>37</v>
      </c>
      <c r="J677" s="52">
        <v>20</v>
      </c>
      <c r="K677" s="8">
        <v>2020</v>
      </c>
      <c r="L677" s="192"/>
      <c r="M677" s="8">
        <v>30</v>
      </c>
      <c r="N677" s="12" t="s">
        <v>1230</v>
      </c>
      <c r="O677" s="12" t="s">
        <v>1230</v>
      </c>
      <c r="P677" s="8" t="s">
        <v>1592</v>
      </c>
      <c r="Q677" s="14">
        <v>0</v>
      </c>
      <c r="R677" s="14">
        <v>0</v>
      </c>
      <c r="S677" s="14">
        <v>0</v>
      </c>
      <c r="T677" s="8" t="s">
        <v>41</v>
      </c>
      <c r="U677" s="15" t="s">
        <v>2343</v>
      </c>
      <c r="V677" s="213" t="s">
        <v>539</v>
      </c>
      <c r="W677" s="214" t="s">
        <v>540</v>
      </c>
      <c r="X677" s="71" t="s">
        <v>78</v>
      </c>
    </row>
    <row r="678" spans="1:24" ht="120" hidden="1">
      <c r="A678" s="19" t="s">
        <v>1587</v>
      </c>
      <c r="B678" s="19" t="s">
        <v>1588</v>
      </c>
      <c r="C678" s="19" t="s">
        <v>1588</v>
      </c>
      <c r="D678" s="19" t="s">
        <v>1619</v>
      </c>
      <c r="E678" s="19">
        <v>15</v>
      </c>
      <c r="F678" s="19" t="s">
        <v>1620</v>
      </c>
      <c r="G678" s="19" t="s">
        <v>45</v>
      </c>
      <c r="H678" s="19" t="s">
        <v>36</v>
      </c>
      <c r="I678" s="19" t="s">
        <v>37</v>
      </c>
      <c r="J678" s="52">
        <v>30</v>
      </c>
      <c r="K678" s="8">
        <v>2020</v>
      </c>
      <c r="L678" s="192"/>
      <c r="M678" s="8">
        <v>30</v>
      </c>
      <c r="N678" s="12" t="s">
        <v>1230</v>
      </c>
      <c r="O678" s="12" t="s">
        <v>1230</v>
      </c>
      <c r="P678" s="8" t="s">
        <v>1592</v>
      </c>
      <c r="Q678" s="14">
        <v>0</v>
      </c>
      <c r="R678" s="14">
        <v>0</v>
      </c>
      <c r="S678" s="14">
        <v>0</v>
      </c>
      <c r="T678" s="19" t="s">
        <v>41</v>
      </c>
      <c r="U678" s="15" t="s">
        <v>2343</v>
      </c>
      <c r="V678" s="213" t="s">
        <v>539</v>
      </c>
      <c r="W678" s="214" t="s">
        <v>540</v>
      </c>
      <c r="X678" s="71" t="s">
        <v>78</v>
      </c>
    </row>
    <row r="679" spans="1:24" ht="120" hidden="1">
      <c r="A679" s="19" t="s">
        <v>1587</v>
      </c>
      <c r="B679" s="19" t="s">
        <v>1588</v>
      </c>
      <c r="C679" s="19" t="s">
        <v>1589</v>
      </c>
      <c r="D679" s="19" t="s">
        <v>1590</v>
      </c>
      <c r="E679" s="19">
        <v>15</v>
      </c>
      <c r="F679" s="19" t="s">
        <v>1599</v>
      </c>
      <c r="G679" s="19" t="s">
        <v>45</v>
      </c>
      <c r="H679" s="19" t="s">
        <v>36</v>
      </c>
      <c r="I679" s="19" t="s">
        <v>37</v>
      </c>
      <c r="J679" s="52">
        <v>20</v>
      </c>
      <c r="K679" s="8">
        <v>2020</v>
      </c>
      <c r="L679" s="192"/>
      <c r="M679" s="8">
        <v>15</v>
      </c>
      <c r="N679" s="12" t="s">
        <v>1230</v>
      </c>
      <c r="O679" s="12" t="s">
        <v>1230</v>
      </c>
      <c r="P679" s="8" t="s">
        <v>1592</v>
      </c>
      <c r="Q679" s="14">
        <v>0</v>
      </c>
      <c r="R679" s="14">
        <v>0</v>
      </c>
      <c r="S679" s="14">
        <v>0</v>
      </c>
      <c r="T679" s="19" t="s">
        <v>41</v>
      </c>
      <c r="U679" s="15" t="s">
        <v>2343</v>
      </c>
      <c r="V679" s="213" t="s">
        <v>539</v>
      </c>
      <c r="W679" s="214" t="s">
        <v>540</v>
      </c>
      <c r="X679" s="71" t="s">
        <v>78</v>
      </c>
    </row>
    <row r="680" spans="1:24" ht="120" hidden="1">
      <c r="A680" s="19" t="s">
        <v>1587</v>
      </c>
      <c r="B680" s="19" t="s">
        <v>1588</v>
      </c>
      <c r="C680" s="19" t="s">
        <v>1589</v>
      </c>
      <c r="D680" s="19" t="s">
        <v>1590</v>
      </c>
      <c r="E680" s="19">
        <v>15</v>
      </c>
      <c r="F680" s="8" t="s">
        <v>1600</v>
      </c>
      <c r="G680" s="8" t="s">
        <v>45</v>
      </c>
      <c r="H680" s="19" t="s">
        <v>36</v>
      </c>
      <c r="I680" s="19" t="s">
        <v>37</v>
      </c>
      <c r="J680" s="52">
        <v>40</v>
      </c>
      <c r="K680" s="8">
        <v>2020</v>
      </c>
      <c r="L680" s="192"/>
      <c r="M680" s="8">
        <v>30</v>
      </c>
      <c r="N680" s="12" t="s">
        <v>1230</v>
      </c>
      <c r="O680" s="12" t="s">
        <v>1230</v>
      </c>
      <c r="P680" s="8" t="s">
        <v>1592</v>
      </c>
      <c r="Q680" s="14">
        <v>0</v>
      </c>
      <c r="R680" s="14">
        <v>0</v>
      </c>
      <c r="S680" s="14">
        <v>0</v>
      </c>
      <c r="T680" s="19" t="s">
        <v>41</v>
      </c>
      <c r="U680" s="15" t="s">
        <v>2343</v>
      </c>
      <c r="V680" s="213" t="s">
        <v>539</v>
      </c>
      <c r="W680" s="214" t="s">
        <v>540</v>
      </c>
      <c r="X680" s="71" t="s">
        <v>78</v>
      </c>
    </row>
    <row r="681" spans="1:24" ht="71.25" hidden="1">
      <c r="A681" s="19" t="s">
        <v>1587</v>
      </c>
      <c r="B681" s="19" t="s">
        <v>1832</v>
      </c>
      <c r="C681" s="19" t="s">
        <v>1832</v>
      </c>
      <c r="D681" s="37" t="s">
        <v>1863</v>
      </c>
      <c r="E681" s="37">
        <v>12</v>
      </c>
      <c r="F681" s="37" t="s">
        <v>1864</v>
      </c>
      <c r="G681" s="131" t="s">
        <v>45</v>
      </c>
      <c r="H681" s="37" t="s">
        <v>36</v>
      </c>
      <c r="I681" s="37" t="s">
        <v>37</v>
      </c>
      <c r="J681" s="52">
        <v>40</v>
      </c>
      <c r="K681" s="19" t="s">
        <v>1230</v>
      </c>
      <c r="L681" s="192"/>
      <c r="M681" s="37">
        <v>4</v>
      </c>
      <c r="N681" s="37" t="s">
        <v>1230</v>
      </c>
      <c r="O681" s="37" t="s">
        <v>1230</v>
      </c>
      <c r="P681" s="19" t="s">
        <v>247</v>
      </c>
      <c r="Q681" s="20">
        <v>0</v>
      </c>
      <c r="R681" s="20">
        <v>0</v>
      </c>
      <c r="S681" s="20">
        <v>0</v>
      </c>
      <c r="T681" s="19" t="s">
        <v>41</v>
      </c>
      <c r="U681" s="15" t="s">
        <v>2344</v>
      </c>
      <c r="V681" s="213" t="s">
        <v>539</v>
      </c>
      <c r="W681" s="214" t="s">
        <v>540</v>
      </c>
      <c r="X681" s="18" t="s">
        <v>58</v>
      </c>
    </row>
    <row r="682" spans="1:24" ht="142.5" hidden="1">
      <c r="A682" s="19" t="s">
        <v>1587</v>
      </c>
      <c r="B682" s="19" t="s">
        <v>1588</v>
      </c>
      <c r="C682" s="19" t="s">
        <v>1658</v>
      </c>
      <c r="D682" s="19" t="s">
        <v>1659</v>
      </c>
      <c r="E682" s="19">
        <v>15</v>
      </c>
      <c r="F682" s="19" t="s">
        <v>1660</v>
      </c>
      <c r="G682" s="19" t="s">
        <v>45</v>
      </c>
      <c r="H682" s="19" t="s">
        <v>36</v>
      </c>
      <c r="I682" s="19" t="s">
        <v>37</v>
      </c>
      <c r="J682" s="52">
        <v>40</v>
      </c>
      <c r="K682" s="8">
        <v>2020</v>
      </c>
      <c r="L682" s="192"/>
      <c r="M682" s="8">
        <v>30</v>
      </c>
      <c r="N682" s="12" t="s">
        <v>1230</v>
      </c>
      <c r="O682" s="12" t="s">
        <v>1230</v>
      </c>
      <c r="P682" s="8" t="s">
        <v>1592</v>
      </c>
      <c r="Q682" s="14">
        <v>0</v>
      </c>
      <c r="R682" s="14">
        <v>0</v>
      </c>
      <c r="S682" s="14">
        <v>0</v>
      </c>
      <c r="T682" s="19" t="s">
        <v>41</v>
      </c>
      <c r="U682" s="15" t="s">
        <v>2343</v>
      </c>
      <c r="V682" s="213" t="s">
        <v>539</v>
      </c>
      <c r="W682" s="214" t="s">
        <v>540</v>
      </c>
      <c r="X682" s="71" t="s">
        <v>78</v>
      </c>
    </row>
    <row r="683" spans="1:24" ht="142.5" hidden="1">
      <c r="A683" s="19" t="s">
        <v>1587</v>
      </c>
      <c r="B683" s="19" t="s">
        <v>1588</v>
      </c>
      <c r="C683" s="19" t="s">
        <v>1608</v>
      </c>
      <c r="D683" s="19" t="s">
        <v>1609</v>
      </c>
      <c r="E683" s="19">
        <v>20</v>
      </c>
      <c r="F683" s="19" t="s">
        <v>1602</v>
      </c>
      <c r="G683" s="19" t="s">
        <v>45</v>
      </c>
      <c r="H683" s="19" t="s">
        <v>36</v>
      </c>
      <c r="I683" s="19" t="s">
        <v>37</v>
      </c>
      <c r="J683" s="52">
        <v>64</v>
      </c>
      <c r="K683" s="8">
        <v>2020</v>
      </c>
      <c r="L683" s="192"/>
      <c r="M683" s="8">
        <v>15</v>
      </c>
      <c r="N683" s="12" t="s">
        <v>1230</v>
      </c>
      <c r="O683" s="12" t="s">
        <v>1230</v>
      </c>
      <c r="P683" s="8" t="s">
        <v>1592</v>
      </c>
      <c r="Q683" s="14">
        <v>0</v>
      </c>
      <c r="R683" s="14">
        <v>0</v>
      </c>
      <c r="S683" s="14">
        <v>0</v>
      </c>
      <c r="T683" s="19" t="s">
        <v>41</v>
      </c>
      <c r="U683" s="15" t="s">
        <v>2343</v>
      </c>
      <c r="V683" s="213" t="s">
        <v>539</v>
      </c>
      <c r="W683" s="214" t="s">
        <v>540</v>
      </c>
      <c r="X683" s="71" t="s">
        <v>78</v>
      </c>
    </row>
    <row r="684" spans="1:24" ht="120" hidden="1">
      <c r="A684" s="19" t="s">
        <v>1587</v>
      </c>
      <c r="B684" s="19" t="s">
        <v>1588</v>
      </c>
      <c r="C684" s="19" t="s">
        <v>1589</v>
      </c>
      <c r="D684" s="19" t="s">
        <v>1601</v>
      </c>
      <c r="E684" s="19">
        <v>20</v>
      </c>
      <c r="F684" s="19" t="s">
        <v>1602</v>
      </c>
      <c r="G684" s="19" t="s">
        <v>45</v>
      </c>
      <c r="H684" s="19" t="s">
        <v>36</v>
      </c>
      <c r="I684" s="19" t="s">
        <v>37</v>
      </c>
      <c r="J684" s="52">
        <v>64</v>
      </c>
      <c r="K684" s="8">
        <v>2020</v>
      </c>
      <c r="L684" s="192"/>
      <c r="M684" s="8">
        <v>15</v>
      </c>
      <c r="N684" s="12" t="s">
        <v>1230</v>
      </c>
      <c r="O684" s="12" t="s">
        <v>1230</v>
      </c>
      <c r="P684" s="8" t="s">
        <v>1592</v>
      </c>
      <c r="Q684" s="14">
        <v>0</v>
      </c>
      <c r="R684" s="14">
        <v>0</v>
      </c>
      <c r="S684" s="14">
        <v>0</v>
      </c>
      <c r="T684" s="19" t="s">
        <v>41</v>
      </c>
      <c r="U684" s="15" t="s">
        <v>2343</v>
      </c>
      <c r="V684" s="213" t="s">
        <v>539</v>
      </c>
      <c r="W684" s="214" t="s">
        <v>540</v>
      </c>
      <c r="X684" s="71" t="s">
        <v>78</v>
      </c>
    </row>
    <row r="685" spans="1:24" ht="120" hidden="1">
      <c r="A685" s="19" t="s">
        <v>1587</v>
      </c>
      <c r="B685" s="19" t="s">
        <v>1588</v>
      </c>
      <c r="C685" s="19" t="s">
        <v>1608</v>
      </c>
      <c r="D685" s="19" t="s">
        <v>1610</v>
      </c>
      <c r="E685" s="19">
        <v>20</v>
      </c>
      <c r="F685" s="19" t="s">
        <v>1602</v>
      </c>
      <c r="G685" s="19" t="s">
        <v>45</v>
      </c>
      <c r="H685" s="19" t="s">
        <v>36</v>
      </c>
      <c r="I685" s="19" t="s">
        <v>37</v>
      </c>
      <c r="J685" s="52">
        <v>64</v>
      </c>
      <c r="K685" s="8">
        <v>2020</v>
      </c>
      <c r="L685" s="192"/>
      <c r="M685" s="8">
        <v>15</v>
      </c>
      <c r="N685" s="12" t="s">
        <v>1230</v>
      </c>
      <c r="O685" s="12" t="s">
        <v>1230</v>
      </c>
      <c r="P685" s="8" t="s">
        <v>1592</v>
      </c>
      <c r="Q685" s="14">
        <v>0</v>
      </c>
      <c r="R685" s="14">
        <v>0</v>
      </c>
      <c r="S685" s="14">
        <v>0</v>
      </c>
      <c r="T685" s="19" t="s">
        <v>41</v>
      </c>
      <c r="U685" s="15" t="s">
        <v>2343</v>
      </c>
      <c r="V685" s="213" t="s">
        <v>539</v>
      </c>
      <c r="W685" s="214" t="s">
        <v>540</v>
      </c>
      <c r="X685" s="71" t="s">
        <v>78</v>
      </c>
    </row>
    <row r="686" spans="1:24" ht="120" hidden="1">
      <c r="A686" s="19" t="s">
        <v>1587</v>
      </c>
      <c r="B686" s="19" t="s">
        <v>1588</v>
      </c>
      <c r="C686" s="19" t="s">
        <v>1588</v>
      </c>
      <c r="D686" s="19" t="s">
        <v>1619</v>
      </c>
      <c r="E686" s="19">
        <v>15</v>
      </c>
      <c r="F686" s="19" t="s">
        <v>1602</v>
      </c>
      <c r="G686" s="19" t="s">
        <v>45</v>
      </c>
      <c r="H686" s="19" t="s">
        <v>36</v>
      </c>
      <c r="I686" s="19" t="s">
        <v>37</v>
      </c>
      <c r="J686" s="52">
        <v>64</v>
      </c>
      <c r="K686" s="8">
        <v>2020</v>
      </c>
      <c r="L686" s="192"/>
      <c r="M686" s="8">
        <v>15</v>
      </c>
      <c r="N686" s="12" t="s">
        <v>1230</v>
      </c>
      <c r="O686" s="12" t="s">
        <v>1230</v>
      </c>
      <c r="P686" s="8" t="s">
        <v>1592</v>
      </c>
      <c r="Q686" s="14">
        <v>0</v>
      </c>
      <c r="R686" s="14">
        <v>0</v>
      </c>
      <c r="S686" s="14">
        <v>0</v>
      </c>
      <c r="T686" s="19" t="s">
        <v>41</v>
      </c>
      <c r="U686" s="15" t="s">
        <v>2343</v>
      </c>
      <c r="V686" s="213" t="s">
        <v>539</v>
      </c>
      <c r="W686" s="214" t="s">
        <v>540</v>
      </c>
      <c r="X686" s="71" t="s">
        <v>78</v>
      </c>
    </row>
    <row r="687" spans="1:24" ht="120" hidden="1">
      <c r="A687" s="19" t="s">
        <v>1587</v>
      </c>
      <c r="B687" s="19" t="s">
        <v>1588</v>
      </c>
      <c r="C687" s="19" t="s">
        <v>1588</v>
      </c>
      <c r="D687" s="19" t="s">
        <v>1618</v>
      </c>
      <c r="E687" s="19">
        <v>15</v>
      </c>
      <c r="F687" s="19" t="s">
        <v>1602</v>
      </c>
      <c r="G687" s="19" t="s">
        <v>45</v>
      </c>
      <c r="H687" s="19" t="s">
        <v>36</v>
      </c>
      <c r="I687" s="19" t="s">
        <v>37</v>
      </c>
      <c r="J687" s="52">
        <v>64</v>
      </c>
      <c r="K687" s="8">
        <v>2020</v>
      </c>
      <c r="L687" s="192"/>
      <c r="M687" s="8">
        <v>15</v>
      </c>
      <c r="N687" s="12" t="s">
        <v>1230</v>
      </c>
      <c r="O687" s="12" t="s">
        <v>1230</v>
      </c>
      <c r="P687" s="8" t="s">
        <v>1592</v>
      </c>
      <c r="Q687" s="14">
        <v>0</v>
      </c>
      <c r="R687" s="14">
        <v>0</v>
      </c>
      <c r="S687" s="14">
        <v>0</v>
      </c>
      <c r="T687" s="19" t="s">
        <v>41</v>
      </c>
      <c r="U687" s="15" t="s">
        <v>2343</v>
      </c>
      <c r="V687" s="213" t="s">
        <v>539</v>
      </c>
      <c r="W687" s="214" t="s">
        <v>540</v>
      </c>
      <c r="X687" s="71" t="s">
        <v>78</v>
      </c>
    </row>
    <row r="688" spans="1:24" ht="71.25" hidden="1">
      <c r="A688" s="19" t="s">
        <v>1587</v>
      </c>
      <c r="B688" s="19" t="s">
        <v>1832</v>
      </c>
      <c r="C688" s="19" t="s">
        <v>1832</v>
      </c>
      <c r="D688" s="37" t="s">
        <v>1863</v>
      </c>
      <c r="E688" s="37">
        <v>12</v>
      </c>
      <c r="F688" s="37" t="s">
        <v>1865</v>
      </c>
      <c r="G688" s="131" t="s">
        <v>45</v>
      </c>
      <c r="H688" s="37" t="s">
        <v>36</v>
      </c>
      <c r="I688" s="37" t="s">
        <v>37</v>
      </c>
      <c r="J688" s="52">
        <v>30</v>
      </c>
      <c r="K688" s="8" t="s">
        <v>1230</v>
      </c>
      <c r="L688" s="192"/>
      <c r="M688" s="37">
        <v>4</v>
      </c>
      <c r="N688" s="37" t="s">
        <v>1230</v>
      </c>
      <c r="O688" s="37" t="s">
        <v>1230</v>
      </c>
      <c r="P688" s="19" t="s">
        <v>247</v>
      </c>
      <c r="Q688" s="20">
        <v>0</v>
      </c>
      <c r="R688" s="20">
        <v>0</v>
      </c>
      <c r="S688" s="20">
        <v>0</v>
      </c>
      <c r="T688" s="19" t="s">
        <v>41</v>
      </c>
      <c r="U688" s="15" t="s">
        <v>2344</v>
      </c>
      <c r="V688" s="213" t="s">
        <v>539</v>
      </c>
      <c r="W688" s="214" t="s">
        <v>540</v>
      </c>
      <c r="X688" s="18" t="s">
        <v>58</v>
      </c>
    </row>
    <row r="689" spans="1:24" ht="120" hidden="1">
      <c r="A689" s="19" t="s">
        <v>1587</v>
      </c>
      <c r="B689" s="19" t="s">
        <v>1588</v>
      </c>
      <c r="C689" s="19" t="s">
        <v>1589</v>
      </c>
      <c r="D689" s="19" t="s">
        <v>1590</v>
      </c>
      <c r="E689" s="19">
        <v>15</v>
      </c>
      <c r="F689" s="19" t="s">
        <v>1603</v>
      </c>
      <c r="G689" s="19" t="s">
        <v>45</v>
      </c>
      <c r="H689" s="19" t="s">
        <v>36</v>
      </c>
      <c r="I689" s="19" t="s">
        <v>37</v>
      </c>
      <c r="J689" s="52">
        <v>8</v>
      </c>
      <c r="K689" s="8">
        <v>2020</v>
      </c>
      <c r="L689" s="192"/>
      <c r="M689" s="8">
        <v>30</v>
      </c>
      <c r="N689" s="12" t="s">
        <v>1230</v>
      </c>
      <c r="O689" s="12" t="s">
        <v>1230</v>
      </c>
      <c r="P689" s="8" t="s">
        <v>1592</v>
      </c>
      <c r="Q689" s="14">
        <v>0</v>
      </c>
      <c r="R689" s="14">
        <v>0</v>
      </c>
      <c r="S689" s="14">
        <v>0</v>
      </c>
      <c r="T689" s="19" t="s">
        <v>41</v>
      </c>
      <c r="U689" s="15" t="s">
        <v>2343</v>
      </c>
      <c r="V689" s="213" t="s">
        <v>539</v>
      </c>
      <c r="W689" s="214" t="s">
        <v>540</v>
      </c>
      <c r="X689" s="71" t="s">
        <v>78</v>
      </c>
    </row>
    <row r="690" spans="1:24" ht="142.5" hidden="1">
      <c r="A690" s="19" t="s">
        <v>1587</v>
      </c>
      <c r="B690" s="19" t="s">
        <v>1588</v>
      </c>
      <c r="C690" s="19" t="s">
        <v>1658</v>
      </c>
      <c r="D690" s="19" t="s">
        <v>1659</v>
      </c>
      <c r="E690" s="19">
        <v>15</v>
      </c>
      <c r="F690" s="19" t="s">
        <v>1661</v>
      </c>
      <c r="G690" s="19" t="s">
        <v>45</v>
      </c>
      <c r="H690" s="19" t="s">
        <v>36</v>
      </c>
      <c r="I690" s="19" t="s">
        <v>37</v>
      </c>
      <c r="J690" s="52">
        <v>20</v>
      </c>
      <c r="K690" s="8">
        <v>2020</v>
      </c>
      <c r="L690" s="192"/>
      <c r="M690" s="8">
        <v>30</v>
      </c>
      <c r="N690" s="12" t="s">
        <v>1230</v>
      </c>
      <c r="O690" s="12" t="s">
        <v>1230</v>
      </c>
      <c r="P690" s="8" t="s">
        <v>1592</v>
      </c>
      <c r="Q690" s="14">
        <v>0</v>
      </c>
      <c r="R690" s="14">
        <v>0</v>
      </c>
      <c r="S690" s="14">
        <v>0</v>
      </c>
      <c r="T690" s="19" t="s">
        <v>41</v>
      </c>
      <c r="U690" s="15" t="s">
        <v>2343</v>
      </c>
      <c r="V690" s="213" t="s">
        <v>539</v>
      </c>
      <c r="W690" s="214" t="s">
        <v>540</v>
      </c>
      <c r="X690" s="71" t="s">
        <v>78</v>
      </c>
    </row>
    <row r="691" spans="1:24" ht="99.75" hidden="1">
      <c r="A691" s="19" t="s">
        <v>1587</v>
      </c>
      <c r="B691" s="19" t="s">
        <v>1588</v>
      </c>
      <c r="C691" s="19" t="s">
        <v>1588</v>
      </c>
      <c r="D691" s="19" t="s">
        <v>1621</v>
      </c>
      <c r="E691" s="19">
        <v>15</v>
      </c>
      <c r="F691" s="8" t="s">
        <v>1622</v>
      </c>
      <c r="G691" s="8" t="s">
        <v>45</v>
      </c>
      <c r="H691" s="19" t="s">
        <v>36</v>
      </c>
      <c r="I691" s="19" t="s">
        <v>37</v>
      </c>
      <c r="J691" s="52">
        <v>16</v>
      </c>
      <c r="K691" s="8">
        <v>2020</v>
      </c>
      <c r="L691" s="192"/>
      <c r="M691" s="8">
        <v>10</v>
      </c>
      <c r="N691" s="12" t="s">
        <v>1230</v>
      </c>
      <c r="O691" s="12" t="s">
        <v>1230</v>
      </c>
      <c r="P691" s="8" t="s">
        <v>1592</v>
      </c>
      <c r="Q691" s="14">
        <v>0</v>
      </c>
      <c r="R691" s="14">
        <v>0</v>
      </c>
      <c r="S691" s="14">
        <v>0</v>
      </c>
      <c r="T691" s="19" t="s">
        <v>41</v>
      </c>
      <c r="U691" s="15" t="s">
        <v>2345</v>
      </c>
      <c r="V691" s="131" t="s">
        <v>336</v>
      </c>
      <c r="W691" s="131" t="s">
        <v>1623</v>
      </c>
      <c r="X691" s="71" t="s">
        <v>78</v>
      </c>
    </row>
    <row r="692" spans="1:24" ht="57" hidden="1">
      <c r="A692" s="19" t="s">
        <v>1587</v>
      </c>
      <c r="B692" s="19" t="s">
        <v>1935</v>
      </c>
      <c r="C692" s="19" t="s">
        <v>2001</v>
      </c>
      <c r="D692" s="19" t="s">
        <v>2002</v>
      </c>
      <c r="E692" s="19">
        <v>10</v>
      </c>
      <c r="F692" s="19" t="s">
        <v>1938</v>
      </c>
      <c r="G692" s="19" t="s">
        <v>45</v>
      </c>
      <c r="H692" s="19" t="s">
        <v>36</v>
      </c>
      <c r="I692" s="37" t="s">
        <v>37</v>
      </c>
      <c r="J692" s="52">
        <v>40</v>
      </c>
      <c r="K692" s="37" t="s">
        <v>1230</v>
      </c>
      <c r="L692" s="192"/>
      <c r="M692" s="19">
        <v>10</v>
      </c>
      <c r="N692" s="37" t="s">
        <v>1230</v>
      </c>
      <c r="O692" s="37" t="s">
        <v>1230</v>
      </c>
      <c r="P692" s="37" t="s">
        <v>1955</v>
      </c>
      <c r="Q692" s="20">
        <v>0</v>
      </c>
      <c r="R692" s="20">
        <v>0</v>
      </c>
      <c r="S692" s="20">
        <v>0</v>
      </c>
      <c r="T692" s="19" t="s">
        <v>41</v>
      </c>
      <c r="U692" s="15" t="s">
        <v>2346</v>
      </c>
      <c r="V692" s="216" t="s">
        <v>184</v>
      </c>
      <c r="W692" s="216" t="s">
        <v>248</v>
      </c>
      <c r="X692" s="18" t="s">
        <v>58</v>
      </c>
    </row>
    <row r="693" spans="1:24" ht="57" hidden="1">
      <c r="A693" s="19" t="s">
        <v>1587</v>
      </c>
      <c r="B693" s="19" t="s">
        <v>1935</v>
      </c>
      <c r="C693" s="19" t="s">
        <v>1936</v>
      </c>
      <c r="D693" s="19" t="s">
        <v>1937</v>
      </c>
      <c r="E693" s="19">
        <v>15</v>
      </c>
      <c r="F693" s="19" t="s">
        <v>1938</v>
      </c>
      <c r="G693" s="19" t="s">
        <v>45</v>
      </c>
      <c r="H693" s="19" t="s">
        <v>36</v>
      </c>
      <c r="I693" s="19" t="s">
        <v>37</v>
      </c>
      <c r="J693" s="52">
        <v>40</v>
      </c>
      <c r="K693" s="37" t="s">
        <v>1230</v>
      </c>
      <c r="L693" s="192"/>
      <c r="M693" s="19">
        <v>10</v>
      </c>
      <c r="N693" s="37" t="s">
        <v>1230</v>
      </c>
      <c r="O693" s="37" t="s">
        <v>1230</v>
      </c>
      <c r="P693" s="19" t="s">
        <v>1939</v>
      </c>
      <c r="Q693" s="20">
        <v>0</v>
      </c>
      <c r="R693" s="20">
        <v>0</v>
      </c>
      <c r="S693" s="20">
        <v>0</v>
      </c>
      <c r="T693" s="19" t="s">
        <v>41</v>
      </c>
      <c r="U693" s="15" t="s">
        <v>2346</v>
      </c>
      <c r="V693" s="216" t="s">
        <v>184</v>
      </c>
      <c r="W693" s="216" t="s">
        <v>248</v>
      </c>
      <c r="X693" s="18" t="s">
        <v>58</v>
      </c>
    </row>
    <row r="694" spans="1:24" ht="57" hidden="1">
      <c r="A694" s="19" t="s">
        <v>1587</v>
      </c>
      <c r="B694" s="19" t="s">
        <v>1727</v>
      </c>
      <c r="C694" s="19" t="s">
        <v>1680</v>
      </c>
      <c r="D694" s="19" t="s">
        <v>1710</v>
      </c>
      <c r="E694" s="19">
        <v>15</v>
      </c>
      <c r="F694" s="12" t="s">
        <v>1711</v>
      </c>
      <c r="G694" s="8" t="s">
        <v>45</v>
      </c>
      <c r="H694" s="8" t="s">
        <v>36</v>
      </c>
      <c r="I694" s="8" t="s">
        <v>37</v>
      </c>
      <c r="J694" s="52">
        <v>30</v>
      </c>
      <c r="K694" s="37" t="s">
        <v>1712</v>
      </c>
      <c r="L694" s="192"/>
      <c r="M694" s="19">
        <v>1</v>
      </c>
      <c r="N694" s="19">
        <v>2112196</v>
      </c>
      <c r="O694" s="19" t="s">
        <v>1716</v>
      </c>
      <c r="P694" s="19" t="s">
        <v>40</v>
      </c>
      <c r="Q694" s="20">
        <v>0</v>
      </c>
      <c r="R694" s="20">
        <v>0</v>
      </c>
      <c r="S694" s="20">
        <v>0</v>
      </c>
      <c r="T694" s="19" t="s">
        <v>41</v>
      </c>
      <c r="U694" s="15" t="s">
        <v>2347</v>
      </c>
      <c r="V694" s="131" t="s">
        <v>92</v>
      </c>
      <c r="W694" s="131" t="s">
        <v>93</v>
      </c>
      <c r="X694" s="36" t="s">
        <v>50</v>
      </c>
    </row>
    <row r="695" spans="1:24" ht="57" hidden="1">
      <c r="A695" s="19" t="s">
        <v>1587</v>
      </c>
      <c r="B695" s="19" t="s">
        <v>1680</v>
      </c>
      <c r="C695" s="19" t="s">
        <v>1709</v>
      </c>
      <c r="D695" s="19" t="s">
        <v>1710</v>
      </c>
      <c r="E695" s="19">
        <v>15</v>
      </c>
      <c r="F695" s="12" t="s">
        <v>1711</v>
      </c>
      <c r="G695" s="8" t="s">
        <v>45</v>
      </c>
      <c r="H695" s="8" t="s">
        <v>36</v>
      </c>
      <c r="I695" s="8" t="s">
        <v>37</v>
      </c>
      <c r="J695" s="52">
        <v>30</v>
      </c>
      <c r="K695" s="37" t="s">
        <v>1712</v>
      </c>
      <c r="L695" s="192"/>
      <c r="M695" s="19">
        <v>1</v>
      </c>
      <c r="N695" s="19">
        <v>1567999</v>
      </c>
      <c r="O695" s="37" t="s">
        <v>1708</v>
      </c>
      <c r="P695" s="19" t="s">
        <v>107</v>
      </c>
      <c r="Q695" s="20">
        <v>0</v>
      </c>
      <c r="R695" s="20">
        <v>0</v>
      </c>
      <c r="S695" s="20">
        <v>0</v>
      </c>
      <c r="T695" s="19" t="s">
        <v>41</v>
      </c>
      <c r="U695" s="15" t="s">
        <v>2347</v>
      </c>
      <c r="V695" s="131" t="s">
        <v>92</v>
      </c>
      <c r="W695" s="131" t="s">
        <v>93</v>
      </c>
      <c r="X695" s="36" t="s">
        <v>50</v>
      </c>
    </row>
    <row r="696" spans="1:24" ht="142.5" hidden="1">
      <c r="A696" s="19" t="s">
        <v>1587</v>
      </c>
      <c r="B696" s="19" t="s">
        <v>1935</v>
      </c>
      <c r="C696" s="19" t="s">
        <v>1936</v>
      </c>
      <c r="D696" s="19" t="s">
        <v>1940</v>
      </c>
      <c r="E696" s="19">
        <v>15</v>
      </c>
      <c r="F696" s="19" t="s">
        <v>1941</v>
      </c>
      <c r="G696" s="19" t="s">
        <v>45</v>
      </c>
      <c r="H696" s="19" t="s">
        <v>36</v>
      </c>
      <c r="I696" s="19" t="s">
        <v>46</v>
      </c>
      <c r="J696" s="52">
        <v>12</v>
      </c>
      <c r="K696" s="19" t="s">
        <v>1942</v>
      </c>
      <c r="L696" s="192"/>
      <c r="M696" s="19">
        <v>11</v>
      </c>
      <c r="N696" s="37" t="s">
        <v>1230</v>
      </c>
      <c r="O696" s="37" t="s">
        <v>1230</v>
      </c>
      <c r="P696" s="19" t="s">
        <v>1943</v>
      </c>
      <c r="Q696" s="20">
        <v>870</v>
      </c>
      <c r="R696" s="20">
        <v>0</v>
      </c>
      <c r="S696" s="132">
        <f>Tabela21212[[#This Row],[CUSTO INDIVIDUAL INSCRIÇÃO]]*Tabela21212[[#This Row],[QUANTIDADE DE SERVIDORES]]</f>
        <v>9570</v>
      </c>
      <c r="T696" s="19" t="s">
        <v>41</v>
      </c>
      <c r="U696" s="15" t="s">
        <v>2348</v>
      </c>
      <c r="V696" s="131" t="s">
        <v>184</v>
      </c>
      <c r="W696" s="131" t="s">
        <v>706</v>
      </c>
      <c r="X696" s="71" t="s">
        <v>78</v>
      </c>
    </row>
    <row r="697" spans="1:24" ht="142.5" hidden="1">
      <c r="A697" s="19" t="s">
        <v>1587</v>
      </c>
      <c r="B697" s="19" t="s">
        <v>1935</v>
      </c>
      <c r="C697" s="19" t="s">
        <v>1936</v>
      </c>
      <c r="D697" s="19" t="s">
        <v>1944</v>
      </c>
      <c r="E697" s="19">
        <v>15</v>
      </c>
      <c r="F697" s="19" t="s">
        <v>1945</v>
      </c>
      <c r="G697" s="19" t="s">
        <v>45</v>
      </c>
      <c r="H697" s="19" t="s">
        <v>36</v>
      </c>
      <c r="I697" s="19" t="s">
        <v>46</v>
      </c>
      <c r="J697" s="52">
        <v>16</v>
      </c>
      <c r="K697" s="19" t="s">
        <v>1946</v>
      </c>
      <c r="L697" s="192"/>
      <c r="M697" s="19">
        <v>11</v>
      </c>
      <c r="N697" s="37" t="s">
        <v>1230</v>
      </c>
      <c r="O697" s="37" t="s">
        <v>1230</v>
      </c>
      <c r="P697" s="19" t="s">
        <v>1943</v>
      </c>
      <c r="Q697" s="20">
        <v>570</v>
      </c>
      <c r="R697" s="20">
        <v>0</v>
      </c>
      <c r="S697" s="132">
        <f>Tabela21212[[#This Row],[CUSTO INDIVIDUAL INSCRIÇÃO]]*Tabela21212[[#This Row],[QUANTIDADE DE SERVIDORES]]</f>
        <v>6270</v>
      </c>
      <c r="T697" s="19" t="s">
        <v>41</v>
      </c>
      <c r="U697" s="15" t="s">
        <v>2348</v>
      </c>
      <c r="V697" s="131" t="s">
        <v>184</v>
      </c>
      <c r="W697" s="131" t="s">
        <v>706</v>
      </c>
      <c r="X697" s="71" t="s">
        <v>78</v>
      </c>
    </row>
    <row r="698" spans="1:24" ht="135" hidden="1">
      <c r="A698" s="19" t="s">
        <v>1587</v>
      </c>
      <c r="B698" s="19" t="s">
        <v>1588</v>
      </c>
      <c r="C698" s="19" t="s">
        <v>1608</v>
      </c>
      <c r="D698" s="19" t="s">
        <v>1611</v>
      </c>
      <c r="E698" s="19">
        <v>15</v>
      </c>
      <c r="F698" s="19" t="s">
        <v>1612</v>
      </c>
      <c r="G698" s="19" t="s">
        <v>45</v>
      </c>
      <c r="H698" s="19" t="s">
        <v>36</v>
      </c>
      <c r="I698" s="19" t="s">
        <v>37</v>
      </c>
      <c r="J698" s="52">
        <v>40</v>
      </c>
      <c r="K698" s="8">
        <v>2020</v>
      </c>
      <c r="L698" s="192"/>
      <c r="M698" s="8">
        <v>25</v>
      </c>
      <c r="N698" s="12" t="s">
        <v>1230</v>
      </c>
      <c r="O698" s="12" t="s">
        <v>1230</v>
      </c>
      <c r="P698" s="8" t="s">
        <v>1592</v>
      </c>
      <c r="Q698" s="14">
        <v>0</v>
      </c>
      <c r="R698" s="14">
        <v>0</v>
      </c>
      <c r="S698" s="14">
        <v>0</v>
      </c>
      <c r="T698" s="19" t="s">
        <v>41</v>
      </c>
      <c r="U698" s="15" t="s">
        <v>2349</v>
      </c>
      <c r="V698" s="131" t="s">
        <v>336</v>
      </c>
      <c r="W698" s="131" t="s">
        <v>1613</v>
      </c>
      <c r="X698" s="133" t="s">
        <v>78</v>
      </c>
    </row>
    <row r="699" spans="1:24" ht="114" hidden="1">
      <c r="A699" s="19" t="s">
        <v>1587</v>
      </c>
      <c r="B699" s="19" t="s">
        <v>1680</v>
      </c>
      <c r="C699" s="19" t="s">
        <v>1681</v>
      </c>
      <c r="D699" s="19" t="s">
        <v>1682</v>
      </c>
      <c r="E699" s="19">
        <v>15</v>
      </c>
      <c r="F699" s="19" t="s">
        <v>1683</v>
      </c>
      <c r="G699" s="19" t="s">
        <v>45</v>
      </c>
      <c r="H699" s="19" t="s">
        <v>36</v>
      </c>
      <c r="I699" s="19" t="s">
        <v>37</v>
      </c>
      <c r="J699" s="52">
        <v>20</v>
      </c>
      <c r="K699" s="8" t="s">
        <v>1684</v>
      </c>
      <c r="L699" s="192"/>
      <c r="M699" s="19">
        <v>1</v>
      </c>
      <c r="N699" s="19">
        <v>1445351</v>
      </c>
      <c r="O699" s="19" t="s">
        <v>1685</v>
      </c>
      <c r="P699" s="54" t="s">
        <v>162</v>
      </c>
      <c r="Q699" s="20">
        <v>0</v>
      </c>
      <c r="R699" s="20">
        <v>1750</v>
      </c>
      <c r="S699" s="20">
        <v>1750</v>
      </c>
      <c r="T699" s="19" t="s">
        <v>41</v>
      </c>
      <c r="U699" s="15" t="s">
        <v>2350</v>
      </c>
      <c r="V699" s="210" t="s">
        <v>148</v>
      </c>
      <c r="W699" s="210" t="s">
        <v>225</v>
      </c>
      <c r="X699" s="18" t="s">
        <v>58</v>
      </c>
    </row>
    <row r="700" spans="1:24" ht="114" hidden="1">
      <c r="A700" s="19" t="s">
        <v>1587</v>
      </c>
      <c r="B700" s="19" t="s">
        <v>1680</v>
      </c>
      <c r="C700" s="19" t="s">
        <v>1681</v>
      </c>
      <c r="D700" s="19" t="s">
        <v>1682</v>
      </c>
      <c r="E700" s="19">
        <v>15</v>
      </c>
      <c r="F700" s="19" t="s">
        <v>1683</v>
      </c>
      <c r="G700" s="19" t="s">
        <v>45</v>
      </c>
      <c r="H700" s="19" t="s">
        <v>36</v>
      </c>
      <c r="I700" s="19" t="s">
        <v>37</v>
      </c>
      <c r="J700" s="52">
        <v>20</v>
      </c>
      <c r="K700" s="8" t="s">
        <v>1684</v>
      </c>
      <c r="L700" s="192"/>
      <c r="M700" s="19">
        <v>1</v>
      </c>
      <c r="N700" s="19">
        <v>1492970</v>
      </c>
      <c r="O700" s="19" t="s">
        <v>1686</v>
      </c>
      <c r="P700" s="54" t="s">
        <v>162</v>
      </c>
      <c r="Q700" s="20">
        <v>0</v>
      </c>
      <c r="R700" s="20">
        <v>1750</v>
      </c>
      <c r="S700" s="20">
        <v>1750</v>
      </c>
      <c r="T700" s="19" t="s">
        <v>41</v>
      </c>
      <c r="U700" s="15" t="s">
        <v>2351</v>
      </c>
      <c r="V700" s="210" t="s">
        <v>148</v>
      </c>
      <c r="W700" s="210" t="s">
        <v>225</v>
      </c>
      <c r="X700" s="18" t="s">
        <v>58</v>
      </c>
    </row>
    <row r="701" spans="1:24" ht="114" hidden="1">
      <c r="A701" s="19" t="s">
        <v>1587</v>
      </c>
      <c r="B701" s="19" t="s">
        <v>1680</v>
      </c>
      <c r="C701" s="19" t="s">
        <v>1680</v>
      </c>
      <c r="D701" s="19" t="s">
        <v>1682</v>
      </c>
      <c r="E701" s="19">
        <v>15</v>
      </c>
      <c r="F701" s="19" t="s">
        <v>1683</v>
      </c>
      <c r="G701" s="19" t="s">
        <v>45</v>
      </c>
      <c r="H701" s="19" t="s">
        <v>36</v>
      </c>
      <c r="I701" s="19" t="s">
        <v>37</v>
      </c>
      <c r="J701" s="52">
        <v>20</v>
      </c>
      <c r="K701" s="12" t="s">
        <v>1684</v>
      </c>
      <c r="L701" s="192"/>
      <c r="M701" s="19">
        <v>1</v>
      </c>
      <c r="N701" s="19">
        <v>1570487</v>
      </c>
      <c r="O701" s="19" t="s">
        <v>1699</v>
      </c>
      <c r="P701" s="54" t="s">
        <v>162</v>
      </c>
      <c r="Q701" s="20">
        <v>0</v>
      </c>
      <c r="R701" s="20">
        <v>1750</v>
      </c>
      <c r="S701" s="20">
        <v>1750</v>
      </c>
      <c r="T701" s="19" t="s">
        <v>41</v>
      </c>
      <c r="U701" s="15" t="s">
        <v>2350</v>
      </c>
      <c r="V701" s="210" t="s">
        <v>148</v>
      </c>
      <c r="W701" s="210" t="s">
        <v>225</v>
      </c>
      <c r="X701" s="18" t="s">
        <v>58</v>
      </c>
    </row>
    <row r="702" spans="1:24" ht="105" hidden="1">
      <c r="A702" s="19" t="s">
        <v>1587</v>
      </c>
      <c r="B702" s="19" t="s">
        <v>1680</v>
      </c>
      <c r="C702" s="19" t="s">
        <v>1680</v>
      </c>
      <c r="D702" s="19" t="s">
        <v>1713</v>
      </c>
      <c r="E702" s="19">
        <v>10</v>
      </c>
      <c r="F702" s="19" t="s">
        <v>1714</v>
      </c>
      <c r="G702" s="19" t="s">
        <v>35</v>
      </c>
      <c r="H702" s="19" t="s">
        <v>36</v>
      </c>
      <c r="I702" s="19" t="s">
        <v>37</v>
      </c>
      <c r="J702" s="52">
        <v>24</v>
      </c>
      <c r="K702" s="12" t="s">
        <v>408</v>
      </c>
      <c r="L702" s="192"/>
      <c r="M702" s="19">
        <v>1</v>
      </c>
      <c r="N702" s="19">
        <v>1486018</v>
      </c>
      <c r="O702" s="37" t="s">
        <v>1715</v>
      </c>
      <c r="P702" s="54" t="s">
        <v>162</v>
      </c>
      <c r="Q702" s="20">
        <v>0</v>
      </c>
      <c r="R702" s="20">
        <v>1750</v>
      </c>
      <c r="S702" s="20">
        <v>1750</v>
      </c>
      <c r="T702" s="19" t="s">
        <v>41</v>
      </c>
      <c r="U702" s="15" t="s">
        <v>2350</v>
      </c>
      <c r="V702" s="210" t="s">
        <v>148</v>
      </c>
      <c r="W702" s="210" t="s">
        <v>225</v>
      </c>
      <c r="X702" s="18" t="s">
        <v>58</v>
      </c>
    </row>
    <row r="703" spans="1:24" ht="142.5" hidden="1">
      <c r="A703" s="19" t="s">
        <v>1587</v>
      </c>
      <c r="B703" s="19" t="s">
        <v>1680</v>
      </c>
      <c r="C703" s="19" t="s">
        <v>1681</v>
      </c>
      <c r="D703" s="19" t="s">
        <v>1687</v>
      </c>
      <c r="E703" s="19">
        <v>10</v>
      </c>
      <c r="F703" s="19" t="s">
        <v>1688</v>
      </c>
      <c r="G703" s="19" t="s">
        <v>45</v>
      </c>
      <c r="H703" s="19" t="s">
        <v>36</v>
      </c>
      <c r="I703" s="19" t="s">
        <v>37</v>
      </c>
      <c r="J703" s="52">
        <v>24</v>
      </c>
      <c r="K703" s="12" t="s">
        <v>408</v>
      </c>
      <c r="L703" s="192"/>
      <c r="M703" s="19">
        <v>1</v>
      </c>
      <c r="N703" s="19">
        <v>1491409</v>
      </c>
      <c r="O703" s="37" t="s">
        <v>1689</v>
      </c>
      <c r="P703" s="54" t="s">
        <v>162</v>
      </c>
      <c r="Q703" s="20">
        <v>0</v>
      </c>
      <c r="R703" s="20">
        <v>1750</v>
      </c>
      <c r="S703" s="20">
        <v>1750</v>
      </c>
      <c r="T703" s="19" t="s">
        <v>41</v>
      </c>
      <c r="U703" s="15" t="s">
        <v>2350</v>
      </c>
      <c r="V703" s="210" t="s">
        <v>148</v>
      </c>
      <c r="W703" s="210" t="s">
        <v>225</v>
      </c>
      <c r="X703" s="18" t="s">
        <v>58</v>
      </c>
    </row>
    <row r="704" spans="1:24" ht="142.5" hidden="1">
      <c r="A704" s="19" t="s">
        <v>1587</v>
      </c>
      <c r="B704" s="19" t="s">
        <v>1680</v>
      </c>
      <c r="C704" s="19" t="s">
        <v>1681</v>
      </c>
      <c r="D704" s="19" t="s">
        <v>1687</v>
      </c>
      <c r="E704" s="19">
        <v>10</v>
      </c>
      <c r="F704" s="19" t="s">
        <v>1688</v>
      </c>
      <c r="G704" s="19" t="s">
        <v>35</v>
      </c>
      <c r="H704" s="19" t="s">
        <v>36</v>
      </c>
      <c r="I704" s="19" t="s">
        <v>37</v>
      </c>
      <c r="J704" s="52">
        <v>24</v>
      </c>
      <c r="K704" s="12" t="s">
        <v>408</v>
      </c>
      <c r="L704" s="192"/>
      <c r="M704" s="19">
        <v>1</v>
      </c>
      <c r="N704" s="19">
        <v>2322859</v>
      </c>
      <c r="O704" s="37" t="s">
        <v>1690</v>
      </c>
      <c r="P704" s="54" t="s">
        <v>162</v>
      </c>
      <c r="Q704" s="20">
        <v>0</v>
      </c>
      <c r="R704" s="20">
        <v>1750</v>
      </c>
      <c r="S704" s="20">
        <v>1750</v>
      </c>
      <c r="T704" s="19" t="s">
        <v>41</v>
      </c>
      <c r="U704" s="15" t="s">
        <v>2350</v>
      </c>
      <c r="V704" s="210" t="s">
        <v>148</v>
      </c>
      <c r="W704" s="210" t="s">
        <v>225</v>
      </c>
      <c r="X704" s="18" t="s">
        <v>58</v>
      </c>
    </row>
    <row r="705" spans="1:24" ht="142.5" hidden="1">
      <c r="A705" s="19" t="s">
        <v>1587</v>
      </c>
      <c r="B705" s="19" t="s">
        <v>1680</v>
      </c>
      <c r="C705" s="19" t="s">
        <v>1680</v>
      </c>
      <c r="D705" s="19" t="s">
        <v>1687</v>
      </c>
      <c r="E705" s="19">
        <v>10</v>
      </c>
      <c r="F705" s="19" t="s">
        <v>1688</v>
      </c>
      <c r="G705" s="19" t="s">
        <v>45</v>
      </c>
      <c r="H705" s="19" t="s">
        <v>36</v>
      </c>
      <c r="I705" s="19" t="s">
        <v>37</v>
      </c>
      <c r="J705" s="52">
        <v>24</v>
      </c>
      <c r="K705" s="12" t="s">
        <v>408</v>
      </c>
      <c r="L705" s="192"/>
      <c r="M705" s="19">
        <v>1</v>
      </c>
      <c r="N705" s="19">
        <v>2112196</v>
      </c>
      <c r="O705" s="37" t="s">
        <v>1716</v>
      </c>
      <c r="P705" s="19" t="s">
        <v>40</v>
      </c>
      <c r="Q705" s="20">
        <v>0</v>
      </c>
      <c r="R705" s="20">
        <v>1750</v>
      </c>
      <c r="S705" s="20">
        <v>1750</v>
      </c>
      <c r="T705" s="19" t="s">
        <v>41</v>
      </c>
      <c r="U705" s="15" t="s">
        <v>2350</v>
      </c>
      <c r="V705" s="210" t="s">
        <v>148</v>
      </c>
      <c r="W705" s="210" t="s">
        <v>225</v>
      </c>
      <c r="X705" s="18" t="s">
        <v>58</v>
      </c>
    </row>
    <row r="706" spans="1:24" ht="71.25" hidden="1">
      <c r="A706" s="19" t="s">
        <v>1587</v>
      </c>
      <c r="B706" s="19" t="s">
        <v>1935</v>
      </c>
      <c r="C706" s="19" t="s">
        <v>1936</v>
      </c>
      <c r="D706" s="19" t="s">
        <v>1947</v>
      </c>
      <c r="E706" s="19">
        <v>15</v>
      </c>
      <c r="F706" s="19" t="s">
        <v>1038</v>
      </c>
      <c r="G706" s="19" t="s">
        <v>45</v>
      </c>
      <c r="H706" s="19" t="s">
        <v>36</v>
      </c>
      <c r="I706" s="19" t="s">
        <v>37</v>
      </c>
      <c r="J706" s="52"/>
      <c r="K706" s="37" t="s">
        <v>1230</v>
      </c>
      <c r="L706" s="192"/>
      <c r="M706" s="19">
        <v>10</v>
      </c>
      <c r="N706" s="37" t="s">
        <v>1230</v>
      </c>
      <c r="O706" s="37" t="s">
        <v>1230</v>
      </c>
      <c r="P706" s="37" t="s">
        <v>1948</v>
      </c>
      <c r="Q706" s="20">
        <v>0</v>
      </c>
      <c r="R706" s="20">
        <v>0</v>
      </c>
      <c r="S706" s="20">
        <v>0</v>
      </c>
      <c r="T706" s="19" t="s">
        <v>41</v>
      </c>
      <c r="U706" s="15" t="s">
        <v>2347</v>
      </c>
      <c r="V706" s="221" t="s">
        <v>48</v>
      </c>
      <c r="W706" s="221" t="s">
        <v>163</v>
      </c>
      <c r="X706" s="36" t="s">
        <v>50</v>
      </c>
    </row>
    <row r="707" spans="1:24" ht="99.75" hidden="1">
      <c r="A707" s="19" t="s">
        <v>1587</v>
      </c>
      <c r="B707" s="19" t="s">
        <v>1935</v>
      </c>
      <c r="C707" s="19" t="s">
        <v>2001</v>
      </c>
      <c r="D707" s="19" t="s">
        <v>1947</v>
      </c>
      <c r="E707" s="19">
        <v>15</v>
      </c>
      <c r="F707" s="19" t="s">
        <v>2003</v>
      </c>
      <c r="G707" s="19" t="s">
        <v>45</v>
      </c>
      <c r="H707" s="19" t="s">
        <v>36</v>
      </c>
      <c r="I707" s="19" t="s">
        <v>37</v>
      </c>
      <c r="J707" s="52"/>
      <c r="K707" s="37" t="s">
        <v>1230</v>
      </c>
      <c r="L707" s="192"/>
      <c r="M707" s="19">
        <v>10</v>
      </c>
      <c r="N707" s="37" t="s">
        <v>1230</v>
      </c>
      <c r="O707" s="37" t="s">
        <v>1230</v>
      </c>
      <c r="P707" s="37" t="s">
        <v>1175</v>
      </c>
      <c r="Q707" s="60">
        <v>0</v>
      </c>
      <c r="R707" s="20">
        <v>0</v>
      </c>
      <c r="S707" s="60">
        <v>0</v>
      </c>
      <c r="T707" s="19" t="s">
        <v>41</v>
      </c>
      <c r="U707" s="15" t="s">
        <v>2347</v>
      </c>
      <c r="V707" s="221" t="s">
        <v>48</v>
      </c>
      <c r="W707" s="221" t="s">
        <v>163</v>
      </c>
      <c r="X707" s="36" t="s">
        <v>50</v>
      </c>
    </row>
    <row r="708" spans="1:24" ht="128.25" hidden="1">
      <c r="A708" s="19" t="s">
        <v>1587</v>
      </c>
      <c r="B708" s="19" t="s">
        <v>1891</v>
      </c>
      <c r="C708" s="19" t="s">
        <v>1891</v>
      </c>
      <c r="D708" s="19" t="s">
        <v>1934</v>
      </c>
      <c r="E708" s="19">
        <v>20</v>
      </c>
      <c r="F708" s="19" t="s">
        <v>44</v>
      </c>
      <c r="G708" s="19" t="s">
        <v>45</v>
      </c>
      <c r="H708" s="19" t="s">
        <v>36</v>
      </c>
      <c r="I708" s="19" t="s">
        <v>37</v>
      </c>
      <c r="J708" s="52">
        <v>40</v>
      </c>
      <c r="K708" s="8" t="s">
        <v>1230</v>
      </c>
      <c r="L708" s="192"/>
      <c r="M708" s="19">
        <v>16</v>
      </c>
      <c r="N708" s="37" t="s">
        <v>1230</v>
      </c>
      <c r="O708" s="37" t="s">
        <v>1230</v>
      </c>
      <c r="P708" s="19" t="s">
        <v>247</v>
      </c>
      <c r="Q708" s="20">
        <v>0</v>
      </c>
      <c r="R708" s="20">
        <v>0</v>
      </c>
      <c r="S708" s="20">
        <v>0</v>
      </c>
      <c r="T708" s="19" t="s">
        <v>41</v>
      </c>
      <c r="U708" s="19" t="s">
        <v>2352</v>
      </c>
      <c r="V708" s="131" t="s">
        <v>48</v>
      </c>
      <c r="W708" s="131" t="s">
        <v>49</v>
      </c>
      <c r="X708" s="71" t="s">
        <v>78</v>
      </c>
    </row>
    <row r="709" spans="1:24" ht="85.5" hidden="1">
      <c r="A709" s="19" t="s">
        <v>1587</v>
      </c>
      <c r="B709" s="19" t="s">
        <v>1588</v>
      </c>
      <c r="C709" s="19" t="s">
        <v>1588</v>
      </c>
      <c r="D709" s="19" t="s">
        <v>1624</v>
      </c>
      <c r="E709" s="19">
        <v>15</v>
      </c>
      <c r="F709" s="19" t="s">
        <v>1625</v>
      </c>
      <c r="G709" s="19" t="s">
        <v>45</v>
      </c>
      <c r="H709" s="19" t="s">
        <v>36</v>
      </c>
      <c r="I709" s="19" t="s">
        <v>46</v>
      </c>
      <c r="J709" s="52">
        <v>108</v>
      </c>
      <c r="K709" s="8">
        <v>2020</v>
      </c>
      <c r="L709" s="192"/>
      <c r="M709" s="8">
        <v>15</v>
      </c>
      <c r="N709" s="12" t="s">
        <v>1230</v>
      </c>
      <c r="O709" s="12" t="s">
        <v>1230</v>
      </c>
      <c r="P709" s="8" t="s">
        <v>1592</v>
      </c>
      <c r="Q709" s="14">
        <v>0</v>
      </c>
      <c r="R709" s="14">
        <v>0</v>
      </c>
      <c r="S709" s="14">
        <v>0</v>
      </c>
      <c r="T709" s="19" t="s">
        <v>41</v>
      </c>
      <c r="U709" s="15" t="s">
        <v>2353</v>
      </c>
      <c r="V709" s="131" t="s">
        <v>176</v>
      </c>
      <c r="W709" s="131" t="s">
        <v>177</v>
      </c>
      <c r="X709" s="36" t="s">
        <v>50</v>
      </c>
    </row>
    <row r="710" spans="1:24" ht="114" hidden="1">
      <c r="A710" s="19" t="s">
        <v>1587</v>
      </c>
      <c r="B710" s="19" t="s">
        <v>1588</v>
      </c>
      <c r="C710" s="19" t="s">
        <v>1588</v>
      </c>
      <c r="D710" s="19" t="s">
        <v>1619</v>
      </c>
      <c r="E710" s="19">
        <v>15</v>
      </c>
      <c r="F710" s="19" t="s">
        <v>1625</v>
      </c>
      <c r="G710" s="19" t="s">
        <v>45</v>
      </c>
      <c r="H710" s="19" t="s">
        <v>36</v>
      </c>
      <c r="I710" s="19" t="s">
        <v>46</v>
      </c>
      <c r="J710" s="52">
        <v>108</v>
      </c>
      <c r="K710" s="8">
        <v>2020</v>
      </c>
      <c r="L710" s="192"/>
      <c r="M710" s="8">
        <v>15</v>
      </c>
      <c r="N710" s="12" t="s">
        <v>1230</v>
      </c>
      <c r="O710" s="12" t="s">
        <v>1230</v>
      </c>
      <c r="P710" s="8" t="s">
        <v>1592</v>
      </c>
      <c r="Q710" s="14">
        <v>0</v>
      </c>
      <c r="R710" s="14">
        <v>0</v>
      </c>
      <c r="S710" s="14">
        <v>0</v>
      </c>
      <c r="T710" s="19" t="s">
        <v>41</v>
      </c>
      <c r="U710" s="15" t="s">
        <v>2353</v>
      </c>
      <c r="V710" s="131" t="s">
        <v>176</v>
      </c>
      <c r="W710" s="131" t="s">
        <v>177</v>
      </c>
      <c r="X710" s="36" t="s">
        <v>50</v>
      </c>
    </row>
    <row r="711" spans="1:24" ht="57" hidden="1">
      <c r="A711" s="19" t="s">
        <v>1587</v>
      </c>
      <c r="B711" s="19" t="s">
        <v>1832</v>
      </c>
      <c r="C711" s="19" t="s">
        <v>1832</v>
      </c>
      <c r="D711" s="37" t="s">
        <v>1866</v>
      </c>
      <c r="E711" s="37">
        <v>10</v>
      </c>
      <c r="F711" s="19" t="s">
        <v>1867</v>
      </c>
      <c r="G711" s="19" t="s">
        <v>45</v>
      </c>
      <c r="H711" s="19" t="s">
        <v>36</v>
      </c>
      <c r="I711" s="19" t="s">
        <v>46</v>
      </c>
      <c r="J711" s="52">
        <v>40</v>
      </c>
      <c r="K711" s="12" t="s">
        <v>1230</v>
      </c>
      <c r="L711" s="192"/>
      <c r="M711" s="37">
        <v>5</v>
      </c>
      <c r="N711" s="37" t="s">
        <v>1230</v>
      </c>
      <c r="O711" s="37" t="s">
        <v>1230</v>
      </c>
      <c r="P711" s="19" t="s">
        <v>247</v>
      </c>
      <c r="Q711" s="60">
        <v>0</v>
      </c>
      <c r="R711" s="20">
        <v>0</v>
      </c>
      <c r="S711" s="20">
        <v>0</v>
      </c>
      <c r="T711" s="19" t="s">
        <v>41</v>
      </c>
      <c r="U711" s="15" t="s">
        <v>2354</v>
      </c>
      <c r="V711" s="131" t="s">
        <v>56</v>
      </c>
      <c r="W711" s="131" t="s">
        <v>726</v>
      </c>
      <c r="X711" s="36" t="s">
        <v>50</v>
      </c>
    </row>
    <row r="712" spans="1:24" ht="57" hidden="1">
      <c r="A712" s="19" t="s">
        <v>1587</v>
      </c>
      <c r="B712" s="19" t="s">
        <v>1935</v>
      </c>
      <c r="C712" s="19" t="s">
        <v>2001</v>
      </c>
      <c r="D712" s="19" t="s">
        <v>1951</v>
      </c>
      <c r="E712" s="134">
        <v>15</v>
      </c>
      <c r="F712" s="19" t="s">
        <v>1950</v>
      </c>
      <c r="G712" s="19" t="s">
        <v>35</v>
      </c>
      <c r="H712" s="19" t="s">
        <v>36</v>
      </c>
      <c r="I712" s="19" t="s">
        <v>37</v>
      </c>
      <c r="J712" s="52"/>
      <c r="K712" s="135" t="s">
        <v>1230</v>
      </c>
      <c r="L712" s="192"/>
      <c r="M712" s="19">
        <v>2</v>
      </c>
      <c r="N712" s="135" t="s">
        <v>1230</v>
      </c>
      <c r="O712" s="135" t="s">
        <v>1230</v>
      </c>
      <c r="P712" s="19" t="s">
        <v>247</v>
      </c>
      <c r="Q712" s="20">
        <v>0</v>
      </c>
      <c r="R712" s="20">
        <v>0</v>
      </c>
      <c r="S712" s="20">
        <v>0</v>
      </c>
      <c r="T712" s="19" t="s">
        <v>235</v>
      </c>
      <c r="U712" s="15" t="s">
        <v>236</v>
      </c>
      <c r="V712" s="131" t="s">
        <v>235</v>
      </c>
      <c r="W712" s="131" t="s">
        <v>236</v>
      </c>
      <c r="X712" s="23"/>
    </row>
    <row r="713" spans="1:24" ht="57" hidden="1">
      <c r="A713" s="19" t="s">
        <v>1587</v>
      </c>
      <c r="B713" s="19" t="s">
        <v>1935</v>
      </c>
      <c r="C713" s="19" t="s">
        <v>1936</v>
      </c>
      <c r="D713" s="19" t="s">
        <v>1949</v>
      </c>
      <c r="E713" s="134">
        <v>15</v>
      </c>
      <c r="F713" s="19" t="s">
        <v>1950</v>
      </c>
      <c r="G713" s="19" t="s">
        <v>35</v>
      </c>
      <c r="H713" s="19" t="s">
        <v>36</v>
      </c>
      <c r="I713" s="19" t="s">
        <v>37</v>
      </c>
      <c r="J713" s="52"/>
      <c r="K713" s="135" t="s">
        <v>1230</v>
      </c>
      <c r="L713" s="192"/>
      <c r="M713" s="19">
        <v>2</v>
      </c>
      <c r="N713" s="135" t="s">
        <v>1230</v>
      </c>
      <c r="O713" s="135" t="s">
        <v>1230</v>
      </c>
      <c r="P713" s="19" t="s">
        <v>247</v>
      </c>
      <c r="Q713" s="20">
        <v>0</v>
      </c>
      <c r="R713" s="20">
        <v>0</v>
      </c>
      <c r="S713" s="20">
        <v>0</v>
      </c>
      <c r="T713" s="19" t="s">
        <v>235</v>
      </c>
      <c r="U713" s="15" t="s">
        <v>236</v>
      </c>
      <c r="V713" s="131" t="s">
        <v>235</v>
      </c>
      <c r="W713" s="131" t="s">
        <v>236</v>
      </c>
      <c r="X713" s="23"/>
    </row>
    <row r="714" spans="1:24" ht="57" hidden="1">
      <c r="A714" s="19" t="s">
        <v>1587</v>
      </c>
      <c r="B714" s="19" t="s">
        <v>1935</v>
      </c>
      <c r="C714" s="19" t="s">
        <v>2001</v>
      </c>
      <c r="D714" s="19" t="s">
        <v>1951</v>
      </c>
      <c r="E714" s="134">
        <v>15</v>
      </c>
      <c r="F714" s="19" t="s">
        <v>1952</v>
      </c>
      <c r="G714" s="19" t="s">
        <v>35</v>
      </c>
      <c r="H714" s="19" t="s">
        <v>36</v>
      </c>
      <c r="I714" s="19" t="s">
        <v>37</v>
      </c>
      <c r="J714" s="52"/>
      <c r="K714" s="135" t="s">
        <v>1230</v>
      </c>
      <c r="L714" s="192"/>
      <c r="M714" s="19">
        <v>2</v>
      </c>
      <c r="N714" s="135" t="s">
        <v>1230</v>
      </c>
      <c r="O714" s="135" t="s">
        <v>1230</v>
      </c>
      <c r="P714" s="19" t="s">
        <v>247</v>
      </c>
      <c r="Q714" s="20">
        <v>0</v>
      </c>
      <c r="R714" s="20">
        <v>0</v>
      </c>
      <c r="S714" s="20">
        <v>0</v>
      </c>
      <c r="T714" s="19" t="s">
        <v>235</v>
      </c>
      <c r="U714" s="15" t="s">
        <v>236</v>
      </c>
      <c r="V714" s="131" t="s">
        <v>235</v>
      </c>
      <c r="W714" s="131" t="s">
        <v>236</v>
      </c>
      <c r="X714" s="23"/>
    </row>
    <row r="715" spans="1:24" ht="57" hidden="1">
      <c r="A715" s="19" t="s">
        <v>1587</v>
      </c>
      <c r="B715" s="19" t="s">
        <v>1935</v>
      </c>
      <c r="C715" s="19" t="s">
        <v>1936</v>
      </c>
      <c r="D715" s="19" t="s">
        <v>1951</v>
      </c>
      <c r="E715" s="134">
        <v>15</v>
      </c>
      <c r="F715" s="19" t="s">
        <v>1952</v>
      </c>
      <c r="G715" s="19" t="s">
        <v>35</v>
      </c>
      <c r="H715" s="19" t="s">
        <v>36</v>
      </c>
      <c r="I715" s="19" t="s">
        <v>37</v>
      </c>
      <c r="J715" s="52"/>
      <c r="K715" s="135" t="s">
        <v>1230</v>
      </c>
      <c r="L715" s="192"/>
      <c r="M715" s="19">
        <v>2</v>
      </c>
      <c r="N715" s="135" t="s">
        <v>1230</v>
      </c>
      <c r="O715" s="135" t="s">
        <v>1230</v>
      </c>
      <c r="P715" s="19" t="s">
        <v>247</v>
      </c>
      <c r="Q715" s="20">
        <v>0</v>
      </c>
      <c r="R715" s="20">
        <v>0</v>
      </c>
      <c r="S715" s="20">
        <v>0</v>
      </c>
      <c r="T715" s="19" t="s">
        <v>235</v>
      </c>
      <c r="U715" s="15" t="s">
        <v>236</v>
      </c>
      <c r="V715" s="131" t="s">
        <v>235</v>
      </c>
      <c r="W715" s="131" t="s">
        <v>236</v>
      </c>
      <c r="X715" s="23"/>
    </row>
    <row r="716" spans="1:24" ht="99.75" hidden="1">
      <c r="A716" s="19" t="s">
        <v>1587</v>
      </c>
      <c r="B716" s="19" t="s">
        <v>1832</v>
      </c>
      <c r="C716" s="19" t="s">
        <v>1832</v>
      </c>
      <c r="D716" s="37" t="s">
        <v>1868</v>
      </c>
      <c r="E716" s="37">
        <v>10</v>
      </c>
      <c r="F716" s="37" t="s">
        <v>1869</v>
      </c>
      <c r="G716" s="37" t="s">
        <v>45</v>
      </c>
      <c r="H716" s="37" t="s">
        <v>36</v>
      </c>
      <c r="I716" s="37" t="s">
        <v>37</v>
      </c>
      <c r="J716" s="52"/>
      <c r="K716" s="12" t="s">
        <v>1230</v>
      </c>
      <c r="L716" s="192"/>
      <c r="M716" s="37">
        <v>20</v>
      </c>
      <c r="N716" s="37" t="s">
        <v>1230</v>
      </c>
      <c r="O716" s="37" t="s">
        <v>1230</v>
      </c>
      <c r="P716" s="19" t="s">
        <v>247</v>
      </c>
      <c r="Q716" s="60">
        <v>0</v>
      </c>
      <c r="R716" s="20">
        <v>0</v>
      </c>
      <c r="S716" s="60">
        <v>0</v>
      </c>
      <c r="T716" s="37" t="s">
        <v>235</v>
      </c>
      <c r="U716" s="15" t="s">
        <v>236</v>
      </c>
      <c r="V716" s="131" t="s">
        <v>235</v>
      </c>
      <c r="W716" s="131" t="s">
        <v>236</v>
      </c>
      <c r="X716" s="23"/>
    </row>
    <row r="717" spans="1:24" ht="99.75" hidden="1">
      <c r="A717" s="19" t="s">
        <v>1587</v>
      </c>
      <c r="B717" s="19" t="s">
        <v>1832</v>
      </c>
      <c r="C717" s="19" t="s">
        <v>1832</v>
      </c>
      <c r="D717" s="37" t="s">
        <v>1868</v>
      </c>
      <c r="E717" s="37">
        <v>10</v>
      </c>
      <c r="F717" s="37" t="s">
        <v>1294</v>
      </c>
      <c r="G717" s="37" t="s">
        <v>45</v>
      </c>
      <c r="H717" s="37" t="s">
        <v>36</v>
      </c>
      <c r="I717" s="37" t="s">
        <v>37</v>
      </c>
      <c r="J717" s="52"/>
      <c r="K717" s="12" t="s">
        <v>1230</v>
      </c>
      <c r="L717" s="192"/>
      <c r="M717" s="37">
        <v>20</v>
      </c>
      <c r="N717" s="37" t="s">
        <v>1230</v>
      </c>
      <c r="O717" s="37" t="s">
        <v>1230</v>
      </c>
      <c r="P717" s="19" t="s">
        <v>247</v>
      </c>
      <c r="Q717" s="60">
        <v>0</v>
      </c>
      <c r="R717" s="20">
        <v>0</v>
      </c>
      <c r="S717" s="60">
        <v>0</v>
      </c>
      <c r="T717" s="37" t="s">
        <v>235</v>
      </c>
      <c r="U717" s="15" t="s">
        <v>236</v>
      </c>
      <c r="V717" s="131" t="s">
        <v>235</v>
      </c>
      <c r="W717" s="131" t="s">
        <v>236</v>
      </c>
      <c r="X717" s="23"/>
    </row>
    <row r="718" spans="1:24" ht="150" hidden="1">
      <c r="A718" s="19" t="s">
        <v>1587</v>
      </c>
      <c r="B718" s="19" t="s">
        <v>1832</v>
      </c>
      <c r="C718" s="19" t="s">
        <v>1832</v>
      </c>
      <c r="D718" s="37" t="s">
        <v>1870</v>
      </c>
      <c r="E718" s="37">
        <v>15</v>
      </c>
      <c r="F718" s="37" t="s">
        <v>1871</v>
      </c>
      <c r="G718" s="37" t="s">
        <v>45</v>
      </c>
      <c r="H718" s="37" t="s">
        <v>36</v>
      </c>
      <c r="I718" s="19" t="s">
        <v>46</v>
      </c>
      <c r="J718" s="52">
        <v>40</v>
      </c>
      <c r="K718" s="12" t="s">
        <v>1230</v>
      </c>
      <c r="L718" s="192"/>
      <c r="M718" s="37">
        <v>5</v>
      </c>
      <c r="N718" s="37" t="s">
        <v>1230</v>
      </c>
      <c r="O718" s="37" t="s">
        <v>1230</v>
      </c>
      <c r="P718" s="19" t="s">
        <v>247</v>
      </c>
      <c r="Q718" s="60">
        <v>0</v>
      </c>
      <c r="R718" s="20">
        <v>0</v>
      </c>
      <c r="S718" s="60">
        <v>0</v>
      </c>
      <c r="T718" s="19" t="s">
        <v>41</v>
      </c>
      <c r="U718" s="15" t="s">
        <v>2355</v>
      </c>
      <c r="V718" s="131" t="s">
        <v>48</v>
      </c>
      <c r="W718" s="131" t="s">
        <v>188</v>
      </c>
      <c r="X718" s="71" t="s">
        <v>78</v>
      </c>
    </row>
    <row r="719" spans="1:24" ht="99.75" hidden="1">
      <c r="A719" s="19" t="s">
        <v>1587</v>
      </c>
      <c r="B719" s="19" t="s">
        <v>1588</v>
      </c>
      <c r="C719" s="19" t="s">
        <v>1588</v>
      </c>
      <c r="D719" s="19" t="s">
        <v>1626</v>
      </c>
      <c r="E719" s="19">
        <v>15</v>
      </c>
      <c r="F719" s="19" t="s">
        <v>1627</v>
      </c>
      <c r="G719" s="19" t="s">
        <v>45</v>
      </c>
      <c r="H719" s="19" t="s">
        <v>36</v>
      </c>
      <c r="I719" s="19" t="s">
        <v>37</v>
      </c>
      <c r="J719" s="52">
        <v>40</v>
      </c>
      <c r="K719" s="8">
        <v>2020</v>
      </c>
      <c r="L719" s="192"/>
      <c r="M719" s="8">
        <v>25</v>
      </c>
      <c r="N719" s="12" t="s">
        <v>1230</v>
      </c>
      <c r="O719" s="12" t="s">
        <v>1230</v>
      </c>
      <c r="P719" s="8" t="s">
        <v>1592</v>
      </c>
      <c r="Q719" s="14">
        <v>0</v>
      </c>
      <c r="R719" s="14">
        <v>0</v>
      </c>
      <c r="S719" s="14">
        <v>0</v>
      </c>
      <c r="T719" s="19" t="s">
        <v>41</v>
      </c>
      <c r="U719" s="15" t="s">
        <v>2345</v>
      </c>
      <c r="V719" s="131" t="s">
        <v>48</v>
      </c>
      <c r="W719" s="131" t="s">
        <v>188</v>
      </c>
      <c r="X719" s="71" t="s">
        <v>78</v>
      </c>
    </row>
    <row r="720" spans="1:24" ht="57" hidden="1">
      <c r="A720" s="19" t="s">
        <v>1587</v>
      </c>
      <c r="B720" s="19" t="s">
        <v>1832</v>
      </c>
      <c r="C720" s="19" t="s">
        <v>1832</v>
      </c>
      <c r="D720" s="37" t="s">
        <v>1872</v>
      </c>
      <c r="E720" s="37">
        <v>12</v>
      </c>
      <c r="F720" s="37" t="s">
        <v>1873</v>
      </c>
      <c r="G720" s="37" t="s">
        <v>45</v>
      </c>
      <c r="H720" s="37" t="s">
        <v>36</v>
      </c>
      <c r="I720" s="19" t="s">
        <v>46</v>
      </c>
      <c r="J720" s="62">
        <v>20</v>
      </c>
      <c r="K720" s="12" t="s">
        <v>1230</v>
      </c>
      <c r="L720" s="192"/>
      <c r="M720" s="37">
        <v>5</v>
      </c>
      <c r="N720" s="37" t="s">
        <v>1230</v>
      </c>
      <c r="O720" s="37" t="s">
        <v>1230</v>
      </c>
      <c r="P720" s="19" t="s">
        <v>247</v>
      </c>
      <c r="Q720" s="60">
        <v>0</v>
      </c>
      <c r="R720" s="20">
        <v>0</v>
      </c>
      <c r="S720" s="60">
        <v>0</v>
      </c>
      <c r="T720" s="19" t="s">
        <v>41</v>
      </c>
      <c r="U720" s="15" t="s">
        <v>2356</v>
      </c>
      <c r="V720" s="221" t="s">
        <v>48</v>
      </c>
      <c r="W720" s="131" t="s">
        <v>473</v>
      </c>
      <c r="X720" s="18" t="s">
        <v>58</v>
      </c>
    </row>
    <row r="721" spans="1:24" ht="90" hidden="1">
      <c r="A721" s="19" t="s">
        <v>1587</v>
      </c>
      <c r="B721" s="19" t="s">
        <v>1680</v>
      </c>
      <c r="C721" s="19" t="s">
        <v>1680</v>
      </c>
      <c r="D721" s="19" t="s">
        <v>1717</v>
      </c>
      <c r="E721" s="19">
        <v>10</v>
      </c>
      <c r="F721" s="37" t="s">
        <v>1718</v>
      </c>
      <c r="G721" s="19" t="s">
        <v>45</v>
      </c>
      <c r="H721" s="19" t="s">
        <v>1074</v>
      </c>
      <c r="I721" s="19" t="s">
        <v>37</v>
      </c>
      <c r="J721" s="52">
        <v>8</v>
      </c>
      <c r="K721" s="8" t="s">
        <v>416</v>
      </c>
      <c r="L721" s="192"/>
      <c r="M721" s="19">
        <v>1</v>
      </c>
      <c r="N721" s="19">
        <v>1492970</v>
      </c>
      <c r="O721" s="37" t="s">
        <v>1686</v>
      </c>
      <c r="P721" s="54" t="s">
        <v>162</v>
      </c>
      <c r="Q721" s="20">
        <v>0</v>
      </c>
      <c r="R721" s="20">
        <v>1250</v>
      </c>
      <c r="S721" s="20">
        <v>1250</v>
      </c>
      <c r="T721" s="19" t="s">
        <v>41</v>
      </c>
      <c r="U721" s="15" t="s">
        <v>2357</v>
      </c>
      <c r="V721" s="221" t="s">
        <v>48</v>
      </c>
      <c r="W721" s="131" t="s">
        <v>473</v>
      </c>
      <c r="X721" s="18" t="s">
        <v>58</v>
      </c>
    </row>
    <row r="722" spans="1:24" ht="90" hidden="1">
      <c r="A722" s="19" t="s">
        <v>1587</v>
      </c>
      <c r="B722" s="19" t="s">
        <v>1680</v>
      </c>
      <c r="C722" s="19" t="s">
        <v>1680</v>
      </c>
      <c r="D722" s="19" t="s">
        <v>1717</v>
      </c>
      <c r="E722" s="19">
        <v>10</v>
      </c>
      <c r="F722" s="37" t="s">
        <v>1718</v>
      </c>
      <c r="G722" s="19" t="s">
        <v>45</v>
      </c>
      <c r="H722" s="19" t="s">
        <v>1074</v>
      </c>
      <c r="I722" s="19" t="s">
        <v>37</v>
      </c>
      <c r="J722" s="52">
        <v>8</v>
      </c>
      <c r="K722" s="8" t="s">
        <v>416</v>
      </c>
      <c r="L722" s="192"/>
      <c r="M722" s="19">
        <v>1</v>
      </c>
      <c r="N722" s="19">
        <v>1445351</v>
      </c>
      <c r="O722" s="37" t="s">
        <v>1685</v>
      </c>
      <c r="P722" s="54" t="s">
        <v>162</v>
      </c>
      <c r="Q722" s="20">
        <v>0</v>
      </c>
      <c r="R722" s="20">
        <v>1250</v>
      </c>
      <c r="S722" s="20">
        <v>1250</v>
      </c>
      <c r="T722" s="19" t="s">
        <v>41</v>
      </c>
      <c r="U722" s="15" t="s">
        <v>2357</v>
      </c>
      <c r="V722" s="221" t="s">
        <v>48</v>
      </c>
      <c r="W722" s="131" t="s">
        <v>473</v>
      </c>
      <c r="X722" s="18" t="s">
        <v>58</v>
      </c>
    </row>
    <row r="723" spans="1:24" ht="57" hidden="1">
      <c r="A723" s="19" t="s">
        <v>1587</v>
      </c>
      <c r="B723" s="19" t="s">
        <v>1832</v>
      </c>
      <c r="C723" s="19" t="s">
        <v>1832</v>
      </c>
      <c r="D723" s="37" t="s">
        <v>1837</v>
      </c>
      <c r="E723" s="37">
        <v>12</v>
      </c>
      <c r="F723" s="37" t="s">
        <v>1874</v>
      </c>
      <c r="G723" s="37" t="s">
        <v>45</v>
      </c>
      <c r="H723" s="37" t="s">
        <v>36</v>
      </c>
      <c r="I723" s="19" t="s">
        <v>46</v>
      </c>
      <c r="J723" s="52">
        <v>50</v>
      </c>
      <c r="K723" s="12" t="s">
        <v>1230</v>
      </c>
      <c r="L723" s="192"/>
      <c r="M723" s="37">
        <v>4</v>
      </c>
      <c r="N723" s="37" t="s">
        <v>1230</v>
      </c>
      <c r="O723" s="37" t="s">
        <v>1230</v>
      </c>
      <c r="P723" s="19" t="s">
        <v>247</v>
      </c>
      <c r="Q723" s="60">
        <v>0</v>
      </c>
      <c r="R723" s="20">
        <v>0</v>
      </c>
      <c r="S723" s="20">
        <v>0</v>
      </c>
      <c r="T723" s="19" t="s">
        <v>41</v>
      </c>
      <c r="U723" s="15" t="s">
        <v>2353</v>
      </c>
      <c r="V723" s="220" t="s">
        <v>176</v>
      </c>
      <c r="W723" s="131" t="s">
        <v>254</v>
      </c>
      <c r="X723" s="36" t="s">
        <v>50</v>
      </c>
    </row>
    <row r="724" spans="1:24" ht="99.75" hidden="1">
      <c r="A724" s="19" t="s">
        <v>1587</v>
      </c>
      <c r="B724" s="19" t="s">
        <v>1588</v>
      </c>
      <c r="C724" s="19" t="s">
        <v>1644</v>
      </c>
      <c r="D724" s="19" t="s">
        <v>1645</v>
      </c>
      <c r="E724" s="19">
        <v>15</v>
      </c>
      <c r="F724" s="8" t="s">
        <v>1646</v>
      </c>
      <c r="G724" s="8" t="s">
        <v>45</v>
      </c>
      <c r="H724" s="19" t="s">
        <v>36</v>
      </c>
      <c r="I724" s="19" t="s">
        <v>37</v>
      </c>
      <c r="J724" s="52">
        <v>40</v>
      </c>
      <c r="K724" s="8">
        <v>2020</v>
      </c>
      <c r="L724" s="192"/>
      <c r="M724" s="8">
        <v>25</v>
      </c>
      <c r="N724" s="12" t="s">
        <v>1230</v>
      </c>
      <c r="O724" s="12" t="s">
        <v>1230</v>
      </c>
      <c r="P724" s="8" t="s">
        <v>1592</v>
      </c>
      <c r="Q724" s="14">
        <v>0</v>
      </c>
      <c r="R724" s="14">
        <v>0</v>
      </c>
      <c r="S724" s="14">
        <v>0</v>
      </c>
      <c r="T724" s="19" t="s">
        <v>41</v>
      </c>
      <c r="U724" s="15" t="s">
        <v>2345</v>
      </c>
      <c r="V724" s="131" t="s">
        <v>48</v>
      </c>
      <c r="W724" s="131" t="s">
        <v>84</v>
      </c>
      <c r="X724" s="71" t="s">
        <v>78</v>
      </c>
    </row>
    <row r="725" spans="1:24" ht="90" hidden="1">
      <c r="A725" s="19" t="s">
        <v>1587</v>
      </c>
      <c r="B725" s="19" t="s">
        <v>1935</v>
      </c>
      <c r="C725" s="19" t="s">
        <v>2001</v>
      </c>
      <c r="D725" s="19" t="s">
        <v>1953</v>
      </c>
      <c r="E725" s="19">
        <v>15</v>
      </c>
      <c r="F725" s="19" t="s">
        <v>1954</v>
      </c>
      <c r="G725" s="19" t="s">
        <v>45</v>
      </c>
      <c r="H725" s="19" t="s">
        <v>36</v>
      </c>
      <c r="I725" s="19" t="s">
        <v>37</v>
      </c>
      <c r="J725" s="52">
        <v>16</v>
      </c>
      <c r="K725" s="136">
        <v>44075</v>
      </c>
      <c r="L725" s="192"/>
      <c r="M725" s="19">
        <v>14</v>
      </c>
      <c r="N725" s="37" t="s">
        <v>1230</v>
      </c>
      <c r="O725" s="37" t="s">
        <v>1230</v>
      </c>
      <c r="P725" s="135" t="s">
        <v>1955</v>
      </c>
      <c r="Q725" s="20">
        <v>0</v>
      </c>
      <c r="R725" s="20">
        <v>0</v>
      </c>
      <c r="S725" s="20">
        <v>0</v>
      </c>
      <c r="T725" s="19" t="s">
        <v>41</v>
      </c>
      <c r="U725" s="15" t="s">
        <v>2358</v>
      </c>
      <c r="V725" s="210" t="s">
        <v>1036</v>
      </c>
      <c r="W725" s="131" t="s">
        <v>1481</v>
      </c>
      <c r="X725" s="71" t="s">
        <v>78</v>
      </c>
    </row>
    <row r="726" spans="1:24" ht="90" hidden="1">
      <c r="A726" s="19" t="s">
        <v>1587</v>
      </c>
      <c r="B726" s="19" t="s">
        <v>1935</v>
      </c>
      <c r="C726" s="19" t="s">
        <v>1936</v>
      </c>
      <c r="D726" s="19" t="s">
        <v>1953</v>
      </c>
      <c r="E726" s="19">
        <v>15</v>
      </c>
      <c r="F726" s="19" t="s">
        <v>1954</v>
      </c>
      <c r="G726" s="19" t="s">
        <v>45</v>
      </c>
      <c r="H726" s="19" t="s">
        <v>36</v>
      </c>
      <c r="I726" s="19" t="s">
        <v>37</v>
      </c>
      <c r="J726" s="52">
        <v>16</v>
      </c>
      <c r="K726" s="115">
        <v>44075</v>
      </c>
      <c r="L726" s="192"/>
      <c r="M726" s="19">
        <v>14</v>
      </c>
      <c r="N726" s="37" t="s">
        <v>1230</v>
      </c>
      <c r="O726" s="37" t="s">
        <v>1230</v>
      </c>
      <c r="P726" s="37" t="s">
        <v>1955</v>
      </c>
      <c r="Q726" s="20">
        <v>0</v>
      </c>
      <c r="R726" s="20">
        <v>0</v>
      </c>
      <c r="S726" s="20">
        <v>0</v>
      </c>
      <c r="T726" s="19" t="s">
        <v>41</v>
      </c>
      <c r="U726" s="15" t="s">
        <v>2358</v>
      </c>
      <c r="V726" s="210" t="s">
        <v>1036</v>
      </c>
      <c r="W726" s="131" t="s">
        <v>1481</v>
      </c>
      <c r="X726" s="71" t="s">
        <v>78</v>
      </c>
    </row>
    <row r="727" spans="1:24" ht="114" hidden="1">
      <c r="A727" s="19" t="s">
        <v>1587</v>
      </c>
      <c r="B727" s="19" t="s">
        <v>1588</v>
      </c>
      <c r="C727" s="19" t="s">
        <v>1588</v>
      </c>
      <c r="D727" s="19" t="s">
        <v>1619</v>
      </c>
      <c r="E727" s="19">
        <v>15</v>
      </c>
      <c r="F727" s="8" t="s">
        <v>1628</v>
      </c>
      <c r="G727" s="8" t="s">
        <v>45</v>
      </c>
      <c r="H727" s="19" t="s">
        <v>36</v>
      </c>
      <c r="I727" s="19" t="s">
        <v>37</v>
      </c>
      <c r="J727" s="52">
        <v>30</v>
      </c>
      <c r="K727" s="8">
        <v>2020</v>
      </c>
      <c r="L727" s="192"/>
      <c r="M727" s="8">
        <v>15</v>
      </c>
      <c r="N727" s="12" t="s">
        <v>1230</v>
      </c>
      <c r="O727" s="12" t="s">
        <v>1230</v>
      </c>
      <c r="P727" s="8" t="s">
        <v>1592</v>
      </c>
      <c r="Q727" s="14">
        <v>0</v>
      </c>
      <c r="R727" s="14">
        <v>0</v>
      </c>
      <c r="S727" s="14">
        <v>0</v>
      </c>
      <c r="T727" s="19" t="s">
        <v>41</v>
      </c>
      <c r="U727" s="15" t="s">
        <v>2353</v>
      </c>
      <c r="V727" s="131" t="s">
        <v>176</v>
      </c>
      <c r="W727" s="131" t="s">
        <v>190</v>
      </c>
      <c r="X727" s="36" t="s">
        <v>50</v>
      </c>
    </row>
    <row r="728" spans="1:24" ht="99.75" hidden="1">
      <c r="A728" s="19" t="s">
        <v>1587</v>
      </c>
      <c r="B728" s="19" t="s">
        <v>1680</v>
      </c>
      <c r="C728" s="19" t="s">
        <v>1680</v>
      </c>
      <c r="D728" s="19" t="s">
        <v>1719</v>
      </c>
      <c r="E728" s="19">
        <v>15</v>
      </c>
      <c r="F728" s="19" t="s">
        <v>1720</v>
      </c>
      <c r="G728" s="19" t="s">
        <v>45</v>
      </c>
      <c r="H728" s="19" t="s">
        <v>1074</v>
      </c>
      <c r="I728" s="19" t="s">
        <v>37</v>
      </c>
      <c r="J728" s="52">
        <v>16</v>
      </c>
      <c r="K728" s="12" t="s">
        <v>403</v>
      </c>
      <c r="L728" s="192"/>
      <c r="M728" s="19">
        <v>1</v>
      </c>
      <c r="N728" s="19">
        <v>1492970</v>
      </c>
      <c r="O728" s="37" t="s">
        <v>1686</v>
      </c>
      <c r="P728" s="54" t="s">
        <v>162</v>
      </c>
      <c r="Q728" s="20">
        <v>0</v>
      </c>
      <c r="R728" s="20">
        <v>1500</v>
      </c>
      <c r="S728" s="20">
        <v>1500</v>
      </c>
      <c r="T728" s="19" t="s">
        <v>41</v>
      </c>
      <c r="U728" s="15" t="s">
        <v>2359</v>
      </c>
      <c r="V728" s="131" t="s">
        <v>184</v>
      </c>
      <c r="W728" s="131" t="s">
        <v>1694</v>
      </c>
      <c r="X728" s="18" t="s">
        <v>58</v>
      </c>
    </row>
    <row r="729" spans="1:24" ht="99.75" hidden="1">
      <c r="A729" s="19" t="s">
        <v>1587</v>
      </c>
      <c r="B729" s="19" t="s">
        <v>1680</v>
      </c>
      <c r="C729" s="19" t="s">
        <v>1680</v>
      </c>
      <c r="D729" s="19" t="s">
        <v>1719</v>
      </c>
      <c r="E729" s="19">
        <v>15</v>
      </c>
      <c r="F729" s="19" t="s">
        <v>1720</v>
      </c>
      <c r="G729" s="19" t="s">
        <v>45</v>
      </c>
      <c r="H729" s="19" t="s">
        <v>1074</v>
      </c>
      <c r="I729" s="19" t="s">
        <v>37</v>
      </c>
      <c r="J729" s="52">
        <v>16</v>
      </c>
      <c r="K729" s="12" t="s">
        <v>403</v>
      </c>
      <c r="L729" s="192"/>
      <c r="M729" s="19">
        <v>1</v>
      </c>
      <c r="N729" s="19">
        <v>1445351</v>
      </c>
      <c r="O729" s="37" t="s">
        <v>1685</v>
      </c>
      <c r="P729" s="54" t="s">
        <v>162</v>
      </c>
      <c r="Q729" s="20">
        <v>0</v>
      </c>
      <c r="R729" s="20">
        <v>1500</v>
      </c>
      <c r="S729" s="20">
        <v>1500</v>
      </c>
      <c r="T729" s="19" t="s">
        <v>41</v>
      </c>
      <c r="U729" s="15" t="s">
        <v>2359</v>
      </c>
      <c r="V729" s="131" t="s">
        <v>184</v>
      </c>
      <c r="W729" s="131" t="s">
        <v>1694</v>
      </c>
      <c r="X729" s="18" t="s">
        <v>58</v>
      </c>
    </row>
    <row r="730" spans="1:24" ht="99.75" hidden="1">
      <c r="A730" s="19" t="s">
        <v>1587</v>
      </c>
      <c r="B730" s="19" t="s">
        <v>1680</v>
      </c>
      <c r="C730" s="19" t="s">
        <v>1680</v>
      </c>
      <c r="D730" s="19" t="s">
        <v>1719</v>
      </c>
      <c r="E730" s="19">
        <v>15</v>
      </c>
      <c r="F730" s="19" t="s">
        <v>1720</v>
      </c>
      <c r="G730" s="19" t="s">
        <v>45</v>
      </c>
      <c r="H730" s="19" t="s">
        <v>1074</v>
      </c>
      <c r="I730" s="19" t="s">
        <v>37</v>
      </c>
      <c r="J730" s="52">
        <v>16</v>
      </c>
      <c r="K730" s="12" t="s">
        <v>403</v>
      </c>
      <c r="L730" s="192"/>
      <c r="M730" s="19">
        <v>1</v>
      </c>
      <c r="N730" s="19">
        <v>2112196</v>
      </c>
      <c r="O730" s="37" t="s">
        <v>1716</v>
      </c>
      <c r="P730" s="19" t="s">
        <v>40</v>
      </c>
      <c r="Q730" s="20">
        <v>0</v>
      </c>
      <c r="R730" s="20">
        <v>1500</v>
      </c>
      <c r="S730" s="20">
        <v>1500</v>
      </c>
      <c r="T730" s="19" t="s">
        <v>41</v>
      </c>
      <c r="U730" s="15" t="s">
        <v>2359</v>
      </c>
      <c r="V730" s="131" t="s">
        <v>184</v>
      </c>
      <c r="W730" s="131" t="s">
        <v>1694</v>
      </c>
      <c r="X730" s="18" t="s">
        <v>58</v>
      </c>
    </row>
    <row r="731" spans="1:24" ht="99.75" hidden="1">
      <c r="A731" s="19" t="s">
        <v>1587</v>
      </c>
      <c r="B731" s="19" t="s">
        <v>1680</v>
      </c>
      <c r="C731" s="19" t="s">
        <v>1680</v>
      </c>
      <c r="D731" s="19" t="s">
        <v>1719</v>
      </c>
      <c r="E731" s="19">
        <v>15</v>
      </c>
      <c r="F731" s="19" t="s">
        <v>1720</v>
      </c>
      <c r="G731" s="19" t="s">
        <v>45</v>
      </c>
      <c r="H731" s="19" t="s">
        <v>1074</v>
      </c>
      <c r="I731" s="19" t="s">
        <v>37</v>
      </c>
      <c r="J731" s="52">
        <v>16</v>
      </c>
      <c r="K731" s="12" t="s">
        <v>403</v>
      </c>
      <c r="L731" s="192"/>
      <c r="M731" s="19">
        <v>1</v>
      </c>
      <c r="N731" s="19">
        <v>1568085</v>
      </c>
      <c r="O731" s="37" t="s">
        <v>1721</v>
      </c>
      <c r="P731" s="54" t="s">
        <v>162</v>
      </c>
      <c r="Q731" s="20">
        <v>0</v>
      </c>
      <c r="R731" s="20">
        <v>1500</v>
      </c>
      <c r="S731" s="20">
        <v>1500</v>
      </c>
      <c r="T731" s="19" t="s">
        <v>41</v>
      </c>
      <c r="U731" s="15" t="s">
        <v>2359</v>
      </c>
      <c r="V731" s="131" t="s">
        <v>184</v>
      </c>
      <c r="W731" s="131" t="s">
        <v>1694</v>
      </c>
      <c r="X731" s="18" t="s">
        <v>58</v>
      </c>
    </row>
    <row r="732" spans="1:24" ht="132.75" hidden="1">
      <c r="A732" s="19" t="s">
        <v>1587</v>
      </c>
      <c r="B732" s="19" t="s">
        <v>1680</v>
      </c>
      <c r="C732" s="19" t="s">
        <v>1681</v>
      </c>
      <c r="D732" s="19" t="s">
        <v>1691</v>
      </c>
      <c r="E732" s="19">
        <v>15</v>
      </c>
      <c r="F732" s="37" t="s">
        <v>1692</v>
      </c>
      <c r="G732" s="19" t="s">
        <v>45</v>
      </c>
      <c r="H732" s="19" t="s">
        <v>36</v>
      </c>
      <c r="I732" s="19" t="s">
        <v>37</v>
      </c>
      <c r="J732" s="52">
        <v>30</v>
      </c>
      <c r="K732" s="8" t="s">
        <v>1693</v>
      </c>
      <c r="L732" s="192"/>
      <c r="M732" s="137">
        <v>15</v>
      </c>
      <c r="N732" s="37" t="s">
        <v>1230</v>
      </c>
      <c r="O732" s="37" t="s">
        <v>1230</v>
      </c>
      <c r="P732" s="54" t="s">
        <v>162</v>
      </c>
      <c r="Q732" s="138">
        <v>850</v>
      </c>
      <c r="R732" s="139">
        <v>0</v>
      </c>
      <c r="S732" s="138">
        <v>12750</v>
      </c>
      <c r="T732" s="19" t="s">
        <v>41</v>
      </c>
      <c r="U732" s="19" t="s">
        <v>2360</v>
      </c>
      <c r="V732" s="131" t="s">
        <v>184</v>
      </c>
      <c r="W732" s="131" t="s">
        <v>1694</v>
      </c>
      <c r="X732" s="71" t="s">
        <v>78</v>
      </c>
    </row>
    <row r="733" spans="1:24" ht="71.25" hidden="1">
      <c r="A733" s="19" t="s">
        <v>1587</v>
      </c>
      <c r="B733" s="19" t="s">
        <v>1935</v>
      </c>
      <c r="C733" s="19" t="s">
        <v>2001</v>
      </c>
      <c r="D733" s="19" t="s">
        <v>1956</v>
      </c>
      <c r="E733" s="140">
        <v>20</v>
      </c>
      <c r="F733" s="19" t="s">
        <v>1957</v>
      </c>
      <c r="G733" s="19" t="s">
        <v>45</v>
      </c>
      <c r="H733" s="19" t="s">
        <v>36</v>
      </c>
      <c r="I733" s="19" t="s">
        <v>37</v>
      </c>
      <c r="J733" s="52">
        <v>40</v>
      </c>
      <c r="K733" s="8" t="s">
        <v>1230</v>
      </c>
      <c r="L733" s="192"/>
      <c r="M733" s="19">
        <v>5</v>
      </c>
      <c r="N733" s="37" t="s">
        <v>1230</v>
      </c>
      <c r="O733" s="37" t="s">
        <v>1230</v>
      </c>
      <c r="P733" s="19" t="s">
        <v>268</v>
      </c>
      <c r="Q733" s="20">
        <v>0</v>
      </c>
      <c r="R733" s="20">
        <v>0</v>
      </c>
      <c r="S733" s="20">
        <v>0</v>
      </c>
      <c r="T733" s="19" t="s">
        <v>41</v>
      </c>
      <c r="U733" s="15" t="s">
        <v>2347</v>
      </c>
      <c r="V733" s="131" t="s">
        <v>201</v>
      </c>
      <c r="W733" s="131" t="s">
        <v>202</v>
      </c>
      <c r="X733" s="36" t="s">
        <v>50</v>
      </c>
    </row>
    <row r="734" spans="1:24" ht="128.25" hidden="1">
      <c r="A734" s="19" t="s">
        <v>1587</v>
      </c>
      <c r="B734" s="19" t="s">
        <v>1935</v>
      </c>
      <c r="C734" s="19" t="s">
        <v>2001</v>
      </c>
      <c r="D734" s="19" t="s">
        <v>1958</v>
      </c>
      <c r="E734" s="140">
        <v>15</v>
      </c>
      <c r="F734" s="19" t="s">
        <v>1957</v>
      </c>
      <c r="G734" s="19" t="s">
        <v>45</v>
      </c>
      <c r="H734" s="19" t="s">
        <v>36</v>
      </c>
      <c r="I734" s="19" t="s">
        <v>37</v>
      </c>
      <c r="J734" s="52">
        <v>40</v>
      </c>
      <c r="K734" s="8" t="s">
        <v>1230</v>
      </c>
      <c r="L734" s="192"/>
      <c r="M734" s="19">
        <v>5</v>
      </c>
      <c r="N734" s="37" t="s">
        <v>1230</v>
      </c>
      <c r="O734" s="37" t="s">
        <v>1230</v>
      </c>
      <c r="P734" s="54" t="s">
        <v>162</v>
      </c>
      <c r="Q734" s="20">
        <v>0</v>
      </c>
      <c r="R734" s="20">
        <v>0</v>
      </c>
      <c r="S734" s="20">
        <v>0</v>
      </c>
      <c r="T734" s="19" t="s">
        <v>41</v>
      </c>
      <c r="U734" s="15" t="s">
        <v>2347</v>
      </c>
      <c r="V734" s="131" t="s">
        <v>201</v>
      </c>
      <c r="W734" s="131" t="s">
        <v>202</v>
      </c>
      <c r="X734" s="36" t="s">
        <v>50</v>
      </c>
    </row>
    <row r="735" spans="1:24" ht="71.25" hidden="1">
      <c r="A735" s="19" t="s">
        <v>1587</v>
      </c>
      <c r="B735" s="19" t="s">
        <v>1935</v>
      </c>
      <c r="C735" s="19" t="s">
        <v>1936</v>
      </c>
      <c r="D735" s="19" t="s">
        <v>1956</v>
      </c>
      <c r="E735" s="19">
        <v>20</v>
      </c>
      <c r="F735" s="19" t="s">
        <v>1957</v>
      </c>
      <c r="G735" s="19" t="s">
        <v>45</v>
      </c>
      <c r="H735" s="19" t="s">
        <v>36</v>
      </c>
      <c r="I735" s="19" t="s">
        <v>37</v>
      </c>
      <c r="J735" s="52">
        <v>40</v>
      </c>
      <c r="K735" s="8" t="s">
        <v>1230</v>
      </c>
      <c r="L735" s="192"/>
      <c r="M735" s="19">
        <v>1</v>
      </c>
      <c r="N735" s="37" t="s">
        <v>1230</v>
      </c>
      <c r="O735" s="37" t="s">
        <v>1230</v>
      </c>
      <c r="P735" s="19" t="s">
        <v>268</v>
      </c>
      <c r="Q735" s="20">
        <v>0</v>
      </c>
      <c r="R735" s="20">
        <v>0</v>
      </c>
      <c r="S735" s="20">
        <v>0</v>
      </c>
      <c r="T735" s="19" t="s">
        <v>41</v>
      </c>
      <c r="U735" s="15" t="s">
        <v>2347</v>
      </c>
      <c r="V735" s="131" t="s">
        <v>201</v>
      </c>
      <c r="W735" s="131" t="s">
        <v>202</v>
      </c>
      <c r="X735" s="36" t="s">
        <v>50</v>
      </c>
    </row>
    <row r="736" spans="1:24" ht="128.25" hidden="1">
      <c r="A736" s="19" t="s">
        <v>1587</v>
      </c>
      <c r="B736" s="19" t="s">
        <v>1935</v>
      </c>
      <c r="C736" s="19" t="s">
        <v>1936</v>
      </c>
      <c r="D736" s="19" t="s">
        <v>1958</v>
      </c>
      <c r="E736" s="19">
        <v>15</v>
      </c>
      <c r="F736" s="19" t="s">
        <v>1957</v>
      </c>
      <c r="G736" s="19" t="s">
        <v>45</v>
      </c>
      <c r="H736" s="19" t="s">
        <v>36</v>
      </c>
      <c r="I736" s="19" t="s">
        <v>37</v>
      </c>
      <c r="J736" s="52">
        <v>40</v>
      </c>
      <c r="K736" s="8" t="s">
        <v>1230</v>
      </c>
      <c r="L736" s="192"/>
      <c r="M736" s="19">
        <v>8</v>
      </c>
      <c r="N736" s="37" t="s">
        <v>1230</v>
      </c>
      <c r="O736" s="37" t="s">
        <v>1230</v>
      </c>
      <c r="P736" s="54" t="s">
        <v>162</v>
      </c>
      <c r="Q736" s="20">
        <v>0</v>
      </c>
      <c r="R736" s="20">
        <v>0</v>
      </c>
      <c r="S736" s="20">
        <v>0</v>
      </c>
      <c r="T736" s="19" t="s">
        <v>41</v>
      </c>
      <c r="U736" s="15" t="s">
        <v>2347</v>
      </c>
      <c r="V736" s="131" t="s">
        <v>201</v>
      </c>
      <c r="W736" s="131" t="s">
        <v>202</v>
      </c>
      <c r="X736" s="36" t="s">
        <v>50</v>
      </c>
    </row>
    <row r="737" spans="1:24" ht="114" hidden="1">
      <c r="A737" s="19" t="s">
        <v>1587</v>
      </c>
      <c r="B737" s="19" t="s">
        <v>1588</v>
      </c>
      <c r="C737" s="19" t="s">
        <v>1588</v>
      </c>
      <c r="D737" s="19" t="s">
        <v>1619</v>
      </c>
      <c r="E737" s="19">
        <v>15</v>
      </c>
      <c r="F737" s="8" t="s">
        <v>1629</v>
      </c>
      <c r="G737" s="8" t="s">
        <v>45</v>
      </c>
      <c r="H737" s="19" t="s">
        <v>36</v>
      </c>
      <c r="I737" s="19" t="s">
        <v>37</v>
      </c>
      <c r="J737" s="52">
        <v>40</v>
      </c>
      <c r="K737" s="8">
        <v>2020</v>
      </c>
      <c r="L737" s="192"/>
      <c r="M737" s="8">
        <v>15</v>
      </c>
      <c r="N737" s="12" t="s">
        <v>1230</v>
      </c>
      <c r="O737" s="12" t="s">
        <v>1230</v>
      </c>
      <c r="P737" s="8" t="s">
        <v>1592</v>
      </c>
      <c r="Q737" s="14">
        <v>0</v>
      </c>
      <c r="R737" s="14">
        <v>0</v>
      </c>
      <c r="S737" s="14">
        <v>0</v>
      </c>
      <c r="T737" s="19" t="s">
        <v>41</v>
      </c>
      <c r="U737" s="15" t="s">
        <v>2361</v>
      </c>
      <c r="V737" s="131" t="s">
        <v>201</v>
      </c>
      <c r="W737" s="131" t="s">
        <v>202</v>
      </c>
      <c r="X737" s="36" t="s">
        <v>50</v>
      </c>
    </row>
    <row r="738" spans="1:24" ht="114" hidden="1">
      <c r="A738" s="19" t="s">
        <v>1587</v>
      </c>
      <c r="B738" s="19" t="s">
        <v>1588</v>
      </c>
      <c r="C738" s="19" t="s">
        <v>1644</v>
      </c>
      <c r="D738" s="19" t="s">
        <v>1647</v>
      </c>
      <c r="E738" s="19">
        <v>20</v>
      </c>
      <c r="F738" s="19" t="s">
        <v>1648</v>
      </c>
      <c r="G738" s="19" t="s">
        <v>45</v>
      </c>
      <c r="H738" s="19" t="s">
        <v>36</v>
      </c>
      <c r="I738" s="19" t="s">
        <v>37</v>
      </c>
      <c r="J738" s="52">
        <v>40</v>
      </c>
      <c r="K738" s="8">
        <v>2020</v>
      </c>
      <c r="L738" s="192"/>
      <c r="M738" s="8">
        <v>25</v>
      </c>
      <c r="N738" s="12" t="s">
        <v>1230</v>
      </c>
      <c r="O738" s="12" t="s">
        <v>1230</v>
      </c>
      <c r="P738" s="8" t="s">
        <v>1592</v>
      </c>
      <c r="Q738" s="14">
        <v>0</v>
      </c>
      <c r="R738" s="14">
        <v>0</v>
      </c>
      <c r="S738" s="14">
        <v>0</v>
      </c>
      <c r="T738" s="19" t="s">
        <v>41</v>
      </c>
      <c r="U738" s="15" t="s">
        <v>2361</v>
      </c>
      <c r="V738" s="131" t="s">
        <v>201</v>
      </c>
      <c r="W738" s="131" t="s">
        <v>202</v>
      </c>
      <c r="X738" s="36" t="s">
        <v>50</v>
      </c>
    </row>
    <row r="739" spans="1:24" ht="185.25" hidden="1">
      <c r="A739" s="19" t="s">
        <v>1587</v>
      </c>
      <c r="B739" s="19" t="s">
        <v>1935</v>
      </c>
      <c r="C739" s="19" t="s">
        <v>2001</v>
      </c>
      <c r="D739" s="54" t="s">
        <v>2004</v>
      </c>
      <c r="E739" s="19">
        <v>15</v>
      </c>
      <c r="F739" s="19" t="s">
        <v>1959</v>
      </c>
      <c r="G739" s="19" t="s">
        <v>45</v>
      </c>
      <c r="H739" s="19" t="s">
        <v>331</v>
      </c>
      <c r="I739" s="37" t="s">
        <v>37</v>
      </c>
      <c r="J739" s="52">
        <v>8</v>
      </c>
      <c r="K739" s="12" t="s">
        <v>1230</v>
      </c>
      <c r="L739" s="192"/>
      <c r="M739" s="19">
        <v>14</v>
      </c>
      <c r="N739" s="37" t="s">
        <v>1230</v>
      </c>
      <c r="O739" s="37" t="s">
        <v>1230</v>
      </c>
      <c r="P739" s="37" t="s">
        <v>1955</v>
      </c>
      <c r="Q739" s="20">
        <v>0</v>
      </c>
      <c r="R739" s="20">
        <v>0</v>
      </c>
      <c r="S739" s="20">
        <v>0</v>
      </c>
      <c r="T739" s="19" t="s">
        <v>41</v>
      </c>
      <c r="U739" s="15" t="s">
        <v>2362</v>
      </c>
      <c r="V739" s="131" t="s">
        <v>866</v>
      </c>
      <c r="W739" s="216" t="s">
        <v>1014</v>
      </c>
      <c r="X739" s="71" t="s">
        <v>78</v>
      </c>
    </row>
    <row r="740" spans="1:24" ht="142.5" hidden="1">
      <c r="A740" s="19" t="s">
        <v>1587</v>
      </c>
      <c r="B740" s="19" t="s">
        <v>1935</v>
      </c>
      <c r="C740" s="114" t="s">
        <v>1936</v>
      </c>
      <c r="D740" s="19" t="s">
        <v>1944</v>
      </c>
      <c r="E740" s="19">
        <v>15</v>
      </c>
      <c r="F740" s="19" t="s">
        <v>1959</v>
      </c>
      <c r="G740" s="19" t="s">
        <v>45</v>
      </c>
      <c r="H740" s="19" t="s">
        <v>331</v>
      </c>
      <c r="I740" s="37" t="s">
        <v>37</v>
      </c>
      <c r="J740" s="52">
        <v>8</v>
      </c>
      <c r="K740" s="12" t="s">
        <v>1230</v>
      </c>
      <c r="L740" s="192"/>
      <c r="M740" s="19">
        <v>14</v>
      </c>
      <c r="N740" s="37" t="s">
        <v>1230</v>
      </c>
      <c r="O740" s="37" t="s">
        <v>1230</v>
      </c>
      <c r="P740" s="37" t="s">
        <v>1955</v>
      </c>
      <c r="Q740" s="20">
        <v>0</v>
      </c>
      <c r="R740" s="20">
        <v>0</v>
      </c>
      <c r="S740" s="20">
        <v>0</v>
      </c>
      <c r="T740" s="19" t="s">
        <v>41</v>
      </c>
      <c r="U740" s="15" t="s">
        <v>2363</v>
      </c>
      <c r="V740" s="131" t="s">
        <v>866</v>
      </c>
      <c r="W740" s="216" t="s">
        <v>1014</v>
      </c>
      <c r="X740" s="71" t="s">
        <v>78</v>
      </c>
    </row>
    <row r="741" spans="1:24" ht="185.25" hidden="1">
      <c r="A741" s="19" t="s">
        <v>1587</v>
      </c>
      <c r="B741" s="19" t="s">
        <v>1935</v>
      </c>
      <c r="C741" s="19" t="s">
        <v>2036</v>
      </c>
      <c r="D741" s="19" t="s">
        <v>2019</v>
      </c>
      <c r="E741" s="19">
        <v>15</v>
      </c>
      <c r="F741" s="19" t="s">
        <v>2037</v>
      </c>
      <c r="G741" s="19" t="s">
        <v>45</v>
      </c>
      <c r="H741" s="19" t="s">
        <v>36</v>
      </c>
      <c r="I741" s="37" t="s">
        <v>37</v>
      </c>
      <c r="J741" s="52">
        <v>16</v>
      </c>
      <c r="K741" s="12" t="s">
        <v>1230</v>
      </c>
      <c r="L741" s="192"/>
      <c r="M741" s="19">
        <v>14</v>
      </c>
      <c r="N741" s="37" t="s">
        <v>1230</v>
      </c>
      <c r="O741" s="37" t="s">
        <v>1230</v>
      </c>
      <c r="P741" s="37" t="s">
        <v>2038</v>
      </c>
      <c r="Q741" s="20">
        <v>0</v>
      </c>
      <c r="R741" s="20">
        <v>0</v>
      </c>
      <c r="S741" s="20">
        <v>0</v>
      </c>
      <c r="T741" s="19" t="s">
        <v>41</v>
      </c>
      <c r="U741" s="15" t="s">
        <v>2358</v>
      </c>
      <c r="V741" s="131" t="s">
        <v>866</v>
      </c>
      <c r="W741" s="216" t="s">
        <v>1014</v>
      </c>
      <c r="X741" s="71" t="s">
        <v>78</v>
      </c>
    </row>
    <row r="742" spans="1:24" ht="135" hidden="1">
      <c r="A742" s="19" t="s">
        <v>1587</v>
      </c>
      <c r="B742" s="19" t="s">
        <v>1588</v>
      </c>
      <c r="C742" s="19" t="s">
        <v>1588</v>
      </c>
      <c r="D742" s="19" t="s">
        <v>1624</v>
      </c>
      <c r="E742" s="19">
        <v>15</v>
      </c>
      <c r="F742" s="19" t="s">
        <v>1630</v>
      </c>
      <c r="G742" s="19" t="s">
        <v>45</v>
      </c>
      <c r="H742" s="19" t="s">
        <v>36</v>
      </c>
      <c r="I742" s="19" t="s">
        <v>37</v>
      </c>
      <c r="J742" s="52">
        <v>40</v>
      </c>
      <c r="K742" s="8">
        <v>2020</v>
      </c>
      <c r="L742" s="192"/>
      <c r="M742" s="8">
        <v>25</v>
      </c>
      <c r="N742" s="12" t="s">
        <v>1230</v>
      </c>
      <c r="O742" s="12" t="s">
        <v>1230</v>
      </c>
      <c r="P742" s="8" t="s">
        <v>1592</v>
      </c>
      <c r="Q742" s="14">
        <v>0</v>
      </c>
      <c r="R742" s="14">
        <v>0</v>
      </c>
      <c r="S742" s="14">
        <v>0</v>
      </c>
      <c r="T742" s="19" t="s">
        <v>41</v>
      </c>
      <c r="U742" s="15" t="s">
        <v>2364</v>
      </c>
      <c r="V742" s="216" t="s">
        <v>218</v>
      </c>
      <c r="W742" s="131" t="s">
        <v>377</v>
      </c>
      <c r="X742" s="71" t="s">
        <v>78</v>
      </c>
    </row>
    <row r="743" spans="1:24" ht="135" hidden="1">
      <c r="A743" s="19" t="s">
        <v>1587</v>
      </c>
      <c r="B743" s="19" t="s">
        <v>1588</v>
      </c>
      <c r="C743" s="19" t="s">
        <v>1588</v>
      </c>
      <c r="D743" s="19" t="s">
        <v>1619</v>
      </c>
      <c r="E743" s="19">
        <v>15</v>
      </c>
      <c r="F743" s="8" t="s">
        <v>1630</v>
      </c>
      <c r="G743" s="8" t="s">
        <v>45</v>
      </c>
      <c r="H743" s="19" t="s">
        <v>36</v>
      </c>
      <c r="I743" s="19" t="s">
        <v>37</v>
      </c>
      <c r="J743" s="52">
        <v>40</v>
      </c>
      <c r="K743" s="8">
        <v>2020</v>
      </c>
      <c r="L743" s="192"/>
      <c r="M743" s="8">
        <v>25</v>
      </c>
      <c r="N743" s="12" t="s">
        <v>1230</v>
      </c>
      <c r="O743" s="12" t="s">
        <v>1230</v>
      </c>
      <c r="P743" s="8" t="s">
        <v>1592</v>
      </c>
      <c r="Q743" s="14">
        <v>0</v>
      </c>
      <c r="R743" s="14">
        <v>0</v>
      </c>
      <c r="S743" s="14">
        <v>0</v>
      </c>
      <c r="T743" s="19" t="s">
        <v>41</v>
      </c>
      <c r="U743" s="15" t="s">
        <v>2364</v>
      </c>
      <c r="V743" s="216" t="s">
        <v>218</v>
      </c>
      <c r="W743" s="131" t="s">
        <v>377</v>
      </c>
      <c r="X743" s="71" t="s">
        <v>78</v>
      </c>
    </row>
    <row r="744" spans="1:24" ht="142.5" hidden="1">
      <c r="A744" s="19" t="s">
        <v>1587</v>
      </c>
      <c r="B744" s="19" t="s">
        <v>1588</v>
      </c>
      <c r="C744" s="19" t="s">
        <v>1658</v>
      </c>
      <c r="D744" s="19" t="s">
        <v>1659</v>
      </c>
      <c r="E744" s="19">
        <v>15</v>
      </c>
      <c r="F744" s="8" t="s">
        <v>1662</v>
      </c>
      <c r="G744" s="8" t="s">
        <v>45</v>
      </c>
      <c r="H744" s="19" t="s">
        <v>36</v>
      </c>
      <c r="I744" s="19" t="s">
        <v>37</v>
      </c>
      <c r="J744" s="52">
        <v>30</v>
      </c>
      <c r="K744" s="8">
        <v>2020</v>
      </c>
      <c r="L744" s="192"/>
      <c r="M744" s="8">
        <v>30</v>
      </c>
      <c r="N744" s="12" t="s">
        <v>1230</v>
      </c>
      <c r="O744" s="12" t="s">
        <v>1230</v>
      </c>
      <c r="P744" s="8" t="s">
        <v>1592</v>
      </c>
      <c r="Q744" s="14">
        <v>0</v>
      </c>
      <c r="R744" s="14">
        <v>0</v>
      </c>
      <c r="S744" s="14">
        <v>0</v>
      </c>
      <c r="T744" s="19" t="s">
        <v>41</v>
      </c>
      <c r="U744" s="15" t="s">
        <v>2364</v>
      </c>
      <c r="V744" s="216" t="s">
        <v>218</v>
      </c>
      <c r="W744" s="131" t="s">
        <v>377</v>
      </c>
      <c r="X744" s="71" t="s">
        <v>78</v>
      </c>
    </row>
    <row r="745" spans="1:24" ht="165" hidden="1">
      <c r="A745" s="19" t="s">
        <v>1587</v>
      </c>
      <c r="B745" s="19" t="s">
        <v>1588</v>
      </c>
      <c r="C745" s="19" t="s">
        <v>1588</v>
      </c>
      <c r="D745" s="19" t="s">
        <v>1618</v>
      </c>
      <c r="E745" s="19">
        <v>15</v>
      </c>
      <c r="F745" s="19" t="s">
        <v>1631</v>
      </c>
      <c r="G745" s="19" t="s">
        <v>45</v>
      </c>
      <c r="H745" s="19" t="s">
        <v>36</v>
      </c>
      <c r="I745" s="19" t="s">
        <v>37</v>
      </c>
      <c r="J745" s="52">
        <v>40</v>
      </c>
      <c r="K745" s="8">
        <v>2020</v>
      </c>
      <c r="L745" s="192"/>
      <c r="M745" s="8">
        <v>5</v>
      </c>
      <c r="N745" s="12" t="s">
        <v>1230</v>
      </c>
      <c r="O745" s="12" t="s">
        <v>1230</v>
      </c>
      <c r="P745" s="8" t="s">
        <v>1592</v>
      </c>
      <c r="Q745" s="14">
        <v>0</v>
      </c>
      <c r="R745" s="14">
        <v>0</v>
      </c>
      <c r="S745" s="14">
        <v>0</v>
      </c>
      <c r="T745" s="19" t="s">
        <v>41</v>
      </c>
      <c r="U745" s="15" t="s">
        <v>2365</v>
      </c>
      <c r="V745" s="216" t="s">
        <v>218</v>
      </c>
      <c r="W745" s="131" t="s">
        <v>377</v>
      </c>
      <c r="X745" s="71" t="s">
        <v>78</v>
      </c>
    </row>
    <row r="746" spans="1:24" ht="142.5" hidden="1">
      <c r="A746" s="19" t="s">
        <v>1587</v>
      </c>
      <c r="B746" s="19" t="s">
        <v>1588</v>
      </c>
      <c r="C746" s="19" t="s">
        <v>1658</v>
      </c>
      <c r="D746" s="19" t="s">
        <v>1659</v>
      </c>
      <c r="E746" s="19">
        <v>15</v>
      </c>
      <c r="F746" s="19" t="s">
        <v>1663</v>
      </c>
      <c r="G746" s="19" t="s">
        <v>45</v>
      </c>
      <c r="H746" s="19" t="s">
        <v>36</v>
      </c>
      <c r="I746" s="19" t="s">
        <v>37</v>
      </c>
      <c r="J746" s="52">
        <v>40</v>
      </c>
      <c r="K746" s="8">
        <v>2020</v>
      </c>
      <c r="L746" s="192"/>
      <c r="M746" s="8">
        <v>15</v>
      </c>
      <c r="N746" s="12" t="s">
        <v>1230</v>
      </c>
      <c r="O746" s="12" t="s">
        <v>1230</v>
      </c>
      <c r="P746" s="8" t="s">
        <v>1592</v>
      </c>
      <c r="Q746" s="14">
        <v>0</v>
      </c>
      <c r="R746" s="14">
        <v>0</v>
      </c>
      <c r="S746" s="14">
        <v>0</v>
      </c>
      <c r="T746" s="19" t="s">
        <v>41</v>
      </c>
      <c r="U746" s="15" t="s">
        <v>2366</v>
      </c>
      <c r="V746" s="216" t="s">
        <v>184</v>
      </c>
      <c r="W746" s="131" t="s">
        <v>799</v>
      </c>
      <c r="X746" s="71" t="s">
        <v>78</v>
      </c>
    </row>
    <row r="747" spans="1:24" ht="142.5" hidden="1">
      <c r="A747" s="19" t="s">
        <v>1587</v>
      </c>
      <c r="B747" s="19" t="s">
        <v>1588</v>
      </c>
      <c r="C747" s="19" t="s">
        <v>1658</v>
      </c>
      <c r="D747" s="19" t="s">
        <v>1659</v>
      </c>
      <c r="E747" s="19">
        <v>15</v>
      </c>
      <c r="F747" s="19" t="s">
        <v>1664</v>
      </c>
      <c r="G747" s="19" t="s">
        <v>45</v>
      </c>
      <c r="H747" s="19" t="s">
        <v>36</v>
      </c>
      <c r="I747" s="19" t="s">
        <v>37</v>
      </c>
      <c r="J747" s="52">
        <v>20</v>
      </c>
      <c r="K747" s="8">
        <v>2020</v>
      </c>
      <c r="L747" s="192"/>
      <c r="M747" s="8">
        <v>30</v>
      </c>
      <c r="N747" s="12" t="s">
        <v>1230</v>
      </c>
      <c r="O747" s="12" t="s">
        <v>1230</v>
      </c>
      <c r="P747" s="8" t="s">
        <v>1592</v>
      </c>
      <c r="Q747" s="14">
        <v>0</v>
      </c>
      <c r="R747" s="14">
        <v>0</v>
      </c>
      <c r="S747" s="14">
        <v>0</v>
      </c>
      <c r="T747" s="19" t="s">
        <v>41</v>
      </c>
      <c r="U747" s="15" t="s">
        <v>2366</v>
      </c>
      <c r="V747" s="216" t="s">
        <v>184</v>
      </c>
      <c r="W747" s="131" t="s">
        <v>799</v>
      </c>
      <c r="X747" s="71" t="s">
        <v>78</v>
      </c>
    </row>
    <row r="748" spans="1:24" ht="142.5" hidden="1">
      <c r="A748" s="19" t="s">
        <v>1587</v>
      </c>
      <c r="B748" s="19" t="s">
        <v>1935</v>
      </c>
      <c r="C748" s="19" t="s">
        <v>1936</v>
      </c>
      <c r="D748" s="19" t="s">
        <v>1940</v>
      </c>
      <c r="E748" s="19">
        <v>15</v>
      </c>
      <c r="F748" s="19" t="s">
        <v>1960</v>
      </c>
      <c r="G748" s="19" t="s">
        <v>45</v>
      </c>
      <c r="H748" s="19" t="s">
        <v>36</v>
      </c>
      <c r="I748" s="19" t="s">
        <v>37</v>
      </c>
      <c r="J748" s="52">
        <v>16</v>
      </c>
      <c r="K748" s="12" t="s">
        <v>1230</v>
      </c>
      <c r="L748" s="192"/>
      <c r="M748" s="19">
        <v>14</v>
      </c>
      <c r="N748" s="37" t="s">
        <v>1230</v>
      </c>
      <c r="O748" s="37" t="s">
        <v>1230</v>
      </c>
      <c r="P748" s="19" t="s">
        <v>1943</v>
      </c>
      <c r="Q748" s="20">
        <v>0</v>
      </c>
      <c r="R748" s="20">
        <v>0</v>
      </c>
      <c r="S748" s="20">
        <v>0</v>
      </c>
      <c r="T748" s="19" t="s">
        <v>41</v>
      </c>
      <c r="U748" s="15" t="s">
        <v>2358</v>
      </c>
      <c r="V748" s="210" t="s">
        <v>1036</v>
      </c>
      <c r="W748" s="131" t="s">
        <v>1961</v>
      </c>
      <c r="X748" s="71" t="s">
        <v>78</v>
      </c>
    </row>
    <row r="749" spans="1:24" ht="99.75" hidden="1">
      <c r="A749" s="19" t="s">
        <v>1587</v>
      </c>
      <c r="B749" s="19" t="s">
        <v>1935</v>
      </c>
      <c r="C749" s="19" t="s">
        <v>2001</v>
      </c>
      <c r="D749" s="19" t="s">
        <v>1978</v>
      </c>
      <c r="E749" s="19">
        <v>15</v>
      </c>
      <c r="F749" s="19" t="s">
        <v>2005</v>
      </c>
      <c r="G749" s="19" t="s">
        <v>45</v>
      </c>
      <c r="H749" s="19" t="s">
        <v>36</v>
      </c>
      <c r="I749" s="37" t="s">
        <v>37</v>
      </c>
      <c r="J749" s="52"/>
      <c r="K749" s="8" t="s">
        <v>1230</v>
      </c>
      <c r="L749" s="192"/>
      <c r="M749" s="19">
        <v>5</v>
      </c>
      <c r="N749" s="37" t="s">
        <v>1230</v>
      </c>
      <c r="O749" s="37" t="s">
        <v>1230</v>
      </c>
      <c r="P749" s="37" t="s">
        <v>1175</v>
      </c>
      <c r="Q749" s="60">
        <v>0</v>
      </c>
      <c r="R749" s="20">
        <v>0</v>
      </c>
      <c r="S749" s="60">
        <v>0</v>
      </c>
      <c r="T749" s="19" t="s">
        <v>41</v>
      </c>
      <c r="U749" s="15" t="s">
        <v>2347</v>
      </c>
      <c r="V749" s="131" t="s">
        <v>48</v>
      </c>
      <c r="W749" s="131" t="s">
        <v>49</v>
      </c>
      <c r="X749" s="36" t="s">
        <v>50</v>
      </c>
    </row>
    <row r="750" spans="1:24" ht="135" hidden="1">
      <c r="A750" s="19" t="s">
        <v>1587</v>
      </c>
      <c r="B750" s="19" t="s">
        <v>1832</v>
      </c>
      <c r="C750" s="19" t="s">
        <v>1832</v>
      </c>
      <c r="D750" s="37" t="s">
        <v>1847</v>
      </c>
      <c r="E750" s="37">
        <v>15</v>
      </c>
      <c r="F750" s="12" t="s">
        <v>1875</v>
      </c>
      <c r="G750" s="12" t="s">
        <v>45</v>
      </c>
      <c r="H750" s="37" t="s">
        <v>36</v>
      </c>
      <c r="I750" s="37" t="s">
        <v>37</v>
      </c>
      <c r="J750" s="52">
        <v>24</v>
      </c>
      <c r="K750" s="12" t="s">
        <v>1230</v>
      </c>
      <c r="L750" s="192"/>
      <c r="M750" s="37">
        <v>15</v>
      </c>
      <c r="N750" s="37" t="s">
        <v>1230</v>
      </c>
      <c r="O750" s="37" t="s">
        <v>1230</v>
      </c>
      <c r="P750" s="19" t="s">
        <v>247</v>
      </c>
      <c r="Q750" s="60">
        <v>0</v>
      </c>
      <c r="R750" s="20">
        <v>0</v>
      </c>
      <c r="S750" s="60">
        <v>0</v>
      </c>
      <c r="T750" s="19" t="s">
        <v>41</v>
      </c>
      <c r="U750" s="15" t="s">
        <v>2349</v>
      </c>
      <c r="V750" s="131" t="s">
        <v>184</v>
      </c>
      <c r="W750" s="131" t="s">
        <v>549</v>
      </c>
      <c r="X750" s="18" t="s">
        <v>58</v>
      </c>
    </row>
    <row r="751" spans="1:24" ht="142.5" hidden="1">
      <c r="A751" s="19" t="s">
        <v>1587</v>
      </c>
      <c r="B751" s="19" t="s">
        <v>1588</v>
      </c>
      <c r="C751" s="19" t="s">
        <v>1658</v>
      </c>
      <c r="D751" s="19" t="s">
        <v>1659</v>
      </c>
      <c r="E751" s="19">
        <v>15</v>
      </c>
      <c r="F751" s="19" t="s">
        <v>1665</v>
      </c>
      <c r="G751" s="19" t="s">
        <v>145</v>
      </c>
      <c r="H751" s="19" t="s">
        <v>36</v>
      </c>
      <c r="I751" s="19" t="s">
        <v>46</v>
      </c>
      <c r="J751" s="9">
        <v>390</v>
      </c>
      <c r="K751" s="141" t="s">
        <v>1666</v>
      </c>
      <c r="L751" s="192" t="s">
        <v>156</v>
      </c>
      <c r="M751" s="8">
        <v>1</v>
      </c>
      <c r="N751" s="8">
        <v>1491178</v>
      </c>
      <c r="O751" s="12" t="s">
        <v>1667</v>
      </c>
      <c r="P751" s="51" t="s">
        <v>162</v>
      </c>
      <c r="Q751" s="14">
        <v>0</v>
      </c>
      <c r="R751" s="14">
        <v>0</v>
      </c>
      <c r="S751" s="14">
        <v>0</v>
      </c>
      <c r="T751" s="19" t="s">
        <v>145</v>
      </c>
      <c r="V751" s="131" t="s">
        <v>201</v>
      </c>
      <c r="W751" s="131" t="s">
        <v>202</v>
      </c>
      <c r="X751" s="23"/>
    </row>
    <row r="752" spans="1:24" ht="142.5" hidden="1">
      <c r="A752" s="19" t="s">
        <v>1587</v>
      </c>
      <c r="B752" s="19" t="s">
        <v>1935</v>
      </c>
      <c r="C752" s="19" t="s">
        <v>2001</v>
      </c>
      <c r="D752" s="19" t="s">
        <v>2006</v>
      </c>
      <c r="E752" s="19">
        <v>15</v>
      </c>
      <c r="F752" s="19" t="s">
        <v>2007</v>
      </c>
      <c r="G752" s="19" t="s">
        <v>35</v>
      </c>
      <c r="H752" s="19" t="s">
        <v>310</v>
      </c>
      <c r="I752" s="37" t="s">
        <v>37</v>
      </c>
      <c r="J752" s="9">
        <v>30</v>
      </c>
      <c r="K752" s="12" t="s">
        <v>2008</v>
      </c>
      <c r="L752" s="192"/>
      <c r="M752" s="19">
        <v>1</v>
      </c>
      <c r="N752" s="37">
        <v>156811</v>
      </c>
      <c r="O752" s="37" t="s">
        <v>2009</v>
      </c>
      <c r="P752" s="54" t="s">
        <v>162</v>
      </c>
      <c r="Q752" s="20">
        <v>1980</v>
      </c>
      <c r="R752" s="20">
        <v>13000</v>
      </c>
      <c r="S752" s="20">
        <v>14980</v>
      </c>
      <c r="T752" s="19" t="s">
        <v>41</v>
      </c>
      <c r="U752" s="19"/>
      <c r="V752" s="216" t="s">
        <v>218</v>
      </c>
      <c r="W752" s="216" t="s">
        <v>219</v>
      </c>
      <c r="X752" s="23"/>
    </row>
    <row r="753" spans="1:24" ht="142.5" hidden="1">
      <c r="A753" s="19" t="s">
        <v>1587</v>
      </c>
      <c r="B753" s="19" t="s">
        <v>1935</v>
      </c>
      <c r="C753" s="19" t="s">
        <v>2001</v>
      </c>
      <c r="D753" s="19" t="s">
        <v>2006</v>
      </c>
      <c r="E753" s="19">
        <v>15</v>
      </c>
      <c r="F753" s="19" t="s">
        <v>1203</v>
      </c>
      <c r="G753" s="19" t="s">
        <v>35</v>
      </c>
      <c r="H753" s="19" t="s">
        <v>310</v>
      </c>
      <c r="I753" s="37" t="s">
        <v>37</v>
      </c>
      <c r="J753" s="9">
        <v>40</v>
      </c>
      <c r="K753" s="12" t="s">
        <v>2010</v>
      </c>
      <c r="L753" s="192"/>
      <c r="M753" s="19">
        <v>1</v>
      </c>
      <c r="N753" s="37">
        <v>156811</v>
      </c>
      <c r="O753" s="37" t="s">
        <v>2009</v>
      </c>
      <c r="P753" s="54" t="s">
        <v>162</v>
      </c>
      <c r="Q753" s="20">
        <v>980</v>
      </c>
      <c r="R753" s="20">
        <v>6000</v>
      </c>
      <c r="S753" s="20">
        <v>6980</v>
      </c>
      <c r="T753" s="19" t="s">
        <v>41</v>
      </c>
      <c r="U753" s="20" t="s">
        <v>2367</v>
      </c>
      <c r="V753" s="227" t="s">
        <v>218</v>
      </c>
      <c r="W753" s="216" t="s">
        <v>568</v>
      </c>
      <c r="X753" s="23"/>
    </row>
    <row r="754" spans="1:24" ht="171" hidden="1">
      <c r="A754" s="19" t="s">
        <v>1587</v>
      </c>
      <c r="B754" s="19" t="s">
        <v>1891</v>
      </c>
      <c r="C754" s="19" t="s">
        <v>1902</v>
      </c>
      <c r="D754" s="19" t="s">
        <v>1899</v>
      </c>
      <c r="E754" s="19">
        <v>20</v>
      </c>
      <c r="F754" s="19" t="s">
        <v>1903</v>
      </c>
      <c r="G754" s="19" t="s">
        <v>35</v>
      </c>
      <c r="H754" s="19" t="s">
        <v>310</v>
      </c>
      <c r="I754" s="19" t="s">
        <v>37</v>
      </c>
      <c r="J754" s="10">
        <v>30</v>
      </c>
      <c r="K754" s="19" t="s">
        <v>1904</v>
      </c>
      <c r="L754" s="192"/>
      <c r="M754" s="19">
        <v>1</v>
      </c>
      <c r="N754" s="19">
        <v>1712490</v>
      </c>
      <c r="O754" s="19" t="s">
        <v>1905</v>
      </c>
      <c r="P754" s="54" t="s">
        <v>162</v>
      </c>
      <c r="Q754" s="20">
        <v>4000</v>
      </c>
      <c r="R754" s="20">
        <v>15300</v>
      </c>
      <c r="S754" s="20">
        <v>19300</v>
      </c>
      <c r="T754" s="19" t="s">
        <v>41</v>
      </c>
      <c r="U754" s="19"/>
      <c r="V754" s="131" t="s">
        <v>866</v>
      </c>
      <c r="W754" s="216" t="s">
        <v>1014</v>
      </c>
      <c r="X754" s="23"/>
    </row>
    <row r="755" spans="1:24" ht="185.25" hidden="1">
      <c r="A755" s="19" t="s">
        <v>1587</v>
      </c>
      <c r="B755" s="19" t="s">
        <v>1891</v>
      </c>
      <c r="C755" s="19" t="s">
        <v>1892</v>
      </c>
      <c r="D755" s="19" t="s">
        <v>1893</v>
      </c>
      <c r="E755" s="19">
        <v>20</v>
      </c>
      <c r="F755" s="19" t="s">
        <v>1894</v>
      </c>
      <c r="G755" s="19" t="s">
        <v>35</v>
      </c>
      <c r="H755" s="19" t="s">
        <v>310</v>
      </c>
      <c r="I755" s="19" t="s">
        <v>37</v>
      </c>
      <c r="J755" s="10">
        <v>16</v>
      </c>
      <c r="K755" s="142" t="s">
        <v>1895</v>
      </c>
      <c r="L755" s="192"/>
      <c r="M755" s="19">
        <v>1</v>
      </c>
      <c r="N755" s="19">
        <v>1476493</v>
      </c>
      <c r="O755" s="19" t="s">
        <v>1896</v>
      </c>
      <c r="P755" s="54" t="s">
        <v>162</v>
      </c>
      <c r="Q755" s="20">
        <v>1000</v>
      </c>
      <c r="R755" s="20">
        <v>0</v>
      </c>
      <c r="S755" s="20">
        <v>1000</v>
      </c>
      <c r="T755" s="19" t="s">
        <v>41</v>
      </c>
      <c r="U755" s="19"/>
      <c r="V755" s="131" t="s">
        <v>866</v>
      </c>
      <c r="W755" s="216" t="s">
        <v>1014</v>
      </c>
      <c r="X755" s="23"/>
    </row>
    <row r="756" spans="1:24" ht="85.5" hidden="1">
      <c r="A756" s="8" t="s">
        <v>1587</v>
      </c>
      <c r="B756" s="8" t="s">
        <v>1588</v>
      </c>
      <c r="C756" s="8" t="s">
        <v>1589</v>
      </c>
      <c r="D756" s="8" t="s">
        <v>1590</v>
      </c>
      <c r="E756" s="8">
        <v>15</v>
      </c>
      <c r="F756" s="12" t="s">
        <v>394</v>
      </c>
      <c r="G756" s="8" t="s">
        <v>35</v>
      </c>
      <c r="H756" s="8" t="s">
        <v>310</v>
      </c>
      <c r="I756" s="8" t="s">
        <v>37</v>
      </c>
      <c r="J756" s="9">
        <v>40</v>
      </c>
      <c r="K756" s="141">
        <v>44105</v>
      </c>
      <c r="L756" s="192"/>
      <c r="M756" s="8">
        <v>2</v>
      </c>
      <c r="N756" s="12" t="s">
        <v>1230</v>
      </c>
      <c r="O756" s="12" t="s">
        <v>1230</v>
      </c>
      <c r="P756" s="8" t="s">
        <v>1592</v>
      </c>
      <c r="Q756" s="14">
        <v>3850</v>
      </c>
      <c r="R756" s="14">
        <v>4000</v>
      </c>
      <c r="S756" s="14">
        <v>15700</v>
      </c>
      <c r="T756" s="8" t="s">
        <v>41</v>
      </c>
      <c r="U756" s="130" t="s">
        <v>2368</v>
      </c>
      <c r="V756" s="216" t="s">
        <v>218</v>
      </c>
      <c r="W756" s="216" t="s">
        <v>398</v>
      </c>
      <c r="X756" s="23"/>
    </row>
    <row r="757" spans="1:24" ht="156.75" hidden="1">
      <c r="A757" s="19" t="s">
        <v>1587</v>
      </c>
      <c r="B757" s="19" t="s">
        <v>1935</v>
      </c>
      <c r="C757" s="19" t="s">
        <v>2001</v>
      </c>
      <c r="D757" s="19" t="s">
        <v>2011</v>
      </c>
      <c r="E757" s="19">
        <v>15</v>
      </c>
      <c r="F757" s="19" t="s">
        <v>1963</v>
      </c>
      <c r="G757" s="19" t="s">
        <v>45</v>
      </c>
      <c r="H757" s="19" t="s">
        <v>36</v>
      </c>
      <c r="I757" s="19" t="s">
        <v>46</v>
      </c>
      <c r="J757" s="9">
        <v>20</v>
      </c>
      <c r="K757" s="143">
        <v>44044</v>
      </c>
      <c r="L757" s="192"/>
      <c r="M757" s="19">
        <v>1</v>
      </c>
      <c r="N757" s="37">
        <v>1627800</v>
      </c>
      <c r="O757" s="37" t="s">
        <v>2012</v>
      </c>
      <c r="P757" s="19" t="s">
        <v>268</v>
      </c>
      <c r="Q757" s="20">
        <v>0</v>
      </c>
      <c r="R757" s="20">
        <v>0</v>
      </c>
      <c r="S757" s="20">
        <v>0</v>
      </c>
      <c r="T757" s="19" t="s">
        <v>41</v>
      </c>
      <c r="U757" s="19"/>
      <c r="V757" s="131" t="s">
        <v>48</v>
      </c>
      <c r="W757" s="216" t="s">
        <v>188</v>
      </c>
      <c r="X757" s="36" t="s">
        <v>50</v>
      </c>
    </row>
    <row r="758" spans="1:24" ht="156.75" hidden="1">
      <c r="A758" s="19" t="s">
        <v>1587</v>
      </c>
      <c r="B758" s="19" t="s">
        <v>1935</v>
      </c>
      <c r="C758" s="19" t="s">
        <v>1936</v>
      </c>
      <c r="D758" s="19" t="s">
        <v>1962</v>
      </c>
      <c r="E758" s="19">
        <v>15</v>
      </c>
      <c r="F758" s="19" t="s">
        <v>1963</v>
      </c>
      <c r="G758" s="19" t="s">
        <v>45</v>
      </c>
      <c r="H758" s="19" t="s">
        <v>36</v>
      </c>
      <c r="I758" s="19" t="s">
        <v>46</v>
      </c>
      <c r="J758" s="62">
        <v>20</v>
      </c>
      <c r="K758" s="141">
        <v>44075</v>
      </c>
      <c r="L758" s="192"/>
      <c r="M758" s="19">
        <v>1</v>
      </c>
      <c r="N758" s="19">
        <v>1481088</v>
      </c>
      <c r="O758" s="37" t="s">
        <v>1964</v>
      </c>
      <c r="P758" s="54" t="s">
        <v>162</v>
      </c>
      <c r="Q758" s="20">
        <v>0</v>
      </c>
      <c r="R758" s="20">
        <v>0</v>
      </c>
      <c r="S758" s="20">
        <v>0</v>
      </c>
      <c r="T758" s="19" t="s">
        <v>41</v>
      </c>
      <c r="U758" s="19"/>
      <c r="V758" s="131" t="s">
        <v>48</v>
      </c>
      <c r="W758" s="216" t="s">
        <v>188</v>
      </c>
      <c r="X758" s="36" t="s">
        <v>50</v>
      </c>
    </row>
    <row r="759" spans="1:24" ht="171" hidden="1">
      <c r="A759" s="19" t="s">
        <v>1587</v>
      </c>
      <c r="B759" s="19" t="s">
        <v>1891</v>
      </c>
      <c r="C759" s="19" t="s">
        <v>1902</v>
      </c>
      <c r="D759" s="19" t="s">
        <v>1899</v>
      </c>
      <c r="E759" s="19">
        <v>20</v>
      </c>
      <c r="F759" s="19" t="s">
        <v>1906</v>
      </c>
      <c r="G759" s="19" t="s">
        <v>35</v>
      </c>
      <c r="H759" s="19" t="s">
        <v>310</v>
      </c>
      <c r="I759" s="19" t="s">
        <v>37</v>
      </c>
      <c r="J759" s="10">
        <v>36</v>
      </c>
      <c r="K759" s="19" t="s">
        <v>1230</v>
      </c>
      <c r="L759" s="192"/>
      <c r="M759" s="19">
        <v>1</v>
      </c>
      <c r="N759" s="19">
        <v>2090737</v>
      </c>
      <c r="O759" s="19" t="s">
        <v>1907</v>
      </c>
      <c r="P759" s="19" t="s">
        <v>268</v>
      </c>
      <c r="Q759" s="20">
        <v>4500</v>
      </c>
      <c r="R759" s="20">
        <v>0</v>
      </c>
      <c r="S759" s="20">
        <v>4500</v>
      </c>
      <c r="T759" s="19" t="s">
        <v>41</v>
      </c>
      <c r="U759" s="19" t="s">
        <v>2369</v>
      </c>
      <c r="V759" s="131" t="s">
        <v>866</v>
      </c>
      <c r="W759" s="216" t="s">
        <v>1014</v>
      </c>
      <c r="X759" s="23"/>
    </row>
    <row r="760" spans="1:24" ht="114.95" hidden="1" customHeight="1">
      <c r="A760" s="19" t="s">
        <v>1587</v>
      </c>
      <c r="B760" s="19" t="s">
        <v>1588</v>
      </c>
      <c r="C760" s="19" t="s">
        <v>1588</v>
      </c>
      <c r="D760" s="19" t="s">
        <v>1619</v>
      </c>
      <c r="E760" s="19">
        <v>15</v>
      </c>
      <c r="F760" s="19" t="s">
        <v>1632</v>
      </c>
      <c r="G760" s="19" t="s">
        <v>145</v>
      </c>
      <c r="H760" s="19" t="s">
        <v>265</v>
      </c>
      <c r="I760" s="19" t="s">
        <v>37</v>
      </c>
      <c r="J760" s="52"/>
      <c r="K760" s="141">
        <v>43922</v>
      </c>
      <c r="L760" s="192" t="s">
        <v>147</v>
      </c>
      <c r="M760" s="8">
        <v>1</v>
      </c>
      <c r="N760" s="8">
        <v>1492742</v>
      </c>
      <c r="O760" s="12" t="s">
        <v>1633</v>
      </c>
      <c r="P760" s="8" t="s">
        <v>107</v>
      </c>
      <c r="Q760" s="14">
        <v>0</v>
      </c>
      <c r="R760" s="14">
        <v>0</v>
      </c>
      <c r="S760" s="14">
        <v>0</v>
      </c>
      <c r="T760" s="19" t="s">
        <v>145</v>
      </c>
      <c r="U760" s="19" t="s">
        <v>2370</v>
      </c>
      <c r="V760" s="37"/>
      <c r="W760" s="216" t="s">
        <v>1328</v>
      </c>
      <c r="X760" s="71"/>
    </row>
    <row r="761" spans="1:24" ht="114" hidden="1">
      <c r="A761" s="19" t="s">
        <v>1587</v>
      </c>
      <c r="B761" s="19" t="s">
        <v>1588</v>
      </c>
      <c r="C761" s="19" t="s">
        <v>1644</v>
      </c>
      <c r="D761" s="19" t="s">
        <v>1649</v>
      </c>
      <c r="E761" s="19">
        <v>15</v>
      </c>
      <c r="F761" s="19" t="s">
        <v>1650</v>
      </c>
      <c r="G761" s="19" t="s">
        <v>145</v>
      </c>
      <c r="H761" s="19" t="s">
        <v>154</v>
      </c>
      <c r="I761" s="19" t="s">
        <v>37</v>
      </c>
      <c r="J761" s="52"/>
      <c r="K761" s="141">
        <v>44044</v>
      </c>
      <c r="L761" s="192" t="s">
        <v>759</v>
      </c>
      <c r="M761" s="8">
        <v>1</v>
      </c>
      <c r="N761" s="8">
        <v>2090481</v>
      </c>
      <c r="O761" s="12" t="s">
        <v>1651</v>
      </c>
      <c r="P761" s="8" t="s">
        <v>268</v>
      </c>
      <c r="Q761" s="14">
        <v>0</v>
      </c>
      <c r="R761" s="14">
        <v>0</v>
      </c>
      <c r="S761" s="14">
        <v>0</v>
      </c>
      <c r="T761" s="19" t="s">
        <v>145</v>
      </c>
      <c r="U761" s="19" t="s">
        <v>2371</v>
      </c>
      <c r="V761" s="37"/>
      <c r="W761" s="216" t="s">
        <v>1328</v>
      </c>
      <c r="X761" s="23"/>
    </row>
    <row r="762" spans="1:24" ht="57" hidden="1">
      <c r="A762" s="8" t="s">
        <v>1587</v>
      </c>
      <c r="B762" s="8" t="s">
        <v>1891</v>
      </c>
      <c r="C762" s="8" t="s">
        <v>1892</v>
      </c>
      <c r="D762" s="8" t="s">
        <v>1897</v>
      </c>
      <c r="E762" s="8">
        <v>20</v>
      </c>
      <c r="F762" s="8" t="s">
        <v>538</v>
      </c>
      <c r="G762" s="8" t="s">
        <v>45</v>
      </c>
      <c r="H762" s="8" t="s">
        <v>36</v>
      </c>
      <c r="I762" s="8" t="s">
        <v>37</v>
      </c>
      <c r="J762" s="52">
        <v>40</v>
      </c>
      <c r="K762" s="19" t="s">
        <v>1230</v>
      </c>
      <c r="L762" s="192"/>
      <c r="M762" s="8">
        <v>1</v>
      </c>
      <c r="N762" s="8">
        <v>1491165</v>
      </c>
      <c r="O762" s="8" t="s">
        <v>1898</v>
      </c>
      <c r="P762" s="54" t="s">
        <v>162</v>
      </c>
      <c r="Q762" s="14">
        <v>0</v>
      </c>
      <c r="R762" s="20">
        <v>0</v>
      </c>
      <c r="S762" s="14">
        <v>0</v>
      </c>
      <c r="T762" s="8" t="s">
        <v>41</v>
      </c>
      <c r="U762" s="33" t="s">
        <v>2372</v>
      </c>
      <c r="V762" s="213" t="s">
        <v>539</v>
      </c>
      <c r="W762" s="214" t="s">
        <v>540</v>
      </c>
      <c r="X762" s="18" t="s">
        <v>58</v>
      </c>
    </row>
    <row r="763" spans="1:24" ht="85.5" hidden="1">
      <c r="A763" s="19" t="s">
        <v>1587</v>
      </c>
      <c r="B763" s="19" t="s">
        <v>1588</v>
      </c>
      <c r="C763" s="19" t="s">
        <v>1588</v>
      </c>
      <c r="D763" s="19" t="s">
        <v>1634</v>
      </c>
      <c r="E763" s="19">
        <v>15</v>
      </c>
      <c r="F763" s="19" t="s">
        <v>1635</v>
      </c>
      <c r="G763" s="19" t="s">
        <v>45</v>
      </c>
      <c r="H763" s="19" t="s">
        <v>36</v>
      </c>
      <c r="I763" s="19" t="s">
        <v>37</v>
      </c>
      <c r="J763" s="52">
        <v>40</v>
      </c>
      <c r="K763" s="8">
        <v>2020</v>
      </c>
      <c r="L763" s="192"/>
      <c r="M763" s="8">
        <v>5</v>
      </c>
      <c r="N763" s="12" t="s">
        <v>1230</v>
      </c>
      <c r="O763" s="12" t="s">
        <v>1230</v>
      </c>
      <c r="P763" s="8" t="s">
        <v>1592</v>
      </c>
      <c r="Q763" s="14">
        <v>0</v>
      </c>
      <c r="R763" s="14">
        <v>0</v>
      </c>
      <c r="S763" s="14">
        <v>0</v>
      </c>
      <c r="T763" s="19" t="s">
        <v>41</v>
      </c>
      <c r="U763" s="19"/>
      <c r="V763" s="131" t="s">
        <v>48</v>
      </c>
      <c r="W763" s="216" t="s">
        <v>455</v>
      </c>
      <c r="X763" s="18" t="s">
        <v>58</v>
      </c>
    </row>
    <row r="764" spans="1:24" ht="85.5" hidden="1">
      <c r="A764" s="19" t="s">
        <v>1587</v>
      </c>
      <c r="B764" s="19" t="s">
        <v>1588</v>
      </c>
      <c r="C764" s="19" t="s">
        <v>1588</v>
      </c>
      <c r="D764" s="19" t="s">
        <v>1636</v>
      </c>
      <c r="E764" s="19">
        <v>15</v>
      </c>
      <c r="F764" s="19" t="s">
        <v>1635</v>
      </c>
      <c r="G764" s="19" t="s">
        <v>45</v>
      </c>
      <c r="H764" s="19" t="s">
        <v>36</v>
      </c>
      <c r="I764" s="19" t="s">
        <v>37</v>
      </c>
      <c r="J764" s="52">
        <v>40</v>
      </c>
      <c r="K764" s="8">
        <v>2020</v>
      </c>
      <c r="L764" s="192"/>
      <c r="M764" s="8">
        <v>5</v>
      </c>
      <c r="N764" s="12" t="s">
        <v>1230</v>
      </c>
      <c r="O764" s="12" t="s">
        <v>1230</v>
      </c>
      <c r="P764" s="8" t="s">
        <v>1592</v>
      </c>
      <c r="Q764" s="14">
        <v>0</v>
      </c>
      <c r="R764" s="14">
        <v>0</v>
      </c>
      <c r="S764" s="14">
        <v>0</v>
      </c>
      <c r="T764" s="19" t="s">
        <v>41</v>
      </c>
      <c r="U764" s="19"/>
      <c r="V764" s="131" t="s">
        <v>48</v>
      </c>
      <c r="W764" s="216" t="s">
        <v>455</v>
      </c>
      <c r="X764" s="18" t="s">
        <v>58</v>
      </c>
    </row>
    <row r="765" spans="1:24" ht="114" hidden="1">
      <c r="A765" s="19" t="s">
        <v>1587</v>
      </c>
      <c r="B765" s="19" t="s">
        <v>1588</v>
      </c>
      <c r="C765" s="19" t="s">
        <v>1644</v>
      </c>
      <c r="D765" s="19" t="s">
        <v>1649</v>
      </c>
      <c r="E765" s="19">
        <v>15</v>
      </c>
      <c r="F765" s="19" t="s">
        <v>1635</v>
      </c>
      <c r="G765" s="19" t="s">
        <v>45</v>
      </c>
      <c r="H765" s="19" t="s">
        <v>36</v>
      </c>
      <c r="I765" s="19" t="s">
        <v>37</v>
      </c>
      <c r="J765" s="52">
        <v>40</v>
      </c>
      <c r="K765" s="8">
        <v>2020</v>
      </c>
      <c r="L765" s="192"/>
      <c r="M765" s="8">
        <v>5</v>
      </c>
      <c r="N765" s="12" t="s">
        <v>1230</v>
      </c>
      <c r="O765" s="12" t="s">
        <v>1230</v>
      </c>
      <c r="P765" s="8" t="s">
        <v>1592</v>
      </c>
      <c r="Q765" s="14">
        <v>0</v>
      </c>
      <c r="R765" s="14">
        <v>0</v>
      </c>
      <c r="S765" s="14">
        <v>0</v>
      </c>
      <c r="T765" s="19" t="s">
        <v>41</v>
      </c>
      <c r="U765" s="19"/>
      <c r="V765" s="131" t="s">
        <v>48</v>
      </c>
      <c r="W765" s="216" t="s">
        <v>455</v>
      </c>
      <c r="X765" s="18" t="s">
        <v>58</v>
      </c>
    </row>
    <row r="766" spans="1:24" ht="128.25" hidden="1">
      <c r="A766" s="19" t="s">
        <v>1587</v>
      </c>
      <c r="B766" s="19" t="s">
        <v>1588</v>
      </c>
      <c r="C766" s="19" t="s">
        <v>1644</v>
      </c>
      <c r="D766" s="19" t="s">
        <v>1652</v>
      </c>
      <c r="E766" s="19">
        <v>15</v>
      </c>
      <c r="F766" s="19" t="s">
        <v>1635</v>
      </c>
      <c r="G766" s="19" t="s">
        <v>45</v>
      </c>
      <c r="H766" s="19" t="s">
        <v>36</v>
      </c>
      <c r="I766" s="19" t="s">
        <v>37</v>
      </c>
      <c r="J766" s="52">
        <v>40</v>
      </c>
      <c r="K766" s="8">
        <v>2020</v>
      </c>
      <c r="L766" s="192"/>
      <c r="M766" s="8">
        <v>5</v>
      </c>
      <c r="N766" s="12" t="s">
        <v>1230</v>
      </c>
      <c r="O766" s="12" t="s">
        <v>1230</v>
      </c>
      <c r="P766" s="8" t="s">
        <v>1592</v>
      </c>
      <c r="Q766" s="14">
        <v>0</v>
      </c>
      <c r="R766" s="14">
        <v>0</v>
      </c>
      <c r="S766" s="14">
        <v>0</v>
      </c>
      <c r="T766" s="19" t="s">
        <v>41</v>
      </c>
      <c r="U766" s="19"/>
      <c r="V766" s="131" t="s">
        <v>48</v>
      </c>
      <c r="W766" s="216" t="s">
        <v>455</v>
      </c>
      <c r="X766" s="18" t="s">
        <v>58</v>
      </c>
    </row>
    <row r="767" spans="1:24" ht="156.75" hidden="1">
      <c r="A767" s="19" t="s">
        <v>1587</v>
      </c>
      <c r="B767" s="19" t="s">
        <v>1588</v>
      </c>
      <c r="C767" s="19" t="s">
        <v>1644</v>
      </c>
      <c r="D767" s="19" t="s">
        <v>1653</v>
      </c>
      <c r="E767" s="19">
        <v>15</v>
      </c>
      <c r="F767" s="19" t="s">
        <v>1635</v>
      </c>
      <c r="G767" s="19" t="s">
        <v>45</v>
      </c>
      <c r="H767" s="19" t="s">
        <v>36</v>
      </c>
      <c r="I767" s="19" t="s">
        <v>37</v>
      </c>
      <c r="J767" s="52">
        <v>40</v>
      </c>
      <c r="K767" s="8">
        <v>2020</v>
      </c>
      <c r="L767" s="192"/>
      <c r="M767" s="8">
        <v>5</v>
      </c>
      <c r="N767" s="12" t="s">
        <v>1230</v>
      </c>
      <c r="O767" s="12" t="s">
        <v>1230</v>
      </c>
      <c r="P767" s="8" t="s">
        <v>1592</v>
      </c>
      <c r="Q767" s="14">
        <v>0</v>
      </c>
      <c r="R767" s="14">
        <v>0</v>
      </c>
      <c r="S767" s="14">
        <v>0</v>
      </c>
      <c r="T767" s="19" t="s">
        <v>41</v>
      </c>
      <c r="U767" s="19"/>
      <c r="V767" s="131" t="s">
        <v>48</v>
      </c>
      <c r="W767" s="216" t="s">
        <v>455</v>
      </c>
      <c r="X767" s="18" t="s">
        <v>58</v>
      </c>
    </row>
    <row r="768" spans="1:24" ht="85.5" hidden="1">
      <c r="A768" s="19" t="s">
        <v>1587</v>
      </c>
      <c r="B768" s="19" t="s">
        <v>1588</v>
      </c>
      <c r="C768" s="19" t="s">
        <v>1589</v>
      </c>
      <c r="D768" s="19" t="s">
        <v>1590</v>
      </c>
      <c r="E768" s="19">
        <v>15</v>
      </c>
      <c r="F768" s="19" t="s">
        <v>1604</v>
      </c>
      <c r="G768" s="19" t="s">
        <v>35</v>
      </c>
      <c r="H768" s="19" t="s">
        <v>36</v>
      </c>
      <c r="I768" s="19" t="s">
        <v>37</v>
      </c>
      <c r="J768" s="52">
        <v>40</v>
      </c>
      <c r="K768" s="8">
        <v>2020</v>
      </c>
      <c r="L768" s="192"/>
      <c r="M768" s="8">
        <v>3</v>
      </c>
      <c r="N768" s="12" t="s">
        <v>1230</v>
      </c>
      <c r="O768" s="12" t="s">
        <v>1230</v>
      </c>
      <c r="P768" s="8" t="s">
        <v>1592</v>
      </c>
      <c r="Q768" s="14">
        <v>14875</v>
      </c>
      <c r="R768" s="14">
        <v>4000</v>
      </c>
      <c r="S768" s="14">
        <v>56625</v>
      </c>
      <c r="T768" s="19" t="s">
        <v>41</v>
      </c>
      <c r="U768" s="19"/>
      <c r="V768" s="213" t="s">
        <v>539</v>
      </c>
      <c r="W768" s="216" t="s">
        <v>540</v>
      </c>
      <c r="X768" s="23"/>
    </row>
    <row r="769" spans="1:24" ht="128.25" hidden="1">
      <c r="A769" s="19" t="s">
        <v>1587</v>
      </c>
      <c r="B769" s="19" t="s">
        <v>1935</v>
      </c>
      <c r="C769" s="19" t="s">
        <v>1936</v>
      </c>
      <c r="D769" s="19" t="s">
        <v>1965</v>
      </c>
      <c r="E769" s="19">
        <v>15</v>
      </c>
      <c r="F769" s="19" t="s">
        <v>1966</v>
      </c>
      <c r="G769" s="19" t="s">
        <v>145</v>
      </c>
      <c r="H769" s="19" t="s">
        <v>36</v>
      </c>
      <c r="I769" s="19" t="s">
        <v>46</v>
      </c>
      <c r="J769" s="52">
        <v>140</v>
      </c>
      <c r="K769" s="8" t="s">
        <v>1967</v>
      </c>
      <c r="L769" s="192" t="s">
        <v>216</v>
      </c>
      <c r="M769" s="19">
        <v>1</v>
      </c>
      <c r="N769" s="19">
        <v>1481088</v>
      </c>
      <c r="O769" s="37" t="s">
        <v>1964</v>
      </c>
      <c r="P769" s="54" t="s">
        <v>162</v>
      </c>
      <c r="Q769" s="20">
        <v>0</v>
      </c>
      <c r="R769" s="20">
        <v>0</v>
      </c>
      <c r="S769" s="20">
        <v>0</v>
      </c>
      <c r="T769" s="19" t="s">
        <v>145</v>
      </c>
      <c r="U769" s="19"/>
      <c r="V769" s="131" t="s">
        <v>866</v>
      </c>
      <c r="W769" s="216" t="s">
        <v>1014</v>
      </c>
      <c r="X769" s="23"/>
    </row>
    <row r="770" spans="1:24" ht="171" hidden="1">
      <c r="A770" s="19" t="s">
        <v>1587</v>
      </c>
      <c r="B770" s="19" t="s">
        <v>1891</v>
      </c>
      <c r="C770" s="19" t="s">
        <v>1902</v>
      </c>
      <c r="D770" s="19" t="s">
        <v>1899</v>
      </c>
      <c r="E770" s="19">
        <v>20</v>
      </c>
      <c r="F770" s="19" t="s">
        <v>1900</v>
      </c>
      <c r="G770" s="19" t="s">
        <v>35</v>
      </c>
      <c r="H770" s="19" t="s">
        <v>36</v>
      </c>
      <c r="I770" s="19" t="s">
        <v>37</v>
      </c>
      <c r="J770" s="52">
        <v>16</v>
      </c>
      <c r="K770" s="19" t="s">
        <v>293</v>
      </c>
      <c r="L770" s="192"/>
      <c r="M770" s="19">
        <v>1</v>
      </c>
      <c r="N770" s="19">
        <v>2091100</v>
      </c>
      <c r="O770" s="19" t="s">
        <v>1908</v>
      </c>
      <c r="P770" s="19" t="s">
        <v>268</v>
      </c>
      <c r="Q770" s="20">
        <v>1560</v>
      </c>
      <c r="R770" s="20">
        <v>1750</v>
      </c>
      <c r="S770" s="20">
        <v>3310</v>
      </c>
      <c r="T770" s="19" t="s">
        <v>41</v>
      </c>
      <c r="U770" s="19"/>
      <c r="V770" s="131" t="s">
        <v>866</v>
      </c>
      <c r="W770" s="216" t="s">
        <v>1014</v>
      </c>
      <c r="X770" s="23"/>
    </row>
    <row r="771" spans="1:24" ht="171" hidden="1">
      <c r="A771" s="19" t="s">
        <v>1587</v>
      </c>
      <c r="B771" s="19" t="s">
        <v>1891</v>
      </c>
      <c r="C771" s="19" t="s">
        <v>1892</v>
      </c>
      <c r="D771" s="19" t="s">
        <v>1899</v>
      </c>
      <c r="E771" s="19">
        <v>20</v>
      </c>
      <c r="F771" s="19" t="s">
        <v>1900</v>
      </c>
      <c r="G771" s="19" t="s">
        <v>35</v>
      </c>
      <c r="H771" s="19" t="s">
        <v>36</v>
      </c>
      <c r="I771" s="19" t="s">
        <v>37</v>
      </c>
      <c r="J771" s="52">
        <v>16</v>
      </c>
      <c r="K771" s="19" t="s">
        <v>293</v>
      </c>
      <c r="L771" s="192"/>
      <c r="M771" s="19">
        <v>1</v>
      </c>
      <c r="N771" s="19">
        <v>1491165</v>
      </c>
      <c r="O771" s="19" t="s">
        <v>1898</v>
      </c>
      <c r="P771" s="54" t="s">
        <v>162</v>
      </c>
      <c r="Q771" s="20">
        <v>1560</v>
      </c>
      <c r="R771" s="20">
        <v>1750</v>
      </c>
      <c r="S771" s="20">
        <v>3310</v>
      </c>
      <c r="T771" s="19" t="s">
        <v>41</v>
      </c>
      <c r="U771" s="19"/>
      <c r="V771" s="131" t="s">
        <v>866</v>
      </c>
      <c r="W771" s="216" t="s">
        <v>1014</v>
      </c>
      <c r="X771" s="23"/>
    </row>
    <row r="772" spans="1:24" ht="128.25" hidden="1">
      <c r="A772" s="19" t="s">
        <v>1587</v>
      </c>
      <c r="B772" s="19" t="s">
        <v>1891</v>
      </c>
      <c r="C772" s="19" t="s">
        <v>1902</v>
      </c>
      <c r="D772" s="19" t="s">
        <v>1909</v>
      </c>
      <c r="E772" s="19">
        <v>20</v>
      </c>
      <c r="F772" s="19" t="s">
        <v>541</v>
      </c>
      <c r="G772" s="19" t="s">
        <v>35</v>
      </c>
      <c r="H772" s="19" t="s">
        <v>36</v>
      </c>
      <c r="I772" s="19" t="s">
        <v>46</v>
      </c>
      <c r="J772" s="52">
        <v>180</v>
      </c>
      <c r="K772" s="19" t="s">
        <v>288</v>
      </c>
      <c r="L772" s="192"/>
      <c r="M772" s="19">
        <v>1</v>
      </c>
      <c r="N772" s="19">
        <v>2090813</v>
      </c>
      <c r="O772" s="19" t="s">
        <v>1910</v>
      </c>
      <c r="P772" s="54" t="s">
        <v>162</v>
      </c>
      <c r="Q772" s="20">
        <v>0</v>
      </c>
      <c r="R772" s="20">
        <v>0</v>
      </c>
      <c r="S772" s="20">
        <v>0</v>
      </c>
      <c r="T772" s="19" t="s">
        <v>41</v>
      </c>
      <c r="U772" s="19" t="s">
        <v>2373</v>
      </c>
      <c r="V772" s="131" t="s">
        <v>184</v>
      </c>
      <c r="W772" s="216" t="s">
        <v>542</v>
      </c>
      <c r="X772" s="23"/>
    </row>
    <row r="773" spans="1:24" ht="42.75" hidden="1">
      <c r="A773" s="19" t="s">
        <v>1587</v>
      </c>
      <c r="B773" s="19" t="s">
        <v>1935</v>
      </c>
      <c r="C773" s="19" t="s">
        <v>1936</v>
      </c>
      <c r="D773" s="19" t="s">
        <v>1947</v>
      </c>
      <c r="E773" s="19">
        <v>15</v>
      </c>
      <c r="F773" s="19" t="s">
        <v>1968</v>
      </c>
      <c r="G773" s="19" t="s">
        <v>145</v>
      </c>
      <c r="H773" s="19" t="s">
        <v>36</v>
      </c>
      <c r="I773" s="19" t="s">
        <v>46</v>
      </c>
      <c r="J773" s="52">
        <v>300</v>
      </c>
      <c r="K773" s="8" t="s">
        <v>1969</v>
      </c>
      <c r="L773" s="192" t="s">
        <v>152</v>
      </c>
      <c r="M773" s="19">
        <v>1</v>
      </c>
      <c r="N773" s="19">
        <v>2110004</v>
      </c>
      <c r="O773" s="37" t="s">
        <v>1970</v>
      </c>
      <c r="P773" s="54" t="s">
        <v>162</v>
      </c>
      <c r="Q773" s="20">
        <v>0</v>
      </c>
      <c r="R773" s="20">
        <v>0</v>
      </c>
      <c r="S773" s="20">
        <v>0</v>
      </c>
      <c r="T773" s="19" t="s">
        <v>145</v>
      </c>
      <c r="U773" s="19"/>
      <c r="V773" s="37" t="s">
        <v>218</v>
      </c>
      <c r="W773" s="216" t="s">
        <v>1836</v>
      </c>
      <c r="X773" s="23"/>
    </row>
    <row r="774" spans="1:24" ht="171" hidden="1">
      <c r="A774" s="19" t="s">
        <v>1587</v>
      </c>
      <c r="B774" s="19" t="s">
        <v>1891</v>
      </c>
      <c r="C774" s="19" t="s">
        <v>1902</v>
      </c>
      <c r="D774" s="19" t="s">
        <v>1899</v>
      </c>
      <c r="E774" s="19">
        <v>20</v>
      </c>
      <c r="F774" s="19" t="s">
        <v>1911</v>
      </c>
      <c r="G774" s="19" t="s">
        <v>35</v>
      </c>
      <c r="H774" s="19" t="s">
        <v>36</v>
      </c>
      <c r="I774" s="19" t="s">
        <v>37</v>
      </c>
      <c r="J774" s="52">
        <v>16</v>
      </c>
      <c r="K774" s="19" t="s">
        <v>300</v>
      </c>
      <c r="L774" s="192"/>
      <c r="M774" s="19">
        <v>1</v>
      </c>
      <c r="N774" s="19">
        <v>2091100</v>
      </c>
      <c r="O774" s="19" t="s">
        <v>1908</v>
      </c>
      <c r="P774" s="19" t="s">
        <v>268</v>
      </c>
      <c r="Q774" s="20">
        <v>1560</v>
      </c>
      <c r="R774" s="20">
        <v>1750</v>
      </c>
      <c r="S774" s="20">
        <v>3310</v>
      </c>
      <c r="T774" s="19" t="s">
        <v>41</v>
      </c>
      <c r="U774" s="19"/>
      <c r="V774" s="37" t="s">
        <v>218</v>
      </c>
      <c r="W774" s="216" t="s">
        <v>1836</v>
      </c>
      <c r="X774" s="23"/>
    </row>
    <row r="775" spans="1:24" ht="42.75" hidden="1">
      <c r="A775" s="19" t="s">
        <v>1587</v>
      </c>
      <c r="B775" s="19" t="s">
        <v>1832</v>
      </c>
      <c r="C775" s="19" t="s">
        <v>1832</v>
      </c>
      <c r="D775" s="37" t="s">
        <v>1834</v>
      </c>
      <c r="E775" s="37">
        <v>15</v>
      </c>
      <c r="F775" s="37" t="s">
        <v>1835</v>
      </c>
      <c r="G775" s="37" t="s">
        <v>35</v>
      </c>
      <c r="H775" s="37" t="s">
        <v>36</v>
      </c>
      <c r="I775" s="37" t="s">
        <v>37</v>
      </c>
      <c r="J775" s="52">
        <v>120</v>
      </c>
      <c r="K775" s="12" t="s">
        <v>1230</v>
      </c>
      <c r="L775" s="192"/>
      <c r="M775" s="37">
        <v>1</v>
      </c>
      <c r="N775" s="37" t="s">
        <v>1230</v>
      </c>
      <c r="O775" s="37" t="s">
        <v>1230</v>
      </c>
      <c r="P775" s="19" t="s">
        <v>247</v>
      </c>
      <c r="Q775" s="60">
        <v>3150</v>
      </c>
      <c r="R775" s="20">
        <v>0</v>
      </c>
      <c r="S775" s="60">
        <v>0</v>
      </c>
      <c r="T775" s="19" t="s">
        <v>41</v>
      </c>
      <c r="U775" s="131"/>
      <c r="V775" s="37" t="s">
        <v>218</v>
      </c>
      <c r="W775" s="216" t="s">
        <v>1836</v>
      </c>
      <c r="X775" s="23"/>
    </row>
    <row r="776" spans="1:24" ht="42.75" hidden="1">
      <c r="A776" s="19" t="s">
        <v>1587</v>
      </c>
      <c r="B776" s="19" t="s">
        <v>1832</v>
      </c>
      <c r="C776" s="19" t="s">
        <v>1832</v>
      </c>
      <c r="D776" s="37" t="s">
        <v>1834</v>
      </c>
      <c r="E776" s="37">
        <v>15</v>
      </c>
      <c r="F776" s="37" t="s">
        <v>1835</v>
      </c>
      <c r="G776" s="37" t="s">
        <v>35</v>
      </c>
      <c r="H776" s="37" t="s">
        <v>36</v>
      </c>
      <c r="I776" s="37" t="s">
        <v>37</v>
      </c>
      <c r="J776" s="52">
        <v>120</v>
      </c>
      <c r="K776" s="12" t="s">
        <v>1230</v>
      </c>
      <c r="L776" s="192"/>
      <c r="M776" s="37">
        <v>1</v>
      </c>
      <c r="N776" s="37" t="s">
        <v>1230</v>
      </c>
      <c r="O776" s="37" t="s">
        <v>1230</v>
      </c>
      <c r="P776" s="19" t="s">
        <v>247</v>
      </c>
      <c r="Q776" s="60">
        <v>3150</v>
      </c>
      <c r="R776" s="20">
        <v>0</v>
      </c>
      <c r="S776" s="60">
        <v>0</v>
      </c>
      <c r="T776" s="19" t="s">
        <v>41</v>
      </c>
      <c r="U776" s="131"/>
      <c r="V776" s="37" t="s">
        <v>218</v>
      </c>
      <c r="W776" s="216" t="s">
        <v>1836</v>
      </c>
      <c r="X776" s="23"/>
    </row>
    <row r="777" spans="1:24" ht="42.75" hidden="1">
      <c r="A777" s="19" t="s">
        <v>1587</v>
      </c>
      <c r="B777" s="19" t="s">
        <v>1832</v>
      </c>
      <c r="C777" s="19" t="s">
        <v>1890</v>
      </c>
      <c r="D777" s="37" t="s">
        <v>1834</v>
      </c>
      <c r="E777" s="37">
        <v>15</v>
      </c>
      <c r="F777" s="37" t="s">
        <v>1835</v>
      </c>
      <c r="G777" s="37" t="s">
        <v>35</v>
      </c>
      <c r="H777" s="37" t="s">
        <v>36</v>
      </c>
      <c r="I777" s="37" t="s">
        <v>37</v>
      </c>
      <c r="J777" s="52">
        <v>120</v>
      </c>
      <c r="K777" s="12" t="s">
        <v>1230</v>
      </c>
      <c r="L777" s="192"/>
      <c r="M777" s="37">
        <v>1</v>
      </c>
      <c r="N777" s="37" t="s">
        <v>1230</v>
      </c>
      <c r="O777" s="37" t="s">
        <v>1230</v>
      </c>
      <c r="P777" s="19" t="s">
        <v>247</v>
      </c>
      <c r="Q777" s="60">
        <v>3150</v>
      </c>
      <c r="R777" s="20">
        <v>0</v>
      </c>
      <c r="S777" s="60">
        <v>0</v>
      </c>
      <c r="T777" s="19" t="s">
        <v>41</v>
      </c>
      <c r="U777" s="131"/>
      <c r="V777" s="37" t="s">
        <v>218</v>
      </c>
      <c r="W777" s="216" t="s">
        <v>1836</v>
      </c>
      <c r="X777" s="23"/>
    </row>
    <row r="778" spans="1:24" ht="42.75" hidden="1">
      <c r="A778" s="19" t="s">
        <v>1587</v>
      </c>
      <c r="B778" s="19" t="s">
        <v>1832</v>
      </c>
      <c r="C778" s="19" t="s">
        <v>1833</v>
      </c>
      <c r="D778" s="37" t="s">
        <v>1834</v>
      </c>
      <c r="E778" s="37">
        <v>15</v>
      </c>
      <c r="F778" s="37" t="s">
        <v>1835</v>
      </c>
      <c r="G778" s="37" t="s">
        <v>35</v>
      </c>
      <c r="H778" s="37" t="s">
        <v>36</v>
      </c>
      <c r="I778" s="37" t="s">
        <v>37</v>
      </c>
      <c r="J778" s="52">
        <v>120</v>
      </c>
      <c r="K778" s="12" t="s">
        <v>1230</v>
      </c>
      <c r="L778" s="192"/>
      <c r="M778" s="37">
        <v>1</v>
      </c>
      <c r="N778" s="37" t="s">
        <v>1230</v>
      </c>
      <c r="O778" s="37" t="s">
        <v>1230</v>
      </c>
      <c r="P778" s="19" t="s">
        <v>247</v>
      </c>
      <c r="Q778" s="60">
        <v>3150</v>
      </c>
      <c r="R778" s="20">
        <v>0</v>
      </c>
      <c r="S778" s="60">
        <v>0</v>
      </c>
      <c r="T778" s="19" t="s">
        <v>41</v>
      </c>
      <c r="U778" s="131"/>
      <c r="V778" s="37" t="s">
        <v>218</v>
      </c>
      <c r="W778" s="216" t="s">
        <v>1836</v>
      </c>
      <c r="X778" s="23"/>
    </row>
    <row r="779" spans="1:24" ht="42.75" hidden="1">
      <c r="A779" s="19" t="s">
        <v>1587</v>
      </c>
      <c r="B779" s="19" t="s">
        <v>1832</v>
      </c>
      <c r="C779" s="19" t="s">
        <v>1852</v>
      </c>
      <c r="D779" s="37" t="s">
        <v>1834</v>
      </c>
      <c r="E779" s="37">
        <v>15</v>
      </c>
      <c r="F779" s="37" t="s">
        <v>1835</v>
      </c>
      <c r="G779" s="37" t="s">
        <v>35</v>
      </c>
      <c r="H779" s="37" t="s">
        <v>36</v>
      </c>
      <c r="I779" s="37" t="s">
        <v>37</v>
      </c>
      <c r="J779" s="52">
        <v>120</v>
      </c>
      <c r="K779" s="12" t="s">
        <v>1230</v>
      </c>
      <c r="L779" s="192"/>
      <c r="M779" s="37">
        <v>1</v>
      </c>
      <c r="N779" s="37" t="s">
        <v>1230</v>
      </c>
      <c r="O779" s="37" t="s">
        <v>1230</v>
      </c>
      <c r="P779" s="19" t="s">
        <v>247</v>
      </c>
      <c r="Q779" s="60">
        <v>3150</v>
      </c>
      <c r="R779" s="20">
        <v>0</v>
      </c>
      <c r="S779" s="60">
        <v>0</v>
      </c>
      <c r="T779" s="19" t="s">
        <v>41</v>
      </c>
      <c r="U779" s="131"/>
      <c r="V779" s="37" t="s">
        <v>218</v>
      </c>
      <c r="W779" s="216" t="s">
        <v>1836</v>
      </c>
      <c r="X779" s="23"/>
    </row>
    <row r="780" spans="1:24" ht="171" hidden="1">
      <c r="A780" s="19" t="s">
        <v>1587</v>
      </c>
      <c r="B780" s="19" t="s">
        <v>1891</v>
      </c>
      <c r="C780" s="19" t="s">
        <v>1902</v>
      </c>
      <c r="D780" s="19" t="s">
        <v>1899</v>
      </c>
      <c r="E780" s="19">
        <v>20</v>
      </c>
      <c r="F780" s="19" t="s">
        <v>1912</v>
      </c>
      <c r="G780" s="19" t="s">
        <v>35</v>
      </c>
      <c r="H780" s="19" t="s">
        <v>1060</v>
      </c>
      <c r="I780" s="19" t="s">
        <v>37</v>
      </c>
      <c r="J780" s="52">
        <v>16</v>
      </c>
      <c r="K780" s="19" t="s">
        <v>1913</v>
      </c>
      <c r="L780" s="192"/>
      <c r="M780" s="19">
        <v>1</v>
      </c>
      <c r="N780" s="19">
        <v>1712490</v>
      </c>
      <c r="O780" s="19" t="s">
        <v>1905</v>
      </c>
      <c r="P780" s="54" t="s">
        <v>162</v>
      </c>
      <c r="Q780" s="20">
        <v>10500</v>
      </c>
      <c r="R780" s="20">
        <v>11100</v>
      </c>
      <c r="S780" s="20">
        <v>21600</v>
      </c>
      <c r="T780" s="19" t="s">
        <v>41</v>
      </c>
      <c r="U780" s="19"/>
      <c r="V780" s="131" t="s">
        <v>866</v>
      </c>
      <c r="W780" s="216" t="s">
        <v>1014</v>
      </c>
      <c r="X780" s="23"/>
    </row>
    <row r="781" spans="1:24" ht="85.5" hidden="1">
      <c r="A781" s="19" t="s">
        <v>1587</v>
      </c>
      <c r="B781" s="19" t="s">
        <v>1588</v>
      </c>
      <c r="C781" s="19" t="s">
        <v>1644</v>
      </c>
      <c r="D781" s="19" t="s">
        <v>1654</v>
      </c>
      <c r="E781" s="19">
        <v>15</v>
      </c>
      <c r="F781" s="19" t="s">
        <v>1655</v>
      </c>
      <c r="G781" s="19" t="s">
        <v>145</v>
      </c>
      <c r="H781" s="19" t="s">
        <v>36</v>
      </c>
      <c r="I781" s="19" t="s">
        <v>46</v>
      </c>
      <c r="J781" s="52"/>
      <c r="K781" s="141">
        <v>44044</v>
      </c>
      <c r="L781" s="192" t="s">
        <v>759</v>
      </c>
      <c r="M781" s="8">
        <v>1</v>
      </c>
      <c r="N781" s="8">
        <v>2111833</v>
      </c>
      <c r="O781" s="12" t="s">
        <v>1656</v>
      </c>
      <c r="P781" s="8" t="s">
        <v>268</v>
      </c>
      <c r="Q781" s="14">
        <v>0</v>
      </c>
      <c r="R781" s="14">
        <v>0</v>
      </c>
      <c r="S781" s="14">
        <v>0</v>
      </c>
      <c r="T781" s="19" t="s">
        <v>145</v>
      </c>
      <c r="U781" s="19" t="s">
        <v>2374</v>
      </c>
      <c r="V781" s="131" t="s">
        <v>48</v>
      </c>
      <c r="W781" s="216" t="s">
        <v>49</v>
      </c>
      <c r="X781" s="23"/>
    </row>
    <row r="782" spans="1:24" ht="75" hidden="1">
      <c r="A782" s="19" t="s">
        <v>1587</v>
      </c>
      <c r="B782" s="19" t="s">
        <v>1680</v>
      </c>
      <c r="C782" s="19" t="s">
        <v>1680</v>
      </c>
      <c r="D782" s="19" t="s">
        <v>1722</v>
      </c>
      <c r="E782" s="19">
        <v>10</v>
      </c>
      <c r="F782" s="37" t="s">
        <v>1723</v>
      </c>
      <c r="G782" s="19" t="s">
        <v>35</v>
      </c>
      <c r="H782" s="19" t="s">
        <v>36</v>
      </c>
      <c r="I782" s="19" t="s">
        <v>37</v>
      </c>
      <c r="J782" s="52">
        <v>16</v>
      </c>
      <c r="K782" s="12" t="s">
        <v>408</v>
      </c>
      <c r="L782" s="192"/>
      <c r="M782" s="19">
        <v>1</v>
      </c>
      <c r="N782" s="19">
        <v>2112196</v>
      </c>
      <c r="O782" s="37" t="s">
        <v>1716</v>
      </c>
      <c r="P782" s="19" t="s">
        <v>40</v>
      </c>
      <c r="Q782" s="20">
        <v>0</v>
      </c>
      <c r="R782" s="20">
        <v>1500</v>
      </c>
      <c r="S782" s="20">
        <v>1500</v>
      </c>
      <c r="T782" s="19" t="s">
        <v>41</v>
      </c>
      <c r="U782" s="15" t="s">
        <v>2375</v>
      </c>
      <c r="V782" s="210" t="s">
        <v>148</v>
      </c>
      <c r="W782" s="216" t="s">
        <v>225</v>
      </c>
      <c r="X782" s="23"/>
    </row>
    <row r="783" spans="1:24" ht="156.75" hidden="1">
      <c r="A783" s="19" t="s">
        <v>1587</v>
      </c>
      <c r="B783" s="19" t="s">
        <v>1935</v>
      </c>
      <c r="C783" s="19" t="s">
        <v>2001</v>
      </c>
      <c r="D783" s="19" t="s">
        <v>2011</v>
      </c>
      <c r="E783" s="19">
        <v>15</v>
      </c>
      <c r="F783" s="19" t="s">
        <v>2013</v>
      </c>
      <c r="G783" s="19" t="s">
        <v>145</v>
      </c>
      <c r="H783" s="19" t="s">
        <v>36</v>
      </c>
      <c r="I783" s="19" t="s">
        <v>46</v>
      </c>
      <c r="J783" s="52">
        <v>240</v>
      </c>
      <c r="K783" s="12" t="s">
        <v>507</v>
      </c>
      <c r="L783" s="192" t="s">
        <v>152</v>
      </c>
      <c r="M783" s="19">
        <v>1</v>
      </c>
      <c r="N783" s="37">
        <v>2439785</v>
      </c>
      <c r="O783" s="37" t="s">
        <v>2014</v>
      </c>
      <c r="P783" s="54" t="s">
        <v>162</v>
      </c>
      <c r="Q783" s="20">
        <v>0</v>
      </c>
      <c r="R783" s="20">
        <v>0</v>
      </c>
      <c r="S783" s="20">
        <v>0</v>
      </c>
      <c r="T783" s="19" t="s">
        <v>145</v>
      </c>
      <c r="U783" s="19"/>
      <c r="V783" s="131" t="s">
        <v>243</v>
      </c>
      <c r="W783" s="216" t="s">
        <v>244</v>
      </c>
      <c r="X783" s="23"/>
    </row>
    <row r="784" spans="1:24" ht="185.25" hidden="1">
      <c r="A784" s="19" t="s">
        <v>1587</v>
      </c>
      <c r="B784" s="19" t="s">
        <v>1935</v>
      </c>
      <c r="C784" s="19" t="s">
        <v>1936</v>
      </c>
      <c r="D784" s="19" t="s">
        <v>1971</v>
      </c>
      <c r="E784" s="19">
        <v>15</v>
      </c>
      <c r="F784" s="19" t="s">
        <v>1972</v>
      </c>
      <c r="G784" s="19" t="s">
        <v>35</v>
      </c>
      <c r="H784" s="19" t="s">
        <v>310</v>
      </c>
      <c r="I784" s="19" t="s">
        <v>37</v>
      </c>
      <c r="J784" s="52">
        <v>24</v>
      </c>
      <c r="K784" s="12" t="s">
        <v>1973</v>
      </c>
      <c r="L784" s="192"/>
      <c r="M784" s="19">
        <v>1</v>
      </c>
      <c r="N784" s="19">
        <v>2114493</v>
      </c>
      <c r="O784" s="37" t="s">
        <v>1974</v>
      </c>
      <c r="P784" s="37" t="s">
        <v>611</v>
      </c>
      <c r="Q784" s="20">
        <v>5554</v>
      </c>
      <c r="R784" s="20">
        <v>14600</v>
      </c>
      <c r="S784" s="20">
        <v>20154</v>
      </c>
      <c r="T784" s="19" t="s">
        <v>41</v>
      </c>
      <c r="U784" s="19"/>
      <c r="V784" s="131" t="s">
        <v>184</v>
      </c>
      <c r="W784" s="131" t="s">
        <v>706</v>
      </c>
      <c r="X784" s="23"/>
    </row>
    <row r="785" spans="1:24" ht="185.25" hidden="1">
      <c r="A785" s="19" t="s">
        <v>1587</v>
      </c>
      <c r="B785" s="19" t="s">
        <v>1935</v>
      </c>
      <c r="C785" s="19" t="s">
        <v>1936</v>
      </c>
      <c r="D785" s="19" t="s">
        <v>1971</v>
      </c>
      <c r="E785" s="19">
        <v>15</v>
      </c>
      <c r="F785" s="19" t="s">
        <v>1972</v>
      </c>
      <c r="G785" s="19" t="s">
        <v>35</v>
      </c>
      <c r="H785" s="19" t="s">
        <v>310</v>
      </c>
      <c r="I785" s="19" t="s">
        <v>37</v>
      </c>
      <c r="J785" s="52">
        <v>24</v>
      </c>
      <c r="K785" s="12" t="s">
        <v>1973</v>
      </c>
      <c r="L785" s="192"/>
      <c r="M785" s="19">
        <v>1</v>
      </c>
      <c r="N785" s="19">
        <v>1491202</v>
      </c>
      <c r="O785" s="37" t="s">
        <v>1975</v>
      </c>
      <c r="P785" s="37" t="s">
        <v>611</v>
      </c>
      <c r="Q785" s="20">
        <v>5554</v>
      </c>
      <c r="R785" s="20">
        <v>14600</v>
      </c>
      <c r="S785" s="20">
        <v>20154</v>
      </c>
      <c r="T785" s="19" t="s">
        <v>41</v>
      </c>
      <c r="U785" s="19"/>
      <c r="V785" s="131" t="s">
        <v>184</v>
      </c>
      <c r="W785" s="131" t="s">
        <v>706</v>
      </c>
      <c r="X785" s="23"/>
    </row>
    <row r="786" spans="1:24" ht="185.25" hidden="1">
      <c r="A786" s="19" t="s">
        <v>1587</v>
      </c>
      <c r="B786" s="19" t="s">
        <v>1935</v>
      </c>
      <c r="C786" s="19" t="s">
        <v>1936</v>
      </c>
      <c r="D786" s="19" t="s">
        <v>1971</v>
      </c>
      <c r="E786" s="19">
        <v>15</v>
      </c>
      <c r="F786" s="19" t="s">
        <v>1976</v>
      </c>
      <c r="G786" s="19" t="s">
        <v>35</v>
      </c>
      <c r="H786" s="19" t="s">
        <v>310</v>
      </c>
      <c r="I786" s="19" t="s">
        <v>37</v>
      </c>
      <c r="J786" s="52">
        <v>32</v>
      </c>
      <c r="K786" s="8" t="s">
        <v>1977</v>
      </c>
      <c r="L786" s="192"/>
      <c r="M786" s="19">
        <v>1</v>
      </c>
      <c r="N786" s="19">
        <v>1481088</v>
      </c>
      <c r="O786" s="37" t="s">
        <v>1964</v>
      </c>
      <c r="P786" s="54" t="s">
        <v>162</v>
      </c>
      <c r="Q786" s="20">
        <v>350</v>
      </c>
      <c r="R786" s="20">
        <v>2000</v>
      </c>
      <c r="S786" s="20">
        <v>2350</v>
      </c>
      <c r="T786" s="19" t="s">
        <v>41</v>
      </c>
      <c r="U786" s="19"/>
      <c r="V786" s="131" t="s">
        <v>184</v>
      </c>
      <c r="W786" s="131" t="s">
        <v>706</v>
      </c>
      <c r="X786" s="23"/>
    </row>
    <row r="787" spans="1:24" ht="85.5" hidden="1">
      <c r="A787" s="19" t="s">
        <v>1587</v>
      </c>
      <c r="B787" s="19" t="s">
        <v>1935</v>
      </c>
      <c r="C787" s="19" t="s">
        <v>2001</v>
      </c>
      <c r="D787" s="54" t="s">
        <v>2015</v>
      </c>
      <c r="E787" s="19">
        <v>15</v>
      </c>
      <c r="F787" s="19" t="s">
        <v>2016</v>
      </c>
      <c r="G787" s="19" t="s">
        <v>35</v>
      </c>
      <c r="H787" s="19" t="s">
        <v>36</v>
      </c>
      <c r="I787" s="37" t="s">
        <v>37</v>
      </c>
      <c r="J787" s="52">
        <v>40</v>
      </c>
      <c r="K787" s="12" t="s">
        <v>2017</v>
      </c>
      <c r="L787" s="192"/>
      <c r="M787" s="19">
        <v>1</v>
      </c>
      <c r="N787" s="37">
        <v>1459744</v>
      </c>
      <c r="O787" s="37" t="s">
        <v>2018</v>
      </c>
      <c r="P787" s="54" t="s">
        <v>162</v>
      </c>
      <c r="Q787" s="60">
        <v>0</v>
      </c>
      <c r="R787" s="60">
        <v>2250</v>
      </c>
      <c r="S787" s="60">
        <v>2250</v>
      </c>
      <c r="T787" s="19" t="s">
        <v>41</v>
      </c>
      <c r="U787" s="19"/>
      <c r="V787" s="210" t="s">
        <v>184</v>
      </c>
      <c r="W787" s="216" t="s">
        <v>696</v>
      </c>
      <c r="X787" s="23"/>
    </row>
    <row r="788" spans="1:24" ht="185.25" hidden="1">
      <c r="A788" s="19" t="s">
        <v>1587</v>
      </c>
      <c r="B788" s="19" t="s">
        <v>1935</v>
      </c>
      <c r="C788" s="19" t="s">
        <v>2001</v>
      </c>
      <c r="D788" s="54" t="s">
        <v>2019</v>
      </c>
      <c r="E788" s="19">
        <v>15</v>
      </c>
      <c r="F788" s="19" t="s">
        <v>2016</v>
      </c>
      <c r="G788" s="19" t="s">
        <v>35</v>
      </c>
      <c r="H788" s="19" t="s">
        <v>36</v>
      </c>
      <c r="I788" s="37" t="s">
        <v>37</v>
      </c>
      <c r="J788" s="52">
        <v>40</v>
      </c>
      <c r="K788" s="12" t="s">
        <v>2017</v>
      </c>
      <c r="L788" s="192"/>
      <c r="M788" s="19">
        <v>1</v>
      </c>
      <c r="N788" s="37">
        <v>2439785</v>
      </c>
      <c r="O788" s="37" t="s">
        <v>2014</v>
      </c>
      <c r="P788" s="54" t="s">
        <v>162</v>
      </c>
      <c r="Q788" s="60">
        <v>0</v>
      </c>
      <c r="R788" s="60">
        <v>2250</v>
      </c>
      <c r="S788" s="60">
        <v>2250</v>
      </c>
      <c r="T788" s="19" t="s">
        <v>41</v>
      </c>
      <c r="U788" s="19"/>
      <c r="V788" s="210" t="s">
        <v>184</v>
      </c>
      <c r="W788" s="216" t="s">
        <v>696</v>
      </c>
      <c r="X788" s="23"/>
    </row>
    <row r="789" spans="1:24" ht="85.5" hidden="1">
      <c r="A789" s="19" t="s">
        <v>1587</v>
      </c>
      <c r="B789" s="19" t="s">
        <v>1935</v>
      </c>
      <c r="C789" s="19" t="s">
        <v>2001</v>
      </c>
      <c r="D789" s="54" t="s">
        <v>2015</v>
      </c>
      <c r="E789" s="19">
        <v>15</v>
      </c>
      <c r="F789" s="19" t="s">
        <v>2020</v>
      </c>
      <c r="G789" s="19" t="s">
        <v>35</v>
      </c>
      <c r="H789" s="19" t="s">
        <v>36</v>
      </c>
      <c r="I789" s="37" t="s">
        <v>37</v>
      </c>
      <c r="J789" s="52">
        <v>60</v>
      </c>
      <c r="K789" s="12" t="s">
        <v>2021</v>
      </c>
      <c r="L789" s="192"/>
      <c r="M789" s="19">
        <v>1</v>
      </c>
      <c r="N789" s="37">
        <v>1459744</v>
      </c>
      <c r="O789" s="37" t="s">
        <v>2018</v>
      </c>
      <c r="P789" s="54" t="s">
        <v>162</v>
      </c>
      <c r="Q789" s="20">
        <v>0</v>
      </c>
      <c r="R789" s="20">
        <v>4000</v>
      </c>
      <c r="S789" s="20">
        <v>4000</v>
      </c>
      <c r="T789" s="19" t="s">
        <v>41</v>
      </c>
      <c r="U789" s="19"/>
      <c r="V789" s="210" t="s">
        <v>184</v>
      </c>
      <c r="W789" s="216" t="s">
        <v>696</v>
      </c>
      <c r="X789" s="23"/>
    </row>
    <row r="790" spans="1:24" ht="85.5" hidden="1">
      <c r="A790" s="19" t="s">
        <v>1587</v>
      </c>
      <c r="B790" s="19" t="s">
        <v>1935</v>
      </c>
      <c r="C790" s="19" t="s">
        <v>2001</v>
      </c>
      <c r="D790" s="54" t="s">
        <v>2015</v>
      </c>
      <c r="E790" s="19">
        <v>15</v>
      </c>
      <c r="F790" s="19" t="s">
        <v>2020</v>
      </c>
      <c r="G790" s="19" t="s">
        <v>35</v>
      </c>
      <c r="H790" s="19" t="s">
        <v>36</v>
      </c>
      <c r="I790" s="37" t="s">
        <v>37</v>
      </c>
      <c r="J790" s="52">
        <v>60</v>
      </c>
      <c r="K790" s="12" t="s">
        <v>2021</v>
      </c>
      <c r="L790" s="192"/>
      <c r="M790" s="19">
        <v>1</v>
      </c>
      <c r="N790" s="37">
        <v>2439785</v>
      </c>
      <c r="O790" s="37" t="s">
        <v>2014</v>
      </c>
      <c r="P790" s="54" t="s">
        <v>162</v>
      </c>
      <c r="Q790" s="20">
        <v>0</v>
      </c>
      <c r="R790" s="20">
        <v>4000</v>
      </c>
      <c r="S790" s="20">
        <v>4000</v>
      </c>
      <c r="T790" s="19" t="s">
        <v>41</v>
      </c>
      <c r="U790" s="19"/>
      <c r="V790" s="210" t="s">
        <v>184</v>
      </c>
      <c r="W790" s="216" t="s">
        <v>696</v>
      </c>
      <c r="X790" s="23"/>
    </row>
    <row r="791" spans="1:24" ht="42.75" hidden="1">
      <c r="A791" s="19" t="s">
        <v>1587</v>
      </c>
      <c r="B791" s="19" t="s">
        <v>1935</v>
      </c>
      <c r="C791" s="19" t="s">
        <v>2001</v>
      </c>
      <c r="D791" s="19" t="s">
        <v>1947</v>
      </c>
      <c r="E791" s="19">
        <v>15</v>
      </c>
      <c r="F791" s="19" t="s">
        <v>2022</v>
      </c>
      <c r="G791" s="19" t="s">
        <v>35</v>
      </c>
      <c r="H791" s="19" t="s">
        <v>36</v>
      </c>
      <c r="I791" s="37" t="s">
        <v>37</v>
      </c>
      <c r="J791" s="52">
        <v>100</v>
      </c>
      <c r="K791" s="12" t="s">
        <v>414</v>
      </c>
      <c r="L791" s="192"/>
      <c r="M791" s="19">
        <v>1</v>
      </c>
      <c r="N791" s="37">
        <v>1627800</v>
      </c>
      <c r="O791" s="37" t="s">
        <v>2012</v>
      </c>
      <c r="P791" s="19" t="s">
        <v>268</v>
      </c>
      <c r="Q791" s="60">
        <v>0</v>
      </c>
      <c r="R791" s="20">
        <v>0</v>
      </c>
      <c r="S791" s="60">
        <v>0</v>
      </c>
      <c r="T791" s="19" t="s">
        <v>41</v>
      </c>
      <c r="V791" s="221" t="s">
        <v>48</v>
      </c>
      <c r="W791" s="131" t="s">
        <v>163</v>
      </c>
      <c r="X791" s="36" t="s">
        <v>50</v>
      </c>
    </row>
    <row r="792" spans="1:24" ht="42.75" hidden="1">
      <c r="A792" s="19" t="s">
        <v>1587</v>
      </c>
      <c r="B792" s="19" t="s">
        <v>1935</v>
      </c>
      <c r="C792" s="19" t="s">
        <v>1936</v>
      </c>
      <c r="D792" s="19" t="s">
        <v>1978</v>
      </c>
      <c r="E792" s="19">
        <v>15</v>
      </c>
      <c r="F792" s="19" t="s">
        <v>1979</v>
      </c>
      <c r="G792" s="19" t="s">
        <v>145</v>
      </c>
      <c r="H792" s="19" t="s">
        <v>36</v>
      </c>
      <c r="I792" s="19" t="s">
        <v>46</v>
      </c>
      <c r="J792" s="52">
        <v>180</v>
      </c>
      <c r="K792" s="8" t="s">
        <v>1980</v>
      </c>
      <c r="L792" s="192" t="s">
        <v>224</v>
      </c>
      <c r="M792" s="19">
        <v>1</v>
      </c>
      <c r="N792" s="19">
        <v>1061742</v>
      </c>
      <c r="O792" s="37" t="s">
        <v>1981</v>
      </c>
      <c r="P792" s="19" t="s">
        <v>268</v>
      </c>
      <c r="Q792" s="20">
        <v>0</v>
      </c>
      <c r="R792" s="20">
        <v>0</v>
      </c>
      <c r="S792" s="20">
        <v>0</v>
      </c>
      <c r="T792" s="19" t="s">
        <v>145</v>
      </c>
      <c r="V792" s="221" t="s">
        <v>48</v>
      </c>
      <c r="W792" s="131" t="s">
        <v>163</v>
      </c>
      <c r="X792" s="23"/>
    </row>
    <row r="793" spans="1:24" ht="57" hidden="1">
      <c r="A793" s="19" t="s">
        <v>1587</v>
      </c>
      <c r="B793" s="19" t="s">
        <v>1935</v>
      </c>
      <c r="C793" s="19" t="s">
        <v>1936</v>
      </c>
      <c r="D793" s="19" t="s">
        <v>1951</v>
      </c>
      <c r="E793" s="19">
        <v>15</v>
      </c>
      <c r="F793" s="19" t="s">
        <v>1952</v>
      </c>
      <c r="G793" s="19" t="s">
        <v>145</v>
      </c>
      <c r="H793" s="19" t="s">
        <v>36</v>
      </c>
      <c r="I793" s="19" t="s">
        <v>37</v>
      </c>
      <c r="J793" s="52">
        <v>240</v>
      </c>
      <c r="K793" s="8" t="s">
        <v>1982</v>
      </c>
      <c r="L793" s="192" t="s">
        <v>152</v>
      </c>
      <c r="M793" s="19">
        <v>1</v>
      </c>
      <c r="N793" s="19">
        <v>1378418</v>
      </c>
      <c r="O793" s="37" t="s">
        <v>1983</v>
      </c>
      <c r="P793" s="54" t="s">
        <v>162</v>
      </c>
      <c r="Q793" s="20">
        <v>0</v>
      </c>
      <c r="R793" s="20">
        <v>0</v>
      </c>
      <c r="S793" s="20">
        <v>0</v>
      </c>
      <c r="T793" s="19" t="s">
        <v>145</v>
      </c>
      <c r="U793" s="19"/>
      <c r="V793" s="131" t="s">
        <v>235</v>
      </c>
      <c r="W793" s="216" t="s">
        <v>236</v>
      </c>
      <c r="X793" s="23"/>
    </row>
    <row r="794" spans="1:24" ht="57" hidden="1">
      <c r="A794" s="19" t="s">
        <v>1587</v>
      </c>
      <c r="B794" s="19" t="s">
        <v>1935</v>
      </c>
      <c r="C794" s="19" t="s">
        <v>1936</v>
      </c>
      <c r="D794" s="19" t="s">
        <v>1951</v>
      </c>
      <c r="E794" s="19">
        <v>15</v>
      </c>
      <c r="F794" s="19" t="s">
        <v>1952</v>
      </c>
      <c r="G794" s="19" t="s">
        <v>145</v>
      </c>
      <c r="H794" s="19" t="s">
        <v>36</v>
      </c>
      <c r="I794" s="19" t="s">
        <v>37</v>
      </c>
      <c r="J794" s="52">
        <v>360</v>
      </c>
      <c r="K794" s="8" t="s">
        <v>1984</v>
      </c>
      <c r="L794" s="192" t="s">
        <v>566</v>
      </c>
      <c r="M794" s="19">
        <v>1</v>
      </c>
      <c r="N794" s="19">
        <v>1568715</v>
      </c>
      <c r="O794" s="37" t="s">
        <v>1985</v>
      </c>
      <c r="P794" s="54" t="s">
        <v>162</v>
      </c>
      <c r="Q794" s="20">
        <v>0</v>
      </c>
      <c r="R794" s="20">
        <v>0</v>
      </c>
      <c r="S794" s="20">
        <v>0</v>
      </c>
      <c r="T794" s="19" t="s">
        <v>145</v>
      </c>
      <c r="U794" s="19"/>
      <c r="V794" s="131" t="s">
        <v>235</v>
      </c>
      <c r="W794" s="216" t="s">
        <v>236</v>
      </c>
      <c r="X794" s="23"/>
    </row>
    <row r="795" spans="1:24" ht="42.75" hidden="1">
      <c r="A795" s="19" t="s">
        <v>1587</v>
      </c>
      <c r="B795" s="19" t="s">
        <v>1832</v>
      </c>
      <c r="C795" s="19" t="s">
        <v>1832</v>
      </c>
      <c r="D795" s="37" t="s">
        <v>1837</v>
      </c>
      <c r="E795" s="37">
        <v>12</v>
      </c>
      <c r="F795" s="37" t="s">
        <v>1838</v>
      </c>
      <c r="G795" s="37" t="s">
        <v>45</v>
      </c>
      <c r="H795" s="37" t="s">
        <v>1839</v>
      </c>
      <c r="I795" s="19" t="s">
        <v>46</v>
      </c>
      <c r="J795" s="52">
        <v>30</v>
      </c>
      <c r="K795" s="12" t="s">
        <v>1230</v>
      </c>
      <c r="L795" s="192"/>
      <c r="M795" s="37">
        <v>1</v>
      </c>
      <c r="N795" s="37" t="s">
        <v>1230</v>
      </c>
      <c r="O795" s="37" t="s">
        <v>1230</v>
      </c>
      <c r="P795" s="19" t="s">
        <v>247</v>
      </c>
      <c r="Q795" s="60">
        <v>0</v>
      </c>
      <c r="R795" s="20">
        <v>0</v>
      </c>
      <c r="S795" s="20">
        <v>0</v>
      </c>
      <c r="T795" s="19" t="s">
        <v>41</v>
      </c>
      <c r="V795" s="221" t="s">
        <v>76</v>
      </c>
      <c r="W795" s="131" t="s">
        <v>77</v>
      </c>
      <c r="X795" s="18" t="s">
        <v>58</v>
      </c>
    </row>
    <row r="796" spans="1:24" ht="42.75" hidden="1">
      <c r="A796" s="19" t="s">
        <v>1587</v>
      </c>
      <c r="B796" s="19" t="s">
        <v>1832</v>
      </c>
      <c r="C796" s="19" t="s">
        <v>1890</v>
      </c>
      <c r="D796" s="37" t="s">
        <v>1837</v>
      </c>
      <c r="E796" s="37">
        <v>12</v>
      </c>
      <c r="F796" s="37" t="s">
        <v>1838</v>
      </c>
      <c r="G796" s="37" t="s">
        <v>45</v>
      </c>
      <c r="H796" s="37" t="s">
        <v>1839</v>
      </c>
      <c r="I796" s="19" t="s">
        <v>46</v>
      </c>
      <c r="J796" s="52">
        <v>30</v>
      </c>
      <c r="K796" s="12" t="s">
        <v>1230</v>
      </c>
      <c r="L796" s="192"/>
      <c r="M796" s="37">
        <v>1</v>
      </c>
      <c r="N796" s="37" t="s">
        <v>1230</v>
      </c>
      <c r="O796" s="37" t="s">
        <v>1230</v>
      </c>
      <c r="P796" s="19" t="s">
        <v>247</v>
      </c>
      <c r="Q796" s="60">
        <v>0</v>
      </c>
      <c r="R796" s="20">
        <v>0</v>
      </c>
      <c r="S796" s="20">
        <v>0</v>
      </c>
      <c r="T796" s="19" t="s">
        <v>41</v>
      </c>
      <c r="V796" s="221" t="s">
        <v>76</v>
      </c>
      <c r="W796" s="131" t="s">
        <v>77</v>
      </c>
      <c r="X796" s="18" t="s">
        <v>58</v>
      </c>
    </row>
    <row r="797" spans="1:24" ht="42.75" hidden="1">
      <c r="A797" s="19" t="s">
        <v>1587</v>
      </c>
      <c r="B797" s="19" t="s">
        <v>1832</v>
      </c>
      <c r="C797" s="19" t="s">
        <v>1833</v>
      </c>
      <c r="D797" s="37" t="s">
        <v>1837</v>
      </c>
      <c r="E797" s="37">
        <v>12</v>
      </c>
      <c r="F797" s="37" t="s">
        <v>1838</v>
      </c>
      <c r="G797" s="37" t="s">
        <v>45</v>
      </c>
      <c r="H797" s="37" t="s">
        <v>1839</v>
      </c>
      <c r="I797" s="19" t="s">
        <v>46</v>
      </c>
      <c r="J797" s="52">
        <v>30</v>
      </c>
      <c r="K797" s="12" t="s">
        <v>1230</v>
      </c>
      <c r="L797" s="192"/>
      <c r="M797" s="37">
        <v>1</v>
      </c>
      <c r="N797" s="37" t="s">
        <v>1230</v>
      </c>
      <c r="O797" s="37" t="s">
        <v>1230</v>
      </c>
      <c r="P797" s="19" t="s">
        <v>247</v>
      </c>
      <c r="Q797" s="60">
        <v>0</v>
      </c>
      <c r="R797" s="20">
        <v>0</v>
      </c>
      <c r="S797" s="20">
        <v>0</v>
      </c>
      <c r="T797" s="19" t="s">
        <v>41</v>
      </c>
      <c r="V797" s="221" t="s">
        <v>76</v>
      </c>
      <c r="W797" s="131" t="s">
        <v>77</v>
      </c>
      <c r="X797" s="18" t="s">
        <v>58</v>
      </c>
    </row>
    <row r="798" spans="1:24" ht="42.75" hidden="1">
      <c r="A798" s="19" t="s">
        <v>1587</v>
      </c>
      <c r="B798" s="19" t="s">
        <v>1832</v>
      </c>
      <c r="C798" s="19" t="s">
        <v>1852</v>
      </c>
      <c r="D798" s="37" t="s">
        <v>1837</v>
      </c>
      <c r="E798" s="37">
        <v>12</v>
      </c>
      <c r="F798" s="37" t="s">
        <v>1838</v>
      </c>
      <c r="G798" s="37" t="s">
        <v>45</v>
      </c>
      <c r="H798" s="37" t="s">
        <v>1839</v>
      </c>
      <c r="I798" s="19" t="s">
        <v>46</v>
      </c>
      <c r="J798" s="52">
        <v>30</v>
      </c>
      <c r="K798" s="12" t="s">
        <v>1230</v>
      </c>
      <c r="L798" s="192"/>
      <c r="M798" s="37">
        <v>1</v>
      </c>
      <c r="N798" s="37" t="s">
        <v>1230</v>
      </c>
      <c r="O798" s="37" t="s">
        <v>1230</v>
      </c>
      <c r="P798" s="19" t="s">
        <v>247</v>
      </c>
      <c r="Q798" s="60">
        <v>0</v>
      </c>
      <c r="R798" s="20">
        <v>0</v>
      </c>
      <c r="S798" s="20">
        <v>0</v>
      </c>
      <c r="T798" s="19" t="s">
        <v>41</v>
      </c>
      <c r="V798" s="221" t="s">
        <v>76</v>
      </c>
      <c r="W798" s="131" t="s">
        <v>77</v>
      </c>
      <c r="X798" s="18" t="s">
        <v>58</v>
      </c>
    </row>
    <row r="799" spans="1:24" ht="142.5" hidden="1">
      <c r="A799" s="19" t="s">
        <v>1587</v>
      </c>
      <c r="B799" s="19" t="s">
        <v>1588</v>
      </c>
      <c r="C799" s="19" t="s">
        <v>1658</v>
      </c>
      <c r="D799" s="19" t="s">
        <v>1659</v>
      </c>
      <c r="E799" s="19">
        <v>15</v>
      </c>
      <c r="F799" s="19" t="s">
        <v>1668</v>
      </c>
      <c r="G799" s="19" t="s">
        <v>35</v>
      </c>
      <c r="H799" s="19" t="s">
        <v>36</v>
      </c>
      <c r="I799" s="19" t="s">
        <v>37</v>
      </c>
      <c r="J799" s="52">
        <v>40</v>
      </c>
      <c r="K799" s="8">
        <v>2020</v>
      </c>
      <c r="L799" s="192"/>
      <c r="M799" s="8">
        <v>3</v>
      </c>
      <c r="N799" s="12" t="s">
        <v>1230</v>
      </c>
      <c r="O799" s="12" t="s">
        <v>1230</v>
      </c>
      <c r="P799" s="8" t="s">
        <v>1592</v>
      </c>
      <c r="Q799" s="14">
        <v>6500</v>
      </c>
      <c r="R799" s="14">
        <v>4000</v>
      </c>
      <c r="S799" s="14">
        <v>31500</v>
      </c>
      <c r="T799" s="19" t="s">
        <v>41</v>
      </c>
      <c r="U799" s="19"/>
      <c r="V799" s="131" t="s">
        <v>243</v>
      </c>
      <c r="W799" s="216" t="s">
        <v>244</v>
      </c>
      <c r="X799" s="23"/>
    </row>
    <row r="800" spans="1:24" ht="85.5" hidden="1">
      <c r="A800" s="19" t="s">
        <v>1587</v>
      </c>
      <c r="B800" s="19" t="s">
        <v>1832</v>
      </c>
      <c r="C800" s="19" t="s">
        <v>1832</v>
      </c>
      <c r="D800" s="37" t="s">
        <v>1840</v>
      </c>
      <c r="E800" s="37">
        <v>15</v>
      </c>
      <c r="F800" s="37" t="s">
        <v>1841</v>
      </c>
      <c r="G800" s="37" t="s">
        <v>35</v>
      </c>
      <c r="H800" s="37" t="s">
        <v>36</v>
      </c>
      <c r="I800" s="19" t="s">
        <v>46</v>
      </c>
      <c r="J800" s="52">
        <v>20</v>
      </c>
      <c r="K800" s="12" t="s">
        <v>1230</v>
      </c>
      <c r="L800" s="192"/>
      <c r="M800" s="37">
        <v>1</v>
      </c>
      <c r="N800" s="37" t="s">
        <v>1230</v>
      </c>
      <c r="O800" s="37" t="s">
        <v>1230</v>
      </c>
      <c r="P800" s="19" t="s">
        <v>247</v>
      </c>
      <c r="Q800" s="20">
        <v>0</v>
      </c>
      <c r="R800" s="20">
        <v>0</v>
      </c>
      <c r="S800" s="20">
        <v>0</v>
      </c>
      <c r="T800" s="19" t="s">
        <v>41</v>
      </c>
      <c r="U800" s="37"/>
      <c r="V800" s="131" t="s">
        <v>243</v>
      </c>
      <c r="W800" s="216" t="s">
        <v>244</v>
      </c>
      <c r="X800" s="23"/>
    </row>
    <row r="801" spans="1:24" ht="85.5" hidden="1">
      <c r="A801" s="19" t="s">
        <v>1587</v>
      </c>
      <c r="B801" s="19" t="s">
        <v>1832</v>
      </c>
      <c r="C801" s="19" t="s">
        <v>1890</v>
      </c>
      <c r="D801" s="37" t="s">
        <v>1840</v>
      </c>
      <c r="E801" s="37">
        <v>15</v>
      </c>
      <c r="F801" s="37" t="s">
        <v>1841</v>
      </c>
      <c r="G801" s="37" t="s">
        <v>35</v>
      </c>
      <c r="H801" s="37" t="s">
        <v>36</v>
      </c>
      <c r="I801" s="19" t="s">
        <v>46</v>
      </c>
      <c r="J801" s="52">
        <v>20</v>
      </c>
      <c r="K801" s="12" t="s">
        <v>1230</v>
      </c>
      <c r="L801" s="192"/>
      <c r="M801" s="37">
        <v>1</v>
      </c>
      <c r="N801" s="37" t="s">
        <v>1230</v>
      </c>
      <c r="O801" s="37" t="s">
        <v>1230</v>
      </c>
      <c r="P801" s="19" t="s">
        <v>247</v>
      </c>
      <c r="Q801" s="20">
        <v>0</v>
      </c>
      <c r="R801" s="20">
        <v>0</v>
      </c>
      <c r="S801" s="20">
        <v>0</v>
      </c>
      <c r="T801" s="19" t="s">
        <v>41</v>
      </c>
      <c r="U801" s="37"/>
      <c r="V801" s="131" t="s">
        <v>243</v>
      </c>
      <c r="W801" s="216" t="s">
        <v>244</v>
      </c>
      <c r="X801" s="23"/>
    </row>
    <row r="802" spans="1:24" ht="85.5" hidden="1">
      <c r="A802" s="19" t="s">
        <v>1587</v>
      </c>
      <c r="B802" s="19" t="s">
        <v>1832</v>
      </c>
      <c r="C802" s="19" t="s">
        <v>1833</v>
      </c>
      <c r="D802" s="37" t="s">
        <v>1840</v>
      </c>
      <c r="E802" s="37">
        <v>15</v>
      </c>
      <c r="F802" s="37" t="s">
        <v>1841</v>
      </c>
      <c r="G802" s="37" t="s">
        <v>35</v>
      </c>
      <c r="H802" s="37" t="s">
        <v>36</v>
      </c>
      <c r="I802" s="19" t="s">
        <v>46</v>
      </c>
      <c r="J802" s="52">
        <v>20</v>
      </c>
      <c r="K802" s="12" t="s">
        <v>1230</v>
      </c>
      <c r="L802" s="192"/>
      <c r="M802" s="37">
        <v>1</v>
      </c>
      <c r="N802" s="37" t="s">
        <v>1230</v>
      </c>
      <c r="O802" s="37" t="s">
        <v>1230</v>
      </c>
      <c r="P802" s="19" t="s">
        <v>247</v>
      </c>
      <c r="Q802" s="20">
        <v>0</v>
      </c>
      <c r="R802" s="20">
        <v>0</v>
      </c>
      <c r="S802" s="20">
        <v>0</v>
      </c>
      <c r="T802" s="19" t="s">
        <v>41</v>
      </c>
      <c r="U802" s="37"/>
      <c r="V802" s="131" t="s">
        <v>243</v>
      </c>
      <c r="W802" s="216" t="s">
        <v>244</v>
      </c>
      <c r="X802" s="23"/>
    </row>
    <row r="803" spans="1:24" ht="85.5" hidden="1">
      <c r="A803" s="19" t="s">
        <v>1587</v>
      </c>
      <c r="B803" s="19" t="s">
        <v>1832</v>
      </c>
      <c r="C803" s="19" t="s">
        <v>1852</v>
      </c>
      <c r="D803" s="37" t="s">
        <v>1840</v>
      </c>
      <c r="E803" s="37">
        <v>15</v>
      </c>
      <c r="F803" s="37" t="s">
        <v>1841</v>
      </c>
      <c r="G803" s="37" t="s">
        <v>35</v>
      </c>
      <c r="H803" s="37" t="s">
        <v>36</v>
      </c>
      <c r="I803" s="19" t="s">
        <v>46</v>
      </c>
      <c r="J803" s="52">
        <v>20</v>
      </c>
      <c r="K803" s="12" t="s">
        <v>1230</v>
      </c>
      <c r="L803" s="192"/>
      <c r="M803" s="37">
        <v>1</v>
      </c>
      <c r="N803" s="37" t="s">
        <v>1230</v>
      </c>
      <c r="O803" s="37" t="s">
        <v>1230</v>
      </c>
      <c r="P803" s="19" t="s">
        <v>247</v>
      </c>
      <c r="Q803" s="20">
        <v>0</v>
      </c>
      <c r="R803" s="20">
        <v>0</v>
      </c>
      <c r="S803" s="20">
        <v>0</v>
      </c>
      <c r="T803" s="19" t="s">
        <v>41</v>
      </c>
      <c r="U803" s="37"/>
      <c r="V803" s="131" t="s">
        <v>243</v>
      </c>
      <c r="W803" s="216" t="s">
        <v>244</v>
      </c>
      <c r="X803" s="23"/>
    </row>
    <row r="804" spans="1:24" ht="142.5" hidden="1">
      <c r="A804" s="19" t="s">
        <v>1587</v>
      </c>
      <c r="B804" s="19" t="s">
        <v>1588</v>
      </c>
      <c r="C804" s="19" t="s">
        <v>1658</v>
      </c>
      <c r="D804" s="19" t="s">
        <v>1659</v>
      </c>
      <c r="E804" s="19">
        <v>15</v>
      </c>
      <c r="F804" s="19" t="s">
        <v>1638</v>
      </c>
      <c r="G804" s="19" t="s">
        <v>45</v>
      </c>
      <c r="H804" s="19" t="s">
        <v>36</v>
      </c>
      <c r="I804" s="19" t="s">
        <v>37</v>
      </c>
      <c r="J804" s="52">
        <v>40</v>
      </c>
      <c r="K804" s="8">
        <v>2020</v>
      </c>
      <c r="L804" s="192"/>
      <c r="M804" s="8">
        <v>8</v>
      </c>
      <c r="N804" s="12" t="s">
        <v>1230</v>
      </c>
      <c r="O804" s="12" t="s">
        <v>1230</v>
      </c>
      <c r="P804" s="8" t="s">
        <v>1592</v>
      </c>
      <c r="Q804" s="14">
        <v>0</v>
      </c>
      <c r="R804" s="14">
        <v>0</v>
      </c>
      <c r="S804" s="14">
        <v>0</v>
      </c>
      <c r="T804" s="19" t="s">
        <v>41</v>
      </c>
      <c r="U804" s="15" t="s">
        <v>2353</v>
      </c>
      <c r="V804" s="220" t="s">
        <v>176</v>
      </c>
      <c r="W804" s="216" t="s">
        <v>254</v>
      </c>
      <c r="X804" s="36" t="s">
        <v>50</v>
      </c>
    </row>
    <row r="805" spans="1:24" ht="128.25" hidden="1">
      <c r="A805" s="19" t="s">
        <v>1587</v>
      </c>
      <c r="B805" s="19" t="s">
        <v>1588</v>
      </c>
      <c r="C805" s="19" t="s">
        <v>1588</v>
      </c>
      <c r="D805" s="19" t="s">
        <v>1637</v>
      </c>
      <c r="E805" s="19">
        <v>15</v>
      </c>
      <c r="F805" s="19" t="s">
        <v>1638</v>
      </c>
      <c r="G805" s="19" t="s">
        <v>45</v>
      </c>
      <c r="H805" s="19" t="s">
        <v>36</v>
      </c>
      <c r="I805" s="19" t="s">
        <v>37</v>
      </c>
      <c r="J805" s="52">
        <v>40</v>
      </c>
      <c r="K805" s="8">
        <v>2020</v>
      </c>
      <c r="L805" s="192"/>
      <c r="M805" s="8">
        <v>8</v>
      </c>
      <c r="N805" s="12" t="s">
        <v>1230</v>
      </c>
      <c r="O805" s="12" t="s">
        <v>1230</v>
      </c>
      <c r="P805" s="8" t="s">
        <v>1639</v>
      </c>
      <c r="Q805" s="14">
        <v>0</v>
      </c>
      <c r="R805" s="14">
        <v>0</v>
      </c>
      <c r="S805" s="14">
        <v>0</v>
      </c>
      <c r="T805" s="19" t="s">
        <v>41</v>
      </c>
      <c r="U805" s="15" t="s">
        <v>2353</v>
      </c>
      <c r="V805" s="220" t="s">
        <v>176</v>
      </c>
      <c r="W805" s="216" t="s">
        <v>254</v>
      </c>
      <c r="X805" s="36" t="s">
        <v>50</v>
      </c>
    </row>
    <row r="806" spans="1:24" ht="114" hidden="1">
      <c r="A806" s="19" t="s">
        <v>1587</v>
      </c>
      <c r="B806" s="19" t="s">
        <v>1588</v>
      </c>
      <c r="C806" s="19" t="s">
        <v>1588</v>
      </c>
      <c r="D806" s="19" t="s">
        <v>1640</v>
      </c>
      <c r="E806" s="19">
        <v>15</v>
      </c>
      <c r="F806" s="19" t="s">
        <v>1638</v>
      </c>
      <c r="G806" s="19" t="s">
        <v>45</v>
      </c>
      <c r="H806" s="19" t="s">
        <v>36</v>
      </c>
      <c r="I806" s="19" t="s">
        <v>37</v>
      </c>
      <c r="J806" s="52">
        <v>40</v>
      </c>
      <c r="K806" s="8">
        <v>2020</v>
      </c>
      <c r="L806" s="192"/>
      <c r="M806" s="8">
        <v>8</v>
      </c>
      <c r="N806" s="12" t="s">
        <v>1230</v>
      </c>
      <c r="O806" s="12" t="s">
        <v>1230</v>
      </c>
      <c r="P806" s="8" t="s">
        <v>1592</v>
      </c>
      <c r="Q806" s="14">
        <v>0</v>
      </c>
      <c r="R806" s="14">
        <v>0</v>
      </c>
      <c r="S806" s="14">
        <v>0</v>
      </c>
      <c r="T806" s="19" t="s">
        <v>41</v>
      </c>
      <c r="U806" s="15" t="s">
        <v>2353</v>
      </c>
      <c r="V806" s="220" t="s">
        <v>176</v>
      </c>
      <c r="W806" s="216" t="s">
        <v>254</v>
      </c>
      <c r="X806" s="36" t="s">
        <v>50</v>
      </c>
    </row>
    <row r="807" spans="1:24" ht="185.25">
      <c r="A807" s="19" t="s">
        <v>1587</v>
      </c>
      <c r="B807" s="19" t="s">
        <v>1935</v>
      </c>
      <c r="C807" s="19" t="s">
        <v>2001</v>
      </c>
      <c r="D807" s="54" t="s">
        <v>2019</v>
      </c>
      <c r="E807" s="19">
        <v>15</v>
      </c>
      <c r="F807" s="19" t="s">
        <v>2023</v>
      </c>
      <c r="G807" s="19" t="s">
        <v>145</v>
      </c>
      <c r="H807" s="19" t="s">
        <v>2024</v>
      </c>
      <c r="I807" s="37" t="s">
        <v>37</v>
      </c>
      <c r="J807" s="52">
        <v>360</v>
      </c>
      <c r="K807" s="12" t="s">
        <v>2025</v>
      </c>
      <c r="L807" s="192" t="s">
        <v>147</v>
      </c>
      <c r="M807" s="19">
        <v>1</v>
      </c>
      <c r="N807" s="37">
        <v>6465996</v>
      </c>
      <c r="O807" s="37" t="s">
        <v>2026</v>
      </c>
      <c r="P807" s="54" t="s">
        <v>162</v>
      </c>
      <c r="Q807" s="20">
        <v>0</v>
      </c>
      <c r="R807" s="20">
        <v>0</v>
      </c>
      <c r="S807" s="20">
        <v>0</v>
      </c>
      <c r="T807" s="19" t="s">
        <v>145</v>
      </c>
      <c r="U807" s="19"/>
      <c r="V807" s="131" t="s">
        <v>866</v>
      </c>
      <c r="W807" s="216" t="s">
        <v>1014</v>
      </c>
      <c r="X807" s="23"/>
    </row>
    <row r="808" spans="1:24" ht="45" hidden="1">
      <c r="A808" s="19" t="s">
        <v>1587</v>
      </c>
      <c r="B808" s="19" t="s">
        <v>1832</v>
      </c>
      <c r="C808" s="19" t="s">
        <v>1832</v>
      </c>
      <c r="D808" s="37" t="s">
        <v>1850</v>
      </c>
      <c r="E808" s="37">
        <v>12</v>
      </c>
      <c r="F808" s="37" t="s">
        <v>450</v>
      </c>
      <c r="G808" s="37" t="s">
        <v>35</v>
      </c>
      <c r="H808" s="37" t="s">
        <v>36</v>
      </c>
      <c r="I808" s="37" t="s">
        <v>37</v>
      </c>
      <c r="J808" s="52">
        <v>16</v>
      </c>
      <c r="K808" s="12" t="s">
        <v>1230</v>
      </c>
      <c r="L808" s="192"/>
      <c r="M808" s="37">
        <v>1</v>
      </c>
      <c r="N808" s="37">
        <v>1568321</v>
      </c>
      <c r="O808" s="37" t="s">
        <v>1876</v>
      </c>
      <c r="P808" s="19" t="s">
        <v>247</v>
      </c>
      <c r="Q808" s="60">
        <v>0</v>
      </c>
      <c r="R808" s="20">
        <v>0</v>
      </c>
      <c r="S808" s="60">
        <v>0</v>
      </c>
      <c r="T808" s="19" t="s">
        <v>41</v>
      </c>
      <c r="U808" s="37"/>
      <c r="V808" s="210" t="s">
        <v>148</v>
      </c>
      <c r="W808" s="216" t="s">
        <v>225</v>
      </c>
      <c r="X808" s="23"/>
    </row>
    <row r="809" spans="1:24" ht="45" hidden="1">
      <c r="A809" s="19" t="s">
        <v>1587</v>
      </c>
      <c r="B809" s="19" t="s">
        <v>1832</v>
      </c>
      <c r="C809" s="19" t="s">
        <v>1832</v>
      </c>
      <c r="D809" s="37" t="s">
        <v>1850</v>
      </c>
      <c r="E809" s="37">
        <v>12</v>
      </c>
      <c r="F809" s="37" t="s">
        <v>450</v>
      </c>
      <c r="G809" s="37" t="s">
        <v>35</v>
      </c>
      <c r="H809" s="37" t="s">
        <v>36</v>
      </c>
      <c r="I809" s="37" t="s">
        <v>37</v>
      </c>
      <c r="J809" s="52">
        <v>16</v>
      </c>
      <c r="K809" s="12" t="s">
        <v>1230</v>
      </c>
      <c r="L809" s="192"/>
      <c r="M809" s="37">
        <v>1</v>
      </c>
      <c r="N809" s="37">
        <v>1454945</v>
      </c>
      <c r="O809" s="37" t="s">
        <v>1877</v>
      </c>
      <c r="P809" s="19" t="s">
        <v>247</v>
      </c>
      <c r="Q809" s="60">
        <v>0</v>
      </c>
      <c r="R809" s="20">
        <v>0</v>
      </c>
      <c r="S809" s="60">
        <v>0</v>
      </c>
      <c r="T809" s="19" t="s">
        <v>41</v>
      </c>
      <c r="U809" s="37"/>
      <c r="V809" s="210" t="s">
        <v>148</v>
      </c>
      <c r="W809" s="216" t="s">
        <v>225</v>
      </c>
      <c r="X809" s="23"/>
    </row>
    <row r="810" spans="1:24" ht="45" hidden="1">
      <c r="A810" s="19" t="s">
        <v>1587</v>
      </c>
      <c r="B810" s="19" t="s">
        <v>1832</v>
      </c>
      <c r="C810" s="19" t="s">
        <v>1832</v>
      </c>
      <c r="D810" s="37" t="s">
        <v>1850</v>
      </c>
      <c r="E810" s="37">
        <v>12</v>
      </c>
      <c r="F810" s="37" t="s">
        <v>450</v>
      </c>
      <c r="G810" s="37" t="s">
        <v>35</v>
      </c>
      <c r="H810" s="37" t="s">
        <v>36</v>
      </c>
      <c r="I810" s="37" t="s">
        <v>37</v>
      </c>
      <c r="J810" s="52">
        <v>16</v>
      </c>
      <c r="K810" s="12" t="s">
        <v>1230</v>
      </c>
      <c r="L810" s="192"/>
      <c r="M810" s="37">
        <v>1</v>
      </c>
      <c r="N810" s="37" t="s">
        <v>1230</v>
      </c>
      <c r="O810" s="37" t="s">
        <v>1230</v>
      </c>
      <c r="P810" s="19" t="s">
        <v>247</v>
      </c>
      <c r="Q810" s="60">
        <v>0</v>
      </c>
      <c r="R810" s="20">
        <v>0</v>
      </c>
      <c r="S810" s="60">
        <v>0</v>
      </c>
      <c r="T810" s="19" t="s">
        <v>41</v>
      </c>
      <c r="U810" s="37"/>
      <c r="V810" s="210" t="s">
        <v>148</v>
      </c>
      <c r="W810" s="216" t="s">
        <v>225</v>
      </c>
      <c r="X810" s="23"/>
    </row>
    <row r="811" spans="1:24" ht="45" hidden="1">
      <c r="A811" s="19" t="s">
        <v>1587</v>
      </c>
      <c r="B811" s="19" t="s">
        <v>1832</v>
      </c>
      <c r="C811" s="19" t="s">
        <v>1832</v>
      </c>
      <c r="D811" s="37" t="s">
        <v>1850</v>
      </c>
      <c r="E811" s="37">
        <v>12</v>
      </c>
      <c r="F811" s="37" t="s">
        <v>450</v>
      </c>
      <c r="G811" s="37" t="s">
        <v>35</v>
      </c>
      <c r="H811" s="37" t="s">
        <v>36</v>
      </c>
      <c r="I811" s="37" t="s">
        <v>37</v>
      </c>
      <c r="J811" s="52">
        <v>16</v>
      </c>
      <c r="K811" s="12" t="s">
        <v>1230</v>
      </c>
      <c r="L811" s="192"/>
      <c r="M811" s="37">
        <v>1</v>
      </c>
      <c r="N811" s="37" t="s">
        <v>1230</v>
      </c>
      <c r="O811" s="37" t="s">
        <v>1230</v>
      </c>
      <c r="P811" s="19" t="s">
        <v>247</v>
      </c>
      <c r="Q811" s="60">
        <v>0</v>
      </c>
      <c r="R811" s="20">
        <v>0</v>
      </c>
      <c r="S811" s="60">
        <v>0</v>
      </c>
      <c r="T811" s="19" t="s">
        <v>41</v>
      </c>
      <c r="U811" s="37"/>
      <c r="V811" s="210" t="s">
        <v>148</v>
      </c>
      <c r="W811" s="216" t="s">
        <v>225</v>
      </c>
      <c r="X811" s="23"/>
    </row>
    <row r="812" spans="1:24" ht="45" hidden="1">
      <c r="A812" s="19" t="s">
        <v>1587</v>
      </c>
      <c r="B812" s="19" t="s">
        <v>1832</v>
      </c>
      <c r="C812" s="19" t="s">
        <v>1832</v>
      </c>
      <c r="D812" s="37" t="s">
        <v>1850</v>
      </c>
      <c r="E812" s="37">
        <v>12</v>
      </c>
      <c r="F812" s="37" t="s">
        <v>450</v>
      </c>
      <c r="G812" s="37" t="s">
        <v>35</v>
      </c>
      <c r="H812" s="37" t="s">
        <v>36</v>
      </c>
      <c r="I812" s="37" t="s">
        <v>37</v>
      </c>
      <c r="J812" s="52">
        <v>16</v>
      </c>
      <c r="K812" s="12" t="s">
        <v>1230</v>
      </c>
      <c r="L812" s="192"/>
      <c r="M812" s="37">
        <v>1</v>
      </c>
      <c r="N812" s="37" t="s">
        <v>1230</v>
      </c>
      <c r="O812" s="37" t="s">
        <v>1230</v>
      </c>
      <c r="P812" s="19" t="s">
        <v>247</v>
      </c>
      <c r="Q812" s="60">
        <v>0</v>
      </c>
      <c r="R812" s="20">
        <v>0</v>
      </c>
      <c r="S812" s="60">
        <v>0</v>
      </c>
      <c r="T812" s="19" t="s">
        <v>41</v>
      </c>
      <c r="U812" s="37"/>
      <c r="V812" s="210" t="s">
        <v>148</v>
      </c>
      <c r="W812" s="216" t="s">
        <v>225</v>
      </c>
      <c r="X812" s="23"/>
    </row>
    <row r="813" spans="1:24" ht="45" hidden="1">
      <c r="A813" s="19" t="s">
        <v>1587</v>
      </c>
      <c r="B813" s="19" t="s">
        <v>1832</v>
      </c>
      <c r="C813" s="19" t="s">
        <v>1890</v>
      </c>
      <c r="D813" s="37" t="s">
        <v>1850</v>
      </c>
      <c r="E813" s="37">
        <v>12</v>
      </c>
      <c r="F813" s="37" t="s">
        <v>450</v>
      </c>
      <c r="G813" s="37" t="s">
        <v>35</v>
      </c>
      <c r="H813" s="37" t="s">
        <v>36</v>
      </c>
      <c r="I813" s="37" t="s">
        <v>37</v>
      </c>
      <c r="J813" s="52">
        <v>16</v>
      </c>
      <c r="K813" s="12" t="s">
        <v>1230</v>
      </c>
      <c r="L813" s="192"/>
      <c r="M813" s="37">
        <v>1</v>
      </c>
      <c r="N813" s="37" t="s">
        <v>1230</v>
      </c>
      <c r="O813" s="37" t="s">
        <v>1230</v>
      </c>
      <c r="P813" s="19" t="s">
        <v>247</v>
      </c>
      <c r="Q813" s="60">
        <v>0</v>
      </c>
      <c r="R813" s="20">
        <v>0</v>
      </c>
      <c r="S813" s="60">
        <v>0</v>
      </c>
      <c r="T813" s="19" t="s">
        <v>41</v>
      </c>
      <c r="U813" s="37"/>
      <c r="V813" s="210" t="s">
        <v>148</v>
      </c>
      <c r="W813" s="216" t="s">
        <v>225</v>
      </c>
      <c r="X813" s="23"/>
    </row>
    <row r="814" spans="1:24" ht="45" hidden="1">
      <c r="A814" s="19" t="s">
        <v>1587</v>
      </c>
      <c r="B814" s="19" t="s">
        <v>1832</v>
      </c>
      <c r="C814" s="19" t="s">
        <v>1849</v>
      </c>
      <c r="D814" s="37" t="s">
        <v>1850</v>
      </c>
      <c r="E814" s="37">
        <v>12</v>
      </c>
      <c r="F814" s="37" t="s">
        <v>450</v>
      </c>
      <c r="G814" s="37" t="s">
        <v>35</v>
      </c>
      <c r="H814" s="37" t="s">
        <v>36</v>
      </c>
      <c r="I814" s="37" t="s">
        <v>37</v>
      </c>
      <c r="J814" s="52">
        <v>16</v>
      </c>
      <c r="K814" s="12" t="s">
        <v>1230</v>
      </c>
      <c r="L814" s="192"/>
      <c r="M814" s="37">
        <v>1</v>
      </c>
      <c r="N814" s="37" t="s">
        <v>1230</v>
      </c>
      <c r="O814" s="37" t="s">
        <v>1230</v>
      </c>
      <c r="P814" s="19" t="s">
        <v>247</v>
      </c>
      <c r="Q814" s="60">
        <v>0</v>
      </c>
      <c r="R814" s="20">
        <v>0</v>
      </c>
      <c r="S814" s="60">
        <v>0</v>
      </c>
      <c r="T814" s="19" t="s">
        <v>41</v>
      </c>
      <c r="U814" s="37"/>
      <c r="V814" s="210" t="s">
        <v>148</v>
      </c>
      <c r="W814" s="216" t="s">
        <v>225</v>
      </c>
      <c r="X814" s="23"/>
    </row>
    <row r="815" spans="1:24" ht="45" hidden="1">
      <c r="A815" s="19" t="s">
        <v>1587</v>
      </c>
      <c r="B815" s="19" t="s">
        <v>1832</v>
      </c>
      <c r="C815" s="19" t="s">
        <v>1852</v>
      </c>
      <c r="D815" s="37" t="s">
        <v>1850</v>
      </c>
      <c r="E815" s="37">
        <v>12</v>
      </c>
      <c r="F815" s="37" t="s">
        <v>450</v>
      </c>
      <c r="G815" s="37" t="s">
        <v>35</v>
      </c>
      <c r="H815" s="37" t="s">
        <v>36</v>
      </c>
      <c r="I815" s="37" t="s">
        <v>37</v>
      </c>
      <c r="J815" s="52">
        <v>16</v>
      </c>
      <c r="K815" s="12" t="s">
        <v>1230</v>
      </c>
      <c r="L815" s="192"/>
      <c r="M815" s="37">
        <v>1</v>
      </c>
      <c r="N815" s="37" t="s">
        <v>1230</v>
      </c>
      <c r="O815" s="37" t="s">
        <v>1230</v>
      </c>
      <c r="P815" s="19" t="s">
        <v>247</v>
      </c>
      <c r="Q815" s="60">
        <v>0</v>
      </c>
      <c r="R815" s="20">
        <v>0</v>
      </c>
      <c r="S815" s="60">
        <v>0</v>
      </c>
      <c r="T815" s="19" t="s">
        <v>41</v>
      </c>
      <c r="U815" s="37"/>
      <c r="V815" s="210" t="s">
        <v>148</v>
      </c>
      <c r="W815" s="216" t="s">
        <v>225</v>
      </c>
      <c r="X815" s="23"/>
    </row>
    <row r="816" spans="1:24" ht="45" hidden="1">
      <c r="A816" s="19" t="s">
        <v>1587</v>
      </c>
      <c r="B816" s="19" t="s">
        <v>1832</v>
      </c>
      <c r="C816" s="19" t="s">
        <v>1832</v>
      </c>
      <c r="D816" s="37" t="s">
        <v>1850</v>
      </c>
      <c r="E816" s="37">
        <v>12</v>
      </c>
      <c r="F816" s="37" t="s">
        <v>1851</v>
      </c>
      <c r="G816" s="37" t="s">
        <v>35</v>
      </c>
      <c r="H816" s="37" t="s">
        <v>36</v>
      </c>
      <c r="I816" s="37" t="s">
        <v>37</v>
      </c>
      <c r="J816" s="52">
        <v>16</v>
      </c>
      <c r="K816" s="12" t="s">
        <v>1230</v>
      </c>
      <c r="L816" s="192"/>
      <c r="M816" s="37">
        <v>1</v>
      </c>
      <c r="N816" s="37">
        <v>1568321</v>
      </c>
      <c r="O816" s="37" t="s">
        <v>1876</v>
      </c>
      <c r="P816" s="19" t="s">
        <v>247</v>
      </c>
      <c r="Q816" s="60">
        <v>0</v>
      </c>
      <c r="R816" s="20">
        <v>0</v>
      </c>
      <c r="S816" s="60">
        <v>0</v>
      </c>
      <c r="T816" s="19" t="s">
        <v>41</v>
      </c>
      <c r="U816" s="37"/>
      <c r="V816" s="210" t="s">
        <v>148</v>
      </c>
      <c r="W816" s="216" t="s">
        <v>225</v>
      </c>
      <c r="X816" s="23"/>
    </row>
    <row r="817" spans="1:24" ht="45" hidden="1">
      <c r="A817" s="19" t="s">
        <v>1587</v>
      </c>
      <c r="B817" s="19" t="s">
        <v>1832</v>
      </c>
      <c r="C817" s="19" t="s">
        <v>1832</v>
      </c>
      <c r="D817" s="37" t="s">
        <v>1850</v>
      </c>
      <c r="E817" s="37">
        <v>12</v>
      </c>
      <c r="F817" s="37" t="s">
        <v>1851</v>
      </c>
      <c r="G817" s="37" t="s">
        <v>35</v>
      </c>
      <c r="H817" s="37" t="s">
        <v>36</v>
      </c>
      <c r="I817" s="37" t="s">
        <v>37</v>
      </c>
      <c r="J817" s="52">
        <v>16</v>
      </c>
      <c r="K817" s="12" t="s">
        <v>1230</v>
      </c>
      <c r="L817" s="192"/>
      <c r="M817" s="37">
        <v>1</v>
      </c>
      <c r="N817" s="37">
        <v>1454945</v>
      </c>
      <c r="O817" s="37" t="s">
        <v>1877</v>
      </c>
      <c r="P817" s="19" t="s">
        <v>247</v>
      </c>
      <c r="Q817" s="60">
        <v>0</v>
      </c>
      <c r="R817" s="20">
        <v>0</v>
      </c>
      <c r="S817" s="60">
        <v>0</v>
      </c>
      <c r="T817" s="19" t="s">
        <v>41</v>
      </c>
      <c r="U817" s="37"/>
      <c r="V817" s="210" t="s">
        <v>148</v>
      </c>
      <c r="W817" s="216" t="s">
        <v>225</v>
      </c>
      <c r="X817" s="23"/>
    </row>
    <row r="818" spans="1:24" ht="45" hidden="1">
      <c r="A818" s="19" t="s">
        <v>1587</v>
      </c>
      <c r="B818" s="19" t="s">
        <v>1832</v>
      </c>
      <c r="C818" s="19" t="s">
        <v>1832</v>
      </c>
      <c r="D818" s="37" t="s">
        <v>1850</v>
      </c>
      <c r="E818" s="37">
        <v>12</v>
      </c>
      <c r="F818" s="37" t="s">
        <v>1851</v>
      </c>
      <c r="G818" s="37" t="s">
        <v>35</v>
      </c>
      <c r="H818" s="37" t="s">
        <v>36</v>
      </c>
      <c r="I818" s="37" t="s">
        <v>37</v>
      </c>
      <c r="J818" s="52">
        <v>16</v>
      </c>
      <c r="K818" s="12" t="s">
        <v>1230</v>
      </c>
      <c r="L818" s="192"/>
      <c r="M818" s="37">
        <v>1</v>
      </c>
      <c r="N818" s="37">
        <v>1520670</v>
      </c>
      <c r="O818" s="37" t="s">
        <v>1878</v>
      </c>
      <c r="P818" s="19" t="s">
        <v>247</v>
      </c>
      <c r="Q818" s="60">
        <v>0</v>
      </c>
      <c r="R818" s="20">
        <v>0</v>
      </c>
      <c r="S818" s="60">
        <v>0</v>
      </c>
      <c r="T818" s="19" t="s">
        <v>41</v>
      </c>
      <c r="U818" s="37"/>
      <c r="V818" s="210" t="s">
        <v>148</v>
      </c>
      <c r="W818" s="216" t="s">
        <v>225</v>
      </c>
      <c r="X818" s="23"/>
    </row>
    <row r="819" spans="1:24" ht="45" hidden="1">
      <c r="A819" s="19" t="s">
        <v>1587</v>
      </c>
      <c r="B819" s="19" t="s">
        <v>1832</v>
      </c>
      <c r="C819" s="19" t="s">
        <v>1832</v>
      </c>
      <c r="D819" s="37" t="s">
        <v>1850</v>
      </c>
      <c r="E819" s="37">
        <v>12</v>
      </c>
      <c r="F819" s="37" t="s">
        <v>1851</v>
      </c>
      <c r="G819" s="37" t="s">
        <v>35</v>
      </c>
      <c r="H819" s="37" t="s">
        <v>36</v>
      </c>
      <c r="I819" s="37" t="s">
        <v>37</v>
      </c>
      <c r="J819" s="52">
        <v>16</v>
      </c>
      <c r="K819" s="12" t="s">
        <v>1230</v>
      </c>
      <c r="L819" s="192"/>
      <c r="M819" s="37">
        <v>1</v>
      </c>
      <c r="N819" s="37">
        <v>2372649</v>
      </c>
      <c r="O819" s="37" t="s">
        <v>1879</v>
      </c>
      <c r="P819" s="19" t="s">
        <v>247</v>
      </c>
      <c r="Q819" s="60">
        <v>0</v>
      </c>
      <c r="R819" s="20">
        <v>0</v>
      </c>
      <c r="S819" s="60">
        <v>0</v>
      </c>
      <c r="T819" s="19" t="s">
        <v>41</v>
      </c>
      <c r="U819" s="37"/>
      <c r="V819" s="210" t="s">
        <v>148</v>
      </c>
      <c r="W819" s="216" t="s">
        <v>225</v>
      </c>
      <c r="X819" s="23"/>
    </row>
    <row r="820" spans="1:24" ht="45" hidden="1">
      <c r="A820" s="19" t="s">
        <v>1587</v>
      </c>
      <c r="B820" s="19" t="s">
        <v>1832</v>
      </c>
      <c r="C820" s="19" t="s">
        <v>1890</v>
      </c>
      <c r="D820" s="37" t="s">
        <v>1850</v>
      </c>
      <c r="E820" s="37">
        <v>12</v>
      </c>
      <c r="F820" s="37" t="s">
        <v>1851</v>
      </c>
      <c r="G820" s="37" t="s">
        <v>35</v>
      </c>
      <c r="H820" s="37" t="s">
        <v>36</v>
      </c>
      <c r="I820" s="37" t="s">
        <v>37</v>
      </c>
      <c r="J820" s="52">
        <v>16</v>
      </c>
      <c r="K820" s="12" t="s">
        <v>1230</v>
      </c>
      <c r="L820" s="192"/>
      <c r="M820" s="37">
        <v>1</v>
      </c>
      <c r="N820" s="37" t="s">
        <v>1230</v>
      </c>
      <c r="O820" s="37" t="s">
        <v>1230</v>
      </c>
      <c r="P820" s="19" t="s">
        <v>247</v>
      </c>
      <c r="Q820" s="60">
        <v>0</v>
      </c>
      <c r="R820" s="20">
        <v>0</v>
      </c>
      <c r="S820" s="60">
        <v>0</v>
      </c>
      <c r="T820" s="19" t="s">
        <v>41</v>
      </c>
      <c r="U820" s="37"/>
      <c r="V820" s="210" t="s">
        <v>148</v>
      </c>
      <c r="W820" s="216" t="s">
        <v>225</v>
      </c>
      <c r="X820" s="23"/>
    </row>
    <row r="821" spans="1:24" ht="45" hidden="1">
      <c r="A821" s="19" t="s">
        <v>1587</v>
      </c>
      <c r="B821" s="19" t="s">
        <v>1832</v>
      </c>
      <c r="C821" s="19" t="s">
        <v>1849</v>
      </c>
      <c r="D821" s="37" t="s">
        <v>1850</v>
      </c>
      <c r="E821" s="37">
        <v>12</v>
      </c>
      <c r="F821" s="37" t="s">
        <v>1851</v>
      </c>
      <c r="G821" s="37" t="s">
        <v>35</v>
      </c>
      <c r="H821" s="37" t="s">
        <v>36</v>
      </c>
      <c r="I821" s="37" t="s">
        <v>37</v>
      </c>
      <c r="J821" s="52">
        <v>16</v>
      </c>
      <c r="K821" s="12" t="s">
        <v>1230</v>
      </c>
      <c r="L821" s="192"/>
      <c r="M821" s="37">
        <v>1</v>
      </c>
      <c r="N821" s="37" t="s">
        <v>1230</v>
      </c>
      <c r="O821" s="37" t="s">
        <v>1230</v>
      </c>
      <c r="P821" s="19" t="s">
        <v>247</v>
      </c>
      <c r="Q821" s="60">
        <v>0</v>
      </c>
      <c r="R821" s="20">
        <v>0</v>
      </c>
      <c r="S821" s="60">
        <v>0</v>
      </c>
      <c r="T821" s="19" t="s">
        <v>41</v>
      </c>
      <c r="U821" s="37"/>
      <c r="V821" s="210" t="s">
        <v>148</v>
      </c>
      <c r="W821" s="216" t="s">
        <v>225</v>
      </c>
      <c r="X821" s="23"/>
    </row>
    <row r="822" spans="1:24" ht="45" hidden="1">
      <c r="A822" s="19" t="s">
        <v>1587</v>
      </c>
      <c r="B822" s="19" t="s">
        <v>1832</v>
      </c>
      <c r="C822" s="19" t="s">
        <v>1852</v>
      </c>
      <c r="D822" s="37" t="s">
        <v>1850</v>
      </c>
      <c r="E822" s="37">
        <v>12</v>
      </c>
      <c r="F822" s="37" t="s">
        <v>1851</v>
      </c>
      <c r="G822" s="37" t="s">
        <v>35</v>
      </c>
      <c r="H822" s="37" t="s">
        <v>36</v>
      </c>
      <c r="I822" s="37" t="s">
        <v>37</v>
      </c>
      <c r="J822" s="52">
        <v>16</v>
      </c>
      <c r="K822" s="12" t="s">
        <v>1230</v>
      </c>
      <c r="L822" s="192"/>
      <c r="M822" s="37">
        <v>1</v>
      </c>
      <c r="N822" s="37" t="s">
        <v>1230</v>
      </c>
      <c r="O822" s="37" t="s">
        <v>1230</v>
      </c>
      <c r="P822" s="19" t="s">
        <v>247</v>
      </c>
      <c r="Q822" s="60">
        <v>0</v>
      </c>
      <c r="R822" s="20">
        <v>0</v>
      </c>
      <c r="S822" s="60">
        <v>0</v>
      </c>
      <c r="T822" s="19" t="s">
        <v>41</v>
      </c>
      <c r="U822" s="37"/>
      <c r="V822" s="210" t="s">
        <v>148</v>
      </c>
      <c r="W822" s="216" t="s">
        <v>225</v>
      </c>
      <c r="X822" s="23"/>
    </row>
    <row r="823" spans="1:24" ht="142.5">
      <c r="A823" s="19" t="s">
        <v>1587</v>
      </c>
      <c r="B823" s="19" t="s">
        <v>1588</v>
      </c>
      <c r="C823" s="19" t="s">
        <v>1658</v>
      </c>
      <c r="D823" s="19" t="s">
        <v>1659</v>
      </c>
      <c r="E823" s="19">
        <v>15</v>
      </c>
      <c r="F823" s="19" t="s">
        <v>1669</v>
      </c>
      <c r="G823" s="19" t="s">
        <v>35</v>
      </c>
      <c r="H823" s="19" t="s">
        <v>1325</v>
      </c>
      <c r="I823" s="19" t="s">
        <v>37</v>
      </c>
      <c r="J823" s="8">
        <v>720</v>
      </c>
      <c r="K823" s="8">
        <v>44166</v>
      </c>
      <c r="L823" s="192"/>
      <c r="M823" s="8">
        <v>1</v>
      </c>
      <c r="N823" s="8">
        <v>1360939</v>
      </c>
      <c r="O823" s="8" t="s">
        <v>1670</v>
      </c>
      <c r="P823" s="8" t="s">
        <v>611</v>
      </c>
      <c r="Q823" s="14">
        <v>0</v>
      </c>
      <c r="R823" s="14">
        <v>0</v>
      </c>
      <c r="S823" s="14">
        <v>0</v>
      </c>
      <c r="T823" s="19" t="s">
        <v>228</v>
      </c>
      <c r="U823" s="19" t="s">
        <v>2376</v>
      </c>
      <c r="V823" s="131" t="s">
        <v>148</v>
      </c>
      <c r="W823" s="131" t="s">
        <v>157</v>
      </c>
      <c r="X823" s="23"/>
    </row>
    <row r="824" spans="1:24" ht="142.5">
      <c r="A824" s="19" t="s">
        <v>1587</v>
      </c>
      <c r="B824" s="19" t="s">
        <v>1588</v>
      </c>
      <c r="C824" s="19" t="s">
        <v>1658</v>
      </c>
      <c r="D824" s="19" t="s">
        <v>1659</v>
      </c>
      <c r="E824" s="19">
        <v>15</v>
      </c>
      <c r="F824" s="19" t="s">
        <v>1671</v>
      </c>
      <c r="G824" s="19" t="s">
        <v>35</v>
      </c>
      <c r="H824" s="19" t="s">
        <v>1325</v>
      </c>
      <c r="I824" s="19" t="s">
        <v>37</v>
      </c>
      <c r="J824" s="52">
        <v>1600</v>
      </c>
      <c r="K824" s="141">
        <v>43891</v>
      </c>
      <c r="L824" s="192"/>
      <c r="M824" s="8">
        <v>1</v>
      </c>
      <c r="N824" s="8">
        <v>1491969</v>
      </c>
      <c r="O824" s="12" t="s">
        <v>1672</v>
      </c>
      <c r="P824" s="8" t="s">
        <v>611</v>
      </c>
      <c r="Q824" s="14">
        <v>0</v>
      </c>
      <c r="R824" s="14">
        <v>0</v>
      </c>
      <c r="S824" s="14">
        <v>0</v>
      </c>
      <c r="T824" s="19" t="s">
        <v>228</v>
      </c>
      <c r="U824" s="50"/>
      <c r="V824" s="216" t="s">
        <v>218</v>
      </c>
      <c r="W824" s="216" t="s">
        <v>398</v>
      </c>
      <c r="X824" s="23"/>
    </row>
    <row r="825" spans="1:24" ht="114" hidden="1">
      <c r="A825" s="19" t="s">
        <v>1587</v>
      </c>
      <c r="B825" s="19" t="s">
        <v>1588</v>
      </c>
      <c r="C825" s="19" t="s">
        <v>1588</v>
      </c>
      <c r="D825" s="19" t="s">
        <v>1619</v>
      </c>
      <c r="E825" s="19">
        <v>15</v>
      </c>
      <c r="F825" s="19" t="s">
        <v>1641</v>
      </c>
      <c r="G825" s="19" t="s">
        <v>35</v>
      </c>
      <c r="H825" s="19" t="s">
        <v>331</v>
      </c>
      <c r="I825" s="19" t="s">
        <v>37</v>
      </c>
      <c r="J825" s="52">
        <v>16</v>
      </c>
      <c r="K825" s="141">
        <v>43891</v>
      </c>
      <c r="L825" s="192"/>
      <c r="M825" s="8">
        <v>5</v>
      </c>
      <c r="N825" s="12" t="s">
        <v>1230</v>
      </c>
      <c r="O825" s="12" t="s">
        <v>1230</v>
      </c>
      <c r="P825" s="8" t="s">
        <v>1592</v>
      </c>
      <c r="Q825" s="14">
        <v>1352</v>
      </c>
      <c r="R825" s="14">
        <v>0</v>
      </c>
      <c r="S825" s="14">
        <v>6760</v>
      </c>
      <c r="T825" s="19" t="s">
        <v>41</v>
      </c>
      <c r="U825" s="19"/>
      <c r="V825" s="37" t="s">
        <v>866</v>
      </c>
      <c r="W825" s="216" t="s">
        <v>1642</v>
      </c>
      <c r="X825" s="23"/>
    </row>
    <row r="826" spans="1:24" ht="73.5" hidden="1">
      <c r="A826" s="8" t="s">
        <v>1587</v>
      </c>
      <c r="B826" s="8" t="s">
        <v>1832</v>
      </c>
      <c r="C826" s="8" t="s">
        <v>1832</v>
      </c>
      <c r="D826" s="12" t="s">
        <v>1880</v>
      </c>
      <c r="E826" s="12">
        <v>12</v>
      </c>
      <c r="F826" s="12" t="s">
        <v>1881</v>
      </c>
      <c r="G826" s="12" t="s">
        <v>35</v>
      </c>
      <c r="H826" s="12" t="s">
        <v>265</v>
      </c>
      <c r="I826" s="12" t="s">
        <v>37</v>
      </c>
      <c r="J826" s="52">
        <v>369</v>
      </c>
      <c r="K826" s="12" t="s">
        <v>1230</v>
      </c>
      <c r="L826" s="192"/>
      <c r="M826" s="12">
        <v>1</v>
      </c>
      <c r="N826" s="12" t="s">
        <v>1230</v>
      </c>
      <c r="O826" s="12" t="s">
        <v>1230</v>
      </c>
      <c r="P826" s="8" t="s">
        <v>247</v>
      </c>
      <c r="Q826" s="14">
        <v>0</v>
      </c>
      <c r="R826" s="14">
        <v>0</v>
      </c>
      <c r="S826" s="14">
        <v>0</v>
      </c>
      <c r="T826" s="12" t="s">
        <v>228</v>
      </c>
      <c r="U826" s="12" t="s">
        <v>2377</v>
      </c>
      <c r="V826" s="131" t="s">
        <v>148</v>
      </c>
      <c r="W826" s="221" t="s">
        <v>149</v>
      </c>
      <c r="X826" s="23"/>
    </row>
    <row r="827" spans="1:24" ht="42.75" hidden="1">
      <c r="A827" s="37" t="s">
        <v>1587</v>
      </c>
      <c r="B827" s="37" t="s">
        <v>1832</v>
      </c>
      <c r="C827" s="37" t="s">
        <v>1832</v>
      </c>
      <c r="D827" s="37" t="s">
        <v>1882</v>
      </c>
      <c r="E827" s="37">
        <v>12</v>
      </c>
      <c r="F827" s="37" t="s">
        <v>1881</v>
      </c>
      <c r="G827" s="37" t="s">
        <v>145</v>
      </c>
      <c r="H827" s="37" t="s">
        <v>265</v>
      </c>
      <c r="I827" s="19" t="s">
        <v>37</v>
      </c>
      <c r="J827" s="52">
        <v>369</v>
      </c>
      <c r="K827" s="12" t="s">
        <v>1883</v>
      </c>
      <c r="L827" s="192" t="s">
        <v>216</v>
      </c>
      <c r="M827" s="37">
        <v>1</v>
      </c>
      <c r="N827" s="37">
        <v>1412800</v>
      </c>
      <c r="O827" s="37" t="s">
        <v>1884</v>
      </c>
      <c r="P827" s="54" t="s">
        <v>162</v>
      </c>
      <c r="Q827" s="20">
        <v>0</v>
      </c>
      <c r="R827" s="20">
        <v>0</v>
      </c>
      <c r="S827" s="20">
        <v>0</v>
      </c>
      <c r="T827" s="37" t="s">
        <v>145</v>
      </c>
      <c r="U827" s="37" t="s">
        <v>2378</v>
      </c>
      <c r="V827" s="131" t="s">
        <v>148</v>
      </c>
      <c r="W827" s="216" t="s">
        <v>149</v>
      </c>
      <c r="X827" s="23"/>
    </row>
    <row r="828" spans="1:24" ht="171" hidden="1">
      <c r="A828" s="19" t="s">
        <v>1587</v>
      </c>
      <c r="B828" s="19" t="s">
        <v>1891</v>
      </c>
      <c r="C828" s="19" t="s">
        <v>1902</v>
      </c>
      <c r="D828" s="19" t="s">
        <v>1899</v>
      </c>
      <c r="E828" s="19">
        <v>20</v>
      </c>
      <c r="F828" s="19" t="s">
        <v>1914</v>
      </c>
      <c r="G828" s="19" t="s">
        <v>35</v>
      </c>
      <c r="H828" s="19" t="s">
        <v>36</v>
      </c>
      <c r="I828" s="19" t="s">
        <v>37</v>
      </c>
      <c r="J828" s="52">
        <v>40</v>
      </c>
      <c r="K828" s="19" t="s">
        <v>1230</v>
      </c>
      <c r="L828" s="192"/>
      <c r="M828" s="19">
        <v>1</v>
      </c>
      <c r="N828" s="19">
        <v>1861598</v>
      </c>
      <c r="O828" s="19" t="s">
        <v>1915</v>
      </c>
      <c r="P828" s="54" t="s">
        <v>162</v>
      </c>
      <c r="Q828" s="20">
        <v>0</v>
      </c>
      <c r="R828" s="20">
        <v>0</v>
      </c>
      <c r="S828" s="20">
        <v>0</v>
      </c>
      <c r="T828" s="19" t="s">
        <v>41</v>
      </c>
      <c r="U828" s="19"/>
      <c r="V828" s="210" t="s">
        <v>184</v>
      </c>
      <c r="W828" s="262" t="s">
        <v>1011</v>
      </c>
      <c r="X828" s="23"/>
    </row>
    <row r="829" spans="1:24" ht="42.75" hidden="1">
      <c r="A829" s="19" t="s">
        <v>1587</v>
      </c>
      <c r="B829" s="19" t="s">
        <v>1832</v>
      </c>
      <c r="C829" s="19" t="s">
        <v>1832</v>
      </c>
      <c r="D829" s="37" t="s">
        <v>1834</v>
      </c>
      <c r="E829" s="37">
        <v>15</v>
      </c>
      <c r="F829" s="37" t="s">
        <v>1842</v>
      </c>
      <c r="G829" s="37" t="s">
        <v>35</v>
      </c>
      <c r="H829" s="37" t="s">
        <v>36</v>
      </c>
      <c r="I829" s="19" t="s">
        <v>46</v>
      </c>
      <c r="J829" s="52">
        <v>20</v>
      </c>
      <c r="K829" s="12" t="s">
        <v>1230</v>
      </c>
      <c r="L829" s="192"/>
      <c r="M829" s="37">
        <v>1</v>
      </c>
      <c r="N829" s="37" t="s">
        <v>1230</v>
      </c>
      <c r="O829" s="37" t="s">
        <v>1230</v>
      </c>
      <c r="P829" s="19" t="s">
        <v>247</v>
      </c>
      <c r="Q829" s="60">
        <v>0</v>
      </c>
      <c r="R829" s="20">
        <v>0</v>
      </c>
      <c r="S829" s="60">
        <v>0</v>
      </c>
      <c r="T829" s="19" t="s">
        <v>41</v>
      </c>
      <c r="U829" s="131"/>
      <c r="V829" s="131" t="s">
        <v>48</v>
      </c>
      <c r="W829" s="216" t="s">
        <v>1843</v>
      </c>
      <c r="X829" s="23"/>
    </row>
    <row r="830" spans="1:24" ht="42.75" hidden="1">
      <c r="A830" s="19" t="s">
        <v>1587</v>
      </c>
      <c r="B830" s="19" t="s">
        <v>1832</v>
      </c>
      <c r="C830" s="19" t="s">
        <v>1890</v>
      </c>
      <c r="D830" s="37" t="s">
        <v>1834</v>
      </c>
      <c r="E830" s="37">
        <v>15</v>
      </c>
      <c r="F830" s="37" t="s">
        <v>1842</v>
      </c>
      <c r="G830" s="37" t="s">
        <v>35</v>
      </c>
      <c r="H830" s="37" t="s">
        <v>36</v>
      </c>
      <c r="I830" s="19" t="s">
        <v>46</v>
      </c>
      <c r="J830" s="52">
        <v>20</v>
      </c>
      <c r="K830" s="12" t="s">
        <v>1230</v>
      </c>
      <c r="L830" s="192"/>
      <c r="M830" s="37">
        <v>1</v>
      </c>
      <c r="N830" s="37" t="s">
        <v>1230</v>
      </c>
      <c r="O830" s="37" t="s">
        <v>1230</v>
      </c>
      <c r="P830" s="19" t="s">
        <v>247</v>
      </c>
      <c r="Q830" s="60">
        <v>0</v>
      </c>
      <c r="R830" s="20">
        <v>0</v>
      </c>
      <c r="S830" s="60">
        <v>0</v>
      </c>
      <c r="T830" s="19" t="s">
        <v>41</v>
      </c>
      <c r="U830" s="131"/>
      <c r="V830" s="131" t="s">
        <v>48</v>
      </c>
      <c r="W830" s="216" t="s">
        <v>1843</v>
      </c>
      <c r="X830" s="23"/>
    </row>
    <row r="831" spans="1:24" ht="42.75" hidden="1">
      <c r="A831" s="19" t="s">
        <v>1587</v>
      </c>
      <c r="B831" s="19" t="s">
        <v>1832</v>
      </c>
      <c r="C831" s="19" t="s">
        <v>1833</v>
      </c>
      <c r="D831" s="37" t="s">
        <v>1834</v>
      </c>
      <c r="E831" s="37">
        <v>15</v>
      </c>
      <c r="F831" s="37" t="s">
        <v>1842</v>
      </c>
      <c r="G831" s="37" t="s">
        <v>35</v>
      </c>
      <c r="H831" s="37" t="s">
        <v>36</v>
      </c>
      <c r="I831" s="19" t="s">
        <v>46</v>
      </c>
      <c r="J831" s="52">
        <v>20</v>
      </c>
      <c r="K831" s="12" t="s">
        <v>1230</v>
      </c>
      <c r="L831" s="192"/>
      <c r="M831" s="37">
        <v>1</v>
      </c>
      <c r="N831" s="37" t="s">
        <v>1230</v>
      </c>
      <c r="O831" s="37" t="s">
        <v>1230</v>
      </c>
      <c r="P831" s="19" t="s">
        <v>247</v>
      </c>
      <c r="Q831" s="60">
        <v>0</v>
      </c>
      <c r="R831" s="20">
        <v>0</v>
      </c>
      <c r="S831" s="60">
        <v>0</v>
      </c>
      <c r="T831" s="19" t="s">
        <v>41</v>
      </c>
      <c r="U831" s="131"/>
      <c r="V831" s="131" t="s">
        <v>48</v>
      </c>
      <c r="W831" s="216" t="s">
        <v>1843</v>
      </c>
      <c r="X831" s="23"/>
    </row>
    <row r="832" spans="1:24" ht="42.75" hidden="1">
      <c r="A832" s="19" t="s">
        <v>1587</v>
      </c>
      <c r="B832" s="19" t="s">
        <v>1832</v>
      </c>
      <c r="C832" s="19" t="s">
        <v>1852</v>
      </c>
      <c r="D832" s="37" t="s">
        <v>1834</v>
      </c>
      <c r="E832" s="37">
        <v>15</v>
      </c>
      <c r="F832" s="37" t="s">
        <v>1842</v>
      </c>
      <c r="G832" s="37" t="s">
        <v>35</v>
      </c>
      <c r="H832" s="37" t="s">
        <v>36</v>
      </c>
      <c r="I832" s="19" t="s">
        <v>46</v>
      </c>
      <c r="J832" s="52">
        <v>20</v>
      </c>
      <c r="K832" s="12" t="s">
        <v>1230</v>
      </c>
      <c r="L832" s="192"/>
      <c r="M832" s="37">
        <v>1</v>
      </c>
      <c r="N832" s="37" t="s">
        <v>1230</v>
      </c>
      <c r="O832" s="37" t="s">
        <v>1230</v>
      </c>
      <c r="P832" s="19" t="s">
        <v>247</v>
      </c>
      <c r="Q832" s="60">
        <v>0</v>
      </c>
      <c r="R832" s="20">
        <v>0</v>
      </c>
      <c r="S832" s="60">
        <v>0</v>
      </c>
      <c r="T832" s="19" t="s">
        <v>41</v>
      </c>
      <c r="U832" s="131"/>
      <c r="V832" s="131" t="s">
        <v>48</v>
      </c>
      <c r="W832" s="216" t="s">
        <v>1843</v>
      </c>
      <c r="X832" s="23"/>
    </row>
    <row r="833" spans="1:24" ht="42.75" hidden="1">
      <c r="A833" s="37" t="s">
        <v>1587</v>
      </c>
      <c r="B833" s="37" t="s">
        <v>1832</v>
      </c>
      <c r="C833" s="37" t="s">
        <v>1832</v>
      </c>
      <c r="D833" s="37" t="s">
        <v>1882</v>
      </c>
      <c r="E833" s="37">
        <v>12</v>
      </c>
      <c r="F833" s="37" t="s">
        <v>1885</v>
      </c>
      <c r="G833" s="37" t="s">
        <v>145</v>
      </c>
      <c r="H833" s="37" t="s">
        <v>36</v>
      </c>
      <c r="I833" s="19" t="s">
        <v>46</v>
      </c>
      <c r="J833" s="52">
        <v>120</v>
      </c>
      <c r="K833" s="12" t="s">
        <v>1886</v>
      </c>
      <c r="L833" s="192" t="s">
        <v>566</v>
      </c>
      <c r="M833" s="37">
        <v>1</v>
      </c>
      <c r="N833" s="37">
        <v>1454945</v>
      </c>
      <c r="O833" s="37" t="s">
        <v>1877</v>
      </c>
      <c r="P833" s="54" t="s">
        <v>162</v>
      </c>
      <c r="Q833" s="20">
        <v>0</v>
      </c>
      <c r="R833" s="20">
        <v>0</v>
      </c>
      <c r="S833" s="20">
        <v>0</v>
      </c>
      <c r="T833" s="37" t="s">
        <v>145</v>
      </c>
      <c r="U833" s="37"/>
      <c r="V833" s="131" t="s">
        <v>48</v>
      </c>
      <c r="W833" s="216" t="s">
        <v>455</v>
      </c>
      <c r="X833" s="23"/>
    </row>
    <row r="834" spans="1:24" ht="42.75" hidden="1">
      <c r="A834" s="37" t="s">
        <v>1587</v>
      </c>
      <c r="B834" s="37" t="s">
        <v>1832</v>
      </c>
      <c r="C834" s="37" t="s">
        <v>1832</v>
      </c>
      <c r="D834" s="37" t="s">
        <v>1882</v>
      </c>
      <c r="E834" s="37">
        <v>12</v>
      </c>
      <c r="F834" s="37" t="s">
        <v>1885</v>
      </c>
      <c r="G834" s="37" t="s">
        <v>145</v>
      </c>
      <c r="H834" s="37" t="s">
        <v>36</v>
      </c>
      <c r="I834" s="19" t="s">
        <v>46</v>
      </c>
      <c r="J834" s="52">
        <v>120</v>
      </c>
      <c r="K834" s="144" t="s">
        <v>1887</v>
      </c>
      <c r="L834" s="192" t="s">
        <v>632</v>
      </c>
      <c r="M834" s="37">
        <v>1</v>
      </c>
      <c r="N834" s="37">
        <v>2372649</v>
      </c>
      <c r="O834" s="37" t="s">
        <v>1879</v>
      </c>
      <c r="P834" s="54" t="s">
        <v>162</v>
      </c>
      <c r="Q834" s="20">
        <v>0</v>
      </c>
      <c r="R834" s="20">
        <v>0</v>
      </c>
      <c r="S834" s="20">
        <v>0</v>
      </c>
      <c r="T834" s="37" t="s">
        <v>145</v>
      </c>
      <c r="U834" s="37"/>
      <c r="V834" s="131" t="s">
        <v>48</v>
      </c>
      <c r="W834" s="216" t="s">
        <v>455</v>
      </c>
      <c r="X834" s="23"/>
    </row>
    <row r="835" spans="1:24" ht="42.75" hidden="1">
      <c r="A835" s="19" t="s">
        <v>1587</v>
      </c>
      <c r="B835" s="19" t="s">
        <v>1680</v>
      </c>
      <c r="C835" s="19" t="s">
        <v>1680</v>
      </c>
      <c r="D835" s="19" t="s">
        <v>1724</v>
      </c>
      <c r="E835" s="19">
        <v>15</v>
      </c>
      <c r="F835" s="37" t="s">
        <v>1725</v>
      </c>
      <c r="G835" s="19" t="s">
        <v>145</v>
      </c>
      <c r="H835" s="19" t="s">
        <v>544</v>
      </c>
      <c r="I835" s="19" t="s">
        <v>37</v>
      </c>
      <c r="J835" s="52">
        <v>120</v>
      </c>
      <c r="K835" s="12" t="s">
        <v>414</v>
      </c>
      <c r="L835" s="192" t="s">
        <v>566</v>
      </c>
      <c r="M835" s="19">
        <v>1</v>
      </c>
      <c r="N835" s="19">
        <v>1486018</v>
      </c>
      <c r="O835" s="37" t="s">
        <v>1715</v>
      </c>
      <c r="P835" s="54" t="s">
        <v>162</v>
      </c>
      <c r="Q835" s="20">
        <v>0</v>
      </c>
      <c r="R835" s="20">
        <v>0</v>
      </c>
      <c r="S835" s="20">
        <v>0</v>
      </c>
      <c r="T835" s="19" t="s">
        <v>145</v>
      </c>
      <c r="U835" s="19"/>
      <c r="V835" s="131" t="s">
        <v>184</v>
      </c>
      <c r="W835" s="216" t="s">
        <v>1694</v>
      </c>
      <c r="X835" s="23"/>
    </row>
    <row r="836" spans="1:24" ht="42.75" hidden="1">
      <c r="A836" s="19" t="s">
        <v>1587</v>
      </c>
      <c r="B836" s="19" t="s">
        <v>1832</v>
      </c>
      <c r="C836" s="19" t="s">
        <v>1832</v>
      </c>
      <c r="D836" s="37" t="s">
        <v>1834</v>
      </c>
      <c r="E836" s="37">
        <v>15</v>
      </c>
      <c r="F836" s="37" t="s">
        <v>1844</v>
      </c>
      <c r="G836" s="37" t="s">
        <v>35</v>
      </c>
      <c r="H836" s="37" t="s">
        <v>331</v>
      </c>
      <c r="I836" s="37" t="s">
        <v>37</v>
      </c>
      <c r="J836" s="52">
        <v>24</v>
      </c>
      <c r="K836" s="12" t="s">
        <v>1230</v>
      </c>
      <c r="L836" s="192"/>
      <c r="M836" s="37">
        <v>1</v>
      </c>
      <c r="N836" s="37" t="s">
        <v>1230</v>
      </c>
      <c r="O836" s="37" t="s">
        <v>1230</v>
      </c>
      <c r="P836" s="19" t="s">
        <v>247</v>
      </c>
      <c r="Q836" s="60">
        <v>0</v>
      </c>
      <c r="R836" s="20">
        <v>0</v>
      </c>
      <c r="S836" s="60">
        <v>0</v>
      </c>
      <c r="T836" s="19" t="s">
        <v>41</v>
      </c>
      <c r="U836" s="131"/>
      <c r="V836" s="131" t="s">
        <v>184</v>
      </c>
      <c r="W836" s="216" t="s">
        <v>549</v>
      </c>
      <c r="X836" s="23"/>
    </row>
    <row r="837" spans="1:24" ht="42.75" hidden="1">
      <c r="A837" s="19" t="s">
        <v>1587</v>
      </c>
      <c r="B837" s="19" t="s">
        <v>1832</v>
      </c>
      <c r="C837" s="19" t="s">
        <v>1890</v>
      </c>
      <c r="D837" s="37" t="s">
        <v>1834</v>
      </c>
      <c r="E837" s="37">
        <v>15</v>
      </c>
      <c r="F837" s="37" t="s">
        <v>1844</v>
      </c>
      <c r="G837" s="37" t="s">
        <v>35</v>
      </c>
      <c r="H837" s="37" t="s">
        <v>331</v>
      </c>
      <c r="I837" s="37" t="s">
        <v>37</v>
      </c>
      <c r="J837" s="52">
        <v>24</v>
      </c>
      <c r="K837" s="12" t="s">
        <v>1230</v>
      </c>
      <c r="L837" s="192"/>
      <c r="M837" s="37">
        <v>1</v>
      </c>
      <c r="N837" s="37" t="s">
        <v>1230</v>
      </c>
      <c r="O837" s="37" t="s">
        <v>1230</v>
      </c>
      <c r="P837" s="19" t="s">
        <v>247</v>
      </c>
      <c r="Q837" s="60">
        <v>0</v>
      </c>
      <c r="R837" s="20">
        <v>0</v>
      </c>
      <c r="S837" s="60">
        <v>0</v>
      </c>
      <c r="T837" s="19" t="s">
        <v>41</v>
      </c>
      <c r="U837" s="131"/>
      <c r="V837" s="131" t="s">
        <v>184</v>
      </c>
      <c r="W837" s="216" t="s">
        <v>549</v>
      </c>
      <c r="X837" s="23"/>
    </row>
    <row r="838" spans="1:24" ht="42.75" hidden="1">
      <c r="A838" s="19" t="s">
        <v>1587</v>
      </c>
      <c r="B838" s="19" t="s">
        <v>1832</v>
      </c>
      <c r="C838" s="19" t="s">
        <v>1890</v>
      </c>
      <c r="D838" s="37" t="s">
        <v>1834</v>
      </c>
      <c r="E838" s="37">
        <v>15</v>
      </c>
      <c r="F838" s="37" t="s">
        <v>1844</v>
      </c>
      <c r="G838" s="37" t="s">
        <v>35</v>
      </c>
      <c r="H838" s="37" t="s">
        <v>331</v>
      </c>
      <c r="I838" s="37" t="s">
        <v>37</v>
      </c>
      <c r="J838" s="52">
        <v>24</v>
      </c>
      <c r="K838" s="12" t="s">
        <v>1230</v>
      </c>
      <c r="L838" s="192"/>
      <c r="M838" s="37">
        <v>1</v>
      </c>
      <c r="N838" s="37" t="s">
        <v>1230</v>
      </c>
      <c r="O838" s="37" t="s">
        <v>1230</v>
      </c>
      <c r="P838" s="19" t="s">
        <v>247</v>
      </c>
      <c r="Q838" s="60">
        <v>0</v>
      </c>
      <c r="R838" s="20">
        <v>0</v>
      </c>
      <c r="S838" s="60">
        <v>0</v>
      </c>
      <c r="T838" s="19" t="s">
        <v>41</v>
      </c>
      <c r="U838" s="131"/>
      <c r="V838" s="131" t="s">
        <v>184</v>
      </c>
      <c r="W838" s="216" t="s">
        <v>549</v>
      </c>
      <c r="X838" s="23"/>
    </row>
    <row r="839" spans="1:24" ht="42.75" hidden="1">
      <c r="A839" s="19" t="s">
        <v>1587</v>
      </c>
      <c r="B839" s="19" t="s">
        <v>1832</v>
      </c>
      <c r="C839" s="19" t="s">
        <v>1833</v>
      </c>
      <c r="D839" s="37" t="s">
        <v>1834</v>
      </c>
      <c r="E839" s="37">
        <v>15</v>
      </c>
      <c r="F839" s="37" t="s">
        <v>1844</v>
      </c>
      <c r="G839" s="37" t="s">
        <v>35</v>
      </c>
      <c r="H839" s="37" t="s">
        <v>331</v>
      </c>
      <c r="I839" s="37" t="s">
        <v>37</v>
      </c>
      <c r="J839" s="52">
        <v>24</v>
      </c>
      <c r="K839" s="12" t="s">
        <v>1230</v>
      </c>
      <c r="L839" s="192"/>
      <c r="M839" s="37">
        <v>1</v>
      </c>
      <c r="N839" s="37" t="s">
        <v>1230</v>
      </c>
      <c r="O839" s="37" t="s">
        <v>1230</v>
      </c>
      <c r="P839" s="19" t="s">
        <v>247</v>
      </c>
      <c r="Q839" s="60">
        <v>0</v>
      </c>
      <c r="R839" s="20">
        <v>0</v>
      </c>
      <c r="S839" s="60">
        <v>0</v>
      </c>
      <c r="T839" s="19" t="s">
        <v>41</v>
      </c>
      <c r="U839" s="131"/>
      <c r="V839" s="131" t="s">
        <v>184</v>
      </c>
      <c r="W839" s="216" t="s">
        <v>549</v>
      </c>
      <c r="X839" s="23"/>
    </row>
    <row r="840" spans="1:24" ht="42.75" hidden="1">
      <c r="A840" s="19" t="s">
        <v>1587</v>
      </c>
      <c r="B840" s="19" t="s">
        <v>1832</v>
      </c>
      <c r="C840" s="19" t="s">
        <v>1833</v>
      </c>
      <c r="D840" s="37" t="s">
        <v>1834</v>
      </c>
      <c r="E840" s="37">
        <v>15</v>
      </c>
      <c r="F840" s="37" t="s">
        <v>1844</v>
      </c>
      <c r="G840" s="37" t="s">
        <v>35</v>
      </c>
      <c r="H840" s="37" t="s">
        <v>331</v>
      </c>
      <c r="I840" s="37" t="s">
        <v>37</v>
      </c>
      <c r="J840" s="52">
        <v>24</v>
      </c>
      <c r="K840" s="12" t="s">
        <v>1230</v>
      </c>
      <c r="L840" s="192"/>
      <c r="M840" s="37">
        <v>1</v>
      </c>
      <c r="N840" s="37" t="s">
        <v>1230</v>
      </c>
      <c r="O840" s="37" t="s">
        <v>1230</v>
      </c>
      <c r="P840" s="19" t="s">
        <v>247</v>
      </c>
      <c r="Q840" s="60">
        <v>0</v>
      </c>
      <c r="R840" s="20">
        <v>0</v>
      </c>
      <c r="S840" s="60">
        <v>0</v>
      </c>
      <c r="T840" s="19" t="s">
        <v>41</v>
      </c>
      <c r="U840" s="131"/>
      <c r="V840" s="131" t="s">
        <v>184</v>
      </c>
      <c r="W840" s="216" t="s">
        <v>549</v>
      </c>
      <c r="X840" s="23"/>
    </row>
    <row r="841" spans="1:24" ht="42.75" hidden="1">
      <c r="A841" s="19" t="s">
        <v>1587</v>
      </c>
      <c r="B841" s="19" t="s">
        <v>1832</v>
      </c>
      <c r="C841" s="19" t="s">
        <v>1852</v>
      </c>
      <c r="D841" s="37" t="s">
        <v>1834</v>
      </c>
      <c r="E841" s="37">
        <v>15</v>
      </c>
      <c r="F841" s="37" t="s">
        <v>1844</v>
      </c>
      <c r="G841" s="37" t="s">
        <v>35</v>
      </c>
      <c r="H841" s="37" t="s">
        <v>331</v>
      </c>
      <c r="I841" s="37" t="s">
        <v>37</v>
      </c>
      <c r="J841" s="52">
        <v>24</v>
      </c>
      <c r="K841" s="12" t="s">
        <v>1230</v>
      </c>
      <c r="L841" s="192"/>
      <c r="M841" s="37">
        <v>1</v>
      </c>
      <c r="N841" s="37" t="s">
        <v>1230</v>
      </c>
      <c r="O841" s="37" t="s">
        <v>1230</v>
      </c>
      <c r="P841" s="19" t="s">
        <v>247</v>
      </c>
      <c r="Q841" s="60">
        <v>0</v>
      </c>
      <c r="R841" s="20">
        <v>0</v>
      </c>
      <c r="S841" s="60">
        <v>0</v>
      </c>
      <c r="T841" s="19" t="s">
        <v>41</v>
      </c>
      <c r="U841" s="131"/>
      <c r="V841" s="131" t="s">
        <v>184</v>
      </c>
      <c r="W841" s="216" t="s">
        <v>549</v>
      </c>
      <c r="X841" s="23"/>
    </row>
    <row r="842" spans="1:24" ht="42.75" hidden="1">
      <c r="A842" s="19" t="s">
        <v>1587</v>
      </c>
      <c r="B842" s="19" t="s">
        <v>1832</v>
      </c>
      <c r="C842" s="19" t="s">
        <v>1852</v>
      </c>
      <c r="D842" s="37" t="s">
        <v>1834</v>
      </c>
      <c r="E842" s="37">
        <v>15</v>
      </c>
      <c r="F842" s="37" t="s">
        <v>1844</v>
      </c>
      <c r="G842" s="37" t="s">
        <v>35</v>
      </c>
      <c r="H842" s="37" t="s">
        <v>331</v>
      </c>
      <c r="I842" s="37" t="s">
        <v>37</v>
      </c>
      <c r="J842" s="52">
        <v>24</v>
      </c>
      <c r="K842" s="12" t="s">
        <v>1230</v>
      </c>
      <c r="L842" s="192"/>
      <c r="M842" s="37">
        <v>1</v>
      </c>
      <c r="N842" s="37" t="s">
        <v>1230</v>
      </c>
      <c r="O842" s="37" t="s">
        <v>1230</v>
      </c>
      <c r="P842" s="19" t="s">
        <v>247</v>
      </c>
      <c r="Q842" s="60">
        <v>0</v>
      </c>
      <c r="R842" s="20">
        <v>0</v>
      </c>
      <c r="S842" s="60">
        <v>0</v>
      </c>
      <c r="T842" s="19" t="s">
        <v>41</v>
      </c>
      <c r="U842" s="131"/>
      <c r="V842" s="131" t="s">
        <v>184</v>
      </c>
      <c r="W842" s="216" t="s">
        <v>549</v>
      </c>
      <c r="X842" s="23"/>
    </row>
    <row r="843" spans="1:24" ht="114" hidden="1">
      <c r="A843" s="19" t="s">
        <v>1587</v>
      </c>
      <c r="B843" s="19" t="s">
        <v>1832</v>
      </c>
      <c r="C843" s="19" t="s">
        <v>1852</v>
      </c>
      <c r="D843" s="37" t="s">
        <v>1853</v>
      </c>
      <c r="E843" s="37">
        <v>15</v>
      </c>
      <c r="F843" s="37" t="s">
        <v>1854</v>
      </c>
      <c r="G843" s="37" t="s">
        <v>35</v>
      </c>
      <c r="H843" s="37" t="s">
        <v>331</v>
      </c>
      <c r="I843" s="19" t="s">
        <v>37</v>
      </c>
      <c r="J843" s="52">
        <v>40</v>
      </c>
      <c r="K843" s="12" t="s">
        <v>1855</v>
      </c>
      <c r="L843" s="192"/>
      <c r="M843" s="37">
        <v>1</v>
      </c>
      <c r="N843" s="37">
        <v>1568157</v>
      </c>
      <c r="O843" s="37" t="s">
        <v>1856</v>
      </c>
      <c r="P843" s="54" t="s">
        <v>162</v>
      </c>
      <c r="Q843" s="60">
        <v>3096</v>
      </c>
      <c r="R843" s="60">
        <v>18000</v>
      </c>
      <c r="S843" s="60">
        <v>21096</v>
      </c>
      <c r="T843" s="19" t="s">
        <v>41</v>
      </c>
      <c r="U843" s="37"/>
      <c r="V843" s="131" t="s">
        <v>866</v>
      </c>
      <c r="W843" s="216" t="s">
        <v>1014</v>
      </c>
      <c r="X843" s="23"/>
    </row>
    <row r="844" spans="1:24" ht="114" hidden="1">
      <c r="A844" s="19" t="s">
        <v>1587</v>
      </c>
      <c r="B844" s="19" t="s">
        <v>1832</v>
      </c>
      <c r="C844" s="19" t="s">
        <v>1852</v>
      </c>
      <c r="D844" s="37" t="s">
        <v>1853</v>
      </c>
      <c r="E844" s="37">
        <v>15</v>
      </c>
      <c r="F844" s="37" t="s">
        <v>1854</v>
      </c>
      <c r="G844" s="37" t="s">
        <v>35</v>
      </c>
      <c r="H844" s="37" t="s">
        <v>331</v>
      </c>
      <c r="I844" s="19" t="s">
        <v>37</v>
      </c>
      <c r="J844" s="52">
        <v>40</v>
      </c>
      <c r="K844" s="12" t="s">
        <v>1855</v>
      </c>
      <c r="L844" s="192"/>
      <c r="M844" s="37">
        <v>1</v>
      </c>
      <c r="N844" s="37">
        <v>1491064</v>
      </c>
      <c r="O844" s="37" t="s">
        <v>1857</v>
      </c>
      <c r="P844" s="54" t="s">
        <v>162</v>
      </c>
      <c r="Q844" s="60">
        <v>3096</v>
      </c>
      <c r="R844" s="60">
        <v>18000</v>
      </c>
      <c r="S844" s="60">
        <v>21096</v>
      </c>
      <c r="T844" s="19" t="s">
        <v>41</v>
      </c>
      <c r="U844" s="37"/>
      <c r="V844" s="131" t="s">
        <v>866</v>
      </c>
      <c r="W844" s="216" t="s">
        <v>1014</v>
      </c>
      <c r="X844" s="23"/>
    </row>
    <row r="845" spans="1:24" ht="142.5" hidden="1">
      <c r="A845" s="19" t="s">
        <v>1587</v>
      </c>
      <c r="B845" s="19" t="s">
        <v>1588</v>
      </c>
      <c r="C845" s="19" t="s">
        <v>1658</v>
      </c>
      <c r="D845" s="19" t="s">
        <v>1659</v>
      </c>
      <c r="E845" s="19">
        <v>15</v>
      </c>
      <c r="F845" s="19" t="s">
        <v>1673</v>
      </c>
      <c r="G845" s="19" t="s">
        <v>145</v>
      </c>
      <c r="H845" s="19" t="s">
        <v>36</v>
      </c>
      <c r="I845" s="19" t="s">
        <v>91</v>
      </c>
      <c r="J845" s="52">
        <v>270</v>
      </c>
      <c r="K845" s="141">
        <v>44136</v>
      </c>
      <c r="L845" s="192" t="s">
        <v>385</v>
      </c>
      <c r="M845" s="8">
        <v>1</v>
      </c>
      <c r="N845" s="8">
        <v>53810</v>
      </c>
      <c r="O845" s="12" t="s">
        <v>1674</v>
      </c>
      <c r="P845" s="51" t="s">
        <v>162</v>
      </c>
      <c r="Q845" s="14">
        <v>0</v>
      </c>
      <c r="R845" s="14">
        <v>0</v>
      </c>
      <c r="S845" s="14">
        <v>0</v>
      </c>
      <c r="T845" s="19" t="s">
        <v>145</v>
      </c>
      <c r="U845" s="19" t="s">
        <v>2374</v>
      </c>
      <c r="V845" s="216" t="s">
        <v>56</v>
      </c>
      <c r="W845" s="216" t="s">
        <v>57</v>
      </c>
      <c r="X845" s="23"/>
    </row>
    <row r="846" spans="1:24" ht="85.5" hidden="1">
      <c r="A846" s="19" t="s">
        <v>1587</v>
      </c>
      <c r="B846" s="19" t="s">
        <v>1935</v>
      </c>
      <c r="C846" s="19" t="s">
        <v>1936</v>
      </c>
      <c r="D846" s="19" t="s">
        <v>1953</v>
      </c>
      <c r="E846" s="19">
        <v>15</v>
      </c>
      <c r="F846" s="19" t="s">
        <v>1986</v>
      </c>
      <c r="G846" s="19" t="s">
        <v>35</v>
      </c>
      <c r="H846" s="19" t="s">
        <v>310</v>
      </c>
      <c r="I846" s="19" t="s">
        <v>37</v>
      </c>
      <c r="J846" s="52">
        <v>24</v>
      </c>
      <c r="K846" s="8" t="s">
        <v>1987</v>
      </c>
      <c r="L846" s="192"/>
      <c r="M846" s="19">
        <v>1</v>
      </c>
      <c r="N846" s="19">
        <v>2111283</v>
      </c>
      <c r="O846" s="37" t="s">
        <v>1988</v>
      </c>
      <c r="P846" s="54" t="s">
        <v>162</v>
      </c>
      <c r="Q846" s="20">
        <v>0</v>
      </c>
      <c r="R846" s="20">
        <v>1750</v>
      </c>
      <c r="S846" s="20">
        <v>1750</v>
      </c>
      <c r="T846" s="19" t="s">
        <v>41</v>
      </c>
      <c r="U846" s="19"/>
      <c r="V846" s="131" t="s">
        <v>184</v>
      </c>
      <c r="W846" s="131" t="s">
        <v>706</v>
      </c>
      <c r="X846" s="23"/>
    </row>
    <row r="847" spans="1:24" ht="85.5" hidden="1">
      <c r="A847" s="19" t="s">
        <v>1587</v>
      </c>
      <c r="B847" s="19" t="s">
        <v>1588</v>
      </c>
      <c r="C847" s="19" t="s">
        <v>1658</v>
      </c>
      <c r="D847" s="19" t="s">
        <v>1654</v>
      </c>
      <c r="E847" s="19">
        <v>15</v>
      </c>
      <c r="F847" s="19" t="s">
        <v>1675</v>
      </c>
      <c r="G847" s="19" t="s">
        <v>145</v>
      </c>
      <c r="H847" s="19" t="s">
        <v>36</v>
      </c>
      <c r="I847" s="19" t="s">
        <v>91</v>
      </c>
      <c r="J847" s="52">
        <v>270</v>
      </c>
      <c r="K847" s="141">
        <v>44044</v>
      </c>
      <c r="L847" s="192" t="s">
        <v>759</v>
      </c>
      <c r="M847" s="8">
        <v>1</v>
      </c>
      <c r="N847" s="8">
        <v>2090480</v>
      </c>
      <c r="O847" s="12" t="s">
        <v>1676</v>
      </c>
      <c r="P847" s="8" t="s">
        <v>268</v>
      </c>
      <c r="Q847" s="14">
        <v>0</v>
      </c>
      <c r="R847" s="14">
        <v>0</v>
      </c>
      <c r="S847" s="14">
        <v>0</v>
      </c>
      <c r="T847" s="19" t="s">
        <v>145</v>
      </c>
      <c r="U847" s="19" t="s">
        <v>2374</v>
      </c>
      <c r="V847" s="213" t="s">
        <v>539</v>
      </c>
      <c r="W847" s="216" t="s">
        <v>540</v>
      </c>
      <c r="X847" s="23"/>
    </row>
    <row r="848" spans="1:24" ht="171" hidden="1">
      <c r="A848" s="19" t="s">
        <v>1587</v>
      </c>
      <c r="B848" s="19" t="s">
        <v>1891</v>
      </c>
      <c r="C848" s="19" t="s">
        <v>1902</v>
      </c>
      <c r="D848" s="19" t="s">
        <v>1899</v>
      </c>
      <c r="E848" s="19">
        <v>20</v>
      </c>
      <c r="F848" s="19" t="s">
        <v>1916</v>
      </c>
      <c r="G848" s="19" t="s">
        <v>35</v>
      </c>
      <c r="H848" s="19" t="s">
        <v>36</v>
      </c>
      <c r="I848" s="19" t="s">
        <v>37</v>
      </c>
      <c r="J848" s="52">
        <v>40</v>
      </c>
      <c r="K848" s="19" t="s">
        <v>297</v>
      </c>
      <c r="L848" s="192"/>
      <c r="M848" s="19">
        <v>1</v>
      </c>
      <c r="N848" s="19">
        <v>2091100</v>
      </c>
      <c r="O848" s="19" t="s">
        <v>1908</v>
      </c>
      <c r="P848" s="19" t="s">
        <v>268</v>
      </c>
      <c r="Q848" s="20">
        <v>1560</v>
      </c>
      <c r="R848" s="20">
        <v>1750</v>
      </c>
      <c r="S848" s="20">
        <v>3310</v>
      </c>
      <c r="T848" s="19" t="s">
        <v>41</v>
      </c>
      <c r="U848" s="19" t="s">
        <v>2379</v>
      </c>
      <c r="V848" s="216" t="s">
        <v>184</v>
      </c>
      <c r="W848" s="131" t="s">
        <v>799</v>
      </c>
      <c r="X848" s="36" t="s">
        <v>50</v>
      </c>
    </row>
    <row r="849" spans="1:24" ht="156.75" hidden="1">
      <c r="A849" s="19" t="s">
        <v>1587</v>
      </c>
      <c r="B849" s="19" t="s">
        <v>1935</v>
      </c>
      <c r="C849" s="19" t="s">
        <v>1936</v>
      </c>
      <c r="D849" s="19" t="s">
        <v>1962</v>
      </c>
      <c r="E849" s="19">
        <v>15</v>
      </c>
      <c r="F849" s="19" t="s">
        <v>1989</v>
      </c>
      <c r="G849" s="19" t="s">
        <v>145</v>
      </c>
      <c r="H849" s="19" t="s">
        <v>36</v>
      </c>
      <c r="I849" s="19" t="s">
        <v>46</v>
      </c>
      <c r="J849" s="52">
        <v>120</v>
      </c>
      <c r="K849" s="8" t="s">
        <v>1990</v>
      </c>
      <c r="L849" s="192" t="s">
        <v>147</v>
      </c>
      <c r="M849" s="19">
        <v>1</v>
      </c>
      <c r="N849" s="19">
        <v>1492150</v>
      </c>
      <c r="O849" s="37" t="s">
        <v>1991</v>
      </c>
      <c r="P849" s="54" t="s">
        <v>162</v>
      </c>
      <c r="Q849" s="20">
        <v>0</v>
      </c>
      <c r="R849" s="20">
        <v>0</v>
      </c>
      <c r="S849" s="20">
        <v>0</v>
      </c>
      <c r="T849" s="19" t="s">
        <v>145</v>
      </c>
      <c r="U849" s="19"/>
      <c r="V849" s="131" t="s">
        <v>243</v>
      </c>
      <c r="W849" s="216" t="s">
        <v>244</v>
      </c>
      <c r="X849" s="23"/>
    </row>
    <row r="850" spans="1:24" ht="42.75" hidden="1">
      <c r="A850" s="19" t="s">
        <v>1587</v>
      </c>
      <c r="B850" s="19" t="s">
        <v>1680</v>
      </c>
      <c r="C850" s="19" t="s">
        <v>1681</v>
      </c>
      <c r="D850" s="19" t="s">
        <v>1695</v>
      </c>
      <c r="E850" s="19">
        <v>10</v>
      </c>
      <c r="F850" s="37" t="s">
        <v>1696</v>
      </c>
      <c r="G850" s="19" t="s">
        <v>45</v>
      </c>
      <c r="H850" s="19" t="s">
        <v>36</v>
      </c>
      <c r="I850" s="19" t="s">
        <v>46</v>
      </c>
      <c r="J850" s="52">
        <v>20</v>
      </c>
      <c r="K850" s="12" t="s">
        <v>403</v>
      </c>
      <c r="L850" s="192"/>
      <c r="M850" s="19">
        <v>1</v>
      </c>
      <c r="N850" s="19">
        <v>1493295</v>
      </c>
      <c r="O850" s="37" t="s">
        <v>1697</v>
      </c>
      <c r="P850" s="54" t="s">
        <v>162</v>
      </c>
      <c r="Q850" s="20">
        <v>0</v>
      </c>
      <c r="R850" s="20">
        <v>0</v>
      </c>
      <c r="S850" s="20">
        <v>0</v>
      </c>
      <c r="T850" s="19" t="s">
        <v>68</v>
      </c>
      <c r="U850" s="19"/>
      <c r="V850" s="131" t="s">
        <v>48</v>
      </c>
      <c r="W850" s="216" t="s">
        <v>455</v>
      </c>
      <c r="X850" s="18" t="s">
        <v>58</v>
      </c>
    </row>
    <row r="851" spans="1:24" ht="42.75" hidden="1">
      <c r="A851" s="19" t="s">
        <v>1587</v>
      </c>
      <c r="B851" s="19" t="s">
        <v>1680</v>
      </c>
      <c r="C851" s="19" t="s">
        <v>1680</v>
      </c>
      <c r="D851" s="19" t="s">
        <v>1695</v>
      </c>
      <c r="E851" s="19">
        <v>10</v>
      </c>
      <c r="F851" s="37" t="s">
        <v>1696</v>
      </c>
      <c r="G851" s="19" t="s">
        <v>45</v>
      </c>
      <c r="H851" s="19" t="s">
        <v>36</v>
      </c>
      <c r="I851" s="19" t="s">
        <v>46</v>
      </c>
      <c r="J851" s="52">
        <v>20</v>
      </c>
      <c r="K851" s="12" t="s">
        <v>403</v>
      </c>
      <c r="L851" s="192"/>
      <c r="M851" s="19">
        <v>1</v>
      </c>
      <c r="N851" s="19">
        <v>1486018</v>
      </c>
      <c r="O851" s="37" t="s">
        <v>1715</v>
      </c>
      <c r="P851" s="54" t="s">
        <v>162</v>
      </c>
      <c r="Q851" s="20">
        <v>0</v>
      </c>
      <c r="R851" s="20">
        <v>0</v>
      </c>
      <c r="S851" s="20">
        <v>0</v>
      </c>
      <c r="T851" s="19" t="s">
        <v>68</v>
      </c>
      <c r="U851" s="19"/>
      <c r="V851" s="131" t="s">
        <v>48</v>
      </c>
      <c r="W851" s="216" t="s">
        <v>455</v>
      </c>
      <c r="X851" s="18" t="s">
        <v>58</v>
      </c>
    </row>
    <row r="852" spans="1:24" ht="99.75" hidden="1">
      <c r="A852" s="19" t="s">
        <v>1587</v>
      </c>
      <c r="B852" s="19" t="s">
        <v>1680</v>
      </c>
      <c r="C852" s="19" t="s">
        <v>1681</v>
      </c>
      <c r="D852" s="19" t="s">
        <v>1698</v>
      </c>
      <c r="E852" s="19">
        <v>10</v>
      </c>
      <c r="F852" s="37" t="s">
        <v>656</v>
      </c>
      <c r="G852" s="19" t="s">
        <v>45</v>
      </c>
      <c r="H852" s="19" t="s">
        <v>36</v>
      </c>
      <c r="I852" s="19" t="s">
        <v>46</v>
      </c>
      <c r="J852" s="52">
        <v>40</v>
      </c>
      <c r="K852" s="12" t="s">
        <v>408</v>
      </c>
      <c r="L852" s="192"/>
      <c r="M852" s="19">
        <v>1</v>
      </c>
      <c r="N852" s="19">
        <v>1570487</v>
      </c>
      <c r="O852" s="37" t="s">
        <v>1699</v>
      </c>
      <c r="P852" s="54" t="s">
        <v>162</v>
      </c>
      <c r="Q852" s="20">
        <v>0</v>
      </c>
      <c r="R852" s="20">
        <v>0</v>
      </c>
      <c r="S852" s="20">
        <v>0</v>
      </c>
      <c r="T852" s="19" t="s">
        <v>68</v>
      </c>
      <c r="V852" s="221" t="s">
        <v>76</v>
      </c>
      <c r="W852" s="131" t="s">
        <v>77</v>
      </c>
      <c r="X852" s="18" t="s">
        <v>58</v>
      </c>
    </row>
    <row r="853" spans="1:24" ht="99.75" hidden="1">
      <c r="A853" s="19" t="s">
        <v>1587</v>
      </c>
      <c r="B853" s="19" t="s">
        <v>1680</v>
      </c>
      <c r="C853" s="19" t="s">
        <v>1680</v>
      </c>
      <c r="D853" s="19" t="s">
        <v>1698</v>
      </c>
      <c r="E853" s="19">
        <v>10</v>
      </c>
      <c r="F853" s="37" t="s">
        <v>656</v>
      </c>
      <c r="G853" s="19" t="s">
        <v>45</v>
      </c>
      <c r="H853" s="19" t="s">
        <v>36</v>
      </c>
      <c r="I853" s="19" t="s">
        <v>46</v>
      </c>
      <c r="J853" s="52">
        <v>40</v>
      </c>
      <c r="K853" s="12" t="s">
        <v>408</v>
      </c>
      <c r="L853" s="192"/>
      <c r="M853" s="19">
        <v>1</v>
      </c>
      <c r="N853" s="19">
        <v>1486018</v>
      </c>
      <c r="O853" s="37" t="s">
        <v>1715</v>
      </c>
      <c r="P853" s="54" t="s">
        <v>162</v>
      </c>
      <c r="Q853" s="20">
        <v>0</v>
      </c>
      <c r="R853" s="20">
        <v>0</v>
      </c>
      <c r="S853" s="20">
        <v>0</v>
      </c>
      <c r="T853" s="19" t="s">
        <v>41</v>
      </c>
      <c r="V853" s="221" t="s">
        <v>76</v>
      </c>
      <c r="W853" s="131" t="s">
        <v>77</v>
      </c>
      <c r="X853" s="18" t="s">
        <v>58</v>
      </c>
    </row>
    <row r="854" spans="1:24" ht="42.75" hidden="1">
      <c r="A854" s="19" t="s">
        <v>1587</v>
      </c>
      <c r="B854" s="19" t="s">
        <v>1832</v>
      </c>
      <c r="C854" s="19" t="s">
        <v>1832</v>
      </c>
      <c r="D854" s="37" t="s">
        <v>1834</v>
      </c>
      <c r="E854" s="37">
        <v>12</v>
      </c>
      <c r="F854" s="37" t="s">
        <v>1845</v>
      </c>
      <c r="G854" s="37" t="s">
        <v>35</v>
      </c>
      <c r="H854" s="37" t="s">
        <v>36</v>
      </c>
      <c r="I854" s="37" t="s">
        <v>37</v>
      </c>
      <c r="J854" s="52">
        <v>40</v>
      </c>
      <c r="K854" s="12" t="s">
        <v>1230</v>
      </c>
      <c r="L854" s="192"/>
      <c r="M854" s="37">
        <v>1</v>
      </c>
      <c r="N854" s="37" t="s">
        <v>1230</v>
      </c>
      <c r="O854" s="37" t="s">
        <v>1230</v>
      </c>
      <c r="P854" s="19" t="s">
        <v>247</v>
      </c>
      <c r="Q854" s="60">
        <v>0</v>
      </c>
      <c r="R854" s="20">
        <v>0</v>
      </c>
      <c r="S854" s="60">
        <v>0</v>
      </c>
      <c r="T854" s="19" t="s">
        <v>41</v>
      </c>
      <c r="U854" s="131"/>
      <c r="V854" s="131" t="s">
        <v>866</v>
      </c>
      <c r="W854" s="216" t="s">
        <v>1014</v>
      </c>
      <c r="X854" s="23"/>
    </row>
    <row r="855" spans="1:24" ht="42.75" hidden="1">
      <c r="A855" s="19" t="s">
        <v>1587</v>
      </c>
      <c r="B855" s="19" t="s">
        <v>1832</v>
      </c>
      <c r="C855" s="19" t="s">
        <v>1890</v>
      </c>
      <c r="D855" s="37" t="s">
        <v>1834</v>
      </c>
      <c r="E855" s="37">
        <v>12</v>
      </c>
      <c r="F855" s="37" t="s">
        <v>1845</v>
      </c>
      <c r="G855" s="37" t="s">
        <v>35</v>
      </c>
      <c r="H855" s="37" t="s">
        <v>36</v>
      </c>
      <c r="I855" s="37" t="s">
        <v>37</v>
      </c>
      <c r="J855" s="52">
        <v>40</v>
      </c>
      <c r="K855" s="12" t="s">
        <v>1230</v>
      </c>
      <c r="L855" s="192"/>
      <c r="M855" s="37">
        <v>1</v>
      </c>
      <c r="N855" s="37" t="s">
        <v>1230</v>
      </c>
      <c r="O855" s="37" t="s">
        <v>1230</v>
      </c>
      <c r="P855" s="19" t="s">
        <v>247</v>
      </c>
      <c r="Q855" s="60">
        <v>0</v>
      </c>
      <c r="R855" s="20">
        <v>0</v>
      </c>
      <c r="S855" s="60">
        <v>0</v>
      </c>
      <c r="T855" s="19" t="s">
        <v>41</v>
      </c>
      <c r="U855" s="131"/>
      <c r="V855" s="131" t="s">
        <v>866</v>
      </c>
      <c r="W855" s="216" t="s">
        <v>1014</v>
      </c>
      <c r="X855" s="23"/>
    </row>
    <row r="856" spans="1:24" ht="42.75" hidden="1">
      <c r="A856" s="19" t="s">
        <v>1587</v>
      </c>
      <c r="B856" s="19" t="s">
        <v>1832</v>
      </c>
      <c r="C856" s="19" t="s">
        <v>1833</v>
      </c>
      <c r="D856" s="37" t="s">
        <v>1834</v>
      </c>
      <c r="E856" s="37">
        <v>12</v>
      </c>
      <c r="F856" s="37" t="s">
        <v>1845</v>
      </c>
      <c r="G856" s="37" t="s">
        <v>35</v>
      </c>
      <c r="H856" s="37" t="s">
        <v>36</v>
      </c>
      <c r="I856" s="37" t="s">
        <v>37</v>
      </c>
      <c r="J856" s="52">
        <v>40</v>
      </c>
      <c r="K856" s="12" t="s">
        <v>1230</v>
      </c>
      <c r="L856" s="192"/>
      <c r="M856" s="37">
        <v>1</v>
      </c>
      <c r="N856" s="37" t="s">
        <v>1230</v>
      </c>
      <c r="O856" s="37" t="s">
        <v>1230</v>
      </c>
      <c r="P856" s="19" t="s">
        <v>247</v>
      </c>
      <c r="Q856" s="60">
        <v>0</v>
      </c>
      <c r="R856" s="20">
        <v>0</v>
      </c>
      <c r="S856" s="60">
        <v>0</v>
      </c>
      <c r="T856" s="19" t="s">
        <v>41</v>
      </c>
      <c r="U856" s="131"/>
      <c r="V856" s="131" t="s">
        <v>866</v>
      </c>
      <c r="W856" s="216" t="s">
        <v>1014</v>
      </c>
      <c r="X856" s="23"/>
    </row>
    <row r="857" spans="1:24" ht="42.75" hidden="1">
      <c r="A857" s="57" t="s">
        <v>1587</v>
      </c>
      <c r="B857" s="57" t="s">
        <v>1832</v>
      </c>
      <c r="C857" s="57" t="s">
        <v>1852</v>
      </c>
      <c r="D857" s="56" t="s">
        <v>1834</v>
      </c>
      <c r="E857" s="56">
        <v>12</v>
      </c>
      <c r="F857" s="56" t="s">
        <v>1845</v>
      </c>
      <c r="G857" s="56" t="s">
        <v>35</v>
      </c>
      <c r="H857" s="56" t="s">
        <v>36</v>
      </c>
      <c r="I857" s="56" t="s">
        <v>37</v>
      </c>
      <c r="J857" s="52">
        <v>40</v>
      </c>
      <c r="K857" s="145" t="s">
        <v>1230</v>
      </c>
      <c r="L857" s="192"/>
      <c r="M857" s="56">
        <v>1</v>
      </c>
      <c r="N857" s="56" t="s">
        <v>1230</v>
      </c>
      <c r="O857" s="56" t="s">
        <v>1230</v>
      </c>
      <c r="P857" s="19" t="s">
        <v>247</v>
      </c>
      <c r="Q857" s="146">
        <v>0</v>
      </c>
      <c r="R857" s="20">
        <v>0</v>
      </c>
      <c r="S857" s="146">
        <v>0</v>
      </c>
      <c r="T857" s="19" t="s">
        <v>41</v>
      </c>
      <c r="U857" s="131"/>
      <c r="V857" s="131" t="s">
        <v>866</v>
      </c>
      <c r="W857" s="216" t="s">
        <v>1014</v>
      </c>
      <c r="X857" s="23"/>
    </row>
    <row r="858" spans="1:24" ht="142.5" hidden="1">
      <c r="A858" s="24" t="s">
        <v>1587</v>
      </c>
      <c r="B858" s="24" t="s">
        <v>1588</v>
      </c>
      <c r="C858" s="24" t="s">
        <v>1658</v>
      </c>
      <c r="D858" s="24" t="s">
        <v>1659</v>
      </c>
      <c r="E858" s="24">
        <v>15</v>
      </c>
      <c r="F858" s="24" t="s">
        <v>1631</v>
      </c>
      <c r="G858" s="24" t="s">
        <v>35</v>
      </c>
      <c r="H858" s="24" t="s">
        <v>36</v>
      </c>
      <c r="I858" s="24" t="s">
        <v>37</v>
      </c>
      <c r="J858" s="69">
        <v>40</v>
      </c>
      <c r="K858" s="24">
        <v>2020</v>
      </c>
      <c r="L858" s="192"/>
      <c r="M858" s="24">
        <v>5</v>
      </c>
      <c r="N858" s="27" t="s">
        <v>1230</v>
      </c>
      <c r="O858" s="27" t="s">
        <v>1230</v>
      </c>
      <c r="P858" s="24" t="s">
        <v>1592</v>
      </c>
      <c r="Q858" s="28">
        <v>0</v>
      </c>
      <c r="R858" s="28">
        <v>0</v>
      </c>
      <c r="S858" s="28">
        <v>0</v>
      </c>
      <c r="T858" s="24" t="s">
        <v>41</v>
      </c>
      <c r="U858" s="24" t="s">
        <v>2380</v>
      </c>
      <c r="V858" s="262" t="s">
        <v>218</v>
      </c>
      <c r="W858" s="262" t="s">
        <v>377</v>
      </c>
      <c r="X858" s="148"/>
    </row>
    <row r="859" spans="1:24" ht="142.5" hidden="1">
      <c r="A859" s="24" t="s">
        <v>1587</v>
      </c>
      <c r="B859" s="24" t="s">
        <v>1588</v>
      </c>
      <c r="C859" s="24" t="s">
        <v>1644</v>
      </c>
      <c r="D859" s="24" t="s">
        <v>1657</v>
      </c>
      <c r="E859" s="24">
        <v>15</v>
      </c>
      <c r="F859" s="24" t="s">
        <v>1631</v>
      </c>
      <c r="G859" s="24" t="s">
        <v>35</v>
      </c>
      <c r="H859" s="24" t="s">
        <v>36</v>
      </c>
      <c r="I859" s="24" t="s">
        <v>37</v>
      </c>
      <c r="J859" s="69">
        <v>40</v>
      </c>
      <c r="K859" s="24">
        <v>2020</v>
      </c>
      <c r="L859" s="192"/>
      <c r="M859" s="24">
        <v>5</v>
      </c>
      <c r="N859" s="27" t="s">
        <v>1230</v>
      </c>
      <c r="O859" s="27" t="s">
        <v>1230</v>
      </c>
      <c r="P859" s="24" t="s">
        <v>1592</v>
      </c>
      <c r="Q859" s="28">
        <v>0</v>
      </c>
      <c r="R859" s="28">
        <v>0</v>
      </c>
      <c r="S859" s="28">
        <v>0</v>
      </c>
      <c r="T859" s="24" t="s">
        <v>41</v>
      </c>
      <c r="U859" s="24" t="s">
        <v>2380</v>
      </c>
      <c r="V859" s="262" t="s">
        <v>218</v>
      </c>
      <c r="W859" s="262" t="s">
        <v>377</v>
      </c>
      <c r="X859" s="105"/>
    </row>
    <row r="860" spans="1:24" ht="85.5" hidden="1">
      <c r="A860" s="24" t="s">
        <v>1587</v>
      </c>
      <c r="B860" s="24" t="s">
        <v>1588</v>
      </c>
      <c r="C860" s="24" t="s">
        <v>1588</v>
      </c>
      <c r="D860" s="24" t="s">
        <v>1636</v>
      </c>
      <c r="E860" s="24">
        <v>15</v>
      </c>
      <c r="F860" s="24" t="s">
        <v>1631</v>
      </c>
      <c r="G860" s="24" t="s">
        <v>35</v>
      </c>
      <c r="H860" s="24" t="s">
        <v>36</v>
      </c>
      <c r="I860" s="24" t="s">
        <v>37</v>
      </c>
      <c r="J860" s="69">
        <v>40</v>
      </c>
      <c r="K860" s="24">
        <v>2020</v>
      </c>
      <c r="L860" s="192"/>
      <c r="M860" s="24">
        <v>5</v>
      </c>
      <c r="N860" s="27" t="s">
        <v>1230</v>
      </c>
      <c r="O860" s="27" t="s">
        <v>1230</v>
      </c>
      <c r="P860" s="24" t="s">
        <v>1592</v>
      </c>
      <c r="Q860" s="28">
        <v>0</v>
      </c>
      <c r="R860" s="28">
        <v>0</v>
      </c>
      <c r="S860" s="28">
        <v>0</v>
      </c>
      <c r="T860" s="24" t="s">
        <v>41</v>
      </c>
      <c r="U860" s="24" t="s">
        <v>2380</v>
      </c>
      <c r="V860" s="262" t="s">
        <v>218</v>
      </c>
      <c r="W860" s="262" t="s">
        <v>377</v>
      </c>
      <c r="X860" s="105"/>
    </row>
    <row r="861" spans="1:24" ht="85.5" hidden="1">
      <c r="A861" s="24" t="s">
        <v>1587</v>
      </c>
      <c r="B861" s="24" t="s">
        <v>1588</v>
      </c>
      <c r="C861" s="24" t="s">
        <v>1658</v>
      </c>
      <c r="D861" s="24" t="s">
        <v>1654</v>
      </c>
      <c r="E861" s="24">
        <v>15</v>
      </c>
      <c r="F861" s="24" t="s">
        <v>1631</v>
      </c>
      <c r="G861" s="24" t="s">
        <v>35</v>
      </c>
      <c r="H861" s="24" t="s">
        <v>36</v>
      </c>
      <c r="I861" s="24" t="s">
        <v>37</v>
      </c>
      <c r="J861" s="69">
        <v>40</v>
      </c>
      <c r="K861" s="24">
        <v>2020</v>
      </c>
      <c r="L861" s="192"/>
      <c r="M861" s="24">
        <v>5</v>
      </c>
      <c r="N861" s="27" t="s">
        <v>1230</v>
      </c>
      <c r="O861" s="27" t="s">
        <v>1230</v>
      </c>
      <c r="P861" s="24" t="s">
        <v>1592</v>
      </c>
      <c r="Q861" s="28">
        <v>0</v>
      </c>
      <c r="R861" s="28">
        <v>0</v>
      </c>
      <c r="S861" s="28">
        <v>0</v>
      </c>
      <c r="T861" s="24" t="s">
        <v>41</v>
      </c>
      <c r="U861" s="24" t="s">
        <v>2380</v>
      </c>
      <c r="V861" s="262" t="s">
        <v>218</v>
      </c>
      <c r="W861" s="262" t="s">
        <v>377</v>
      </c>
      <c r="X861" s="105"/>
    </row>
    <row r="862" spans="1:24" ht="114" hidden="1">
      <c r="A862" s="24" t="s">
        <v>1587</v>
      </c>
      <c r="B862" s="24" t="s">
        <v>1588</v>
      </c>
      <c r="C862" s="24" t="s">
        <v>1588</v>
      </c>
      <c r="D862" s="24" t="s">
        <v>1619</v>
      </c>
      <c r="E862" s="24">
        <v>15</v>
      </c>
      <c r="F862" s="24" t="s">
        <v>1631</v>
      </c>
      <c r="G862" s="24" t="s">
        <v>35</v>
      </c>
      <c r="H862" s="24" t="s">
        <v>36</v>
      </c>
      <c r="I862" s="24" t="s">
        <v>37</v>
      </c>
      <c r="J862" s="69">
        <v>40</v>
      </c>
      <c r="K862" s="24">
        <v>2020</v>
      </c>
      <c r="L862" s="192"/>
      <c r="M862" s="24">
        <v>5</v>
      </c>
      <c r="N862" s="27" t="s">
        <v>1230</v>
      </c>
      <c r="O862" s="27" t="s">
        <v>1230</v>
      </c>
      <c r="P862" s="24" t="s">
        <v>1592</v>
      </c>
      <c r="Q862" s="28">
        <v>0</v>
      </c>
      <c r="R862" s="28">
        <v>0</v>
      </c>
      <c r="S862" s="28">
        <v>0</v>
      </c>
      <c r="T862" s="24" t="s">
        <v>41</v>
      </c>
      <c r="U862" s="24" t="s">
        <v>2380</v>
      </c>
      <c r="V862" s="262" t="s">
        <v>218</v>
      </c>
      <c r="W862" s="262" t="s">
        <v>377</v>
      </c>
      <c r="X862" s="105"/>
    </row>
    <row r="863" spans="1:24" ht="85.5" hidden="1">
      <c r="A863" s="19" t="s">
        <v>1587</v>
      </c>
      <c r="B863" s="19" t="s">
        <v>1588</v>
      </c>
      <c r="C863" s="19" t="s">
        <v>1589</v>
      </c>
      <c r="D863" s="19" t="s">
        <v>1590</v>
      </c>
      <c r="E863" s="19">
        <v>15</v>
      </c>
      <c r="F863" s="19" t="s">
        <v>1605</v>
      </c>
      <c r="G863" s="19" t="s">
        <v>35</v>
      </c>
      <c r="H863" s="19" t="s">
        <v>36</v>
      </c>
      <c r="I863" s="19" t="s">
        <v>37</v>
      </c>
      <c r="J863" s="52">
        <v>40</v>
      </c>
      <c r="K863" s="8">
        <v>2020</v>
      </c>
      <c r="L863" s="192"/>
      <c r="M863" s="8">
        <v>5</v>
      </c>
      <c r="N863" s="12" t="s">
        <v>1230</v>
      </c>
      <c r="O863" s="12" t="s">
        <v>1230</v>
      </c>
      <c r="P863" s="8" t="s">
        <v>1592</v>
      </c>
      <c r="Q863" s="14">
        <v>0</v>
      </c>
      <c r="R863" s="14">
        <v>0</v>
      </c>
      <c r="S863" s="14">
        <v>0</v>
      </c>
      <c r="T863" s="19" t="s">
        <v>41</v>
      </c>
      <c r="U863" s="19"/>
      <c r="V863" s="216" t="s">
        <v>665</v>
      </c>
      <c r="W863" s="216" t="s">
        <v>665</v>
      </c>
      <c r="X863" s="23"/>
    </row>
    <row r="864" spans="1:24" ht="99.75" hidden="1">
      <c r="A864" s="19" t="s">
        <v>1587</v>
      </c>
      <c r="B864" s="19" t="s">
        <v>1891</v>
      </c>
      <c r="C864" s="19" t="s">
        <v>1902</v>
      </c>
      <c r="D864" s="19" t="s">
        <v>1917</v>
      </c>
      <c r="E864" s="19">
        <v>20</v>
      </c>
      <c r="F864" s="19" t="s">
        <v>1918</v>
      </c>
      <c r="G864" s="19" t="s">
        <v>35</v>
      </c>
      <c r="H864" s="19" t="s">
        <v>36</v>
      </c>
      <c r="I864" s="19" t="s">
        <v>46</v>
      </c>
      <c r="J864" s="52">
        <v>180</v>
      </c>
      <c r="K864" s="19" t="s">
        <v>1919</v>
      </c>
      <c r="L864" s="192"/>
      <c r="M864" s="19">
        <v>1</v>
      </c>
      <c r="N864" s="19">
        <v>1450086</v>
      </c>
      <c r="O864" s="19" t="s">
        <v>1920</v>
      </c>
      <c r="P864" s="54" t="s">
        <v>162</v>
      </c>
      <c r="Q864" s="20">
        <v>0</v>
      </c>
      <c r="R864" s="20">
        <v>0</v>
      </c>
      <c r="S864" s="20">
        <v>0</v>
      </c>
      <c r="T864" s="19" t="s">
        <v>68</v>
      </c>
      <c r="U864" s="19"/>
      <c r="V864" s="131" t="s">
        <v>148</v>
      </c>
      <c r="W864" s="131" t="s">
        <v>157</v>
      </c>
      <c r="X864" s="23"/>
    </row>
    <row r="865" spans="1:24" ht="128.25" hidden="1">
      <c r="A865" s="19" t="s">
        <v>1587</v>
      </c>
      <c r="B865" s="19" t="s">
        <v>1935</v>
      </c>
      <c r="C865" s="19" t="s">
        <v>2001</v>
      </c>
      <c r="D865" s="19" t="s">
        <v>2027</v>
      </c>
      <c r="E865" s="134">
        <v>15</v>
      </c>
      <c r="F865" s="19" t="s">
        <v>2028</v>
      </c>
      <c r="G865" s="37" t="s">
        <v>145</v>
      </c>
      <c r="H865" s="37" t="s">
        <v>36</v>
      </c>
      <c r="I865" s="19" t="s">
        <v>46</v>
      </c>
      <c r="J865" s="52">
        <v>100</v>
      </c>
      <c r="K865" s="150" t="s">
        <v>2029</v>
      </c>
      <c r="L865" s="192" t="s">
        <v>356</v>
      </c>
      <c r="M865" s="37">
        <v>1</v>
      </c>
      <c r="N865" s="19">
        <v>1061713</v>
      </c>
      <c r="O865" s="37" t="s">
        <v>2030</v>
      </c>
      <c r="P865" s="19" t="s">
        <v>268</v>
      </c>
      <c r="Q865" s="20">
        <v>0</v>
      </c>
      <c r="R865" s="20">
        <v>0</v>
      </c>
      <c r="S865" s="20">
        <v>0</v>
      </c>
      <c r="T865" s="19" t="s">
        <v>145</v>
      </c>
      <c r="U865" s="19" t="s">
        <v>2381</v>
      </c>
      <c r="V865" s="220" t="s">
        <v>176</v>
      </c>
      <c r="W865" s="216" t="s">
        <v>254</v>
      </c>
      <c r="X865" s="23"/>
    </row>
    <row r="866" spans="1:24" ht="171" hidden="1">
      <c r="A866" s="19" t="s">
        <v>1587</v>
      </c>
      <c r="B866" s="19" t="s">
        <v>1891</v>
      </c>
      <c r="C866" s="19" t="s">
        <v>1902</v>
      </c>
      <c r="D866" s="19" t="s">
        <v>1899</v>
      </c>
      <c r="E866" s="19">
        <v>20</v>
      </c>
      <c r="F866" s="19" t="s">
        <v>1921</v>
      </c>
      <c r="G866" s="19" t="s">
        <v>35</v>
      </c>
      <c r="H866" s="19" t="s">
        <v>310</v>
      </c>
      <c r="I866" s="19" t="s">
        <v>37</v>
      </c>
      <c r="J866" s="52">
        <v>16</v>
      </c>
      <c r="K866" s="19" t="s">
        <v>1922</v>
      </c>
      <c r="L866" s="192"/>
      <c r="M866" s="19">
        <v>1</v>
      </c>
      <c r="N866" s="19">
        <v>2114212</v>
      </c>
      <c r="O866" s="19" t="s">
        <v>1923</v>
      </c>
      <c r="P866" s="54" t="s">
        <v>162</v>
      </c>
      <c r="Q866" s="20">
        <v>1450</v>
      </c>
      <c r="R866" s="20">
        <v>14600</v>
      </c>
      <c r="S866" s="20">
        <v>16050</v>
      </c>
      <c r="T866" s="19" t="s">
        <v>41</v>
      </c>
      <c r="U866" s="19" t="s">
        <v>2382</v>
      </c>
      <c r="V866" s="131" t="s">
        <v>866</v>
      </c>
      <c r="W866" s="216" t="s">
        <v>1014</v>
      </c>
      <c r="X866" s="23"/>
    </row>
    <row r="867" spans="1:24" ht="142.5" hidden="1">
      <c r="A867" s="19" t="s">
        <v>1587</v>
      </c>
      <c r="B867" s="19" t="s">
        <v>1680</v>
      </c>
      <c r="C867" s="19" t="s">
        <v>1680</v>
      </c>
      <c r="D867" s="19" t="s">
        <v>1700</v>
      </c>
      <c r="E867" s="19">
        <v>15</v>
      </c>
      <c r="F867" s="37" t="s">
        <v>1726</v>
      </c>
      <c r="G867" s="19" t="s">
        <v>145</v>
      </c>
      <c r="H867" s="19" t="s">
        <v>36</v>
      </c>
      <c r="I867" s="19" t="s">
        <v>37</v>
      </c>
      <c r="J867" s="52">
        <v>120</v>
      </c>
      <c r="K867" s="12" t="s">
        <v>406</v>
      </c>
      <c r="L867" s="192" t="s">
        <v>216</v>
      </c>
      <c r="M867" s="19">
        <v>1</v>
      </c>
      <c r="N867" s="19">
        <v>1568085</v>
      </c>
      <c r="O867" s="37" t="s">
        <v>1721</v>
      </c>
      <c r="P867" s="54" t="s">
        <v>162</v>
      </c>
      <c r="Q867" s="20">
        <v>0</v>
      </c>
      <c r="R867" s="20">
        <v>0</v>
      </c>
      <c r="S867" s="20">
        <v>0</v>
      </c>
      <c r="T867" s="19" t="s">
        <v>145</v>
      </c>
      <c r="U867" s="19"/>
      <c r="V867" s="131" t="s">
        <v>235</v>
      </c>
      <c r="W867" s="216" t="s">
        <v>236</v>
      </c>
      <c r="X867" s="23"/>
    </row>
    <row r="868" spans="1:24" ht="142.5" hidden="1">
      <c r="A868" s="19" t="s">
        <v>1587</v>
      </c>
      <c r="B868" s="19" t="s">
        <v>1680</v>
      </c>
      <c r="C868" s="19" t="s">
        <v>1681</v>
      </c>
      <c r="D868" s="19" t="s">
        <v>1700</v>
      </c>
      <c r="E868" s="19">
        <v>15</v>
      </c>
      <c r="F868" s="37" t="s">
        <v>1701</v>
      </c>
      <c r="G868" s="19" t="s">
        <v>145</v>
      </c>
      <c r="H868" s="19" t="s">
        <v>36</v>
      </c>
      <c r="I868" s="19" t="s">
        <v>37</v>
      </c>
      <c r="J868" s="52">
        <v>240</v>
      </c>
      <c r="K868" s="8" t="s">
        <v>1702</v>
      </c>
      <c r="L868" s="192" t="s">
        <v>385</v>
      </c>
      <c r="M868" s="19">
        <v>1</v>
      </c>
      <c r="N868" s="19">
        <v>2322859</v>
      </c>
      <c r="O868" s="37" t="s">
        <v>1703</v>
      </c>
      <c r="P868" s="54" t="s">
        <v>162</v>
      </c>
      <c r="Q868" s="20">
        <v>0</v>
      </c>
      <c r="R868" s="20">
        <v>0</v>
      </c>
      <c r="S868" s="20">
        <v>0</v>
      </c>
      <c r="T868" s="19" t="s">
        <v>145</v>
      </c>
      <c r="U868" s="19" t="s">
        <v>2383</v>
      </c>
      <c r="V868" s="131" t="s">
        <v>235</v>
      </c>
      <c r="W868" s="216" t="s">
        <v>236</v>
      </c>
      <c r="X868" s="23"/>
    </row>
    <row r="869" spans="1:24" ht="142.5" hidden="1">
      <c r="A869" s="19" t="s">
        <v>1587</v>
      </c>
      <c r="B869" s="19" t="s">
        <v>1680</v>
      </c>
      <c r="C869" s="19" t="s">
        <v>1681</v>
      </c>
      <c r="D869" s="19" t="s">
        <v>1700</v>
      </c>
      <c r="E869" s="19">
        <v>15</v>
      </c>
      <c r="F869" s="37" t="s">
        <v>1704</v>
      </c>
      <c r="G869" s="19" t="s">
        <v>145</v>
      </c>
      <c r="H869" s="19" t="s">
        <v>36</v>
      </c>
      <c r="I869" s="19" t="s">
        <v>37</v>
      </c>
      <c r="J869" s="52">
        <v>120</v>
      </c>
      <c r="K869" s="8" t="s">
        <v>1705</v>
      </c>
      <c r="L869" s="192" t="s">
        <v>356</v>
      </c>
      <c r="M869" s="19">
        <v>1</v>
      </c>
      <c r="N869" s="19">
        <v>1570487</v>
      </c>
      <c r="O869" s="37" t="s">
        <v>1706</v>
      </c>
      <c r="P869" s="54" t="s">
        <v>162</v>
      </c>
      <c r="Q869" s="20">
        <v>0</v>
      </c>
      <c r="R869" s="20">
        <v>0</v>
      </c>
      <c r="S869" s="20">
        <v>0</v>
      </c>
      <c r="T869" s="19" t="s">
        <v>145</v>
      </c>
      <c r="U869" s="15" t="s">
        <v>1048</v>
      </c>
      <c r="V869" s="131" t="s">
        <v>235</v>
      </c>
      <c r="W869" s="216" t="s">
        <v>236</v>
      </c>
      <c r="X869" s="23"/>
    </row>
    <row r="870" spans="1:24" ht="142.5" hidden="1">
      <c r="A870" s="19" t="s">
        <v>1587</v>
      </c>
      <c r="B870" s="19" t="s">
        <v>1680</v>
      </c>
      <c r="C870" s="19" t="s">
        <v>1681</v>
      </c>
      <c r="D870" s="19" t="s">
        <v>1700</v>
      </c>
      <c r="E870" s="19">
        <v>15</v>
      </c>
      <c r="F870" s="37" t="s">
        <v>1704</v>
      </c>
      <c r="G870" s="19" t="s">
        <v>145</v>
      </c>
      <c r="H870" s="19" t="s">
        <v>36</v>
      </c>
      <c r="I870" s="19" t="s">
        <v>37</v>
      </c>
      <c r="J870" s="52">
        <v>160</v>
      </c>
      <c r="K870" s="12" t="s">
        <v>1707</v>
      </c>
      <c r="L870" s="192" t="s">
        <v>759</v>
      </c>
      <c r="M870" s="19">
        <v>1</v>
      </c>
      <c r="N870" s="19">
        <v>1567999</v>
      </c>
      <c r="O870" s="37" t="s">
        <v>1708</v>
      </c>
      <c r="P870" s="19" t="s">
        <v>107</v>
      </c>
      <c r="Q870" s="20">
        <v>0</v>
      </c>
      <c r="R870" s="20">
        <v>0</v>
      </c>
      <c r="S870" s="20">
        <v>0</v>
      </c>
      <c r="T870" s="19" t="s">
        <v>145</v>
      </c>
      <c r="U870" s="19" t="s">
        <v>2383</v>
      </c>
      <c r="V870" s="131" t="s">
        <v>235</v>
      </c>
      <c r="W870" s="216" t="s">
        <v>236</v>
      </c>
      <c r="X870" s="23"/>
    </row>
    <row r="871" spans="1:24" ht="142.5" hidden="1">
      <c r="A871" s="19" t="s">
        <v>1587</v>
      </c>
      <c r="B871" s="19" t="s">
        <v>1680</v>
      </c>
      <c r="C871" s="19" t="s">
        <v>1680</v>
      </c>
      <c r="D871" s="19" t="s">
        <v>1700</v>
      </c>
      <c r="E871" s="19">
        <v>15</v>
      </c>
      <c r="F871" s="37" t="s">
        <v>1704</v>
      </c>
      <c r="G871" s="19" t="s">
        <v>145</v>
      </c>
      <c r="H871" s="19" t="s">
        <v>36</v>
      </c>
      <c r="I871" s="19" t="s">
        <v>37</v>
      </c>
      <c r="J871" s="52">
        <v>120</v>
      </c>
      <c r="K871" s="12" t="s">
        <v>652</v>
      </c>
      <c r="L871" s="192" t="s">
        <v>385</v>
      </c>
      <c r="M871" s="19">
        <v>1</v>
      </c>
      <c r="N871" s="19">
        <v>1493295</v>
      </c>
      <c r="O871" s="37" t="s">
        <v>1697</v>
      </c>
      <c r="P871" s="54" t="s">
        <v>162</v>
      </c>
      <c r="Q871" s="20">
        <v>0</v>
      </c>
      <c r="R871" s="20">
        <v>0</v>
      </c>
      <c r="S871" s="20">
        <v>0</v>
      </c>
      <c r="T871" s="19" t="s">
        <v>145</v>
      </c>
      <c r="U871" s="15" t="s">
        <v>1048</v>
      </c>
      <c r="V871" s="131" t="s">
        <v>235</v>
      </c>
      <c r="W871" s="216" t="s">
        <v>236</v>
      </c>
      <c r="X871" s="23"/>
    </row>
    <row r="872" spans="1:24" ht="142.5" hidden="1">
      <c r="A872" s="19" t="s">
        <v>1587</v>
      </c>
      <c r="B872" s="19" t="s">
        <v>1680</v>
      </c>
      <c r="C872" s="19" t="s">
        <v>1680</v>
      </c>
      <c r="D872" s="19" t="s">
        <v>1700</v>
      </c>
      <c r="E872" s="19">
        <v>15</v>
      </c>
      <c r="F872" s="37" t="s">
        <v>1704</v>
      </c>
      <c r="G872" s="19" t="s">
        <v>145</v>
      </c>
      <c r="H872" s="19" t="s">
        <v>36</v>
      </c>
      <c r="I872" s="19" t="s">
        <v>37</v>
      </c>
      <c r="J872" s="52">
        <v>120</v>
      </c>
      <c r="K872" s="12" t="s">
        <v>414</v>
      </c>
      <c r="L872" s="192" t="s">
        <v>566</v>
      </c>
      <c r="M872" s="19">
        <v>1</v>
      </c>
      <c r="N872" s="19">
        <v>1486018</v>
      </c>
      <c r="O872" s="37" t="s">
        <v>1715</v>
      </c>
      <c r="P872" s="54" t="s">
        <v>162</v>
      </c>
      <c r="Q872" s="20">
        <v>0</v>
      </c>
      <c r="R872" s="20">
        <v>0</v>
      </c>
      <c r="S872" s="20">
        <v>0</v>
      </c>
      <c r="T872" s="19" t="s">
        <v>145</v>
      </c>
      <c r="U872" s="15" t="s">
        <v>1048</v>
      </c>
      <c r="V872" s="131" t="s">
        <v>235</v>
      </c>
      <c r="W872" s="216" t="s">
        <v>236</v>
      </c>
      <c r="X872" s="23"/>
    </row>
    <row r="873" spans="1:24" ht="142.5" hidden="1">
      <c r="A873" s="19" t="s">
        <v>1587</v>
      </c>
      <c r="B873" s="19" t="s">
        <v>1588</v>
      </c>
      <c r="C873" s="19" t="s">
        <v>1658</v>
      </c>
      <c r="D873" s="19" t="s">
        <v>1659</v>
      </c>
      <c r="E873" s="19">
        <v>15</v>
      </c>
      <c r="F873" s="19" t="s">
        <v>1677</v>
      </c>
      <c r="G873" s="19" t="s">
        <v>145</v>
      </c>
      <c r="H873" s="19" t="s">
        <v>36</v>
      </c>
      <c r="I873" s="19" t="s">
        <v>37</v>
      </c>
      <c r="J873" s="52">
        <v>100</v>
      </c>
      <c r="K873" s="141" t="s">
        <v>1678</v>
      </c>
      <c r="L873" s="192" t="s">
        <v>156</v>
      </c>
      <c r="M873" s="8">
        <v>1</v>
      </c>
      <c r="N873" s="8">
        <v>1491178</v>
      </c>
      <c r="O873" s="12" t="s">
        <v>1679</v>
      </c>
      <c r="P873" s="51" t="s">
        <v>162</v>
      </c>
      <c r="Q873" s="14">
        <v>0</v>
      </c>
      <c r="R873" s="14">
        <v>0</v>
      </c>
      <c r="S873" s="14">
        <v>0</v>
      </c>
      <c r="T873" s="19" t="s">
        <v>145</v>
      </c>
      <c r="U873" s="15" t="s">
        <v>1048</v>
      </c>
      <c r="V873" s="131" t="s">
        <v>235</v>
      </c>
      <c r="W873" s="216" t="s">
        <v>236</v>
      </c>
      <c r="X873" s="23"/>
    </row>
    <row r="874" spans="1:24" ht="71.25" hidden="1">
      <c r="A874" s="19" t="s">
        <v>1587</v>
      </c>
      <c r="B874" s="19" t="s">
        <v>1891</v>
      </c>
      <c r="C874" s="19" t="s">
        <v>1902</v>
      </c>
      <c r="D874" s="19" t="s">
        <v>1924</v>
      </c>
      <c r="E874" s="19">
        <v>20</v>
      </c>
      <c r="F874" s="19" t="s">
        <v>410</v>
      </c>
      <c r="G874" s="19" t="s">
        <v>145</v>
      </c>
      <c r="H874" s="19" t="s">
        <v>36</v>
      </c>
      <c r="I874" s="19" t="s">
        <v>37</v>
      </c>
      <c r="J874" s="52">
        <v>16</v>
      </c>
      <c r="K874" s="19" t="s">
        <v>1925</v>
      </c>
      <c r="L874" s="192" t="s">
        <v>216</v>
      </c>
      <c r="M874" s="19">
        <v>1</v>
      </c>
      <c r="N874" s="19">
        <v>2090489</v>
      </c>
      <c r="O874" s="19" t="s">
        <v>1926</v>
      </c>
      <c r="P874" s="19" t="s">
        <v>268</v>
      </c>
      <c r="Q874" s="20">
        <v>0</v>
      </c>
      <c r="R874" s="20">
        <v>0</v>
      </c>
      <c r="S874" s="20">
        <v>0</v>
      </c>
      <c r="T874" s="19" t="s">
        <v>145</v>
      </c>
      <c r="U874" s="19"/>
      <c r="V874" s="131" t="s">
        <v>235</v>
      </c>
      <c r="W874" s="216" t="s">
        <v>236</v>
      </c>
      <c r="X874" s="23"/>
    </row>
    <row r="875" spans="1:24" ht="128.25" hidden="1">
      <c r="A875" s="19" t="s">
        <v>1587</v>
      </c>
      <c r="B875" s="19" t="s">
        <v>1935</v>
      </c>
      <c r="C875" s="19" t="s">
        <v>2001</v>
      </c>
      <c r="D875" s="19" t="s">
        <v>2031</v>
      </c>
      <c r="E875" s="19">
        <v>15</v>
      </c>
      <c r="F875" s="19" t="s">
        <v>2032</v>
      </c>
      <c r="G875" s="19" t="s">
        <v>145</v>
      </c>
      <c r="H875" s="19" t="s">
        <v>36</v>
      </c>
      <c r="I875" s="19" t="s">
        <v>46</v>
      </c>
      <c r="J875" s="52">
        <v>100</v>
      </c>
      <c r="K875" s="12" t="s">
        <v>2029</v>
      </c>
      <c r="L875" s="192" t="s">
        <v>356</v>
      </c>
      <c r="M875" s="19">
        <v>1</v>
      </c>
      <c r="N875" s="37">
        <v>1061713</v>
      </c>
      <c r="O875" s="37" t="s">
        <v>2030</v>
      </c>
      <c r="P875" s="19" t="s">
        <v>268</v>
      </c>
      <c r="Q875" s="20">
        <v>0</v>
      </c>
      <c r="R875" s="20">
        <v>0</v>
      </c>
      <c r="S875" s="20">
        <v>0</v>
      </c>
      <c r="T875" s="19" t="s">
        <v>145</v>
      </c>
      <c r="U875" s="19"/>
      <c r="V875" s="216" t="s">
        <v>218</v>
      </c>
      <c r="W875" s="216" t="s">
        <v>219</v>
      </c>
      <c r="X875" s="23"/>
    </row>
    <row r="876" spans="1:24" ht="142.5" hidden="1">
      <c r="A876" s="19" t="s">
        <v>1587</v>
      </c>
      <c r="B876" s="19" t="s">
        <v>1935</v>
      </c>
      <c r="C876" s="19" t="s">
        <v>1936</v>
      </c>
      <c r="D876" s="19" t="s">
        <v>1944</v>
      </c>
      <c r="E876" s="19">
        <v>15</v>
      </c>
      <c r="F876" s="19" t="s">
        <v>1992</v>
      </c>
      <c r="G876" s="19" t="s">
        <v>145</v>
      </c>
      <c r="H876" s="19" t="s">
        <v>36</v>
      </c>
      <c r="I876" s="19" t="s">
        <v>46</v>
      </c>
      <c r="J876" s="52">
        <v>120</v>
      </c>
      <c r="K876" s="8" t="s">
        <v>1980</v>
      </c>
      <c r="L876" s="192" t="s">
        <v>224</v>
      </c>
      <c r="M876" s="19">
        <v>1</v>
      </c>
      <c r="N876" s="19">
        <v>1492150</v>
      </c>
      <c r="O876" s="37" t="s">
        <v>1991</v>
      </c>
      <c r="P876" s="54" t="s">
        <v>162</v>
      </c>
      <c r="Q876" s="20">
        <v>0</v>
      </c>
      <c r="R876" s="20">
        <v>0</v>
      </c>
      <c r="S876" s="20">
        <v>0</v>
      </c>
      <c r="T876" s="19" t="s">
        <v>145</v>
      </c>
      <c r="U876" s="19"/>
      <c r="V876" s="216" t="s">
        <v>218</v>
      </c>
      <c r="W876" s="216" t="s">
        <v>219</v>
      </c>
      <c r="X876" s="23"/>
    </row>
    <row r="877" spans="1:24" ht="128.25" hidden="1">
      <c r="A877" s="19" t="s">
        <v>1587</v>
      </c>
      <c r="B877" s="19" t="s">
        <v>1935</v>
      </c>
      <c r="C877" s="19" t="s">
        <v>2001</v>
      </c>
      <c r="D877" s="19" t="s">
        <v>1965</v>
      </c>
      <c r="E877" s="19">
        <v>15</v>
      </c>
      <c r="F877" s="19" t="s">
        <v>1993</v>
      </c>
      <c r="G877" s="19" t="s">
        <v>145</v>
      </c>
      <c r="H877" s="19" t="s">
        <v>36</v>
      </c>
      <c r="I877" s="19" t="s">
        <v>46</v>
      </c>
      <c r="J877" s="52">
        <v>240</v>
      </c>
      <c r="K877" s="141" t="s">
        <v>2033</v>
      </c>
      <c r="L877" s="192" t="s">
        <v>632</v>
      </c>
      <c r="M877" s="19">
        <v>1</v>
      </c>
      <c r="N877" s="19">
        <v>1542191</v>
      </c>
      <c r="O877" s="37" t="s">
        <v>2034</v>
      </c>
      <c r="P877" s="54" t="s">
        <v>162</v>
      </c>
      <c r="Q877" s="20">
        <v>0</v>
      </c>
      <c r="R877" s="20">
        <v>0</v>
      </c>
      <c r="S877" s="20">
        <v>0</v>
      </c>
      <c r="T877" s="19" t="s">
        <v>145</v>
      </c>
      <c r="U877" s="19"/>
      <c r="V877" s="210" t="s">
        <v>48</v>
      </c>
      <c r="W877" s="216" t="s">
        <v>274</v>
      </c>
      <c r="X877" s="23"/>
    </row>
    <row r="878" spans="1:24" ht="128.25" hidden="1">
      <c r="A878" s="19" t="s">
        <v>1587</v>
      </c>
      <c r="B878" s="19" t="s">
        <v>1935</v>
      </c>
      <c r="C878" s="19" t="s">
        <v>1936</v>
      </c>
      <c r="D878" s="19" t="s">
        <v>1965</v>
      </c>
      <c r="E878" s="19">
        <v>15</v>
      </c>
      <c r="F878" s="19" t="s">
        <v>1993</v>
      </c>
      <c r="G878" s="19" t="s">
        <v>35</v>
      </c>
      <c r="H878" s="19" t="s">
        <v>36</v>
      </c>
      <c r="I878" s="19" t="s">
        <v>46</v>
      </c>
      <c r="J878" s="52">
        <v>100</v>
      </c>
      <c r="K878" s="141">
        <v>44044</v>
      </c>
      <c r="L878" s="192"/>
      <c r="M878" s="19">
        <v>1</v>
      </c>
      <c r="N878" s="19">
        <v>1481088</v>
      </c>
      <c r="O878" s="37" t="s">
        <v>1964</v>
      </c>
      <c r="P878" s="54" t="s">
        <v>162</v>
      </c>
      <c r="Q878" s="20">
        <v>0</v>
      </c>
      <c r="R878" s="20">
        <v>0</v>
      </c>
      <c r="S878" s="20">
        <v>0</v>
      </c>
      <c r="T878" s="19" t="s">
        <v>41</v>
      </c>
      <c r="U878" s="19"/>
      <c r="V878" s="210" t="s">
        <v>48</v>
      </c>
      <c r="W878" s="216" t="s">
        <v>274</v>
      </c>
      <c r="X878" s="23"/>
    </row>
    <row r="879" spans="1:24" ht="114" hidden="1">
      <c r="A879" s="19" t="s">
        <v>1587</v>
      </c>
      <c r="B879" s="19" t="s">
        <v>1588</v>
      </c>
      <c r="C879" s="19" t="s">
        <v>1588</v>
      </c>
      <c r="D879" s="19" t="s">
        <v>1619</v>
      </c>
      <c r="E879" s="19">
        <v>15</v>
      </c>
      <c r="F879" s="19" t="s">
        <v>1643</v>
      </c>
      <c r="G879" s="19" t="s">
        <v>35</v>
      </c>
      <c r="H879" s="19" t="s">
        <v>265</v>
      </c>
      <c r="I879" s="19" t="s">
        <v>37</v>
      </c>
      <c r="J879" s="8">
        <v>444</v>
      </c>
      <c r="K879" s="141">
        <v>43922</v>
      </c>
      <c r="L879" s="192"/>
      <c r="M879" s="8">
        <v>1</v>
      </c>
      <c r="N879" s="8">
        <v>1492742</v>
      </c>
      <c r="O879" s="12" t="s">
        <v>1633</v>
      </c>
      <c r="P879" s="8" t="s">
        <v>107</v>
      </c>
      <c r="Q879" s="14">
        <v>0</v>
      </c>
      <c r="R879" s="14">
        <v>0</v>
      </c>
      <c r="S879" s="14">
        <v>0</v>
      </c>
      <c r="T879" s="19" t="s">
        <v>228</v>
      </c>
      <c r="U879" s="19" t="s">
        <v>2384</v>
      </c>
      <c r="V879" s="131" t="s">
        <v>148</v>
      </c>
      <c r="W879" s="216" t="s">
        <v>149</v>
      </c>
      <c r="X879" s="23"/>
    </row>
    <row r="880" spans="1:24" ht="171" hidden="1">
      <c r="A880" s="19" t="s">
        <v>1587</v>
      </c>
      <c r="B880" s="19" t="s">
        <v>1891</v>
      </c>
      <c r="C880" s="19" t="s">
        <v>1902</v>
      </c>
      <c r="D880" s="19" t="s">
        <v>1899</v>
      </c>
      <c r="E880" s="19">
        <v>20</v>
      </c>
      <c r="F880" s="19" t="s">
        <v>1927</v>
      </c>
      <c r="G880" s="19" t="s">
        <v>35</v>
      </c>
      <c r="H880" s="19" t="s">
        <v>154</v>
      </c>
      <c r="I880" s="19" t="s">
        <v>37</v>
      </c>
      <c r="J880" s="52">
        <v>780</v>
      </c>
      <c r="K880" s="19" t="s">
        <v>1928</v>
      </c>
      <c r="L880" s="192"/>
      <c r="M880" s="19">
        <v>1</v>
      </c>
      <c r="N880" s="19">
        <v>2114212</v>
      </c>
      <c r="O880" s="19" t="s">
        <v>1923</v>
      </c>
      <c r="P880" s="54" t="s">
        <v>162</v>
      </c>
      <c r="Q880" s="20">
        <v>0</v>
      </c>
      <c r="R880" s="20">
        <v>0</v>
      </c>
      <c r="S880" s="20">
        <v>0</v>
      </c>
      <c r="T880" s="19" t="s">
        <v>228</v>
      </c>
      <c r="U880" s="19" t="s">
        <v>2369</v>
      </c>
      <c r="V880" s="216" t="s">
        <v>218</v>
      </c>
      <c r="W880" s="216" t="s">
        <v>398</v>
      </c>
      <c r="X880" s="23"/>
    </row>
    <row r="881" spans="1:24" ht="128.25" hidden="1">
      <c r="A881" s="19" t="s">
        <v>1587</v>
      </c>
      <c r="B881" s="19" t="s">
        <v>1935</v>
      </c>
      <c r="C881" s="19" t="s">
        <v>2001</v>
      </c>
      <c r="D881" s="19" t="s">
        <v>1965</v>
      </c>
      <c r="E881" s="19">
        <v>15</v>
      </c>
      <c r="F881" s="19" t="s">
        <v>1995</v>
      </c>
      <c r="G881" s="19" t="s">
        <v>35</v>
      </c>
      <c r="H881" s="19" t="s">
        <v>36</v>
      </c>
      <c r="I881" s="19" t="s">
        <v>37</v>
      </c>
      <c r="J881" s="52">
        <v>10</v>
      </c>
      <c r="K881" s="143">
        <v>44013</v>
      </c>
      <c r="L881" s="192"/>
      <c r="M881" s="19">
        <v>1</v>
      </c>
      <c r="N881" s="19">
        <v>1627800</v>
      </c>
      <c r="O881" s="37" t="s">
        <v>2012</v>
      </c>
      <c r="P881" s="19" t="s">
        <v>268</v>
      </c>
      <c r="Q881" s="20">
        <v>0</v>
      </c>
      <c r="R881" s="20">
        <v>0</v>
      </c>
      <c r="S881" s="20">
        <v>0</v>
      </c>
      <c r="T881" s="19" t="s">
        <v>41</v>
      </c>
      <c r="U881" s="19"/>
      <c r="V881" s="37" t="s">
        <v>866</v>
      </c>
      <c r="W881" s="216" t="s">
        <v>1996</v>
      </c>
      <c r="X881" s="23"/>
    </row>
    <row r="882" spans="1:24" ht="128.25" hidden="1">
      <c r="A882" s="19" t="s">
        <v>1587</v>
      </c>
      <c r="B882" s="19" t="s">
        <v>1935</v>
      </c>
      <c r="C882" s="19" t="s">
        <v>1936</v>
      </c>
      <c r="D882" s="19" t="s">
        <v>1994</v>
      </c>
      <c r="E882" s="19">
        <v>15</v>
      </c>
      <c r="F882" s="19" t="s">
        <v>1995</v>
      </c>
      <c r="G882" s="19" t="s">
        <v>35</v>
      </c>
      <c r="H882" s="19" t="s">
        <v>36</v>
      </c>
      <c r="I882" s="19" t="s">
        <v>37</v>
      </c>
      <c r="J882" s="52">
        <v>10</v>
      </c>
      <c r="K882" s="141">
        <v>43922</v>
      </c>
      <c r="L882" s="192"/>
      <c r="M882" s="19">
        <v>1</v>
      </c>
      <c r="N882" s="19">
        <v>2114493</v>
      </c>
      <c r="O882" s="37" t="s">
        <v>1974</v>
      </c>
      <c r="P882" s="54" t="s">
        <v>162</v>
      </c>
      <c r="Q882" s="20">
        <v>0</v>
      </c>
      <c r="R882" s="20">
        <v>0</v>
      </c>
      <c r="S882" s="20">
        <v>0</v>
      </c>
      <c r="T882" s="19" t="s">
        <v>41</v>
      </c>
      <c r="U882" s="19"/>
      <c r="V882" s="37" t="s">
        <v>866</v>
      </c>
      <c r="W882" s="216" t="s">
        <v>1996</v>
      </c>
      <c r="X882" s="23"/>
    </row>
    <row r="883" spans="1:24" ht="57" hidden="1">
      <c r="A883" s="37" t="s">
        <v>1587</v>
      </c>
      <c r="B883" s="37" t="s">
        <v>1832</v>
      </c>
      <c r="C883" s="37" t="s">
        <v>1852</v>
      </c>
      <c r="D883" s="37" t="s">
        <v>1858</v>
      </c>
      <c r="E883" s="37">
        <v>15</v>
      </c>
      <c r="F883" s="37" t="s">
        <v>1859</v>
      </c>
      <c r="G883" s="37" t="s">
        <v>145</v>
      </c>
      <c r="H883" s="37" t="s">
        <v>154</v>
      </c>
      <c r="I883" s="19" t="s">
        <v>37</v>
      </c>
      <c r="J883" s="52">
        <v>120</v>
      </c>
      <c r="K883" s="8" t="s">
        <v>1230</v>
      </c>
      <c r="L883" s="192" t="s">
        <v>610</v>
      </c>
      <c r="M883" s="37">
        <v>1</v>
      </c>
      <c r="N883" s="37">
        <v>2090114</v>
      </c>
      <c r="O883" s="37" t="s">
        <v>1860</v>
      </c>
      <c r="P883" s="19" t="s">
        <v>268</v>
      </c>
      <c r="Q883" s="20">
        <v>0</v>
      </c>
      <c r="R883" s="20">
        <v>0</v>
      </c>
      <c r="S883" s="20">
        <v>0</v>
      </c>
      <c r="T883" s="37" t="s">
        <v>145</v>
      </c>
      <c r="U883" s="37" t="s">
        <v>2385</v>
      </c>
      <c r="V883" s="131" t="s">
        <v>184</v>
      </c>
      <c r="W883" s="216" t="s">
        <v>549</v>
      </c>
      <c r="X883" s="23"/>
    </row>
    <row r="884" spans="1:24" ht="42.75" hidden="1">
      <c r="A884" s="19" t="s">
        <v>1587</v>
      </c>
      <c r="B884" s="19" t="s">
        <v>1935</v>
      </c>
      <c r="C884" s="19" t="s">
        <v>2001</v>
      </c>
      <c r="D884" s="19" t="s">
        <v>1947</v>
      </c>
      <c r="E884" s="19">
        <v>15</v>
      </c>
      <c r="F884" s="19" t="s">
        <v>2035</v>
      </c>
      <c r="G884" s="19" t="s">
        <v>45</v>
      </c>
      <c r="H884" s="19" t="s">
        <v>36</v>
      </c>
      <c r="I884" s="19" t="s">
        <v>46</v>
      </c>
      <c r="J884" s="52">
        <v>100</v>
      </c>
      <c r="K884" s="8" t="s">
        <v>403</v>
      </c>
      <c r="L884" s="192"/>
      <c r="M884" s="19">
        <v>1</v>
      </c>
      <c r="N884" s="37">
        <v>1627800</v>
      </c>
      <c r="O884" s="37" t="s">
        <v>2012</v>
      </c>
      <c r="P884" s="19" t="s">
        <v>268</v>
      </c>
      <c r="Q884" s="60">
        <v>0</v>
      </c>
      <c r="R884" s="20">
        <v>0</v>
      </c>
      <c r="S884" s="60">
        <v>0</v>
      </c>
      <c r="T884" s="19" t="s">
        <v>41</v>
      </c>
      <c r="U884" s="20"/>
      <c r="V884" s="131" t="s">
        <v>48</v>
      </c>
      <c r="W884" s="216" t="s">
        <v>49</v>
      </c>
      <c r="X884" s="36" t="s">
        <v>50</v>
      </c>
    </row>
    <row r="885" spans="1:24" ht="99.75" hidden="1">
      <c r="A885" s="19" t="s">
        <v>1587</v>
      </c>
      <c r="B885" s="19" t="s">
        <v>1891</v>
      </c>
      <c r="C885" s="19" t="s">
        <v>1902</v>
      </c>
      <c r="D885" s="19" t="s">
        <v>1917</v>
      </c>
      <c r="E885" s="19">
        <v>20</v>
      </c>
      <c r="F885" s="19" t="s">
        <v>1929</v>
      </c>
      <c r="G885" s="19" t="s">
        <v>145</v>
      </c>
      <c r="H885" s="19" t="s">
        <v>36</v>
      </c>
      <c r="I885" s="19" t="s">
        <v>46</v>
      </c>
      <c r="J885" s="52">
        <v>180</v>
      </c>
      <c r="K885" s="8" t="s">
        <v>1930</v>
      </c>
      <c r="L885" s="192" t="s">
        <v>610</v>
      </c>
      <c r="M885" s="19">
        <v>1</v>
      </c>
      <c r="N885" s="19">
        <v>1861598</v>
      </c>
      <c r="O885" s="19" t="s">
        <v>1915</v>
      </c>
      <c r="P885" s="54" t="s">
        <v>162</v>
      </c>
      <c r="Q885" s="20">
        <v>0</v>
      </c>
      <c r="R885" s="20">
        <v>0</v>
      </c>
      <c r="S885" s="20">
        <v>0</v>
      </c>
      <c r="T885" s="19" t="s">
        <v>145</v>
      </c>
      <c r="U885" s="19" t="s">
        <v>2386</v>
      </c>
      <c r="V885" s="37"/>
      <c r="W885" s="216" t="s">
        <v>1328</v>
      </c>
      <c r="X885" s="23"/>
    </row>
    <row r="886" spans="1:24" ht="171" hidden="1">
      <c r="A886" s="19" t="s">
        <v>1587</v>
      </c>
      <c r="B886" s="19" t="s">
        <v>1891</v>
      </c>
      <c r="C886" s="19" t="s">
        <v>1902</v>
      </c>
      <c r="D886" s="19" t="s">
        <v>1899</v>
      </c>
      <c r="E886" s="19">
        <v>20</v>
      </c>
      <c r="F886" s="19" t="s">
        <v>1931</v>
      </c>
      <c r="G886" s="19" t="s">
        <v>145</v>
      </c>
      <c r="H886" s="19" t="s">
        <v>154</v>
      </c>
      <c r="I886" s="19" t="s">
        <v>37</v>
      </c>
      <c r="J886" s="52">
        <v>480</v>
      </c>
      <c r="K886" s="19" t="s">
        <v>1234</v>
      </c>
      <c r="L886" s="192" t="s">
        <v>356</v>
      </c>
      <c r="M886" s="19">
        <v>1</v>
      </c>
      <c r="N886" s="19">
        <v>1712490</v>
      </c>
      <c r="O886" s="19" t="s">
        <v>1905</v>
      </c>
      <c r="P886" s="54" t="s">
        <v>162</v>
      </c>
      <c r="Q886" s="20">
        <v>0</v>
      </c>
      <c r="R886" s="20">
        <v>0</v>
      </c>
      <c r="S886" s="20">
        <v>0</v>
      </c>
      <c r="T886" s="19" t="s">
        <v>145</v>
      </c>
      <c r="U886" s="19" t="s">
        <v>1929</v>
      </c>
      <c r="V886" s="37"/>
      <c r="W886" s="216" t="s">
        <v>1328</v>
      </c>
      <c r="X886" s="23"/>
    </row>
    <row r="887" spans="1:24" ht="171" hidden="1">
      <c r="A887" s="19" t="s">
        <v>1587</v>
      </c>
      <c r="B887" s="19" t="s">
        <v>1891</v>
      </c>
      <c r="C887" s="19" t="s">
        <v>1902</v>
      </c>
      <c r="D887" s="19" t="s">
        <v>1899</v>
      </c>
      <c r="E887" s="19">
        <v>20</v>
      </c>
      <c r="F887" s="19" t="s">
        <v>1932</v>
      </c>
      <c r="G887" s="19" t="s">
        <v>145</v>
      </c>
      <c r="H887" s="19" t="s">
        <v>154</v>
      </c>
      <c r="I887" s="19" t="s">
        <v>37</v>
      </c>
      <c r="J887" s="52">
        <v>528</v>
      </c>
      <c r="K887" s="11" t="s">
        <v>1933</v>
      </c>
      <c r="L887" s="192" t="s">
        <v>610</v>
      </c>
      <c r="M887" s="19">
        <v>1</v>
      </c>
      <c r="N887" s="19">
        <v>2114212</v>
      </c>
      <c r="O887" s="19" t="s">
        <v>1923</v>
      </c>
      <c r="P887" s="54" t="s">
        <v>162</v>
      </c>
      <c r="Q887" s="20">
        <v>0</v>
      </c>
      <c r="R887" s="20">
        <v>0</v>
      </c>
      <c r="S887" s="20">
        <v>0</v>
      </c>
      <c r="T887" s="19" t="s">
        <v>145</v>
      </c>
      <c r="U887" s="19" t="s">
        <v>1929</v>
      </c>
      <c r="V887" s="37"/>
      <c r="W887" s="216" t="s">
        <v>1328</v>
      </c>
      <c r="X887" s="23"/>
    </row>
    <row r="888" spans="1:24" ht="74.25" hidden="1">
      <c r="A888" s="19" t="s">
        <v>1587</v>
      </c>
      <c r="B888" s="19" t="s">
        <v>1832</v>
      </c>
      <c r="C888" s="19" t="s">
        <v>1832</v>
      </c>
      <c r="D888" s="37" t="s">
        <v>1850</v>
      </c>
      <c r="E888" s="37">
        <v>12</v>
      </c>
      <c r="F888" s="37" t="s">
        <v>1888</v>
      </c>
      <c r="G888" s="37" t="s">
        <v>35</v>
      </c>
      <c r="H888" s="37" t="s">
        <v>36</v>
      </c>
      <c r="I888" s="37" t="s">
        <v>37</v>
      </c>
      <c r="J888" s="52">
        <v>20</v>
      </c>
      <c r="K888" s="8" t="s">
        <v>1230</v>
      </c>
      <c r="L888" s="192"/>
      <c r="M888" s="37">
        <v>1</v>
      </c>
      <c r="N888" s="37">
        <v>1568321</v>
      </c>
      <c r="O888" s="37" t="s">
        <v>1876</v>
      </c>
      <c r="P888" s="19" t="s">
        <v>247</v>
      </c>
      <c r="Q888" s="60">
        <v>0</v>
      </c>
      <c r="R888" s="20">
        <v>0</v>
      </c>
      <c r="S888" s="60">
        <v>0</v>
      </c>
      <c r="T888" s="19" t="s">
        <v>41</v>
      </c>
      <c r="U888" s="37" t="s">
        <v>2387</v>
      </c>
      <c r="V888" s="210" t="s">
        <v>148</v>
      </c>
      <c r="W888" s="216" t="s">
        <v>225</v>
      </c>
      <c r="X888" s="23"/>
    </row>
    <row r="889" spans="1:24" ht="74.25" hidden="1">
      <c r="A889" s="19" t="s">
        <v>1587</v>
      </c>
      <c r="B889" s="19" t="s">
        <v>1832</v>
      </c>
      <c r="C889" s="19" t="s">
        <v>1832</v>
      </c>
      <c r="D889" s="37" t="s">
        <v>1850</v>
      </c>
      <c r="E889" s="37">
        <v>12</v>
      </c>
      <c r="F889" s="37" t="s">
        <v>1888</v>
      </c>
      <c r="G889" s="37" t="s">
        <v>35</v>
      </c>
      <c r="H889" s="37" t="s">
        <v>36</v>
      </c>
      <c r="I889" s="37" t="s">
        <v>37</v>
      </c>
      <c r="J889" s="52">
        <v>20</v>
      </c>
      <c r="K889" s="8" t="s">
        <v>1230</v>
      </c>
      <c r="L889" s="192"/>
      <c r="M889" s="37">
        <v>1</v>
      </c>
      <c r="N889" s="37">
        <v>1454945</v>
      </c>
      <c r="O889" s="37" t="s">
        <v>1877</v>
      </c>
      <c r="P889" s="19" t="s">
        <v>247</v>
      </c>
      <c r="Q889" s="60">
        <v>0</v>
      </c>
      <c r="R889" s="20">
        <v>0</v>
      </c>
      <c r="S889" s="60">
        <v>0</v>
      </c>
      <c r="T889" s="19" t="s">
        <v>41</v>
      </c>
      <c r="U889" s="37" t="s">
        <v>2387</v>
      </c>
      <c r="V889" s="210" t="s">
        <v>148</v>
      </c>
      <c r="W889" s="216" t="s">
        <v>225</v>
      </c>
      <c r="X889" s="23"/>
    </row>
    <row r="890" spans="1:24" ht="74.25" hidden="1">
      <c r="A890" s="19" t="s">
        <v>1587</v>
      </c>
      <c r="B890" s="19" t="s">
        <v>1832</v>
      </c>
      <c r="C890" s="19" t="s">
        <v>1832</v>
      </c>
      <c r="D890" s="37" t="s">
        <v>1850</v>
      </c>
      <c r="E890" s="37">
        <v>12</v>
      </c>
      <c r="F890" s="37" t="s">
        <v>1888</v>
      </c>
      <c r="G890" s="37" t="s">
        <v>35</v>
      </c>
      <c r="H890" s="37" t="s">
        <v>36</v>
      </c>
      <c r="I890" s="37" t="s">
        <v>37</v>
      </c>
      <c r="J890" s="52">
        <v>20</v>
      </c>
      <c r="K890" s="8" t="s">
        <v>1230</v>
      </c>
      <c r="L890" s="192"/>
      <c r="M890" s="37">
        <v>1</v>
      </c>
      <c r="N890" s="37">
        <v>1520670</v>
      </c>
      <c r="O890" s="37" t="s">
        <v>1878</v>
      </c>
      <c r="P890" s="19" t="s">
        <v>247</v>
      </c>
      <c r="Q890" s="60">
        <v>0</v>
      </c>
      <c r="R890" s="20">
        <v>0</v>
      </c>
      <c r="S890" s="60">
        <v>0</v>
      </c>
      <c r="T890" s="19" t="s">
        <v>41</v>
      </c>
      <c r="U890" s="37" t="s">
        <v>2387</v>
      </c>
      <c r="V890" s="210" t="s">
        <v>148</v>
      </c>
      <c r="W890" s="216" t="s">
        <v>225</v>
      </c>
      <c r="X890" s="23"/>
    </row>
    <row r="891" spans="1:24" ht="74.25" hidden="1">
      <c r="A891" s="19" t="s">
        <v>1587</v>
      </c>
      <c r="B891" s="19" t="s">
        <v>1832</v>
      </c>
      <c r="C891" s="19" t="s">
        <v>1832</v>
      </c>
      <c r="D891" s="37" t="s">
        <v>1850</v>
      </c>
      <c r="E891" s="37">
        <v>12</v>
      </c>
      <c r="F891" s="37" t="s">
        <v>1888</v>
      </c>
      <c r="G891" s="37" t="s">
        <v>35</v>
      </c>
      <c r="H891" s="37" t="s">
        <v>36</v>
      </c>
      <c r="I891" s="37" t="s">
        <v>37</v>
      </c>
      <c r="J891" s="52">
        <v>20</v>
      </c>
      <c r="K891" s="8" t="s">
        <v>1230</v>
      </c>
      <c r="L891" s="192"/>
      <c r="M891" s="37">
        <v>1</v>
      </c>
      <c r="N891" s="37">
        <v>2372649</v>
      </c>
      <c r="O891" s="37" t="s">
        <v>1879</v>
      </c>
      <c r="P891" s="19" t="s">
        <v>247</v>
      </c>
      <c r="Q891" s="60">
        <v>0</v>
      </c>
      <c r="R891" s="20">
        <v>0</v>
      </c>
      <c r="S891" s="60">
        <v>0</v>
      </c>
      <c r="T891" s="19" t="s">
        <v>41</v>
      </c>
      <c r="U891" s="37" t="s">
        <v>2387</v>
      </c>
      <c r="V891" s="210" t="s">
        <v>148</v>
      </c>
      <c r="W891" s="216" t="s">
        <v>225</v>
      </c>
      <c r="X891" s="23"/>
    </row>
    <row r="892" spans="1:24" ht="42.75" hidden="1">
      <c r="A892" s="19" t="s">
        <v>1587</v>
      </c>
      <c r="B892" s="19" t="s">
        <v>1832</v>
      </c>
      <c r="C892" s="19" t="s">
        <v>1832</v>
      </c>
      <c r="D892" s="37" t="s">
        <v>1834</v>
      </c>
      <c r="E892" s="37">
        <v>15</v>
      </c>
      <c r="F892" s="37" t="s">
        <v>1846</v>
      </c>
      <c r="G892" s="37" t="s">
        <v>35</v>
      </c>
      <c r="H892" s="37" t="s">
        <v>314</v>
      </c>
      <c r="I892" s="37" t="s">
        <v>37</v>
      </c>
      <c r="J892" s="52">
        <v>120</v>
      </c>
      <c r="K892" s="8" t="s">
        <v>1230</v>
      </c>
      <c r="L892" s="192"/>
      <c r="M892" s="37">
        <v>1</v>
      </c>
      <c r="N892" s="37" t="s">
        <v>1230</v>
      </c>
      <c r="O892" s="37" t="s">
        <v>1230</v>
      </c>
      <c r="P892" s="19" t="s">
        <v>247</v>
      </c>
      <c r="Q892" s="60">
        <v>0</v>
      </c>
      <c r="R892" s="20">
        <v>0</v>
      </c>
      <c r="S892" s="60">
        <v>0</v>
      </c>
      <c r="T892" s="37" t="s">
        <v>41</v>
      </c>
      <c r="U892" s="131"/>
      <c r="V892" s="131" t="s">
        <v>184</v>
      </c>
      <c r="W892" s="216" t="s">
        <v>549</v>
      </c>
      <c r="X892" s="23"/>
    </row>
    <row r="893" spans="1:24" ht="42.75" hidden="1">
      <c r="A893" s="19" t="s">
        <v>1587</v>
      </c>
      <c r="B893" s="19" t="s">
        <v>1832</v>
      </c>
      <c r="C893" s="19" t="s">
        <v>1890</v>
      </c>
      <c r="D893" s="37" t="s">
        <v>1834</v>
      </c>
      <c r="E893" s="37">
        <v>15</v>
      </c>
      <c r="F893" s="37" t="s">
        <v>1846</v>
      </c>
      <c r="G893" s="37" t="s">
        <v>35</v>
      </c>
      <c r="H893" s="37" t="s">
        <v>314</v>
      </c>
      <c r="I893" s="37" t="s">
        <v>37</v>
      </c>
      <c r="J893" s="52">
        <v>120</v>
      </c>
      <c r="K893" s="8" t="s">
        <v>1230</v>
      </c>
      <c r="L893" s="192"/>
      <c r="M893" s="37">
        <v>1</v>
      </c>
      <c r="N893" s="37" t="s">
        <v>1230</v>
      </c>
      <c r="O893" s="37" t="s">
        <v>1230</v>
      </c>
      <c r="P893" s="19" t="s">
        <v>247</v>
      </c>
      <c r="Q893" s="60">
        <v>0</v>
      </c>
      <c r="R893" s="20">
        <v>0</v>
      </c>
      <c r="S893" s="60">
        <v>0</v>
      </c>
      <c r="T893" s="37" t="s">
        <v>41</v>
      </c>
      <c r="U893" s="131"/>
      <c r="V893" s="131" t="s">
        <v>184</v>
      </c>
      <c r="W893" s="216" t="s">
        <v>549</v>
      </c>
      <c r="X893" s="23"/>
    </row>
    <row r="894" spans="1:24" ht="42.75" hidden="1">
      <c r="A894" s="19" t="s">
        <v>1587</v>
      </c>
      <c r="B894" s="19" t="s">
        <v>1832</v>
      </c>
      <c r="C894" s="19" t="s">
        <v>1833</v>
      </c>
      <c r="D894" s="37" t="s">
        <v>1834</v>
      </c>
      <c r="E894" s="37">
        <v>15</v>
      </c>
      <c r="F894" s="37" t="s">
        <v>1846</v>
      </c>
      <c r="G894" s="37" t="s">
        <v>35</v>
      </c>
      <c r="H894" s="37" t="s">
        <v>314</v>
      </c>
      <c r="I894" s="37" t="s">
        <v>37</v>
      </c>
      <c r="J894" s="52">
        <v>120</v>
      </c>
      <c r="K894" s="8" t="s">
        <v>1230</v>
      </c>
      <c r="L894" s="192"/>
      <c r="M894" s="37">
        <v>1</v>
      </c>
      <c r="N894" s="37" t="s">
        <v>1230</v>
      </c>
      <c r="O894" s="37" t="s">
        <v>1230</v>
      </c>
      <c r="P894" s="19" t="s">
        <v>247</v>
      </c>
      <c r="Q894" s="60">
        <v>0</v>
      </c>
      <c r="R894" s="20">
        <v>0</v>
      </c>
      <c r="S894" s="60">
        <v>0</v>
      </c>
      <c r="T894" s="37" t="s">
        <v>41</v>
      </c>
      <c r="U894" s="131"/>
      <c r="V894" s="131" t="s">
        <v>184</v>
      </c>
      <c r="W894" s="216" t="s">
        <v>549</v>
      </c>
      <c r="X894" s="23"/>
    </row>
    <row r="895" spans="1:24" ht="42.75" hidden="1">
      <c r="A895" s="19" t="s">
        <v>1587</v>
      </c>
      <c r="B895" s="19" t="s">
        <v>1832</v>
      </c>
      <c r="C895" s="19" t="s">
        <v>1852</v>
      </c>
      <c r="D895" s="37" t="s">
        <v>1834</v>
      </c>
      <c r="E895" s="37">
        <v>15</v>
      </c>
      <c r="F895" s="37" t="s">
        <v>1846</v>
      </c>
      <c r="G895" s="37" t="s">
        <v>35</v>
      </c>
      <c r="H895" s="37" t="s">
        <v>314</v>
      </c>
      <c r="I895" s="37" t="s">
        <v>37</v>
      </c>
      <c r="J895" s="52">
        <v>120</v>
      </c>
      <c r="K895" s="8" t="s">
        <v>1230</v>
      </c>
      <c r="L895" s="192"/>
      <c r="M895" s="37">
        <v>1</v>
      </c>
      <c r="N895" s="37" t="s">
        <v>1230</v>
      </c>
      <c r="O895" s="37" t="s">
        <v>1230</v>
      </c>
      <c r="P895" s="19" t="s">
        <v>247</v>
      </c>
      <c r="Q895" s="60">
        <v>0</v>
      </c>
      <c r="R895" s="20">
        <v>0</v>
      </c>
      <c r="S895" s="60">
        <v>0</v>
      </c>
      <c r="T895" s="37" t="s">
        <v>41</v>
      </c>
      <c r="U895" s="131"/>
      <c r="V895" s="131" t="s">
        <v>184</v>
      </c>
      <c r="W895" s="216" t="s">
        <v>549</v>
      </c>
      <c r="X895" s="23"/>
    </row>
    <row r="896" spans="1:24" ht="85.5" hidden="1">
      <c r="A896" s="19" t="s">
        <v>1587</v>
      </c>
      <c r="B896" s="19" t="s">
        <v>1588</v>
      </c>
      <c r="C896" s="19" t="s">
        <v>1589</v>
      </c>
      <c r="D896" s="19" t="s">
        <v>1590</v>
      </c>
      <c r="E896" s="19">
        <v>15</v>
      </c>
      <c r="F896" s="19" t="s">
        <v>1606</v>
      </c>
      <c r="G896" s="19" t="s">
        <v>35</v>
      </c>
      <c r="H896" s="19" t="s">
        <v>36</v>
      </c>
      <c r="I896" s="19" t="s">
        <v>46</v>
      </c>
      <c r="J896" s="52">
        <v>32</v>
      </c>
      <c r="K896" s="8">
        <v>2020</v>
      </c>
      <c r="L896" s="192"/>
      <c r="M896" s="8">
        <v>3</v>
      </c>
      <c r="N896" s="12" t="s">
        <v>1230</v>
      </c>
      <c r="O896" s="12" t="s">
        <v>1230</v>
      </c>
      <c r="P896" s="8" t="s">
        <v>1592</v>
      </c>
      <c r="Q896" s="14">
        <v>4000</v>
      </c>
      <c r="R896" s="14">
        <v>0</v>
      </c>
      <c r="S896" s="14">
        <v>12000</v>
      </c>
      <c r="T896" s="19" t="s">
        <v>41</v>
      </c>
      <c r="U896" s="19"/>
      <c r="V896" s="216" t="s">
        <v>218</v>
      </c>
      <c r="W896" s="216" t="s">
        <v>377</v>
      </c>
      <c r="X896" s="23"/>
    </row>
    <row r="897" spans="1:24" ht="185.25" hidden="1">
      <c r="A897" s="19" t="s">
        <v>1587</v>
      </c>
      <c r="B897" s="19" t="s">
        <v>1891</v>
      </c>
      <c r="C897" s="19" t="s">
        <v>1902</v>
      </c>
      <c r="D897" s="19" t="s">
        <v>1893</v>
      </c>
      <c r="E897" s="19">
        <v>20</v>
      </c>
      <c r="F897" s="19" t="s">
        <v>898</v>
      </c>
      <c r="G897" s="19" t="s">
        <v>145</v>
      </c>
      <c r="H897" s="19" t="s">
        <v>36</v>
      </c>
      <c r="I897" s="19" t="s">
        <v>46</v>
      </c>
      <c r="J897" s="52">
        <v>120</v>
      </c>
      <c r="K897" s="19" t="s">
        <v>1230</v>
      </c>
      <c r="L897" s="192" t="s">
        <v>610</v>
      </c>
      <c r="M897" s="19">
        <v>1</v>
      </c>
      <c r="N897" s="19">
        <v>2091100</v>
      </c>
      <c r="O897" s="19" t="s">
        <v>1908</v>
      </c>
      <c r="P897" s="19" t="s">
        <v>268</v>
      </c>
      <c r="Q897" s="20">
        <v>0</v>
      </c>
      <c r="R897" s="20">
        <v>0</v>
      </c>
      <c r="S897" s="20">
        <v>0</v>
      </c>
      <c r="T897" s="19" t="s">
        <v>145</v>
      </c>
      <c r="V897" s="131" t="s">
        <v>201</v>
      </c>
      <c r="W897" s="131" t="s">
        <v>202</v>
      </c>
      <c r="X897" s="23"/>
    </row>
    <row r="898" spans="1:24" ht="71.25" hidden="1">
      <c r="A898" s="19" t="s">
        <v>1587</v>
      </c>
      <c r="B898" s="19" t="s">
        <v>1588</v>
      </c>
      <c r="C898" s="19" t="s">
        <v>1608</v>
      </c>
      <c r="D898" s="19" t="s">
        <v>1610</v>
      </c>
      <c r="E898" s="19">
        <v>20</v>
      </c>
      <c r="F898" s="19" t="s">
        <v>1614</v>
      </c>
      <c r="G898" s="19" t="s">
        <v>145</v>
      </c>
      <c r="H898" s="19" t="s">
        <v>36</v>
      </c>
      <c r="I898" s="19" t="s">
        <v>46</v>
      </c>
      <c r="J898" s="52">
        <v>180</v>
      </c>
      <c r="K898" s="8" t="s">
        <v>1615</v>
      </c>
      <c r="L898" s="192" t="s">
        <v>224</v>
      </c>
      <c r="M898" s="8">
        <v>1</v>
      </c>
      <c r="N898" s="8">
        <v>1548873</v>
      </c>
      <c r="O898" s="12" t="s">
        <v>1616</v>
      </c>
      <c r="P898" s="51" t="s">
        <v>162</v>
      </c>
      <c r="Q898" s="14">
        <v>0</v>
      </c>
      <c r="R898" s="14">
        <v>0</v>
      </c>
      <c r="S898" s="14">
        <v>0</v>
      </c>
      <c r="T898" s="19" t="s">
        <v>145</v>
      </c>
      <c r="V898" s="131" t="s">
        <v>201</v>
      </c>
      <c r="W898" s="131" t="s">
        <v>202</v>
      </c>
      <c r="X898" s="23"/>
    </row>
    <row r="899" spans="1:24" ht="128.25" hidden="1">
      <c r="A899" s="19" t="s">
        <v>1587</v>
      </c>
      <c r="B899" s="19" t="s">
        <v>1935</v>
      </c>
      <c r="C899" s="19" t="s">
        <v>1936</v>
      </c>
      <c r="D899" s="19" t="s">
        <v>1965</v>
      </c>
      <c r="E899" s="19">
        <v>15</v>
      </c>
      <c r="F899" s="19" t="s">
        <v>1997</v>
      </c>
      <c r="G899" s="19" t="s">
        <v>35</v>
      </c>
      <c r="H899" s="19" t="s">
        <v>36</v>
      </c>
      <c r="I899" s="19" t="s">
        <v>46</v>
      </c>
      <c r="J899" s="52">
        <v>100</v>
      </c>
      <c r="K899" s="8">
        <v>44013</v>
      </c>
      <c r="L899" s="192"/>
      <c r="M899" s="19">
        <v>1</v>
      </c>
      <c r="N899" s="19">
        <v>1481088</v>
      </c>
      <c r="O899" s="37" t="s">
        <v>1964</v>
      </c>
      <c r="P899" s="54" t="s">
        <v>162</v>
      </c>
      <c r="Q899" s="20">
        <v>0</v>
      </c>
      <c r="R899" s="20">
        <v>0</v>
      </c>
      <c r="S899" s="20">
        <v>0</v>
      </c>
      <c r="T899" s="19" t="s">
        <v>41</v>
      </c>
      <c r="U899" s="19"/>
      <c r="V899" s="131" t="s">
        <v>184</v>
      </c>
      <c r="W899" s="216" t="s">
        <v>269</v>
      </c>
      <c r="X899" s="23"/>
    </row>
    <row r="900" spans="1:24" ht="114" hidden="1">
      <c r="A900" s="19" t="s">
        <v>1587</v>
      </c>
      <c r="B900" s="19" t="s">
        <v>1588</v>
      </c>
      <c r="C900" s="19" t="s">
        <v>1608</v>
      </c>
      <c r="D900" s="19" t="s">
        <v>1611</v>
      </c>
      <c r="E900" s="19">
        <v>15</v>
      </c>
      <c r="F900" s="19" t="s">
        <v>1617</v>
      </c>
      <c r="G900" s="19" t="s">
        <v>45</v>
      </c>
      <c r="H900" s="19" t="s">
        <v>36</v>
      </c>
      <c r="I900" s="19" t="s">
        <v>37</v>
      </c>
      <c r="J900" s="52">
        <v>40</v>
      </c>
      <c r="K900" s="8">
        <v>2020</v>
      </c>
      <c r="L900" s="192"/>
      <c r="M900" s="8">
        <v>6</v>
      </c>
      <c r="N900" s="12" t="s">
        <v>1230</v>
      </c>
      <c r="O900" s="12" t="s">
        <v>1230</v>
      </c>
      <c r="P900" s="8" t="s">
        <v>1592</v>
      </c>
      <c r="Q900" s="14">
        <v>0</v>
      </c>
      <c r="R900" s="14">
        <v>0</v>
      </c>
      <c r="S900" s="14">
        <v>0</v>
      </c>
      <c r="T900" s="19" t="s">
        <v>41</v>
      </c>
      <c r="U900" s="19"/>
      <c r="V900" s="131" t="s">
        <v>48</v>
      </c>
      <c r="W900" s="216" t="s">
        <v>455</v>
      </c>
      <c r="X900" s="18" t="s">
        <v>58</v>
      </c>
    </row>
    <row r="901" spans="1:24" ht="85.5" hidden="1">
      <c r="A901" s="19" t="s">
        <v>1587</v>
      </c>
      <c r="B901" s="19" t="s">
        <v>1588</v>
      </c>
      <c r="C901" s="19" t="s">
        <v>1589</v>
      </c>
      <c r="D901" s="19" t="s">
        <v>1590</v>
      </c>
      <c r="E901" s="19">
        <v>15</v>
      </c>
      <c r="F901" s="19" t="s">
        <v>1607</v>
      </c>
      <c r="G901" s="19" t="s">
        <v>35</v>
      </c>
      <c r="H901" s="19" t="s">
        <v>36</v>
      </c>
      <c r="I901" s="19" t="s">
        <v>37</v>
      </c>
      <c r="J901" s="52">
        <v>40</v>
      </c>
      <c r="K901" s="8">
        <v>2020</v>
      </c>
      <c r="L901" s="192"/>
      <c r="M901" s="8">
        <v>10</v>
      </c>
      <c r="N901" s="12" t="s">
        <v>1230</v>
      </c>
      <c r="O901" s="12" t="s">
        <v>1230</v>
      </c>
      <c r="P901" s="8" t="s">
        <v>1592</v>
      </c>
      <c r="Q901" s="14">
        <v>0</v>
      </c>
      <c r="R901" s="14">
        <v>0</v>
      </c>
      <c r="S901" s="14">
        <v>0</v>
      </c>
      <c r="T901" s="19" t="s">
        <v>41</v>
      </c>
      <c r="U901" s="19"/>
      <c r="V901" s="213" t="s">
        <v>539</v>
      </c>
      <c r="W901" s="216" t="s">
        <v>540</v>
      </c>
      <c r="X901" s="23"/>
    </row>
    <row r="902" spans="1:24" ht="114" hidden="1">
      <c r="A902" s="19" t="s">
        <v>1587</v>
      </c>
      <c r="B902" s="19" t="s">
        <v>1832</v>
      </c>
      <c r="C902" s="19" t="s">
        <v>1852</v>
      </c>
      <c r="D902" s="37" t="s">
        <v>1853</v>
      </c>
      <c r="E902" s="37">
        <v>15</v>
      </c>
      <c r="F902" s="37" t="s">
        <v>1861</v>
      </c>
      <c r="G902" s="37" t="s">
        <v>35</v>
      </c>
      <c r="H902" s="37" t="s">
        <v>1839</v>
      </c>
      <c r="I902" s="19" t="s">
        <v>37</v>
      </c>
      <c r="J902" s="52">
        <v>80</v>
      </c>
      <c r="K902" s="8" t="s">
        <v>1862</v>
      </c>
      <c r="L902" s="192"/>
      <c r="M902" s="37">
        <v>1</v>
      </c>
      <c r="N902" s="37">
        <v>1491064</v>
      </c>
      <c r="O902" s="37" t="s">
        <v>1857</v>
      </c>
      <c r="P902" s="54" t="s">
        <v>162</v>
      </c>
      <c r="Q902" s="60">
        <v>11322.24</v>
      </c>
      <c r="R902" s="60">
        <v>11788.57</v>
      </c>
      <c r="S902" s="60">
        <v>23110.81</v>
      </c>
      <c r="T902" s="19" t="s">
        <v>41</v>
      </c>
      <c r="U902" s="37"/>
      <c r="V902" s="131" t="s">
        <v>184</v>
      </c>
      <c r="W902" s="216" t="s">
        <v>549</v>
      </c>
      <c r="X902" s="23"/>
    </row>
    <row r="903" spans="1:24" ht="42.75" hidden="1">
      <c r="A903" s="19" t="s">
        <v>1587</v>
      </c>
      <c r="B903" s="19" t="s">
        <v>1832</v>
      </c>
      <c r="C903" s="19" t="s">
        <v>1832</v>
      </c>
      <c r="D903" s="37" t="s">
        <v>1834</v>
      </c>
      <c r="E903" s="37">
        <v>15</v>
      </c>
      <c r="F903" s="37" t="s">
        <v>1889</v>
      </c>
      <c r="G903" s="37" t="s">
        <v>35</v>
      </c>
      <c r="H903" s="37" t="s">
        <v>825</v>
      </c>
      <c r="I903" s="37" t="s">
        <v>37</v>
      </c>
      <c r="J903" s="52">
        <v>120</v>
      </c>
      <c r="K903" s="8" t="s">
        <v>1230</v>
      </c>
      <c r="L903" s="192"/>
      <c r="M903" s="37">
        <v>1</v>
      </c>
      <c r="N903" s="37" t="s">
        <v>1230</v>
      </c>
      <c r="O903" s="37" t="s">
        <v>1230</v>
      </c>
      <c r="P903" s="19" t="s">
        <v>247</v>
      </c>
      <c r="Q903" s="60">
        <v>0</v>
      </c>
      <c r="R903" s="20">
        <v>0</v>
      </c>
      <c r="S903" s="60">
        <v>0</v>
      </c>
      <c r="T903" s="19" t="s">
        <v>41</v>
      </c>
      <c r="U903" s="131"/>
      <c r="V903" s="131" t="s">
        <v>184</v>
      </c>
      <c r="W903" s="216" t="s">
        <v>549</v>
      </c>
      <c r="X903" s="23"/>
    </row>
    <row r="904" spans="1:24" ht="171" hidden="1">
      <c r="A904" s="19" t="s">
        <v>1587</v>
      </c>
      <c r="B904" s="19" t="s">
        <v>1891</v>
      </c>
      <c r="C904" s="19" t="s">
        <v>1892</v>
      </c>
      <c r="D904" s="19" t="s">
        <v>1899</v>
      </c>
      <c r="E904" s="19">
        <v>20</v>
      </c>
      <c r="F904" s="19" t="s">
        <v>1901</v>
      </c>
      <c r="G904" s="19" t="s">
        <v>35</v>
      </c>
      <c r="H904" s="19" t="s">
        <v>36</v>
      </c>
      <c r="I904" s="19" t="s">
        <v>37</v>
      </c>
      <c r="J904" s="52">
        <v>40</v>
      </c>
      <c r="K904" s="19" t="s">
        <v>1230</v>
      </c>
      <c r="L904" s="192"/>
      <c r="M904" s="19">
        <v>1</v>
      </c>
      <c r="N904" s="19">
        <v>1491165</v>
      </c>
      <c r="O904" s="19" t="s">
        <v>1898</v>
      </c>
      <c r="P904" s="54" t="s">
        <v>162</v>
      </c>
      <c r="Q904" s="20">
        <v>0</v>
      </c>
      <c r="R904" s="20">
        <v>0</v>
      </c>
      <c r="S904" s="20">
        <v>0</v>
      </c>
      <c r="T904" s="19" t="s">
        <v>41</v>
      </c>
      <c r="U904" s="19"/>
      <c r="V904" s="131" t="s">
        <v>866</v>
      </c>
      <c r="W904" s="216" t="s">
        <v>1014</v>
      </c>
      <c r="X904" s="23"/>
    </row>
    <row r="905" spans="1:24" ht="85.5" hidden="1">
      <c r="A905" s="19" t="s">
        <v>1587</v>
      </c>
      <c r="B905" s="19" t="s">
        <v>1935</v>
      </c>
      <c r="C905" s="19" t="s">
        <v>1936</v>
      </c>
      <c r="D905" s="19" t="s">
        <v>1998</v>
      </c>
      <c r="E905" s="19">
        <v>15</v>
      </c>
      <c r="F905" s="19" t="s">
        <v>1999</v>
      </c>
      <c r="G905" s="19" t="s">
        <v>35</v>
      </c>
      <c r="H905" s="19" t="s">
        <v>310</v>
      </c>
      <c r="I905" s="19" t="s">
        <v>37</v>
      </c>
      <c r="J905" s="52">
        <v>40</v>
      </c>
      <c r="K905" s="8" t="s">
        <v>2000</v>
      </c>
      <c r="L905" s="192"/>
      <c r="M905" s="19">
        <v>1</v>
      </c>
      <c r="N905" s="19">
        <v>1491202</v>
      </c>
      <c r="O905" s="37" t="s">
        <v>1975</v>
      </c>
      <c r="P905" s="37" t="s">
        <v>611</v>
      </c>
      <c r="Q905" s="20">
        <v>2826</v>
      </c>
      <c r="R905" s="20">
        <v>16000</v>
      </c>
      <c r="S905" s="20">
        <v>18826</v>
      </c>
      <c r="T905" s="19" t="s">
        <v>41</v>
      </c>
      <c r="U905" s="19"/>
      <c r="V905" s="131" t="s">
        <v>184</v>
      </c>
      <c r="W905" s="131" t="s">
        <v>706</v>
      </c>
      <c r="X905" s="23"/>
    </row>
    <row r="906" spans="1:24" ht="85.5" hidden="1">
      <c r="A906" s="19" t="s">
        <v>1587</v>
      </c>
      <c r="B906" s="19" t="s">
        <v>1935</v>
      </c>
      <c r="C906" s="19" t="s">
        <v>1936</v>
      </c>
      <c r="D906" s="19" t="s">
        <v>1953</v>
      </c>
      <c r="E906" s="19">
        <v>15</v>
      </c>
      <c r="F906" s="19" t="s">
        <v>1999</v>
      </c>
      <c r="G906" s="19" t="s">
        <v>35</v>
      </c>
      <c r="H906" s="19" t="s">
        <v>310</v>
      </c>
      <c r="I906" s="19" t="s">
        <v>37</v>
      </c>
      <c r="J906" s="52">
        <v>40</v>
      </c>
      <c r="K906" s="8" t="s">
        <v>2000</v>
      </c>
      <c r="L906" s="192"/>
      <c r="M906" s="19">
        <v>1</v>
      </c>
      <c r="N906" s="19">
        <v>2114493</v>
      </c>
      <c r="O906" s="37" t="s">
        <v>1974</v>
      </c>
      <c r="P906" s="37" t="s">
        <v>611</v>
      </c>
      <c r="Q906" s="20">
        <v>2826</v>
      </c>
      <c r="R906" s="20">
        <v>16000</v>
      </c>
      <c r="S906" s="20">
        <v>18826</v>
      </c>
      <c r="T906" s="19" t="s">
        <v>41</v>
      </c>
      <c r="U906" s="19"/>
      <c r="V906" s="131" t="s">
        <v>184</v>
      </c>
      <c r="W906" s="131" t="s">
        <v>706</v>
      </c>
      <c r="X906" s="23"/>
    </row>
    <row r="907" spans="1:24" ht="57" hidden="1">
      <c r="A907" s="19" t="s">
        <v>1587</v>
      </c>
      <c r="B907" s="19" t="s">
        <v>1832</v>
      </c>
      <c r="C907" s="19" t="s">
        <v>1832</v>
      </c>
      <c r="D907" s="37" t="s">
        <v>1847</v>
      </c>
      <c r="E907" s="37">
        <v>15</v>
      </c>
      <c r="F907" s="37" t="s">
        <v>1848</v>
      </c>
      <c r="G907" s="37" t="s">
        <v>35</v>
      </c>
      <c r="H907" s="37" t="s">
        <v>1839</v>
      </c>
      <c r="I907" s="37" t="s">
        <v>37</v>
      </c>
      <c r="J907" s="52">
        <v>20</v>
      </c>
      <c r="K907" s="8" t="s">
        <v>1230</v>
      </c>
      <c r="L907" s="192"/>
      <c r="M907" s="37">
        <v>1</v>
      </c>
      <c r="N907" s="37" t="s">
        <v>1230</v>
      </c>
      <c r="O907" s="37" t="s">
        <v>1230</v>
      </c>
      <c r="P907" s="19" t="s">
        <v>247</v>
      </c>
      <c r="Q907" s="151">
        <v>300</v>
      </c>
      <c r="R907" s="138">
        <v>2000</v>
      </c>
      <c r="S907" s="151">
        <v>2300</v>
      </c>
      <c r="T907" s="19" t="s">
        <v>41</v>
      </c>
      <c r="U907" s="37"/>
      <c r="V907" s="131" t="s">
        <v>184</v>
      </c>
      <c r="W907" s="264" t="s">
        <v>549</v>
      </c>
      <c r="X907" s="23"/>
    </row>
    <row r="908" spans="1:24" ht="57" hidden="1">
      <c r="A908" s="19" t="s">
        <v>1587</v>
      </c>
      <c r="B908" s="19" t="s">
        <v>1832</v>
      </c>
      <c r="C908" s="19" t="s">
        <v>1890</v>
      </c>
      <c r="D908" s="37" t="s">
        <v>1847</v>
      </c>
      <c r="E908" s="37">
        <v>15</v>
      </c>
      <c r="F908" s="37" t="s">
        <v>1848</v>
      </c>
      <c r="G908" s="37" t="s">
        <v>35</v>
      </c>
      <c r="H908" s="37" t="s">
        <v>1839</v>
      </c>
      <c r="I908" s="37" t="s">
        <v>37</v>
      </c>
      <c r="J908" s="52">
        <v>20</v>
      </c>
      <c r="K908" s="8" t="s">
        <v>1230</v>
      </c>
      <c r="L908" s="192"/>
      <c r="M908" s="37">
        <v>1</v>
      </c>
      <c r="N908" s="37" t="s">
        <v>1230</v>
      </c>
      <c r="O908" s="37" t="s">
        <v>1230</v>
      </c>
      <c r="P908" s="19" t="s">
        <v>247</v>
      </c>
      <c r="Q908" s="151">
        <v>300</v>
      </c>
      <c r="R908" s="138">
        <v>2000</v>
      </c>
      <c r="S908" s="151">
        <v>2300</v>
      </c>
      <c r="T908" s="19" t="s">
        <v>41</v>
      </c>
      <c r="U908" s="37"/>
      <c r="V908" s="131" t="s">
        <v>184</v>
      </c>
      <c r="W908" s="264" t="s">
        <v>549</v>
      </c>
      <c r="X908" s="23"/>
    </row>
    <row r="909" spans="1:24" ht="57" hidden="1">
      <c r="A909" s="19" t="s">
        <v>1587</v>
      </c>
      <c r="B909" s="19" t="s">
        <v>1832</v>
      </c>
      <c r="C909" s="19" t="s">
        <v>1890</v>
      </c>
      <c r="D909" s="37" t="s">
        <v>1847</v>
      </c>
      <c r="E909" s="37">
        <v>15</v>
      </c>
      <c r="F909" s="37" t="s">
        <v>1848</v>
      </c>
      <c r="G909" s="37" t="s">
        <v>35</v>
      </c>
      <c r="H909" s="37" t="s">
        <v>1839</v>
      </c>
      <c r="I909" s="37" t="s">
        <v>37</v>
      </c>
      <c r="J909" s="52">
        <v>20</v>
      </c>
      <c r="K909" s="8" t="s">
        <v>1230</v>
      </c>
      <c r="L909" s="192"/>
      <c r="M909" s="37">
        <v>1</v>
      </c>
      <c r="N909" s="37" t="s">
        <v>1230</v>
      </c>
      <c r="O909" s="37" t="s">
        <v>1230</v>
      </c>
      <c r="P909" s="19" t="s">
        <v>247</v>
      </c>
      <c r="Q909" s="151">
        <v>300</v>
      </c>
      <c r="R909" s="138">
        <v>2000</v>
      </c>
      <c r="S909" s="151">
        <v>2300</v>
      </c>
      <c r="T909" s="19" t="s">
        <v>41</v>
      </c>
      <c r="U909" s="37"/>
      <c r="V909" s="131" t="s">
        <v>184</v>
      </c>
      <c r="W909" s="264" t="s">
        <v>549</v>
      </c>
      <c r="X909" s="23"/>
    </row>
    <row r="910" spans="1:24" ht="57" hidden="1">
      <c r="A910" s="19" t="s">
        <v>1587</v>
      </c>
      <c r="B910" s="19" t="s">
        <v>1832</v>
      </c>
      <c r="C910" s="19" t="s">
        <v>1833</v>
      </c>
      <c r="D910" s="37" t="s">
        <v>1847</v>
      </c>
      <c r="E910" s="37">
        <v>15</v>
      </c>
      <c r="F910" s="37" t="s">
        <v>1848</v>
      </c>
      <c r="G910" s="37" t="s">
        <v>35</v>
      </c>
      <c r="H910" s="37" t="s">
        <v>1839</v>
      </c>
      <c r="I910" s="37" t="s">
        <v>37</v>
      </c>
      <c r="J910" s="52">
        <v>20</v>
      </c>
      <c r="K910" s="8" t="s">
        <v>1230</v>
      </c>
      <c r="L910" s="192"/>
      <c r="M910" s="37">
        <v>1</v>
      </c>
      <c r="N910" s="37" t="s">
        <v>1230</v>
      </c>
      <c r="O910" s="37" t="s">
        <v>1230</v>
      </c>
      <c r="P910" s="19" t="s">
        <v>247</v>
      </c>
      <c r="Q910" s="151">
        <v>300</v>
      </c>
      <c r="R910" s="138">
        <v>2000</v>
      </c>
      <c r="S910" s="151">
        <v>2300</v>
      </c>
      <c r="T910" s="19" t="s">
        <v>41</v>
      </c>
      <c r="U910" s="37"/>
      <c r="V910" s="131" t="s">
        <v>184</v>
      </c>
      <c r="W910" s="264" t="s">
        <v>549</v>
      </c>
      <c r="X910" s="23"/>
    </row>
    <row r="911" spans="1:24" ht="57" hidden="1">
      <c r="A911" s="19" t="s">
        <v>1587</v>
      </c>
      <c r="B911" s="19" t="s">
        <v>1832</v>
      </c>
      <c r="C911" s="19" t="s">
        <v>1833</v>
      </c>
      <c r="D911" s="37" t="s">
        <v>1847</v>
      </c>
      <c r="E911" s="37">
        <v>15</v>
      </c>
      <c r="F911" s="37" t="s">
        <v>1848</v>
      </c>
      <c r="G911" s="37" t="s">
        <v>35</v>
      </c>
      <c r="H911" s="37" t="s">
        <v>1839</v>
      </c>
      <c r="I911" s="37" t="s">
        <v>37</v>
      </c>
      <c r="J911" s="52">
        <v>20</v>
      </c>
      <c r="K911" s="8" t="s">
        <v>1230</v>
      </c>
      <c r="L911" s="192"/>
      <c r="M911" s="37">
        <v>1</v>
      </c>
      <c r="N911" s="37" t="s">
        <v>1230</v>
      </c>
      <c r="O911" s="37" t="s">
        <v>1230</v>
      </c>
      <c r="P911" s="19" t="s">
        <v>247</v>
      </c>
      <c r="Q911" s="151">
        <v>300</v>
      </c>
      <c r="R911" s="138">
        <v>2000</v>
      </c>
      <c r="S911" s="151">
        <v>2300</v>
      </c>
      <c r="T911" s="19" t="s">
        <v>41</v>
      </c>
      <c r="U911" s="37"/>
      <c r="V911" s="131" t="s">
        <v>184</v>
      </c>
      <c r="W911" s="264" t="s">
        <v>549</v>
      </c>
      <c r="X911" s="23"/>
    </row>
    <row r="912" spans="1:24" ht="57" hidden="1">
      <c r="A912" s="19" t="s">
        <v>1587</v>
      </c>
      <c r="B912" s="19" t="s">
        <v>1832</v>
      </c>
      <c r="C912" s="19" t="s">
        <v>1852</v>
      </c>
      <c r="D912" s="37" t="s">
        <v>1847</v>
      </c>
      <c r="E912" s="37">
        <v>15</v>
      </c>
      <c r="F912" s="37" t="s">
        <v>1848</v>
      </c>
      <c r="G912" s="37" t="s">
        <v>35</v>
      </c>
      <c r="H912" s="37" t="s">
        <v>1839</v>
      </c>
      <c r="I912" s="37" t="s">
        <v>37</v>
      </c>
      <c r="J912" s="52">
        <v>20</v>
      </c>
      <c r="K912" s="8" t="s">
        <v>1230</v>
      </c>
      <c r="L912" s="192"/>
      <c r="M912" s="37">
        <v>1</v>
      </c>
      <c r="N912" s="37" t="s">
        <v>1230</v>
      </c>
      <c r="O912" s="37" t="s">
        <v>1230</v>
      </c>
      <c r="P912" s="19" t="s">
        <v>247</v>
      </c>
      <c r="Q912" s="151">
        <v>300</v>
      </c>
      <c r="R912" s="138">
        <v>2000</v>
      </c>
      <c r="S912" s="151">
        <v>2300</v>
      </c>
      <c r="T912" s="19" t="s">
        <v>41</v>
      </c>
      <c r="U912" s="37"/>
      <c r="V912" s="131" t="s">
        <v>184</v>
      </c>
      <c r="W912" s="264" t="s">
        <v>549</v>
      </c>
      <c r="X912" s="23"/>
    </row>
    <row r="913" spans="1:24" ht="213.75" hidden="1">
      <c r="A913" s="19" t="s">
        <v>158</v>
      </c>
      <c r="B913" s="19" t="s">
        <v>498</v>
      </c>
      <c r="C913" s="19" t="s">
        <v>498</v>
      </c>
      <c r="D913" s="19" t="s">
        <v>499</v>
      </c>
      <c r="E913" s="19">
        <v>15</v>
      </c>
      <c r="F913" s="19" t="s">
        <v>500</v>
      </c>
      <c r="G913" s="19" t="s">
        <v>145</v>
      </c>
      <c r="H913" s="19" t="s">
        <v>36</v>
      </c>
      <c r="I913" s="19" t="s">
        <v>46</v>
      </c>
      <c r="J913" s="52">
        <v>130</v>
      </c>
      <c r="K913" s="8" t="s">
        <v>501</v>
      </c>
      <c r="L913" s="192" t="s">
        <v>216</v>
      </c>
      <c r="M913" s="19">
        <v>1</v>
      </c>
      <c r="N913" s="12">
        <v>2110511</v>
      </c>
      <c r="O913" s="12" t="s">
        <v>502</v>
      </c>
      <c r="P913" s="54" t="s">
        <v>162</v>
      </c>
      <c r="Q913" s="49">
        <v>0</v>
      </c>
      <c r="R913" s="20">
        <v>0</v>
      </c>
      <c r="S913" s="20">
        <f t="shared" ref="S913:S976" si="14">(R913+Q913)*M913</f>
        <v>0</v>
      </c>
      <c r="T913" s="19" t="s">
        <v>145</v>
      </c>
      <c r="U913" s="15" t="s">
        <v>2388</v>
      </c>
      <c r="V913" s="131" t="s">
        <v>503</v>
      </c>
      <c r="W913" s="131" t="s">
        <v>504</v>
      </c>
      <c r="X913" s="23"/>
    </row>
    <row r="914" spans="1:24" ht="85.5" hidden="1">
      <c r="A914" s="19" t="s">
        <v>158</v>
      </c>
      <c r="B914" s="19" t="s">
        <v>498</v>
      </c>
      <c r="C914" s="19" t="s">
        <v>498</v>
      </c>
      <c r="D914" s="19" t="s">
        <v>505</v>
      </c>
      <c r="E914" s="19">
        <v>12</v>
      </c>
      <c r="F914" s="19" t="s">
        <v>506</v>
      </c>
      <c r="G914" s="19" t="s">
        <v>145</v>
      </c>
      <c r="H914" s="19" t="s">
        <v>36</v>
      </c>
      <c r="I914" s="19" t="s">
        <v>46</v>
      </c>
      <c r="J914" s="52">
        <v>150</v>
      </c>
      <c r="K914" s="8" t="s">
        <v>507</v>
      </c>
      <c r="L914" s="192" t="s">
        <v>152</v>
      </c>
      <c r="M914" s="19">
        <v>1</v>
      </c>
      <c r="N914" s="8">
        <v>1568278</v>
      </c>
      <c r="O914" s="8" t="s">
        <v>508</v>
      </c>
      <c r="P914" s="54" t="s">
        <v>162</v>
      </c>
      <c r="Q914" s="20">
        <v>0</v>
      </c>
      <c r="R914" s="20">
        <v>0</v>
      </c>
      <c r="S914" s="20">
        <f t="shared" si="14"/>
        <v>0</v>
      </c>
      <c r="T914" s="19" t="s">
        <v>145</v>
      </c>
      <c r="U914" s="15" t="s">
        <v>2388</v>
      </c>
      <c r="V914" s="131" t="s">
        <v>48</v>
      </c>
      <c r="W914" s="131" t="s">
        <v>188</v>
      </c>
      <c r="X914" s="23"/>
    </row>
    <row r="915" spans="1:24" ht="85.5" hidden="1">
      <c r="A915" s="19" t="s">
        <v>158</v>
      </c>
      <c r="B915" s="19" t="s">
        <v>498</v>
      </c>
      <c r="C915" s="19" t="s">
        <v>498</v>
      </c>
      <c r="D915" s="19" t="s">
        <v>505</v>
      </c>
      <c r="E915" s="19">
        <v>12</v>
      </c>
      <c r="F915" s="19" t="s">
        <v>506</v>
      </c>
      <c r="G915" s="19" t="s">
        <v>145</v>
      </c>
      <c r="H915" s="19" t="s">
        <v>36</v>
      </c>
      <c r="I915" s="19" t="s">
        <v>46</v>
      </c>
      <c r="J915" s="52">
        <v>270</v>
      </c>
      <c r="K915" s="8" t="s">
        <v>509</v>
      </c>
      <c r="L915" s="192" t="s">
        <v>356</v>
      </c>
      <c r="M915" s="19">
        <v>1</v>
      </c>
      <c r="N915" s="8">
        <v>2090964</v>
      </c>
      <c r="O915" s="8" t="s">
        <v>510</v>
      </c>
      <c r="P915" s="54" t="s">
        <v>268</v>
      </c>
      <c r="Q915" s="20">
        <v>0</v>
      </c>
      <c r="R915" s="20">
        <v>0</v>
      </c>
      <c r="S915" s="20">
        <f t="shared" si="14"/>
        <v>0</v>
      </c>
      <c r="T915" s="19" t="s">
        <v>145</v>
      </c>
      <c r="U915" s="15" t="s">
        <v>2388</v>
      </c>
      <c r="V915" s="131" t="s">
        <v>48</v>
      </c>
      <c r="W915" s="131" t="s">
        <v>188</v>
      </c>
      <c r="X915" s="23"/>
    </row>
    <row r="916" spans="1:24" ht="85.5" hidden="1">
      <c r="A916" s="19" t="s">
        <v>158</v>
      </c>
      <c r="B916" s="19" t="s">
        <v>429</v>
      </c>
      <c r="C916" s="19" t="s">
        <v>429</v>
      </c>
      <c r="D916" s="19" t="s">
        <v>430</v>
      </c>
      <c r="E916" s="19">
        <v>15</v>
      </c>
      <c r="F916" s="19" t="s">
        <v>168</v>
      </c>
      <c r="G916" s="19" t="s">
        <v>45</v>
      </c>
      <c r="H916" s="19" t="s">
        <v>36</v>
      </c>
      <c r="I916" s="19" t="s">
        <v>37</v>
      </c>
      <c r="J916" s="52">
        <v>40</v>
      </c>
      <c r="K916" s="153"/>
      <c r="L916" s="192"/>
      <c r="M916" s="19">
        <v>6</v>
      </c>
      <c r="N916" s="153"/>
      <c r="O916" s="153"/>
      <c r="P916" s="54" t="s">
        <v>162</v>
      </c>
      <c r="Q916" s="49">
        <v>0</v>
      </c>
      <c r="R916" s="20">
        <v>0</v>
      </c>
      <c r="S916" s="20">
        <f t="shared" si="14"/>
        <v>0</v>
      </c>
      <c r="T916" s="19" t="s">
        <v>41</v>
      </c>
      <c r="U916" s="15" t="s">
        <v>2267</v>
      </c>
      <c r="V916" s="221" t="s">
        <v>48</v>
      </c>
      <c r="W916" s="221" t="s">
        <v>163</v>
      </c>
      <c r="X916" s="36" t="s">
        <v>50</v>
      </c>
    </row>
    <row r="917" spans="1:24" ht="85.5" hidden="1">
      <c r="A917" s="19" t="s">
        <v>158</v>
      </c>
      <c r="B917" s="19" t="s">
        <v>429</v>
      </c>
      <c r="C917" s="19" t="s">
        <v>429</v>
      </c>
      <c r="D917" s="19" t="s">
        <v>430</v>
      </c>
      <c r="E917" s="19">
        <v>15</v>
      </c>
      <c r="F917" s="19" t="s">
        <v>49</v>
      </c>
      <c r="G917" s="19" t="s">
        <v>45</v>
      </c>
      <c r="H917" s="19" t="s">
        <v>36</v>
      </c>
      <c r="I917" s="19" t="s">
        <v>37</v>
      </c>
      <c r="J917" s="52">
        <v>40</v>
      </c>
      <c r="K917" s="153"/>
      <c r="L917" s="192"/>
      <c r="M917" s="19">
        <v>6</v>
      </c>
      <c r="N917" s="153"/>
      <c r="O917" s="153"/>
      <c r="P917" s="54" t="s">
        <v>162</v>
      </c>
      <c r="Q917" s="49">
        <v>0</v>
      </c>
      <c r="R917" s="20">
        <v>0</v>
      </c>
      <c r="S917" s="20">
        <f t="shared" si="14"/>
        <v>0</v>
      </c>
      <c r="T917" s="19" t="s">
        <v>41</v>
      </c>
      <c r="U917" s="15" t="s">
        <v>2267</v>
      </c>
      <c r="V917" s="131" t="s">
        <v>48</v>
      </c>
      <c r="W917" s="131" t="s">
        <v>49</v>
      </c>
      <c r="X917" s="36" t="s">
        <v>50</v>
      </c>
    </row>
    <row r="918" spans="1:24" ht="114" hidden="1">
      <c r="A918" s="19" t="s">
        <v>158</v>
      </c>
      <c r="B918" s="19" t="s">
        <v>429</v>
      </c>
      <c r="C918" s="19" t="s">
        <v>429</v>
      </c>
      <c r="D918" s="19" t="s">
        <v>431</v>
      </c>
      <c r="E918" s="19">
        <v>15</v>
      </c>
      <c r="F918" s="19" t="s">
        <v>432</v>
      </c>
      <c r="G918" s="19" t="s">
        <v>145</v>
      </c>
      <c r="H918" s="19" t="s">
        <v>36</v>
      </c>
      <c r="I918" s="19" t="s">
        <v>46</v>
      </c>
      <c r="J918" s="52">
        <v>100</v>
      </c>
      <c r="K918" s="8" t="s">
        <v>433</v>
      </c>
      <c r="L918" s="192" t="s">
        <v>272</v>
      </c>
      <c r="M918" s="19">
        <v>1</v>
      </c>
      <c r="N918" s="37">
        <v>1492168</v>
      </c>
      <c r="O918" s="37" t="s">
        <v>434</v>
      </c>
      <c r="P918" s="54" t="s">
        <v>162</v>
      </c>
      <c r="Q918" s="20">
        <v>0</v>
      </c>
      <c r="R918" s="20">
        <v>0</v>
      </c>
      <c r="S918" s="20">
        <f t="shared" si="14"/>
        <v>0</v>
      </c>
      <c r="T918" s="19" t="s">
        <v>145</v>
      </c>
      <c r="U918" s="19" t="s">
        <v>2381</v>
      </c>
      <c r="V918" s="131" t="s">
        <v>176</v>
      </c>
      <c r="W918" s="216" t="s">
        <v>177</v>
      </c>
      <c r="X918" s="23"/>
    </row>
    <row r="919" spans="1:24" ht="114" hidden="1">
      <c r="A919" s="19" t="s">
        <v>158</v>
      </c>
      <c r="B919" s="19" t="s">
        <v>429</v>
      </c>
      <c r="C919" s="19" t="s">
        <v>429</v>
      </c>
      <c r="D919" s="19" t="s">
        <v>431</v>
      </c>
      <c r="E919" s="19">
        <v>15</v>
      </c>
      <c r="F919" s="19" t="s">
        <v>435</v>
      </c>
      <c r="G919" s="19" t="s">
        <v>145</v>
      </c>
      <c r="H919" s="19" t="s">
        <v>36</v>
      </c>
      <c r="I919" s="19" t="s">
        <v>46</v>
      </c>
      <c r="J919" s="52">
        <v>100</v>
      </c>
      <c r="K919" s="8" t="s">
        <v>436</v>
      </c>
      <c r="L919" s="192" t="s">
        <v>216</v>
      </c>
      <c r="M919" s="19">
        <v>1</v>
      </c>
      <c r="N919" s="37">
        <v>1222297</v>
      </c>
      <c r="O919" s="37" t="s">
        <v>437</v>
      </c>
      <c r="P919" s="54" t="s">
        <v>162</v>
      </c>
      <c r="Q919" s="20">
        <v>0</v>
      </c>
      <c r="R919" s="20">
        <v>0</v>
      </c>
      <c r="S919" s="20">
        <f t="shared" si="14"/>
        <v>0</v>
      </c>
      <c r="T919" s="19" t="s">
        <v>145</v>
      </c>
      <c r="U919" s="19"/>
      <c r="V919" s="131" t="s">
        <v>148</v>
      </c>
      <c r="W919" s="131" t="s">
        <v>157</v>
      </c>
      <c r="X919" s="23"/>
    </row>
    <row r="920" spans="1:24" ht="114" hidden="1">
      <c r="A920" s="19" t="s">
        <v>158</v>
      </c>
      <c r="B920" s="19" t="s">
        <v>498</v>
      </c>
      <c r="C920" s="19" t="s">
        <v>498</v>
      </c>
      <c r="D920" s="19" t="s">
        <v>511</v>
      </c>
      <c r="E920" s="19">
        <v>16</v>
      </c>
      <c r="F920" s="19" t="s">
        <v>512</v>
      </c>
      <c r="G920" s="19" t="s">
        <v>145</v>
      </c>
      <c r="H920" s="19" t="s">
        <v>36</v>
      </c>
      <c r="I920" s="19" t="s">
        <v>46</v>
      </c>
      <c r="J920" s="52">
        <v>30</v>
      </c>
      <c r="K920" s="8" t="s">
        <v>507</v>
      </c>
      <c r="L920" s="192" t="s">
        <v>152</v>
      </c>
      <c r="M920" s="19">
        <v>1</v>
      </c>
      <c r="N920" s="37">
        <v>1568278</v>
      </c>
      <c r="O920" s="37" t="s">
        <v>508</v>
      </c>
      <c r="P920" s="54" t="s">
        <v>162</v>
      </c>
      <c r="Q920" s="20">
        <v>0</v>
      </c>
      <c r="R920" s="20">
        <v>0</v>
      </c>
      <c r="S920" s="20">
        <f t="shared" si="14"/>
        <v>0</v>
      </c>
      <c r="T920" s="19" t="s">
        <v>145</v>
      </c>
      <c r="U920" s="15" t="s">
        <v>2388</v>
      </c>
      <c r="V920" s="131" t="s">
        <v>48</v>
      </c>
      <c r="W920" s="216" t="s">
        <v>188</v>
      </c>
      <c r="X920" s="23"/>
    </row>
    <row r="921" spans="1:24" ht="114" hidden="1">
      <c r="A921" s="19" t="s">
        <v>158</v>
      </c>
      <c r="B921" s="19" t="s">
        <v>429</v>
      </c>
      <c r="C921" s="19" t="s">
        <v>429</v>
      </c>
      <c r="D921" s="19" t="s">
        <v>431</v>
      </c>
      <c r="E921" s="19">
        <v>15</v>
      </c>
      <c r="F921" s="19" t="s">
        <v>438</v>
      </c>
      <c r="G921" s="19" t="s">
        <v>145</v>
      </c>
      <c r="H921" s="19" t="s">
        <v>36</v>
      </c>
      <c r="I921" s="19" t="s">
        <v>46</v>
      </c>
      <c r="J921" s="52">
        <v>10</v>
      </c>
      <c r="K921" s="8" t="s">
        <v>433</v>
      </c>
      <c r="L921" s="192" t="s">
        <v>272</v>
      </c>
      <c r="M921" s="19">
        <v>1</v>
      </c>
      <c r="N921" s="37">
        <v>1491218</v>
      </c>
      <c r="O921" s="37" t="s">
        <v>439</v>
      </c>
      <c r="P921" s="54" t="s">
        <v>162</v>
      </c>
      <c r="Q921" s="20">
        <v>0</v>
      </c>
      <c r="R921" s="20">
        <v>0</v>
      </c>
      <c r="S921" s="20">
        <f t="shared" si="14"/>
        <v>0</v>
      </c>
      <c r="T921" s="19" t="s">
        <v>145</v>
      </c>
      <c r="U921" s="15" t="s">
        <v>2389</v>
      </c>
      <c r="V921" s="131" t="s">
        <v>201</v>
      </c>
      <c r="W921" s="131" t="s">
        <v>202</v>
      </c>
      <c r="X921" s="23"/>
    </row>
    <row r="922" spans="1:24" ht="114" hidden="1">
      <c r="A922" s="19" t="s">
        <v>158</v>
      </c>
      <c r="B922" s="54" t="s">
        <v>429</v>
      </c>
      <c r="C922" s="54" t="s">
        <v>429</v>
      </c>
      <c r="D922" s="54" t="s">
        <v>431</v>
      </c>
      <c r="E922" s="54">
        <v>15</v>
      </c>
      <c r="F922" s="19" t="s">
        <v>438</v>
      </c>
      <c r="G922" s="54" t="s">
        <v>145</v>
      </c>
      <c r="H922" s="54" t="s">
        <v>36</v>
      </c>
      <c r="I922" s="19" t="s">
        <v>46</v>
      </c>
      <c r="J922" s="52">
        <v>250</v>
      </c>
      <c r="K922" s="8" t="s">
        <v>433</v>
      </c>
      <c r="L922" s="192" t="s">
        <v>272</v>
      </c>
      <c r="M922" s="54">
        <v>1</v>
      </c>
      <c r="N922" s="54">
        <v>1492981</v>
      </c>
      <c r="O922" s="37" t="s">
        <v>440</v>
      </c>
      <c r="P922" s="54" t="s">
        <v>162</v>
      </c>
      <c r="Q922" s="20">
        <v>0</v>
      </c>
      <c r="R922" s="20">
        <v>0</v>
      </c>
      <c r="S922" s="20">
        <f t="shared" si="14"/>
        <v>0</v>
      </c>
      <c r="T922" s="54" t="s">
        <v>145</v>
      </c>
      <c r="U922" s="15" t="s">
        <v>2389</v>
      </c>
      <c r="V922" s="131" t="s">
        <v>201</v>
      </c>
      <c r="W922" s="131" t="s">
        <v>202</v>
      </c>
      <c r="X922" s="23"/>
    </row>
    <row r="923" spans="1:24" ht="85.5" hidden="1">
      <c r="A923" s="19" t="s">
        <v>158</v>
      </c>
      <c r="B923" s="19" t="s">
        <v>429</v>
      </c>
      <c r="C923" s="19" t="s">
        <v>429</v>
      </c>
      <c r="D923" s="19" t="s">
        <v>362</v>
      </c>
      <c r="E923" s="19">
        <v>15</v>
      </c>
      <c r="F923" s="19" t="s">
        <v>438</v>
      </c>
      <c r="G923" s="19" t="s">
        <v>145</v>
      </c>
      <c r="H923" s="19" t="s">
        <v>36</v>
      </c>
      <c r="I923" s="19" t="s">
        <v>46</v>
      </c>
      <c r="J923" s="52">
        <v>100</v>
      </c>
      <c r="K923" s="8" t="s">
        <v>436</v>
      </c>
      <c r="L923" s="192" t="s">
        <v>216</v>
      </c>
      <c r="M923" s="19">
        <v>1</v>
      </c>
      <c r="N923" s="37">
        <v>1222297</v>
      </c>
      <c r="O923" s="37" t="s">
        <v>437</v>
      </c>
      <c r="P923" s="54" t="s">
        <v>162</v>
      </c>
      <c r="Q923" s="20">
        <v>0</v>
      </c>
      <c r="R923" s="20">
        <v>0</v>
      </c>
      <c r="S923" s="20">
        <f t="shared" si="14"/>
        <v>0</v>
      </c>
      <c r="T923" s="19" t="s">
        <v>145</v>
      </c>
      <c r="U923" s="15" t="s">
        <v>2389</v>
      </c>
      <c r="V923" s="131" t="s">
        <v>201</v>
      </c>
      <c r="W923" s="131" t="s">
        <v>202</v>
      </c>
      <c r="X923" s="23"/>
    </row>
    <row r="924" spans="1:24" ht="114" hidden="1">
      <c r="A924" s="19" t="s">
        <v>158</v>
      </c>
      <c r="B924" s="19" t="s">
        <v>429</v>
      </c>
      <c r="C924" s="19" t="s">
        <v>429</v>
      </c>
      <c r="D924" s="19" t="s">
        <v>431</v>
      </c>
      <c r="E924" s="19">
        <v>15</v>
      </c>
      <c r="F924" s="19" t="s">
        <v>441</v>
      </c>
      <c r="G924" s="19" t="s">
        <v>145</v>
      </c>
      <c r="H924" s="19" t="s">
        <v>36</v>
      </c>
      <c r="I924" s="19" t="s">
        <v>46</v>
      </c>
      <c r="J924" s="52">
        <v>10</v>
      </c>
      <c r="K924" s="8" t="s">
        <v>436</v>
      </c>
      <c r="L924" s="192" t="s">
        <v>216</v>
      </c>
      <c r="M924" s="19">
        <v>1</v>
      </c>
      <c r="N924" s="37">
        <v>1222297</v>
      </c>
      <c r="O924" s="37" t="s">
        <v>437</v>
      </c>
      <c r="P924" s="54" t="s">
        <v>162</v>
      </c>
      <c r="Q924" s="20">
        <v>0</v>
      </c>
      <c r="R924" s="20">
        <v>0</v>
      </c>
      <c r="S924" s="20">
        <f t="shared" si="14"/>
        <v>0</v>
      </c>
      <c r="T924" s="19" t="s">
        <v>145</v>
      </c>
      <c r="U924" s="15"/>
      <c r="V924" s="216" t="s">
        <v>56</v>
      </c>
      <c r="W924" s="216" t="s">
        <v>57</v>
      </c>
      <c r="X924" s="23"/>
    </row>
    <row r="925" spans="1:24" ht="114" hidden="1">
      <c r="A925" s="19" t="s">
        <v>158</v>
      </c>
      <c r="B925" s="19" t="s">
        <v>498</v>
      </c>
      <c r="C925" s="19" t="s">
        <v>498</v>
      </c>
      <c r="D925" s="19" t="s">
        <v>513</v>
      </c>
      <c r="E925" s="19">
        <v>15</v>
      </c>
      <c r="F925" s="19" t="s">
        <v>514</v>
      </c>
      <c r="G925" s="19" t="s">
        <v>35</v>
      </c>
      <c r="H925" s="19" t="s">
        <v>36</v>
      </c>
      <c r="I925" s="19" t="s">
        <v>46</v>
      </c>
      <c r="J925" s="52">
        <v>30</v>
      </c>
      <c r="K925" s="52" t="s">
        <v>515</v>
      </c>
      <c r="L925" s="192"/>
      <c r="M925" s="19">
        <v>1</v>
      </c>
      <c r="N925" s="37">
        <v>1914787</v>
      </c>
      <c r="O925" s="37" t="s">
        <v>516</v>
      </c>
      <c r="P925" s="19" t="s">
        <v>40</v>
      </c>
      <c r="Q925" s="154">
        <v>0</v>
      </c>
      <c r="R925" s="20">
        <v>0</v>
      </c>
      <c r="S925" s="60">
        <f t="shared" si="14"/>
        <v>0</v>
      </c>
      <c r="T925" s="19" t="s">
        <v>41</v>
      </c>
      <c r="U925" s="15" t="s">
        <v>2390</v>
      </c>
      <c r="V925" s="131" t="s">
        <v>92</v>
      </c>
      <c r="W925" s="216" t="s">
        <v>517</v>
      </c>
      <c r="X925" s="23"/>
    </row>
    <row r="926" spans="1:24" ht="156.75" hidden="1">
      <c r="A926" s="19" t="s">
        <v>158</v>
      </c>
      <c r="B926" s="19" t="s">
        <v>498</v>
      </c>
      <c r="C926" s="19" t="s">
        <v>498</v>
      </c>
      <c r="D926" s="19" t="s">
        <v>518</v>
      </c>
      <c r="E926" s="19">
        <v>12</v>
      </c>
      <c r="F926" s="19" t="s">
        <v>519</v>
      </c>
      <c r="G926" s="19" t="s">
        <v>145</v>
      </c>
      <c r="H926" s="19" t="s">
        <v>36</v>
      </c>
      <c r="I926" s="19" t="s">
        <v>37</v>
      </c>
      <c r="J926" s="52">
        <v>30</v>
      </c>
      <c r="K926" s="52" t="s">
        <v>520</v>
      </c>
      <c r="L926" s="192" t="s">
        <v>224</v>
      </c>
      <c r="M926" s="19">
        <v>1</v>
      </c>
      <c r="N926" s="19">
        <v>2110511</v>
      </c>
      <c r="O926" s="19" t="s">
        <v>502</v>
      </c>
      <c r="P926" s="54" t="s">
        <v>162</v>
      </c>
      <c r="Q926" s="20">
        <v>0</v>
      </c>
      <c r="R926" s="20">
        <v>0</v>
      </c>
      <c r="S926" s="20">
        <f t="shared" si="14"/>
        <v>0</v>
      </c>
      <c r="T926" s="19" t="s">
        <v>145</v>
      </c>
      <c r="U926" s="15" t="s">
        <v>2388</v>
      </c>
      <c r="V926" s="131" t="s">
        <v>235</v>
      </c>
      <c r="W926" s="216" t="s">
        <v>236</v>
      </c>
      <c r="X926" s="23"/>
    </row>
    <row r="927" spans="1:24" ht="156.75" hidden="1">
      <c r="A927" s="19" t="s">
        <v>158</v>
      </c>
      <c r="B927" s="19" t="s">
        <v>498</v>
      </c>
      <c r="C927" s="19" t="s">
        <v>498</v>
      </c>
      <c r="D927" s="19" t="s">
        <v>518</v>
      </c>
      <c r="E927" s="19">
        <v>12</v>
      </c>
      <c r="F927" s="19" t="s">
        <v>442</v>
      </c>
      <c r="G927" s="19" t="s">
        <v>35</v>
      </c>
      <c r="H927" s="19" t="s">
        <v>36</v>
      </c>
      <c r="I927" s="19" t="s">
        <v>37</v>
      </c>
      <c r="J927" s="52">
        <v>80</v>
      </c>
      <c r="K927" s="52" t="s">
        <v>521</v>
      </c>
      <c r="L927" s="192"/>
      <c r="M927" s="19">
        <v>1</v>
      </c>
      <c r="N927" s="19">
        <v>1441282</v>
      </c>
      <c r="O927" s="19" t="s">
        <v>522</v>
      </c>
      <c r="P927" s="54" t="s">
        <v>162</v>
      </c>
      <c r="Q927" s="20">
        <v>5550</v>
      </c>
      <c r="R927" s="20">
        <v>0</v>
      </c>
      <c r="S927" s="20">
        <f t="shared" si="14"/>
        <v>5550</v>
      </c>
      <c r="T927" s="19" t="s">
        <v>235</v>
      </c>
      <c r="U927" s="15" t="s">
        <v>2391</v>
      </c>
      <c r="V927" s="131" t="s">
        <v>235</v>
      </c>
      <c r="W927" s="216" t="s">
        <v>236</v>
      </c>
      <c r="X927" s="23"/>
    </row>
    <row r="928" spans="1:24" ht="156.75" hidden="1">
      <c r="A928" s="19" t="s">
        <v>158</v>
      </c>
      <c r="B928" s="19" t="s">
        <v>498</v>
      </c>
      <c r="C928" s="19" t="s">
        <v>498</v>
      </c>
      <c r="D928" s="19" t="s">
        <v>518</v>
      </c>
      <c r="E928" s="19">
        <v>12</v>
      </c>
      <c r="F928" s="19" t="s">
        <v>442</v>
      </c>
      <c r="G928" s="19" t="s">
        <v>145</v>
      </c>
      <c r="H928" s="19" t="s">
        <v>36</v>
      </c>
      <c r="I928" s="19" t="s">
        <v>91</v>
      </c>
      <c r="J928" s="52">
        <v>30</v>
      </c>
      <c r="K928" s="52" t="s">
        <v>507</v>
      </c>
      <c r="L928" s="192" t="s">
        <v>152</v>
      </c>
      <c r="M928" s="19">
        <v>1</v>
      </c>
      <c r="N928" s="19">
        <v>1568278</v>
      </c>
      <c r="O928" s="19" t="s">
        <v>508</v>
      </c>
      <c r="P928" s="54" t="s">
        <v>162</v>
      </c>
      <c r="Q928" s="20">
        <v>0</v>
      </c>
      <c r="R928" s="20">
        <v>0</v>
      </c>
      <c r="S928" s="20">
        <f t="shared" si="14"/>
        <v>0</v>
      </c>
      <c r="T928" s="19" t="s">
        <v>145</v>
      </c>
      <c r="U928" s="15" t="s">
        <v>2388</v>
      </c>
      <c r="V928" s="131" t="s">
        <v>235</v>
      </c>
      <c r="W928" s="216" t="s">
        <v>236</v>
      </c>
      <c r="X928" s="23"/>
    </row>
    <row r="929" spans="1:24" ht="85.5" hidden="1">
      <c r="A929" s="19" t="s">
        <v>158</v>
      </c>
      <c r="B929" s="19" t="s">
        <v>429</v>
      </c>
      <c r="C929" s="19" t="s">
        <v>429</v>
      </c>
      <c r="D929" s="19" t="s">
        <v>362</v>
      </c>
      <c r="E929" s="19">
        <v>15</v>
      </c>
      <c r="F929" s="19" t="s">
        <v>442</v>
      </c>
      <c r="G929" s="19" t="s">
        <v>35</v>
      </c>
      <c r="H929" s="19" t="s">
        <v>36</v>
      </c>
      <c r="I929" s="19" t="s">
        <v>37</v>
      </c>
      <c r="J929" s="52">
        <v>430</v>
      </c>
      <c r="K929" s="52" t="s">
        <v>443</v>
      </c>
      <c r="L929" s="192"/>
      <c r="M929" s="19">
        <v>1</v>
      </c>
      <c r="N929" s="37">
        <v>1491218</v>
      </c>
      <c r="O929" s="37" t="s">
        <v>439</v>
      </c>
      <c r="P929" s="54" t="s">
        <v>162</v>
      </c>
      <c r="Q929" s="49">
        <v>1680</v>
      </c>
      <c r="R929" s="20">
        <v>0</v>
      </c>
      <c r="S929" s="20">
        <f t="shared" si="14"/>
        <v>1680</v>
      </c>
      <c r="T929" s="19" t="s">
        <v>235</v>
      </c>
      <c r="U929" s="15" t="s">
        <v>2391</v>
      </c>
      <c r="V929" s="131" t="s">
        <v>235</v>
      </c>
      <c r="W929" s="216" t="s">
        <v>236</v>
      </c>
      <c r="X929" s="23"/>
    </row>
    <row r="930" spans="1:24" ht="85.5" hidden="1">
      <c r="A930" s="19" t="s">
        <v>158</v>
      </c>
      <c r="B930" s="19" t="s">
        <v>429</v>
      </c>
      <c r="C930" s="19" t="s">
        <v>429</v>
      </c>
      <c r="D930" s="19" t="s">
        <v>362</v>
      </c>
      <c r="E930" s="19">
        <v>15</v>
      </c>
      <c r="F930" s="19" t="s">
        <v>442</v>
      </c>
      <c r="G930" s="19" t="s">
        <v>35</v>
      </c>
      <c r="H930" s="19" t="s">
        <v>36</v>
      </c>
      <c r="I930" s="19" t="s">
        <v>37</v>
      </c>
      <c r="J930" s="52">
        <v>430</v>
      </c>
      <c r="K930" s="52" t="s">
        <v>443</v>
      </c>
      <c r="L930" s="192"/>
      <c r="M930" s="19">
        <v>1</v>
      </c>
      <c r="N930" s="37">
        <v>1492981</v>
      </c>
      <c r="O930" s="37" t="s">
        <v>440</v>
      </c>
      <c r="P930" s="54" t="s">
        <v>162</v>
      </c>
      <c r="Q930" s="49">
        <v>1680</v>
      </c>
      <c r="R930" s="20">
        <v>0</v>
      </c>
      <c r="S930" s="20">
        <f t="shared" si="14"/>
        <v>1680</v>
      </c>
      <c r="T930" s="19" t="s">
        <v>235</v>
      </c>
      <c r="U930" s="15" t="s">
        <v>2391</v>
      </c>
      <c r="V930" s="131" t="s">
        <v>235</v>
      </c>
      <c r="W930" s="216" t="s">
        <v>236</v>
      </c>
      <c r="X930" s="23"/>
    </row>
    <row r="931" spans="1:24" ht="85.5" hidden="1">
      <c r="A931" s="19" t="s">
        <v>158</v>
      </c>
      <c r="B931" s="19" t="s">
        <v>429</v>
      </c>
      <c r="C931" s="19" t="s">
        <v>429</v>
      </c>
      <c r="D931" s="19" t="s">
        <v>362</v>
      </c>
      <c r="E931" s="19">
        <v>15</v>
      </c>
      <c r="F931" s="19" t="s">
        <v>444</v>
      </c>
      <c r="G931" s="19" t="s">
        <v>145</v>
      </c>
      <c r="H931" s="19" t="s">
        <v>36</v>
      </c>
      <c r="I931" s="19" t="s">
        <v>46</v>
      </c>
      <c r="J931" s="52">
        <v>20</v>
      </c>
      <c r="K931" s="52" t="s">
        <v>436</v>
      </c>
      <c r="L931" s="192" t="s">
        <v>216</v>
      </c>
      <c r="M931" s="19">
        <v>1</v>
      </c>
      <c r="N931" s="37">
        <v>1222297</v>
      </c>
      <c r="O931" s="37" t="s">
        <v>437</v>
      </c>
      <c r="P931" s="54" t="s">
        <v>162</v>
      </c>
      <c r="Q931" s="20">
        <v>0</v>
      </c>
      <c r="R931" s="20">
        <v>0</v>
      </c>
      <c r="S931" s="20">
        <f t="shared" si="14"/>
        <v>0</v>
      </c>
      <c r="T931" s="19" t="s">
        <v>145</v>
      </c>
      <c r="U931" s="15"/>
      <c r="V931" s="131" t="s">
        <v>243</v>
      </c>
      <c r="W931" s="216" t="s">
        <v>244</v>
      </c>
      <c r="X931" s="23"/>
    </row>
    <row r="932" spans="1:24" ht="85.5" hidden="1">
      <c r="A932" s="19" t="s">
        <v>158</v>
      </c>
      <c r="B932" s="19" t="s">
        <v>429</v>
      </c>
      <c r="C932" s="19" t="s">
        <v>429</v>
      </c>
      <c r="D932" s="19" t="s">
        <v>445</v>
      </c>
      <c r="E932" s="19">
        <v>15</v>
      </c>
      <c r="F932" s="19" t="s">
        <v>446</v>
      </c>
      <c r="G932" s="19" t="s">
        <v>35</v>
      </c>
      <c r="H932" s="19" t="s">
        <v>36</v>
      </c>
      <c r="I932" s="19" t="s">
        <v>37</v>
      </c>
      <c r="J932" s="52">
        <v>720</v>
      </c>
      <c r="K932" s="52" t="s">
        <v>447</v>
      </c>
      <c r="L932" s="192"/>
      <c r="M932" s="19">
        <v>1</v>
      </c>
      <c r="N932" s="37">
        <v>1492148</v>
      </c>
      <c r="O932" s="37" t="s">
        <v>448</v>
      </c>
      <c r="P932" s="54" t="s">
        <v>162</v>
      </c>
      <c r="Q932" s="154">
        <v>0</v>
      </c>
      <c r="R932" s="20">
        <v>0</v>
      </c>
      <c r="S932" s="60">
        <f t="shared" si="14"/>
        <v>0</v>
      </c>
      <c r="T932" s="19" t="s">
        <v>228</v>
      </c>
      <c r="U932" s="15" t="s">
        <v>2392</v>
      </c>
      <c r="V932" s="131" t="s">
        <v>63</v>
      </c>
      <c r="W932" s="216" t="s">
        <v>449</v>
      </c>
      <c r="X932" s="23"/>
    </row>
    <row r="933" spans="1:24" ht="85.5" hidden="1">
      <c r="A933" s="19" t="s">
        <v>158</v>
      </c>
      <c r="B933" s="54" t="s">
        <v>429</v>
      </c>
      <c r="C933" s="54" t="s">
        <v>429</v>
      </c>
      <c r="D933" s="54" t="s">
        <v>445</v>
      </c>
      <c r="E933" s="54">
        <v>15</v>
      </c>
      <c r="F933" s="54" t="s">
        <v>450</v>
      </c>
      <c r="G933" s="54" t="s">
        <v>145</v>
      </c>
      <c r="H933" s="54" t="s">
        <v>36</v>
      </c>
      <c r="I933" s="19" t="s">
        <v>46</v>
      </c>
      <c r="J933" s="52">
        <v>140</v>
      </c>
      <c r="K933" s="52" t="s">
        <v>433</v>
      </c>
      <c r="L933" s="192" t="s">
        <v>272</v>
      </c>
      <c r="M933" s="54">
        <v>1</v>
      </c>
      <c r="N933" s="54">
        <v>1492981</v>
      </c>
      <c r="O933" s="37" t="s">
        <v>440</v>
      </c>
      <c r="P933" s="54" t="s">
        <v>162</v>
      </c>
      <c r="Q933" s="20">
        <v>0</v>
      </c>
      <c r="R933" s="20">
        <v>0</v>
      </c>
      <c r="S933" s="20">
        <f t="shared" si="14"/>
        <v>0</v>
      </c>
      <c r="T933" s="54" t="s">
        <v>145</v>
      </c>
      <c r="U933" s="15" t="s">
        <v>995</v>
      </c>
      <c r="V933" s="210" t="s">
        <v>148</v>
      </c>
      <c r="W933" s="216" t="s">
        <v>225</v>
      </c>
      <c r="X933" s="23"/>
    </row>
    <row r="934" spans="1:24" ht="156.75" hidden="1">
      <c r="A934" s="19" t="s">
        <v>158</v>
      </c>
      <c r="B934" s="19" t="s">
        <v>498</v>
      </c>
      <c r="C934" s="19" t="s">
        <v>498</v>
      </c>
      <c r="D934" s="19" t="s">
        <v>518</v>
      </c>
      <c r="E934" s="19">
        <v>12</v>
      </c>
      <c r="F934" s="19" t="s">
        <v>523</v>
      </c>
      <c r="G934" s="19" t="s">
        <v>35</v>
      </c>
      <c r="H934" s="19" t="s">
        <v>36</v>
      </c>
      <c r="I934" s="19" t="s">
        <v>37</v>
      </c>
      <c r="J934" s="52">
        <v>80</v>
      </c>
      <c r="K934" s="52" t="s">
        <v>521</v>
      </c>
      <c r="L934" s="192"/>
      <c r="M934" s="19">
        <v>1</v>
      </c>
      <c r="N934" s="19">
        <v>1493291</v>
      </c>
      <c r="O934" s="19" t="s">
        <v>524</v>
      </c>
      <c r="P934" s="54" t="s">
        <v>162</v>
      </c>
      <c r="Q934" s="20">
        <v>2350</v>
      </c>
      <c r="R934" s="20">
        <v>0</v>
      </c>
      <c r="S934" s="20">
        <f t="shared" si="14"/>
        <v>2350</v>
      </c>
      <c r="T934" s="19" t="s">
        <v>235</v>
      </c>
      <c r="U934" s="15" t="s">
        <v>2391</v>
      </c>
      <c r="V934" s="131" t="s">
        <v>235</v>
      </c>
      <c r="W934" s="216" t="s">
        <v>236</v>
      </c>
      <c r="X934" s="23"/>
    </row>
    <row r="935" spans="1:24" ht="114" hidden="1">
      <c r="A935" s="19" t="s">
        <v>158</v>
      </c>
      <c r="B935" s="19" t="s">
        <v>429</v>
      </c>
      <c r="C935" s="19" t="s">
        <v>429</v>
      </c>
      <c r="D935" s="19" t="s">
        <v>431</v>
      </c>
      <c r="E935" s="19">
        <v>15</v>
      </c>
      <c r="F935" s="19" t="s">
        <v>229</v>
      </c>
      <c r="G935" s="19" t="s">
        <v>145</v>
      </c>
      <c r="H935" s="19" t="s">
        <v>36</v>
      </c>
      <c r="I935" s="19" t="s">
        <v>46</v>
      </c>
      <c r="J935" s="52">
        <v>20</v>
      </c>
      <c r="K935" s="52" t="s">
        <v>436</v>
      </c>
      <c r="L935" s="192" t="s">
        <v>216</v>
      </c>
      <c r="M935" s="19">
        <v>1</v>
      </c>
      <c r="N935" s="37">
        <v>1222297</v>
      </c>
      <c r="O935" s="37" t="s">
        <v>437</v>
      </c>
      <c r="P935" s="54" t="s">
        <v>162</v>
      </c>
      <c r="Q935" s="20">
        <v>0</v>
      </c>
      <c r="R935" s="20">
        <v>0</v>
      </c>
      <c r="S935" s="20">
        <f t="shared" si="14"/>
        <v>0</v>
      </c>
      <c r="T935" s="19" t="s">
        <v>145</v>
      </c>
      <c r="U935" s="15" t="s">
        <v>2393</v>
      </c>
      <c r="V935" s="216" t="s">
        <v>230</v>
      </c>
      <c r="W935" s="216" t="s">
        <v>231</v>
      </c>
      <c r="X935" s="23"/>
    </row>
    <row r="936" spans="1:24" ht="114" hidden="1">
      <c r="A936" s="19" t="s">
        <v>158</v>
      </c>
      <c r="B936" s="19" t="s">
        <v>429</v>
      </c>
      <c r="C936" s="19" t="s">
        <v>429</v>
      </c>
      <c r="D936" s="19" t="s">
        <v>431</v>
      </c>
      <c r="E936" s="19">
        <v>15</v>
      </c>
      <c r="F936" s="57" t="s">
        <v>451</v>
      </c>
      <c r="G936" s="19" t="s">
        <v>145</v>
      </c>
      <c r="H936" s="19" t="s">
        <v>36</v>
      </c>
      <c r="I936" s="19" t="s">
        <v>46</v>
      </c>
      <c r="J936" s="52">
        <v>200</v>
      </c>
      <c r="K936" s="52" t="s">
        <v>433</v>
      </c>
      <c r="L936" s="192" t="s">
        <v>272</v>
      </c>
      <c r="M936" s="19">
        <v>1</v>
      </c>
      <c r="N936" s="37">
        <v>1492168</v>
      </c>
      <c r="O936" s="37" t="s">
        <v>434</v>
      </c>
      <c r="P936" s="54" t="s">
        <v>162</v>
      </c>
      <c r="Q936" s="20">
        <v>0</v>
      </c>
      <c r="R936" s="20">
        <v>0</v>
      </c>
      <c r="S936" s="20">
        <f t="shared" si="14"/>
        <v>0</v>
      </c>
      <c r="T936" s="19" t="s">
        <v>145</v>
      </c>
      <c r="V936" s="210" t="s">
        <v>48</v>
      </c>
      <c r="W936" s="131" t="s">
        <v>274</v>
      </c>
      <c r="X936" s="23"/>
    </row>
    <row r="937" spans="1:24" ht="85.5" hidden="1">
      <c r="A937" s="19" t="s">
        <v>158</v>
      </c>
      <c r="B937" s="19" t="s">
        <v>429</v>
      </c>
      <c r="C937" s="19" t="s">
        <v>429</v>
      </c>
      <c r="D937" s="19" t="s">
        <v>362</v>
      </c>
      <c r="E937" s="19">
        <v>15</v>
      </c>
      <c r="F937" s="19" t="s">
        <v>452</v>
      </c>
      <c r="G937" s="19" t="s">
        <v>145</v>
      </c>
      <c r="H937" s="19" t="s">
        <v>36</v>
      </c>
      <c r="I937" s="19" t="s">
        <v>46</v>
      </c>
      <c r="J937" s="52">
        <v>20</v>
      </c>
      <c r="K937" s="52" t="s">
        <v>436</v>
      </c>
      <c r="L937" s="192" t="s">
        <v>216</v>
      </c>
      <c r="M937" s="19">
        <v>1</v>
      </c>
      <c r="N937" s="37">
        <v>1222297</v>
      </c>
      <c r="O937" s="37" t="s">
        <v>437</v>
      </c>
      <c r="P937" s="54" t="s">
        <v>162</v>
      </c>
      <c r="Q937" s="20">
        <v>0</v>
      </c>
      <c r="R937" s="20">
        <v>0</v>
      </c>
      <c r="S937" s="20">
        <f t="shared" si="14"/>
        <v>0</v>
      </c>
      <c r="T937" s="19" t="s">
        <v>145</v>
      </c>
      <c r="V937" s="131" t="s">
        <v>48</v>
      </c>
      <c r="W937" s="131" t="s">
        <v>69</v>
      </c>
      <c r="X937" s="23"/>
    </row>
    <row r="938" spans="1:24" ht="85.5" hidden="1">
      <c r="A938" s="19" t="s">
        <v>158</v>
      </c>
      <c r="B938" s="19" t="s">
        <v>429</v>
      </c>
      <c r="C938" s="19" t="s">
        <v>429</v>
      </c>
      <c r="D938" s="19" t="s">
        <v>362</v>
      </c>
      <c r="E938" s="19">
        <v>15</v>
      </c>
      <c r="F938" s="19" t="s">
        <v>453</v>
      </c>
      <c r="G938" s="19" t="s">
        <v>145</v>
      </c>
      <c r="H938" s="19" t="s">
        <v>36</v>
      </c>
      <c r="I938" s="19" t="s">
        <v>46</v>
      </c>
      <c r="J938" s="52">
        <v>50</v>
      </c>
      <c r="K938" s="52" t="s">
        <v>436</v>
      </c>
      <c r="L938" s="192" t="s">
        <v>216</v>
      </c>
      <c r="M938" s="19">
        <v>1</v>
      </c>
      <c r="N938" s="19">
        <v>1222297</v>
      </c>
      <c r="O938" s="19" t="s">
        <v>437</v>
      </c>
      <c r="P938" s="54" t="s">
        <v>162</v>
      </c>
      <c r="Q938" s="20">
        <v>0</v>
      </c>
      <c r="R938" s="20">
        <v>0</v>
      </c>
      <c r="S938" s="20">
        <f t="shared" si="14"/>
        <v>0</v>
      </c>
      <c r="T938" s="19" t="s">
        <v>145</v>
      </c>
      <c r="U938" s="15" t="s">
        <v>2381</v>
      </c>
      <c r="V938" s="220" t="s">
        <v>176</v>
      </c>
      <c r="W938" s="216" t="s">
        <v>254</v>
      </c>
      <c r="X938" s="23"/>
    </row>
    <row r="939" spans="1:24" ht="114" hidden="1">
      <c r="A939" s="19" t="s">
        <v>158</v>
      </c>
      <c r="B939" s="19" t="s">
        <v>429</v>
      </c>
      <c r="C939" s="19" t="s">
        <v>429</v>
      </c>
      <c r="D939" s="19" t="s">
        <v>431</v>
      </c>
      <c r="E939" s="19">
        <v>15</v>
      </c>
      <c r="F939" s="19" t="s">
        <v>454</v>
      </c>
      <c r="G939" s="19" t="s">
        <v>145</v>
      </c>
      <c r="H939" s="19" t="s">
        <v>36</v>
      </c>
      <c r="I939" s="19" t="s">
        <v>46</v>
      </c>
      <c r="J939" s="52">
        <v>20</v>
      </c>
      <c r="K939" s="52" t="s">
        <v>436</v>
      </c>
      <c r="L939" s="192" t="s">
        <v>216</v>
      </c>
      <c r="M939" s="19">
        <v>1</v>
      </c>
      <c r="N939" s="37">
        <v>1222297</v>
      </c>
      <c r="O939" s="37" t="s">
        <v>437</v>
      </c>
      <c r="P939" s="54" t="s">
        <v>162</v>
      </c>
      <c r="Q939" s="20">
        <v>0</v>
      </c>
      <c r="R939" s="20">
        <v>0</v>
      </c>
      <c r="S939" s="20">
        <f t="shared" si="14"/>
        <v>0</v>
      </c>
      <c r="T939" s="19" t="s">
        <v>145</v>
      </c>
      <c r="U939" s="15"/>
      <c r="V939" s="131" t="s">
        <v>48</v>
      </c>
      <c r="W939" s="216" t="s">
        <v>455</v>
      </c>
      <c r="X939" s="23"/>
    </row>
    <row r="940" spans="1:24" ht="114" hidden="1">
      <c r="A940" s="19" t="s">
        <v>158</v>
      </c>
      <c r="B940" s="19" t="s">
        <v>429</v>
      </c>
      <c r="C940" s="19" t="s">
        <v>429</v>
      </c>
      <c r="D940" s="19" t="s">
        <v>431</v>
      </c>
      <c r="E940" s="19">
        <v>15</v>
      </c>
      <c r="F940" s="19" t="s">
        <v>456</v>
      </c>
      <c r="G940" s="19" t="s">
        <v>145</v>
      </c>
      <c r="H940" s="19" t="s">
        <v>36</v>
      </c>
      <c r="I940" s="19" t="s">
        <v>46</v>
      </c>
      <c r="J940" s="52">
        <v>10</v>
      </c>
      <c r="K940" s="52" t="s">
        <v>436</v>
      </c>
      <c r="L940" s="192" t="s">
        <v>216</v>
      </c>
      <c r="M940" s="19">
        <v>1</v>
      </c>
      <c r="N940" s="37">
        <v>1222297</v>
      </c>
      <c r="O940" s="37" t="s">
        <v>437</v>
      </c>
      <c r="P940" s="54" t="s">
        <v>162</v>
      </c>
      <c r="Q940" s="20">
        <v>0</v>
      </c>
      <c r="R940" s="20">
        <v>0</v>
      </c>
      <c r="S940" s="20">
        <f t="shared" si="14"/>
        <v>0</v>
      </c>
      <c r="T940" s="19" t="s">
        <v>145</v>
      </c>
      <c r="U940" s="15"/>
      <c r="V940" s="216" t="s">
        <v>56</v>
      </c>
      <c r="W940" s="216" t="s">
        <v>57</v>
      </c>
      <c r="X940" s="23"/>
    </row>
    <row r="941" spans="1:24" ht="114" hidden="1">
      <c r="A941" s="19" t="s">
        <v>158</v>
      </c>
      <c r="B941" s="19" t="s">
        <v>429</v>
      </c>
      <c r="C941" s="19" t="s">
        <v>429</v>
      </c>
      <c r="D941" s="19" t="s">
        <v>431</v>
      </c>
      <c r="E941" s="19">
        <v>15</v>
      </c>
      <c r="F941" s="19" t="s">
        <v>457</v>
      </c>
      <c r="G941" s="19" t="s">
        <v>145</v>
      </c>
      <c r="H941" s="19" t="s">
        <v>36</v>
      </c>
      <c r="I941" s="19" t="s">
        <v>46</v>
      </c>
      <c r="J941" s="52">
        <v>20</v>
      </c>
      <c r="K941" s="52" t="s">
        <v>436</v>
      </c>
      <c r="L941" s="192" t="s">
        <v>216</v>
      </c>
      <c r="M941" s="19">
        <v>1</v>
      </c>
      <c r="N941" s="37">
        <v>1222297</v>
      </c>
      <c r="O941" s="37" t="s">
        <v>437</v>
      </c>
      <c r="P941" s="54" t="s">
        <v>162</v>
      </c>
      <c r="Q941" s="20">
        <v>0</v>
      </c>
      <c r="R941" s="20">
        <v>0</v>
      </c>
      <c r="S941" s="20">
        <f t="shared" si="14"/>
        <v>0</v>
      </c>
      <c r="T941" s="19" t="s">
        <v>145</v>
      </c>
      <c r="U941" s="15"/>
      <c r="V941" s="131" t="s">
        <v>63</v>
      </c>
      <c r="W941" s="216" t="s">
        <v>64</v>
      </c>
      <c r="X941" s="23"/>
    </row>
    <row r="942" spans="1:24" ht="114" hidden="1">
      <c r="A942" s="19" t="s">
        <v>158</v>
      </c>
      <c r="B942" s="19" t="s">
        <v>429</v>
      </c>
      <c r="C942" s="19" t="s">
        <v>429</v>
      </c>
      <c r="D942" s="19" t="s">
        <v>431</v>
      </c>
      <c r="E942" s="19">
        <v>15</v>
      </c>
      <c r="F942" s="19" t="s">
        <v>458</v>
      </c>
      <c r="G942" s="19" t="s">
        <v>145</v>
      </c>
      <c r="H942" s="19" t="s">
        <v>36</v>
      </c>
      <c r="I942" s="19" t="s">
        <v>46</v>
      </c>
      <c r="J942" s="52">
        <v>100</v>
      </c>
      <c r="K942" s="52" t="s">
        <v>459</v>
      </c>
      <c r="L942" s="192" t="s">
        <v>272</v>
      </c>
      <c r="M942" s="19">
        <v>1</v>
      </c>
      <c r="N942" s="37">
        <v>1492168</v>
      </c>
      <c r="O942" s="37" t="s">
        <v>434</v>
      </c>
      <c r="P942" s="54" t="s">
        <v>162</v>
      </c>
      <c r="Q942" s="20">
        <v>0</v>
      </c>
      <c r="R942" s="20">
        <v>0</v>
      </c>
      <c r="S942" s="20">
        <f t="shared" si="14"/>
        <v>0</v>
      </c>
      <c r="T942" s="19" t="s">
        <v>145</v>
      </c>
      <c r="U942" s="37" t="s">
        <v>2381</v>
      </c>
      <c r="V942" s="37" t="s">
        <v>176</v>
      </c>
      <c r="W942" s="216" t="s">
        <v>460</v>
      </c>
      <c r="X942" s="23"/>
    </row>
    <row r="943" spans="1:24" ht="213.75" hidden="1">
      <c r="A943" s="19" t="s">
        <v>158</v>
      </c>
      <c r="B943" s="19" t="s">
        <v>498</v>
      </c>
      <c r="C943" s="19" t="s">
        <v>498</v>
      </c>
      <c r="D943" s="19" t="s">
        <v>499</v>
      </c>
      <c r="E943" s="19">
        <v>15</v>
      </c>
      <c r="F943" s="19" t="s">
        <v>525</v>
      </c>
      <c r="G943" s="19" t="s">
        <v>145</v>
      </c>
      <c r="H943" s="19" t="s">
        <v>36</v>
      </c>
      <c r="I943" s="19" t="s">
        <v>46</v>
      </c>
      <c r="J943" s="52">
        <v>30</v>
      </c>
      <c r="K943" s="52" t="s">
        <v>501</v>
      </c>
      <c r="L943" s="192" t="s">
        <v>216</v>
      </c>
      <c r="M943" s="19">
        <v>1</v>
      </c>
      <c r="N943" s="37">
        <v>2110511</v>
      </c>
      <c r="O943" s="37" t="s">
        <v>502</v>
      </c>
      <c r="P943" s="54" t="s">
        <v>162</v>
      </c>
      <c r="Q943" s="20">
        <v>0</v>
      </c>
      <c r="R943" s="20">
        <v>0</v>
      </c>
      <c r="S943" s="20">
        <f t="shared" si="14"/>
        <v>0</v>
      </c>
      <c r="T943" s="19" t="s">
        <v>145</v>
      </c>
      <c r="U943" s="19" t="s">
        <v>2388</v>
      </c>
      <c r="V943" s="131" t="s">
        <v>503</v>
      </c>
      <c r="W943" s="216" t="s">
        <v>504</v>
      </c>
      <c r="X943" s="23"/>
    </row>
    <row r="944" spans="1:24" ht="85.5" hidden="1">
      <c r="A944" s="19" t="s">
        <v>158</v>
      </c>
      <c r="B944" s="19" t="s">
        <v>429</v>
      </c>
      <c r="C944" s="19" t="s">
        <v>429</v>
      </c>
      <c r="D944" s="19" t="s">
        <v>362</v>
      </c>
      <c r="E944" s="19">
        <v>15</v>
      </c>
      <c r="F944" s="19" t="s">
        <v>461</v>
      </c>
      <c r="G944" s="19" t="s">
        <v>35</v>
      </c>
      <c r="H944" s="19" t="s">
        <v>265</v>
      </c>
      <c r="I944" s="19" t="s">
        <v>37</v>
      </c>
      <c r="J944" s="52">
        <v>588</v>
      </c>
      <c r="K944" s="19" t="s">
        <v>462</v>
      </c>
      <c r="L944" s="192"/>
      <c r="M944" s="19">
        <v>1</v>
      </c>
      <c r="N944" s="19">
        <v>1493407</v>
      </c>
      <c r="O944" s="19" t="s">
        <v>279</v>
      </c>
      <c r="P944" s="54" t="s">
        <v>162</v>
      </c>
      <c r="Q944" s="20"/>
      <c r="R944" s="20">
        <v>9500</v>
      </c>
      <c r="S944" s="20">
        <f t="shared" si="14"/>
        <v>9500</v>
      </c>
      <c r="T944" s="19" t="s">
        <v>228</v>
      </c>
      <c r="U944" s="155" t="s">
        <v>2394</v>
      </c>
      <c r="V944" s="131" t="s">
        <v>148</v>
      </c>
      <c r="W944" s="216" t="s">
        <v>149</v>
      </c>
      <c r="X944" s="23"/>
    </row>
    <row r="945" spans="1:24" ht="114" hidden="1">
      <c r="A945" s="19" t="s">
        <v>158</v>
      </c>
      <c r="B945" s="19" t="s">
        <v>429</v>
      </c>
      <c r="C945" s="19" t="s">
        <v>429</v>
      </c>
      <c r="D945" s="19" t="s">
        <v>431</v>
      </c>
      <c r="E945" s="19">
        <v>15</v>
      </c>
      <c r="F945" s="19" t="s">
        <v>463</v>
      </c>
      <c r="G945" s="19" t="s">
        <v>145</v>
      </c>
      <c r="H945" s="19" t="s">
        <v>36</v>
      </c>
      <c r="I945" s="19" t="s">
        <v>46</v>
      </c>
      <c r="J945" s="52">
        <v>20</v>
      </c>
      <c r="K945" s="19" t="s">
        <v>436</v>
      </c>
      <c r="L945" s="192" t="s">
        <v>216</v>
      </c>
      <c r="M945" s="19">
        <v>1</v>
      </c>
      <c r="N945" s="37">
        <v>1222297</v>
      </c>
      <c r="O945" s="37" t="s">
        <v>437</v>
      </c>
      <c r="P945" s="54" t="s">
        <v>162</v>
      </c>
      <c r="Q945" s="20">
        <v>0</v>
      </c>
      <c r="R945" s="20">
        <v>0</v>
      </c>
      <c r="S945" s="20">
        <f t="shared" si="14"/>
        <v>0</v>
      </c>
      <c r="T945" s="19" t="s">
        <v>145</v>
      </c>
      <c r="U945" s="19"/>
      <c r="V945" s="131" t="s">
        <v>48</v>
      </c>
      <c r="W945" s="216" t="s">
        <v>464</v>
      </c>
      <c r="X945" s="23"/>
    </row>
    <row r="946" spans="1:24" ht="85.5" hidden="1">
      <c r="A946" s="19" t="s">
        <v>158</v>
      </c>
      <c r="B946" s="19" t="s">
        <v>498</v>
      </c>
      <c r="C946" s="19" t="s">
        <v>498</v>
      </c>
      <c r="D946" s="19" t="s">
        <v>505</v>
      </c>
      <c r="E946" s="19">
        <v>12</v>
      </c>
      <c r="F946" s="19" t="s">
        <v>506</v>
      </c>
      <c r="G946" s="19" t="s">
        <v>145</v>
      </c>
      <c r="H946" s="19" t="s">
        <v>36</v>
      </c>
      <c r="I946" s="19" t="s">
        <v>46</v>
      </c>
      <c r="J946" s="52">
        <v>30</v>
      </c>
      <c r="K946" s="19" t="s">
        <v>507</v>
      </c>
      <c r="L946" s="192" t="s">
        <v>152</v>
      </c>
      <c r="M946" s="19">
        <v>1</v>
      </c>
      <c r="N946" s="37">
        <v>1568278</v>
      </c>
      <c r="O946" s="37" t="s">
        <v>508</v>
      </c>
      <c r="P946" s="54" t="s">
        <v>162</v>
      </c>
      <c r="Q946" s="20">
        <v>0</v>
      </c>
      <c r="R946" s="20">
        <v>0</v>
      </c>
      <c r="S946" s="20">
        <f t="shared" si="14"/>
        <v>0</v>
      </c>
      <c r="T946" s="19" t="s">
        <v>145</v>
      </c>
      <c r="U946" s="19" t="s">
        <v>2388</v>
      </c>
      <c r="V946" s="131" t="s">
        <v>48</v>
      </c>
      <c r="W946" s="216" t="s">
        <v>188</v>
      </c>
      <c r="X946" s="23"/>
    </row>
    <row r="947" spans="1:24" ht="85.5" hidden="1">
      <c r="A947" s="19" t="s">
        <v>158</v>
      </c>
      <c r="B947" s="19" t="s">
        <v>498</v>
      </c>
      <c r="C947" s="19" t="s">
        <v>498</v>
      </c>
      <c r="D947" s="19" t="s">
        <v>505</v>
      </c>
      <c r="E947" s="19">
        <v>12</v>
      </c>
      <c r="F947" s="19" t="s">
        <v>506</v>
      </c>
      <c r="G947" s="19" t="s">
        <v>145</v>
      </c>
      <c r="H947" s="19" t="s">
        <v>36</v>
      </c>
      <c r="I947" s="19" t="s">
        <v>46</v>
      </c>
      <c r="J947" s="52">
        <v>30</v>
      </c>
      <c r="K947" s="19" t="s">
        <v>509</v>
      </c>
      <c r="L947" s="192" t="s">
        <v>356</v>
      </c>
      <c r="M947" s="19">
        <v>1</v>
      </c>
      <c r="N947" s="37">
        <v>2090964</v>
      </c>
      <c r="O947" s="37" t="s">
        <v>510</v>
      </c>
      <c r="P947" s="19" t="s">
        <v>268</v>
      </c>
      <c r="Q947" s="20">
        <v>0</v>
      </c>
      <c r="R947" s="20">
        <v>0</v>
      </c>
      <c r="S947" s="20">
        <f t="shared" si="14"/>
        <v>0</v>
      </c>
      <c r="T947" s="19" t="s">
        <v>145</v>
      </c>
      <c r="U947" s="19" t="s">
        <v>2388</v>
      </c>
      <c r="V947" s="131" t="s">
        <v>48</v>
      </c>
      <c r="W947" s="216" t="s">
        <v>188</v>
      </c>
      <c r="X947" s="23"/>
    </row>
    <row r="948" spans="1:24" ht="384.75" hidden="1">
      <c r="A948" s="19" t="s">
        <v>158</v>
      </c>
      <c r="B948" s="19" t="s">
        <v>617</v>
      </c>
      <c r="C948" s="19" t="s">
        <v>617</v>
      </c>
      <c r="D948" s="19" t="s">
        <v>653</v>
      </c>
      <c r="E948" s="19">
        <v>15</v>
      </c>
      <c r="F948" s="19" t="s">
        <v>785</v>
      </c>
      <c r="G948" s="19" t="s">
        <v>45</v>
      </c>
      <c r="H948" s="19" t="s">
        <v>36</v>
      </c>
      <c r="I948" s="19" t="s">
        <v>37</v>
      </c>
      <c r="J948" s="52">
        <v>40</v>
      </c>
      <c r="K948" s="19" t="s">
        <v>786</v>
      </c>
      <c r="L948" s="192"/>
      <c r="M948" s="19">
        <v>5</v>
      </c>
      <c r="N948" s="37"/>
      <c r="O948" s="37"/>
      <c r="P948" s="19" t="s">
        <v>162</v>
      </c>
      <c r="Q948" s="20">
        <v>0</v>
      </c>
      <c r="R948" s="20">
        <v>2250</v>
      </c>
      <c r="S948" s="20">
        <f t="shared" si="14"/>
        <v>11250</v>
      </c>
      <c r="T948" s="19" t="s">
        <v>41</v>
      </c>
      <c r="U948" s="19" t="s">
        <v>2395</v>
      </c>
      <c r="V948" s="216" t="s">
        <v>184</v>
      </c>
      <c r="W948" s="216" t="s">
        <v>248</v>
      </c>
      <c r="X948" s="93" t="s">
        <v>78</v>
      </c>
    </row>
    <row r="949" spans="1:24" ht="384.75" hidden="1">
      <c r="A949" s="19" t="s">
        <v>158</v>
      </c>
      <c r="B949" s="19" t="s">
        <v>617</v>
      </c>
      <c r="C949" s="19" t="s">
        <v>617</v>
      </c>
      <c r="D949" s="19" t="s">
        <v>653</v>
      </c>
      <c r="E949" s="19">
        <v>15</v>
      </c>
      <c r="F949" s="19" t="s">
        <v>787</v>
      </c>
      <c r="G949" s="19" t="s">
        <v>45</v>
      </c>
      <c r="H949" s="19" t="s">
        <v>36</v>
      </c>
      <c r="I949" s="19" t="s">
        <v>37</v>
      </c>
      <c r="J949" s="52">
        <v>62</v>
      </c>
      <c r="K949" s="19" t="s">
        <v>788</v>
      </c>
      <c r="L949" s="192"/>
      <c r="M949" s="19">
        <v>7</v>
      </c>
      <c r="N949" s="37"/>
      <c r="O949" s="37"/>
      <c r="P949" s="19" t="s">
        <v>162</v>
      </c>
      <c r="Q949" s="20">
        <v>0</v>
      </c>
      <c r="R949" s="20">
        <v>2250</v>
      </c>
      <c r="S949" s="20">
        <f t="shared" si="14"/>
        <v>15750</v>
      </c>
      <c r="T949" s="19" t="s">
        <v>41</v>
      </c>
      <c r="U949" s="19" t="s">
        <v>2395</v>
      </c>
      <c r="V949" s="216" t="s">
        <v>184</v>
      </c>
      <c r="W949" s="216" t="s">
        <v>248</v>
      </c>
      <c r="X949" s="93" t="s">
        <v>78</v>
      </c>
    </row>
    <row r="950" spans="1:24" ht="384.75" hidden="1">
      <c r="A950" s="19" t="s">
        <v>158</v>
      </c>
      <c r="B950" s="19" t="s">
        <v>617</v>
      </c>
      <c r="C950" s="19" t="s">
        <v>617</v>
      </c>
      <c r="D950" s="19" t="s">
        <v>653</v>
      </c>
      <c r="E950" s="19">
        <v>15</v>
      </c>
      <c r="F950" s="19" t="s">
        <v>789</v>
      </c>
      <c r="G950" s="19" t="s">
        <v>45</v>
      </c>
      <c r="H950" s="19" t="s">
        <v>36</v>
      </c>
      <c r="I950" s="19" t="s">
        <v>37</v>
      </c>
      <c r="J950" s="52">
        <v>64</v>
      </c>
      <c r="K950" s="19" t="s">
        <v>790</v>
      </c>
      <c r="L950" s="192"/>
      <c r="M950" s="19">
        <v>5</v>
      </c>
      <c r="N950" s="37"/>
      <c r="O950" s="37"/>
      <c r="P950" s="19" t="s">
        <v>162</v>
      </c>
      <c r="Q950" s="20">
        <v>0</v>
      </c>
      <c r="R950" s="20">
        <v>3000</v>
      </c>
      <c r="S950" s="20">
        <f t="shared" si="14"/>
        <v>15000</v>
      </c>
      <c r="T950" s="19" t="s">
        <v>41</v>
      </c>
      <c r="U950" s="19" t="s">
        <v>2396</v>
      </c>
      <c r="V950" s="216" t="s">
        <v>184</v>
      </c>
      <c r="W950" s="216" t="s">
        <v>248</v>
      </c>
      <c r="X950" s="93" t="s">
        <v>78</v>
      </c>
    </row>
    <row r="951" spans="1:24" ht="384.75" hidden="1">
      <c r="A951" s="19" t="s">
        <v>158</v>
      </c>
      <c r="B951" s="19" t="s">
        <v>617</v>
      </c>
      <c r="C951" s="19" t="s">
        <v>617</v>
      </c>
      <c r="D951" s="19" t="s">
        <v>653</v>
      </c>
      <c r="E951" s="19">
        <v>15</v>
      </c>
      <c r="F951" s="19" t="s">
        <v>791</v>
      </c>
      <c r="G951" s="19" t="s">
        <v>45</v>
      </c>
      <c r="H951" s="19" t="s">
        <v>36</v>
      </c>
      <c r="I951" s="19" t="s">
        <v>46</v>
      </c>
      <c r="J951" s="52">
        <v>8</v>
      </c>
      <c r="K951" s="19" t="s">
        <v>297</v>
      </c>
      <c r="L951" s="192"/>
      <c r="M951" s="19">
        <v>40</v>
      </c>
      <c r="N951" s="37"/>
      <c r="O951" s="37"/>
      <c r="P951" s="19" t="s">
        <v>162</v>
      </c>
      <c r="Q951" s="20">
        <v>0</v>
      </c>
      <c r="R951" s="20">
        <v>0</v>
      </c>
      <c r="S951" s="20">
        <f t="shared" si="14"/>
        <v>0</v>
      </c>
      <c r="T951" s="19" t="s">
        <v>41</v>
      </c>
      <c r="U951" s="19" t="s">
        <v>2397</v>
      </c>
      <c r="V951" s="216" t="s">
        <v>184</v>
      </c>
      <c r="W951" s="216" t="s">
        <v>248</v>
      </c>
      <c r="X951" s="93" t="s">
        <v>78</v>
      </c>
    </row>
    <row r="952" spans="1:24" ht="199.5" hidden="1">
      <c r="A952" s="19" t="s">
        <v>158</v>
      </c>
      <c r="B952" s="19" t="s">
        <v>617</v>
      </c>
      <c r="C952" s="19" t="s">
        <v>692</v>
      </c>
      <c r="D952" s="19" t="s">
        <v>693</v>
      </c>
      <c r="E952" s="19">
        <v>15</v>
      </c>
      <c r="F952" s="19" t="s">
        <v>694</v>
      </c>
      <c r="G952" s="19" t="s">
        <v>35</v>
      </c>
      <c r="H952" s="19" t="s">
        <v>36</v>
      </c>
      <c r="I952" s="19" t="s">
        <v>37</v>
      </c>
      <c r="J952" s="52">
        <v>40</v>
      </c>
      <c r="K952" s="19" t="s">
        <v>406</v>
      </c>
      <c r="L952" s="192"/>
      <c r="M952" s="19">
        <v>1</v>
      </c>
      <c r="N952" s="37">
        <v>1445476</v>
      </c>
      <c r="O952" s="37" t="s">
        <v>695</v>
      </c>
      <c r="P952" s="19" t="s">
        <v>162</v>
      </c>
      <c r="Q952" s="20">
        <v>0</v>
      </c>
      <c r="R952" s="20">
        <v>2250</v>
      </c>
      <c r="S952" s="20">
        <f t="shared" si="14"/>
        <v>2250</v>
      </c>
      <c r="T952" s="19" t="s">
        <v>41</v>
      </c>
      <c r="U952" s="156" t="s">
        <v>2398</v>
      </c>
      <c r="V952" s="210" t="s">
        <v>184</v>
      </c>
      <c r="W952" s="216" t="s">
        <v>696</v>
      </c>
      <c r="X952" s="71" t="s">
        <v>78</v>
      </c>
    </row>
    <row r="953" spans="1:24" ht="199.5" hidden="1">
      <c r="A953" s="19" t="s">
        <v>158</v>
      </c>
      <c r="B953" s="19" t="s">
        <v>617</v>
      </c>
      <c r="C953" s="19" t="s">
        <v>692</v>
      </c>
      <c r="D953" s="19" t="s">
        <v>693</v>
      </c>
      <c r="E953" s="19">
        <v>15</v>
      </c>
      <c r="F953" s="19" t="s">
        <v>694</v>
      </c>
      <c r="G953" s="19" t="s">
        <v>35</v>
      </c>
      <c r="H953" s="19" t="s">
        <v>36</v>
      </c>
      <c r="I953" s="19" t="s">
        <v>37</v>
      </c>
      <c r="J953" s="52">
        <v>40</v>
      </c>
      <c r="K953" s="19" t="s">
        <v>406</v>
      </c>
      <c r="L953" s="192"/>
      <c r="M953" s="19">
        <v>1</v>
      </c>
      <c r="N953" s="37">
        <v>2325758</v>
      </c>
      <c r="O953" s="37" t="s">
        <v>697</v>
      </c>
      <c r="P953" s="19" t="s">
        <v>162</v>
      </c>
      <c r="Q953" s="20">
        <v>0</v>
      </c>
      <c r="R953" s="20">
        <v>2250</v>
      </c>
      <c r="S953" s="20">
        <f t="shared" si="14"/>
        <v>2250</v>
      </c>
      <c r="T953" s="19" t="s">
        <v>41</v>
      </c>
      <c r="U953" s="156" t="s">
        <v>2398</v>
      </c>
      <c r="V953" s="210" t="s">
        <v>184</v>
      </c>
      <c r="W953" s="216" t="s">
        <v>696</v>
      </c>
      <c r="X953" s="71" t="s">
        <v>78</v>
      </c>
    </row>
    <row r="954" spans="1:24" ht="199.5" hidden="1">
      <c r="A954" s="19" t="s">
        <v>158</v>
      </c>
      <c r="B954" s="19" t="s">
        <v>617</v>
      </c>
      <c r="C954" s="19" t="s">
        <v>692</v>
      </c>
      <c r="D954" s="19" t="s">
        <v>693</v>
      </c>
      <c r="E954" s="19">
        <v>15</v>
      </c>
      <c r="F954" s="19" t="s">
        <v>694</v>
      </c>
      <c r="G954" s="19" t="s">
        <v>35</v>
      </c>
      <c r="H954" s="19" t="s">
        <v>36</v>
      </c>
      <c r="I954" s="19" t="s">
        <v>37</v>
      </c>
      <c r="J954" s="52">
        <v>40</v>
      </c>
      <c r="K954" s="19" t="s">
        <v>406</v>
      </c>
      <c r="L954" s="192"/>
      <c r="M954" s="19">
        <v>1</v>
      </c>
      <c r="N954" s="37">
        <v>1367615</v>
      </c>
      <c r="O954" s="37" t="s">
        <v>698</v>
      </c>
      <c r="P954" s="19" t="s">
        <v>162</v>
      </c>
      <c r="Q954" s="20">
        <v>0</v>
      </c>
      <c r="R954" s="20">
        <v>2250</v>
      </c>
      <c r="S954" s="20">
        <f t="shared" si="14"/>
        <v>2250</v>
      </c>
      <c r="T954" s="19" t="s">
        <v>41</v>
      </c>
      <c r="U954" s="156" t="s">
        <v>2398</v>
      </c>
      <c r="V954" s="210" t="s">
        <v>184</v>
      </c>
      <c r="W954" s="216" t="s">
        <v>696</v>
      </c>
      <c r="X954" s="71" t="s">
        <v>78</v>
      </c>
    </row>
    <row r="955" spans="1:24" ht="199.5" hidden="1">
      <c r="A955" s="19" t="s">
        <v>158</v>
      </c>
      <c r="B955" s="19" t="s">
        <v>617</v>
      </c>
      <c r="C955" s="19" t="s">
        <v>692</v>
      </c>
      <c r="D955" s="19" t="s">
        <v>693</v>
      </c>
      <c r="E955" s="19">
        <v>15</v>
      </c>
      <c r="F955" s="19" t="s">
        <v>699</v>
      </c>
      <c r="G955" s="19" t="s">
        <v>35</v>
      </c>
      <c r="H955" s="19" t="s">
        <v>36</v>
      </c>
      <c r="I955" s="19" t="s">
        <v>37</v>
      </c>
      <c r="J955" s="52">
        <v>40</v>
      </c>
      <c r="K955" s="19" t="s">
        <v>408</v>
      </c>
      <c r="L955" s="192"/>
      <c r="M955" s="19">
        <v>1</v>
      </c>
      <c r="N955" s="37">
        <v>1568125</v>
      </c>
      <c r="O955" s="37" t="s">
        <v>700</v>
      </c>
      <c r="P955" s="19" t="s">
        <v>162</v>
      </c>
      <c r="Q955" s="20">
        <v>0</v>
      </c>
      <c r="R955" s="20">
        <v>2250</v>
      </c>
      <c r="S955" s="20">
        <f t="shared" si="14"/>
        <v>2250</v>
      </c>
      <c r="T955" s="19" t="s">
        <v>41</v>
      </c>
      <c r="U955" s="19" t="s">
        <v>2399</v>
      </c>
      <c r="V955" s="210" t="s">
        <v>184</v>
      </c>
      <c r="W955" s="216" t="s">
        <v>696</v>
      </c>
      <c r="X955" s="71" t="s">
        <v>78</v>
      </c>
    </row>
    <row r="956" spans="1:24" ht="199.5" hidden="1">
      <c r="A956" s="19" t="s">
        <v>158</v>
      </c>
      <c r="B956" s="19" t="s">
        <v>617</v>
      </c>
      <c r="C956" s="19" t="s">
        <v>692</v>
      </c>
      <c r="D956" s="19" t="s">
        <v>693</v>
      </c>
      <c r="E956" s="19">
        <v>15</v>
      </c>
      <c r="F956" s="19" t="s">
        <v>701</v>
      </c>
      <c r="G956" s="19" t="s">
        <v>35</v>
      </c>
      <c r="H956" s="19" t="s">
        <v>36</v>
      </c>
      <c r="I956" s="19" t="s">
        <v>37</v>
      </c>
      <c r="J956" s="52">
        <v>40</v>
      </c>
      <c r="K956" s="19" t="s">
        <v>408</v>
      </c>
      <c r="L956" s="192"/>
      <c r="M956" s="19">
        <v>1</v>
      </c>
      <c r="N956" s="37">
        <v>1568927</v>
      </c>
      <c r="O956" s="37" t="s">
        <v>702</v>
      </c>
      <c r="P956" s="19" t="s">
        <v>162</v>
      </c>
      <c r="Q956" s="20">
        <v>0</v>
      </c>
      <c r="R956" s="20">
        <v>2500</v>
      </c>
      <c r="S956" s="20">
        <f t="shared" si="14"/>
        <v>2500</v>
      </c>
      <c r="T956" s="19" t="s">
        <v>41</v>
      </c>
      <c r="U956" s="19" t="s">
        <v>2400</v>
      </c>
      <c r="V956" s="210" t="s">
        <v>184</v>
      </c>
      <c r="W956" s="216" t="s">
        <v>696</v>
      </c>
      <c r="X956" s="71" t="s">
        <v>78</v>
      </c>
    </row>
    <row r="957" spans="1:24" ht="199.5" hidden="1">
      <c r="A957" s="19" t="s">
        <v>158</v>
      </c>
      <c r="B957" s="19" t="s">
        <v>617</v>
      </c>
      <c r="C957" s="19" t="s">
        <v>692</v>
      </c>
      <c r="D957" s="19" t="s">
        <v>693</v>
      </c>
      <c r="E957" s="19">
        <v>15</v>
      </c>
      <c r="F957" s="19" t="s">
        <v>703</v>
      </c>
      <c r="G957" s="19" t="s">
        <v>35</v>
      </c>
      <c r="H957" s="19" t="s">
        <v>36</v>
      </c>
      <c r="I957" s="19" t="s">
        <v>37</v>
      </c>
      <c r="J957" s="52">
        <v>16</v>
      </c>
      <c r="K957" s="19" t="s">
        <v>704</v>
      </c>
      <c r="L957" s="192"/>
      <c r="M957" s="19">
        <v>1</v>
      </c>
      <c r="N957" s="37">
        <v>1405631</v>
      </c>
      <c r="O957" s="37" t="s">
        <v>705</v>
      </c>
      <c r="P957" s="19" t="s">
        <v>162</v>
      </c>
      <c r="Q957" s="20">
        <v>380</v>
      </c>
      <c r="R957" s="20">
        <v>1500</v>
      </c>
      <c r="S957" s="20">
        <f t="shared" si="14"/>
        <v>1880</v>
      </c>
      <c r="T957" s="19" t="s">
        <v>41</v>
      </c>
      <c r="U957" s="155" t="s">
        <v>2401</v>
      </c>
      <c r="V957" s="131" t="s">
        <v>184</v>
      </c>
      <c r="W957" s="216" t="s">
        <v>706</v>
      </c>
      <c r="X957" s="71" t="s">
        <v>78</v>
      </c>
    </row>
    <row r="958" spans="1:24" ht="199.5" hidden="1">
      <c r="A958" s="19" t="s">
        <v>158</v>
      </c>
      <c r="B958" s="19" t="s">
        <v>617</v>
      </c>
      <c r="C958" s="19" t="s">
        <v>692</v>
      </c>
      <c r="D958" s="19" t="s">
        <v>693</v>
      </c>
      <c r="E958" s="19">
        <v>15</v>
      </c>
      <c r="F958" s="19" t="s">
        <v>703</v>
      </c>
      <c r="G958" s="19" t="s">
        <v>35</v>
      </c>
      <c r="H958" s="19" t="s">
        <v>36</v>
      </c>
      <c r="I958" s="19" t="s">
        <v>37</v>
      </c>
      <c r="J958" s="52">
        <v>16</v>
      </c>
      <c r="K958" s="19" t="s">
        <v>707</v>
      </c>
      <c r="L958" s="192"/>
      <c r="M958" s="19">
        <v>1</v>
      </c>
      <c r="N958" s="37">
        <v>1367615</v>
      </c>
      <c r="O958" s="37" t="s">
        <v>698</v>
      </c>
      <c r="P958" s="19" t="s">
        <v>162</v>
      </c>
      <c r="Q958" s="20">
        <v>380</v>
      </c>
      <c r="R958" s="20">
        <v>1500</v>
      </c>
      <c r="S958" s="20">
        <f t="shared" si="14"/>
        <v>1880</v>
      </c>
      <c r="T958" s="19" t="s">
        <v>41</v>
      </c>
      <c r="U958" s="155" t="s">
        <v>2401</v>
      </c>
      <c r="V958" s="131" t="s">
        <v>184</v>
      </c>
      <c r="W958" s="216" t="s">
        <v>706</v>
      </c>
      <c r="X958" s="71" t="s">
        <v>78</v>
      </c>
    </row>
    <row r="959" spans="1:24" ht="199.5" hidden="1">
      <c r="A959" s="19" t="s">
        <v>158</v>
      </c>
      <c r="B959" s="19" t="s">
        <v>617</v>
      </c>
      <c r="C959" s="19" t="s">
        <v>692</v>
      </c>
      <c r="D959" s="19" t="s">
        <v>693</v>
      </c>
      <c r="E959" s="19">
        <v>15</v>
      </c>
      <c r="F959" s="19" t="s">
        <v>703</v>
      </c>
      <c r="G959" s="19" t="s">
        <v>35</v>
      </c>
      <c r="H959" s="19" t="s">
        <v>36</v>
      </c>
      <c r="I959" s="19" t="s">
        <v>37</v>
      </c>
      <c r="J959" s="52">
        <v>16</v>
      </c>
      <c r="K959" s="19" t="s">
        <v>707</v>
      </c>
      <c r="L959" s="192"/>
      <c r="M959" s="19">
        <v>1</v>
      </c>
      <c r="N959" s="37">
        <v>1568125</v>
      </c>
      <c r="O959" s="37" t="s">
        <v>700</v>
      </c>
      <c r="P959" s="19" t="s">
        <v>162</v>
      </c>
      <c r="Q959" s="20">
        <v>380</v>
      </c>
      <c r="R959" s="20">
        <v>1500</v>
      </c>
      <c r="S959" s="20">
        <f t="shared" si="14"/>
        <v>1880</v>
      </c>
      <c r="T959" s="19" t="s">
        <v>41</v>
      </c>
      <c r="U959" s="155" t="s">
        <v>2401</v>
      </c>
      <c r="V959" s="131" t="s">
        <v>184</v>
      </c>
      <c r="W959" s="216" t="s">
        <v>706</v>
      </c>
      <c r="X959" s="71" t="s">
        <v>78</v>
      </c>
    </row>
    <row r="960" spans="1:24" ht="199.5" hidden="1">
      <c r="A960" s="19" t="s">
        <v>158</v>
      </c>
      <c r="B960" s="19" t="s">
        <v>617</v>
      </c>
      <c r="C960" s="19" t="s">
        <v>692</v>
      </c>
      <c r="D960" s="19" t="s">
        <v>693</v>
      </c>
      <c r="E960" s="19">
        <v>15</v>
      </c>
      <c r="F960" s="19" t="s">
        <v>708</v>
      </c>
      <c r="G960" s="19" t="s">
        <v>35</v>
      </c>
      <c r="H960" s="19" t="s">
        <v>36</v>
      </c>
      <c r="I960" s="19" t="s">
        <v>37</v>
      </c>
      <c r="J960" s="52">
        <v>16</v>
      </c>
      <c r="K960" s="19" t="s">
        <v>707</v>
      </c>
      <c r="L960" s="192"/>
      <c r="M960" s="19">
        <v>1</v>
      </c>
      <c r="N960" s="37">
        <v>1491425</v>
      </c>
      <c r="O960" s="37" t="s">
        <v>709</v>
      </c>
      <c r="P960" s="19" t="s">
        <v>162</v>
      </c>
      <c r="Q960" s="20">
        <v>380</v>
      </c>
      <c r="R960" s="20">
        <v>1500</v>
      </c>
      <c r="S960" s="20">
        <f t="shared" si="14"/>
        <v>1880</v>
      </c>
      <c r="T960" s="19" t="s">
        <v>41</v>
      </c>
      <c r="U960" s="155" t="s">
        <v>2402</v>
      </c>
      <c r="V960" s="131" t="s">
        <v>184</v>
      </c>
      <c r="W960" s="216" t="s">
        <v>706</v>
      </c>
      <c r="X960" s="71" t="s">
        <v>78</v>
      </c>
    </row>
    <row r="961" spans="1:24" ht="199.5" hidden="1">
      <c r="A961" s="19" t="s">
        <v>158</v>
      </c>
      <c r="B961" s="19" t="s">
        <v>617</v>
      </c>
      <c r="C961" s="19" t="s">
        <v>692</v>
      </c>
      <c r="D961" s="19" t="s">
        <v>693</v>
      </c>
      <c r="E961" s="19">
        <v>15</v>
      </c>
      <c r="F961" s="19" t="s">
        <v>708</v>
      </c>
      <c r="G961" s="19" t="s">
        <v>35</v>
      </c>
      <c r="H961" s="19" t="s">
        <v>36</v>
      </c>
      <c r="I961" s="19" t="s">
        <v>37</v>
      </c>
      <c r="J961" s="52">
        <v>16</v>
      </c>
      <c r="K961" s="19" t="s">
        <v>707</v>
      </c>
      <c r="L961" s="192"/>
      <c r="M961" s="19">
        <v>1</v>
      </c>
      <c r="N961" s="37" t="s">
        <v>710</v>
      </c>
      <c r="O961" s="37" t="s">
        <v>695</v>
      </c>
      <c r="P961" s="19" t="s">
        <v>162</v>
      </c>
      <c r="Q961" s="20">
        <v>380</v>
      </c>
      <c r="R961" s="20">
        <v>1500</v>
      </c>
      <c r="S961" s="20">
        <f t="shared" si="14"/>
        <v>1880</v>
      </c>
      <c r="T961" s="19" t="s">
        <v>41</v>
      </c>
      <c r="U961" s="155" t="s">
        <v>2403</v>
      </c>
      <c r="V961" s="131" t="s">
        <v>184</v>
      </c>
      <c r="W961" s="216" t="s">
        <v>706</v>
      </c>
      <c r="X961" s="71" t="s">
        <v>78</v>
      </c>
    </row>
    <row r="962" spans="1:24" ht="99.75" hidden="1">
      <c r="A962" s="19" t="s">
        <v>158</v>
      </c>
      <c r="B962" s="19" t="s">
        <v>617</v>
      </c>
      <c r="C962" s="19" t="s">
        <v>618</v>
      </c>
      <c r="D962" s="19" t="s">
        <v>258</v>
      </c>
      <c r="E962" s="19">
        <v>15</v>
      </c>
      <c r="F962" s="19" t="s">
        <v>528</v>
      </c>
      <c r="G962" s="19" t="s">
        <v>45</v>
      </c>
      <c r="H962" s="19" t="s">
        <v>36</v>
      </c>
      <c r="I962" s="19" t="s">
        <v>37</v>
      </c>
      <c r="J962" s="52">
        <v>40</v>
      </c>
      <c r="K962" s="19" t="s">
        <v>619</v>
      </c>
      <c r="L962" s="192"/>
      <c r="M962" s="19">
        <v>1</v>
      </c>
      <c r="N962" s="37">
        <v>1493474</v>
      </c>
      <c r="O962" s="37" t="s">
        <v>620</v>
      </c>
      <c r="P962" s="19" t="s">
        <v>247</v>
      </c>
      <c r="Q962" s="20">
        <v>0</v>
      </c>
      <c r="R962" s="20">
        <v>0</v>
      </c>
      <c r="S962" s="20">
        <f t="shared" si="14"/>
        <v>0</v>
      </c>
      <c r="T962" s="19" t="s">
        <v>41</v>
      </c>
      <c r="U962" s="19" t="s">
        <v>2267</v>
      </c>
      <c r="V962" s="221" t="s">
        <v>48</v>
      </c>
      <c r="W962" s="221" t="s">
        <v>163</v>
      </c>
      <c r="X962" s="36" t="s">
        <v>50</v>
      </c>
    </row>
    <row r="963" spans="1:24" ht="99.75" hidden="1">
      <c r="A963" s="19" t="s">
        <v>158</v>
      </c>
      <c r="B963" s="19" t="s">
        <v>617</v>
      </c>
      <c r="C963" s="19" t="s">
        <v>618</v>
      </c>
      <c r="D963" s="19" t="s">
        <v>258</v>
      </c>
      <c r="E963" s="19">
        <v>15</v>
      </c>
      <c r="F963" s="19" t="s">
        <v>528</v>
      </c>
      <c r="G963" s="19" t="s">
        <v>45</v>
      </c>
      <c r="H963" s="19" t="s">
        <v>36</v>
      </c>
      <c r="I963" s="19" t="s">
        <v>37</v>
      </c>
      <c r="J963" s="52">
        <v>40</v>
      </c>
      <c r="K963" s="19" t="s">
        <v>619</v>
      </c>
      <c r="L963" s="192"/>
      <c r="M963" s="19">
        <v>1</v>
      </c>
      <c r="N963" s="37">
        <v>1491471</v>
      </c>
      <c r="O963" s="37" t="s">
        <v>621</v>
      </c>
      <c r="P963" s="19" t="s">
        <v>247</v>
      </c>
      <c r="Q963" s="20">
        <v>0</v>
      </c>
      <c r="R963" s="20">
        <v>0</v>
      </c>
      <c r="S963" s="20">
        <f t="shared" si="14"/>
        <v>0</v>
      </c>
      <c r="T963" s="19" t="s">
        <v>41</v>
      </c>
      <c r="U963" s="19" t="s">
        <v>2267</v>
      </c>
      <c r="V963" s="221" t="s">
        <v>48</v>
      </c>
      <c r="W963" s="221" t="s">
        <v>163</v>
      </c>
      <c r="X963" s="36" t="s">
        <v>50</v>
      </c>
    </row>
    <row r="964" spans="1:24" ht="99.75" hidden="1">
      <c r="A964" s="19" t="s">
        <v>158</v>
      </c>
      <c r="B964" s="19" t="s">
        <v>617</v>
      </c>
      <c r="C964" s="19" t="s">
        <v>618</v>
      </c>
      <c r="D964" s="19" t="s">
        <v>258</v>
      </c>
      <c r="E964" s="19">
        <v>15</v>
      </c>
      <c r="F964" s="19" t="s">
        <v>528</v>
      </c>
      <c r="G964" s="19" t="s">
        <v>45</v>
      </c>
      <c r="H964" s="19" t="s">
        <v>36</v>
      </c>
      <c r="I964" s="19" t="s">
        <v>37</v>
      </c>
      <c r="J964" s="52">
        <v>40</v>
      </c>
      <c r="K964" s="19" t="s">
        <v>619</v>
      </c>
      <c r="L964" s="192"/>
      <c r="M964" s="19">
        <v>1</v>
      </c>
      <c r="N964" s="37">
        <v>1492164</v>
      </c>
      <c r="O964" s="37" t="s">
        <v>622</v>
      </c>
      <c r="P964" s="19" t="s">
        <v>247</v>
      </c>
      <c r="Q964" s="20">
        <v>0</v>
      </c>
      <c r="R964" s="20">
        <v>0</v>
      </c>
      <c r="S964" s="20">
        <f t="shared" si="14"/>
        <v>0</v>
      </c>
      <c r="T964" s="19" t="s">
        <v>41</v>
      </c>
      <c r="U964" s="19" t="s">
        <v>2267</v>
      </c>
      <c r="V964" s="221" t="s">
        <v>48</v>
      </c>
      <c r="W964" s="221" t="s">
        <v>163</v>
      </c>
      <c r="X964" s="36" t="s">
        <v>50</v>
      </c>
    </row>
    <row r="965" spans="1:24" ht="99.75" hidden="1">
      <c r="A965" s="19" t="s">
        <v>158</v>
      </c>
      <c r="B965" s="19" t="s">
        <v>617</v>
      </c>
      <c r="C965" s="19" t="s">
        <v>618</v>
      </c>
      <c r="D965" s="19" t="s">
        <v>258</v>
      </c>
      <c r="E965" s="19">
        <v>15</v>
      </c>
      <c r="F965" s="19" t="s">
        <v>528</v>
      </c>
      <c r="G965" s="19" t="s">
        <v>45</v>
      </c>
      <c r="H965" s="19" t="s">
        <v>36</v>
      </c>
      <c r="I965" s="19" t="s">
        <v>37</v>
      </c>
      <c r="J965" s="52">
        <v>40</v>
      </c>
      <c r="K965" s="19" t="s">
        <v>619</v>
      </c>
      <c r="L965" s="192"/>
      <c r="M965" s="19">
        <v>1</v>
      </c>
      <c r="N965" s="37">
        <v>1123136</v>
      </c>
      <c r="O965" s="37" t="s">
        <v>623</v>
      </c>
      <c r="P965" s="19" t="s">
        <v>247</v>
      </c>
      <c r="Q965" s="20">
        <v>0</v>
      </c>
      <c r="R965" s="20">
        <v>0</v>
      </c>
      <c r="S965" s="20">
        <f t="shared" si="14"/>
        <v>0</v>
      </c>
      <c r="T965" s="19" t="s">
        <v>41</v>
      </c>
      <c r="U965" s="19" t="s">
        <v>2267</v>
      </c>
      <c r="V965" s="221" t="s">
        <v>48</v>
      </c>
      <c r="W965" s="221" t="s">
        <v>163</v>
      </c>
      <c r="X965" s="36" t="s">
        <v>50</v>
      </c>
    </row>
    <row r="966" spans="1:24" ht="150" hidden="1">
      <c r="A966" s="19" t="s">
        <v>158</v>
      </c>
      <c r="B966" s="19" t="s">
        <v>617</v>
      </c>
      <c r="C966" s="19" t="s">
        <v>649</v>
      </c>
      <c r="D966" s="19" t="s">
        <v>650</v>
      </c>
      <c r="E966" s="19">
        <v>15</v>
      </c>
      <c r="F966" s="19" t="s">
        <v>651</v>
      </c>
      <c r="G966" s="19" t="s">
        <v>45</v>
      </c>
      <c r="H966" s="19" t="s">
        <v>36</v>
      </c>
      <c r="I966" s="19" t="s">
        <v>37</v>
      </c>
      <c r="J966" s="52">
        <v>16</v>
      </c>
      <c r="K966" s="19" t="s">
        <v>652</v>
      </c>
      <c r="L966" s="192"/>
      <c r="M966" s="19">
        <v>3</v>
      </c>
      <c r="N966" s="37"/>
      <c r="O966" s="37"/>
      <c r="P966" s="19" t="s">
        <v>247</v>
      </c>
      <c r="Q966" s="20">
        <v>0</v>
      </c>
      <c r="R966" s="20">
        <v>1000</v>
      </c>
      <c r="S966" s="20">
        <f t="shared" si="14"/>
        <v>3000</v>
      </c>
      <c r="T966" s="19" t="s">
        <v>41</v>
      </c>
      <c r="U966" s="155" t="s">
        <v>2404</v>
      </c>
      <c r="V966" s="131" t="s">
        <v>184</v>
      </c>
      <c r="W966" s="216" t="s">
        <v>547</v>
      </c>
      <c r="X966" s="93" t="s">
        <v>78</v>
      </c>
    </row>
    <row r="967" spans="1:24" ht="384.75" hidden="1">
      <c r="A967" s="19" t="s">
        <v>158</v>
      </c>
      <c r="B967" s="19" t="s">
        <v>617</v>
      </c>
      <c r="C967" s="19" t="s">
        <v>617</v>
      </c>
      <c r="D967" s="19" t="s">
        <v>653</v>
      </c>
      <c r="E967" s="19">
        <v>15</v>
      </c>
      <c r="F967" s="19" t="s">
        <v>792</v>
      </c>
      <c r="G967" s="19" t="s">
        <v>45</v>
      </c>
      <c r="H967" s="19" t="s">
        <v>36</v>
      </c>
      <c r="I967" s="19" t="s">
        <v>37</v>
      </c>
      <c r="J967" s="52">
        <v>24</v>
      </c>
      <c r="K967" s="19" t="s">
        <v>288</v>
      </c>
      <c r="L967" s="192"/>
      <c r="M967" s="19">
        <v>20</v>
      </c>
      <c r="N967" s="37"/>
      <c r="O967" s="37"/>
      <c r="P967" s="19" t="s">
        <v>162</v>
      </c>
      <c r="Q967" s="20">
        <v>0</v>
      </c>
      <c r="R967" s="20">
        <v>1750</v>
      </c>
      <c r="S967" s="20">
        <f t="shared" si="14"/>
        <v>35000</v>
      </c>
      <c r="T967" s="19" t="s">
        <v>41</v>
      </c>
      <c r="U967" s="156" t="s">
        <v>2405</v>
      </c>
      <c r="V967" s="131" t="s">
        <v>48</v>
      </c>
      <c r="W967" s="216" t="s">
        <v>188</v>
      </c>
      <c r="X967" s="93" t="s">
        <v>78</v>
      </c>
    </row>
    <row r="968" spans="1:24" ht="185.25" hidden="1">
      <c r="A968" s="19" t="s">
        <v>158</v>
      </c>
      <c r="B968" s="19" t="s">
        <v>617</v>
      </c>
      <c r="C968" s="19" t="s">
        <v>688</v>
      </c>
      <c r="D968" s="19" t="s">
        <v>673</v>
      </c>
      <c r="E968" s="19">
        <v>15</v>
      </c>
      <c r="F968" s="19" t="s">
        <v>689</v>
      </c>
      <c r="G968" s="19" t="s">
        <v>35</v>
      </c>
      <c r="H968" s="19" t="s">
        <v>314</v>
      </c>
      <c r="I968" s="19" t="s">
        <v>37</v>
      </c>
      <c r="J968" s="52">
        <v>20</v>
      </c>
      <c r="K968" s="19" t="s">
        <v>305</v>
      </c>
      <c r="L968" s="192"/>
      <c r="M968" s="19">
        <v>1</v>
      </c>
      <c r="N968" s="37">
        <v>1491234</v>
      </c>
      <c r="O968" s="37" t="s">
        <v>690</v>
      </c>
      <c r="P968" s="19" t="s">
        <v>162</v>
      </c>
      <c r="Q968" s="20">
        <v>0</v>
      </c>
      <c r="R968" s="20">
        <v>13200</v>
      </c>
      <c r="S968" s="20">
        <f t="shared" si="14"/>
        <v>13200</v>
      </c>
      <c r="T968" s="19" t="s">
        <v>41</v>
      </c>
      <c r="U968" s="155" t="s">
        <v>2406</v>
      </c>
      <c r="V968" s="131" t="s">
        <v>184</v>
      </c>
      <c r="W968" s="216" t="s">
        <v>626</v>
      </c>
      <c r="X968" s="23"/>
    </row>
    <row r="969" spans="1:24" ht="384.75" hidden="1">
      <c r="A969" s="19" t="s">
        <v>158</v>
      </c>
      <c r="B969" s="19" t="s">
        <v>617</v>
      </c>
      <c r="C969" s="19" t="s">
        <v>751</v>
      </c>
      <c r="D969" s="19" t="s">
        <v>653</v>
      </c>
      <c r="E969" s="19">
        <v>15</v>
      </c>
      <c r="F969" s="19" t="s">
        <v>752</v>
      </c>
      <c r="G969" s="19" t="s">
        <v>45</v>
      </c>
      <c r="H969" s="19" t="s">
        <v>36</v>
      </c>
      <c r="I969" s="19" t="s">
        <v>37</v>
      </c>
      <c r="J969" s="52">
        <v>40</v>
      </c>
      <c r="K969" s="19" t="s">
        <v>652</v>
      </c>
      <c r="L969" s="192"/>
      <c r="M969" s="19">
        <v>10</v>
      </c>
      <c r="N969" s="37"/>
      <c r="O969" s="37"/>
      <c r="P969" s="19" t="s">
        <v>162</v>
      </c>
      <c r="Q969" s="20">
        <v>2600</v>
      </c>
      <c r="R969" s="20">
        <v>2250</v>
      </c>
      <c r="S969" s="20">
        <f t="shared" si="14"/>
        <v>48500</v>
      </c>
      <c r="T969" s="19" t="s">
        <v>41</v>
      </c>
      <c r="U969" s="155" t="s">
        <v>2407</v>
      </c>
      <c r="V969" s="131" t="s">
        <v>184</v>
      </c>
      <c r="W969" s="216" t="s">
        <v>185</v>
      </c>
      <c r="X969" s="93" t="s">
        <v>78</v>
      </c>
    </row>
    <row r="970" spans="1:24" ht="384.75" hidden="1">
      <c r="A970" s="19" t="s">
        <v>158</v>
      </c>
      <c r="B970" s="19" t="s">
        <v>617</v>
      </c>
      <c r="C970" s="19" t="s">
        <v>617</v>
      </c>
      <c r="D970" s="19" t="s">
        <v>653</v>
      </c>
      <c r="E970" s="19">
        <v>15</v>
      </c>
      <c r="F970" s="19" t="s">
        <v>793</v>
      </c>
      <c r="G970" s="19" t="s">
        <v>45</v>
      </c>
      <c r="H970" s="19" t="s">
        <v>36</v>
      </c>
      <c r="I970" s="19" t="s">
        <v>46</v>
      </c>
      <c r="J970" s="52">
        <v>4</v>
      </c>
      <c r="K970" s="19" t="s">
        <v>293</v>
      </c>
      <c r="L970" s="192"/>
      <c r="M970" s="19">
        <v>40</v>
      </c>
      <c r="N970" s="37"/>
      <c r="O970" s="37"/>
      <c r="P970" s="19" t="s">
        <v>162</v>
      </c>
      <c r="Q970" s="20">
        <v>0</v>
      </c>
      <c r="R970" s="20">
        <v>0</v>
      </c>
      <c r="S970" s="20">
        <f t="shared" si="14"/>
        <v>0</v>
      </c>
      <c r="T970" s="19" t="s">
        <v>41</v>
      </c>
      <c r="U970" s="155" t="s">
        <v>2408</v>
      </c>
      <c r="V970" s="131" t="s">
        <v>184</v>
      </c>
      <c r="W970" s="216" t="s">
        <v>185</v>
      </c>
      <c r="X970" s="93" t="s">
        <v>78</v>
      </c>
    </row>
    <row r="971" spans="1:24" ht="85.5" hidden="1">
      <c r="A971" s="19" t="s">
        <v>158</v>
      </c>
      <c r="B971" s="19" t="s">
        <v>617</v>
      </c>
      <c r="C971" s="19" t="s">
        <v>618</v>
      </c>
      <c r="D971" s="19" t="s">
        <v>624</v>
      </c>
      <c r="E971" s="19">
        <v>15</v>
      </c>
      <c r="F971" s="19" t="s">
        <v>625</v>
      </c>
      <c r="G971" s="19" t="s">
        <v>35</v>
      </c>
      <c r="H971" s="19" t="s">
        <v>36</v>
      </c>
      <c r="I971" s="19" t="s">
        <v>37</v>
      </c>
      <c r="J971" s="52">
        <v>40</v>
      </c>
      <c r="K971" s="19" t="s">
        <v>406</v>
      </c>
      <c r="L971" s="192"/>
      <c r="M971" s="19">
        <v>5</v>
      </c>
      <c r="N971" s="37"/>
      <c r="O971" s="37"/>
      <c r="P971" s="19" t="s">
        <v>162</v>
      </c>
      <c r="Q971" s="20">
        <v>2900</v>
      </c>
      <c r="R971" s="20">
        <v>0</v>
      </c>
      <c r="S971" s="20">
        <f t="shared" si="14"/>
        <v>14500</v>
      </c>
      <c r="T971" s="19" t="s">
        <v>41</v>
      </c>
      <c r="U971" s="155" t="s">
        <v>2409</v>
      </c>
      <c r="V971" s="131" t="s">
        <v>184</v>
      </c>
      <c r="W971" s="221" t="s">
        <v>626</v>
      </c>
      <c r="X971" s="23"/>
    </row>
    <row r="972" spans="1:24" ht="199.5" hidden="1">
      <c r="A972" s="19" t="s">
        <v>158</v>
      </c>
      <c r="B972" s="19" t="s">
        <v>617</v>
      </c>
      <c r="C972" s="19" t="s">
        <v>692</v>
      </c>
      <c r="D972" s="19" t="s">
        <v>693</v>
      </c>
      <c r="E972" s="19">
        <v>15</v>
      </c>
      <c r="F972" s="19" t="s">
        <v>711</v>
      </c>
      <c r="G972" s="19" t="s">
        <v>35</v>
      </c>
      <c r="H972" s="19" t="s">
        <v>36</v>
      </c>
      <c r="I972" s="19" t="s">
        <v>46</v>
      </c>
      <c r="J972" s="52">
        <v>5</v>
      </c>
      <c r="K972" s="19" t="s">
        <v>712</v>
      </c>
      <c r="L972" s="192"/>
      <c r="M972" s="19">
        <v>1</v>
      </c>
      <c r="N972" s="37">
        <v>1405631</v>
      </c>
      <c r="O972" s="37" t="s">
        <v>705</v>
      </c>
      <c r="P972" s="19" t="s">
        <v>162</v>
      </c>
      <c r="Q972" s="20">
        <v>1060</v>
      </c>
      <c r="R972" s="20">
        <v>0</v>
      </c>
      <c r="S972" s="20">
        <f t="shared" si="14"/>
        <v>1060</v>
      </c>
      <c r="T972" s="19" t="s">
        <v>41</v>
      </c>
      <c r="U972" s="155" t="s">
        <v>2410</v>
      </c>
      <c r="V972" s="131" t="s">
        <v>184</v>
      </c>
      <c r="W972" s="216" t="s">
        <v>626</v>
      </c>
      <c r="X972" s="23"/>
    </row>
    <row r="973" spans="1:24" ht="105" hidden="1">
      <c r="A973" s="19" t="s">
        <v>158</v>
      </c>
      <c r="B973" s="19" t="s">
        <v>617</v>
      </c>
      <c r="C973" s="19" t="s">
        <v>617</v>
      </c>
      <c r="D973" s="19" t="s">
        <v>659</v>
      </c>
      <c r="E973" s="19">
        <v>15</v>
      </c>
      <c r="F973" s="19" t="s">
        <v>794</v>
      </c>
      <c r="G973" s="19" t="s">
        <v>35</v>
      </c>
      <c r="H973" s="19" t="s">
        <v>314</v>
      </c>
      <c r="I973" s="19" t="s">
        <v>37</v>
      </c>
      <c r="J973" s="52">
        <v>40</v>
      </c>
      <c r="K973" s="19" t="s">
        <v>795</v>
      </c>
      <c r="L973" s="192"/>
      <c r="M973" s="19">
        <v>5</v>
      </c>
      <c r="N973" s="153"/>
      <c r="O973" s="153"/>
      <c r="P973" s="19" t="s">
        <v>162</v>
      </c>
      <c r="Q973" s="20">
        <v>0</v>
      </c>
      <c r="R973" s="20">
        <v>6000</v>
      </c>
      <c r="S973" s="20">
        <f t="shared" si="14"/>
        <v>30000</v>
      </c>
      <c r="T973" s="19" t="s">
        <v>41</v>
      </c>
      <c r="U973" s="155" t="s">
        <v>2411</v>
      </c>
      <c r="V973" s="131" t="s">
        <v>184</v>
      </c>
      <c r="W973" s="216" t="s">
        <v>626</v>
      </c>
      <c r="X973" s="93"/>
    </row>
    <row r="974" spans="1:24" ht="384.75" hidden="1">
      <c r="A974" s="19" t="s">
        <v>158</v>
      </c>
      <c r="B974" s="19" t="s">
        <v>617</v>
      </c>
      <c r="C974" s="19" t="s">
        <v>617</v>
      </c>
      <c r="D974" s="19" t="s">
        <v>653</v>
      </c>
      <c r="E974" s="19">
        <v>15</v>
      </c>
      <c r="F974" s="19" t="s">
        <v>796</v>
      </c>
      <c r="G974" s="19" t="s">
        <v>45</v>
      </c>
      <c r="H974" s="19" t="s">
        <v>36</v>
      </c>
      <c r="I974" s="19" t="s">
        <v>37</v>
      </c>
      <c r="J974" s="52">
        <v>40</v>
      </c>
      <c r="K974" s="19" t="s">
        <v>797</v>
      </c>
      <c r="L974" s="192"/>
      <c r="M974" s="19">
        <v>40</v>
      </c>
      <c r="N974" s="153"/>
      <c r="O974" s="153"/>
      <c r="P974" s="19" t="s">
        <v>162</v>
      </c>
      <c r="Q974" s="20">
        <v>0</v>
      </c>
      <c r="R974" s="20">
        <v>3000</v>
      </c>
      <c r="S974" s="20">
        <f t="shared" si="14"/>
        <v>120000</v>
      </c>
      <c r="T974" s="19" t="s">
        <v>41</v>
      </c>
      <c r="U974" s="19" t="s">
        <v>2412</v>
      </c>
      <c r="V974" s="131" t="s">
        <v>184</v>
      </c>
      <c r="W974" s="216" t="s">
        <v>185</v>
      </c>
      <c r="X974" s="93" t="s">
        <v>78</v>
      </c>
    </row>
    <row r="975" spans="1:24" ht="384.75" hidden="1">
      <c r="A975" s="19" t="s">
        <v>158</v>
      </c>
      <c r="B975" s="19" t="s">
        <v>617</v>
      </c>
      <c r="C975" s="19" t="s">
        <v>649</v>
      </c>
      <c r="D975" s="19" t="s">
        <v>653</v>
      </c>
      <c r="E975" s="19">
        <v>15</v>
      </c>
      <c r="F975" s="19" t="s">
        <v>654</v>
      </c>
      <c r="G975" s="19" t="s">
        <v>45</v>
      </c>
      <c r="H975" s="19" t="s">
        <v>36</v>
      </c>
      <c r="I975" s="19" t="s">
        <v>37</v>
      </c>
      <c r="J975" s="52">
        <v>8</v>
      </c>
      <c r="K975" s="19" t="s">
        <v>655</v>
      </c>
      <c r="L975" s="192"/>
      <c r="M975" s="19">
        <v>10</v>
      </c>
      <c r="N975" s="153"/>
      <c r="O975" s="153"/>
      <c r="P975" s="19" t="s">
        <v>162</v>
      </c>
      <c r="Q975" s="20">
        <v>0</v>
      </c>
      <c r="R975" s="20">
        <v>0</v>
      </c>
      <c r="S975" s="20">
        <f t="shared" si="14"/>
        <v>0</v>
      </c>
      <c r="T975" s="19" t="s">
        <v>41</v>
      </c>
      <c r="U975" s="19" t="s">
        <v>2413</v>
      </c>
      <c r="V975" s="131" t="s">
        <v>184</v>
      </c>
      <c r="W975" s="216" t="s">
        <v>185</v>
      </c>
      <c r="X975" s="93" t="s">
        <v>78</v>
      </c>
    </row>
    <row r="976" spans="1:24" ht="99.75" hidden="1">
      <c r="A976" s="19" t="s">
        <v>158</v>
      </c>
      <c r="B976" s="19" t="s">
        <v>617</v>
      </c>
      <c r="C976" s="19" t="s">
        <v>618</v>
      </c>
      <c r="D976" s="19" t="s">
        <v>258</v>
      </c>
      <c r="E976" s="19">
        <v>15</v>
      </c>
      <c r="F976" s="19" t="s">
        <v>627</v>
      </c>
      <c r="G976" s="19" t="s">
        <v>45</v>
      </c>
      <c r="H976" s="19" t="s">
        <v>36</v>
      </c>
      <c r="I976" s="19" t="s">
        <v>37</v>
      </c>
      <c r="J976" s="52">
        <v>40</v>
      </c>
      <c r="K976" s="19" t="s">
        <v>619</v>
      </c>
      <c r="L976" s="192"/>
      <c r="M976" s="19">
        <v>1</v>
      </c>
      <c r="N976" s="37">
        <v>1123136</v>
      </c>
      <c r="O976" s="37" t="s">
        <v>623</v>
      </c>
      <c r="P976" s="19" t="s">
        <v>247</v>
      </c>
      <c r="Q976" s="20">
        <v>0</v>
      </c>
      <c r="R976" s="20">
        <v>0</v>
      </c>
      <c r="S976" s="20">
        <f t="shared" si="14"/>
        <v>0</v>
      </c>
      <c r="T976" s="19" t="s">
        <v>41</v>
      </c>
      <c r="U976" s="19" t="s">
        <v>2414</v>
      </c>
      <c r="V976" s="131" t="s">
        <v>48</v>
      </c>
      <c r="W976" s="216" t="s">
        <v>49</v>
      </c>
      <c r="X976" s="36" t="s">
        <v>50</v>
      </c>
    </row>
    <row r="977" spans="1:24" ht="99.75" hidden="1">
      <c r="A977" s="19" t="s">
        <v>158</v>
      </c>
      <c r="B977" s="19" t="s">
        <v>617</v>
      </c>
      <c r="C977" s="19" t="s">
        <v>618</v>
      </c>
      <c r="D977" s="19" t="s">
        <v>258</v>
      </c>
      <c r="E977" s="19">
        <v>15</v>
      </c>
      <c r="F977" s="19" t="s">
        <v>628</v>
      </c>
      <c r="G977" s="19" t="s">
        <v>45</v>
      </c>
      <c r="H977" s="19" t="s">
        <v>36</v>
      </c>
      <c r="I977" s="19" t="s">
        <v>37</v>
      </c>
      <c r="J977" s="52">
        <v>40</v>
      </c>
      <c r="K977" s="19" t="s">
        <v>619</v>
      </c>
      <c r="L977" s="192"/>
      <c r="M977" s="19">
        <v>1</v>
      </c>
      <c r="N977" s="37">
        <v>1493474</v>
      </c>
      <c r="O977" s="37" t="s">
        <v>620</v>
      </c>
      <c r="P977" s="19" t="s">
        <v>247</v>
      </c>
      <c r="Q977" s="20">
        <v>0</v>
      </c>
      <c r="R977" s="20">
        <v>0</v>
      </c>
      <c r="S977" s="20">
        <f t="shared" ref="S977:S1040" si="15">(R977+Q977)*M977</f>
        <v>0</v>
      </c>
      <c r="T977" s="19" t="s">
        <v>41</v>
      </c>
      <c r="U977" s="19" t="s">
        <v>2267</v>
      </c>
      <c r="V977" s="131" t="s">
        <v>48</v>
      </c>
      <c r="W977" s="216" t="s">
        <v>49</v>
      </c>
      <c r="X977" s="36" t="s">
        <v>50</v>
      </c>
    </row>
    <row r="978" spans="1:24" ht="99.75" hidden="1">
      <c r="A978" s="19" t="s">
        <v>158</v>
      </c>
      <c r="B978" s="19" t="s">
        <v>617</v>
      </c>
      <c r="C978" s="19" t="s">
        <v>618</v>
      </c>
      <c r="D978" s="19" t="s">
        <v>258</v>
      </c>
      <c r="E978" s="19">
        <v>15</v>
      </c>
      <c r="F978" s="19" t="s">
        <v>628</v>
      </c>
      <c r="G978" s="19" t="s">
        <v>45</v>
      </c>
      <c r="H978" s="19" t="s">
        <v>36</v>
      </c>
      <c r="I978" s="19" t="s">
        <v>37</v>
      </c>
      <c r="J978" s="52">
        <v>40</v>
      </c>
      <c r="K978" s="19" t="s">
        <v>619</v>
      </c>
      <c r="L978" s="192"/>
      <c r="M978" s="19">
        <v>1</v>
      </c>
      <c r="N978" s="37">
        <v>1492164</v>
      </c>
      <c r="O978" s="37" t="s">
        <v>622</v>
      </c>
      <c r="P978" s="19" t="s">
        <v>247</v>
      </c>
      <c r="Q978" s="20">
        <v>0</v>
      </c>
      <c r="R978" s="20">
        <v>0</v>
      </c>
      <c r="S978" s="20">
        <f t="shared" si="15"/>
        <v>0</v>
      </c>
      <c r="T978" s="19" t="s">
        <v>41</v>
      </c>
      <c r="U978" s="19" t="s">
        <v>2267</v>
      </c>
      <c r="V978" s="131" t="s">
        <v>48</v>
      </c>
      <c r="W978" s="216" t="s">
        <v>49</v>
      </c>
      <c r="X978" s="36" t="s">
        <v>50</v>
      </c>
    </row>
    <row r="979" spans="1:24" ht="85.5" hidden="1">
      <c r="A979" s="19" t="s">
        <v>158</v>
      </c>
      <c r="B979" s="19" t="s">
        <v>617</v>
      </c>
      <c r="C979" s="19" t="s">
        <v>729</v>
      </c>
      <c r="D979" s="19" t="s">
        <v>249</v>
      </c>
      <c r="E979" s="19">
        <v>20</v>
      </c>
      <c r="F979" s="19" t="s">
        <v>730</v>
      </c>
      <c r="G979" s="19" t="s">
        <v>45</v>
      </c>
      <c r="H979" s="19" t="s">
        <v>36</v>
      </c>
      <c r="I979" s="19" t="s">
        <v>37</v>
      </c>
      <c r="J979" s="52">
        <v>40</v>
      </c>
      <c r="K979" s="19" t="s">
        <v>619</v>
      </c>
      <c r="L979" s="192"/>
      <c r="M979" s="19">
        <v>1</v>
      </c>
      <c r="N979" s="37">
        <v>1517709</v>
      </c>
      <c r="O979" s="37" t="s">
        <v>731</v>
      </c>
      <c r="P979" s="19" t="s">
        <v>162</v>
      </c>
      <c r="Q979" s="20">
        <v>0</v>
      </c>
      <c r="R979" s="20">
        <v>0</v>
      </c>
      <c r="S979" s="20">
        <f t="shared" si="15"/>
        <v>0</v>
      </c>
      <c r="T979" s="19" t="s">
        <v>41</v>
      </c>
      <c r="U979" s="19" t="s">
        <v>2267</v>
      </c>
      <c r="V979" s="131" t="s">
        <v>201</v>
      </c>
      <c r="W979" s="131" t="s">
        <v>202</v>
      </c>
      <c r="X979" s="36" t="s">
        <v>50</v>
      </c>
    </row>
    <row r="980" spans="1:24" ht="85.5" hidden="1">
      <c r="A980" s="19" t="s">
        <v>158</v>
      </c>
      <c r="B980" s="19" t="s">
        <v>617</v>
      </c>
      <c r="C980" s="19" t="s">
        <v>729</v>
      </c>
      <c r="D980" s="19" t="s">
        <v>249</v>
      </c>
      <c r="E980" s="19">
        <v>20</v>
      </c>
      <c r="F980" s="19" t="s">
        <v>730</v>
      </c>
      <c r="G980" s="19" t="s">
        <v>45</v>
      </c>
      <c r="H980" s="19" t="s">
        <v>36</v>
      </c>
      <c r="I980" s="19" t="s">
        <v>37</v>
      </c>
      <c r="J980" s="52">
        <v>40</v>
      </c>
      <c r="K980" s="19" t="s">
        <v>619</v>
      </c>
      <c r="L980" s="192"/>
      <c r="M980" s="19">
        <v>1</v>
      </c>
      <c r="N980" s="37">
        <v>1492817</v>
      </c>
      <c r="O980" s="37" t="s">
        <v>732</v>
      </c>
      <c r="P980" s="19" t="s">
        <v>162</v>
      </c>
      <c r="Q980" s="20">
        <v>0</v>
      </c>
      <c r="R980" s="20">
        <v>0</v>
      </c>
      <c r="S980" s="20">
        <f t="shared" si="15"/>
        <v>0</v>
      </c>
      <c r="T980" s="19" t="s">
        <v>41</v>
      </c>
      <c r="U980" s="19" t="s">
        <v>2267</v>
      </c>
      <c r="V980" s="131" t="s">
        <v>201</v>
      </c>
      <c r="W980" s="131" t="s">
        <v>202</v>
      </c>
      <c r="X980" s="36" t="s">
        <v>50</v>
      </c>
    </row>
    <row r="981" spans="1:24" ht="85.5" hidden="1">
      <c r="A981" s="19" t="s">
        <v>158</v>
      </c>
      <c r="B981" s="19" t="s">
        <v>617</v>
      </c>
      <c r="C981" s="19" t="s">
        <v>729</v>
      </c>
      <c r="D981" s="19" t="s">
        <v>249</v>
      </c>
      <c r="E981" s="19">
        <v>20</v>
      </c>
      <c r="F981" s="19" t="s">
        <v>730</v>
      </c>
      <c r="G981" s="19" t="s">
        <v>45</v>
      </c>
      <c r="H981" s="19" t="s">
        <v>36</v>
      </c>
      <c r="I981" s="19" t="s">
        <v>37</v>
      </c>
      <c r="J981" s="52">
        <v>40</v>
      </c>
      <c r="K981" s="19" t="s">
        <v>619</v>
      </c>
      <c r="L981" s="192"/>
      <c r="M981" s="19">
        <v>1</v>
      </c>
      <c r="N981" s="37">
        <v>1492817</v>
      </c>
      <c r="O981" s="37" t="s">
        <v>733</v>
      </c>
      <c r="P981" s="19" t="s">
        <v>162</v>
      </c>
      <c r="Q981" s="20">
        <v>0</v>
      </c>
      <c r="R981" s="20">
        <v>0</v>
      </c>
      <c r="S981" s="20">
        <f t="shared" si="15"/>
        <v>0</v>
      </c>
      <c r="T981" s="19" t="s">
        <v>41</v>
      </c>
      <c r="U981" s="19" t="s">
        <v>2267</v>
      </c>
      <c r="V981" s="131" t="s">
        <v>201</v>
      </c>
      <c r="W981" s="131" t="s">
        <v>202</v>
      </c>
      <c r="X981" s="36" t="s">
        <v>50</v>
      </c>
    </row>
    <row r="982" spans="1:24" ht="85.5" hidden="1">
      <c r="A982" s="19" t="s">
        <v>158</v>
      </c>
      <c r="B982" s="19" t="s">
        <v>617</v>
      </c>
      <c r="C982" s="19" t="s">
        <v>729</v>
      </c>
      <c r="D982" s="19" t="s">
        <v>249</v>
      </c>
      <c r="E982" s="19">
        <v>20</v>
      </c>
      <c r="F982" s="19" t="s">
        <v>730</v>
      </c>
      <c r="G982" s="19" t="s">
        <v>45</v>
      </c>
      <c r="H982" s="19" t="s">
        <v>36</v>
      </c>
      <c r="I982" s="19" t="s">
        <v>37</v>
      </c>
      <c r="J982" s="52">
        <v>40</v>
      </c>
      <c r="K982" s="19" t="s">
        <v>619</v>
      </c>
      <c r="L982" s="192"/>
      <c r="M982" s="19">
        <v>1</v>
      </c>
      <c r="N982" s="37">
        <v>1450120</v>
      </c>
      <c r="O982" s="37" t="s">
        <v>734</v>
      </c>
      <c r="P982" s="19" t="s">
        <v>162</v>
      </c>
      <c r="Q982" s="20">
        <v>0</v>
      </c>
      <c r="R982" s="20">
        <v>0</v>
      </c>
      <c r="S982" s="20">
        <f t="shared" si="15"/>
        <v>0</v>
      </c>
      <c r="T982" s="19" t="s">
        <v>41</v>
      </c>
      <c r="U982" s="19" t="s">
        <v>2267</v>
      </c>
      <c r="V982" s="131" t="s">
        <v>201</v>
      </c>
      <c r="W982" s="131" t="s">
        <v>202</v>
      </c>
      <c r="X982" s="36" t="s">
        <v>50</v>
      </c>
    </row>
    <row r="983" spans="1:24" ht="85.5" hidden="1">
      <c r="A983" s="19" t="s">
        <v>158</v>
      </c>
      <c r="B983" s="19" t="s">
        <v>617</v>
      </c>
      <c r="C983" s="19" t="s">
        <v>729</v>
      </c>
      <c r="D983" s="19" t="s">
        <v>249</v>
      </c>
      <c r="E983" s="19">
        <v>20</v>
      </c>
      <c r="F983" s="19" t="s">
        <v>730</v>
      </c>
      <c r="G983" s="19" t="s">
        <v>45</v>
      </c>
      <c r="H983" s="19" t="s">
        <v>36</v>
      </c>
      <c r="I983" s="19" t="s">
        <v>37</v>
      </c>
      <c r="J983" s="52">
        <v>40</v>
      </c>
      <c r="K983" s="19" t="s">
        <v>619</v>
      </c>
      <c r="L983" s="192"/>
      <c r="M983" s="19">
        <v>1</v>
      </c>
      <c r="N983" s="37">
        <v>1492215</v>
      </c>
      <c r="O983" s="37" t="s">
        <v>735</v>
      </c>
      <c r="P983" s="19" t="s">
        <v>162</v>
      </c>
      <c r="Q983" s="20">
        <v>0</v>
      </c>
      <c r="R983" s="20">
        <v>0</v>
      </c>
      <c r="S983" s="20">
        <f t="shared" si="15"/>
        <v>0</v>
      </c>
      <c r="T983" s="19" t="s">
        <v>41</v>
      </c>
      <c r="U983" s="19" t="s">
        <v>2267</v>
      </c>
      <c r="V983" s="131" t="s">
        <v>201</v>
      </c>
      <c r="W983" s="131" t="s">
        <v>202</v>
      </c>
      <c r="X983" s="36" t="s">
        <v>50</v>
      </c>
    </row>
    <row r="984" spans="1:24" ht="85.5" hidden="1">
      <c r="A984" s="19" t="s">
        <v>158</v>
      </c>
      <c r="B984" s="19" t="s">
        <v>617</v>
      </c>
      <c r="C984" s="19" t="s">
        <v>729</v>
      </c>
      <c r="D984" s="19" t="s">
        <v>249</v>
      </c>
      <c r="E984" s="19">
        <v>20</v>
      </c>
      <c r="F984" s="19" t="s">
        <v>730</v>
      </c>
      <c r="G984" s="19" t="s">
        <v>45</v>
      </c>
      <c r="H984" s="19" t="s">
        <v>36</v>
      </c>
      <c r="I984" s="19" t="s">
        <v>37</v>
      </c>
      <c r="J984" s="52">
        <v>40</v>
      </c>
      <c r="K984" s="19" t="s">
        <v>619</v>
      </c>
      <c r="L984" s="192"/>
      <c r="M984" s="19">
        <v>1</v>
      </c>
      <c r="N984" s="37">
        <v>1568100</v>
      </c>
      <c r="O984" s="37" t="s">
        <v>736</v>
      </c>
      <c r="P984" s="19" t="s">
        <v>162</v>
      </c>
      <c r="Q984" s="20">
        <v>0</v>
      </c>
      <c r="R984" s="20">
        <v>0</v>
      </c>
      <c r="S984" s="20">
        <f t="shared" si="15"/>
        <v>0</v>
      </c>
      <c r="T984" s="19" t="s">
        <v>41</v>
      </c>
      <c r="U984" s="19" t="s">
        <v>2267</v>
      </c>
      <c r="V984" s="131" t="s">
        <v>201</v>
      </c>
      <c r="W984" s="131" t="s">
        <v>202</v>
      </c>
      <c r="X984" s="36" t="s">
        <v>50</v>
      </c>
    </row>
    <row r="985" spans="1:24" ht="85.5" hidden="1">
      <c r="A985" s="19" t="s">
        <v>158</v>
      </c>
      <c r="B985" s="19" t="s">
        <v>617</v>
      </c>
      <c r="C985" s="19" t="s">
        <v>729</v>
      </c>
      <c r="D985" s="19" t="s">
        <v>249</v>
      </c>
      <c r="E985" s="19">
        <v>20</v>
      </c>
      <c r="F985" s="19" t="s">
        <v>730</v>
      </c>
      <c r="G985" s="19" t="s">
        <v>45</v>
      </c>
      <c r="H985" s="19" t="s">
        <v>36</v>
      </c>
      <c r="I985" s="19" t="s">
        <v>37</v>
      </c>
      <c r="J985" s="52">
        <v>40</v>
      </c>
      <c r="K985" s="19" t="s">
        <v>619</v>
      </c>
      <c r="L985" s="192"/>
      <c r="M985" s="19">
        <v>1</v>
      </c>
      <c r="N985" s="37">
        <v>1491394</v>
      </c>
      <c r="O985" s="37" t="s">
        <v>737</v>
      </c>
      <c r="P985" s="19" t="s">
        <v>162</v>
      </c>
      <c r="Q985" s="20">
        <v>0</v>
      </c>
      <c r="R985" s="20">
        <v>0</v>
      </c>
      <c r="S985" s="20">
        <f t="shared" si="15"/>
        <v>0</v>
      </c>
      <c r="T985" s="19" t="s">
        <v>41</v>
      </c>
      <c r="U985" s="19" t="s">
        <v>2267</v>
      </c>
      <c r="V985" s="131" t="s">
        <v>201</v>
      </c>
      <c r="W985" s="131" t="s">
        <v>202</v>
      </c>
      <c r="X985" s="36" t="s">
        <v>50</v>
      </c>
    </row>
    <row r="986" spans="1:24" ht="85.5" hidden="1">
      <c r="A986" s="19" t="s">
        <v>158</v>
      </c>
      <c r="B986" s="19" t="s">
        <v>617</v>
      </c>
      <c r="C986" s="19" t="s">
        <v>729</v>
      </c>
      <c r="D986" s="19" t="s">
        <v>249</v>
      </c>
      <c r="E986" s="19">
        <v>20</v>
      </c>
      <c r="F986" s="19" t="s">
        <v>730</v>
      </c>
      <c r="G986" s="19" t="s">
        <v>45</v>
      </c>
      <c r="H986" s="19" t="s">
        <v>36</v>
      </c>
      <c r="I986" s="19" t="s">
        <v>37</v>
      </c>
      <c r="J986" s="52">
        <v>40</v>
      </c>
      <c r="K986" s="19" t="s">
        <v>619</v>
      </c>
      <c r="L986" s="192"/>
      <c r="M986" s="19">
        <v>1</v>
      </c>
      <c r="N986" s="37">
        <v>3002418</v>
      </c>
      <c r="O986" s="37" t="s">
        <v>738</v>
      </c>
      <c r="P986" s="19" t="s">
        <v>162</v>
      </c>
      <c r="Q986" s="20">
        <v>0</v>
      </c>
      <c r="R986" s="20">
        <v>0</v>
      </c>
      <c r="S986" s="20">
        <f t="shared" si="15"/>
        <v>0</v>
      </c>
      <c r="T986" s="19" t="s">
        <v>41</v>
      </c>
      <c r="U986" s="19" t="s">
        <v>2267</v>
      </c>
      <c r="V986" s="131" t="s">
        <v>201</v>
      </c>
      <c r="W986" s="131" t="s">
        <v>202</v>
      </c>
      <c r="X986" s="36" t="s">
        <v>50</v>
      </c>
    </row>
    <row r="987" spans="1:24" ht="85.5" hidden="1">
      <c r="A987" s="19" t="s">
        <v>158</v>
      </c>
      <c r="B987" s="19" t="s">
        <v>617</v>
      </c>
      <c r="C987" s="19" t="s">
        <v>729</v>
      </c>
      <c r="D987" s="19" t="s">
        <v>249</v>
      </c>
      <c r="E987" s="19">
        <v>20</v>
      </c>
      <c r="F987" s="19" t="s">
        <v>730</v>
      </c>
      <c r="G987" s="19" t="s">
        <v>45</v>
      </c>
      <c r="H987" s="19" t="s">
        <v>36</v>
      </c>
      <c r="I987" s="19" t="s">
        <v>37</v>
      </c>
      <c r="J987" s="52">
        <v>40</v>
      </c>
      <c r="K987" s="19" t="s">
        <v>619</v>
      </c>
      <c r="L987" s="192"/>
      <c r="M987" s="19">
        <v>1</v>
      </c>
      <c r="N987" s="37">
        <v>1568612</v>
      </c>
      <c r="O987" s="37" t="s">
        <v>739</v>
      </c>
      <c r="P987" s="19" t="s">
        <v>162</v>
      </c>
      <c r="Q987" s="20">
        <v>0</v>
      </c>
      <c r="R987" s="20">
        <v>0</v>
      </c>
      <c r="S987" s="20">
        <f t="shared" si="15"/>
        <v>0</v>
      </c>
      <c r="T987" s="19" t="s">
        <v>41</v>
      </c>
      <c r="U987" s="19" t="s">
        <v>2267</v>
      </c>
      <c r="V987" s="131" t="s">
        <v>201</v>
      </c>
      <c r="W987" s="131" t="s">
        <v>202</v>
      </c>
      <c r="X987" s="36" t="s">
        <v>50</v>
      </c>
    </row>
    <row r="988" spans="1:24" ht="384.75" hidden="1">
      <c r="A988" s="19" t="s">
        <v>158</v>
      </c>
      <c r="B988" s="19" t="s">
        <v>617</v>
      </c>
      <c r="C988" s="19" t="s">
        <v>617</v>
      </c>
      <c r="D988" s="19" t="s">
        <v>653</v>
      </c>
      <c r="E988" s="19">
        <v>15</v>
      </c>
      <c r="F988" s="19" t="s">
        <v>798</v>
      </c>
      <c r="G988" s="19" t="s">
        <v>45</v>
      </c>
      <c r="H988" s="19" t="s">
        <v>36</v>
      </c>
      <c r="I988" s="19" t="s">
        <v>46</v>
      </c>
      <c r="J988" s="52">
        <v>8</v>
      </c>
      <c r="K988" s="19" t="s">
        <v>403</v>
      </c>
      <c r="L988" s="192"/>
      <c r="M988" s="19">
        <v>20</v>
      </c>
      <c r="N988" s="153"/>
      <c r="O988" s="153"/>
      <c r="P988" s="19" t="s">
        <v>162</v>
      </c>
      <c r="Q988" s="20">
        <v>0</v>
      </c>
      <c r="R988" s="20">
        <v>0</v>
      </c>
      <c r="S988" s="20">
        <f t="shared" si="15"/>
        <v>0</v>
      </c>
      <c r="T988" s="19" t="s">
        <v>41</v>
      </c>
      <c r="U988" s="155" t="s">
        <v>2415</v>
      </c>
      <c r="V988" s="216" t="s">
        <v>184</v>
      </c>
      <c r="W988" s="216" t="s">
        <v>799</v>
      </c>
      <c r="X988" s="93" t="s">
        <v>78</v>
      </c>
    </row>
    <row r="989" spans="1:24" ht="199.5" hidden="1">
      <c r="A989" s="19" t="s">
        <v>158</v>
      </c>
      <c r="B989" s="19" t="s">
        <v>617</v>
      </c>
      <c r="C989" s="19" t="s">
        <v>692</v>
      </c>
      <c r="D989" s="19" t="s">
        <v>693</v>
      </c>
      <c r="E989" s="19">
        <v>15</v>
      </c>
      <c r="F989" s="19" t="s">
        <v>713</v>
      </c>
      <c r="G989" s="19" t="s">
        <v>145</v>
      </c>
      <c r="H989" s="19" t="s">
        <v>544</v>
      </c>
      <c r="I989" s="19" t="s">
        <v>37</v>
      </c>
      <c r="J989" s="52">
        <v>120</v>
      </c>
      <c r="K989" s="19" t="s">
        <v>714</v>
      </c>
      <c r="L989" s="192" t="s">
        <v>632</v>
      </c>
      <c r="M989" s="19">
        <v>1</v>
      </c>
      <c r="N989" s="37" t="s">
        <v>715</v>
      </c>
      <c r="O989" s="37" t="s">
        <v>700</v>
      </c>
      <c r="P989" s="19" t="s">
        <v>162</v>
      </c>
      <c r="Q989" s="20">
        <v>0</v>
      </c>
      <c r="R989" s="20">
        <v>0</v>
      </c>
      <c r="S989" s="20">
        <f t="shared" si="15"/>
        <v>0</v>
      </c>
      <c r="T989" s="19" t="s">
        <v>145</v>
      </c>
      <c r="U989" s="19"/>
      <c r="V989" s="131" t="s">
        <v>184</v>
      </c>
      <c r="W989" s="216" t="s">
        <v>185</v>
      </c>
      <c r="X989" s="23"/>
    </row>
    <row r="990" spans="1:24" ht="384.75" hidden="1">
      <c r="A990" s="19" t="s">
        <v>158</v>
      </c>
      <c r="B990" s="19" t="s">
        <v>617</v>
      </c>
      <c r="C990" s="19" t="s">
        <v>666</v>
      </c>
      <c r="D990" s="19" t="s">
        <v>653</v>
      </c>
      <c r="E990" s="19">
        <v>15</v>
      </c>
      <c r="F990" s="19" t="s">
        <v>667</v>
      </c>
      <c r="G990" s="19" t="s">
        <v>145</v>
      </c>
      <c r="H990" s="19" t="s">
        <v>36</v>
      </c>
      <c r="I990" s="19" t="s">
        <v>46</v>
      </c>
      <c r="J990" s="52">
        <v>128</v>
      </c>
      <c r="K990" s="19" t="s">
        <v>668</v>
      </c>
      <c r="L990" s="192" t="s">
        <v>272</v>
      </c>
      <c r="M990" s="19">
        <v>1</v>
      </c>
      <c r="N990" s="37">
        <v>1491057</v>
      </c>
      <c r="O990" s="37" t="s">
        <v>669</v>
      </c>
      <c r="P990" s="19" t="s">
        <v>162</v>
      </c>
      <c r="Q990" s="20">
        <v>0</v>
      </c>
      <c r="R990" s="20">
        <v>0</v>
      </c>
      <c r="S990" s="20">
        <f t="shared" si="15"/>
        <v>0</v>
      </c>
      <c r="T990" s="19" t="s">
        <v>145</v>
      </c>
      <c r="U990" s="19"/>
      <c r="V990" s="131" t="s">
        <v>184</v>
      </c>
      <c r="W990" s="216" t="s">
        <v>185</v>
      </c>
      <c r="X990" s="23"/>
    </row>
    <row r="991" spans="1:24" ht="256.5" hidden="1">
      <c r="A991" s="19" t="s">
        <v>158</v>
      </c>
      <c r="B991" s="19" t="s">
        <v>617</v>
      </c>
      <c r="C991" s="19" t="s">
        <v>666</v>
      </c>
      <c r="D991" s="19" t="s">
        <v>659</v>
      </c>
      <c r="E991" s="19">
        <v>15</v>
      </c>
      <c r="F991" s="19" t="s">
        <v>670</v>
      </c>
      <c r="G991" s="19" t="s">
        <v>145</v>
      </c>
      <c r="H991" s="19" t="s">
        <v>36</v>
      </c>
      <c r="I991" s="19" t="s">
        <v>46</v>
      </c>
      <c r="J991" s="52">
        <v>396</v>
      </c>
      <c r="K991" s="19" t="s">
        <v>671</v>
      </c>
      <c r="L991" s="192" t="s">
        <v>272</v>
      </c>
      <c r="M991" s="19">
        <v>1</v>
      </c>
      <c r="N991" s="37">
        <v>1491055</v>
      </c>
      <c r="O991" s="37" t="s">
        <v>672</v>
      </c>
      <c r="P991" s="19" t="s">
        <v>162</v>
      </c>
      <c r="Q991" s="20">
        <v>0</v>
      </c>
      <c r="R991" s="20">
        <v>0</v>
      </c>
      <c r="S991" s="20">
        <f t="shared" si="15"/>
        <v>0</v>
      </c>
      <c r="T991" s="19" t="s">
        <v>145</v>
      </c>
      <c r="U991" s="19"/>
      <c r="V991" s="131" t="s">
        <v>184</v>
      </c>
      <c r="W991" s="216" t="s">
        <v>549</v>
      </c>
      <c r="X991" s="23"/>
    </row>
    <row r="992" spans="1:24" ht="99.75" hidden="1">
      <c r="A992" s="19" t="s">
        <v>158</v>
      </c>
      <c r="B992" s="19" t="s">
        <v>617</v>
      </c>
      <c r="C992" s="19" t="s">
        <v>729</v>
      </c>
      <c r="D992" s="19" t="s">
        <v>740</v>
      </c>
      <c r="E992" s="19">
        <v>12</v>
      </c>
      <c r="F992" s="19" t="s">
        <v>741</v>
      </c>
      <c r="G992" s="19" t="s">
        <v>145</v>
      </c>
      <c r="H992" s="19" t="s">
        <v>36</v>
      </c>
      <c r="I992" s="19" t="s">
        <v>46</v>
      </c>
      <c r="J992" s="52">
        <v>140</v>
      </c>
      <c r="K992" s="19" t="s">
        <v>742</v>
      </c>
      <c r="L992" s="192" t="s">
        <v>156</v>
      </c>
      <c r="M992" s="19">
        <v>1</v>
      </c>
      <c r="N992" s="37">
        <v>1450120</v>
      </c>
      <c r="O992" s="37" t="s">
        <v>743</v>
      </c>
      <c r="P992" s="19" t="s">
        <v>162</v>
      </c>
      <c r="Q992" s="20">
        <v>0</v>
      </c>
      <c r="R992" s="20">
        <v>0</v>
      </c>
      <c r="S992" s="20">
        <f t="shared" si="15"/>
        <v>0</v>
      </c>
      <c r="T992" s="19" t="s">
        <v>145</v>
      </c>
      <c r="U992" s="19"/>
      <c r="V992" s="210" t="s">
        <v>148</v>
      </c>
      <c r="W992" s="216" t="s">
        <v>225</v>
      </c>
      <c r="X992" s="23"/>
    </row>
    <row r="993" spans="1:24" ht="156.75" hidden="1">
      <c r="A993" s="19" t="s">
        <v>158</v>
      </c>
      <c r="B993" s="19" t="s">
        <v>617</v>
      </c>
      <c r="C993" s="19" t="s">
        <v>618</v>
      </c>
      <c r="D993" s="19" t="s">
        <v>629</v>
      </c>
      <c r="E993" s="19">
        <v>12</v>
      </c>
      <c r="F993" s="19" t="s">
        <v>630</v>
      </c>
      <c r="G993" s="19" t="s">
        <v>145</v>
      </c>
      <c r="H993" s="19" t="s">
        <v>36</v>
      </c>
      <c r="I993" s="19" t="s">
        <v>46</v>
      </c>
      <c r="J993" s="52">
        <v>180</v>
      </c>
      <c r="K993" s="19" t="s">
        <v>631</v>
      </c>
      <c r="L993" s="192" t="s">
        <v>632</v>
      </c>
      <c r="M993" s="19">
        <v>1</v>
      </c>
      <c r="N993" s="37">
        <v>1493474</v>
      </c>
      <c r="O993" s="37" t="s">
        <v>620</v>
      </c>
      <c r="P993" s="19" t="s">
        <v>162</v>
      </c>
      <c r="Q993" s="20">
        <v>0</v>
      </c>
      <c r="R993" s="20">
        <v>0</v>
      </c>
      <c r="S993" s="20">
        <f t="shared" si="15"/>
        <v>0</v>
      </c>
      <c r="T993" s="19" t="s">
        <v>145</v>
      </c>
      <c r="U993" s="19" t="s">
        <v>2416</v>
      </c>
      <c r="V993" s="210" t="s">
        <v>48</v>
      </c>
      <c r="W993" s="216" t="s">
        <v>274</v>
      </c>
      <c r="X993" s="23"/>
    </row>
    <row r="994" spans="1:24" ht="156.75" hidden="1">
      <c r="A994" s="19" t="s">
        <v>158</v>
      </c>
      <c r="B994" s="19" t="s">
        <v>617</v>
      </c>
      <c r="C994" s="19" t="s">
        <v>692</v>
      </c>
      <c r="D994" s="19" t="s">
        <v>252</v>
      </c>
      <c r="E994" s="19">
        <v>15</v>
      </c>
      <c r="F994" s="19" t="s">
        <v>716</v>
      </c>
      <c r="G994" s="19" t="s">
        <v>145</v>
      </c>
      <c r="H994" s="19" t="s">
        <v>36</v>
      </c>
      <c r="I994" s="19" t="s">
        <v>46</v>
      </c>
      <c r="J994" s="52">
        <v>10</v>
      </c>
      <c r="K994" s="19" t="s">
        <v>717</v>
      </c>
      <c r="L994" s="192" t="s">
        <v>224</v>
      </c>
      <c r="M994" s="19">
        <v>1</v>
      </c>
      <c r="N994" s="37">
        <v>1568927</v>
      </c>
      <c r="O994" s="37" t="s">
        <v>702</v>
      </c>
      <c r="P994" s="19" t="s">
        <v>162</v>
      </c>
      <c r="Q994" s="20">
        <v>0</v>
      </c>
      <c r="R994" s="20">
        <v>0</v>
      </c>
      <c r="S994" s="20">
        <f t="shared" si="15"/>
        <v>0</v>
      </c>
      <c r="T994" s="19" t="s">
        <v>145</v>
      </c>
      <c r="U994" s="19"/>
      <c r="V994" s="216" t="s">
        <v>56</v>
      </c>
      <c r="W994" s="216" t="s">
        <v>57</v>
      </c>
      <c r="X994" s="23"/>
    </row>
    <row r="995" spans="1:24" ht="156.75" hidden="1">
      <c r="A995" s="19" t="s">
        <v>158</v>
      </c>
      <c r="B995" s="19" t="s">
        <v>617</v>
      </c>
      <c r="C995" s="19" t="s">
        <v>692</v>
      </c>
      <c r="D995" s="19" t="s">
        <v>252</v>
      </c>
      <c r="E995" s="19">
        <v>15</v>
      </c>
      <c r="F995" s="19" t="s">
        <v>716</v>
      </c>
      <c r="G995" s="19" t="s">
        <v>145</v>
      </c>
      <c r="H995" s="19" t="s">
        <v>36</v>
      </c>
      <c r="I995" s="19" t="s">
        <v>46</v>
      </c>
      <c r="J995" s="52">
        <v>10</v>
      </c>
      <c r="K995" s="19" t="s">
        <v>718</v>
      </c>
      <c r="L995" s="192" t="s">
        <v>152</v>
      </c>
      <c r="M995" s="19">
        <v>1</v>
      </c>
      <c r="N995" s="37" t="s">
        <v>715</v>
      </c>
      <c r="O995" s="37" t="s">
        <v>700</v>
      </c>
      <c r="P995" s="19" t="s">
        <v>162</v>
      </c>
      <c r="Q995" s="20">
        <v>0</v>
      </c>
      <c r="R995" s="20">
        <v>0</v>
      </c>
      <c r="S995" s="20">
        <f t="shared" si="15"/>
        <v>0</v>
      </c>
      <c r="T995" s="19" t="s">
        <v>145</v>
      </c>
      <c r="U995" s="19"/>
      <c r="V995" s="216" t="s">
        <v>56</v>
      </c>
      <c r="W995" s="216" t="s">
        <v>57</v>
      </c>
      <c r="X995" s="23"/>
    </row>
    <row r="996" spans="1:24" ht="85.5" hidden="1">
      <c r="A996" s="19" t="s">
        <v>158</v>
      </c>
      <c r="B996" s="19" t="s">
        <v>617</v>
      </c>
      <c r="C996" s="19" t="s">
        <v>617</v>
      </c>
      <c r="D996" s="19" t="s">
        <v>800</v>
      </c>
      <c r="E996" s="19">
        <v>15</v>
      </c>
      <c r="F996" s="19" t="s">
        <v>801</v>
      </c>
      <c r="G996" s="19" t="s">
        <v>35</v>
      </c>
      <c r="H996" s="19" t="s">
        <v>265</v>
      </c>
      <c r="I996" s="19" t="s">
        <v>37</v>
      </c>
      <c r="J996" s="52">
        <v>568</v>
      </c>
      <c r="K996" s="19" t="s">
        <v>802</v>
      </c>
      <c r="L996" s="192"/>
      <c r="M996" s="19">
        <v>1</v>
      </c>
      <c r="N996" s="37">
        <v>1518435</v>
      </c>
      <c r="O996" s="37" t="s">
        <v>803</v>
      </c>
      <c r="P996" s="19" t="s">
        <v>804</v>
      </c>
      <c r="Q996" s="20">
        <v>0</v>
      </c>
      <c r="R996" s="20">
        <v>9500</v>
      </c>
      <c r="S996" s="20">
        <f t="shared" si="15"/>
        <v>9500</v>
      </c>
      <c r="T996" s="19" t="s">
        <v>228</v>
      </c>
      <c r="U996" s="155" t="s">
        <v>2417</v>
      </c>
      <c r="V996" s="131" t="s">
        <v>148</v>
      </c>
      <c r="W996" s="216" t="s">
        <v>149</v>
      </c>
      <c r="X996" s="23"/>
    </row>
    <row r="997" spans="1:24" ht="85.5" hidden="1">
      <c r="A997" s="19" t="s">
        <v>158</v>
      </c>
      <c r="B997" s="19" t="s">
        <v>617</v>
      </c>
      <c r="C997" s="19" t="s">
        <v>618</v>
      </c>
      <c r="D997" s="19" t="s">
        <v>633</v>
      </c>
      <c r="E997" s="19">
        <v>12</v>
      </c>
      <c r="F997" s="19" t="s">
        <v>634</v>
      </c>
      <c r="G997" s="19" t="s">
        <v>145</v>
      </c>
      <c r="H997" s="19" t="s">
        <v>36</v>
      </c>
      <c r="I997" s="19" t="s">
        <v>46</v>
      </c>
      <c r="J997" s="52">
        <v>360</v>
      </c>
      <c r="K997" s="19" t="s">
        <v>635</v>
      </c>
      <c r="L997" s="192" t="s">
        <v>636</v>
      </c>
      <c r="M997" s="19">
        <v>1</v>
      </c>
      <c r="N997" s="37">
        <v>1492164</v>
      </c>
      <c r="O997" s="37" t="s">
        <v>622</v>
      </c>
      <c r="P997" s="19" t="s">
        <v>162</v>
      </c>
      <c r="Q997" s="20">
        <v>0</v>
      </c>
      <c r="R997" s="20">
        <v>0</v>
      </c>
      <c r="S997" s="20">
        <f t="shared" si="15"/>
        <v>0</v>
      </c>
      <c r="T997" s="19" t="s">
        <v>145</v>
      </c>
      <c r="U997" s="19"/>
      <c r="V997" s="216" t="s">
        <v>184</v>
      </c>
      <c r="W997" s="216" t="s">
        <v>637</v>
      </c>
      <c r="X997" s="23"/>
    </row>
    <row r="998" spans="1:24" ht="99.75" hidden="1">
      <c r="A998" s="19" t="s">
        <v>158</v>
      </c>
      <c r="B998" s="19" t="s">
        <v>617</v>
      </c>
      <c r="C998" s="19" t="s">
        <v>618</v>
      </c>
      <c r="D998" s="19" t="s">
        <v>638</v>
      </c>
      <c r="E998" s="19">
        <v>12</v>
      </c>
      <c r="F998" s="19" t="s">
        <v>639</v>
      </c>
      <c r="G998" s="19" t="s">
        <v>145</v>
      </c>
      <c r="H998" s="19" t="s">
        <v>36</v>
      </c>
      <c r="I998" s="19" t="s">
        <v>46</v>
      </c>
      <c r="J998" s="52">
        <v>180</v>
      </c>
      <c r="K998" s="19" t="s">
        <v>631</v>
      </c>
      <c r="L998" s="192" t="s">
        <v>632</v>
      </c>
      <c r="M998" s="19">
        <v>1</v>
      </c>
      <c r="N998" s="37">
        <v>1493474</v>
      </c>
      <c r="O998" s="37" t="s">
        <v>620</v>
      </c>
      <c r="P998" s="19" t="s">
        <v>162</v>
      </c>
      <c r="Q998" s="20">
        <v>0</v>
      </c>
      <c r="R998" s="20">
        <v>0</v>
      </c>
      <c r="S998" s="20">
        <f t="shared" si="15"/>
        <v>0</v>
      </c>
      <c r="T998" s="19" t="s">
        <v>145</v>
      </c>
      <c r="U998" s="19"/>
      <c r="V998" s="131" t="s">
        <v>184</v>
      </c>
      <c r="W998" s="216" t="s">
        <v>637</v>
      </c>
      <c r="X998" s="23"/>
    </row>
    <row r="999" spans="1:24" ht="171" hidden="1">
      <c r="A999" s="19" t="s">
        <v>158</v>
      </c>
      <c r="B999" s="19" t="s">
        <v>617</v>
      </c>
      <c r="C999" s="19" t="s">
        <v>618</v>
      </c>
      <c r="D999" s="19" t="s">
        <v>633</v>
      </c>
      <c r="E999" s="19">
        <v>12</v>
      </c>
      <c r="F999" s="19" t="s">
        <v>640</v>
      </c>
      <c r="G999" s="19" t="s">
        <v>145</v>
      </c>
      <c r="H999" s="19" t="s">
        <v>36</v>
      </c>
      <c r="I999" s="19" t="s">
        <v>46</v>
      </c>
      <c r="J999" s="52">
        <v>240</v>
      </c>
      <c r="K999" s="19" t="s">
        <v>641</v>
      </c>
      <c r="L999" s="192" t="s">
        <v>152</v>
      </c>
      <c r="M999" s="19">
        <v>1</v>
      </c>
      <c r="N999" s="37">
        <v>1491471</v>
      </c>
      <c r="O999" s="37" t="s">
        <v>642</v>
      </c>
      <c r="P999" s="19" t="s">
        <v>162</v>
      </c>
      <c r="Q999" s="20">
        <v>0</v>
      </c>
      <c r="R999" s="20">
        <v>0</v>
      </c>
      <c r="S999" s="20">
        <f t="shared" si="15"/>
        <v>0</v>
      </c>
      <c r="T999" s="19" t="s">
        <v>145</v>
      </c>
      <c r="U999" s="19" t="s">
        <v>2418</v>
      </c>
      <c r="V999" s="131" t="s">
        <v>184</v>
      </c>
      <c r="W999" s="216" t="s">
        <v>637</v>
      </c>
      <c r="X999" s="23"/>
    </row>
    <row r="1000" spans="1:24" ht="99.75" hidden="1">
      <c r="A1000" s="19" t="s">
        <v>158</v>
      </c>
      <c r="B1000" s="19" t="s">
        <v>617</v>
      </c>
      <c r="C1000" s="19" t="s">
        <v>729</v>
      </c>
      <c r="D1000" s="19" t="s">
        <v>740</v>
      </c>
      <c r="E1000" s="19">
        <v>12</v>
      </c>
      <c r="F1000" s="19" t="s">
        <v>744</v>
      </c>
      <c r="G1000" s="19" t="s">
        <v>145</v>
      </c>
      <c r="H1000" s="19" t="s">
        <v>36</v>
      </c>
      <c r="I1000" s="19" t="s">
        <v>46</v>
      </c>
      <c r="J1000" s="52">
        <v>120</v>
      </c>
      <c r="K1000" s="19" t="s">
        <v>745</v>
      </c>
      <c r="L1000" s="192" t="s">
        <v>636</v>
      </c>
      <c r="M1000" s="19">
        <v>1</v>
      </c>
      <c r="N1000" s="37">
        <v>1491394</v>
      </c>
      <c r="O1000" s="37" t="s">
        <v>737</v>
      </c>
      <c r="P1000" s="19" t="s">
        <v>162</v>
      </c>
      <c r="Q1000" s="20">
        <v>0</v>
      </c>
      <c r="R1000" s="20">
        <v>0</v>
      </c>
      <c r="S1000" s="20">
        <f t="shared" si="15"/>
        <v>0</v>
      </c>
      <c r="T1000" s="19" t="s">
        <v>145</v>
      </c>
      <c r="U1000" s="19"/>
      <c r="V1000" s="210" t="s">
        <v>148</v>
      </c>
      <c r="W1000" s="216" t="s">
        <v>225</v>
      </c>
      <c r="X1000" s="23"/>
    </row>
    <row r="1001" spans="1:24" ht="85.5" hidden="1">
      <c r="A1001" s="19" t="s">
        <v>158</v>
      </c>
      <c r="B1001" s="19" t="s">
        <v>617</v>
      </c>
      <c r="C1001" s="19" t="s">
        <v>729</v>
      </c>
      <c r="D1001" s="19" t="s">
        <v>249</v>
      </c>
      <c r="E1001" s="19">
        <v>20</v>
      </c>
      <c r="F1001" s="19" t="s">
        <v>746</v>
      </c>
      <c r="G1001" s="19" t="s">
        <v>145</v>
      </c>
      <c r="H1001" s="19" t="s">
        <v>36</v>
      </c>
      <c r="I1001" s="19" t="s">
        <v>46</v>
      </c>
      <c r="J1001" s="52">
        <v>120</v>
      </c>
      <c r="K1001" s="19" t="s">
        <v>747</v>
      </c>
      <c r="L1001" s="192" t="s">
        <v>152</v>
      </c>
      <c r="M1001" s="19">
        <v>1</v>
      </c>
      <c r="N1001" s="37">
        <v>1517709</v>
      </c>
      <c r="O1001" s="37" t="s">
        <v>731</v>
      </c>
      <c r="P1001" s="19" t="s">
        <v>162</v>
      </c>
      <c r="Q1001" s="20">
        <v>0</v>
      </c>
      <c r="R1001" s="20">
        <v>0</v>
      </c>
      <c r="S1001" s="20">
        <f t="shared" si="15"/>
        <v>0</v>
      </c>
      <c r="T1001" s="19" t="s">
        <v>145</v>
      </c>
      <c r="U1001" s="19"/>
      <c r="V1001" s="131" t="s">
        <v>201</v>
      </c>
      <c r="W1001" s="131" t="s">
        <v>202</v>
      </c>
      <c r="X1001" s="23"/>
    </row>
    <row r="1002" spans="1:24" ht="85.5" hidden="1">
      <c r="A1002" s="19" t="s">
        <v>158</v>
      </c>
      <c r="B1002" s="19" t="s">
        <v>617</v>
      </c>
      <c r="C1002" s="19" t="s">
        <v>751</v>
      </c>
      <c r="D1002" s="19" t="s">
        <v>659</v>
      </c>
      <c r="E1002" s="19">
        <v>15</v>
      </c>
      <c r="F1002" s="19" t="s">
        <v>564</v>
      </c>
      <c r="G1002" s="19" t="s">
        <v>145</v>
      </c>
      <c r="H1002" s="19" t="s">
        <v>36</v>
      </c>
      <c r="I1002" s="19" t="s">
        <v>46</v>
      </c>
      <c r="J1002" s="52">
        <v>100</v>
      </c>
      <c r="K1002" s="19" t="s">
        <v>753</v>
      </c>
      <c r="L1002" s="192" t="s">
        <v>636</v>
      </c>
      <c r="M1002" s="19">
        <v>1</v>
      </c>
      <c r="N1002" s="37">
        <v>1492965</v>
      </c>
      <c r="O1002" s="37" t="s">
        <v>754</v>
      </c>
      <c r="P1002" s="19" t="s">
        <v>162</v>
      </c>
      <c r="Q1002" s="20">
        <v>0</v>
      </c>
      <c r="R1002" s="20">
        <v>0</v>
      </c>
      <c r="S1002" s="20">
        <f t="shared" si="15"/>
        <v>0</v>
      </c>
      <c r="T1002" s="19" t="s">
        <v>145</v>
      </c>
      <c r="U1002" s="19"/>
      <c r="V1002" s="227" t="s">
        <v>218</v>
      </c>
      <c r="W1002" s="216" t="s">
        <v>568</v>
      </c>
      <c r="X1002" s="23"/>
    </row>
    <row r="1003" spans="1:24" ht="85.5" hidden="1">
      <c r="A1003" s="19" t="s">
        <v>158</v>
      </c>
      <c r="B1003" s="19" t="s">
        <v>617</v>
      </c>
      <c r="C1003" s="19" t="s">
        <v>751</v>
      </c>
      <c r="D1003" s="19" t="s">
        <v>659</v>
      </c>
      <c r="E1003" s="19">
        <v>15</v>
      </c>
      <c r="F1003" s="19" t="s">
        <v>755</v>
      </c>
      <c r="G1003" s="19" t="s">
        <v>145</v>
      </c>
      <c r="H1003" s="19" t="s">
        <v>36</v>
      </c>
      <c r="I1003" s="19" t="s">
        <v>46</v>
      </c>
      <c r="J1003" s="52">
        <v>180</v>
      </c>
      <c r="K1003" s="19" t="s">
        <v>297</v>
      </c>
      <c r="L1003" s="192" t="s">
        <v>224</v>
      </c>
      <c r="M1003" s="19">
        <v>1</v>
      </c>
      <c r="N1003" s="37">
        <v>1476117</v>
      </c>
      <c r="O1003" s="37" t="s">
        <v>756</v>
      </c>
      <c r="P1003" s="19" t="s">
        <v>757</v>
      </c>
      <c r="Q1003" s="20">
        <v>0</v>
      </c>
      <c r="R1003" s="20">
        <v>0</v>
      </c>
      <c r="S1003" s="20">
        <f t="shared" si="15"/>
        <v>0</v>
      </c>
      <c r="T1003" s="19" t="s">
        <v>145</v>
      </c>
      <c r="U1003" s="19"/>
      <c r="V1003" s="227" t="s">
        <v>218</v>
      </c>
      <c r="W1003" s="216" t="s">
        <v>568</v>
      </c>
      <c r="X1003" s="23"/>
    </row>
    <row r="1004" spans="1:24" ht="384.75" hidden="1">
      <c r="A1004" s="19" t="s">
        <v>158</v>
      </c>
      <c r="B1004" s="19" t="s">
        <v>617</v>
      </c>
      <c r="C1004" s="19" t="s">
        <v>816</v>
      </c>
      <c r="D1004" s="19" t="s">
        <v>653</v>
      </c>
      <c r="E1004" s="19">
        <v>15</v>
      </c>
      <c r="F1004" s="19" t="s">
        <v>817</v>
      </c>
      <c r="G1004" s="19" t="s">
        <v>145</v>
      </c>
      <c r="H1004" s="19" t="s">
        <v>544</v>
      </c>
      <c r="I1004" s="19" t="s">
        <v>37</v>
      </c>
      <c r="J1004" s="52">
        <v>30</v>
      </c>
      <c r="K1004" s="19" t="s">
        <v>818</v>
      </c>
      <c r="L1004" s="192" t="s">
        <v>156</v>
      </c>
      <c r="M1004" s="19">
        <v>1</v>
      </c>
      <c r="N1004" s="37">
        <v>1492949</v>
      </c>
      <c r="O1004" s="37" t="s">
        <v>819</v>
      </c>
      <c r="P1004" s="19" t="s">
        <v>162</v>
      </c>
      <c r="Q1004" s="20">
        <v>0</v>
      </c>
      <c r="R1004" s="20">
        <v>0</v>
      </c>
      <c r="S1004" s="20">
        <f t="shared" si="15"/>
        <v>0</v>
      </c>
      <c r="T1004" s="19" t="s">
        <v>145</v>
      </c>
      <c r="U1004" s="19"/>
      <c r="V1004" s="131" t="s">
        <v>184</v>
      </c>
      <c r="W1004" s="216" t="s">
        <v>185</v>
      </c>
      <c r="X1004" s="23"/>
    </row>
    <row r="1005" spans="1:24" ht="384.75" hidden="1">
      <c r="A1005" s="19" t="s">
        <v>158</v>
      </c>
      <c r="B1005" s="19" t="s">
        <v>617</v>
      </c>
      <c r="C1005" s="19" t="s">
        <v>816</v>
      </c>
      <c r="D1005" s="19" t="s">
        <v>653</v>
      </c>
      <c r="E1005" s="19">
        <v>15</v>
      </c>
      <c r="F1005" s="19" t="s">
        <v>820</v>
      </c>
      <c r="G1005" s="19" t="s">
        <v>145</v>
      </c>
      <c r="H1005" s="19" t="s">
        <v>544</v>
      </c>
      <c r="I1005" s="19" t="s">
        <v>37</v>
      </c>
      <c r="J1005" s="52">
        <v>180</v>
      </c>
      <c r="K1005" s="19" t="s">
        <v>303</v>
      </c>
      <c r="L1005" s="192" t="s">
        <v>216</v>
      </c>
      <c r="M1005" s="19">
        <v>1</v>
      </c>
      <c r="N1005" s="37">
        <v>1568327</v>
      </c>
      <c r="O1005" s="37" t="s">
        <v>821</v>
      </c>
      <c r="P1005" s="19" t="s">
        <v>162</v>
      </c>
      <c r="Q1005" s="20">
        <v>0</v>
      </c>
      <c r="R1005" s="20">
        <v>0</v>
      </c>
      <c r="S1005" s="20">
        <f t="shared" si="15"/>
        <v>0</v>
      </c>
      <c r="T1005" s="19" t="s">
        <v>145</v>
      </c>
      <c r="U1005" s="19"/>
      <c r="V1005" s="131" t="s">
        <v>184</v>
      </c>
      <c r="W1005" s="216" t="s">
        <v>185</v>
      </c>
      <c r="X1005" s="23"/>
    </row>
    <row r="1006" spans="1:24" ht="384.75" hidden="1">
      <c r="A1006" s="19" t="s">
        <v>158</v>
      </c>
      <c r="B1006" s="19" t="s">
        <v>617</v>
      </c>
      <c r="C1006" s="19" t="s">
        <v>816</v>
      </c>
      <c r="D1006" s="19" t="s">
        <v>653</v>
      </c>
      <c r="E1006" s="19">
        <v>15</v>
      </c>
      <c r="F1006" s="19" t="s">
        <v>822</v>
      </c>
      <c r="G1006" s="19" t="s">
        <v>145</v>
      </c>
      <c r="H1006" s="19" t="s">
        <v>544</v>
      </c>
      <c r="I1006" s="19" t="s">
        <v>37</v>
      </c>
      <c r="J1006" s="52">
        <v>360</v>
      </c>
      <c r="K1006" s="19" t="s">
        <v>416</v>
      </c>
      <c r="L1006" s="192" t="s">
        <v>152</v>
      </c>
      <c r="M1006" s="19">
        <v>1</v>
      </c>
      <c r="N1006" s="37">
        <v>1492964</v>
      </c>
      <c r="O1006" s="37" t="s">
        <v>823</v>
      </c>
      <c r="P1006" s="19" t="s">
        <v>162</v>
      </c>
      <c r="Q1006" s="20">
        <v>0</v>
      </c>
      <c r="R1006" s="20">
        <v>0</v>
      </c>
      <c r="S1006" s="20">
        <f t="shared" si="15"/>
        <v>0</v>
      </c>
      <c r="T1006" s="19" t="s">
        <v>145</v>
      </c>
      <c r="U1006" s="19" t="s">
        <v>2419</v>
      </c>
      <c r="V1006" s="131" t="s">
        <v>184</v>
      </c>
      <c r="W1006" s="216" t="s">
        <v>185</v>
      </c>
      <c r="X1006" s="23"/>
    </row>
    <row r="1007" spans="1:24" ht="99.75" hidden="1">
      <c r="A1007" s="19" t="s">
        <v>158</v>
      </c>
      <c r="B1007" s="19" t="s">
        <v>617</v>
      </c>
      <c r="C1007" s="19" t="s">
        <v>751</v>
      </c>
      <c r="D1007" s="19" t="s">
        <v>258</v>
      </c>
      <c r="E1007" s="19">
        <v>15</v>
      </c>
      <c r="F1007" s="19" t="s">
        <v>758</v>
      </c>
      <c r="G1007" s="19" t="s">
        <v>145</v>
      </c>
      <c r="H1007" s="19" t="s">
        <v>36</v>
      </c>
      <c r="I1007" s="19" t="s">
        <v>46</v>
      </c>
      <c r="J1007" s="52">
        <v>48</v>
      </c>
      <c r="K1007" s="19" t="s">
        <v>288</v>
      </c>
      <c r="L1007" s="192" t="s">
        <v>759</v>
      </c>
      <c r="M1007" s="19">
        <v>1</v>
      </c>
      <c r="N1007" s="37">
        <v>1050191</v>
      </c>
      <c r="O1007" s="37" t="s">
        <v>760</v>
      </c>
      <c r="P1007" s="19" t="s">
        <v>757</v>
      </c>
      <c r="Q1007" s="20">
        <v>0</v>
      </c>
      <c r="R1007" s="20">
        <v>0</v>
      </c>
      <c r="S1007" s="20">
        <f t="shared" si="15"/>
        <v>0</v>
      </c>
      <c r="T1007" s="19" t="s">
        <v>145</v>
      </c>
      <c r="U1007" s="19"/>
      <c r="V1007" s="221" t="s">
        <v>48</v>
      </c>
      <c r="W1007" s="216" t="s">
        <v>163</v>
      </c>
      <c r="X1007" s="23"/>
    </row>
    <row r="1008" spans="1:24" ht="156.75" hidden="1">
      <c r="A1008" s="19" t="s">
        <v>158</v>
      </c>
      <c r="B1008" s="19" t="s">
        <v>617</v>
      </c>
      <c r="C1008" s="19" t="s">
        <v>692</v>
      </c>
      <c r="D1008" s="19" t="s">
        <v>252</v>
      </c>
      <c r="E1008" s="19">
        <v>15</v>
      </c>
      <c r="F1008" s="19" t="s">
        <v>719</v>
      </c>
      <c r="G1008" s="19" t="s">
        <v>145</v>
      </c>
      <c r="H1008" s="19" t="s">
        <v>36</v>
      </c>
      <c r="I1008" s="19" t="s">
        <v>46</v>
      </c>
      <c r="J1008" s="52">
        <v>320</v>
      </c>
      <c r="K1008" s="19" t="s">
        <v>720</v>
      </c>
      <c r="L1008" s="192" t="s">
        <v>566</v>
      </c>
      <c r="M1008" s="19">
        <v>1</v>
      </c>
      <c r="N1008" s="37">
        <v>1367615</v>
      </c>
      <c r="O1008" s="37" t="s">
        <v>698</v>
      </c>
      <c r="P1008" s="19" t="s">
        <v>162</v>
      </c>
      <c r="Q1008" s="20">
        <v>0</v>
      </c>
      <c r="R1008" s="20">
        <v>0</v>
      </c>
      <c r="S1008" s="20">
        <f t="shared" si="15"/>
        <v>0</v>
      </c>
      <c r="T1008" s="19" t="s">
        <v>145</v>
      </c>
      <c r="U1008" s="19"/>
      <c r="V1008" s="131" t="s">
        <v>48</v>
      </c>
      <c r="W1008" s="216" t="s">
        <v>455</v>
      </c>
      <c r="X1008" s="23"/>
    </row>
    <row r="1009" spans="1:24" ht="156.75" hidden="1">
      <c r="A1009" s="19" t="s">
        <v>158</v>
      </c>
      <c r="B1009" s="19" t="s">
        <v>617</v>
      </c>
      <c r="C1009" s="19" t="s">
        <v>692</v>
      </c>
      <c r="D1009" s="19" t="s">
        <v>252</v>
      </c>
      <c r="E1009" s="19">
        <v>15</v>
      </c>
      <c r="F1009" s="19" t="s">
        <v>721</v>
      </c>
      <c r="G1009" s="19" t="s">
        <v>145</v>
      </c>
      <c r="H1009" s="19" t="s">
        <v>36</v>
      </c>
      <c r="I1009" s="19" t="s">
        <v>46</v>
      </c>
      <c r="J1009" s="52">
        <v>20</v>
      </c>
      <c r="K1009" s="19" t="s">
        <v>717</v>
      </c>
      <c r="L1009" s="192" t="s">
        <v>224</v>
      </c>
      <c r="M1009" s="19">
        <v>1</v>
      </c>
      <c r="N1009" s="37">
        <v>1568927</v>
      </c>
      <c r="O1009" s="37" t="s">
        <v>702</v>
      </c>
      <c r="P1009" s="19" t="s">
        <v>162</v>
      </c>
      <c r="Q1009" s="20">
        <v>0</v>
      </c>
      <c r="R1009" s="20">
        <v>0</v>
      </c>
      <c r="S1009" s="20">
        <f t="shared" si="15"/>
        <v>0</v>
      </c>
      <c r="T1009" s="19" t="s">
        <v>145</v>
      </c>
      <c r="U1009" s="19"/>
      <c r="V1009" s="131" t="s">
        <v>148</v>
      </c>
      <c r="W1009" s="216" t="s">
        <v>149</v>
      </c>
      <c r="X1009" s="23"/>
    </row>
    <row r="1010" spans="1:24" ht="156.75" hidden="1">
      <c r="A1010" s="19" t="s">
        <v>158</v>
      </c>
      <c r="B1010" s="19" t="s">
        <v>617</v>
      </c>
      <c r="C1010" s="19" t="s">
        <v>692</v>
      </c>
      <c r="D1010" s="19" t="s">
        <v>252</v>
      </c>
      <c r="E1010" s="19">
        <v>15</v>
      </c>
      <c r="F1010" s="19" t="s">
        <v>721</v>
      </c>
      <c r="G1010" s="19" t="s">
        <v>145</v>
      </c>
      <c r="H1010" s="19" t="s">
        <v>36</v>
      </c>
      <c r="I1010" s="19" t="s">
        <v>46</v>
      </c>
      <c r="J1010" s="52">
        <v>20</v>
      </c>
      <c r="K1010" s="19" t="s">
        <v>718</v>
      </c>
      <c r="L1010" s="192" t="s">
        <v>152</v>
      </c>
      <c r="M1010" s="19">
        <v>1</v>
      </c>
      <c r="N1010" s="37" t="s">
        <v>715</v>
      </c>
      <c r="O1010" s="37" t="s">
        <v>700</v>
      </c>
      <c r="P1010" s="19" t="s">
        <v>162</v>
      </c>
      <c r="Q1010" s="20">
        <v>0</v>
      </c>
      <c r="R1010" s="20">
        <v>0</v>
      </c>
      <c r="S1010" s="20">
        <f t="shared" si="15"/>
        <v>0</v>
      </c>
      <c r="T1010" s="19" t="s">
        <v>145</v>
      </c>
      <c r="U1010" s="19"/>
      <c r="V1010" s="131" t="s">
        <v>63</v>
      </c>
      <c r="W1010" s="216" t="s">
        <v>64</v>
      </c>
      <c r="X1010" s="23"/>
    </row>
    <row r="1011" spans="1:24" ht="156.75" hidden="1">
      <c r="A1011" s="19" t="s">
        <v>158</v>
      </c>
      <c r="B1011" s="19" t="s">
        <v>617</v>
      </c>
      <c r="C1011" s="19" t="s">
        <v>617</v>
      </c>
      <c r="D1011" s="19" t="s">
        <v>252</v>
      </c>
      <c r="E1011" s="19">
        <v>15</v>
      </c>
      <c r="F1011" s="19" t="s">
        <v>805</v>
      </c>
      <c r="G1011" s="19" t="s">
        <v>145</v>
      </c>
      <c r="H1011" s="19" t="s">
        <v>36</v>
      </c>
      <c r="I1011" s="19" t="s">
        <v>46</v>
      </c>
      <c r="J1011" s="52">
        <v>180</v>
      </c>
      <c r="K1011" s="19" t="s">
        <v>806</v>
      </c>
      <c r="L1011" s="192" t="s">
        <v>636</v>
      </c>
      <c r="M1011" s="19">
        <v>1</v>
      </c>
      <c r="N1011" s="37">
        <v>1452926</v>
      </c>
      <c r="O1011" s="37" t="s">
        <v>807</v>
      </c>
      <c r="P1011" s="19" t="s">
        <v>804</v>
      </c>
      <c r="Q1011" s="20">
        <v>0</v>
      </c>
      <c r="R1011" s="20">
        <v>0</v>
      </c>
      <c r="S1011" s="20">
        <f t="shared" si="15"/>
        <v>0</v>
      </c>
      <c r="T1011" s="19" t="s">
        <v>145</v>
      </c>
      <c r="U1011" s="19"/>
      <c r="V1011" s="131" t="s">
        <v>48</v>
      </c>
      <c r="W1011" s="216" t="s">
        <v>69</v>
      </c>
      <c r="X1011" s="23"/>
    </row>
    <row r="1012" spans="1:24" ht="156.75" hidden="1">
      <c r="A1012" s="19" t="s">
        <v>158</v>
      </c>
      <c r="B1012" s="19" t="s">
        <v>617</v>
      </c>
      <c r="C1012" s="19" t="s">
        <v>649</v>
      </c>
      <c r="D1012" s="19" t="s">
        <v>252</v>
      </c>
      <c r="E1012" s="19">
        <v>15</v>
      </c>
      <c r="F1012" s="19" t="s">
        <v>656</v>
      </c>
      <c r="G1012" s="19" t="s">
        <v>145</v>
      </c>
      <c r="H1012" s="19" t="s">
        <v>36</v>
      </c>
      <c r="I1012" s="19" t="s">
        <v>46</v>
      </c>
      <c r="J1012" s="52">
        <v>120</v>
      </c>
      <c r="K1012" s="19" t="s">
        <v>657</v>
      </c>
      <c r="L1012" s="192" t="s">
        <v>272</v>
      </c>
      <c r="M1012" s="19">
        <v>1</v>
      </c>
      <c r="N1012" s="37">
        <v>1492790</v>
      </c>
      <c r="O1012" s="37" t="s">
        <v>658</v>
      </c>
      <c r="P1012" s="19" t="s">
        <v>162</v>
      </c>
      <c r="Q1012" s="20">
        <v>0</v>
      </c>
      <c r="R1012" s="20">
        <v>0</v>
      </c>
      <c r="S1012" s="20">
        <f t="shared" si="15"/>
        <v>0</v>
      </c>
      <c r="T1012" s="19" t="s">
        <v>145</v>
      </c>
      <c r="U1012" s="19"/>
      <c r="V1012" s="221" t="s">
        <v>76</v>
      </c>
      <c r="W1012" s="216" t="s">
        <v>77</v>
      </c>
      <c r="X1012" s="23"/>
    </row>
    <row r="1013" spans="1:24" ht="156.75" hidden="1">
      <c r="A1013" s="19" t="s">
        <v>158</v>
      </c>
      <c r="B1013" s="19" t="s">
        <v>617</v>
      </c>
      <c r="C1013" s="19" t="s">
        <v>692</v>
      </c>
      <c r="D1013" s="19" t="s">
        <v>252</v>
      </c>
      <c r="E1013" s="19">
        <v>15</v>
      </c>
      <c r="F1013" s="19" t="s">
        <v>722</v>
      </c>
      <c r="G1013" s="19" t="s">
        <v>145</v>
      </c>
      <c r="H1013" s="19" t="s">
        <v>36</v>
      </c>
      <c r="I1013" s="19" t="s">
        <v>46</v>
      </c>
      <c r="J1013" s="52">
        <v>50</v>
      </c>
      <c r="K1013" s="19" t="s">
        <v>717</v>
      </c>
      <c r="L1013" s="192" t="s">
        <v>224</v>
      </c>
      <c r="M1013" s="19">
        <v>1</v>
      </c>
      <c r="N1013" s="37">
        <v>1568927</v>
      </c>
      <c r="O1013" s="37" t="s">
        <v>702</v>
      </c>
      <c r="P1013" s="19" t="s">
        <v>162</v>
      </c>
      <c r="Q1013" s="20">
        <v>0</v>
      </c>
      <c r="R1013" s="20">
        <v>0</v>
      </c>
      <c r="S1013" s="20">
        <f t="shared" si="15"/>
        <v>0</v>
      </c>
      <c r="T1013" s="19" t="s">
        <v>145</v>
      </c>
      <c r="U1013" s="19" t="s">
        <v>2420</v>
      </c>
      <c r="V1013" s="220" t="s">
        <v>176</v>
      </c>
      <c r="W1013" s="216" t="s">
        <v>254</v>
      </c>
      <c r="X1013" s="23"/>
    </row>
    <row r="1014" spans="1:24" ht="156.75" hidden="1">
      <c r="A1014" s="19" t="s">
        <v>158</v>
      </c>
      <c r="B1014" s="19" t="s">
        <v>617</v>
      </c>
      <c r="C1014" s="19" t="s">
        <v>692</v>
      </c>
      <c r="D1014" s="19" t="s">
        <v>252</v>
      </c>
      <c r="E1014" s="19">
        <v>15</v>
      </c>
      <c r="F1014" s="19" t="s">
        <v>722</v>
      </c>
      <c r="G1014" s="19" t="s">
        <v>145</v>
      </c>
      <c r="H1014" s="19" t="s">
        <v>36</v>
      </c>
      <c r="I1014" s="19" t="s">
        <v>46</v>
      </c>
      <c r="J1014" s="52">
        <v>50</v>
      </c>
      <c r="K1014" s="19" t="s">
        <v>718</v>
      </c>
      <c r="L1014" s="192" t="s">
        <v>152</v>
      </c>
      <c r="M1014" s="19">
        <v>1</v>
      </c>
      <c r="N1014" s="37" t="s">
        <v>715</v>
      </c>
      <c r="O1014" s="37" t="s">
        <v>700</v>
      </c>
      <c r="P1014" s="19" t="s">
        <v>162</v>
      </c>
      <c r="Q1014" s="20">
        <v>0</v>
      </c>
      <c r="R1014" s="20">
        <v>0</v>
      </c>
      <c r="S1014" s="20">
        <f t="shared" si="15"/>
        <v>0</v>
      </c>
      <c r="T1014" s="19" t="s">
        <v>145</v>
      </c>
      <c r="U1014" s="19" t="s">
        <v>2420</v>
      </c>
      <c r="V1014" s="220" t="s">
        <v>176</v>
      </c>
      <c r="W1014" s="216" t="s">
        <v>254</v>
      </c>
      <c r="X1014" s="23"/>
    </row>
    <row r="1015" spans="1:24" ht="156.75" hidden="1">
      <c r="A1015" s="19" t="s">
        <v>158</v>
      </c>
      <c r="B1015" s="19" t="s">
        <v>617</v>
      </c>
      <c r="C1015" s="19" t="s">
        <v>692</v>
      </c>
      <c r="D1015" s="19" t="s">
        <v>252</v>
      </c>
      <c r="E1015" s="19">
        <v>15</v>
      </c>
      <c r="F1015" s="19" t="s">
        <v>722</v>
      </c>
      <c r="G1015" s="19" t="s">
        <v>145</v>
      </c>
      <c r="H1015" s="19" t="s">
        <v>36</v>
      </c>
      <c r="I1015" s="19" t="s">
        <v>46</v>
      </c>
      <c r="J1015" s="52">
        <v>50</v>
      </c>
      <c r="K1015" s="19" t="s">
        <v>723</v>
      </c>
      <c r="L1015" s="192" t="s">
        <v>272</v>
      </c>
      <c r="M1015" s="19">
        <v>1</v>
      </c>
      <c r="N1015" s="37">
        <v>1491432</v>
      </c>
      <c r="O1015" s="37" t="s">
        <v>724</v>
      </c>
      <c r="P1015" s="19" t="s">
        <v>162</v>
      </c>
      <c r="Q1015" s="20">
        <v>0</v>
      </c>
      <c r="R1015" s="20">
        <v>0</v>
      </c>
      <c r="S1015" s="20">
        <f t="shared" si="15"/>
        <v>0</v>
      </c>
      <c r="T1015" s="19" t="s">
        <v>145</v>
      </c>
      <c r="U1015" s="19" t="s">
        <v>2420</v>
      </c>
      <c r="V1015" s="220" t="s">
        <v>176</v>
      </c>
      <c r="W1015" s="216" t="s">
        <v>254</v>
      </c>
      <c r="X1015" s="23"/>
    </row>
    <row r="1016" spans="1:24" ht="156.75" hidden="1">
      <c r="A1016" s="19" t="s">
        <v>158</v>
      </c>
      <c r="B1016" s="19" t="s">
        <v>617</v>
      </c>
      <c r="C1016" s="19" t="s">
        <v>751</v>
      </c>
      <c r="D1016" s="19" t="s">
        <v>252</v>
      </c>
      <c r="E1016" s="19">
        <v>15</v>
      </c>
      <c r="F1016" s="19" t="s">
        <v>407</v>
      </c>
      <c r="G1016" s="19" t="s">
        <v>145</v>
      </c>
      <c r="H1016" s="19" t="s">
        <v>36</v>
      </c>
      <c r="I1016" s="19" t="s">
        <v>46</v>
      </c>
      <c r="J1016" s="52">
        <v>420</v>
      </c>
      <c r="K1016" s="19" t="s">
        <v>761</v>
      </c>
      <c r="L1016" s="192" t="s">
        <v>272</v>
      </c>
      <c r="M1016" s="19">
        <v>1</v>
      </c>
      <c r="N1016" s="37">
        <v>1491179</v>
      </c>
      <c r="O1016" s="37" t="s">
        <v>762</v>
      </c>
      <c r="P1016" s="19" t="s">
        <v>162</v>
      </c>
      <c r="Q1016" s="20">
        <v>0</v>
      </c>
      <c r="R1016" s="20">
        <v>0</v>
      </c>
      <c r="S1016" s="20">
        <f t="shared" si="15"/>
        <v>0</v>
      </c>
      <c r="T1016" s="19" t="s">
        <v>145</v>
      </c>
      <c r="U1016" s="19"/>
      <c r="V1016" s="131" t="s">
        <v>148</v>
      </c>
      <c r="W1016" s="216" t="s">
        <v>149</v>
      </c>
      <c r="X1016" s="23"/>
    </row>
    <row r="1017" spans="1:24" ht="156.75" hidden="1">
      <c r="A1017" s="19" t="s">
        <v>158</v>
      </c>
      <c r="B1017" s="19" t="s">
        <v>617</v>
      </c>
      <c r="C1017" s="19" t="s">
        <v>692</v>
      </c>
      <c r="D1017" s="19" t="s">
        <v>252</v>
      </c>
      <c r="E1017" s="19">
        <v>15</v>
      </c>
      <c r="F1017" s="19" t="s">
        <v>725</v>
      </c>
      <c r="G1017" s="19" t="s">
        <v>145</v>
      </c>
      <c r="H1017" s="19" t="s">
        <v>36</v>
      </c>
      <c r="I1017" s="19" t="s">
        <v>46</v>
      </c>
      <c r="J1017" s="52">
        <v>40</v>
      </c>
      <c r="K1017" s="19" t="s">
        <v>723</v>
      </c>
      <c r="L1017" s="192" t="s">
        <v>272</v>
      </c>
      <c r="M1017" s="19">
        <v>1</v>
      </c>
      <c r="N1017" s="37">
        <v>1491432</v>
      </c>
      <c r="O1017" s="37" t="s">
        <v>724</v>
      </c>
      <c r="P1017" s="19" t="s">
        <v>162</v>
      </c>
      <c r="Q1017" s="20">
        <v>0</v>
      </c>
      <c r="R1017" s="20">
        <v>0</v>
      </c>
      <c r="S1017" s="20">
        <f t="shared" si="15"/>
        <v>0</v>
      </c>
      <c r="T1017" s="19" t="s">
        <v>145</v>
      </c>
      <c r="U1017" s="19"/>
      <c r="V1017" s="131" t="s">
        <v>56</v>
      </c>
      <c r="W1017" s="216" t="s">
        <v>726</v>
      </c>
      <c r="X1017" s="36" t="s">
        <v>50</v>
      </c>
    </row>
    <row r="1018" spans="1:24" ht="85.5" hidden="1">
      <c r="A1018" s="19" t="s">
        <v>158</v>
      </c>
      <c r="B1018" s="19" t="s">
        <v>617</v>
      </c>
      <c r="C1018" s="19" t="s">
        <v>649</v>
      </c>
      <c r="D1018" s="19" t="s">
        <v>659</v>
      </c>
      <c r="E1018" s="19">
        <v>15</v>
      </c>
      <c r="F1018" s="19" t="s">
        <v>660</v>
      </c>
      <c r="G1018" s="19" t="s">
        <v>35</v>
      </c>
      <c r="H1018" s="19" t="s">
        <v>36</v>
      </c>
      <c r="I1018" s="19" t="s">
        <v>37</v>
      </c>
      <c r="J1018" s="52">
        <v>40</v>
      </c>
      <c r="K1018" s="19" t="s">
        <v>408</v>
      </c>
      <c r="L1018" s="192"/>
      <c r="M1018" s="19">
        <v>1</v>
      </c>
      <c r="N1018" s="37">
        <v>1841303</v>
      </c>
      <c r="O1018" s="37" t="s">
        <v>661</v>
      </c>
      <c r="P1018" s="19" t="s">
        <v>162</v>
      </c>
      <c r="Q1018" s="20">
        <v>2600</v>
      </c>
      <c r="R1018" s="20">
        <v>1700</v>
      </c>
      <c r="S1018" s="20">
        <f t="shared" si="15"/>
        <v>4300</v>
      </c>
      <c r="T1018" s="19" t="s">
        <v>41</v>
      </c>
      <c r="U1018" s="15" t="s">
        <v>2421</v>
      </c>
      <c r="V1018" s="131" t="s">
        <v>184</v>
      </c>
      <c r="W1018" s="216" t="s">
        <v>547</v>
      </c>
      <c r="X1018" s="71" t="s">
        <v>78</v>
      </c>
    </row>
    <row r="1019" spans="1:24" ht="128.25" hidden="1">
      <c r="A1019" s="19" t="s">
        <v>158</v>
      </c>
      <c r="B1019" s="19" t="s">
        <v>617</v>
      </c>
      <c r="C1019" s="19" t="s">
        <v>618</v>
      </c>
      <c r="D1019" s="19" t="s">
        <v>277</v>
      </c>
      <c r="E1019" s="19">
        <v>15</v>
      </c>
      <c r="F1019" s="19" t="s">
        <v>643</v>
      </c>
      <c r="G1019" s="19" t="s">
        <v>145</v>
      </c>
      <c r="H1019" s="19" t="s">
        <v>36</v>
      </c>
      <c r="I1019" s="19" t="s">
        <v>46</v>
      </c>
      <c r="J1019" s="52">
        <v>160</v>
      </c>
      <c r="K1019" s="19" t="s">
        <v>644</v>
      </c>
      <c r="L1019" s="192" t="s">
        <v>272</v>
      </c>
      <c r="M1019" s="19">
        <v>1</v>
      </c>
      <c r="N1019" s="37">
        <v>1491221</v>
      </c>
      <c r="O1019" s="37" t="s">
        <v>645</v>
      </c>
      <c r="P1019" s="19" t="s">
        <v>162</v>
      </c>
      <c r="Q1019" s="20">
        <v>0</v>
      </c>
      <c r="R1019" s="20">
        <v>0</v>
      </c>
      <c r="S1019" s="20">
        <f t="shared" si="15"/>
        <v>0</v>
      </c>
      <c r="T1019" s="19" t="s">
        <v>145</v>
      </c>
      <c r="U1019" s="19"/>
      <c r="V1019" s="131" t="s">
        <v>235</v>
      </c>
      <c r="W1019" s="216" t="s">
        <v>236</v>
      </c>
      <c r="X1019" s="23"/>
    </row>
    <row r="1020" spans="1:24" ht="185.25" hidden="1">
      <c r="A1020" s="19" t="s">
        <v>158</v>
      </c>
      <c r="B1020" s="19" t="s">
        <v>617</v>
      </c>
      <c r="C1020" s="19" t="s">
        <v>816</v>
      </c>
      <c r="D1020" s="19" t="s">
        <v>673</v>
      </c>
      <c r="E1020" s="19">
        <v>15</v>
      </c>
      <c r="F1020" s="19" t="s">
        <v>824</v>
      </c>
      <c r="G1020" s="19" t="s">
        <v>145</v>
      </c>
      <c r="H1020" s="19" t="s">
        <v>825</v>
      </c>
      <c r="I1020" s="19" t="s">
        <v>37</v>
      </c>
      <c r="J1020" s="52">
        <v>160</v>
      </c>
      <c r="K1020" s="19" t="s">
        <v>826</v>
      </c>
      <c r="L1020" s="192" t="s">
        <v>385</v>
      </c>
      <c r="M1020" s="19">
        <v>1</v>
      </c>
      <c r="N1020" s="37">
        <v>2109791</v>
      </c>
      <c r="O1020" s="37" t="s">
        <v>827</v>
      </c>
      <c r="P1020" s="19" t="s">
        <v>162</v>
      </c>
      <c r="Q1020" s="20">
        <v>0</v>
      </c>
      <c r="R1020" s="20">
        <v>0</v>
      </c>
      <c r="S1020" s="20">
        <f t="shared" si="15"/>
        <v>0</v>
      </c>
      <c r="T1020" s="19" t="s">
        <v>145</v>
      </c>
      <c r="U1020" s="19" t="s">
        <v>1048</v>
      </c>
      <c r="V1020" s="131" t="s">
        <v>235</v>
      </c>
      <c r="W1020" s="216" t="s">
        <v>236</v>
      </c>
      <c r="X1020" s="23"/>
    </row>
    <row r="1021" spans="1:24" ht="128.25" hidden="1">
      <c r="A1021" s="19" t="s">
        <v>158</v>
      </c>
      <c r="B1021" s="19" t="s">
        <v>617</v>
      </c>
      <c r="C1021" s="19" t="s">
        <v>813</v>
      </c>
      <c r="D1021" s="19" t="s">
        <v>277</v>
      </c>
      <c r="E1021" s="19">
        <v>15</v>
      </c>
      <c r="F1021" s="19" t="s">
        <v>232</v>
      </c>
      <c r="G1021" s="19" t="s">
        <v>145</v>
      </c>
      <c r="H1021" s="19" t="s">
        <v>36</v>
      </c>
      <c r="I1021" s="19" t="s">
        <v>37</v>
      </c>
      <c r="J1021" s="52">
        <v>390</v>
      </c>
      <c r="K1021" s="19" t="s">
        <v>810</v>
      </c>
      <c r="L1021" s="192" t="s">
        <v>759</v>
      </c>
      <c r="M1021" s="19">
        <v>1</v>
      </c>
      <c r="N1021" s="37">
        <v>1475120</v>
      </c>
      <c r="O1021" s="37" t="s">
        <v>814</v>
      </c>
      <c r="P1021" s="19" t="s">
        <v>815</v>
      </c>
      <c r="Q1021" s="20">
        <v>0</v>
      </c>
      <c r="R1021" s="20">
        <v>0</v>
      </c>
      <c r="S1021" s="20">
        <f t="shared" si="15"/>
        <v>0</v>
      </c>
      <c r="T1021" s="19" t="s">
        <v>145</v>
      </c>
      <c r="U1021" s="19" t="s">
        <v>2422</v>
      </c>
      <c r="V1021" s="131" t="s">
        <v>235</v>
      </c>
      <c r="W1021" s="216" t="s">
        <v>236</v>
      </c>
      <c r="X1021" s="23"/>
    </row>
    <row r="1022" spans="1:24" ht="128.25" hidden="1">
      <c r="A1022" s="19" t="s">
        <v>158</v>
      </c>
      <c r="B1022" s="19" t="s">
        <v>617</v>
      </c>
      <c r="C1022" s="19" t="s">
        <v>617</v>
      </c>
      <c r="D1022" s="19" t="s">
        <v>277</v>
      </c>
      <c r="E1022" s="19">
        <v>15</v>
      </c>
      <c r="F1022" s="19" t="s">
        <v>232</v>
      </c>
      <c r="G1022" s="19" t="s">
        <v>145</v>
      </c>
      <c r="H1022" s="19" t="s">
        <v>36</v>
      </c>
      <c r="I1022" s="19" t="s">
        <v>37</v>
      </c>
      <c r="J1022" s="52">
        <v>120</v>
      </c>
      <c r="K1022" s="19" t="s">
        <v>652</v>
      </c>
      <c r="L1022" s="192" t="s">
        <v>385</v>
      </c>
      <c r="M1022" s="19">
        <v>1</v>
      </c>
      <c r="N1022" s="37">
        <v>1568400</v>
      </c>
      <c r="O1022" s="37" t="s">
        <v>808</v>
      </c>
      <c r="P1022" s="19" t="s">
        <v>804</v>
      </c>
      <c r="Q1022" s="20">
        <v>0</v>
      </c>
      <c r="R1022" s="20">
        <v>0</v>
      </c>
      <c r="S1022" s="20">
        <f t="shared" si="15"/>
        <v>0</v>
      </c>
      <c r="T1022" s="19" t="s">
        <v>145</v>
      </c>
      <c r="U1022" s="19" t="s">
        <v>2422</v>
      </c>
      <c r="V1022" s="131" t="s">
        <v>235</v>
      </c>
      <c r="W1022" s="216" t="s">
        <v>236</v>
      </c>
      <c r="X1022" s="23"/>
    </row>
    <row r="1023" spans="1:24" ht="128.25" hidden="1">
      <c r="A1023" s="19" t="s">
        <v>158</v>
      </c>
      <c r="B1023" s="19" t="s">
        <v>617</v>
      </c>
      <c r="C1023" s="19" t="s">
        <v>751</v>
      </c>
      <c r="D1023" s="19" t="s">
        <v>277</v>
      </c>
      <c r="E1023" s="19">
        <v>15</v>
      </c>
      <c r="F1023" s="19" t="s">
        <v>232</v>
      </c>
      <c r="G1023" s="19" t="s">
        <v>145</v>
      </c>
      <c r="H1023" s="19" t="s">
        <v>36</v>
      </c>
      <c r="I1023" s="19" t="s">
        <v>46</v>
      </c>
      <c r="J1023" s="52">
        <v>360</v>
      </c>
      <c r="K1023" s="19" t="s">
        <v>303</v>
      </c>
      <c r="L1023" s="192" t="s">
        <v>216</v>
      </c>
      <c r="M1023" s="19">
        <v>1</v>
      </c>
      <c r="N1023" s="37">
        <v>1050191</v>
      </c>
      <c r="O1023" s="37" t="s">
        <v>760</v>
      </c>
      <c r="P1023" s="19" t="s">
        <v>757</v>
      </c>
      <c r="Q1023" s="20">
        <v>0</v>
      </c>
      <c r="R1023" s="20">
        <v>0</v>
      </c>
      <c r="S1023" s="20">
        <f t="shared" si="15"/>
        <v>0</v>
      </c>
      <c r="T1023" s="19" t="s">
        <v>145</v>
      </c>
      <c r="U1023" s="19"/>
      <c r="V1023" s="131" t="s">
        <v>235</v>
      </c>
      <c r="W1023" s="216" t="s">
        <v>236</v>
      </c>
      <c r="X1023" s="23"/>
    </row>
    <row r="1024" spans="1:24" ht="185.25" hidden="1">
      <c r="A1024" s="19" t="s">
        <v>158</v>
      </c>
      <c r="B1024" s="19" t="s">
        <v>617</v>
      </c>
      <c r="C1024" s="19" t="s">
        <v>751</v>
      </c>
      <c r="D1024" s="19" t="s">
        <v>673</v>
      </c>
      <c r="E1024" s="19">
        <v>15</v>
      </c>
      <c r="F1024" s="19" t="s">
        <v>232</v>
      </c>
      <c r="G1024" s="19" t="s">
        <v>145</v>
      </c>
      <c r="H1024" s="19" t="s">
        <v>36</v>
      </c>
      <c r="I1024" s="19" t="s">
        <v>46</v>
      </c>
      <c r="J1024" s="52">
        <v>140</v>
      </c>
      <c r="K1024" s="19" t="s">
        <v>763</v>
      </c>
      <c r="L1024" s="192" t="s">
        <v>156</v>
      </c>
      <c r="M1024" s="19">
        <v>1</v>
      </c>
      <c r="N1024" s="37">
        <v>1491468</v>
      </c>
      <c r="O1024" s="37" t="s">
        <v>764</v>
      </c>
      <c r="P1024" s="19" t="s">
        <v>162</v>
      </c>
      <c r="Q1024" s="20">
        <v>0</v>
      </c>
      <c r="R1024" s="20">
        <v>0</v>
      </c>
      <c r="S1024" s="20">
        <f t="shared" si="15"/>
        <v>0</v>
      </c>
      <c r="T1024" s="19" t="s">
        <v>145</v>
      </c>
      <c r="U1024" s="19"/>
      <c r="V1024" s="131" t="s">
        <v>235</v>
      </c>
      <c r="W1024" s="216" t="s">
        <v>236</v>
      </c>
      <c r="X1024" s="23"/>
    </row>
    <row r="1025" spans="1:24" ht="185.25" hidden="1">
      <c r="A1025" s="19" t="s">
        <v>158</v>
      </c>
      <c r="B1025" s="19" t="s">
        <v>617</v>
      </c>
      <c r="C1025" s="19" t="s">
        <v>751</v>
      </c>
      <c r="D1025" s="19" t="s">
        <v>673</v>
      </c>
      <c r="E1025" s="19">
        <v>15</v>
      </c>
      <c r="F1025" s="19" t="s">
        <v>232</v>
      </c>
      <c r="G1025" s="19" t="s">
        <v>145</v>
      </c>
      <c r="H1025" s="19" t="s">
        <v>36</v>
      </c>
      <c r="I1025" s="19" t="s">
        <v>46</v>
      </c>
      <c r="J1025" s="52">
        <v>240</v>
      </c>
      <c r="K1025" s="19" t="s">
        <v>765</v>
      </c>
      <c r="L1025" s="192" t="s">
        <v>156</v>
      </c>
      <c r="M1025" s="19">
        <v>1</v>
      </c>
      <c r="N1025" s="37">
        <v>1491461</v>
      </c>
      <c r="O1025" s="37" t="s">
        <v>766</v>
      </c>
      <c r="P1025" s="19" t="s">
        <v>162</v>
      </c>
      <c r="Q1025" s="20">
        <v>0</v>
      </c>
      <c r="R1025" s="20">
        <v>0</v>
      </c>
      <c r="S1025" s="20">
        <f t="shared" si="15"/>
        <v>0</v>
      </c>
      <c r="T1025" s="19" t="s">
        <v>145</v>
      </c>
      <c r="U1025" s="19"/>
      <c r="V1025" s="131" t="s">
        <v>235</v>
      </c>
      <c r="W1025" s="216" t="s">
        <v>236</v>
      </c>
      <c r="X1025" s="23"/>
    </row>
    <row r="1026" spans="1:24" ht="185.25" hidden="1">
      <c r="A1026" s="19" t="s">
        <v>158</v>
      </c>
      <c r="B1026" s="19" t="s">
        <v>617</v>
      </c>
      <c r="C1026" s="19" t="s">
        <v>751</v>
      </c>
      <c r="D1026" s="19" t="s">
        <v>673</v>
      </c>
      <c r="E1026" s="19">
        <v>15</v>
      </c>
      <c r="F1026" s="19" t="s">
        <v>232</v>
      </c>
      <c r="G1026" s="19" t="s">
        <v>145</v>
      </c>
      <c r="H1026" s="19" t="s">
        <v>36</v>
      </c>
      <c r="I1026" s="19" t="s">
        <v>46</v>
      </c>
      <c r="J1026" s="52">
        <v>300</v>
      </c>
      <c r="K1026" s="19" t="s">
        <v>767</v>
      </c>
      <c r="L1026" s="192" t="s">
        <v>156</v>
      </c>
      <c r="M1026" s="19">
        <v>1</v>
      </c>
      <c r="N1026" s="37">
        <v>1491060</v>
      </c>
      <c r="O1026" s="37" t="s">
        <v>768</v>
      </c>
      <c r="P1026" s="19" t="s">
        <v>162</v>
      </c>
      <c r="Q1026" s="20">
        <v>0</v>
      </c>
      <c r="R1026" s="20">
        <v>0</v>
      </c>
      <c r="S1026" s="20">
        <f t="shared" si="15"/>
        <v>0</v>
      </c>
      <c r="T1026" s="19" t="s">
        <v>145</v>
      </c>
      <c r="U1026" s="19"/>
      <c r="V1026" s="131" t="s">
        <v>235</v>
      </c>
      <c r="W1026" s="216" t="s">
        <v>236</v>
      </c>
      <c r="X1026" s="23"/>
    </row>
    <row r="1027" spans="1:24" ht="185.25" hidden="1">
      <c r="A1027" s="19" t="s">
        <v>158</v>
      </c>
      <c r="B1027" s="19" t="s">
        <v>617</v>
      </c>
      <c r="C1027" s="19" t="s">
        <v>751</v>
      </c>
      <c r="D1027" s="19" t="s">
        <v>673</v>
      </c>
      <c r="E1027" s="19">
        <v>15</v>
      </c>
      <c r="F1027" s="19" t="s">
        <v>232</v>
      </c>
      <c r="G1027" s="19" t="s">
        <v>145</v>
      </c>
      <c r="H1027" s="19" t="s">
        <v>36</v>
      </c>
      <c r="I1027" s="19" t="s">
        <v>37</v>
      </c>
      <c r="J1027" s="52">
        <v>390</v>
      </c>
      <c r="K1027" s="19" t="s">
        <v>433</v>
      </c>
      <c r="L1027" s="192" t="s">
        <v>272</v>
      </c>
      <c r="M1027" s="19">
        <v>1</v>
      </c>
      <c r="N1027" s="37">
        <v>1492776</v>
      </c>
      <c r="O1027" s="37" t="s">
        <v>769</v>
      </c>
      <c r="P1027" s="19" t="s">
        <v>162</v>
      </c>
      <c r="Q1027" s="20">
        <v>0</v>
      </c>
      <c r="R1027" s="20">
        <v>0</v>
      </c>
      <c r="S1027" s="20">
        <f t="shared" si="15"/>
        <v>0</v>
      </c>
      <c r="T1027" s="19" t="s">
        <v>145</v>
      </c>
      <c r="U1027" s="19"/>
      <c r="V1027" s="131" t="s">
        <v>235</v>
      </c>
      <c r="W1027" s="216" t="s">
        <v>236</v>
      </c>
      <c r="X1027" s="23"/>
    </row>
    <row r="1028" spans="1:24" ht="128.25" hidden="1">
      <c r="A1028" s="19" t="s">
        <v>158</v>
      </c>
      <c r="B1028" s="19" t="s">
        <v>617</v>
      </c>
      <c r="C1028" s="19" t="s">
        <v>618</v>
      </c>
      <c r="D1028" s="19" t="s">
        <v>277</v>
      </c>
      <c r="E1028" s="19">
        <v>15</v>
      </c>
      <c r="F1028" s="19" t="s">
        <v>232</v>
      </c>
      <c r="G1028" s="19" t="s">
        <v>145</v>
      </c>
      <c r="H1028" s="19" t="s">
        <v>36</v>
      </c>
      <c r="I1028" s="19" t="s">
        <v>46</v>
      </c>
      <c r="J1028" s="52">
        <v>280</v>
      </c>
      <c r="K1028" s="19" t="s">
        <v>646</v>
      </c>
      <c r="L1028" s="192" t="s">
        <v>156</v>
      </c>
      <c r="M1028" s="19">
        <v>1</v>
      </c>
      <c r="N1028" s="37" t="s">
        <v>647</v>
      </c>
      <c r="O1028" s="37" t="s">
        <v>648</v>
      </c>
      <c r="P1028" s="19" t="s">
        <v>162</v>
      </c>
      <c r="Q1028" s="20">
        <v>0</v>
      </c>
      <c r="R1028" s="20">
        <v>0</v>
      </c>
      <c r="S1028" s="20">
        <f t="shared" si="15"/>
        <v>0</v>
      </c>
      <c r="T1028" s="19" t="s">
        <v>145</v>
      </c>
      <c r="U1028" s="19"/>
      <c r="V1028" s="131" t="s">
        <v>235</v>
      </c>
      <c r="W1028" s="216" t="s">
        <v>236</v>
      </c>
      <c r="X1028" s="23"/>
    </row>
    <row r="1029" spans="1:24" ht="185.25" hidden="1">
      <c r="A1029" s="19" t="s">
        <v>158</v>
      </c>
      <c r="B1029" s="19" t="s">
        <v>617</v>
      </c>
      <c r="C1029" s="19" t="s">
        <v>666</v>
      </c>
      <c r="D1029" s="19" t="s">
        <v>673</v>
      </c>
      <c r="E1029" s="19">
        <v>15</v>
      </c>
      <c r="F1029" s="19" t="s">
        <v>232</v>
      </c>
      <c r="G1029" s="19" t="s">
        <v>145</v>
      </c>
      <c r="H1029" s="19" t="s">
        <v>36</v>
      </c>
      <c r="I1029" s="19" t="s">
        <v>37</v>
      </c>
      <c r="J1029" s="52">
        <v>360</v>
      </c>
      <c r="K1029" s="19" t="s">
        <v>674</v>
      </c>
      <c r="L1029" s="192" t="s">
        <v>566</v>
      </c>
      <c r="M1029" s="19">
        <v>1</v>
      </c>
      <c r="N1029" s="37">
        <v>6272660</v>
      </c>
      <c r="O1029" s="37" t="s">
        <v>675</v>
      </c>
      <c r="P1029" s="19" t="s">
        <v>162</v>
      </c>
      <c r="Q1029" s="20">
        <v>0</v>
      </c>
      <c r="R1029" s="20">
        <v>0</v>
      </c>
      <c r="S1029" s="20">
        <f t="shared" si="15"/>
        <v>0</v>
      </c>
      <c r="T1029" s="19" t="s">
        <v>145</v>
      </c>
      <c r="U1029" s="19"/>
      <c r="V1029" s="131" t="s">
        <v>235</v>
      </c>
      <c r="W1029" s="216" t="s">
        <v>236</v>
      </c>
      <c r="X1029" s="23"/>
    </row>
    <row r="1030" spans="1:24" ht="185.25" hidden="1">
      <c r="A1030" s="19" t="s">
        <v>158</v>
      </c>
      <c r="B1030" s="19" t="s">
        <v>617</v>
      </c>
      <c r="C1030" s="19" t="s">
        <v>666</v>
      </c>
      <c r="D1030" s="19" t="s">
        <v>673</v>
      </c>
      <c r="E1030" s="19">
        <v>15</v>
      </c>
      <c r="F1030" s="19" t="s">
        <v>232</v>
      </c>
      <c r="G1030" s="19" t="s">
        <v>145</v>
      </c>
      <c r="H1030" s="19" t="s">
        <v>36</v>
      </c>
      <c r="I1030" s="19" t="s">
        <v>37</v>
      </c>
      <c r="J1030" s="52">
        <v>120</v>
      </c>
      <c r="K1030" s="19" t="s">
        <v>676</v>
      </c>
      <c r="L1030" s="192" t="s">
        <v>566</v>
      </c>
      <c r="M1030" s="19">
        <v>1</v>
      </c>
      <c r="N1030" s="37">
        <v>2114524</v>
      </c>
      <c r="O1030" s="37" t="s">
        <v>677</v>
      </c>
      <c r="P1030" s="19" t="s">
        <v>162</v>
      </c>
      <c r="Q1030" s="20">
        <v>0</v>
      </c>
      <c r="R1030" s="20">
        <v>0</v>
      </c>
      <c r="S1030" s="20">
        <f t="shared" si="15"/>
        <v>0</v>
      </c>
      <c r="T1030" s="19" t="s">
        <v>145</v>
      </c>
      <c r="U1030" s="19" t="s">
        <v>2422</v>
      </c>
      <c r="V1030" s="131" t="s">
        <v>235</v>
      </c>
      <c r="W1030" s="216" t="s">
        <v>236</v>
      </c>
      <c r="X1030" s="23"/>
    </row>
    <row r="1031" spans="1:24" ht="384.75" hidden="1">
      <c r="A1031" s="19" t="s">
        <v>158</v>
      </c>
      <c r="B1031" s="19" t="s">
        <v>617</v>
      </c>
      <c r="C1031" s="19" t="s">
        <v>666</v>
      </c>
      <c r="D1031" s="19" t="s">
        <v>653</v>
      </c>
      <c r="E1031" s="19">
        <v>15</v>
      </c>
      <c r="F1031" s="19" t="s">
        <v>678</v>
      </c>
      <c r="G1031" s="19" t="s">
        <v>145</v>
      </c>
      <c r="H1031" s="19" t="s">
        <v>36</v>
      </c>
      <c r="I1031" s="19" t="s">
        <v>46</v>
      </c>
      <c r="J1031" s="52">
        <v>166</v>
      </c>
      <c r="K1031" s="19" t="s">
        <v>679</v>
      </c>
      <c r="L1031" s="192" t="s">
        <v>156</v>
      </c>
      <c r="M1031" s="19">
        <v>1</v>
      </c>
      <c r="N1031" s="37" t="s">
        <v>680</v>
      </c>
      <c r="O1031" s="37" t="s">
        <v>681</v>
      </c>
      <c r="P1031" s="19" t="s">
        <v>162</v>
      </c>
      <c r="Q1031" s="20">
        <v>0</v>
      </c>
      <c r="R1031" s="20">
        <v>0</v>
      </c>
      <c r="S1031" s="20">
        <f t="shared" si="15"/>
        <v>0</v>
      </c>
      <c r="T1031" s="19" t="s">
        <v>145</v>
      </c>
      <c r="U1031" s="19"/>
      <c r="V1031" s="131" t="s">
        <v>184</v>
      </c>
      <c r="W1031" s="216" t="s">
        <v>185</v>
      </c>
      <c r="X1031" s="23"/>
    </row>
    <row r="1032" spans="1:24" ht="156.75" hidden="1">
      <c r="A1032" s="19" t="s">
        <v>158</v>
      </c>
      <c r="B1032" s="19" t="s">
        <v>617</v>
      </c>
      <c r="C1032" s="19" t="s">
        <v>692</v>
      </c>
      <c r="D1032" s="19" t="s">
        <v>252</v>
      </c>
      <c r="E1032" s="19">
        <v>15</v>
      </c>
      <c r="F1032" s="19" t="s">
        <v>727</v>
      </c>
      <c r="G1032" s="19" t="s">
        <v>145</v>
      </c>
      <c r="H1032" s="19" t="s">
        <v>36</v>
      </c>
      <c r="I1032" s="19" t="s">
        <v>46</v>
      </c>
      <c r="J1032" s="52">
        <v>30</v>
      </c>
      <c r="K1032" s="19" t="s">
        <v>723</v>
      </c>
      <c r="L1032" s="192" t="s">
        <v>272</v>
      </c>
      <c r="M1032" s="19">
        <v>1</v>
      </c>
      <c r="N1032" s="37">
        <v>1491432</v>
      </c>
      <c r="O1032" s="37" t="s">
        <v>724</v>
      </c>
      <c r="P1032" s="19" t="s">
        <v>162</v>
      </c>
      <c r="Q1032" s="20">
        <v>0</v>
      </c>
      <c r="R1032" s="20">
        <v>0</v>
      </c>
      <c r="S1032" s="20">
        <f t="shared" si="15"/>
        <v>0</v>
      </c>
      <c r="T1032" s="19" t="s">
        <v>145</v>
      </c>
      <c r="U1032" s="19"/>
      <c r="V1032" s="131" t="s">
        <v>148</v>
      </c>
      <c r="W1032" s="216" t="s">
        <v>157</v>
      </c>
      <c r="X1032" s="23"/>
    </row>
    <row r="1033" spans="1:24" ht="85.5" hidden="1">
      <c r="A1033" s="19" t="s">
        <v>158</v>
      </c>
      <c r="B1033" s="19" t="s">
        <v>617</v>
      </c>
      <c r="C1033" s="19" t="s">
        <v>751</v>
      </c>
      <c r="D1033" s="19" t="s">
        <v>659</v>
      </c>
      <c r="E1033" s="19">
        <v>15</v>
      </c>
      <c r="F1033" s="19" t="s">
        <v>770</v>
      </c>
      <c r="G1033" s="19" t="s">
        <v>35</v>
      </c>
      <c r="H1033" s="19" t="s">
        <v>154</v>
      </c>
      <c r="I1033" s="19" t="s">
        <v>37</v>
      </c>
      <c r="J1033" s="52">
        <v>360</v>
      </c>
      <c r="K1033" s="19" t="s">
        <v>771</v>
      </c>
      <c r="L1033" s="192"/>
      <c r="M1033" s="19">
        <v>1</v>
      </c>
      <c r="N1033" s="37">
        <v>1489247</v>
      </c>
      <c r="O1033" s="37" t="s">
        <v>772</v>
      </c>
      <c r="P1033" s="19" t="s">
        <v>162</v>
      </c>
      <c r="Q1033" s="20">
        <v>0</v>
      </c>
      <c r="R1033" s="20">
        <v>0</v>
      </c>
      <c r="S1033" s="20">
        <f t="shared" si="15"/>
        <v>0</v>
      </c>
      <c r="T1033" s="19" t="s">
        <v>228</v>
      </c>
      <c r="U1033" s="19" t="s">
        <v>2423</v>
      </c>
      <c r="V1033" s="216" t="s">
        <v>218</v>
      </c>
      <c r="W1033" s="216" t="s">
        <v>398</v>
      </c>
      <c r="X1033" s="23"/>
    </row>
    <row r="1034" spans="1:24" ht="156.75" hidden="1">
      <c r="A1034" s="19" t="s">
        <v>158</v>
      </c>
      <c r="B1034" s="19" t="s">
        <v>617</v>
      </c>
      <c r="C1034" s="19" t="s">
        <v>666</v>
      </c>
      <c r="D1034" s="19" t="s">
        <v>252</v>
      </c>
      <c r="E1034" s="19">
        <v>15</v>
      </c>
      <c r="F1034" s="19" t="s">
        <v>682</v>
      </c>
      <c r="G1034" s="19" t="s">
        <v>145</v>
      </c>
      <c r="H1034" s="19" t="s">
        <v>154</v>
      </c>
      <c r="I1034" s="19" t="s">
        <v>37</v>
      </c>
      <c r="J1034" s="52">
        <v>50</v>
      </c>
      <c r="K1034" s="19" t="s">
        <v>683</v>
      </c>
      <c r="L1034" s="192" t="s">
        <v>156</v>
      </c>
      <c r="M1034" s="19">
        <v>1</v>
      </c>
      <c r="N1034" s="37">
        <v>2110788</v>
      </c>
      <c r="O1034" s="37" t="s">
        <v>684</v>
      </c>
      <c r="P1034" s="19" t="s">
        <v>162</v>
      </c>
      <c r="Q1034" s="20">
        <v>0</v>
      </c>
      <c r="R1034" s="20">
        <v>0</v>
      </c>
      <c r="S1034" s="20">
        <f t="shared" si="15"/>
        <v>0</v>
      </c>
      <c r="T1034" s="19" t="s">
        <v>145</v>
      </c>
      <c r="U1034" s="19" t="s">
        <v>1328</v>
      </c>
      <c r="V1034" s="131" t="s">
        <v>148</v>
      </c>
      <c r="W1034" s="216" t="s">
        <v>157</v>
      </c>
      <c r="X1034" s="23"/>
    </row>
    <row r="1035" spans="1:24" ht="156.75" hidden="1">
      <c r="A1035" s="19" t="s">
        <v>158</v>
      </c>
      <c r="B1035" s="19" t="s">
        <v>617</v>
      </c>
      <c r="C1035" s="19" t="s">
        <v>688</v>
      </c>
      <c r="D1035" s="19" t="s">
        <v>252</v>
      </c>
      <c r="E1035" s="19">
        <v>15</v>
      </c>
      <c r="F1035" s="19" t="s">
        <v>682</v>
      </c>
      <c r="G1035" s="19" t="s">
        <v>145</v>
      </c>
      <c r="H1035" s="19" t="s">
        <v>154</v>
      </c>
      <c r="I1035" s="19" t="s">
        <v>37</v>
      </c>
      <c r="J1035" s="52">
        <v>50</v>
      </c>
      <c r="K1035" s="19" t="s">
        <v>683</v>
      </c>
      <c r="L1035" s="192" t="s">
        <v>156</v>
      </c>
      <c r="M1035" s="19">
        <v>1</v>
      </c>
      <c r="N1035" s="37">
        <v>1568223</v>
      </c>
      <c r="O1035" s="37" t="s">
        <v>691</v>
      </c>
      <c r="P1035" s="19" t="s">
        <v>162</v>
      </c>
      <c r="Q1035" s="20">
        <v>0</v>
      </c>
      <c r="R1035" s="20">
        <v>0</v>
      </c>
      <c r="S1035" s="20">
        <f t="shared" si="15"/>
        <v>0</v>
      </c>
      <c r="T1035" s="19" t="s">
        <v>145</v>
      </c>
      <c r="U1035" s="19" t="s">
        <v>1328</v>
      </c>
      <c r="V1035" s="131" t="s">
        <v>148</v>
      </c>
      <c r="W1035" s="216" t="s">
        <v>157</v>
      </c>
      <c r="X1035" s="23"/>
    </row>
    <row r="1036" spans="1:24" ht="71.25" hidden="1">
      <c r="A1036" s="19" t="s">
        <v>158</v>
      </c>
      <c r="B1036" s="19" t="s">
        <v>617</v>
      </c>
      <c r="C1036" s="19" t="s">
        <v>649</v>
      </c>
      <c r="D1036" s="19" t="s">
        <v>263</v>
      </c>
      <c r="E1036" s="19">
        <v>15</v>
      </c>
      <c r="F1036" s="19" t="s">
        <v>662</v>
      </c>
      <c r="G1036" s="19" t="s">
        <v>35</v>
      </c>
      <c r="H1036" s="19" t="s">
        <v>154</v>
      </c>
      <c r="I1036" s="19" t="s">
        <v>37</v>
      </c>
      <c r="J1036" s="52">
        <v>540</v>
      </c>
      <c r="K1036" s="19" t="s">
        <v>663</v>
      </c>
      <c r="L1036" s="192"/>
      <c r="M1036" s="19">
        <v>1</v>
      </c>
      <c r="N1036" s="37">
        <v>2579353</v>
      </c>
      <c r="O1036" s="37" t="s">
        <v>664</v>
      </c>
      <c r="P1036" s="19" t="s">
        <v>162</v>
      </c>
      <c r="Q1036" s="20">
        <v>0</v>
      </c>
      <c r="R1036" s="20">
        <v>0</v>
      </c>
      <c r="S1036" s="20">
        <f t="shared" si="15"/>
        <v>0</v>
      </c>
      <c r="T1036" s="19" t="s">
        <v>228</v>
      </c>
      <c r="U1036" s="19" t="s">
        <v>2424</v>
      </c>
      <c r="V1036" s="216" t="s">
        <v>665</v>
      </c>
      <c r="W1036" s="216" t="s">
        <v>665</v>
      </c>
      <c r="X1036" s="23"/>
    </row>
    <row r="1037" spans="1:24" ht="156.75" hidden="1">
      <c r="A1037" s="19" t="s">
        <v>158</v>
      </c>
      <c r="B1037" s="19" t="s">
        <v>617</v>
      </c>
      <c r="C1037" s="19" t="s">
        <v>692</v>
      </c>
      <c r="D1037" s="19" t="s">
        <v>252</v>
      </c>
      <c r="E1037" s="19">
        <v>15</v>
      </c>
      <c r="F1037" s="19" t="s">
        <v>728</v>
      </c>
      <c r="G1037" s="19" t="s">
        <v>145</v>
      </c>
      <c r="H1037" s="19" t="s">
        <v>36</v>
      </c>
      <c r="I1037" s="19" t="s">
        <v>46</v>
      </c>
      <c r="J1037" s="52">
        <v>40</v>
      </c>
      <c r="K1037" s="19" t="s">
        <v>717</v>
      </c>
      <c r="L1037" s="10" t="s">
        <v>224</v>
      </c>
      <c r="M1037" s="19">
        <v>1</v>
      </c>
      <c r="N1037" s="37">
        <v>1568927</v>
      </c>
      <c r="O1037" s="37" t="s">
        <v>702</v>
      </c>
      <c r="P1037" s="19" t="s">
        <v>162</v>
      </c>
      <c r="Q1037" s="20">
        <v>0</v>
      </c>
      <c r="R1037" s="20">
        <v>0</v>
      </c>
      <c r="S1037" s="20">
        <f t="shared" si="15"/>
        <v>0</v>
      </c>
      <c r="T1037" s="19" t="s">
        <v>145</v>
      </c>
      <c r="U1037" s="19"/>
      <c r="V1037" s="131" t="s">
        <v>63</v>
      </c>
      <c r="W1037" s="216" t="s">
        <v>64</v>
      </c>
      <c r="X1037" s="23"/>
    </row>
    <row r="1038" spans="1:24" ht="156.75" hidden="1">
      <c r="A1038" s="19" t="s">
        <v>158</v>
      </c>
      <c r="B1038" s="19" t="s">
        <v>617</v>
      </c>
      <c r="C1038" s="19" t="s">
        <v>692</v>
      </c>
      <c r="D1038" s="19" t="s">
        <v>252</v>
      </c>
      <c r="E1038" s="19">
        <v>15</v>
      </c>
      <c r="F1038" s="19" t="s">
        <v>728</v>
      </c>
      <c r="G1038" s="19" t="s">
        <v>145</v>
      </c>
      <c r="H1038" s="19" t="s">
        <v>36</v>
      </c>
      <c r="I1038" s="19" t="s">
        <v>46</v>
      </c>
      <c r="J1038" s="52">
        <v>40</v>
      </c>
      <c r="K1038" s="19" t="s">
        <v>718</v>
      </c>
      <c r="L1038" s="19" t="s">
        <v>152</v>
      </c>
      <c r="M1038" s="19">
        <v>1</v>
      </c>
      <c r="N1038" s="37" t="s">
        <v>715</v>
      </c>
      <c r="O1038" s="37" t="s">
        <v>700</v>
      </c>
      <c r="P1038" s="19" t="s">
        <v>162</v>
      </c>
      <c r="Q1038" s="20">
        <v>0</v>
      </c>
      <c r="R1038" s="20">
        <v>0</v>
      </c>
      <c r="S1038" s="20">
        <f t="shared" si="15"/>
        <v>0</v>
      </c>
      <c r="T1038" s="19" t="s">
        <v>145</v>
      </c>
      <c r="U1038" s="19"/>
      <c r="V1038" s="131" t="s">
        <v>63</v>
      </c>
      <c r="W1038" s="216" t="s">
        <v>64</v>
      </c>
      <c r="X1038" s="23"/>
    </row>
    <row r="1039" spans="1:24" ht="99.75" hidden="1">
      <c r="A1039" s="19" t="s">
        <v>158</v>
      </c>
      <c r="B1039" s="19" t="s">
        <v>617</v>
      </c>
      <c r="C1039" s="19" t="s">
        <v>751</v>
      </c>
      <c r="D1039" s="19" t="s">
        <v>258</v>
      </c>
      <c r="E1039" s="19">
        <v>15</v>
      </c>
      <c r="F1039" s="19" t="s">
        <v>773</v>
      </c>
      <c r="G1039" s="19" t="s">
        <v>145</v>
      </c>
      <c r="H1039" s="19" t="s">
        <v>36</v>
      </c>
      <c r="I1039" s="19" t="s">
        <v>46</v>
      </c>
      <c r="J1039" s="52">
        <v>240</v>
      </c>
      <c r="K1039" s="19" t="s">
        <v>774</v>
      </c>
      <c r="L1039" s="19" t="s">
        <v>216</v>
      </c>
      <c r="M1039" s="19">
        <v>1</v>
      </c>
      <c r="N1039" s="37">
        <v>2110057</v>
      </c>
      <c r="O1039" s="37" t="s">
        <v>775</v>
      </c>
      <c r="P1039" s="19" t="s">
        <v>757</v>
      </c>
      <c r="Q1039" s="20">
        <v>0</v>
      </c>
      <c r="R1039" s="20">
        <v>0</v>
      </c>
      <c r="S1039" s="20">
        <f t="shared" si="15"/>
        <v>0</v>
      </c>
      <c r="T1039" s="19" t="s">
        <v>145</v>
      </c>
      <c r="U1039" s="19" t="s">
        <v>2425</v>
      </c>
      <c r="V1039" s="131" t="s">
        <v>48</v>
      </c>
      <c r="W1039" s="216" t="s">
        <v>49</v>
      </c>
      <c r="X1039" s="23"/>
    </row>
    <row r="1040" spans="1:24" ht="99.75" hidden="1">
      <c r="A1040" s="19" t="s">
        <v>158</v>
      </c>
      <c r="B1040" s="19" t="s">
        <v>617</v>
      </c>
      <c r="C1040" s="19" t="s">
        <v>828</v>
      </c>
      <c r="D1040" s="19" t="s">
        <v>258</v>
      </c>
      <c r="E1040" s="19">
        <v>15</v>
      </c>
      <c r="F1040" s="19" t="s">
        <v>829</v>
      </c>
      <c r="G1040" s="19" t="s">
        <v>145</v>
      </c>
      <c r="H1040" s="19" t="s">
        <v>36</v>
      </c>
      <c r="I1040" s="19" t="s">
        <v>46</v>
      </c>
      <c r="J1040" s="52">
        <v>240</v>
      </c>
      <c r="K1040" s="19" t="s">
        <v>714</v>
      </c>
      <c r="L1040" s="19" t="s">
        <v>632</v>
      </c>
      <c r="M1040" s="19">
        <v>1</v>
      </c>
      <c r="N1040" s="37">
        <v>1559807</v>
      </c>
      <c r="O1040" s="37" t="s">
        <v>830</v>
      </c>
      <c r="P1040" s="19" t="s">
        <v>611</v>
      </c>
      <c r="Q1040" s="20">
        <v>0</v>
      </c>
      <c r="R1040" s="20">
        <v>0</v>
      </c>
      <c r="S1040" s="20">
        <f t="shared" si="15"/>
        <v>0</v>
      </c>
      <c r="T1040" s="19" t="s">
        <v>145</v>
      </c>
      <c r="U1040" s="19" t="s">
        <v>2425</v>
      </c>
      <c r="V1040" s="131" t="s">
        <v>48</v>
      </c>
      <c r="W1040" s="216" t="s">
        <v>49</v>
      </c>
      <c r="X1040" s="23"/>
    </row>
    <row r="1041" spans="1:24" ht="99.75" hidden="1">
      <c r="A1041" s="19" t="s">
        <v>158</v>
      </c>
      <c r="B1041" s="19" t="s">
        <v>617</v>
      </c>
      <c r="C1041" s="19" t="s">
        <v>751</v>
      </c>
      <c r="D1041" s="19" t="s">
        <v>258</v>
      </c>
      <c r="E1041" s="19">
        <v>15</v>
      </c>
      <c r="F1041" s="19" t="s">
        <v>776</v>
      </c>
      <c r="G1041" s="19" t="s">
        <v>145</v>
      </c>
      <c r="H1041" s="19" t="s">
        <v>36</v>
      </c>
      <c r="I1041" s="19" t="s">
        <v>46</v>
      </c>
      <c r="J1041" s="52">
        <v>680</v>
      </c>
      <c r="K1041" s="19" t="s">
        <v>777</v>
      </c>
      <c r="L1041" s="19" t="s">
        <v>759</v>
      </c>
      <c r="M1041" s="19">
        <v>1</v>
      </c>
      <c r="N1041" s="37">
        <v>1491430</v>
      </c>
      <c r="O1041" s="37" t="s">
        <v>778</v>
      </c>
      <c r="P1041" s="19" t="s">
        <v>779</v>
      </c>
      <c r="Q1041" s="20">
        <v>0</v>
      </c>
      <c r="R1041" s="20">
        <v>0</v>
      </c>
      <c r="S1041" s="20">
        <f t="shared" ref="S1041:S1103" si="16">(R1041+Q1041)*M1041</f>
        <v>0</v>
      </c>
      <c r="T1041" s="19" t="s">
        <v>145</v>
      </c>
      <c r="U1041" s="19" t="s">
        <v>2425</v>
      </c>
      <c r="V1041" s="131" t="s">
        <v>48</v>
      </c>
      <c r="W1041" s="216" t="s">
        <v>49</v>
      </c>
      <c r="X1041" s="23"/>
    </row>
    <row r="1042" spans="1:24" ht="99.75" hidden="1">
      <c r="A1042" s="19" t="s">
        <v>158</v>
      </c>
      <c r="B1042" s="19" t="s">
        <v>617</v>
      </c>
      <c r="C1042" s="19" t="s">
        <v>751</v>
      </c>
      <c r="D1042" s="19" t="s">
        <v>258</v>
      </c>
      <c r="E1042" s="19">
        <v>15</v>
      </c>
      <c r="F1042" s="19" t="s">
        <v>776</v>
      </c>
      <c r="G1042" s="19" t="s">
        <v>145</v>
      </c>
      <c r="H1042" s="19" t="s">
        <v>36</v>
      </c>
      <c r="I1042" s="19" t="s">
        <v>46</v>
      </c>
      <c r="J1042" s="52">
        <v>680</v>
      </c>
      <c r="K1042" s="19" t="s">
        <v>780</v>
      </c>
      <c r="L1042" s="19" t="s">
        <v>147</v>
      </c>
      <c r="M1042" s="19">
        <v>1</v>
      </c>
      <c r="N1042" s="37">
        <v>2326638</v>
      </c>
      <c r="O1042" s="37" t="s">
        <v>781</v>
      </c>
      <c r="P1042" s="19" t="s">
        <v>162</v>
      </c>
      <c r="Q1042" s="20">
        <v>0</v>
      </c>
      <c r="R1042" s="20">
        <v>0</v>
      </c>
      <c r="S1042" s="20">
        <f t="shared" si="16"/>
        <v>0</v>
      </c>
      <c r="T1042" s="19" t="s">
        <v>145</v>
      </c>
      <c r="U1042" s="19" t="s">
        <v>2425</v>
      </c>
      <c r="V1042" s="131" t="s">
        <v>48</v>
      </c>
      <c r="W1042" s="216" t="s">
        <v>49</v>
      </c>
      <c r="X1042" s="23"/>
    </row>
    <row r="1043" spans="1:24" ht="156.75" hidden="1">
      <c r="A1043" s="19" t="s">
        <v>158</v>
      </c>
      <c r="B1043" s="19" t="s">
        <v>617</v>
      </c>
      <c r="C1043" s="19" t="s">
        <v>617</v>
      </c>
      <c r="D1043" s="19" t="s">
        <v>252</v>
      </c>
      <c r="E1043" s="19">
        <v>15</v>
      </c>
      <c r="F1043" s="19" t="s">
        <v>809</v>
      </c>
      <c r="G1043" s="19" t="s">
        <v>145</v>
      </c>
      <c r="H1043" s="19" t="s">
        <v>36</v>
      </c>
      <c r="I1043" s="19" t="s">
        <v>46</v>
      </c>
      <c r="J1043" s="52">
        <v>390</v>
      </c>
      <c r="K1043" s="19" t="s">
        <v>810</v>
      </c>
      <c r="L1043" s="19" t="s">
        <v>759</v>
      </c>
      <c r="M1043" s="19">
        <v>1</v>
      </c>
      <c r="N1043" s="37">
        <v>1491058</v>
      </c>
      <c r="O1043" s="37" t="s">
        <v>811</v>
      </c>
      <c r="P1043" s="19" t="s">
        <v>812</v>
      </c>
      <c r="Q1043" s="20">
        <v>0</v>
      </c>
      <c r="R1043" s="20">
        <v>0</v>
      </c>
      <c r="S1043" s="20">
        <f t="shared" si="16"/>
        <v>0</v>
      </c>
      <c r="T1043" s="19" t="s">
        <v>145</v>
      </c>
      <c r="U1043" s="19" t="s">
        <v>2425</v>
      </c>
      <c r="V1043" s="131" t="s">
        <v>48</v>
      </c>
      <c r="W1043" s="216" t="s">
        <v>49</v>
      </c>
      <c r="X1043" s="23"/>
    </row>
    <row r="1044" spans="1:24" ht="99.75" hidden="1">
      <c r="A1044" s="19" t="s">
        <v>158</v>
      </c>
      <c r="B1044" s="19" t="s">
        <v>617</v>
      </c>
      <c r="C1044" s="19" t="s">
        <v>729</v>
      </c>
      <c r="D1044" s="19" t="s">
        <v>740</v>
      </c>
      <c r="E1044" s="19">
        <v>12</v>
      </c>
      <c r="F1044" s="19" t="s">
        <v>748</v>
      </c>
      <c r="G1044" s="19" t="s">
        <v>145</v>
      </c>
      <c r="H1044" s="19" t="s">
        <v>36</v>
      </c>
      <c r="I1044" s="19" t="s">
        <v>46</v>
      </c>
      <c r="J1044" s="52">
        <v>120</v>
      </c>
      <c r="K1044" s="19" t="s">
        <v>749</v>
      </c>
      <c r="L1044" s="10" t="s">
        <v>224</v>
      </c>
      <c r="M1044" s="19">
        <v>1</v>
      </c>
      <c r="N1044" s="37">
        <v>1568100</v>
      </c>
      <c r="O1044" s="37" t="s">
        <v>736</v>
      </c>
      <c r="P1044" s="19" t="s">
        <v>162</v>
      </c>
      <c r="Q1044" s="20">
        <v>0</v>
      </c>
      <c r="R1044" s="20">
        <v>0</v>
      </c>
      <c r="S1044" s="20">
        <f t="shared" si="16"/>
        <v>0</v>
      </c>
      <c r="T1044" s="19" t="s">
        <v>145</v>
      </c>
      <c r="U1044" s="19"/>
      <c r="V1044" s="210" t="s">
        <v>148</v>
      </c>
      <c r="W1044" s="216" t="s">
        <v>225</v>
      </c>
      <c r="X1044" s="23"/>
    </row>
    <row r="1045" spans="1:24" ht="99.75" hidden="1">
      <c r="A1045" s="19" t="s">
        <v>158</v>
      </c>
      <c r="B1045" s="19" t="s">
        <v>617</v>
      </c>
      <c r="C1045" s="19" t="s">
        <v>729</v>
      </c>
      <c r="D1045" s="19" t="s">
        <v>740</v>
      </c>
      <c r="E1045" s="19">
        <v>12</v>
      </c>
      <c r="F1045" s="19" t="s">
        <v>748</v>
      </c>
      <c r="G1045" s="19" t="s">
        <v>145</v>
      </c>
      <c r="H1045" s="19" t="s">
        <v>36</v>
      </c>
      <c r="I1045" s="19" t="s">
        <v>46</v>
      </c>
      <c r="J1045" s="52">
        <v>120</v>
      </c>
      <c r="K1045" s="19" t="s">
        <v>750</v>
      </c>
      <c r="L1045" s="19" t="s">
        <v>356</v>
      </c>
      <c r="M1045" s="19">
        <v>1</v>
      </c>
      <c r="N1045" s="37">
        <v>1517709</v>
      </c>
      <c r="O1045" s="37" t="s">
        <v>731</v>
      </c>
      <c r="P1045" s="19" t="s">
        <v>162</v>
      </c>
      <c r="Q1045" s="20">
        <v>0</v>
      </c>
      <c r="R1045" s="20">
        <v>0</v>
      </c>
      <c r="S1045" s="20">
        <f t="shared" si="16"/>
        <v>0</v>
      </c>
      <c r="T1045" s="19" t="s">
        <v>145</v>
      </c>
      <c r="U1045" s="19"/>
      <c r="V1045" s="210" t="s">
        <v>148</v>
      </c>
      <c r="W1045" s="216" t="s">
        <v>225</v>
      </c>
      <c r="X1045" s="23"/>
    </row>
    <row r="1046" spans="1:24" ht="156.75" hidden="1">
      <c r="A1046" s="19" t="s">
        <v>158</v>
      </c>
      <c r="B1046" s="19" t="s">
        <v>617</v>
      </c>
      <c r="C1046" s="19" t="s">
        <v>666</v>
      </c>
      <c r="D1046" s="19" t="s">
        <v>252</v>
      </c>
      <c r="E1046" s="19">
        <v>15</v>
      </c>
      <c r="F1046" s="19" t="s">
        <v>685</v>
      </c>
      <c r="G1046" s="19" t="s">
        <v>145</v>
      </c>
      <c r="H1046" s="19" t="s">
        <v>36</v>
      </c>
      <c r="I1046" s="19" t="s">
        <v>46</v>
      </c>
      <c r="J1046" s="52">
        <v>246</v>
      </c>
      <c r="K1046" s="19" t="s">
        <v>686</v>
      </c>
      <c r="L1046" s="19" t="s">
        <v>147</v>
      </c>
      <c r="M1046" s="19">
        <v>1</v>
      </c>
      <c r="N1046" s="37">
        <v>1568911</v>
      </c>
      <c r="O1046" s="37" t="s">
        <v>687</v>
      </c>
      <c r="P1046" s="19" t="s">
        <v>162</v>
      </c>
      <c r="Q1046" s="20">
        <v>0</v>
      </c>
      <c r="R1046" s="20">
        <v>0</v>
      </c>
      <c r="S1046" s="20">
        <f t="shared" si="16"/>
        <v>0</v>
      </c>
      <c r="T1046" s="19" t="s">
        <v>145</v>
      </c>
      <c r="U1046" s="19"/>
      <c r="V1046" s="131" t="s">
        <v>184</v>
      </c>
      <c r="W1046" s="216" t="s">
        <v>269</v>
      </c>
      <c r="X1046" s="23"/>
    </row>
    <row r="1047" spans="1:24" ht="99.75" hidden="1">
      <c r="A1047" s="19" t="s">
        <v>158</v>
      </c>
      <c r="B1047" s="19" t="s">
        <v>617</v>
      </c>
      <c r="C1047" s="19" t="s">
        <v>751</v>
      </c>
      <c r="D1047" s="19" t="s">
        <v>258</v>
      </c>
      <c r="E1047" s="19">
        <v>15</v>
      </c>
      <c r="F1047" s="19" t="s">
        <v>782</v>
      </c>
      <c r="G1047" s="19" t="s">
        <v>145</v>
      </c>
      <c r="H1047" s="19" t="s">
        <v>36</v>
      </c>
      <c r="I1047" s="19" t="s">
        <v>46</v>
      </c>
      <c r="J1047" s="52">
        <v>400</v>
      </c>
      <c r="K1047" s="19" t="s">
        <v>783</v>
      </c>
      <c r="L1047" s="19" t="s">
        <v>272</v>
      </c>
      <c r="M1047" s="19">
        <v>1</v>
      </c>
      <c r="N1047" s="37">
        <v>1491395</v>
      </c>
      <c r="O1047" s="37" t="s">
        <v>784</v>
      </c>
      <c r="P1047" s="19" t="s">
        <v>162</v>
      </c>
      <c r="Q1047" s="20">
        <v>0</v>
      </c>
      <c r="R1047" s="20">
        <v>0</v>
      </c>
      <c r="S1047" s="20">
        <f t="shared" si="16"/>
        <v>0</v>
      </c>
      <c r="T1047" s="19" t="s">
        <v>145</v>
      </c>
      <c r="U1047" s="19"/>
      <c r="V1047" s="131" t="s">
        <v>184</v>
      </c>
      <c r="W1047" s="216" t="s">
        <v>637</v>
      </c>
      <c r="X1047" s="23"/>
    </row>
    <row r="1048" spans="1:24" ht="114" hidden="1">
      <c r="A1048" s="19" t="s">
        <v>158</v>
      </c>
      <c r="B1048" s="19" t="s">
        <v>239</v>
      </c>
      <c r="C1048" s="19" t="s">
        <v>239</v>
      </c>
      <c r="D1048" s="19" t="s">
        <v>240</v>
      </c>
      <c r="E1048" s="19">
        <v>12</v>
      </c>
      <c r="F1048" s="19" t="s">
        <v>241</v>
      </c>
      <c r="G1048" s="19" t="s">
        <v>45</v>
      </c>
      <c r="H1048" s="19" t="s">
        <v>36</v>
      </c>
      <c r="I1048" s="19" t="s">
        <v>46</v>
      </c>
      <c r="J1048" s="52">
        <v>8</v>
      </c>
      <c r="K1048" s="19">
        <v>44013</v>
      </c>
      <c r="L1048" s="153"/>
      <c r="M1048" s="19">
        <v>6</v>
      </c>
      <c r="N1048" s="153"/>
      <c r="O1048" s="153"/>
      <c r="P1048" s="19" t="s">
        <v>242</v>
      </c>
      <c r="Q1048" s="20">
        <v>0</v>
      </c>
      <c r="R1048" s="20">
        <v>0</v>
      </c>
      <c r="S1048" s="20">
        <f t="shared" si="16"/>
        <v>0</v>
      </c>
      <c r="T1048" s="19" t="s">
        <v>41</v>
      </c>
      <c r="U1048" s="19" t="s">
        <v>2267</v>
      </c>
      <c r="V1048" s="131" t="s">
        <v>243</v>
      </c>
      <c r="W1048" s="216" t="s">
        <v>244</v>
      </c>
      <c r="X1048" s="18" t="s">
        <v>58</v>
      </c>
    </row>
    <row r="1049" spans="1:24" ht="99.75" hidden="1">
      <c r="A1049" s="19" t="s">
        <v>158</v>
      </c>
      <c r="B1049" s="19" t="s">
        <v>239</v>
      </c>
      <c r="C1049" s="19" t="s">
        <v>239</v>
      </c>
      <c r="D1049" s="19" t="s">
        <v>245</v>
      </c>
      <c r="E1049" s="19">
        <v>15</v>
      </c>
      <c r="F1049" s="19" t="s">
        <v>246</v>
      </c>
      <c r="G1049" s="19" t="s">
        <v>45</v>
      </c>
      <c r="H1049" s="19" t="s">
        <v>36</v>
      </c>
      <c r="I1049" s="19" t="s">
        <v>37</v>
      </c>
      <c r="J1049" s="52">
        <v>40</v>
      </c>
      <c r="K1049" s="19">
        <v>44044</v>
      </c>
      <c r="L1049" s="153"/>
      <c r="M1049" s="19">
        <v>12</v>
      </c>
      <c r="N1049" s="153"/>
      <c r="O1049" s="153"/>
      <c r="P1049" s="19" t="s">
        <v>247</v>
      </c>
      <c r="Q1049" s="20">
        <v>0</v>
      </c>
      <c r="R1049" s="20">
        <v>0</v>
      </c>
      <c r="S1049" s="20">
        <f t="shared" si="16"/>
        <v>0</v>
      </c>
      <c r="T1049" s="19" t="s">
        <v>41</v>
      </c>
      <c r="U1049" s="19" t="s">
        <v>2426</v>
      </c>
      <c r="V1049" s="216" t="s">
        <v>184</v>
      </c>
      <c r="W1049" s="216" t="s">
        <v>248</v>
      </c>
      <c r="X1049" s="93" t="s">
        <v>78</v>
      </c>
    </row>
    <row r="1050" spans="1:24" ht="85.5" hidden="1">
      <c r="A1050" s="19" t="s">
        <v>158</v>
      </c>
      <c r="B1050" s="19" t="s">
        <v>239</v>
      </c>
      <c r="C1050" s="19" t="s">
        <v>239</v>
      </c>
      <c r="D1050" s="19" t="s">
        <v>249</v>
      </c>
      <c r="E1050" s="19">
        <v>12</v>
      </c>
      <c r="F1050" s="19" t="s">
        <v>250</v>
      </c>
      <c r="G1050" s="19" t="s">
        <v>45</v>
      </c>
      <c r="H1050" s="19" t="s">
        <v>36</v>
      </c>
      <c r="I1050" s="19" t="s">
        <v>37</v>
      </c>
      <c r="J1050" s="52">
        <v>16</v>
      </c>
      <c r="K1050" s="19">
        <v>44105</v>
      </c>
      <c r="L1050" s="153"/>
      <c r="M1050" s="19">
        <v>6</v>
      </c>
      <c r="N1050" s="153"/>
      <c r="O1050" s="153"/>
      <c r="P1050" s="19" t="s">
        <v>251</v>
      </c>
      <c r="Q1050" s="20">
        <v>0</v>
      </c>
      <c r="R1050" s="20">
        <v>0</v>
      </c>
      <c r="S1050" s="20">
        <f t="shared" si="16"/>
        <v>0</v>
      </c>
      <c r="T1050" s="19" t="s">
        <v>68</v>
      </c>
      <c r="U1050" s="19"/>
      <c r="V1050" s="131" t="s">
        <v>63</v>
      </c>
      <c r="W1050" s="216" t="s">
        <v>181</v>
      </c>
      <c r="X1050" s="126" t="s">
        <v>58</v>
      </c>
    </row>
    <row r="1051" spans="1:24" ht="156.75" hidden="1">
      <c r="A1051" s="19" t="s">
        <v>158</v>
      </c>
      <c r="B1051" s="19" t="s">
        <v>239</v>
      </c>
      <c r="C1051" s="19" t="s">
        <v>239</v>
      </c>
      <c r="D1051" s="19" t="s">
        <v>252</v>
      </c>
      <c r="E1051" s="19">
        <v>15</v>
      </c>
      <c r="F1051" s="19" t="s">
        <v>253</v>
      </c>
      <c r="G1051" s="19" t="s">
        <v>45</v>
      </c>
      <c r="H1051" s="19" t="s">
        <v>36</v>
      </c>
      <c r="I1051" s="19" t="s">
        <v>37</v>
      </c>
      <c r="J1051" s="52">
        <v>24</v>
      </c>
      <c r="K1051" s="19">
        <v>44075</v>
      </c>
      <c r="L1051" s="153"/>
      <c r="M1051" s="19">
        <v>3</v>
      </c>
      <c r="N1051" s="153"/>
      <c r="O1051" s="153"/>
      <c r="P1051" s="19" t="s">
        <v>247</v>
      </c>
      <c r="Q1051" s="20">
        <v>0</v>
      </c>
      <c r="R1051" s="20">
        <v>0</v>
      </c>
      <c r="S1051" s="20">
        <f t="shared" si="16"/>
        <v>0</v>
      </c>
      <c r="T1051" s="19" t="s">
        <v>68</v>
      </c>
      <c r="U1051" s="19" t="s">
        <v>2222</v>
      </c>
      <c r="V1051" s="220" t="s">
        <v>176</v>
      </c>
      <c r="W1051" s="216" t="s">
        <v>254</v>
      </c>
      <c r="X1051" s="36" t="s">
        <v>50</v>
      </c>
    </row>
    <row r="1052" spans="1:24" ht="71.25" hidden="1">
      <c r="A1052" s="19" t="s">
        <v>158</v>
      </c>
      <c r="B1052" s="19" t="s">
        <v>239</v>
      </c>
      <c r="C1052" s="19" t="s">
        <v>239</v>
      </c>
      <c r="D1052" s="19" t="s">
        <v>255</v>
      </c>
      <c r="E1052" s="19">
        <v>12</v>
      </c>
      <c r="F1052" s="19" t="s">
        <v>256</v>
      </c>
      <c r="G1052" s="19" t="s">
        <v>45</v>
      </c>
      <c r="H1052" s="19" t="s">
        <v>36</v>
      </c>
      <c r="I1052" s="19" t="s">
        <v>91</v>
      </c>
      <c r="J1052" s="52">
        <v>16</v>
      </c>
      <c r="K1052" s="19">
        <v>44013</v>
      </c>
      <c r="L1052" s="153"/>
      <c r="M1052" s="19">
        <v>4</v>
      </c>
      <c r="N1052" s="153"/>
      <c r="O1052" s="153"/>
      <c r="P1052" s="19" t="s">
        <v>251</v>
      </c>
      <c r="Q1052" s="20">
        <v>0</v>
      </c>
      <c r="R1052" s="20">
        <v>0</v>
      </c>
      <c r="S1052" s="20">
        <f t="shared" si="16"/>
        <v>0</v>
      </c>
      <c r="T1052" s="19" t="s">
        <v>41</v>
      </c>
      <c r="U1052" s="19" t="s">
        <v>2427</v>
      </c>
      <c r="V1052" s="131" t="s">
        <v>76</v>
      </c>
      <c r="W1052" s="216" t="s">
        <v>257</v>
      </c>
      <c r="X1052" s="93" t="s">
        <v>78</v>
      </c>
    </row>
    <row r="1053" spans="1:24" ht="99.75" hidden="1">
      <c r="A1053" s="19" t="s">
        <v>158</v>
      </c>
      <c r="B1053" s="19" t="s">
        <v>239</v>
      </c>
      <c r="C1053" s="19" t="s">
        <v>239</v>
      </c>
      <c r="D1053" s="19" t="s">
        <v>258</v>
      </c>
      <c r="E1053" s="19">
        <v>15</v>
      </c>
      <c r="F1053" s="19" t="s">
        <v>49</v>
      </c>
      <c r="G1053" s="19" t="s">
        <v>45</v>
      </c>
      <c r="H1053" s="19" t="s">
        <v>36</v>
      </c>
      <c r="I1053" s="19" t="s">
        <v>37</v>
      </c>
      <c r="J1053" s="52">
        <v>30</v>
      </c>
      <c r="K1053" s="19">
        <v>44044</v>
      </c>
      <c r="L1053" s="153"/>
      <c r="M1053" s="19">
        <v>2</v>
      </c>
      <c r="N1053" s="153"/>
      <c r="O1053" s="153"/>
      <c r="P1053" s="19" t="s">
        <v>259</v>
      </c>
      <c r="Q1053" s="20">
        <v>0</v>
      </c>
      <c r="R1053" s="20">
        <v>0</v>
      </c>
      <c r="S1053" s="20">
        <f t="shared" si="16"/>
        <v>0</v>
      </c>
      <c r="T1053" s="19" t="s">
        <v>41</v>
      </c>
      <c r="U1053" s="19" t="s">
        <v>2267</v>
      </c>
      <c r="V1053" s="131" t="s">
        <v>48</v>
      </c>
      <c r="W1053" s="216" t="s">
        <v>49</v>
      </c>
      <c r="X1053" s="36" t="s">
        <v>50</v>
      </c>
    </row>
    <row r="1054" spans="1:24" ht="85.5" hidden="1">
      <c r="A1054" s="19" t="s">
        <v>158</v>
      </c>
      <c r="B1054" s="19" t="s">
        <v>239</v>
      </c>
      <c r="C1054" s="19" t="s">
        <v>239</v>
      </c>
      <c r="D1054" s="19" t="s">
        <v>260</v>
      </c>
      <c r="E1054" s="19">
        <v>12</v>
      </c>
      <c r="F1054" s="19" t="s">
        <v>261</v>
      </c>
      <c r="G1054" s="19" t="s">
        <v>45</v>
      </c>
      <c r="H1054" s="19" t="s">
        <v>36</v>
      </c>
      <c r="I1054" s="19" t="s">
        <v>37</v>
      </c>
      <c r="J1054" s="52">
        <v>16</v>
      </c>
      <c r="K1054" s="19">
        <v>43983</v>
      </c>
      <c r="L1054" s="153"/>
      <c r="M1054" s="19">
        <v>3</v>
      </c>
      <c r="N1054" s="153"/>
      <c r="O1054" s="153"/>
      <c r="P1054" s="19" t="s">
        <v>247</v>
      </c>
      <c r="Q1054" s="20">
        <v>0</v>
      </c>
      <c r="R1054" s="20">
        <v>0</v>
      </c>
      <c r="S1054" s="20">
        <f t="shared" si="16"/>
        <v>0</v>
      </c>
      <c r="T1054" s="19" t="s">
        <v>68</v>
      </c>
      <c r="U1054" s="19" t="s">
        <v>64</v>
      </c>
      <c r="V1054" s="131" t="s">
        <v>63</v>
      </c>
      <c r="W1054" s="216" t="s">
        <v>64</v>
      </c>
      <c r="X1054" s="126" t="s">
        <v>58</v>
      </c>
    </row>
    <row r="1055" spans="1:24" ht="99.75" hidden="1">
      <c r="A1055" s="19" t="s">
        <v>158</v>
      </c>
      <c r="B1055" s="19" t="s">
        <v>239</v>
      </c>
      <c r="C1055" s="19" t="s">
        <v>239</v>
      </c>
      <c r="D1055" s="19" t="s">
        <v>249</v>
      </c>
      <c r="E1055" s="19">
        <v>12</v>
      </c>
      <c r="F1055" s="19" t="s">
        <v>262</v>
      </c>
      <c r="G1055" s="19" t="s">
        <v>45</v>
      </c>
      <c r="H1055" s="19" t="s">
        <v>36</v>
      </c>
      <c r="I1055" s="19" t="s">
        <v>46</v>
      </c>
      <c r="J1055" s="52">
        <v>21</v>
      </c>
      <c r="K1055" s="19">
        <v>44044</v>
      </c>
      <c r="L1055" s="153"/>
      <c r="M1055" s="19">
        <v>7</v>
      </c>
      <c r="N1055" s="153"/>
      <c r="O1055" s="153"/>
      <c r="P1055" s="19" t="s">
        <v>242</v>
      </c>
      <c r="Q1055" s="20">
        <v>0</v>
      </c>
      <c r="R1055" s="20">
        <v>0</v>
      </c>
      <c r="S1055" s="20">
        <f t="shared" si="16"/>
        <v>0</v>
      </c>
      <c r="T1055" s="19" t="s">
        <v>41</v>
      </c>
      <c r="U1055" s="19" t="s">
        <v>2267</v>
      </c>
      <c r="V1055" s="131" t="s">
        <v>201</v>
      </c>
      <c r="W1055" s="131" t="s">
        <v>202</v>
      </c>
      <c r="X1055" s="36" t="s">
        <v>50</v>
      </c>
    </row>
    <row r="1056" spans="1:24" ht="71.25" hidden="1">
      <c r="A1056" s="19" t="s">
        <v>158</v>
      </c>
      <c r="B1056" s="19" t="s">
        <v>239</v>
      </c>
      <c r="C1056" s="19" t="s">
        <v>239</v>
      </c>
      <c r="D1056" s="19" t="s">
        <v>263</v>
      </c>
      <c r="E1056" s="19">
        <v>15</v>
      </c>
      <c r="F1056" s="19" t="s">
        <v>264</v>
      </c>
      <c r="G1056" s="19" t="s">
        <v>35</v>
      </c>
      <c r="H1056" s="19" t="s">
        <v>265</v>
      </c>
      <c r="I1056" s="19" t="s">
        <v>91</v>
      </c>
      <c r="J1056" s="52">
        <v>360</v>
      </c>
      <c r="K1056" s="19" t="s">
        <v>266</v>
      </c>
      <c r="L1056" s="192"/>
      <c r="M1056" s="19">
        <v>1</v>
      </c>
      <c r="N1056" s="37">
        <v>2090498</v>
      </c>
      <c r="O1056" s="37" t="s">
        <v>267</v>
      </c>
      <c r="P1056" s="19" t="s">
        <v>268</v>
      </c>
      <c r="Q1056" s="20">
        <v>0</v>
      </c>
      <c r="R1056" s="20">
        <v>0</v>
      </c>
      <c r="S1056" s="20">
        <f t="shared" si="16"/>
        <v>0</v>
      </c>
      <c r="T1056" s="19" t="s">
        <v>228</v>
      </c>
      <c r="U1056" s="19" t="s">
        <v>2428</v>
      </c>
      <c r="V1056" s="131" t="s">
        <v>184</v>
      </c>
      <c r="W1056" s="216" t="s">
        <v>269</v>
      </c>
      <c r="X1056" s="23"/>
    </row>
    <row r="1057" spans="1:24" ht="156.75" hidden="1">
      <c r="A1057" s="19" t="s">
        <v>158</v>
      </c>
      <c r="B1057" s="19" t="s">
        <v>239</v>
      </c>
      <c r="C1057" s="19" t="s">
        <v>239</v>
      </c>
      <c r="D1057" s="19" t="s">
        <v>252</v>
      </c>
      <c r="E1057" s="19">
        <v>15</v>
      </c>
      <c r="F1057" s="19" t="s">
        <v>270</v>
      </c>
      <c r="G1057" s="19" t="s">
        <v>145</v>
      </c>
      <c r="H1057" s="19" t="s">
        <v>36</v>
      </c>
      <c r="I1057" s="19" t="s">
        <v>46</v>
      </c>
      <c r="J1057" s="52">
        <v>280</v>
      </c>
      <c r="K1057" s="19" t="s">
        <v>271</v>
      </c>
      <c r="L1057" s="19" t="s">
        <v>272</v>
      </c>
      <c r="M1057" s="19">
        <v>1</v>
      </c>
      <c r="N1057" s="37">
        <v>1491472</v>
      </c>
      <c r="O1057" s="37" t="s">
        <v>273</v>
      </c>
      <c r="P1057" s="19" t="s">
        <v>162</v>
      </c>
      <c r="Q1057" s="20">
        <v>0</v>
      </c>
      <c r="R1057" s="20">
        <v>0</v>
      </c>
      <c r="S1057" s="20">
        <f t="shared" si="16"/>
        <v>0</v>
      </c>
      <c r="T1057" s="19" t="s">
        <v>145</v>
      </c>
      <c r="U1057" s="19"/>
      <c r="V1057" s="33" t="s">
        <v>48</v>
      </c>
      <c r="W1057" s="22" t="s">
        <v>274</v>
      </c>
      <c r="X1057" s="23"/>
    </row>
    <row r="1058" spans="1:24" ht="171" hidden="1">
      <c r="A1058" s="19" t="s">
        <v>158</v>
      </c>
      <c r="B1058" s="19" t="s">
        <v>239</v>
      </c>
      <c r="C1058" s="19" t="s">
        <v>239</v>
      </c>
      <c r="D1058" s="19" t="s">
        <v>275</v>
      </c>
      <c r="E1058" s="19">
        <v>15</v>
      </c>
      <c r="F1058" s="19" t="s">
        <v>276</v>
      </c>
      <c r="G1058" s="19" t="s">
        <v>45</v>
      </c>
      <c r="H1058" s="19" t="s">
        <v>36</v>
      </c>
      <c r="I1058" s="19" t="s">
        <v>46</v>
      </c>
      <c r="J1058" s="52">
        <v>40</v>
      </c>
      <c r="K1058" s="19">
        <v>44136</v>
      </c>
      <c r="L1058" s="153"/>
      <c r="M1058" s="19">
        <v>3</v>
      </c>
      <c r="N1058" s="153"/>
      <c r="O1058" s="153"/>
      <c r="P1058" s="19" t="s">
        <v>268</v>
      </c>
      <c r="Q1058" s="20">
        <v>0</v>
      </c>
      <c r="R1058" s="20">
        <v>0</v>
      </c>
      <c r="S1058" s="20">
        <f t="shared" si="16"/>
        <v>0</v>
      </c>
      <c r="T1058" s="19" t="s">
        <v>41</v>
      </c>
      <c r="U1058" s="19"/>
      <c r="V1058" s="15" t="s">
        <v>92</v>
      </c>
      <c r="W1058" s="22" t="s">
        <v>93</v>
      </c>
      <c r="X1058" s="36" t="s">
        <v>50</v>
      </c>
    </row>
    <row r="1059" spans="1:24" ht="128.25" hidden="1">
      <c r="A1059" s="19" t="s">
        <v>158</v>
      </c>
      <c r="B1059" s="19" t="s">
        <v>239</v>
      </c>
      <c r="C1059" s="19" t="s">
        <v>239</v>
      </c>
      <c r="D1059" s="19" t="s">
        <v>277</v>
      </c>
      <c r="E1059" s="19">
        <v>15</v>
      </c>
      <c r="F1059" s="19" t="s">
        <v>232</v>
      </c>
      <c r="G1059" s="19" t="s">
        <v>35</v>
      </c>
      <c r="H1059" s="19" t="s">
        <v>36</v>
      </c>
      <c r="I1059" s="19" t="s">
        <v>37</v>
      </c>
      <c r="J1059" s="52">
        <v>260</v>
      </c>
      <c r="K1059" s="19" t="s">
        <v>278</v>
      </c>
      <c r="L1059" s="153"/>
      <c r="M1059" s="19">
        <v>1</v>
      </c>
      <c r="N1059" s="37">
        <v>1493407</v>
      </c>
      <c r="O1059" s="37" t="s">
        <v>279</v>
      </c>
      <c r="P1059" s="19" t="s">
        <v>162</v>
      </c>
      <c r="Q1059" s="20">
        <v>0</v>
      </c>
      <c r="R1059" s="20">
        <v>0</v>
      </c>
      <c r="S1059" s="20">
        <f t="shared" si="16"/>
        <v>0</v>
      </c>
      <c r="T1059" s="19" t="s">
        <v>41</v>
      </c>
      <c r="U1059" s="15" t="s">
        <v>2429</v>
      </c>
      <c r="V1059" s="21" t="s">
        <v>235</v>
      </c>
      <c r="W1059" s="22" t="s">
        <v>236</v>
      </c>
      <c r="X1059" s="23"/>
    </row>
    <row r="1060" spans="1:24" ht="128.25" hidden="1">
      <c r="A1060" s="19" t="s">
        <v>158</v>
      </c>
      <c r="B1060" s="19" t="s">
        <v>239</v>
      </c>
      <c r="C1060" s="19" t="s">
        <v>239</v>
      </c>
      <c r="D1060" s="19" t="s">
        <v>277</v>
      </c>
      <c r="E1060" s="19">
        <v>15</v>
      </c>
      <c r="F1060" s="19" t="s">
        <v>280</v>
      </c>
      <c r="G1060" s="19" t="s">
        <v>35</v>
      </c>
      <c r="H1060" s="19" t="s">
        <v>36</v>
      </c>
      <c r="I1060" s="19" t="s">
        <v>37</v>
      </c>
      <c r="J1060" s="52">
        <v>113</v>
      </c>
      <c r="K1060" s="19" t="s">
        <v>281</v>
      </c>
      <c r="L1060" s="153"/>
      <c r="M1060" s="19">
        <v>1</v>
      </c>
      <c r="N1060" s="37">
        <v>2090498</v>
      </c>
      <c r="O1060" s="37" t="s">
        <v>267</v>
      </c>
      <c r="P1060" s="19" t="s">
        <v>268</v>
      </c>
      <c r="Q1060" s="20">
        <v>0</v>
      </c>
      <c r="R1060" s="20">
        <v>0</v>
      </c>
      <c r="S1060" s="20">
        <f t="shared" si="16"/>
        <v>0</v>
      </c>
      <c r="T1060" s="19" t="s">
        <v>41</v>
      </c>
      <c r="U1060" s="15" t="s">
        <v>2429</v>
      </c>
      <c r="V1060" s="21" t="s">
        <v>235</v>
      </c>
      <c r="W1060" s="22" t="s">
        <v>236</v>
      </c>
      <c r="X1060" s="23"/>
    </row>
    <row r="1061" spans="1:24" ht="128.25" hidden="1">
      <c r="A1061" s="19" t="s">
        <v>158</v>
      </c>
      <c r="B1061" s="19" t="s">
        <v>239</v>
      </c>
      <c r="C1061" s="19" t="s">
        <v>239</v>
      </c>
      <c r="D1061" s="19" t="s">
        <v>277</v>
      </c>
      <c r="E1061" s="19">
        <v>15</v>
      </c>
      <c r="F1061" s="19" t="s">
        <v>282</v>
      </c>
      <c r="G1061" s="19" t="s">
        <v>35</v>
      </c>
      <c r="H1061" s="19" t="s">
        <v>36</v>
      </c>
      <c r="I1061" s="19" t="s">
        <v>37</v>
      </c>
      <c r="J1061" s="52">
        <v>113</v>
      </c>
      <c r="K1061" s="19" t="s">
        <v>283</v>
      </c>
      <c r="L1061" s="153"/>
      <c r="M1061" s="19">
        <v>1</v>
      </c>
      <c r="N1061" s="37">
        <v>2090498</v>
      </c>
      <c r="O1061" s="37" t="s">
        <v>267</v>
      </c>
      <c r="P1061" s="19" t="s">
        <v>268</v>
      </c>
      <c r="Q1061" s="20">
        <v>0</v>
      </c>
      <c r="R1061" s="20">
        <v>0</v>
      </c>
      <c r="S1061" s="20">
        <f t="shared" si="16"/>
        <v>0</v>
      </c>
      <c r="T1061" s="19" t="s">
        <v>41</v>
      </c>
      <c r="U1061" s="15" t="s">
        <v>2429</v>
      </c>
      <c r="V1061" s="21" t="s">
        <v>235</v>
      </c>
      <c r="W1061" s="22" t="s">
        <v>236</v>
      </c>
      <c r="X1061" s="23"/>
    </row>
    <row r="1062" spans="1:24" ht="128.25" hidden="1">
      <c r="A1062" s="19" t="s">
        <v>158</v>
      </c>
      <c r="B1062" s="19" t="s">
        <v>159</v>
      </c>
      <c r="C1062" s="19" t="s">
        <v>159</v>
      </c>
      <c r="D1062" s="19" t="s">
        <v>160</v>
      </c>
      <c r="E1062" s="19">
        <v>12</v>
      </c>
      <c r="F1062" s="19" t="s">
        <v>161</v>
      </c>
      <c r="G1062" s="19" t="s">
        <v>45</v>
      </c>
      <c r="H1062" s="19" t="s">
        <v>36</v>
      </c>
      <c r="I1062" s="19" t="s">
        <v>91</v>
      </c>
      <c r="J1062" s="52">
        <v>40</v>
      </c>
      <c r="K1062" s="153"/>
      <c r="L1062" s="153"/>
      <c r="M1062" s="19">
        <v>1</v>
      </c>
      <c r="N1062" s="153"/>
      <c r="O1062" s="153"/>
      <c r="P1062" s="19" t="s">
        <v>162</v>
      </c>
      <c r="Q1062" s="20">
        <v>0</v>
      </c>
      <c r="R1062" s="20">
        <v>0</v>
      </c>
      <c r="S1062" s="20">
        <f t="shared" si="16"/>
        <v>0</v>
      </c>
      <c r="T1062" s="19" t="s">
        <v>41</v>
      </c>
      <c r="U1062" s="19" t="s">
        <v>2430</v>
      </c>
      <c r="V1062" s="63" t="s">
        <v>48</v>
      </c>
      <c r="W1062" s="40" t="s">
        <v>163</v>
      </c>
      <c r="X1062" s="36" t="s">
        <v>50</v>
      </c>
    </row>
    <row r="1063" spans="1:24" ht="128.25" hidden="1">
      <c r="A1063" s="19" t="s">
        <v>158</v>
      </c>
      <c r="B1063" s="19" t="s">
        <v>159</v>
      </c>
      <c r="C1063" s="19" t="s">
        <v>159</v>
      </c>
      <c r="D1063" s="19" t="s">
        <v>160</v>
      </c>
      <c r="E1063" s="19">
        <v>12</v>
      </c>
      <c r="F1063" s="19" t="s">
        <v>161</v>
      </c>
      <c r="G1063" s="19" t="s">
        <v>45</v>
      </c>
      <c r="H1063" s="19" t="s">
        <v>36</v>
      </c>
      <c r="I1063" s="19" t="s">
        <v>91</v>
      </c>
      <c r="J1063" s="52">
        <v>40</v>
      </c>
      <c r="K1063" s="153"/>
      <c r="L1063" s="153"/>
      <c r="M1063" s="19">
        <v>1</v>
      </c>
      <c r="N1063" s="153"/>
      <c r="O1063" s="153"/>
      <c r="P1063" s="54" t="s">
        <v>162</v>
      </c>
      <c r="Q1063" s="20">
        <v>0</v>
      </c>
      <c r="R1063" s="20">
        <v>0</v>
      </c>
      <c r="S1063" s="20">
        <f t="shared" si="16"/>
        <v>0</v>
      </c>
      <c r="T1063" s="19" t="s">
        <v>41</v>
      </c>
      <c r="U1063" s="15" t="s">
        <v>2431</v>
      </c>
      <c r="V1063" s="63" t="s">
        <v>48</v>
      </c>
      <c r="W1063" s="40" t="s">
        <v>163</v>
      </c>
      <c r="X1063" s="36" t="s">
        <v>50</v>
      </c>
    </row>
    <row r="1064" spans="1:24" ht="85.5" hidden="1">
      <c r="A1064" s="19" t="s">
        <v>158</v>
      </c>
      <c r="B1064" s="19" t="s">
        <v>159</v>
      </c>
      <c r="C1064" s="19" t="s">
        <v>159</v>
      </c>
      <c r="D1064" s="19" t="s">
        <v>164</v>
      </c>
      <c r="E1064" s="19">
        <v>12</v>
      </c>
      <c r="F1064" s="19" t="s">
        <v>161</v>
      </c>
      <c r="G1064" s="19" t="s">
        <v>45</v>
      </c>
      <c r="H1064" s="19" t="s">
        <v>36</v>
      </c>
      <c r="I1064" s="19" t="s">
        <v>91</v>
      </c>
      <c r="J1064" s="52">
        <v>40</v>
      </c>
      <c r="K1064" s="153"/>
      <c r="L1064" s="153"/>
      <c r="M1064" s="19">
        <v>1</v>
      </c>
      <c r="N1064" s="153"/>
      <c r="O1064" s="153"/>
      <c r="P1064" s="19" t="s">
        <v>162</v>
      </c>
      <c r="Q1064" s="20">
        <v>0</v>
      </c>
      <c r="R1064" s="20">
        <v>0</v>
      </c>
      <c r="S1064" s="20">
        <f t="shared" si="16"/>
        <v>0</v>
      </c>
      <c r="T1064" s="19" t="s">
        <v>41</v>
      </c>
      <c r="U1064" s="19" t="s">
        <v>2430</v>
      </c>
      <c r="V1064" s="63" t="s">
        <v>48</v>
      </c>
      <c r="W1064" s="40" t="s">
        <v>163</v>
      </c>
      <c r="X1064" s="36" t="s">
        <v>50</v>
      </c>
    </row>
    <row r="1065" spans="1:24" ht="171" hidden="1">
      <c r="A1065" s="19" t="s">
        <v>158</v>
      </c>
      <c r="B1065" s="19" t="s">
        <v>159</v>
      </c>
      <c r="C1065" s="19" t="s">
        <v>159</v>
      </c>
      <c r="D1065" s="19" t="s">
        <v>165</v>
      </c>
      <c r="E1065" s="19">
        <v>12</v>
      </c>
      <c r="F1065" s="19" t="s">
        <v>161</v>
      </c>
      <c r="G1065" s="19" t="s">
        <v>45</v>
      </c>
      <c r="H1065" s="19" t="s">
        <v>36</v>
      </c>
      <c r="I1065" s="19" t="s">
        <v>91</v>
      </c>
      <c r="J1065" s="52">
        <v>40</v>
      </c>
      <c r="K1065" s="153"/>
      <c r="L1065" s="153"/>
      <c r="M1065" s="19">
        <v>1</v>
      </c>
      <c r="N1065" s="153"/>
      <c r="O1065" s="153"/>
      <c r="P1065" s="19" t="s">
        <v>166</v>
      </c>
      <c r="Q1065" s="20">
        <v>0</v>
      </c>
      <c r="R1065" s="20">
        <v>0</v>
      </c>
      <c r="S1065" s="20">
        <f t="shared" si="16"/>
        <v>0</v>
      </c>
      <c r="T1065" s="19" t="s">
        <v>41</v>
      </c>
      <c r="U1065" s="19" t="s">
        <v>2430</v>
      </c>
      <c r="V1065" s="63" t="s">
        <v>48</v>
      </c>
      <c r="W1065" s="40" t="s">
        <v>163</v>
      </c>
      <c r="X1065" s="36" t="s">
        <v>50</v>
      </c>
    </row>
    <row r="1066" spans="1:24" ht="128.25" hidden="1">
      <c r="A1066" s="19" t="s">
        <v>158</v>
      </c>
      <c r="B1066" s="19" t="s">
        <v>159</v>
      </c>
      <c r="C1066" s="19" t="s">
        <v>159</v>
      </c>
      <c r="D1066" s="19" t="s">
        <v>160</v>
      </c>
      <c r="E1066" s="19">
        <v>12</v>
      </c>
      <c r="F1066" s="19" t="s">
        <v>167</v>
      </c>
      <c r="G1066" s="19" t="s">
        <v>45</v>
      </c>
      <c r="H1066" s="19" t="s">
        <v>36</v>
      </c>
      <c r="I1066" s="19" t="s">
        <v>91</v>
      </c>
      <c r="J1066" s="52">
        <v>40</v>
      </c>
      <c r="K1066" s="153"/>
      <c r="L1066" s="153"/>
      <c r="M1066" s="19">
        <v>1</v>
      </c>
      <c r="N1066" s="153"/>
      <c r="O1066" s="153"/>
      <c r="P1066" s="19" t="s">
        <v>162</v>
      </c>
      <c r="Q1066" s="20">
        <v>0</v>
      </c>
      <c r="R1066" s="20">
        <v>0</v>
      </c>
      <c r="S1066" s="20">
        <f t="shared" si="16"/>
        <v>0</v>
      </c>
      <c r="T1066" s="19" t="s">
        <v>41</v>
      </c>
      <c r="U1066" s="19" t="s">
        <v>2432</v>
      </c>
      <c r="V1066" s="63" t="s">
        <v>48</v>
      </c>
      <c r="W1066" s="40" t="s">
        <v>163</v>
      </c>
      <c r="X1066" s="36" t="s">
        <v>50</v>
      </c>
    </row>
    <row r="1067" spans="1:24" ht="85.5" hidden="1">
      <c r="A1067" s="19" t="s">
        <v>158</v>
      </c>
      <c r="B1067" s="19" t="s">
        <v>159</v>
      </c>
      <c r="C1067" s="19" t="s">
        <v>159</v>
      </c>
      <c r="D1067" s="19" t="s">
        <v>164</v>
      </c>
      <c r="E1067" s="19">
        <v>12</v>
      </c>
      <c r="F1067" s="19" t="s">
        <v>167</v>
      </c>
      <c r="G1067" s="19" t="s">
        <v>45</v>
      </c>
      <c r="H1067" s="19" t="s">
        <v>36</v>
      </c>
      <c r="I1067" s="19" t="s">
        <v>91</v>
      </c>
      <c r="J1067" s="52">
        <v>40</v>
      </c>
      <c r="K1067" s="153"/>
      <c r="L1067" s="153"/>
      <c r="M1067" s="19">
        <v>1</v>
      </c>
      <c r="N1067" s="153"/>
      <c r="O1067" s="153"/>
      <c r="P1067" s="19" t="s">
        <v>162</v>
      </c>
      <c r="Q1067" s="20">
        <v>0</v>
      </c>
      <c r="R1067" s="20">
        <v>0</v>
      </c>
      <c r="S1067" s="20">
        <f t="shared" si="16"/>
        <v>0</v>
      </c>
      <c r="T1067" s="19" t="s">
        <v>41</v>
      </c>
      <c r="U1067" s="19" t="s">
        <v>2433</v>
      </c>
      <c r="V1067" s="63" t="s">
        <v>48</v>
      </c>
      <c r="W1067" s="40" t="s">
        <v>163</v>
      </c>
      <c r="X1067" s="36" t="s">
        <v>50</v>
      </c>
    </row>
    <row r="1068" spans="1:24" ht="171" hidden="1">
      <c r="A1068" s="19" t="s">
        <v>158</v>
      </c>
      <c r="B1068" s="19" t="s">
        <v>159</v>
      </c>
      <c r="C1068" s="19" t="s">
        <v>159</v>
      </c>
      <c r="D1068" s="19" t="s">
        <v>165</v>
      </c>
      <c r="E1068" s="19">
        <v>12</v>
      </c>
      <c r="F1068" s="19" t="s">
        <v>167</v>
      </c>
      <c r="G1068" s="19" t="s">
        <v>45</v>
      </c>
      <c r="H1068" s="19" t="s">
        <v>36</v>
      </c>
      <c r="I1068" s="19" t="s">
        <v>91</v>
      </c>
      <c r="J1068" s="52">
        <v>40</v>
      </c>
      <c r="K1068" s="153"/>
      <c r="L1068" s="153"/>
      <c r="M1068" s="19">
        <v>1</v>
      </c>
      <c r="N1068" s="153"/>
      <c r="O1068" s="153"/>
      <c r="P1068" s="19" t="s">
        <v>166</v>
      </c>
      <c r="Q1068" s="20">
        <v>0</v>
      </c>
      <c r="R1068" s="20">
        <v>0</v>
      </c>
      <c r="S1068" s="20">
        <f t="shared" si="16"/>
        <v>0</v>
      </c>
      <c r="T1068" s="19" t="s">
        <v>41</v>
      </c>
      <c r="U1068" s="19" t="s">
        <v>2433</v>
      </c>
      <c r="V1068" s="63" t="s">
        <v>48</v>
      </c>
      <c r="W1068" s="40" t="s">
        <v>163</v>
      </c>
      <c r="X1068" s="36" t="s">
        <v>50</v>
      </c>
    </row>
    <row r="1069" spans="1:24" ht="128.25" hidden="1">
      <c r="A1069" s="19" t="s">
        <v>158</v>
      </c>
      <c r="B1069" s="19" t="s">
        <v>159</v>
      </c>
      <c r="C1069" s="19" t="s">
        <v>159</v>
      </c>
      <c r="D1069" s="19" t="s">
        <v>160</v>
      </c>
      <c r="E1069" s="19">
        <v>12</v>
      </c>
      <c r="F1069" s="19" t="s">
        <v>168</v>
      </c>
      <c r="G1069" s="19" t="s">
        <v>45</v>
      </c>
      <c r="H1069" s="19" t="s">
        <v>36</v>
      </c>
      <c r="I1069" s="19" t="s">
        <v>91</v>
      </c>
      <c r="J1069" s="52">
        <v>40</v>
      </c>
      <c r="K1069" s="153"/>
      <c r="L1069" s="153"/>
      <c r="M1069" s="19">
        <v>1</v>
      </c>
      <c r="N1069" s="153"/>
      <c r="O1069" s="153"/>
      <c r="P1069" s="19" t="s">
        <v>162</v>
      </c>
      <c r="Q1069" s="20">
        <v>0</v>
      </c>
      <c r="R1069" s="20">
        <v>0</v>
      </c>
      <c r="S1069" s="20">
        <f t="shared" si="16"/>
        <v>0</v>
      </c>
      <c r="T1069" s="19" t="s">
        <v>41</v>
      </c>
      <c r="U1069" s="19" t="s">
        <v>2432</v>
      </c>
      <c r="V1069" s="63" t="s">
        <v>48</v>
      </c>
      <c r="W1069" s="40" t="s">
        <v>163</v>
      </c>
      <c r="X1069" s="36" t="s">
        <v>50</v>
      </c>
    </row>
    <row r="1070" spans="1:24" ht="85.5" hidden="1">
      <c r="A1070" s="19" t="s">
        <v>158</v>
      </c>
      <c r="B1070" s="19" t="s">
        <v>159</v>
      </c>
      <c r="C1070" s="19" t="s">
        <v>159</v>
      </c>
      <c r="D1070" s="19" t="s">
        <v>164</v>
      </c>
      <c r="E1070" s="19">
        <v>12</v>
      </c>
      <c r="F1070" s="19" t="s">
        <v>168</v>
      </c>
      <c r="G1070" s="19" t="s">
        <v>45</v>
      </c>
      <c r="H1070" s="19" t="s">
        <v>36</v>
      </c>
      <c r="I1070" s="19" t="s">
        <v>91</v>
      </c>
      <c r="J1070" s="52">
        <v>40</v>
      </c>
      <c r="K1070" s="153"/>
      <c r="L1070" s="153"/>
      <c r="M1070" s="19">
        <v>1</v>
      </c>
      <c r="N1070" s="153"/>
      <c r="O1070" s="153"/>
      <c r="P1070" s="19" t="s">
        <v>162</v>
      </c>
      <c r="Q1070" s="20">
        <v>0</v>
      </c>
      <c r="R1070" s="20">
        <v>0</v>
      </c>
      <c r="S1070" s="20">
        <f t="shared" si="16"/>
        <v>0</v>
      </c>
      <c r="T1070" s="19" t="s">
        <v>41</v>
      </c>
      <c r="U1070" s="19" t="s">
        <v>2433</v>
      </c>
      <c r="V1070" s="63" t="s">
        <v>48</v>
      </c>
      <c r="W1070" s="40" t="s">
        <v>163</v>
      </c>
      <c r="X1070" s="36" t="s">
        <v>50</v>
      </c>
    </row>
    <row r="1071" spans="1:24" ht="171" hidden="1">
      <c r="A1071" s="19" t="s">
        <v>158</v>
      </c>
      <c r="B1071" s="19" t="s">
        <v>159</v>
      </c>
      <c r="C1071" s="19" t="s">
        <v>159</v>
      </c>
      <c r="D1071" s="19" t="s">
        <v>165</v>
      </c>
      <c r="E1071" s="19">
        <v>12</v>
      </c>
      <c r="F1071" s="19" t="s">
        <v>168</v>
      </c>
      <c r="G1071" s="19" t="s">
        <v>45</v>
      </c>
      <c r="H1071" s="19" t="s">
        <v>36</v>
      </c>
      <c r="I1071" s="19" t="s">
        <v>91</v>
      </c>
      <c r="J1071" s="52">
        <v>40</v>
      </c>
      <c r="K1071" s="153"/>
      <c r="L1071" s="153"/>
      <c r="M1071" s="19">
        <v>1</v>
      </c>
      <c r="N1071" s="153"/>
      <c r="O1071" s="153"/>
      <c r="P1071" s="19" t="s">
        <v>166</v>
      </c>
      <c r="Q1071" s="20">
        <v>0</v>
      </c>
      <c r="R1071" s="20">
        <v>0</v>
      </c>
      <c r="S1071" s="20">
        <f t="shared" si="16"/>
        <v>0</v>
      </c>
      <c r="T1071" s="19" t="s">
        <v>41</v>
      </c>
      <c r="U1071" s="19" t="s">
        <v>2430</v>
      </c>
      <c r="V1071" s="63" t="s">
        <v>48</v>
      </c>
      <c r="W1071" s="40" t="s">
        <v>163</v>
      </c>
      <c r="X1071" s="36" t="s">
        <v>50</v>
      </c>
    </row>
    <row r="1072" spans="1:24" ht="114" hidden="1">
      <c r="A1072" s="19" t="s">
        <v>158</v>
      </c>
      <c r="B1072" s="19" t="s">
        <v>159</v>
      </c>
      <c r="C1072" s="19" t="s">
        <v>159</v>
      </c>
      <c r="D1072" s="19" t="s">
        <v>169</v>
      </c>
      <c r="E1072" s="19">
        <v>12</v>
      </c>
      <c r="F1072" s="19" t="s">
        <v>170</v>
      </c>
      <c r="G1072" s="19" t="s">
        <v>45</v>
      </c>
      <c r="H1072" s="19" t="s">
        <v>36</v>
      </c>
      <c r="I1072" s="19" t="s">
        <v>37</v>
      </c>
      <c r="J1072" s="52">
        <v>20</v>
      </c>
      <c r="K1072" s="153"/>
      <c r="L1072" s="153"/>
      <c r="M1072" s="19">
        <v>1</v>
      </c>
      <c r="N1072" s="153"/>
      <c r="O1072" s="153"/>
      <c r="P1072" s="19" t="s">
        <v>162</v>
      </c>
      <c r="Q1072" s="20">
        <v>0</v>
      </c>
      <c r="R1072" s="20">
        <v>0</v>
      </c>
      <c r="S1072" s="20">
        <f t="shared" si="16"/>
        <v>0</v>
      </c>
      <c r="T1072" s="19" t="s">
        <v>171</v>
      </c>
      <c r="U1072" s="19" t="s">
        <v>2434</v>
      </c>
      <c r="V1072" s="15" t="s">
        <v>172</v>
      </c>
      <c r="W1072" s="15" t="s">
        <v>173</v>
      </c>
      <c r="X1072" s="36" t="s">
        <v>50</v>
      </c>
    </row>
    <row r="1073" spans="1:24" ht="156.75" hidden="1">
      <c r="A1073" s="19" t="s">
        <v>158</v>
      </c>
      <c r="B1073" s="19" t="s">
        <v>159</v>
      </c>
      <c r="C1073" s="19" t="s">
        <v>159</v>
      </c>
      <c r="D1073" s="19" t="s">
        <v>174</v>
      </c>
      <c r="E1073" s="19">
        <v>12</v>
      </c>
      <c r="F1073" s="19" t="s">
        <v>175</v>
      </c>
      <c r="G1073" s="19" t="s">
        <v>45</v>
      </c>
      <c r="H1073" s="19" t="s">
        <v>36</v>
      </c>
      <c r="I1073" s="19" t="s">
        <v>91</v>
      </c>
      <c r="J1073" s="52">
        <v>20</v>
      </c>
      <c r="K1073" s="153"/>
      <c r="L1073" s="153"/>
      <c r="M1073" s="19">
        <v>1</v>
      </c>
      <c r="N1073" s="153"/>
      <c r="O1073" s="153"/>
      <c r="P1073" s="19" t="s">
        <v>162</v>
      </c>
      <c r="Q1073" s="20">
        <v>0</v>
      </c>
      <c r="R1073" s="20">
        <v>0</v>
      </c>
      <c r="S1073" s="20">
        <f t="shared" si="16"/>
        <v>0</v>
      </c>
      <c r="T1073" s="19" t="s">
        <v>41</v>
      </c>
      <c r="U1073" s="155" t="s">
        <v>2435</v>
      </c>
      <c r="V1073" s="15" t="s">
        <v>176</v>
      </c>
      <c r="W1073" s="15" t="s">
        <v>177</v>
      </c>
      <c r="X1073" s="36" t="s">
        <v>50</v>
      </c>
    </row>
    <row r="1074" spans="1:24" ht="114" hidden="1">
      <c r="A1074" s="19" t="s">
        <v>158</v>
      </c>
      <c r="B1074" s="19" t="s">
        <v>159</v>
      </c>
      <c r="C1074" s="19" t="s">
        <v>159</v>
      </c>
      <c r="D1074" s="19" t="s">
        <v>169</v>
      </c>
      <c r="E1074" s="19">
        <v>12</v>
      </c>
      <c r="F1074" s="19" t="s">
        <v>175</v>
      </c>
      <c r="G1074" s="19" t="s">
        <v>45</v>
      </c>
      <c r="H1074" s="19" t="s">
        <v>36</v>
      </c>
      <c r="I1074" s="19" t="s">
        <v>91</v>
      </c>
      <c r="J1074" s="52">
        <v>20</v>
      </c>
      <c r="K1074" s="153"/>
      <c r="L1074" s="153"/>
      <c r="M1074" s="19">
        <v>1</v>
      </c>
      <c r="N1074" s="153"/>
      <c r="O1074" s="153"/>
      <c r="P1074" s="19" t="s">
        <v>162</v>
      </c>
      <c r="Q1074" s="20">
        <v>0</v>
      </c>
      <c r="R1074" s="20">
        <v>0</v>
      </c>
      <c r="S1074" s="20">
        <f t="shared" si="16"/>
        <v>0</v>
      </c>
      <c r="T1074" s="19" t="s">
        <v>41</v>
      </c>
      <c r="U1074" s="155" t="s">
        <v>2436</v>
      </c>
      <c r="V1074" s="15" t="s">
        <v>176</v>
      </c>
      <c r="W1074" s="15" t="s">
        <v>177</v>
      </c>
      <c r="X1074" s="36" t="s">
        <v>50</v>
      </c>
    </row>
    <row r="1075" spans="1:24" ht="225" hidden="1">
      <c r="A1075" s="19" t="s">
        <v>158</v>
      </c>
      <c r="B1075" s="19" t="s">
        <v>159</v>
      </c>
      <c r="C1075" s="19" t="s">
        <v>159</v>
      </c>
      <c r="D1075" s="19" t="s">
        <v>165</v>
      </c>
      <c r="E1075" s="19">
        <v>12</v>
      </c>
      <c r="F1075" s="19" t="s">
        <v>178</v>
      </c>
      <c r="G1075" s="19" t="s">
        <v>45</v>
      </c>
      <c r="H1075" s="19" t="s">
        <v>36</v>
      </c>
      <c r="I1075" s="19" t="s">
        <v>37</v>
      </c>
      <c r="J1075" s="52">
        <v>20</v>
      </c>
      <c r="K1075" s="153"/>
      <c r="L1075" s="153"/>
      <c r="M1075" s="19">
        <v>1</v>
      </c>
      <c r="N1075" s="153"/>
      <c r="O1075" s="153"/>
      <c r="P1075" s="19" t="s">
        <v>166</v>
      </c>
      <c r="Q1075" s="20">
        <v>0</v>
      </c>
      <c r="R1075" s="20">
        <v>0</v>
      </c>
      <c r="S1075" s="20">
        <f t="shared" si="16"/>
        <v>0</v>
      </c>
      <c r="T1075" s="19" t="s">
        <v>41</v>
      </c>
      <c r="U1075" s="155" t="s">
        <v>2437</v>
      </c>
      <c r="V1075" s="34" t="s">
        <v>48</v>
      </c>
      <c r="W1075" s="40" t="s">
        <v>179</v>
      </c>
      <c r="X1075" s="126" t="s">
        <v>58</v>
      </c>
    </row>
    <row r="1076" spans="1:24" ht="102.75" hidden="1">
      <c r="A1076" s="19" t="s">
        <v>158</v>
      </c>
      <c r="B1076" s="19" t="s">
        <v>159</v>
      </c>
      <c r="C1076" s="19" t="s">
        <v>159</v>
      </c>
      <c r="D1076" s="19" t="s">
        <v>164</v>
      </c>
      <c r="E1076" s="19">
        <v>12</v>
      </c>
      <c r="F1076" s="19" t="s">
        <v>180</v>
      </c>
      <c r="G1076" s="19" t="s">
        <v>45</v>
      </c>
      <c r="H1076" s="19" t="s">
        <v>36</v>
      </c>
      <c r="I1076" s="19" t="s">
        <v>46</v>
      </c>
      <c r="J1076" s="52">
        <v>40</v>
      </c>
      <c r="K1076" s="153"/>
      <c r="L1076" s="153"/>
      <c r="M1076" s="19">
        <v>1</v>
      </c>
      <c r="N1076" s="153"/>
      <c r="O1076" s="153"/>
      <c r="P1076" s="19" t="s">
        <v>162</v>
      </c>
      <c r="Q1076" s="20">
        <v>0</v>
      </c>
      <c r="R1076" s="20">
        <v>0</v>
      </c>
      <c r="S1076" s="20">
        <f t="shared" si="16"/>
        <v>0</v>
      </c>
      <c r="T1076" s="19" t="s">
        <v>41</v>
      </c>
      <c r="U1076" s="19" t="s">
        <v>2438</v>
      </c>
      <c r="V1076" s="21" t="s">
        <v>63</v>
      </c>
      <c r="W1076" s="22" t="s">
        <v>181</v>
      </c>
      <c r="X1076" s="126" t="s">
        <v>58</v>
      </c>
    </row>
    <row r="1077" spans="1:24" ht="104.25" hidden="1">
      <c r="A1077" s="19" t="s">
        <v>158</v>
      </c>
      <c r="B1077" s="19" t="s">
        <v>159</v>
      </c>
      <c r="C1077" s="19" t="s">
        <v>159</v>
      </c>
      <c r="D1077" s="19" t="s">
        <v>182</v>
      </c>
      <c r="E1077" s="19">
        <v>12</v>
      </c>
      <c r="F1077" s="19" t="s">
        <v>183</v>
      </c>
      <c r="G1077" s="19" t="s">
        <v>45</v>
      </c>
      <c r="H1077" s="19" t="s">
        <v>36</v>
      </c>
      <c r="I1077" s="19" t="s">
        <v>37</v>
      </c>
      <c r="J1077" s="52">
        <v>40</v>
      </c>
      <c r="K1077" s="19">
        <v>43983</v>
      </c>
      <c r="L1077" s="153"/>
      <c r="M1077" s="19">
        <v>9</v>
      </c>
      <c r="N1077" s="153"/>
      <c r="O1077" s="153"/>
      <c r="P1077" s="19" t="s">
        <v>162</v>
      </c>
      <c r="Q1077" s="20">
        <v>0</v>
      </c>
      <c r="R1077" s="20">
        <v>0</v>
      </c>
      <c r="S1077" s="20">
        <f t="shared" si="16"/>
        <v>0</v>
      </c>
      <c r="T1077" s="19" t="s">
        <v>41</v>
      </c>
      <c r="U1077" s="19" t="s">
        <v>2439</v>
      </c>
      <c r="V1077" s="21" t="s">
        <v>184</v>
      </c>
      <c r="W1077" s="22" t="s">
        <v>185</v>
      </c>
      <c r="X1077" s="93" t="s">
        <v>78</v>
      </c>
    </row>
    <row r="1078" spans="1:24" ht="156.75" hidden="1">
      <c r="A1078" s="19" t="s">
        <v>158</v>
      </c>
      <c r="B1078" s="19" t="s">
        <v>159</v>
      </c>
      <c r="C1078" s="19" t="s">
        <v>159</v>
      </c>
      <c r="D1078" s="19" t="s">
        <v>186</v>
      </c>
      <c r="E1078" s="19">
        <v>12</v>
      </c>
      <c r="F1078" s="19" t="s">
        <v>187</v>
      </c>
      <c r="G1078" s="19" t="s">
        <v>45</v>
      </c>
      <c r="H1078" s="19" t="s">
        <v>36</v>
      </c>
      <c r="I1078" s="19" t="s">
        <v>37</v>
      </c>
      <c r="J1078" s="52">
        <v>20</v>
      </c>
      <c r="K1078" s="153"/>
      <c r="L1078" s="153"/>
      <c r="M1078" s="19">
        <v>1</v>
      </c>
      <c r="N1078" s="153"/>
      <c r="O1078" s="153"/>
      <c r="P1078" s="19" t="s">
        <v>162</v>
      </c>
      <c r="Q1078" s="20">
        <v>0</v>
      </c>
      <c r="R1078" s="20">
        <v>0</v>
      </c>
      <c r="S1078" s="20">
        <f t="shared" si="16"/>
        <v>0</v>
      </c>
      <c r="T1078" s="19" t="s">
        <v>41</v>
      </c>
      <c r="U1078" s="19" t="s">
        <v>2440</v>
      </c>
      <c r="V1078" s="21" t="s">
        <v>48</v>
      </c>
      <c r="W1078" s="22" t="s">
        <v>188</v>
      </c>
      <c r="X1078" s="126" t="s">
        <v>58</v>
      </c>
    </row>
    <row r="1079" spans="1:24" ht="156.75" hidden="1">
      <c r="A1079" s="19" t="s">
        <v>158</v>
      </c>
      <c r="B1079" s="19" t="s">
        <v>159</v>
      </c>
      <c r="C1079" s="19" t="s">
        <v>159</v>
      </c>
      <c r="D1079" s="19" t="s">
        <v>174</v>
      </c>
      <c r="E1079" s="19">
        <v>12</v>
      </c>
      <c r="F1079" s="19" t="s">
        <v>189</v>
      </c>
      <c r="G1079" s="19" t="s">
        <v>45</v>
      </c>
      <c r="H1079" s="19" t="s">
        <v>36</v>
      </c>
      <c r="I1079" s="19" t="s">
        <v>37</v>
      </c>
      <c r="J1079" s="52">
        <v>20</v>
      </c>
      <c r="K1079" s="153"/>
      <c r="L1079" s="153"/>
      <c r="M1079" s="19">
        <v>1</v>
      </c>
      <c r="N1079" s="153"/>
      <c r="O1079" s="153"/>
      <c r="P1079" s="19" t="s">
        <v>162</v>
      </c>
      <c r="Q1079" s="20">
        <v>0</v>
      </c>
      <c r="R1079" s="20">
        <v>0</v>
      </c>
      <c r="S1079" s="20">
        <f t="shared" si="16"/>
        <v>0</v>
      </c>
      <c r="T1079" s="19" t="s">
        <v>41</v>
      </c>
      <c r="U1079" s="155" t="s">
        <v>2441</v>
      </c>
      <c r="V1079" s="15" t="s">
        <v>176</v>
      </c>
      <c r="W1079" s="22" t="s">
        <v>190</v>
      </c>
      <c r="X1079" s="36" t="s">
        <v>50</v>
      </c>
    </row>
    <row r="1080" spans="1:24" ht="114" hidden="1">
      <c r="A1080" s="19" t="s">
        <v>158</v>
      </c>
      <c r="B1080" s="19" t="s">
        <v>159</v>
      </c>
      <c r="C1080" s="19" t="s">
        <v>159</v>
      </c>
      <c r="D1080" s="19" t="s">
        <v>169</v>
      </c>
      <c r="E1080" s="19">
        <v>12</v>
      </c>
      <c r="F1080" s="19" t="s">
        <v>189</v>
      </c>
      <c r="G1080" s="19" t="s">
        <v>45</v>
      </c>
      <c r="H1080" s="19" t="s">
        <v>36</v>
      </c>
      <c r="I1080" s="19" t="s">
        <v>37</v>
      </c>
      <c r="J1080" s="52">
        <v>20</v>
      </c>
      <c r="K1080" s="153"/>
      <c r="L1080" s="153"/>
      <c r="M1080" s="19">
        <v>1</v>
      </c>
      <c r="N1080" s="153"/>
      <c r="O1080" s="153"/>
      <c r="P1080" s="19" t="s">
        <v>162</v>
      </c>
      <c r="Q1080" s="20">
        <v>0</v>
      </c>
      <c r="R1080" s="20">
        <v>0</v>
      </c>
      <c r="S1080" s="20">
        <f t="shared" si="16"/>
        <v>0</v>
      </c>
      <c r="T1080" s="19" t="s">
        <v>41</v>
      </c>
      <c r="U1080" s="155" t="s">
        <v>2442</v>
      </c>
      <c r="V1080" s="15" t="s">
        <v>176</v>
      </c>
      <c r="W1080" s="22" t="s">
        <v>190</v>
      </c>
      <c r="X1080" s="36" t="s">
        <v>50</v>
      </c>
    </row>
    <row r="1081" spans="1:24" ht="120" hidden="1">
      <c r="A1081" s="19" t="s">
        <v>158</v>
      </c>
      <c r="B1081" s="19" t="s">
        <v>159</v>
      </c>
      <c r="C1081" s="19" t="s">
        <v>159</v>
      </c>
      <c r="D1081" s="19" t="s">
        <v>182</v>
      </c>
      <c r="E1081" s="19">
        <v>12</v>
      </c>
      <c r="F1081" s="19" t="s">
        <v>191</v>
      </c>
      <c r="G1081" s="19" t="s">
        <v>45</v>
      </c>
      <c r="H1081" s="19" t="s">
        <v>36</v>
      </c>
      <c r="I1081" s="19" t="s">
        <v>37</v>
      </c>
      <c r="J1081" s="52">
        <v>40</v>
      </c>
      <c r="K1081" s="153"/>
      <c r="L1081" s="153"/>
      <c r="M1081" s="19">
        <v>9</v>
      </c>
      <c r="N1081" s="153"/>
      <c r="O1081" s="153"/>
      <c r="P1081" s="19" t="s">
        <v>162</v>
      </c>
      <c r="Q1081" s="20">
        <v>0</v>
      </c>
      <c r="R1081" s="20">
        <v>0</v>
      </c>
      <c r="S1081" s="20">
        <f t="shared" si="16"/>
        <v>0</v>
      </c>
      <c r="T1081" s="19" t="s">
        <v>41</v>
      </c>
      <c r="U1081" s="155" t="s">
        <v>2443</v>
      </c>
      <c r="V1081" s="21" t="s">
        <v>148</v>
      </c>
      <c r="W1081" s="22" t="s">
        <v>192</v>
      </c>
      <c r="X1081" s="126" t="s">
        <v>58</v>
      </c>
    </row>
    <row r="1082" spans="1:24" ht="114" hidden="1">
      <c r="A1082" s="19" t="s">
        <v>158</v>
      </c>
      <c r="B1082" s="19" t="s">
        <v>159</v>
      </c>
      <c r="C1082" s="19" t="s">
        <v>159</v>
      </c>
      <c r="D1082" s="19" t="s">
        <v>169</v>
      </c>
      <c r="E1082" s="19">
        <v>12</v>
      </c>
      <c r="F1082" s="19" t="s">
        <v>193</v>
      </c>
      <c r="G1082" s="19" t="s">
        <v>45</v>
      </c>
      <c r="H1082" s="19" t="s">
        <v>36</v>
      </c>
      <c r="I1082" s="19" t="s">
        <v>37</v>
      </c>
      <c r="J1082" s="52">
        <v>40</v>
      </c>
      <c r="K1082" s="153"/>
      <c r="L1082" s="153"/>
      <c r="M1082" s="19">
        <v>9</v>
      </c>
      <c r="N1082" s="153"/>
      <c r="O1082" s="153"/>
      <c r="P1082" s="19" t="s">
        <v>162</v>
      </c>
      <c r="Q1082" s="20">
        <v>0</v>
      </c>
      <c r="R1082" s="20">
        <v>0</v>
      </c>
      <c r="S1082" s="20">
        <f t="shared" si="16"/>
        <v>0</v>
      </c>
      <c r="T1082" s="19" t="s">
        <v>41</v>
      </c>
      <c r="U1082" s="155" t="s">
        <v>2444</v>
      </c>
      <c r="V1082" s="21" t="s">
        <v>148</v>
      </c>
      <c r="W1082" s="22" t="s">
        <v>192</v>
      </c>
      <c r="X1082" s="126" t="s">
        <v>58</v>
      </c>
    </row>
    <row r="1083" spans="1:24" ht="114" hidden="1">
      <c r="A1083" s="19" t="s">
        <v>158</v>
      </c>
      <c r="B1083" s="19" t="s">
        <v>159</v>
      </c>
      <c r="C1083" s="19" t="s">
        <v>159</v>
      </c>
      <c r="D1083" s="19" t="s">
        <v>194</v>
      </c>
      <c r="E1083" s="19">
        <v>12</v>
      </c>
      <c r="F1083" s="19" t="s">
        <v>193</v>
      </c>
      <c r="G1083" s="19" t="s">
        <v>45</v>
      </c>
      <c r="H1083" s="19" t="s">
        <v>36</v>
      </c>
      <c r="I1083" s="19" t="s">
        <v>37</v>
      </c>
      <c r="J1083" s="52">
        <v>40</v>
      </c>
      <c r="K1083" s="153"/>
      <c r="L1083" s="153"/>
      <c r="M1083" s="19">
        <v>9</v>
      </c>
      <c r="N1083" s="153"/>
      <c r="O1083" s="153"/>
      <c r="P1083" s="19" t="s">
        <v>162</v>
      </c>
      <c r="Q1083" s="20">
        <v>0</v>
      </c>
      <c r="R1083" s="20">
        <v>0</v>
      </c>
      <c r="S1083" s="20">
        <f t="shared" si="16"/>
        <v>0</v>
      </c>
      <c r="T1083" s="19" t="s">
        <v>41</v>
      </c>
      <c r="U1083" s="155" t="s">
        <v>2445</v>
      </c>
      <c r="V1083" s="21" t="s">
        <v>148</v>
      </c>
      <c r="W1083" s="22" t="s">
        <v>192</v>
      </c>
      <c r="X1083" s="126" t="s">
        <v>58</v>
      </c>
    </row>
    <row r="1084" spans="1:24" ht="114" hidden="1">
      <c r="A1084" s="153" t="s">
        <v>158</v>
      </c>
      <c r="B1084" s="153" t="s">
        <v>159</v>
      </c>
      <c r="C1084" s="153" t="s">
        <v>159</v>
      </c>
      <c r="D1084" s="153" t="s">
        <v>182</v>
      </c>
      <c r="E1084" s="153">
        <v>12</v>
      </c>
      <c r="F1084" s="153" t="s">
        <v>195</v>
      </c>
      <c r="G1084" s="153" t="s">
        <v>45</v>
      </c>
      <c r="H1084" s="153" t="s">
        <v>36</v>
      </c>
      <c r="I1084" s="153" t="s">
        <v>37</v>
      </c>
      <c r="J1084" s="153">
        <v>20</v>
      </c>
      <c r="K1084" s="153"/>
      <c r="L1084" s="153"/>
      <c r="M1084" s="153">
        <v>9</v>
      </c>
      <c r="N1084" s="153"/>
      <c r="O1084" s="153"/>
      <c r="P1084" s="153" t="s">
        <v>162</v>
      </c>
      <c r="Q1084" s="153">
        <v>0</v>
      </c>
      <c r="R1084" s="153">
        <v>0</v>
      </c>
      <c r="S1084" s="153">
        <f t="shared" si="16"/>
        <v>0</v>
      </c>
      <c r="T1084" s="153" t="s">
        <v>41</v>
      </c>
      <c r="U1084" s="153" t="s">
        <v>2446</v>
      </c>
      <c r="V1084" s="153"/>
      <c r="W1084" s="153" t="s">
        <v>196</v>
      </c>
      <c r="X1084" s="158" t="s">
        <v>78</v>
      </c>
    </row>
    <row r="1085" spans="1:24" ht="71.25" hidden="1">
      <c r="A1085" s="19" t="s">
        <v>158</v>
      </c>
      <c r="B1085" s="19" t="s">
        <v>159</v>
      </c>
      <c r="C1085" s="19" t="s">
        <v>159</v>
      </c>
      <c r="D1085" s="19" t="s">
        <v>182</v>
      </c>
      <c r="E1085" s="19">
        <v>12</v>
      </c>
      <c r="F1085" s="19" t="s">
        <v>197</v>
      </c>
      <c r="G1085" s="19" t="s">
        <v>45</v>
      </c>
      <c r="H1085" s="19" t="s">
        <v>36</v>
      </c>
      <c r="I1085" s="19" t="s">
        <v>37</v>
      </c>
      <c r="J1085" s="52">
        <v>40</v>
      </c>
      <c r="K1085" s="19">
        <v>44075</v>
      </c>
      <c r="L1085" s="153"/>
      <c r="M1085" s="19">
        <v>9</v>
      </c>
      <c r="N1085" s="153"/>
      <c r="O1085" s="153"/>
      <c r="P1085" s="19" t="s">
        <v>162</v>
      </c>
      <c r="Q1085" s="20">
        <v>0</v>
      </c>
      <c r="R1085" s="20">
        <v>0</v>
      </c>
      <c r="S1085" s="20">
        <f t="shared" si="16"/>
        <v>0</v>
      </c>
      <c r="T1085" s="19" t="s">
        <v>41</v>
      </c>
      <c r="U1085" s="19" t="s">
        <v>2447</v>
      </c>
      <c r="V1085" s="21" t="s">
        <v>184</v>
      </c>
      <c r="W1085" s="22" t="s">
        <v>185</v>
      </c>
      <c r="X1085" s="126" t="s">
        <v>58</v>
      </c>
    </row>
    <row r="1086" spans="1:24" ht="128.25" hidden="1">
      <c r="A1086" s="19" t="s">
        <v>158</v>
      </c>
      <c r="B1086" s="19" t="s">
        <v>159</v>
      </c>
      <c r="C1086" s="19" t="s">
        <v>159</v>
      </c>
      <c r="D1086" s="19" t="s">
        <v>160</v>
      </c>
      <c r="E1086" s="19">
        <v>12</v>
      </c>
      <c r="F1086" s="19" t="s">
        <v>198</v>
      </c>
      <c r="G1086" s="19" t="s">
        <v>45</v>
      </c>
      <c r="H1086" s="19" t="s">
        <v>36</v>
      </c>
      <c r="I1086" s="19" t="s">
        <v>37</v>
      </c>
      <c r="J1086" s="52">
        <v>40</v>
      </c>
      <c r="K1086" s="153"/>
      <c r="L1086" s="153"/>
      <c r="M1086" s="19">
        <v>1</v>
      </c>
      <c r="N1086" s="153"/>
      <c r="O1086" s="153"/>
      <c r="P1086" s="19" t="s">
        <v>162</v>
      </c>
      <c r="Q1086" s="20">
        <v>0</v>
      </c>
      <c r="R1086" s="20">
        <v>0</v>
      </c>
      <c r="S1086" s="20">
        <f t="shared" si="16"/>
        <v>0</v>
      </c>
      <c r="T1086" s="19" t="s">
        <v>41</v>
      </c>
      <c r="U1086" s="19" t="s">
        <v>2430</v>
      </c>
      <c r="V1086" s="21" t="s">
        <v>48</v>
      </c>
      <c r="W1086" s="22" t="s">
        <v>49</v>
      </c>
      <c r="X1086" s="36" t="s">
        <v>50</v>
      </c>
    </row>
    <row r="1087" spans="1:24" ht="85.5" hidden="1">
      <c r="A1087" s="19" t="s">
        <v>158</v>
      </c>
      <c r="B1087" s="19" t="s">
        <v>159</v>
      </c>
      <c r="C1087" s="19" t="s">
        <v>159</v>
      </c>
      <c r="D1087" s="19" t="s">
        <v>164</v>
      </c>
      <c r="E1087" s="19">
        <v>12</v>
      </c>
      <c r="F1087" s="19" t="s">
        <v>198</v>
      </c>
      <c r="G1087" s="19" t="s">
        <v>45</v>
      </c>
      <c r="H1087" s="19" t="s">
        <v>36</v>
      </c>
      <c r="I1087" s="19" t="s">
        <v>37</v>
      </c>
      <c r="J1087" s="52">
        <v>40</v>
      </c>
      <c r="K1087" s="153"/>
      <c r="L1087" s="153"/>
      <c r="M1087" s="19">
        <v>1</v>
      </c>
      <c r="N1087" s="37">
        <v>2373334</v>
      </c>
      <c r="O1087" s="37" t="s">
        <v>199</v>
      </c>
      <c r="P1087" s="19" t="s">
        <v>162</v>
      </c>
      <c r="Q1087" s="20">
        <v>0</v>
      </c>
      <c r="R1087" s="20">
        <v>0</v>
      </c>
      <c r="S1087" s="20">
        <f t="shared" si="16"/>
        <v>0</v>
      </c>
      <c r="T1087" s="19" t="s">
        <v>41</v>
      </c>
      <c r="U1087" s="19" t="s">
        <v>2430</v>
      </c>
      <c r="V1087" s="21" t="s">
        <v>48</v>
      </c>
      <c r="W1087" s="22" t="s">
        <v>49</v>
      </c>
      <c r="X1087" s="36" t="s">
        <v>50</v>
      </c>
    </row>
    <row r="1088" spans="1:24" ht="171" hidden="1">
      <c r="A1088" s="19" t="s">
        <v>158</v>
      </c>
      <c r="B1088" s="19" t="s">
        <v>159</v>
      </c>
      <c r="C1088" s="19" t="s">
        <v>159</v>
      </c>
      <c r="D1088" s="19" t="s">
        <v>165</v>
      </c>
      <c r="E1088" s="19">
        <v>12</v>
      </c>
      <c r="F1088" s="19" t="s">
        <v>200</v>
      </c>
      <c r="G1088" s="19" t="s">
        <v>45</v>
      </c>
      <c r="H1088" s="19" t="s">
        <v>36</v>
      </c>
      <c r="I1088" s="19" t="s">
        <v>37</v>
      </c>
      <c r="J1088" s="52">
        <v>12</v>
      </c>
      <c r="K1088" s="153"/>
      <c r="L1088" s="153"/>
      <c r="M1088" s="19">
        <v>1</v>
      </c>
      <c r="N1088" s="153"/>
      <c r="O1088" s="153"/>
      <c r="P1088" s="19" t="s">
        <v>166</v>
      </c>
      <c r="Q1088" s="20">
        <v>0</v>
      </c>
      <c r="R1088" s="20">
        <v>0</v>
      </c>
      <c r="S1088" s="20">
        <f t="shared" si="16"/>
        <v>0</v>
      </c>
      <c r="T1088" s="19" t="s">
        <v>41</v>
      </c>
      <c r="U1088" s="19" t="s">
        <v>2430</v>
      </c>
      <c r="V1088" s="15" t="s">
        <v>201</v>
      </c>
      <c r="W1088" s="15" t="s">
        <v>202</v>
      </c>
      <c r="X1088" s="36" t="s">
        <v>50</v>
      </c>
    </row>
    <row r="1089" spans="1:24" ht="156.75" hidden="1">
      <c r="A1089" s="19" t="s">
        <v>158</v>
      </c>
      <c r="B1089" s="19" t="s">
        <v>159</v>
      </c>
      <c r="C1089" s="19" t="s">
        <v>159</v>
      </c>
      <c r="D1089" s="19" t="s">
        <v>186</v>
      </c>
      <c r="E1089" s="19">
        <v>12</v>
      </c>
      <c r="F1089" s="19" t="s">
        <v>203</v>
      </c>
      <c r="G1089" s="19" t="s">
        <v>45</v>
      </c>
      <c r="H1089" s="19" t="s">
        <v>36</v>
      </c>
      <c r="I1089" s="19" t="s">
        <v>37</v>
      </c>
      <c r="J1089" s="52">
        <v>20</v>
      </c>
      <c r="K1089" s="153"/>
      <c r="L1089" s="153"/>
      <c r="M1089" s="19">
        <v>1</v>
      </c>
      <c r="N1089" s="153"/>
      <c r="O1089" s="153"/>
      <c r="P1089" s="19" t="s">
        <v>162</v>
      </c>
      <c r="Q1089" s="20">
        <v>0</v>
      </c>
      <c r="R1089" s="20">
        <v>0</v>
      </c>
      <c r="S1089" s="20">
        <f t="shared" si="16"/>
        <v>0</v>
      </c>
      <c r="T1089" s="19" t="s">
        <v>41</v>
      </c>
      <c r="U1089" s="19" t="s">
        <v>2430</v>
      </c>
      <c r="V1089" s="15" t="s">
        <v>201</v>
      </c>
      <c r="W1089" s="15" t="s">
        <v>202</v>
      </c>
      <c r="X1089" s="36" t="s">
        <v>50</v>
      </c>
    </row>
    <row r="1090" spans="1:24" ht="156.75" hidden="1">
      <c r="A1090" s="19" t="s">
        <v>158</v>
      </c>
      <c r="B1090" s="19" t="s">
        <v>159</v>
      </c>
      <c r="C1090" s="19" t="s">
        <v>159</v>
      </c>
      <c r="D1090" s="19" t="s">
        <v>174</v>
      </c>
      <c r="E1090" s="19">
        <v>12</v>
      </c>
      <c r="F1090" s="19" t="s">
        <v>204</v>
      </c>
      <c r="G1090" s="19" t="s">
        <v>45</v>
      </c>
      <c r="H1090" s="19" t="s">
        <v>36</v>
      </c>
      <c r="I1090" s="19" t="s">
        <v>37</v>
      </c>
      <c r="J1090" s="52">
        <v>30</v>
      </c>
      <c r="K1090" s="153"/>
      <c r="L1090" s="153"/>
      <c r="M1090" s="19">
        <v>1</v>
      </c>
      <c r="N1090" s="153"/>
      <c r="O1090" s="153"/>
      <c r="P1090" s="19" t="s">
        <v>162</v>
      </c>
      <c r="Q1090" s="20">
        <v>0</v>
      </c>
      <c r="R1090" s="20">
        <v>0</v>
      </c>
      <c r="S1090" s="20">
        <f t="shared" si="16"/>
        <v>0</v>
      </c>
      <c r="T1090" s="19" t="s">
        <v>41</v>
      </c>
      <c r="U1090" s="19" t="s">
        <v>2432</v>
      </c>
      <c r="V1090" s="15" t="s">
        <v>201</v>
      </c>
      <c r="W1090" s="15" t="s">
        <v>202</v>
      </c>
      <c r="X1090" s="36" t="s">
        <v>50</v>
      </c>
    </row>
    <row r="1091" spans="1:24" ht="114" hidden="1">
      <c r="A1091" s="19" t="s">
        <v>158</v>
      </c>
      <c r="B1091" s="19" t="s">
        <v>159</v>
      </c>
      <c r="C1091" s="19" t="s">
        <v>159</v>
      </c>
      <c r="D1091" s="19" t="s">
        <v>169</v>
      </c>
      <c r="E1091" s="19">
        <v>12</v>
      </c>
      <c r="F1091" s="19" t="s">
        <v>205</v>
      </c>
      <c r="G1091" s="19" t="s">
        <v>45</v>
      </c>
      <c r="H1091" s="19" t="s">
        <v>36</v>
      </c>
      <c r="I1091" s="19" t="s">
        <v>37</v>
      </c>
      <c r="J1091" s="52">
        <v>30</v>
      </c>
      <c r="K1091" s="153"/>
      <c r="L1091" s="153"/>
      <c r="M1091" s="19">
        <v>1</v>
      </c>
      <c r="N1091" s="153"/>
      <c r="O1091" s="153"/>
      <c r="P1091" s="19" t="s">
        <v>162</v>
      </c>
      <c r="Q1091" s="20">
        <v>0</v>
      </c>
      <c r="R1091" s="20">
        <v>0</v>
      </c>
      <c r="S1091" s="20">
        <f t="shared" si="16"/>
        <v>0</v>
      </c>
      <c r="T1091" s="19" t="s">
        <v>41</v>
      </c>
      <c r="U1091" s="19" t="s">
        <v>2432</v>
      </c>
      <c r="V1091" s="15" t="s">
        <v>201</v>
      </c>
      <c r="W1091" s="15" t="s">
        <v>202</v>
      </c>
      <c r="X1091" s="36" t="s">
        <v>50</v>
      </c>
    </row>
    <row r="1092" spans="1:24" ht="99.75" hidden="1">
      <c r="A1092" s="19" t="s">
        <v>158</v>
      </c>
      <c r="B1092" s="19" t="s">
        <v>159</v>
      </c>
      <c r="C1092" s="19" t="s">
        <v>159</v>
      </c>
      <c r="D1092" s="19" t="s">
        <v>194</v>
      </c>
      <c r="E1092" s="19">
        <v>12</v>
      </c>
      <c r="F1092" s="19" t="s">
        <v>203</v>
      </c>
      <c r="G1092" s="19" t="s">
        <v>45</v>
      </c>
      <c r="H1092" s="19" t="s">
        <v>36</v>
      </c>
      <c r="I1092" s="19" t="s">
        <v>37</v>
      </c>
      <c r="J1092" s="52">
        <v>20</v>
      </c>
      <c r="K1092" s="153"/>
      <c r="L1092" s="153"/>
      <c r="M1092" s="19">
        <v>1</v>
      </c>
      <c r="N1092" s="153"/>
      <c r="O1092" s="153"/>
      <c r="P1092" s="19" t="s">
        <v>162</v>
      </c>
      <c r="Q1092" s="20">
        <v>0</v>
      </c>
      <c r="R1092" s="20">
        <v>0</v>
      </c>
      <c r="S1092" s="20">
        <f t="shared" si="16"/>
        <v>0</v>
      </c>
      <c r="T1092" s="19" t="s">
        <v>41</v>
      </c>
      <c r="U1092" s="19" t="s">
        <v>2432</v>
      </c>
      <c r="V1092" s="15" t="s">
        <v>201</v>
      </c>
      <c r="W1092" s="15" t="s">
        <v>202</v>
      </c>
      <c r="X1092" s="36" t="s">
        <v>50</v>
      </c>
    </row>
    <row r="1093" spans="1:24" ht="156.75" hidden="1">
      <c r="A1093" s="19" t="s">
        <v>158</v>
      </c>
      <c r="B1093" s="19" t="s">
        <v>159</v>
      </c>
      <c r="C1093" s="19" t="s">
        <v>159</v>
      </c>
      <c r="D1093" s="19" t="s">
        <v>174</v>
      </c>
      <c r="E1093" s="19">
        <v>12</v>
      </c>
      <c r="F1093" s="19" t="s">
        <v>206</v>
      </c>
      <c r="G1093" s="19" t="s">
        <v>45</v>
      </c>
      <c r="H1093" s="19" t="s">
        <v>36</v>
      </c>
      <c r="I1093" s="19" t="s">
        <v>37</v>
      </c>
      <c r="J1093" s="52">
        <v>20</v>
      </c>
      <c r="K1093" s="153"/>
      <c r="L1093" s="153"/>
      <c r="M1093" s="19">
        <v>9</v>
      </c>
      <c r="N1093" s="153"/>
      <c r="O1093" s="153"/>
      <c r="P1093" s="19" t="s">
        <v>162</v>
      </c>
      <c r="Q1093" s="20">
        <v>0</v>
      </c>
      <c r="R1093" s="20">
        <v>0</v>
      </c>
      <c r="S1093" s="20">
        <f t="shared" si="16"/>
        <v>0</v>
      </c>
      <c r="T1093" s="19" t="s">
        <v>41</v>
      </c>
      <c r="U1093" s="19" t="s">
        <v>2448</v>
      </c>
      <c r="V1093" s="15" t="s">
        <v>201</v>
      </c>
      <c r="W1093" s="33" t="s">
        <v>207</v>
      </c>
      <c r="X1093" s="36" t="s">
        <v>50</v>
      </c>
    </row>
    <row r="1094" spans="1:24" ht="171" hidden="1">
      <c r="A1094" s="19" t="s">
        <v>158</v>
      </c>
      <c r="B1094" s="19" t="s">
        <v>159</v>
      </c>
      <c r="C1094" s="19" t="s">
        <v>159</v>
      </c>
      <c r="D1094" s="19" t="s">
        <v>165</v>
      </c>
      <c r="E1094" s="19">
        <v>12</v>
      </c>
      <c r="F1094" s="19" t="s">
        <v>208</v>
      </c>
      <c r="G1094" s="19" t="s">
        <v>45</v>
      </c>
      <c r="H1094" s="19" t="s">
        <v>36</v>
      </c>
      <c r="I1094" s="19" t="s">
        <v>46</v>
      </c>
      <c r="J1094" s="52">
        <v>20</v>
      </c>
      <c r="K1094" s="153"/>
      <c r="L1094" s="153"/>
      <c r="M1094" s="19">
        <v>1</v>
      </c>
      <c r="N1094" s="153"/>
      <c r="O1094" s="153"/>
      <c r="P1094" s="19" t="s">
        <v>166</v>
      </c>
      <c r="Q1094" s="20">
        <v>0</v>
      </c>
      <c r="R1094" s="20">
        <v>0</v>
      </c>
      <c r="S1094" s="20">
        <f t="shared" si="16"/>
        <v>0</v>
      </c>
      <c r="T1094" s="19" t="s">
        <v>41</v>
      </c>
      <c r="U1094" s="19" t="s">
        <v>2449</v>
      </c>
      <c r="V1094" s="22" t="s">
        <v>209</v>
      </c>
      <c r="W1094" s="22" t="s">
        <v>210</v>
      </c>
      <c r="X1094" s="36" t="s">
        <v>50</v>
      </c>
    </row>
    <row r="1095" spans="1:24" ht="156.75" hidden="1">
      <c r="A1095" s="19" t="s">
        <v>158</v>
      </c>
      <c r="B1095" s="19" t="s">
        <v>159</v>
      </c>
      <c r="C1095" s="19" t="s">
        <v>159</v>
      </c>
      <c r="D1095" s="19" t="s">
        <v>174</v>
      </c>
      <c r="E1095" s="19">
        <v>12</v>
      </c>
      <c r="F1095" s="19" t="s">
        <v>208</v>
      </c>
      <c r="G1095" s="19" t="s">
        <v>45</v>
      </c>
      <c r="H1095" s="19" t="s">
        <v>36</v>
      </c>
      <c r="I1095" s="19" t="s">
        <v>46</v>
      </c>
      <c r="J1095" s="52">
        <v>20</v>
      </c>
      <c r="K1095" s="153"/>
      <c r="L1095" s="153"/>
      <c r="M1095" s="19">
        <v>1</v>
      </c>
      <c r="N1095" s="153"/>
      <c r="O1095" s="153"/>
      <c r="P1095" s="19" t="s">
        <v>162</v>
      </c>
      <c r="Q1095" s="20">
        <v>0</v>
      </c>
      <c r="R1095" s="20">
        <v>0</v>
      </c>
      <c r="S1095" s="20">
        <f t="shared" si="16"/>
        <v>0</v>
      </c>
      <c r="T1095" s="19" t="s">
        <v>41</v>
      </c>
      <c r="U1095" s="19" t="s">
        <v>2449</v>
      </c>
      <c r="V1095" s="22" t="s">
        <v>209</v>
      </c>
      <c r="W1095" s="22" t="s">
        <v>210</v>
      </c>
      <c r="X1095" s="36" t="s">
        <v>50</v>
      </c>
    </row>
    <row r="1096" spans="1:24" ht="114" hidden="1">
      <c r="A1096" s="19" t="s">
        <v>158</v>
      </c>
      <c r="B1096" s="19" t="s">
        <v>159</v>
      </c>
      <c r="C1096" s="19" t="s">
        <v>159</v>
      </c>
      <c r="D1096" s="19" t="s">
        <v>169</v>
      </c>
      <c r="E1096" s="19">
        <v>12</v>
      </c>
      <c r="F1096" s="19" t="s">
        <v>208</v>
      </c>
      <c r="G1096" s="19" t="s">
        <v>45</v>
      </c>
      <c r="H1096" s="19" t="s">
        <v>36</v>
      </c>
      <c r="I1096" s="19" t="s">
        <v>46</v>
      </c>
      <c r="J1096" s="52">
        <v>20</v>
      </c>
      <c r="K1096" s="153"/>
      <c r="L1096" s="153"/>
      <c r="M1096" s="19">
        <v>1</v>
      </c>
      <c r="N1096" s="153"/>
      <c r="O1096" s="153"/>
      <c r="P1096" s="19" t="s">
        <v>162</v>
      </c>
      <c r="Q1096" s="20">
        <v>0</v>
      </c>
      <c r="R1096" s="20">
        <v>0</v>
      </c>
      <c r="S1096" s="20">
        <f t="shared" si="16"/>
        <v>0</v>
      </c>
      <c r="T1096" s="19" t="s">
        <v>41</v>
      </c>
      <c r="U1096" s="19" t="s">
        <v>2449</v>
      </c>
      <c r="V1096" s="22" t="s">
        <v>209</v>
      </c>
      <c r="W1096" s="22" t="s">
        <v>210</v>
      </c>
      <c r="X1096" s="36" t="s">
        <v>50</v>
      </c>
    </row>
    <row r="1097" spans="1:24" ht="99.75" hidden="1">
      <c r="A1097" s="19" t="s">
        <v>158</v>
      </c>
      <c r="B1097" s="19" t="s">
        <v>159</v>
      </c>
      <c r="C1097" s="19" t="s">
        <v>159</v>
      </c>
      <c r="D1097" s="19" t="s">
        <v>194</v>
      </c>
      <c r="E1097" s="19">
        <v>12</v>
      </c>
      <c r="F1097" s="19" t="s">
        <v>211</v>
      </c>
      <c r="G1097" s="19" t="s">
        <v>145</v>
      </c>
      <c r="H1097" s="19" t="s">
        <v>36</v>
      </c>
      <c r="I1097" s="19" t="s">
        <v>46</v>
      </c>
      <c r="J1097" s="52">
        <v>120</v>
      </c>
      <c r="K1097" s="19" t="s">
        <v>212</v>
      </c>
      <c r="L1097" s="19" t="s">
        <v>152</v>
      </c>
      <c r="M1097" s="19">
        <v>1</v>
      </c>
      <c r="N1097" s="37">
        <v>1491481</v>
      </c>
      <c r="O1097" s="37" t="s">
        <v>213</v>
      </c>
      <c r="P1097" s="19" t="s">
        <v>162</v>
      </c>
      <c r="Q1097" s="20">
        <v>0</v>
      </c>
      <c r="R1097" s="20">
        <v>0</v>
      </c>
      <c r="S1097" s="20">
        <f t="shared" si="16"/>
        <v>0</v>
      </c>
      <c r="T1097" s="19" t="s">
        <v>145</v>
      </c>
      <c r="U1097" s="19" t="s">
        <v>2450</v>
      </c>
      <c r="V1097" s="21" t="s">
        <v>148</v>
      </c>
      <c r="W1097" s="22" t="s">
        <v>157</v>
      </c>
      <c r="X1097" s="23"/>
    </row>
    <row r="1098" spans="1:24" ht="71.25" hidden="1">
      <c r="A1098" s="19" t="s">
        <v>158</v>
      </c>
      <c r="B1098" s="19" t="s">
        <v>159</v>
      </c>
      <c r="C1098" s="19" t="s">
        <v>159</v>
      </c>
      <c r="D1098" s="19" t="s">
        <v>182</v>
      </c>
      <c r="E1098" s="19">
        <v>12</v>
      </c>
      <c r="F1098" s="19" t="s">
        <v>214</v>
      </c>
      <c r="G1098" s="19" t="s">
        <v>145</v>
      </c>
      <c r="H1098" s="19" t="s">
        <v>36</v>
      </c>
      <c r="I1098" s="19" t="s">
        <v>46</v>
      </c>
      <c r="J1098" s="52">
        <v>100</v>
      </c>
      <c r="K1098" s="19" t="s">
        <v>215</v>
      </c>
      <c r="L1098" s="19" t="s">
        <v>216</v>
      </c>
      <c r="M1098" s="19">
        <v>1</v>
      </c>
      <c r="N1098" s="37">
        <v>1492834</v>
      </c>
      <c r="O1098" s="37" t="s">
        <v>217</v>
      </c>
      <c r="P1098" s="19" t="s">
        <v>162</v>
      </c>
      <c r="Q1098" s="20">
        <v>0</v>
      </c>
      <c r="R1098" s="20">
        <v>0</v>
      </c>
      <c r="S1098" s="20">
        <f t="shared" si="16"/>
        <v>0</v>
      </c>
      <c r="T1098" s="19" t="s">
        <v>145</v>
      </c>
      <c r="U1098" s="19" t="s">
        <v>2450</v>
      </c>
      <c r="V1098" s="22" t="s">
        <v>218</v>
      </c>
      <c r="W1098" s="22" t="s">
        <v>219</v>
      </c>
      <c r="X1098" s="23"/>
    </row>
    <row r="1099" spans="1:24" ht="71.25" hidden="1">
      <c r="A1099" s="19" t="s">
        <v>158</v>
      </c>
      <c r="B1099" s="19" t="s">
        <v>159</v>
      </c>
      <c r="C1099" s="19" t="s">
        <v>159</v>
      </c>
      <c r="D1099" s="19" t="s">
        <v>182</v>
      </c>
      <c r="E1099" s="19">
        <v>12</v>
      </c>
      <c r="F1099" s="19" t="s">
        <v>214</v>
      </c>
      <c r="G1099" s="19" t="s">
        <v>35</v>
      </c>
      <c r="H1099" s="19" t="s">
        <v>36</v>
      </c>
      <c r="I1099" s="19" t="s">
        <v>46</v>
      </c>
      <c r="J1099" s="52">
        <v>100</v>
      </c>
      <c r="K1099" s="19">
        <v>43922</v>
      </c>
      <c r="L1099" s="153"/>
      <c r="M1099" s="19">
        <v>1</v>
      </c>
      <c r="N1099" s="37">
        <v>1492003</v>
      </c>
      <c r="O1099" s="37" t="s">
        <v>220</v>
      </c>
      <c r="P1099" s="19" t="s">
        <v>162</v>
      </c>
      <c r="Q1099" s="20">
        <v>0</v>
      </c>
      <c r="R1099" s="20">
        <v>0</v>
      </c>
      <c r="S1099" s="20">
        <f t="shared" si="16"/>
        <v>0</v>
      </c>
      <c r="T1099" s="19" t="s">
        <v>41</v>
      </c>
      <c r="U1099" s="156" t="s">
        <v>2451</v>
      </c>
      <c r="V1099" s="22" t="s">
        <v>218</v>
      </c>
      <c r="W1099" s="22" t="s">
        <v>219</v>
      </c>
      <c r="X1099" s="23"/>
    </row>
    <row r="1100" spans="1:24" ht="71.25" hidden="1">
      <c r="A1100" s="19" t="s">
        <v>158</v>
      </c>
      <c r="B1100" s="19" t="s">
        <v>159</v>
      </c>
      <c r="C1100" s="19" t="s">
        <v>159</v>
      </c>
      <c r="D1100" s="19" t="s">
        <v>182</v>
      </c>
      <c r="E1100" s="19">
        <v>12</v>
      </c>
      <c r="F1100" s="19" t="s">
        <v>214</v>
      </c>
      <c r="G1100" s="19" t="s">
        <v>35</v>
      </c>
      <c r="H1100" s="19" t="s">
        <v>36</v>
      </c>
      <c r="I1100" s="19" t="s">
        <v>46</v>
      </c>
      <c r="J1100" s="52">
        <v>100</v>
      </c>
      <c r="K1100" s="19">
        <v>44044</v>
      </c>
      <c r="L1100" s="153"/>
      <c r="M1100" s="19">
        <v>1</v>
      </c>
      <c r="N1100" s="37">
        <v>1062750</v>
      </c>
      <c r="O1100" s="37" t="s">
        <v>221</v>
      </c>
      <c r="P1100" s="19" t="s">
        <v>162</v>
      </c>
      <c r="Q1100" s="20">
        <v>0</v>
      </c>
      <c r="R1100" s="20">
        <v>0</v>
      </c>
      <c r="S1100" s="20">
        <f t="shared" si="16"/>
        <v>0</v>
      </c>
      <c r="T1100" s="19" t="s">
        <v>41</v>
      </c>
      <c r="U1100" s="156" t="s">
        <v>2452</v>
      </c>
      <c r="V1100" s="22" t="s">
        <v>218</v>
      </c>
      <c r="W1100" s="22" t="s">
        <v>219</v>
      </c>
      <c r="X1100" s="23"/>
    </row>
    <row r="1101" spans="1:24" ht="99.75" hidden="1">
      <c r="A1101" s="19" t="s">
        <v>158</v>
      </c>
      <c r="B1101" s="19" t="s">
        <v>159</v>
      </c>
      <c r="C1101" s="19" t="s">
        <v>159</v>
      </c>
      <c r="D1101" s="19" t="s">
        <v>194</v>
      </c>
      <c r="E1101" s="19">
        <v>12</v>
      </c>
      <c r="F1101" s="19" t="s">
        <v>222</v>
      </c>
      <c r="G1101" s="19" t="s">
        <v>145</v>
      </c>
      <c r="H1101" s="19" t="s">
        <v>36</v>
      </c>
      <c r="I1101" s="19" t="s">
        <v>46</v>
      </c>
      <c r="J1101" s="52">
        <v>240</v>
      </c>
      <c r="K1101" s="19" t="s">
        <v>223</v>
      </c>
      <c r="L1101" s="10" t="s">
        <v>224</v>
      </c>
      <c r="M1101" s="19">
        <v>1</v>
      </c>
      <c r="N1101" s="37">
        <v>1491481</v>
      </c>
      <c r="O1101" s="37" t="s">
        <v>213</v>
      </c>
      <c r="P1101" s="19" t="s">
        <v>162</v>
      </c>
      <c r="Q1101" s="20">
        <v>0</v>
      </c>
      <c r="R1101" s="20">
        <v>0</v>
      </c>
      <c r="S1101" s="20">
        <f t="shared" si="16"/>
        <v>0</v>
      </c>
      <c r="T1101" s="19" t="s">
        <v>145</v>
      </c>
      <c r="U1101" s="19" t="s">
        <v>2450</v>
      </c>
      <c r="V1101" s="34" t="s">
        <v>148</v>
      </c>
      <c r="W1101" s="22" t="s">
        <v>225</v>
      </c>
      <c r="X1101" s="23"/>
    </row>
    <row r="1102" spans="1:24" ht="71.25" hidden="1">
      <c r="A1102" s="19" t="s">
        <v>158</v>
      </c>
      <c r="B1102" s="19" t="s">
        <v>159</v>
      </c>
      <c r="C1102" s="19" t="s">
        <v>159</v>
      </c>
      <c r="D1102" s="19" t="s">
        <v>182</v>
      </c>
      <c r="E1102" s="19">
        <v>12</v>
      </c>
      <c r="F1102" s="19" t="s">
        <v>229</v>
      </c>
      <c r="G1102" s="19" t="s">
        <v>145</v>
      </c>
      <c r="H1102" s="19" t="s">
        <v>36</v>
      </c>
      <c r="I1102" s="19" t="s">
        <v>46</v>
      </c>
      <c r="J1102" s="52">
        <v>20</v>
      </c>
      <c r="K1102" s="19" t="s">
        <v>215</v>
      </c>
      <c r="L1102" s="19" t="s">
        <v>216</v>
      </c>
      <c r="M1102" s="19">
        <v>1</v>
      </c>
      <c r="N1102" s="37">
        <v>1492834</v>
      </c>
      <c r="O1102" s="37" t="s">
        <v>217</v>
      </c>
      <c r="P1102" s="19" t="s">
        <v>162</v>
      </c>
      <c r="Q1102" s="20">
        <v>0</v>
      </c>
      <c r="R1102" s="20">
        <v>0</v>
      </c>
      <c r="S1102" s="20">
        <f t="shared" si="16"/>
        <v>0</v>
      </c>
      <c r="T1102" s="19" t="s">
        <v>145</v>
      </c>
      <c r="U1102" s="19" t="s">
        <v>2453</v>
      </c>
      <c r="V1102" s="22" t="s">
        <v>230</v>
      </c>
      <c r="W1102" s="22" t="s">
        <v>231</v>
      </c>
      <c r="X1102" s="23"/>
    </row>
    <row r="1103" spans="1:24" ht="71.25" hidden="1">
      <c r="A1103" s="19" t="s">
        <v>158</v>
      </c>
      <c r="B1103" s="19" t="s">
        <v>159</v>
      </c>
      <c r="C1103" s="19" t="s">
        <v>159</v>
      </c>
      <c r="D1103" s="19" t="s">
        <v>182</v>
      </c>
      <c r="E1103" s="19">
        <v>12</v>
      </c>
      <c r="F1103" s="19" t="s">
        <v>232</v>
      </c>
      <c r="G1103" s="19" t="s">
        <v>35</v>
      </c>
      <c r="H1103" s="19" t="s">
        <v>36</v>
      </c>
      <c r="I1103" s="19" t="s">
        <v>37</v>
      </c>
      <c r="J1103" s="52">
        <v>100</v>
      </c>
      <c r="K1103" s="19" t="s">
        <v>233</v>
      </c>
      <c r="L1103" s="153"/>
      <c r="M1103" s="19">
        <v>1</v>
      </c>
      <c r="N1103" s="37">
        <v>1491446</v>
      </c>
      <c r="O1103" s="37" t="s">
        <v>234</v>
      </c>
      <c r="P1103" s="19" t="s">
        <v>162</v>
      </c>
      <c r="Q1103" s="20">
        <v>0</v>
      </c>
      <c r="R1103" s="20">
        <v>0</v>
      </c>
      <c r="S1103" s="20">
        <f t="shared" si="16"/>
        <v>0</v>
      </c>
      <c r="T1103" s="19" t="s">
        <v>235</v>
      </c>
      <c r="U1103" s="15" t="s">
        <v>2391</v>
      </c>
      <c r="V1103" s="21" t="s">
        <v>235</v>
      </c>
      <c r="W1103" s="22" t="s">
        <v>236</v>
      </c>
      <c r="X1103" s="23"/>
    </row>
    <row r="1104" spans="1:24" ht="71.25" hidden="1">
      <c r="A1104" s="19" t="s">
        <v>158</v>
      </c>
      <c r="B1104" s="19" t="s">
        <v>159</v>
      </c>
      <c r="C1104" s="19" t="s">
        <v>159</v>
      </c>
      <c r="D1104" s="19" t="s">
        <v>182</v>
      </c>
      <c r="E1104" s="19">
        <v>12</v>
      </c>
      <c r="F1104" s="19" t="s">
        <v>232</v>
      </c>
      <c r="G1104" s="19" t="s">
        <v>35</v>
      </c>
      <c r="H1104" s="19" t="s">
        <v>36</v>
      </c>
      <c r="I1104" s="19" t="s">
        <v>37</v>
      </c>
      <c r="J1104" s="52">
        <v>100</v>
      </c>
      <c r="K1104" s="19" t="s">
        <v>233</v>
      </c>
      <c r="L1104" s="153"/>
      <c r="M1104" s="19">
        <v>1</v>
      </c>
      <c r="N1104" s="37">
        <v>1491481</v>
      </c>
      <c r="O1104" s="37" t="s">
        <v>213</v>
      </c>
      <c r="P1104" s="19" t="s">
        <v>162</v>
      </c>
      <c r="Q1104" s="20">
        <v>0</v>
      </c>
      <c r="R1104" s="20">
        <v>0</v>
      </c>
      <c r="S1104" s="20">
        <f t="shared" ref="S1104:S1106" si="17">(R1104+Q1104)*M1104</f>
        <v>0</v>
      </c>
      <c r="T1104" s="19" t="s">
        <v>235</v>
      </c>
      <c r="U1104" s="15" t="s">
        <v>2391</v>
      </c>
      <c r="V1104" s="21" t="s">
        <v>235</v>
      </c>
      <c r="W1104" s="22" t="s">
        <v>236</v>
      </c>
      <c r="X1104" s="23"/>
    </row>
    <row r="1105" spans="1:24" ht="71.25" hidden="1">
      <c r="A1105" s="19" t="s">
        <v>158</v>
      </c>
      <c r="B1105" s="19" t="s">
        <v>159</v>
      </c>
      <c r="C1105" s="19" t="s">
        <v>159</v>
      </c>
      <c r="D1105" s="19" t="s">
        <v>182</v>
      </c>
      <c r="E1105" s="19">
        <v>12</v>
      </c>
      <c r="F1105" s="19" t="s">
        <v>232</v>
      </c>
      <c r="G1105" s="19" t="s">
        <v>35</v>
      </c>
      <c r="H1105" s="19" t="s">
        <v>36</v>
      </c>
      <c r="I1105" s="19" t="s">
        <v>37</v>
      </c>
      <c r="J1105" s="52">
        <v>100</v>
      </c>
      <c r="K1105" s="19" t="s">
        <v>233</v>
      </c>
      <c r="L1105" s="153"/>
      <c r="M1105" s="19">
        <v>1</v>
      </c>
      <c r="N1105" s="37">
        <v>1492217</v>
      </c>
      <c r="O1105" s="37" t="s">
        <v>237</v>
      </c>
      <c r="P1105" s="19" t="s">
        <v>162</v>
      </c>
      <c r="Q1105" s="20">
        <v>0</v>
      </c>
      <c r="R1105" s="20">
        <v>0</v>
      </c>
      <c r="S1105" s="20">
        <f t="shared" si="17"/>
        <v>0</v>
      </c>
      <c r="T1105" s="19" t="s">
        <v>235</v>
      </c>
      <c r="U1105" s="15" t="s">
        <v>2391</v>
      </c>
      <c r="V1105" s="21" t="s">
        <v>235</v>
      </c>
      <c r="W1105" s="22" t="s">
        <v>236</v>
      </c>
      <c r="X1105" s="23"/>
    </row>
    <row r="1106" spans="1:24" ht="128.25" hidden="1">
      <c r="A1106" s="19" t="s">
        <v>158</v>
      </c>
      <c r="B1106" s="19" t="s">
        <v>159</v>
      </c>
      <c r="C1106" s="19" t="s">
        <v>159</v>
      </c>
      <c r="D1106" s="19" t="s">
        <v>160</v>
      </c>
      <c r="E1106" s="19">
        <v>12</v>
      </c>
      <c r="F1106" s="19" t="s">
        <v>238</v>
      </c>
      <c r="G1106" s="19" t="s">
        <v>45</v>
      </c>
      <c r="H1106" s="19" t="s">
        <v>36</v>
      </c>
      <c r="I1106" s="19" t="s">
        <v>46</v>
      </c>
      <c r="J1106" s="52">
        <v>40</v>
      </c>
      <c r="K1106" s="19"/>
      <c r="L1106" s="153"/>
      <c r="M1106" s="19">
        <v>1</v>
      </c>
      <c r="N1106" s="37"/>
      <c r="O1106" s="37"/>
      <c r="P1106" s="19" t="s">
        <v>162</v>
      </c>
      <c r="Q1106" s="20">
        <v>0</v>
      </c>
      <c r="R1106" s="20">
        <v>0</v>
      </c>
      <c r="S1106" s="20">
        <f t="shared" si="17"/>
        <v>0</v>
      </c>
      <c r="T1106" s="19" t="s">
        <v>41</v>
      </c>
      <c r="U1106" s="156" t="s">
        <v>2454</v>
      </c>
      <c r="V1106" s="21" t="s">
        <v>63</v>
      </c>
      <c r="W1106" s="22" t="s">
        <v>64</v>
      </c>
      <c r="X1106" s="126" t="s">
        <v>58</v>
      </c>
    </row>
    <row r="1107" spans="1:24" ht="114" hidden="1">
      <c r="A1107" s="19" t="s">
        <v>386</v>
      </c>
      <c r="B1107" s="19" t="s">
        <v>1286</v>
      </c>
      <c r="C1107" s="19" t="s">
        <v>1460</v>
      </c>
      <c r="D1107" s="19" t="s">
        <v>1461</v>
      </c>
      <c r="E1107" s="19">
        <v>15</v>
      </c>
      <c r="F1107" s="54" t="s">
        <v>1462</v>
      </c>
      <c r="G1107" s="19" t="s">
        <v>45</v>
      </c>
      <c r="H1107" s="37" t="s">
        <v>36</v>
      </c>
      <c r="I1107" s="37" t="s">
        <v>37</v>
      </c>
      <c r="J1107" s="67">
        <v>16</v>
      </c>
      <c r="K1107" s="19" t="s">
        <v>1463</v>
      </c>
      <c r="L1107" s="19"/>
      <c r="M1107" s="19">
        <v>245</v>
      </c>
      <c r="N1107" s="19"/>
      <c r="O1107" s="19"/>
      <c r="P1107" s="19" t="s">
        <v>1419</v>
      </c>
      <c r="Q1107" s="20">
        <v>0</v>
      </c>
      <c r="R1107" s="20">
        <v>2000</v>
      </c>
      <c r="S1107" s="20">
        <v>10000</v>
      </c>
      <c r="T1107" s="19" t="s">
        <v>41</v>
      </c>
      <c r="U1107" s="15" t="s">
        <v>2455</v>
      </c>
      <c r="V1107" s="21" t="s">
        <v>184</v>
      </c>
      <c r="W1107" s="15" t="s">
        <v>1464</v>
      </c>
      <c r="X1107" s="71" t="s">
        <v>78</v>
      </c>
    </row>
    <row r="1108" spans="1:24" ht="171" hidden="1">
      <c r="A1108" s="19" t="s">
        <v>386</v>
      </c>
      <c r="B1108" s="19" t="s">
        <v>1286</v>
      </c>
      <c r="C1108" s="19" t="s">
        <v>1415</v>
      </c>
      <c r="D1108" s="19" t="s">
        <v>1416</v>
      </c>
      <c r="E1108" s="19">
        <v>10</v>
      </c>
      <c r="F1108" s="37" t="s">
        <v>1417</v>
      </c>
      <c r="G1108" s="19" t="s">
        <v>45</v>
      </c>
      <c r="H1108" s="19" t="s">
        <v>36</v>
      </c>
      <c r="I1108" s="19" t="s">
        <v>37</v>
      </c>
      <c r="J1108" s="67">
        <v>16</v>
      </c>
      <c r="K1108" s="19" t="s">
        <v>1418</v>
      </c>
      <c r="L1108" s="19"/>
      <c r="M1108" s="37">
        <v>30</v>
      </c>
      <c r="N1108" s="19"/>
      <c r="O1108" s="19"/>
      <c r="P1108" s="19" t="s">
        <v>1419</v>
      </c>
      <c r="Q1108" s="20">
        <v>0</v>
      </c>
      <c r="R1108" s="60">
        <v>1000</v>
      </c>
      <c r="S1108" s="154">
        <v>30000</v>
      </c>
      <c r="T1108" s="19" t="s">
        <v>41</v>
      </c>
      <c r="U1108" s="15" t="s">
        <v>2456</v>
      </c>
      <c r="V1108" s="21" t="s">
        <v>866</v>
      </c>
      <c r="W1108" s="15" t="s">
        <v>1304</v>
      </c>
      <c r="X1108" s="71" t="s">
        <v>78</v>
      </c>
    </row>
    <row r="1109" spans="1:24" ht="114" hidden="1">
      <c r="A1109" s="19" t="s">
        <v>386</v>
      </c>
      <c r="B1109" s="19" t="s">
        <v>1286</v>
      </c>
      <c r="C1109" s="19" t="s">
        <v>1460</v>
      </c>
      <c r="D1109" s="19" t="s">
        <v>1461</v>
      </c>
      <c r="E1109" s="19">
        <v>15</v>
      </c>
      <c r="F1109" s="54" t="s">
        <v>1465</v>
      </c>
      <c r="G1109" s="19" t="s">
        <v>45</v>
      </c>
      <c r="H1109" s="19" t="s">
        <v>36</v>
      </c>
      <c r="I1109" s="37" t="s">
        <v>37</v>
      </c>
      <c r="J1109" s="67">
        <v>96</v>
      </c>
      <c r="K1109" s="115">
        <v>44044</v>
      </c>
      <c r="L1109" s="19"/>
      <c r="M1109" s="19">
        <v>25</v>
      </c>
      <c r="N1109" s="19"/>
      <c r="O1109" s="19"/>
      <c r="P1109" s="19" t="s">
        <v>1419</v>
      </c>
      <c r="Q1109" s="20">
        <v>0</v>
      </c>
      <c r="R1109" s="20">
        <v>2000</v>
      </c>
      <c r="S1109" s="20">
        <v>30000</v>
      </c>
      <c r="T1109" s="19" t="s">
        <v>41</v>
      </c>
      <c r="U1109" s="19" t="s">
        <v>2457</v>
      </c>
      <c r="V1109" s="48" t="s">
        <v>218</v>
      </c>
      <c r="W1109" s="22" t="s">
        <v>568</v>
      </c>
      <c r="X1109" s="71" t="s">
        <v>78</v>
      </c>
    </row>
    <row r="1110" spans="1:24" ht="57" hidden="1">
      <c r="A1110" s="19" t="s">
        <v>386</v>
      </c>
      <c r="B1110" s="19" t="s">
        <v>386</v>
      </c>
      <c r="C1110" s="19" t="s">
        <v>386</v>
      </c>
      <c r="D1110" s="19" t="s">
        <v>387</v>
      </c>
      <c r="E1110" s="19">
        <v>15</v>
      </c>
      <c r="F1110" s="19" t="s">
        <v>388</v>
      </c>
      <c r="G1110" s="19" t="s">
        <v>45</v>
      </c>
      <c r="H1110" s="19" t="s">
        <v>36</v>
      </c>
      <c r="I1110" s="19" t="s">
        <v>37</v>
      </c>
      <c r="J1110" s="52"/>
      <c r="K1110" s="8">
        <v>2020</v>
      </c>
      <c r="L1110" s="8"/>
      <c r="M1110" s="19">
        <v>2</v>
      </c>
      <c r="N1110" s="19" t="s">
        <v>389</v>
      </c>
      <c r="O1110" s="19" t="s">
        <v>389</v>
      </c>
      <c r="P1110" s="19" t="s">
        <v>390</v>
      </c>
      <c r="Q1110" s="20">
        <v>0</v>
      </c>
      <c r="R1110" s="20">
        <v>0</v>
      </c>
      <c r="S1110" s="20">
        <v>0</v>
      </c>
      <c r="T1110" s="19" t="s">
        <v>41</v>
      </c>
      <c r="U1110" s="15"/>
      <c r="V1110" s="63" t="s">
        <v>48</v>
      </c>
      <c r="W1110" s="40" t="s">
        <v>163</v>
      </c>
      <c r="X1110" s="36" t="s">
        <v>50</v>
      </c>
    </row>
    <row r="1111" spans="1:24" ht="114" hidden="1">
      <c r="A1111" s="19" t="s">
        <v>386</v>
      </c>
      <c r="B1111" s="19" t="s">
        <v>1192</v>
      </c>
      <c r="C1111" s="19" t="s">
        <v>1193</v>
      </c>
      <c r="D1111" s="19" t="s">
        <v>1194</v>
      </c>
      <c r="E1111" s="19">
        <v>15</v>
      </c>
      <c r="F1111" s="163" t="s">
        <v>161</v>
      </c>
      <c r="G1111" s="19" t="s">
        <v>45</v>
      </c>
      <c r="H1111" s="19" t="s">
        <v>36</v>
      </c>
      <c r="I1111" s="19" t="s">
        <v>37</v>
      </c>
      <c r="J1111" s="52">
        <v>30</v>
      </c>
      <c r="K1111" s="8">
        <v>2020</v>
      </c>
      <c r="L1111" s="8"/>
      <c r="M1111" s="19">
        <v>1</v>
      </c>
      <c r="N1111" s="37">
        <v>2266767</v>
      </c>
      <c r="O1111" s="37" t="s">
        <v>1195</v>
      </c>
      <c r="P1111" s="19" t="s">
        <v>40</v>
      </c>
      <c r="Q1111" s="20">
        <v>0</v>
      </c>
      <c r="R1111" s="20">
        <v>0</v>
      </c>
      <c r="S1111" s="20">
        <v>0</v>
      </c>
      <c r="T1111" s="19" t="s">
        <v>41</v>
      </c>
      <c r="U1111" s="15"/>
      <c r="V1111" s="63" t="s">
        <v>48</v>
      </c>
      <c r="W1111" s="40" t="s">
        <v>163</v>
      </c>
      <c r="X1111" s="36" t="s">
        <v>50</v>
      </c>
    </row>
    <row r="1112" spans="1:24" ht="114" hidden="1">
      <c r="A1112" s="19" t="s">
        <v>386</v>
      </c>
      <c r="B1112" s="19" t="s">
        <v>1192</v>
      </c>
      <c r="C1112" s="19" t="s">
        <v>1244</v>
      </c>
      <c r="D1112" s="19" t="s">
        <v>1194</v>
      </c>
      <c r="E1112" s="19">
        <v>15</v>
      </c>
      <c r="F1112" s="19" t="s">
        <v>528</v>
      </c>
      <c r="G1112" s="19" t="s">
        <v>45</v>
      </c>
      <c r="H1112" s="19" t="s">
        <v>36</v>
      </c>
      <c r="I1112" s="19" t="s">
        <v>37</v>
      </c>
      <c r="J1112" s="52">
        <v>30</v>
      </c>
      <c r="K1112" s="8">
        <v>2020</v>
      </c>
      <c r="L1112" s="8"/>
      <c r="M1112" s="19">
        <v>1</v>
      </c>
      <c r="N1112" s="37" t="s">
        <v>1230</v>
      </c>
      <c r="O1112" s="37" t="s">
        <v>1230</v>
      </c>
      <c r="P1112" s="19" t="s">
        <v>247</v>
      </c>
      <c r="Q1112" s="20">
        <v>0</v>
      </c>
      <c r="R1112" s="20">
        <v>0</v>
      </c>
      <c r="S1112" s="20">
        <v>0</v>
      </c>
      <c r="T1112" s="19" t="s">
        <v>41</v>
      </c>
      <c r="U1112" s="15"/>
      <c r="V1112" s="63" t="s">
        <v>48</v>
      </c>
      <c r="W1112" s="40" t="s">
        <v>163</v>
      </c>
      <c r="X1112" s="36" t="s">
        <v>50</v>
      </c>
    </row>
    <row r="1113" spans="1:24" ht="114" hidden="1">
      <c r="A1113" s="19" t="s">
        <v>386</v>
      </c>
      <c r="B1113" s="19" t="s">
        <v>1192</v>
      </c>
      <c r="C1113" s="19" t="s">
        <v>1193</v>
      </c>
      <c r="D1113" s="19" t="s">
        <v>1194</v>
      </c>
      <c r="E1113" s="19">
        <v>15</v>
      </c>
      <c r="F1113" s="19" t="s">
        <v>1196</v>
      </c>
      <c r="G1113" s="19" t="s">
        <v>45</v>
      </c>
      <c r="H1113" s="19" t="s">
        <v>36</v>
      </c>
      <c r="I1113" s="19" t="s">
        <v>37</v>
      </c>
      <c r="J1113" s="52">
        <v>40</v>
      </c>
      <c r="K1113" s="8">
        <v>2020</v>
      </c>
      <c r="L1113" s="8"/>
      <c r="M1113" s="19">
        <v>1</v>
      </c>
      <c r="N1113" s="37">
        <v>3002067</v>
      </c>
      <c r="O1113" s="37" t="s">
        <v>1197</v>
      </c>
      <c r="P1113" s="19" t="s">
        <v>40</v>
      </c>
      <c r="Q1113" s="20">
        <v>0</v>
      </c>
      <c r="R1113" s="20">
        <v>0</v>
      </c>
      <c r="S1113" s="20">
        <v>0</v>
      </c>
      <c r="T1113" s="19" t="s">
        <v>41</v>
      </c>
      <c r="U1113" s="15"/>
      <c r="V1113" s="63" t="s">
        <v>48</v>
      </c>
      <c r="W1113" s="40" t="s">
        <v>163</v>
      </c>
      <c r="X1113" s="36" t="s">
        <v>50</v>
      </c>
    </row>
    <row r="1114" spans="1:24" ht="114" hidden="1">
      <c r="A1114" s="19" t="s">
        <v>386</v>
      </c>
      <c r="B1114" s="19" t="s">
        <v>1192</v>
      </c>
      <c r="C1114" s="19" t="s">
        <v>1244</v>
      </c>
      <c r="D1114" s="19" t="s">
        <v>1194</v>
      </c>
      <c r="E1114" s="19">
        <v>15</v>
      </c>
      <c r="F1114" s="19" t="s">
        <v>528</v>
      </c>
      <c r="G1114" s="19" t="s">
        <v>45</v>
      </c>
      <c r="H1114" s="19" t="s">
        <v>36</v>
      </c>
      <c r="I1114" s="19" t="s">
        <v>37</v>
      </c>
      <c r="J1114" s="52">
        <v>30</v>
      </c>
      <c r="K1114" s="8">
        <v>2020</v>
      </c>
      <c r="L1114" s="8"/>
      <c r="M1114" s="19">
        <v>1</v>
      </c>
      <c r="N1114" s="37" t="s">
        <v>1230</v>
      </c>
      <c r="O1114" s="37" t="s">
        <v>1230</v>
      </c>
      <c r="P1114" s="19" t="s">
        <v>247</v>
      </c>
      <c r="Q1114" s="20">
        <v>0</v>
      </c>
      <c r="R1114" s="20">
        <v>0</v>
      </c>
      <c r="S1114" s="20">
        <v>0</v>
      </c>
      <c r="T1114" s="19" t="s">
        <v>41</v>
      </c>
      <c r="U1114" s="15"/>
      <c r="V1114" s="63" t="s">
        <v>48</v>
      </c>
      <c r="W1114" s="40" t="s">
        <v>163</v>
      </c>
      <c r="X1114" s="36" t="s">
        <v>50</v>
      </c>
    </row>
    <row r="1115" spans="1:24" ht="114" hidden="1">
      <c r="A1115" s="19" t="s">
        <v>386</v>
      </c>
      <c r="B1115" s="19" t="s">
        <v>1192</v>
      </c>
      <c r="C1115" s="19" t="s">
        <v>1193</v>
      </c>
      <c r="D1115" s="19" t="s">
        <v>1194</v>
      </c>
      <c r="E1115" s="19">
        <v>15</v>
      </c>
      <c r="F1115" s="19" t="s">
        <v>1198</v>
      </c>
      <c r="G1115" s="19" t="s">
        <v>45</v>
      </c>
      <c r="H1115" s="19" t="s">
        <v>36</v>
      </c>
      <c r="I1115" s="19" t="s">
        <v>37</v>
      </c>
      <c r="J1115" s="52">
        <v>20</v>
      </c>
      <c r="K1115" s="8">
        <v>2020</v>
      </c>
      <c r="L1115" s="8"/>
      <c r="M1115" s="19">
        <v>1</v>
      </c>
      <c r="N1115" s="37">
        <v>3002067</v>
      </c>
      <c r="O1115" s="37" t="s">
        <v>1197</v>
      </c>
      <c r="P1115" s="8" t="s">
        <v>40</v>
      </c>
      <c r="Q1115" s="20">
        <v>0</v>
      </c>
      <c r="R1115" s="20">
        <v>0</v>
      </c>
      <c r="S1115" s="20">
        <v>0</v>
      </c>
      <c r="T1115" s="19" t="s">
        <v>41</v>
      </c>
      <c r="U1115" s="15"/>
      <c r="V1115" s="63" t="s">
        <v>48</v>
      </c>
      <c r="W1115" s="40" t="s">
        <v>163</v>
      </c>
      <c r="X1115" s="36" t="s">
        <v>50</v>
      </c>
    </row>
    <row r="1116" spans="1:24" ht="114" hidden="1">
      <c r="A1116" s="19" t="s">
        <v>386</v>
      </c>
      <c r="B1116" s="19" t="s">
        <v>1192</v>
      </c>
      <c r="C1116" s="19" t="s">
        <v>1244</v>
      </c>
      <c r="D1116" s="19" t="s">
        <v>1194</v>
      </c>
      <c r="E1116" s="19">
        <v>15</v>
      </c>
      <c r="F1116" s="19" t="s">
        <v>1196</v>
      </c>
      <c r="G1116" s="19" t="s">
        <v>45</v>
      </c>
      <c r="H1116" s="19" t="s">
        <v>36</v>
      </c>
      <c r="I1116" s="19" t="s">
        <v>37</v>
      </c>
      <c r="J1116" s="52">
        <v>40</v>
      </c>
      <c r="K1116" s="8">
        <v>2020</v>
      </c>
      <c r="L1116" s="8"/>
      <c r="M1116" s="19">
        <v>1</v>
      </c>
      <c r="N1116" s="37" t="s">
        <v>1230</v>
      </c>
      <c r="O1116" s="37" t="s">
        <v>1230</v>
      </c>
      <c r="P1116" s="19" t="s">
        <v>247</v>
      </c>
      <c r="Q1116" s="20">
        <v>0</v>
      </c>
      <c r="R1116" s="20">
        <v>0</v>
      </c>
      <c r="S1116" s="20">
        <v>0</v>
      </c>
      <c r="T1116" s="19" t="s">
        <v>41</v>
      </c>
      <c r="U1116" s="15"/>
      <c r="V1116" s="63" t="s">
        <v>48</v>
      </c>
      <c r="W1116" s="40" t="s">
        <v>163</v>
      </c>
      <c r="X1116" s="36" t="s">
        <v>50</v>
      </c>
    </row>
    <row r="1117" spans="1:24" ht="114" hidden="1">
      <c r="A1117" s="19" t="s">
        <v>386</v>
      </c>
      <c r="B1117" s="19" t="s">
        <v>1192</v>
      </c>
      <c r="C1117" s="19" t="s">
        <v>1193</v>
      </c>
      <c r="D1117" s="19" t="s">
        <v>1194</v>
      </c>
      <c r="E1117" s="19">
        <v>15</v>
      </c>
      <c r="F1117" s="19" t="s">
        <v>1199</v>
      </c>
      <c r="G1117" s="19" t="s">
        <v>45</v>
      </c>
      <c r="H1117" s="19" t="s">
        <v>36</v>
      </c>
      <c r="I1117" s="19" t="s">
        <v>37</v>
      </c>
      <c r="J1117" s="52">
        <v>40</v>
      </c>
      <c r="K1117" s="8">
        <v>2020</v>
      </c>
      <c r="L1117" s="8"/>
      <c r="M1117" s="19">
        <v>1</v>
      </c>
      <c r="N1117" s="37">
        <v>2438501</v>
      </c>
      <c r="O1117" s="37" t="s">
        <v>1200</v>
      </c>
      <c r="P1117" s="51" t="s">
        <v>162</v>
      </c>
      <c r="Q1117" s="20">
        <v>0</v>
      </c>
      <c r="R1117" s="20">
        <v>0</v>
      </c>
      <c r="S1117" s="20">
        <v>0</v>
      </c>
      <c r="T1117" s="19" t="s">
        <v>41</v>
      </c>
      <c r="U1117" s="15" t="s">
        <v>2458</v>
      </c>
      <c r="V1117" s="40" t="s">
        <v>76</v>
      </c>
      <c r="W1117" s="15" t="s">
        <v>77</v>
      </c>
      <c r="X1117" s="18" t="s">
        <v>58</v>
      </c>
    </row>
    <row r="1118" spans="1:24" ht="114" hidden="1">
      <c r="A1118" s="19" t="s">
        <v>386</v>
      </c>
      <c r="B1118" s="19" t="s">
        <v>1286</v>
      </c>
      <c r="C1118" s="19" t="s">
        <v>1415</v>
      </c>
      <c r="D1118" s="19" t="s">
        <v>1420</v>
      </c>
      <c r="E1118" s="19">
        <v>10</v>
      </c>
      <c r="F1118" s="37" t="s">
        <v>1421</v>
      </c>
      <c r="G1118" s="19" t="s">
        <v>45</v>
      </c>
      <c r="H1118" s="19" t="s">
        <v>36</v>
      </c>
      <c r="I1118" s="19" t="s">
        <v>37</v>
      </c>
      <c r="J1118" s="67">
        <v>16</v>
      </c>
      <c r="K1118" s="164" t="s">
        <v>1422</v>
      </c>
      <c r="L1118" s="164"/>
      <c r="M1118" s="37">
        <v>30</v>
      </c>
      <c r="N1118" s="19"/>
      <c r="O1118" s="19"/>
      <c r="P1118" s="19" t="s">
        <v>1419</v>
      </c>
      <c r="Q1118" s="20">
        <v>0</v>
      </c>
      <c r="R1118" s="60">
        <v>1000</v>
      </c>
      <c r="S1118" s="154">
        <v>30000</v>
      </c>
      <c r="T1118" s="19" t="s">
        <v>41</v>
      </c>
      <c r="U1118" s="15" t="s">
        <v>2459</v>
      </c>
      <c r="V1118" s="21" t="s">
        <v>184</v>
      </c>
      <c r="W1118" s="22" t="s">
        <v>185</v>
      </c>
      <c r="X1118" s="71" t="s">
        <v>78</v>
      </c>
    </row>
    <row r="1119" spans="1:24" ht="114" hidden="1">
      <c r="A1119" s="19" t="s">
        <v>386</v>
      </c>
      <c r="B1119" s="19" t="s">
        <v>1286</v>
      </c>
      <c r="C1119" s="19" t="s">
        <v>1415</v>
      </c>
      <c r="D1119" s="19" t="s">
        <v>1420</v>
      </c>
      <c r="E1119" s="19">
        <v>10</v>
      </c>
      <c r="F1119" s="37" t="s">
        <v>1423</v>
      </c>
      <c r="G1119" s="19" t="s">
        <v>45</v>
      </c>
      <c r="H1119" s="19" t="s">
        <v>36</v>
      </c>
      <c r="I1119" s="19" t="s">
        <v>37</v>
      </c>
      <c r="J1119" s="67">
        <v>32</v>
      </c>
      <c r="K1119" s="19" t="s">
        <v>1424</v>
      </c>
      <c r="L1119" s="19"/>
      <c r="M1119" s="37">
        <v>30</v>
      </c>
      <c r="N1119" s="19"/>
      <c r="O1119" s="19"/>
      <c r="P1119" s="19" t="s">
        <v>1419</v>
      </c>
      <c r="Q1119" s="20">
        <v>0</v>
      </c>
      <c r="R1119" s="60">
        <v>1000</v>
      </c>
      <c r="S1119" s="154">
        <v>30000</v>
      </c>
      <c r="T1119" s="19" t="s">
        <v>41</v>
      </c>
      <c r="U1119" s="15" t="s">
        <v>2459</v>
      </c>
      <c r="V1119" s="21" t="s">
        <v>184</v>
      </c>
      <c r="W1119" s="22" t="s">
        <v>185</v>
      </c>
      <c r="X1119" s="71" t="s">
        <v>78</v>
      </c>
    </row>
    <row r="1120" spans="1:24" ht="85.5" hidden="1">
      <c r="A1120" s="19" t="s">
        <v>386</v>
      </c>
      <c r="B1120" s="19" t="s">
        <v>1192</v>
      </c>
      <c r="C1120" s="19" t="s">
        <v>1221</v>
      </c>
      <c r="D1120" s="19" t="s">
        <v>1209</v>
      </c>
      <c r="E1120" s="19">
        <v>20</v>
      </c>
      <c r="F1120" s="19" t="s">
        <v>1222</v>
      </c>
      <c r="G1120" s="19" t="s">
        <v>45</v>
      </c>
      <c r="H1120" s="19" t="s">
        <v>36</v>
      </c>
      <c r="I1120" s="19" t="s">
        <v>37</v>
      </c>
      <c r="J1120" s="52">
        <v>24</v>
      </c>
      <c r="K1120" s="8" t="s">
        <v>1223</v>
      </c>
      <c r="L1120" s="8"/>
      <c r="M1120" s="19">
        <v>15</v>
      </c>
      <c r="N1120" s="37" t="s">
        <v>1224</v>
      </c>
      <c r="O1120" s="37" t="s">
        <v>1224</v>
      </c>
      <c r="P1120" s="8" t="s">
        <v>1225</v>
      </c>
      <c r="Q1120" s="20">
        <v>0</v>
      </c>
      <c r="R1120" s="20">
        <v>0</v>
      </c>
      <c r="S1120" s="20">
        <v>0</v>
      </c>
      <c r="T1120" s="19" t="s">
        <v>41</v>
      </c>
      <c r="U1120" s="165" t="s">
        <v>2460</v>
      </c>
      <c r="V1120" s="21" t="s">
        <v>184</v>
      </c>
      <c r="W1120" s="15" t="s">
        <v>1226</v>
      </c>
      <c r="X1120" s="71" t="s">
        <v>78</v>
      </c>
    </row>
    <row r="1121" spans="1:24" ht="85.5" hidden="1">
      <c r="A1121" s="19" t="s">
        <v>386</v>
      </c>
      <c r="B1121" s="19" t="s">
        <v>1192</v>
      </c>
      <c r="C1121" s="19" t="s">
        <v>1221</v>
      </c>
      <c r="D1121" s="19" t="s">
        <v>1209</v>
      </c>
      <c r="E1121" s="19">
        <v>20</v>
      </c>
      <c r="F1121" s="19" t="s">
        <v>1227</v>
      </c>
      <c r="G1121" s="19" t="s">
        <v>45</v>
      </c>
      <c r="H1121" s="19" t="s">
        <v>36</v>
      </c>
      <c r="I1121" s="19" t="s">
        <v>37</v>
      </c>
      <c r="J1121" s="52">
        <v>24</v>
      </c>
      <c r="K1121" s="8" t="s">
        <v>1228</v>
      </c>
      <c r="L1121" s="8"/>
      <c r="M1121" s="19">
        <v>15</v>
      </c>
      <c r="N1121" s="37" t="s">
        <v>1224</v>
      </c>
      <c r="O1121" s="37" t="s">
        <v>1224</v>
      </c>
      <c r="P1121" s="8" t="s">
        <v>1225</v>
      </c>
      <c r="Q1121" s="20">
        <v>0</v>
      </c>
      <c r="R1121" s="20">
        <v>0</v>
      </c>
      <c r="S1121" s="20">
        <v>0</v>
      </c>
      <c r="T1121" s="19" t="s">
        <v>41</v>
      </c>
      <c r="U1121" s="165" t="s">
        <v>2461</v>
      </c>
      <c r="V1121" s="21" t="s">
        <v>184</v>
      </c>
      <c r="W1121" s="15" t="s">
        <v>1226</v>
      </c>
      <c r="X1121" s="71" t="s">
        <v>78</v>
      </c>
    </row>
    <row r="1122" spans="1:24" ht="57" hidden="1">
      <c r="A1122" s="19" t="s">
        <v>386</v>
      </c>
      <c r="B1122" s="19" t="s">
        <v>386</v>
      </c>
      <c r="C1122" s="19" t="s">
        <v>386</v>
      </c>
      <c r="D1122" s="19" t="s">
        <v>387</v>
      </c>
      <c r="E1122" s="19">
        <v>15</v>
      </c>
      <c r="F1122" s="19" t="s">
        <v>391</v>
      </c>
      <c r="G1122" s="19" t="s">
        <v>45</v>
      </c>
      <c r="H1122" s="19" t="s">
        <v>36</v>
      </c>
      <c r="I1122" s="19" t="s">
        <v>37</v>
      </c>
      <c r="J1122" s="52"/>
      <c r="K1122" s="8">
        <v>2020</v>
      </c>
      <c r="L1122" s="8"/>
      <c r="M1122" s="19">
        <v>2</v>
      </c>
      <c r="N1122" s="19" t="s">
        <v>389</v>
      </c>
      <c r="O1122" s="19" t="s">
        <v>389</v>
      </c>
      <c r="P1122" s="19" t="s">
        <v>390</v>
      </c>
      <c r="Q1122" s="20">
        <v>0</v>
      </c>
      <c r="R1122" s="20">
        <v>0</v>
      </c>
      <c r="S1122" s="20">
        <v>0</v>
      </c>
      <c r="T1122" s="19" t="s">
        <v>41</v>
      </c>
      <c r="U1122" s="15" t="s">
        <v>2267</v>
      </c>
      <c r="V1122" s="15" t="s">
        <v>48</v>
      </c>
      <c r="W1122" s="15" t="s">
        <v>392</v>
      </c>
      <c r="X1122" s="36" t="s">
        <v>50</v>
      </c>
    </row>
    <row r="1123" spans="1:24" ht="114" hidden="1">
      <c r="A1123" s="19" t="s">
        <v>386</v>
      </c>
      <c r="B1123" s="19" t="s">
        <v>1192</v>
      </c>
      <c r="C1123" s="19" t="s">
        <v>1193</v>
      </c>
      <c r="D1123" s="19" t="s">
        <v>1194</v>
      </c>
      <c r="E1123" s="19">
        <v>15</v>
      </c>
      <c r="F1123" s="19" t="s">
        <v>391</v>
      </c>
      <c r="G1123" s="19" t="s">
        <v>45</v>
      </c>
      <c r="H1123" s="19" t="s">
        <v>36</v>
      </c>
      <c r="I1123" s="19" t="s">
        <v>37</v>
      </c>
      <c r="J1123" s="52">
        <v>20</v>
      </c>
      <c r="K1123" s="8">
        <v>2020</v>
      </c>
      <c r="L1123" s="8"/>
      <c r="M1123" s="19">
        <v>1</v>
      </c>
      <c r="N1123" s="37">
        <v>2266767</v>
      </c>
      <c r="O1123" s="37" t="s">
        <v>1195</v>
      </c>
      <c r="P1123" s="8" t="s">
        <v>40</v>
      </c>
      <c r="Q1123" s="20">
        <v>0</v>
      </c>
      <c r="R1123" s="20">
        <v>0</v>
      </c>
      <c r="S1123" s="20">
        <v>0</v>
      </c>
      <c r="T1123" s="19" t="s">
        <v>41</v>
      </c>
      <c r="U1123" s="20" t="s">
        <v>392</v>
      </c>
      <c r="V1123" s="15" t="s">
        <v>48</v>
      </c>
      <c r="W1123" s="15" t="s">
        <v>392</v>
      </c>
      <c r="X1123" s="36" t="s">
        <v>50</v>
      </c>
    </row>
    <row r="1124" spans="1:24" ht="56.45" hidden="1" customHeight="1">
      <c r="A1124" s="19" t="s">
        <v>386</v>
      </c>
      <c r="B1124" s="19" t="s">
        <v>386</v>
      </c>
      <c r="C1124" s="19" t="s">
        <v>386</v>
      </c>
      <c r="D1124" s="19" t="s">
        <v>387</v>
      </c>
      <c r="E1124" s="19">
        <v>15</v>
      </c>
      <c r="F1124" s="19" t="s">
        <v>44</v>
      </c>
      <c r="G1124" s="19" t="s">
        <v>45</v>
      </c>
      <c r="H1124" s="19" t="s">
        <v>36</v>
      </c>
      <c r="I1124" s="19" t="s">
        <v>37</v>
      </c>
      <c r="J1124" s="52"/>
      <c r="K1124" s="8">
        <v>2020</v>
      </c>
      <c r="L1124" s="8"/>
      <c r="M1124" s="19">
        <v>3</v>
      </c>
      <c r="N1124" s="19" t="s">
        <v>389</v>
      </c>
      <c r="O1124" s="19" t="s">
        <v>389</v>
      </c>
      <c r="P1124" s="19" t="s">
        <v>390</v>
      </c>
      <c r="Q1124" s="20">
        <v>0</v>
      </c>
      <c r="R1124" s="20">
        <v>0</v>
      </c>
      <c r="S1124" s="20">
        <v>0</v>
      </c>
      <c r="T1124" s="19" t="s">
        <v>41</v>
      </c>
      <c r="U1124" s="15" t="s">
        <v>2267</v>
      </c>
      <c r="V1124" s="21" t="s">
        <v>48</v>
      </c>
      <c r="W1124" s="15" t="s">
        <v>49</v>
      </c>
      <c r="X1124" s="36" t="s">
        <v>50</v>
      </c>
    </row>
    <row r="1125" spans="1:24" ht="112.5" hidden="1" customHeight="1">
      <c r="A1125" s="19" t="s">
        <v>386</v>
      </c>
      <c r="B1125" s="19" t="s">
        <v>1192</v>
      </c>
      <c r="C1125" s="19" t="s">
        <v>1193</v>
      </c>
      <c r="D1125" s="19" t="s">
        <v>1194</v>
      </c>
      <c r="E1125" s="19">
        <v>15</v>
      </c>
      <c r="F1125" s="19" t="s">
        <v>44</v>
      </c>
      <c r="G1125" s="19" t="s">
        <v>45</v>
      </c>
      <c r="H1125" s="19" t="s">
        <v>36</v>
      </c>
      <c r="I1125" s="19" t="s">
        <v>37</v>
      </c>
      <c r="J1125" s="52">
        <v>30</v>
      </c>
      <c r="K1125" s="8">
        <v>2020</v>
      </c>
      <c r="L1125" s="8"/>
      <c r="M1125" s="19">
        <v>1</v>
      </c>
      <c r="N1125" s="37">
        <v>1568595</v>
      </c>
      <c r="O1125" s="37" t="s">
        <v>1201</v>
      </c>
      <c r="P1125" s="8" t="s">
        <v>162</v>
      </c>
      <c r="Q1125" s="20">
        <v>0</v>
      </c>
      <c r="R1125" s="20">
        <v>0</v>
      </c>
      <c r="S1125" s="20">
        <v>0</v>
      </c>
      <c r="T1125" s="19" t="s">
        <v>41</v>
      </c>
      <c r="U1125" s="15" t="s">
        <v>2267</v>
      </c>
      <c r="V1125" s="21" t="s">
        <v>48</v>
      </c>
      <c r="W1125" s="15" t="s">
        <v>49</v>
      </c>
      <c r="X1125" s="36" t="s">
        <v>50</v>
      </c>
    </row>
    <row r="1126" spans="1:24" ht="112.5" hidden="1" customHeight="1">
      <c r="A1126" s="19" t="s">
        <v>386</v>
      </c>
      <c r="B1126" s="19" t="s">
        <v>1192</v>
      </c>
      <c r="C1126" s="19" t="s">
        <v>1244</v>
      </c>
      <c r="D1126" s="19" t="s">
        <v>1194</v>
      </c>
      <c r="E1126" s="19">
        <v>15</v>
      </c>
      <c r="F1126" s="19" t="s">
        <v>1196</v>
      </c>
      <c r="G1126" s="19" t="s">
        <v>45</v>
      </c>
      <c r="H1126" s="19" t="s">
        <v>36</v>
      </c>
      <c r="I1126" s="19" t="s">
        <v>37</v>
      </c>
      <c r="J1126" s="52">
        <v>40</v>
      </c>
      <c r="K1126" s="8">
        <v>2020</v>
      </c>
      <c r="L1126" s="8"/>
      <c r="M1126" s="19">
        <v>1</v>
      </c>
      <c r="N1126" s="37" t="s">
        <v>1230</v>
      </c>
      <c r="O1126" s="37" t="s">
        <v>1230</v>
      </c>
      <c r="P1126" s="19" t="s">
        <v>247</v>
      </c>
      <c r="Q1126" s="20">
        <v>0</v>
      </c>
      <c r="R1126" s="20">
        <v>0</v>
      </c>
      <c r="S1126" s="20">
        <v>0</v>
      </c>
      <c r="T1126" s="19" t="s">
        <v>41</v>
      </c>
      <c r="U1126" s="15"/>
      <c r="V1126" s="63" t="s">
        <v>48</v>
      </c>
      <c r="W1126" s="40" t="s">
        <v>163</v>
      </c>
      <c r="X1126" s="36" t="s">
        <v>50</v>
      </c>
    </row>
    <row r="1127" spans="1:24" ht="98.45" hidden="1" customHeight="1">
      <c r="A1127" s="19" t="s">
        <v>386</v>
      </c>
      <c r="B1127" s="19" t="s">
        <v>1286</v>
      </c>
      <c r="C1127" s="19" t="s">
        <v>1415</v>
      </c>
      <c r="D1127" s="19" t="s">
        <v>1425</v>
      </c>
      <c r="E1127" s="19">
        <v>10</v>
      </c>
      <c r="F1127" s="37" t="s">
        <v>1426</v>
      </c>
      <c r="G1127" s="19" t="s">
        <v>45</v>
      </c>
      <c r="H1127" s="19" t="s">
        <v>36</v>
      </c>
      <c r="I1127" s="19" t="s">
        <v>37</v>
      </c>
      <c r="J1127" s="67">
        <v>24</v>
      </c>
      <c r="K1127" s="164">
        <v>43966.458333333336</v>
      </c>
      <c r="L1127" s="164"/>
      <c r="M1127" s="37">
        <v>10</v>
      </c>
      <c r="N1127" s="19"/>
      <c r="O1127" s="19"/>
      <c r="P1127" s="19" t="s">
        <v>1419</v>
      </c>
      <c r="Q1127" s="20">
        <v>0</v>
      </c>
      <c r="R1127" s="20">
        <v>0</v>
      </c>
      <c r="S1127" s="154">
        <v>3000</v>
      </c>
      <c r="T1127" s="19" t="s">
        <v>41</v>
      </c>
      <c r="U1127" s="15" t="s">
        <v>2462</v>
      </c>
      <c r="V1127" s="22" t="s">
        <v>184</v>
      </c>
      <c r="W1127" s="15" t="s">
        <v>799</v>
      </c>
      <c r="X1127" s="71" t="s">
        <v>78</v>
      </c>
    </row>
    <row r="1128" spans="1:24" ht="114" hidden="1">
      <c r="A1128" s="19" t="s">
        <v>386</v>
      </c>
      <c r="B1128" s="19" t="s">
        <v>1192</v>
      </c>
      <c r="C1128" s="19" t="s">
        <v>1244</v>
      </c>
      <c r="D1128" s="19" t="s">
        <v>1194</v>
      </c>
      <c r="E1128" s="19">
        <v>15</v>
      </c>
      <c r="F1128" s="19" t="s">
        <v>1196</v>
      </c>
      <c r="G1128" s="19" t="s">
        <v>45</v>
      </c>
      <c r="H1128" s="19" t="s">
        <v>36</v>
      </c>
      <c r="I1128" s="19" t="s">
        <v>37</v>
      </c>
      <c r="J1128" s="52">
        <v>40</v>
      </c>
      <c r="K1128" s="8">
        <v>2020</v>
      </c>
      <c r="L1128" s="8"/>
      <c r="M1128" s="19">
        <v>1</v>
      </c>
      <c r="N1128" s="37" t="s">
        <v>1230</v>
      </c>
      <c r="O1128" s="37" t="s">
        <v>1230</v>
      </c>
      <c r="P1128" s="19" t="s">
        <v>247</v>
      </c>
      <c r="Q1128" s="20">
        <v>0</v>
      </c>
      <c r="R1128" s="20">
        <v>0</v>
      </c>
      <c r="S1128" s="20">
        <v>0</v>
      </c>
      <c r="T1128" s="19" t="s">
        <v>41</v>
      </c>
      <c r="U1128" s="15"/>
      <c r="V1128" s="63" t="s">
        <v>48</v>
      </c>
      <c r="W1128" s="40" t="s">
        <v>163</v>
      </c>
      <c r="X1128" s="36" t="s">
        <v>50</v>
      </c>
    </row>
    <row r="1129" spans="1:24" ht="128.25" hidden="1">
      <c r="A1129" s="19" t="s">
        <v>386</v>
      </c>
      <c r="B1129" s="19" t="s">
        <v>1192</v>
      </c>
      <c r="C1129" s="19" t="s">
        <v>1193</v>
      </c>
      <c r="D1129" s="19" t="s">
        <v>1202</v>
      </c>
      <c r="E1129" s="19">
        <v>20</v>
      </c>
      <c r="F1129" s="19" t="s">
        <v>1203</v>
      </c>
      <c r="G1129" s="19" t="s">
        <v>35</v>
      </c>
      <c r="H1129" s="19" t="s">
        <v>310</v>
      </c>
      <c r="I1129" s="19" t="s">
        <v>37</v>
      </c>
      <c r="J1129" s="52">
        <v>40</v>
      </c>
      <c r="K1129" s="8" t="s">
        <v>1204</v>
      </c>
      <c r="L1129" s="8"/>
      <c r="M1129" s="19">
        <v>1</v>
      </c>
      <c r="N1129" s="37">
        <v>1493499</v>
      </c>
      <c r="O1129" s="37" t="s">
        <v>1205</v>
      </c>
      <c r="P1129" s="54" t="s">
        <v>162</v>
      </c>
      <c r="Q1129" s="20">
        <v>980</v>
      </c>
      <c r="R1129" s="20">
        <v>2750</v>
      </c>
      <c r="S1129" s="20">
        <v>3730</v>
      </c>
      <c r="T1129" s="37" t="s">
        <v>41</v>
      </c>
      <c r="U1129" s="19"/>
      <c r="V1129" s="48" t="s">
        <v>218</v>
      </c>
      <c r="W1129" s="22" t="s">
        <v>568</v>
      </c>
      <c r="X1129" s="23"/>
    </row>
    <row r="1130" spans="1:24" ht="57.75" hidden="1">
      <c r="A1130" s="19" t="s">
        <v>386</v>
      </c>
      <c r="B1130" s="19" t="s">
        <v>1286</v>
      </c>
      <c r="C1130" s="19" t="s">
        <v>1286</v>
      </c>
      <c r="D1130" s="19" t="s">
        <v>1288</v>
      </c>
      <c r="E1130" s="19">
        <v>10</v>
      </c>
      <c r="F1130" s="37" t="s">
        <v>394</v>
      </c>
      <c r="G1130" s="19" t="s">
        <v>35</v>
      </c>
      <c r="H1130" s="19" t="s">
        <v>36</v>
      </c>
      <c r="I1130" s="37" t="s">
        <v>37</v>
      </c>
      <c r="J1130" s="67">
        <v>40</v>
      </c>
      <c r="K1130" s="19" t="s">
        <v>1447</v>
      </c>
      <c r="L1130" s="19"/>
      <c r="M1130" s="19">
        <v>1</v>
      </c>
      <c r="N1130" s="19">
        <v>1364956</v>
      </c>
      <c r="O1130" s="19" t="s">
        <v>1448</v>
      </c>
      <c r="P1130" s="19" t="s">
        <v>1449</v>
      </c>
      <c r="Q1130" s="20">
        <v>0</v>
      </c>
      <c r="R1130" s="20">
        <v>15000</v>
      </c>
      <c r="S1130" s="20">
        <v>15000</v>
      </c>
      <c r="T1130" s="19" t="s">
        <v>41</v>
      </c>
      <c r="U1130" s="50" t="s">
        <v>2463</v>
      </c>
      <c r="V1130" s="22" t="s">
        <v>218</v>
      </c>
      <c r="W1130" s="22" t="s">
        <v>398</v>
      </c>
      <c r="X1130" s="23"/>
    </row>
    <row r="1131" spans="1:24" ht="57.75" hidden="1">
      <c r="A1131" s="19" t="s">
        <v>386</v>
      </c>
      <c r="B1131" s="19" t="s">
        <v>1286</v>
      </c>
      <c r="C1131" s="19" t="s">
        <v>1286</v>
      </c>
      <c r="D1131" s="19" t="s">
        <v>1288</v>
      </c>
      <c r="E1131" s="19">
        <v>10</v>
      </c>
      <c r="F1131" s="37" t="s">
        <v>394</v>
      </c>
      <c r="G1131" s="19" t="s">
        <v>35</v>
      </c>
      <c r="H1131" s="19" t="s">
        <v>36</v>
      </c>
      <c r="I1131" s="37" t="s">
        <v>37</v>
      </c>
      <c r="J1131" s="67">
        <v>40</v>
      </c>
      <c r="K1131" s="19" t="s">
        <v>1447</v>
      </c>
      <c r="L1131" s="19"/>
      <c r="M1131" s="19">
        <v>1</v>
      </c>
      <c r="N1131" s="19">
        <v>6242704</v>
      </c>
      <c r="O1131" s="19" t="s">
        <v>1450</v>
      </c>
      <c r="P1131" s="19" t="s">
        <v>1449</v>
      </c>
      <c r="Q1131" s="20">
        <v>0</v>
      </c>
      <c r="R1131" s="20">
        <v>15000</v>
      </c>
      <c r="S1131" s="20">
        <v>15000</v>
      </c>
      <c r="T1131" s="19" t="s">
        <v>41</v>
      </c>
      <c r="U1131" s="50" t="s">
        <v>2463</v>
      </c>
      <c r="V1131" s="22" t="s">
        <v>218</v>
      </c>
      <c r="W1131" s="22" t="s">
        <v>398</v>
      </c>
      <c r="X1131" s="23"/>
    </row>
    <row r="1132" spans="1:24" ht="57.75" hidden="1">
      <c r="A1132" s="19" t="s">
        <v>386</v>
      </c>
      <c r="B1132" s="19" t="s">
        <v>1286</v>
      </c>
      <c r="C1132" s="19" t="s">
        <v>1286</v>
      </c>
      <c r="D1132" s="19" t="s">
        <v>1288</v>
      </c>
      <c r="E1132" s="19">
        <v>10</v>
      </c>
      <c r="F1132" s="37" t="s">
        <v>394</v>
      </c>
      <c r="G1132" s="19" t="s">
        <v>35</v>
      </c>
      <c r="H1132" s="19" t="s">
        <v>36</v>
      </c>
      <c r="I1132" s="37" t="s">
        <v>37</v>
      </c>
      <c r="J1132" s="67">
        <v>40</v>
      </c>
      <c r="K1132" s="19" t="s">
        <v>1447</v>
      </c>
      <c r="L1132" s="19"/>
      <c r="M1132" s="19">
        <v>1</v>
      </c>
      <c r="N1132" s="19">
        <v>1568594</v>
      </c>
      <c r="O1132" s="19" t="s">
        <v>1451</v>
      </c>
      <c r="P1132" s="19" t="s">
        <v>1449</v>
      </c>
      <c r="Q1132" s="20">
        <v>0</v>
      </c>
      <c r="R1132" s="20">
        <v>15000</v>
      </c>
      <c r="S1132" s="20">
        <v>15000</v>
      </c>
      <c r="T1132" s="19" t="s">
        <v>41</v>
      </c>
      <c r="U1132" s="50" t="s">
        <v>2463</v>
      </c>
      <c r="V1132" s="22" t="s">
        <v>218</v>
      </c>
      <c r="W1132" s="22" t="s">
        <v>398</v>
      </c>
      <c r="X1132" s="23"/>
    </row>
    <row r="1133" spans="1:24" ht="114" hidden="1">
      <c r="A1133" s="8" t="s">
        <v>386</v>
      </c>
      <c r="B1133" s="8" t="s">
        <v>386</v>
      </c>
      <c r="C1133" s="8" t="s">
        <v>386</v>
      </c>
      <c r="D1133" s="8" t="s">
        <v>393</v>
      </c>
      <c r="E1133" s="8">
        <v>10</v>
      </c>
      <c r="F1133" s="12" t="s">
        <v>394</v>
      </c>
      <c r="G1133" s="8" t="s">
        <v>35</v>
      </c>
      <c r="H1133" s="8" t="s">
        <v>310</v>
      </c>
      <c r="I1133" s="8" t="s">
        <v>37</v>
      </c>
      <c r="J1133" s="52">
        <v>48</v>
      </c>
      <c r="K1133" s="166" t="s">
        <v>395</v>
      </c>
      <c r="L1133" s="8"/>
      <c r="M1133" s="8">
        <v>1</v>
      </c>
      <c r="N1133" s="8">
        <v>1568431</v>
      </c>
      <c r="O1133" s="8" t="s">
        <v>396</v>
      </c>
      <c r="P1133" s="8" t="s">
        <v>397</v>
      </c>
      <c r="Q1133" s="28">
        <v>1000</v>
      </c>
      <c r="R1133" s="28">
        <v>18800</v>
      </c>
      <c r="S1133" s="28">
        <v>19800</v>
      </c>
      <c r="T1133" s="8" t="s">
        <v>41</v>
      </c>
      <c r="U1133" s="167" t="s">
        <v>2254</v>
      </c>
      <c r="V1133" s="167" t="s">
        <v>218</v>
      </c>
      <c r="W1133" s="167" t="s">
        <v>398</v>
      </c>
      <c r="X1133" s="167"/>
    </row>
    <row r="1134" spans="1:24" ht="128.25" hidden="1">
      <c r="A1134" s="8" t="s">
        <v>386</v>
      </c>
      <c r="B1134" s="8" t="s">
        <v>1192</v>
      </c>
      <c r="C1134" s="8" t="s">
        <v>1193</v>
      </c>
      <c r="D1134" s="8" t="s">
        <v>1202</v>
      </c>
      <c r="E1134" s="8">
        <v>20</v>
      </c>
      <c r="F1134" s="12" t="s">
        <v>394</v>
      </c>
      <c r="G1134" s="8" t="s">
        <v>35</v>
      </c>
      <c r="H1134" s="8" t="s">
        <v>310</v>
      </c>
      <c r="I1134" s="8" t="s">
        <v>37</v>
      </c>
      <c r="J1134" s="52">
        <v>48</v>
      </c>
      <c r="K1134" s="8" t="s">
        <v>1206</v>
      </c>
      <c r="L1134" s="8"/>
      <c r="M1134" s="8">
        <v>1</v>
      </c>
      <c r="N1134" s="12">
        <v>2438501</v>
      </c>
      <c r="O1134" s="12" t="s">
        <v>1200</v>
      </c>
      <c r="P1134" s="51" t="s">
        <v>162</v>
      </c>
      <c r="Q1134" s="14">
        <v>3580</v>
      </c>
      <c r="R1134" s="14">
        <v>20200</v>
      </c>
      <c r="S1134" s="14">
        <v>23780</v>
      </c>
      <c r="T1134" s="12" t="s">
        <v>41</v>
      </c>
      <c r="U1134" s="130"/>
      <c r="V1134" s="22" t="s">
        <v>218</v>
      </c>
      <c r="W1134" s="22" t="s">
        <v>398</v>
      </c>
      <c r="X1134" s="23"/>
    </row>
    <row r="1135" spans="1:24" ht="114" hidden="1">
      <c r="A1135" s="19" t="s">
        <v>386</v>
      </c>
      <c r="B1135" s="19" t="s">
        <v>1192</v>
      </c>
      <c r="C1135" s="19" t="s">
        <v>1244</v>
      </c>
      <c r="D1135" s="19" t="s">
        <v>1194</v>
      </c>
      <c r="E1135" s="19">
        <v>15</v>
      </c>
      <c r="F1135" s="19" t="s">
        <v>1196</v>
      </c>
      <c r="G1135" s="19" t="s">
        <v>45</v>
      </c>
      <c r="H1135" s="19" t="s">
        <v>36</v>
      </c>
      <c r="I1135" s="19" t="s">
        <v>37</v>
      </c>
      <c r="J1135" s="52">
        <v>40</v>
      </c>
      <c r="K1135" s="8">
        <v>2020</v>
      </c>
      <c r="L1135" s="8"/>
      <c r="M1135" s="19">
        <v>1</v>
      </c>
      <c r="N1135" s="37" t="s">
        <v>1230</v>
      </c>
      <c r="O1135" s="37" t="s">
        <v>1230</v>
      </c>
      <c r="P1135" s="19" t="s">
        <v>247</v>
      </c>
      <c r="Q1135" s="20">
        <v>0</v>
      </c>
      <c r="R1135" s="20">
        <v>0</v>
      </c>
      <c r="S1135" s="20">
        <v>0</v>
      </c>
      <c r="T1135" s="19" t="s">
        <v>41</v>
      </c>
      <c r="U1135" s="15"/>
      <c r="V1135" s="63" t="s">
        <v>48</v>
      </c>
      <c r="W1135" s="40" t="s">
        <v>163</v>
      </c>
      <c r="X1135" s="36" t="s">
        <v>50</v>
      </c>
    </row>
    <row r="1136" spans="1:24" ht="85.5" hidden="1">
      <c r="A1136" s="19" t="s">
        <v>386</v>
      </c>
      <c r="B1136" s="19" t="s">
        <v>1192</v>
      </c>
      <c r="C1136" s="19" t="s">
        <v>1221</v>
      </c>
      <c r="D1136" s="19" t="s">
        <v>1209</v>
      </c>
      <c r="E1136" s="19">
        <v>20</v>
      </c>
      <c r="F1136" s="19" t="s">
        <v>1229</v>
      </c>
      <c r="G1136" s="19" t="s">
        <v>35</v>
      </c>
      <c r="H1136" s="19" t="s">
        <v>310</v>
      </c>
      <c r="I1136" s="19" t="s">
        <v>37</v>
      </c>
      <c r="J1136" s="52">
        <v>40</v>
      </c>
      <c r="K1136" s="8" t="s">
        <v>1230</v>
      </c>
      <c r="L1136" s="8"/>
      <c r="M1136" s="19">
        <v>1</v>
      </c>
      <c r="N1136" s="37" t="s">
        <v>1230</v>
      </c>
      <c r="O1136" s="168" t="s">
        <v>1231</v>
      </c>
      <c r="P1136" s="54" t="s">
        <v>162</v>
      </c>
      <c r="Q1136" s="60">
        <v>3000</v>
      </c>
      <c r="R1136" s="20">
        <v>18800</v>
      </c>
      <c r="S1136" s="20">
        <v>21800</v>
      </c>
      <c r="T1136" s="19" t="s">
        <v>41</v>
      </c>
      <c r="U1136" s="19"/>
      <c r="V1136" s="21" t="s">
        <v>184</v>
      </c>
      <c r="W1136" s="15" t="s">
        <v>1226</v>
      </c>
      <c r="X1136" s="23"/>
    </row>
    <row r="1137" spans="1:24" ht="128.25" hidden="1">
      <c r="A1137" s="19" t="s">
        <v>386</v>
      </c>
      <c r="B1137" s="19" t="s">
        <v>1192</v>
      </c>
      <c r="C1137" s="19" t="s">
        <v>1256</v>
      </c>
      <c r="D1137" s="19" t="s">
        <v>1257</v>
      </c>
      <c r="E1137" s="19">
        <v>15</v>
      </c>
      <c r="F1137" s="37" t="s">
        <v>1258</v>
      </c>
      <c r="G1137" s="19" t="s">
        <v>145</v>
      </c>
      <c r="H1137" s="19" t="s">
        <v>36</v>
      </c>
      <c r="I1137" s="19" t="s">
        <v>46</v>
      </c>
      <c r="J1137" s="52">
        <v>360</v>
      </c>
      <c r="K1137" s="8" t="s">
        <v>1259</v>
      </c>
      <c r="L1137" s="8" t="s">
        <v>272</v>
      </c>
      <c r="M1137" s="19">
        <v>1</v>
      </c>
      <c r="N1137" s="37">
        <v>1491389</v>
      </c>
      <c r="O1137" s="37" t="s">
        <v>1260</v>
      </c>
      <c r="P1137" s="54" t="s">
        <v>162</v>
      </c>
      <c r="Q1137" s="20">
        <v>0</v>
      </c>
      <c r="R1137" s="20">
        <v>0</v>
      </c>
      <c r="S1137" s="20">
        <v>0</v>
      </c>
      <c r="T1137" s="37" t="s">
        <v>145</v>
      </c>
      <c r="U1137" s="19"/>
      <c r="V1137" s="22" t="s">
        <v>218</v>
      </c>
      <c r="W1137" s="22" t="s">
        <v>398</v>
      </c>
      <c r="X1137" s="23"/>
    </row>
    <row r="1138" spans="1:24" ht="42.75" hidden="1">
      <c r="A1138" s="19" t="s">
        <v>386</v>
      </c>
      <c r="B1138" s="19" t="s">
        <v>1286</v>
      </c>
      <c r="C1138" s="19" t="s">
        <v>1388</v>
      </c>
      <c r="D1138" s="19" t="s">
        <v>1288</v>
      </c>
      <c r="E1138" s="19">
        <v>10</v>
      </c>
      <c r="F1138" s="37" t="s">
        <v>1021</v>
      </c>
      <c r="G1138" s="19" t="s">
        <v>145</v>
      </c>
      <c r="H1138" s="19" t="s">
        <v>36</v>
      </c>
      <c r="I1138" s="19" t="s">
        <v>46</v>
      </c>
      <c r="J1138" s="67">
        <v>120</v>
      </c>
      <c r="K1138" s="19" t="s">
        <v>1389</v>
      </c>
      <c r="L1138" s="19" t="s">
        <v>356</v>
      </c>
      <c r="M1138" s="19">
        <v>1</v>
      </c>
      <c r="N1138" s="103" t="s">
        <v>1390</v>
      </c>
      <c r="O1138" s="19" t="s">
        <v>1391</v>
      </c>
      <c r="P1138" s="54" t="s">
        <v>162</v>
      </c>
      <c r="Q1138" s="20">
        <v>0</v>
      </c>
      <c r="R1138" s="20">
        <v>0</v>
      </c>
      <c r="S1138" s="20">
        <v>0</v>
      </c>
      <c r="T1138" s="19" t="s">
        <v>145</v>
      </c>
      <c r="U1138" s="19"/>
      <c r="V1138" s="22" t="s">
        <v>218</v>
      </c>
      <c r="W1138" s="22" t="s">
        <v>398</v>
      </c>
      <c r="X1138" s="23"/>
    </row>
    <row r="1139" spans="1:24" ht="128.25" hidden="1">
      <c r="A1139" s="19" t="s">
        <v>386</v>
      </c>
      <c r="B1139" s="19" t="s">
        <v>1192</v>
      </c>
      <c r="C1139" s="19" t="s">
        <v>1193</v>
      </c>
      <c r="D1139" s="19" t="s">
        <v>1207</v>
      </c>
      <c r="E1139" s="19">
        <v>20</v>
      </c>
      <c r="F1139" s="19" t="s">
        <v>1208</v>
      </c>
      <c r="G1139" s="19" t="s">
        <v>35</v>
      </c>
      <c r="H1139" s="19" t="s">
        <v>36</v>
      </c>
      <c r="I1139" s="19" t="s">
        <v>46</v>
      </c>
      <c r="J1139" s="52">
        <v>24</v>
      </c>
      <c r="K1139" s="8">
        <v>2020</v>
      </c>
      <c r="L1139" s="8"/>
      <c r="M1139" s="19">
        <v>1</v>
      </c>
      <c r="N1139" s="37">
        <v>1493499</v>
      </c>
      <c r="O1139" s="37" t="s">
        <v>1205</v>
      </c>
      <c r="P1139" s="54" t="s">
        <v>162</v>
      </c>
      <c r="Q1139" s="20">
        <v>0</v>
      </c>
      <c r="R1139" s="20">
        <v>0</v>
      </c>
      <c r="S1139" s="20">
        <v>0</v>
      </c>
      <c r="T1139" s="19" t="s">
        <v>41</v>
      </c>
      <c r="U1139" s="19" t="s">
        <v>2464</v>
      </c>
      <c r="V1139" s="21" t="s">
        <v>48</v>
      </c>
      <c r="W1139" s="22" t="s">
        <v>188</v>
      </c>
      <c r="X1139" s="23"/>
    </row>
    <row r="1140" spans="1:24" ht="128.25" hidden="1">
      <c r="A1140" s="19" t="s">
        <v>386</v>
      </c>
      <c r="B1140" s="19" t="s">
        <v>1192</v>
      </c>
      <c r="C1140" s="19" t="s">
        <v>1256</v>
      </c>
      <c r="D1140" s="19" t="s">
        <v>1257</v>
      </c>
      <c r="E1140" s="19">
        <v>20</v>
      </c>
      <c r="F1140" s="19" t="s">
        <v>1261</v>
      </c>
      <c r="G1140" s="19" t="s">
        <v>35</v>
      </c>
      <c r="H1140" s="19" t="s">
        <v>310</v>
      </c>
      <c r="I1140" s="19" t="s">
        <v>37</v>
      </c>
      <c r="J1140" s="52">
        <v>40</v>
      </c>
      <c r="K1140" s="8" t="s">
        <v>1262</v>
      </c>
      <c r="L1140" s="8"/>
      <c r="M1140" s="19">
        <v>1</v>
      </c>
      <c r="N1140" s="37">
        <v>2091133</v>
      </c>
      <c r="O1140" s="37" t="s">
        <v>1263</v>
      </c>
      <c r="P1140" s="19" t="s">
        <v>268</v>
      </c>
      <c r="Q1140" s="20">
        <v>3279</v>
      </c>
      <c r="R1140" s="20">
        <v>18600</v>
      </c>
      <c r="S1140" s="20">
        <v>21879</v>
      </c>
      <c r="T1140" s="37" t="s">
        <v>41</v>
      </c>
      <c r="U1140" s="19"/>
      <c r="V1140" s="127" t="s">
        <v>1264</v>
      </c>
      <c r="W1140" s="22" t="s">
        <v>1265</v>
      </c>
      <c r="X1140" s="23"/>
    </row>
    <row r="1141" spans="1:24" ht="42.75" hidden="1">
      <c r="A1141" s="19" t="s">
        <v>386</v>
      </c>
      <c r="B1141" s="19" t="s">
        <v>1286</v>
      </c>
      <c r="C1141" s="19" t="s">
        <v>1299</v>
      </c>
      <c r="D1141" s="19" t="s">
        <v>1288</v>
      </c>
      <c r="E1141" s="19">
        <v>10</v>
      </c>
      <c r="F1141" s="19" t="s">
        <v>1300</v>
      </c>
      <c r="G1141" s="19" t="s">
        <v>145</v>
      </c>
      <c r="H1141" s="19" t="s">
        <v>36</v>
      </c>
      <c r="I1141" s="19" t="s">
        <v>46</v>
      </c>
      <c r="J1141" s="67">
        <v>360</v>
      </c>
      <c r="K1141" s="19" t="s">
        <v>1301</v>
      </c>
      <c r="L1141" s="19" t="s">
        <v>759</v>
      </c>
      <c r="M1141" s="19">
        <v>1</v>
      </c>
      <c r="N1141" s="103" t="s">
        <v>1302</v>
      </c>
      <c r="O1141" s="19" t="s">
        <v>1303</v>
      </c>
      <c r="P1141" s="54" t="s">
        <v>162</v>
      </c>
      <c r="Q1141" s="20">
        <v>0</v>
      </c>
      <c r="R1141" s="20">
        <v>0</v>
      </c>
      <c r="S1141" s="20">
        <v>0</v>
      </c>
      <c r="T1141" s="19" t="s">
        <v>145</v>
      </c>
      <c r="U1141" s="19"/>
      <c r="V1141" s="21" t="s">
        <v>866</v>
      </c>
      <c r="W1141" s="22" t="s">
        <v>1304</v>
      </c>
      <c r="X1141" s="23"/>
    </row>
    <row r="1142" spans="1:24" ht="85.5" hidden="1">
      <c r="A1142" s="19" t="s">
        <v>386</v>
      </c>
      <c r="B1142" s="19" t="s">
        <v>1192</v>
      </c>
      <c r="C1142" s="19" t="s">
        <v>1193</v>
      </c>
      <c r="D1142" s="19" t="s">
        <v>1209</v>
      </c>
      <c r="E1142" s="19">
        <v>20</v>
      </c>
      <c r="F1142" s="19" t="s">
        <v>1210</v>
      </c>
      <c r="G1142" s="19" t="s">
        <v>35</v>
      </c>
      <c r="H1142" s="19" t="s">
        <v>36</v>
      </c>
      <c r="I1142" s="19" t="s">
        <v>46</v>
      </c>
      <c r="J1142" s="52">
        <v>180</v>
      </c>
      <c r="K1142" s="8">
        <v>2020</v>
      </c>
      <c r="L1142" s="8"/>
      <c r="M1142" s="19">
        <v>1</v>
      </c>
      <c r="N1142" s="37">
        <v>1492166</v>
      </c>
      <c r="O1142" s="37" t="s">
        <v>1211</v>
      </c>
      <c r="P1142" s="54" t="s">
        <v>162</v>
      </c>
      <c r="Q1142" s="20">
        <v>0</v>
      </c>
      <c r="R1142" s="20">
        <v>0</v>
      </c>
      <c r="S1142" s="20">
        <v>0</v>
      </c>
      <c r="T1142" s="19" t="s">
        <v>41</v>
      </c>
      <c r="U1142" s="19" t="s">
        <v>2465</v>
      </c>
      <c r="V1142" s="21" t="s">
        <v>184</v>
      </c>
      <c r="W1142" s="22" t="s">
        <v>542</v>
      </c>
      <c r="X1142" s="23"/>
    </row>
    <row r="1143" spans="1:24" ht="42.75" hidden="1">
      <c r="A1143" s="19" t="s">
        <v>386</v>
      </c>
      <c r="B1143" s="19" t="s">
        <v>1286</v>
      </c>
      <c r="C1143" s="19" t="s">
        <v>1503</v>
      </c>
      <c r="D1143" s="19" t="s">
        <v>1288</v>
      </c>
      <c r="E1143" s="19">
        <v>10</v>
      </c>
      <c r="F1143" s="19" t="s">
        <v>1504</v>
      </c>
      <c r="G1143" s="19" t="s">
        <v>145</v>
      </c>
      <c r="H1143" s="19" t="s">
        <v>36</v>
      </c>
      <c r="I1143" s="19" t="s">
        <v>46</v>
      </c>
      <c r="J1143" s="67">
        <v>120</v>
      </c>
      <c r="K1143" s="115">
        <v>44044</v>
      </c>
      <c r="L1143" s="19" t="s">
        <v>759</v>
      </c>
      <c r="M1143" s="19">
        <v>1</v>
      </c>
      <c r="N1143" s="103" t="s">
        <v>1505</v>
      </c>
      <c r="O1143" s="19" t="s">
        <v>1506</v>
      </c>
      <c r="P1143" s="54" t="s">
        <v>162</v>
      </c>
      <c r="Q1143" s="20">
        <v>0</v>
      </c>
      <c r="R1143" s="20">
        <v>0</v>
      </c>
      <c r="S1143" s="20">
        <v>0</v>
      </c>
      <c r="T1143" s="19" t="s">
        <v>145</v>
      </c>
      <c r="U1143" s="19"/>
      <c r="V1143" s="127" t="s">
        <v>218</v>
      </c>
      <c r="W1143" s="22" t="s">
        <v>1507</v>
      </c>
      <c r="X1143" s="23"/>
    </row>
    <row r="1144" spans="1:24" ht="85.5" hidden="1">
      <c r="A1144" s="19" t="s">
        <v>386</v>
      </c>
      <c r="B1144" s="19" t="s">
        <v>1192</v>
      </c>
      <c r="C1144" s="19" t="s">
        <v>1193</v>
      </c>
      <c r="D1144" s="19" t="s">
        <v>1209</v>
      </c>
      <c r="E1144" s="19">
        <v>20</v>
      </c>
      <c r="F1144" s="19" t="s">
        <v>1212</v>
      </c>
      <c r="G1144" s="19" t="s">
        <v>45</v>
      </c>
      <c r="H1144" s="19" t="s">
        <v>36</v>
      </c>
      <c r="I1144" s="19" t="s">
        <v>37</v>
      </c>
      <c r="J1144" s="52">
        <v>60</v>
      </c>
      <c r="K1144" s="8">
        <v>2020</v>
      </c>
      <c r="L1144" s="8"/>
      <c r="M1144" s="19">
        <v>1</v>
      </c>
      <c r="N1144" s="37">
        <v>3002067</v>
      </c>
      <c r="O1144" s="37" t="s">
        <v>1197</v>
      </c>
      <c r="P1144" s="8" t="s">
        <v>40</v>
      </c>
      <c r="Q1144" s="20">
        <v>0</v>
      </c>
      <c r="R1144" s="20">
        <v>0</v>
      </c>
      <c r="S1144" s="20">
        <v>0</v>
      </c>
      <c r="T1144" s="19" t="s">
        <v>41</v>
      </c>
      <c r="U1144" s="19" t="s">
        <v>2466</v>
      </c>
      <c r="V1144" s="22" t="s">
        <v>184</v>
      </c>
      <c r="W1144" s="22" t="s">
        <v>248</v>
      </c>
      <c r="X1144" s="18" t="s">
        <v>58</v>
      </c>
    </row>
    <row r="1145" spans="1:24" ht="71.25" hidden="1">
      <c r="A1145" s="19" t="s">
        <v>386</v>
      </c>
      <c r="B1145" s="19" t="s">
        <v>1286</v>
      </c>
      <c r="C1145" s="19" t="s">
        <v>1378</v>
      </c>
      <c r="D1145" s="19" t="s">
        <v>1312</v>
      </c>
      <c r="E1145" s="19">
        <v>10</v>
      </c>
      <c r="F1145" s="19" t="s">
        <v>1379</v>
      </c>
      <c r="G1145" s="19" t="s">
        <v>145</v>
      </c>
      <c r="H1145" s="19" t="s">
        <v>36</v>
      </c>
      <c r="I1145" s="19" t="s">
        <v>46</v>
      </c>
      <c r="J1145" s="67" t="s">
        <v>1380</v>
      </c>
      <c r="K1145" s="19" t="s">
        <v>1381</v>
      </c>
      <c r="L1145" s="19" t="s">
        <v>272</v>
      </c>
      <c r="M1145" s="19">
        <v>1</v>
      </c>
      <c r="N1145" s="103" t="s">
        <v>1382</v>
      </c>
      <c r="O1145" s="19" t="s">
        <v>1383</v>
      </c>
      <c r="P1145" s="54" t="s">
        <v>162</v>
      </c>
      <c r="Q1145" s="20">
        <v>0</v>
      </c>
      <c r="R1145" s="20">
        <v>0</v>
      </c>
      <c r="S1145" s="20">
        <v>0</v>
      </c>
      <c r="T1145" s="19" t="s">
        <v>145</v>
      </c>
      <c r="U1145" s="19" t="s">
        <v>2467</v>
      </c>
      <c r="V1145" s="21" t="s">
        <v>148</v>
      </c>
      <c r="W1145" s="22" t="s">
        <v>149</v>
      </c>
      <c r="X1145" s="23"/>
    </row>
    <row r="1146" spans="1:24" ht="60" hidden="1">
      <c r="A1146" s="19" t="s">
        <v>386</v>
      </c>
      <c r="B1146" s="19" t="s">
        <v>1286</v>
      </c>
      <c r="C1146" s="19" t="s">
        <v>1492</v>
      </c>
      <c r="D1146" s="19" t="s">
        <v>1288</v>
      </c>
      <c r="E1146" s="19">
        <v>10</v>
      </c>
      <c r="F1146" s="19" t="s">
        <v>1493</v>
      </c>
      <c r="G1146" s="19" t="s">
        <v>145</v>
      </c>
      <c r="H1146" s="19" t="s">
        <v>36</v>
      </c>
      <c r="I1146" s="19" t="s">
        <v>37</v>
      </c>
      <c r="J1146" s="67">
        <v>120</v>
      </c>
      <c r="K1146" s="19" t="s">
        <v>1494</v>
      </c>
      <c r="L1146" s="19" t="s">
        <v>152</v>
      </c>
      <c r="M1146" s="19">
        <v>1</v>
      </c>
      <c r="N1146" s="103" t="s">
        <v>1495</v>
      </c>
      <c r="O1146" s="19" t="s">
        <v>1496</v>
      </c>
      <c r="P1146" s="54" t="s">
        <v>162</v>
      </c>
      <c r="Q1146" s="20">
        <v>0</v>
      </c>
      <c r="R1146" s="20">
        <v>0</v>
      </c>
      <c r="S1146" s="20">
        <v>0</v>
      </c>
      <c r="T1146" s="19" t="s">
        <v>145</v>
      </c>
      <c r="U1146" s="155" t="s">
        <v>2468</v>
      </c>
      <c r="V1146" s="21" t="s">
        <v>235</v>
      </c>
      <c r="W1146" s="22" t="s">
        <v>236</v>
      </c>
      <c r="X1146" s="23"/>
    </row>
    <row r="1147" spans="1:24" ht="42.75">
      <c r="A1147" s="19" t="s">
        <v>386</v>
      </c>
      <c r="B1147" s="19" t="s">
        <v>1286</v>
      </c>
      <c r="C1147" s="19" t="s">
        <v>1323</v>
      </c>
      <c r="D1147" s="19" t="s">
        <v>1288</v>
      </c>
      <c r="E1147" s="19">
        <v>10</v>
      </c>
      <c r="F1147" s="19" t="s">
        <v>1324</v>
      </c>
      <c r="G1147" s="19" t="s">
        <v>145</v>
      </c>
      <c r="H1147" s="19" t="s">
        <v>1325</v>
      </c>
      <c r="I1147" s="19" t="s">
        <v>37</v>
      </c>
      <c r="J1147" s="67">
        <v>120</v>
      </c>
      <c r="K1147" s="115">
        <v>44075</v>
      </c>
      <c r="L1147" s="19" t="s">
        <v>216</v>
      </c>
      <c r="M1147" s="19">
        <v>1</v>
      </c>
      <c r="N1147" s="103" t="s">
        <v>1326</v>
      </c>
      <c r="O1147" s="19" t="s">
        <v>1327</v>
      </c>
      <c r="P1147" s="19" t="s">
        <v>107</v>
      </c>
      <c r="Q1147" s="20">
        <v>0</v>
      </c>
      <c r="R1147" s="20">
        <v>0</v>
      </c>
      <c r="S1147" s="20">
        <v>0</v>
      </c>
      <c r="T1147" s="19" t="s">
        <v>145</v>
      </c>
      <c r="U1147" s="19"/>
      <c r="V1147" s="19"/>
      <c r="W1147" s="22" t="s">
        <v>1328</v>
      </c>
      <c r="X1147" s="23"/>
    </row>
    <row r="1148" spans="1:24" ht="57" hidden="1">
      <c r="A1148" s="19" t="s">
        <v>386</v>
      </c>
      <c r="B1148" s="19" t="s">
        <v>1286</v>
      </c>
      <c r="C1148" s="19" t="s">
        <v>1514</v>
      </c>
      <c r="D1148" s="19" t="s">
        <v>1288</v>
      </c>
      <c r="E1148" s="19">
        <v>10</v>
      </c>
      <c r="F1148" s="19" t="s">
        <v>1515</v>
      </c>
      <c r="G1148" s="19" t="s">
        <v>145</v>
      </c>
      <c r="H1148" s="19" t="s">
        <v>265</v>
      </c>
      <c r="I1148" s="19" t="s">
        <v>91</v>
      </c>
      <c r="J1148" s="67" t="s">
        <v>1343</v>
      </c>
      <c r="K1148" s="19" t="s">
        <v>810</v>
      </c>
      <c r="L1148" s="19" t="s">
        <v>759</v>
      </c>
      <c r="M1148" s="19">
        <v>1</v>
      </c>
      <c r="N1148" s="103" t="s">
        <v>1516</v>
      </c>
      <c r="O1148" s="19" t="s">
        <v>1517</v>
      </c>
      <c r="P1148" s="54" t="s">
        <v>162</v>
      </c>
      <c r="Q1148" s="20">
        <v>0</v>
      </c>
      <c r="R1148" s="20">
        <v>0</v>
      </c>
      <c r="S1148" s="20">
        <v>0</v>
      </c>
      <c r="T1148" s="19" t="s">
        <v>145</v>
      </c>
      <c r="U1148" s="19"/>
      <c r="V1148" s="19"/>
      <c r="W1148" s="22" t="s">
        <v>1328</v>
      </c>
      <c r="X1148" s="23"/>
    </row>
    <row r="1149" spans="1:24" ht="42.75" hidden="1">
      <c r="A1149" s="19" t="s">
        <v>386</v>
      </c>
      <c r="B1149" s="19" t="s">
        <v>1286</v>
      </c>
      <c r="C1149" s="19" t="s">
        <v>1518</v>
      </c>
      <c r="D1149" s="19" t="s">
        <v>1288</v>
      </c>
      <c r="E1149" s="19">
        <v>10</v>
      </c>
      <c r="F1149" s="19" t="s">
        <v>1519</v>
      </c>
      <c r="G1149" s="19" t="s">
        <v>145</v>
      </c>
      <c r="H1149" s="19" t="s">
        <v>36</v>
      </c>
      <c r="I1149" s="19" t="s">
        <v>46</v>
      </c>
      <c r="J1149" s="67" t="s">
        <v>1295</v>
      </c>
      <c r="K1149" s="115">
        <v>44013</v>
      </c>
      <c r="L1149" s="19" t="s">
        <v>152</v>
      </c>
      <c r="M1149" s="19">
        <v>1</v>
      </c>
      <c r="N1149" s="103" t="s">
        <v>1520</v>
      </c>
      <c r="O1149" s="19" t="s">
        <v>1521</v>
      </c>
      <c r="P1149" s="54" t="s">
        <v>162</v>
      </c>
      <c r="Q1149" s="20">
        <v>0</v>
      </c>
      <c r="R1149" s="20">
        <v>0</v>
      </c>
      <c r="S1149" s="20">
        <v>0</v>
      </c>
      <c r="T1149" s="19" t="s">
        <v>145</v>
      </c>
      <c r="U1149" s="19"/>
      <c r="V1149" s="22" t="s">
        <v>218</v>
      </c>
      <c r="W1149" s="22" t="s">
        <v>219</v>
      </c>
      <c r="X1149" s="23"/>
    </row>
    <row r="1150" spans="1:24" ht="128.25" hidden="1">
      <c r="A1150" s="19" t="s">
        <v>386</v>
      </c>
      <c r="B1150" s="19" t="s">
        <v>1192</v>
      </c>
      <c r="C1150" s="19" t="s">
        <v>1193</v>
      </c>
      <c r="D1150" s="19" t="s">
        <v>1202</v>
      </c>
      <c r="E1150" s="19">
        <v>20</v>
      </c>
      <c r="F1150" s="19" t="s">
        <v>1213</v>
      </c>
      <c r="G1150" s="19" t="s">
        <v>35</v>
      </c>
      <c r="H1150" s="19" t="s">
        <v>36</v>
      </c>
      <c r="I1150" s="19" t="s">
        <v>37</v>
      </c>
      <c r="J1150" s="52">
        <v>16</v>
      </c>
      <c r="K1150" s="8" t="s">
        <v>1214</v>
      </c>
      <c r="L1150" s="8"/>
      <c r="M1150" s="19">
        <v>1</v>
      </c>
      <c r="N1150" s="37">
        <v>1568595</v>
      </c>
      <c r="O1150" s="37" t="s">
        <v>1201</v>
      </c>
      <c r="P1150" s="54" t="s">
        <v>162</v>
      </c>
      <c r="Q1150" s="20">
        <v>10602</v>
      </c>
      <c r="R1150" s="20">
        <v>14600</v>
      </c>
      <c r="S1150" s="20">
        <v>25202</v>
      </c>
      <c r="T1150" s="37" t="s">
        <v>41</v>
      </c>
      <c r="U1150" s="19"/>
      <c r="V1150" s="22" t="s">
        <v>184</v>
      </c>
      <c r="W1150" s="15" t="s">
        <v>799</v>
      </c>
      <c r="X1150" s="23"/>
    </row>
    <row r="1151" spans="1:24" ht="74.25" hidden="1">
      <c r="A1151" s="19" t="s">
        <v>386</v>
      </c>
      <c r="B1151" s="19" t="s">
        <v>1286</v>
      </c>
      <c r="C1151" s="19" t="s">
        <v>1352</v>
      </c>
      <c r="D1151" s="19" t="s">
        <v>1312</v>
      </c>
      <c r="E1151" s="19">
        <v>10</v>
      </c>
      <c r="F1151" s="54" t="s">
        <v>1353</v>
      </c>
      <c r="G1151" s="19" t="s">
        <v>145</v>
      </c>
      <c r="H1151" s="19" t="s">
        <v>36</v>
      </c>
      <c r="I1151" s="19" t="s">
        <v>46</v>
      </c>
      <c r="J1151" s="67" t="s">
        <v>1295</v>
      </c>
      <c r="K1151" s="19" t="s">
        <v>1354</v>
      </c>
      <c r="L1151" s="19" t="s">
        <v>152</v>
      </c>
      <c r="M1151" s="19">
        <v>1</v>
      </c>
      <c r="N1151" s="103" t="s">
        <v>1355</v>
      </c>
      <c r="O1151" s="19" t="s">
        <v>1356</v>
      </c>
      <c r="P1151" s="19" t="s">
        <v>40</v>
      </c>
      <c r="Q1151" s="20">
        <v>0</v>
      </c>
      <c r="R1151" s="20">
        <v>0</v>
      </c>
      <c r="S1151" s="20">
        <v>0</v>
      </c>
      <c r="T1151" s="19" t="s">
        <v>145</v>
      </c>
      <c r="U1151" s="50" t="s">
        <v>2469</v>
      </c>
      <c r="V1151" s="15" t="s">
        <v>92</v>
      </c>
      <c r="W1151" s="22" t="s">
        <v>517</v>
      </c>
      <c r="X1151" s="23"/>
    </row>
    <row r="1152" spans="1:24" ht="128.25" hidden="1">
      <c r="A1152" s="19" t="s">
        <v>386</v>
      </c>
      <c r="B1152" s="19" t="s">
        <v>1286</v>
      </c>
      <c r="C1152" s="19" t="s">
        <v>1522</v>
      </c>
      <c r="D1152" s="19" t="s">
        <v>1508</v>
      </c>
      <c r="E1152" s="19">
        <v>12</v>
      </c>
      <c r="F1152" s="19" t="s">
        <v>1523</v>
      </c>
      <c r="G1152" s="19" t="s">
        <v>145</v>
      </c>
      <c r="H1152" s="19" t="s">
        <v>36</v>
      </c>
      <c r="I1152" s="19" t="s">
        <v>46</v>
      </c>
      <c r="J1152" s="67" t="s">
        <v>1407</v>
      </c>
      <c r="K1152" s="19" t="s">
        <v>1524</v>
      </c>
      <c r="L1152" s="19" t="s">
        <v>566</v>
      </c>
      <c r="M1152" s="19">
        <v>1</v>
      </c>
      <c r="N1152" s="103" t="s">
        <v>1525</v>
      </c>
      <c r="O1152" s="19" t="s">
        <v>1526</v>
      </c>
      <c r="P1152" s="54" t="s">
        <v>162</v>
      </c>
      <c r="Q1152" s="20">
        <v>0</v>
      </c>
      <c r="R1152" s="20">
        <v>0</v>
      </c>
      <c r="S1152" s="20">
        <v>0</v>
      </c>
      <c r="T1152" s="19" t="s">
        <v>145</v>
      </c>
      <c r="U1152" s="19"/>
      <c r="V1152" s="127" t="s">
        <v>42</v>
      </c>
      <c r="W1152" s="22" t="s">
        <v>1029</v>
      </c>
      <c r="X1152" s="23"/>
    </row>
    <row r="1153" spans="1:24" ht="42.75" hidden="1">
      <c r="A1153" s="19" t="s">
        <v>386</v>
      </c>
      <c r="B1153" s="19" t="s">
        <v>1286</v>
      </c>
      <c r="C1153" s="19" t="s">
        <v>1497</v>
      </c>
      <c r="D1153" s="19" t="s">
        <v>1288</v>
      </c>
      <c r="E1153" s="19">
        <v>10</v>
      </c>
      <c r="F1153" s="19" t="s">
        <v>1498</v>
      </c>
      <c r="G1153" s="19" t="s">
        <v>145</v>
      </c>
      <c r="H1153" s="19" t="s">
        <v>36</v>
      </c>
      <c r="I1153" s="19" t="s">
        <v>46</v>
      </c>
      <c r="J1153" s="67">
        <v>360</v>
      </c>
      <c r="K1153" s="19" t="s">
        <v>1499</v>
      </c>
      <c r="L1153" s="19" t="s">
        <v>147</v>
      </c>
      <c r="M1153" s="19">
        <v>1</v>
      </c>
      <c r="N1153" s="103" t="s">
        <v>1500</v>
      </c>
      <c r="O1153" s="37" t="s">
        <v>1501</v>
      </c>
      <c r="P1153" s="54" t="s">
        <v>162</v>
      </c>
      <c r="Q1153" s="20">
        <v>0</v>
      </c>
      <c r="R1153" s="20">
        <v>0</v>
      </c>
      <c r="S1153" s="20">
        <v>0</v>
      </c>
      <c r="T1153" s="19" t="s">
        <v>145</v>
      </c>
      <c r="U1153" s="19"/>
      <c r="V1153" s="127" t="s">
        <v>176</v>
      </c>
      <c r="W1153" s="22" t="s">
        <v>1502</v>
      </c>
      <c r="X1153" s="23"/>
    </row>
    <row r="1154" spans="1:24" ht="42.75" hidden="1">
      <c r="A1154" s="19" t="s">
        <v>386</v>
      </c>
      <c r="B1154" s="19" t="s">
        <v>1286</v>
      </c>
      <c r="C1154" s="19" t="s">
        <v>1415</v>
      </c>
      <c r="D1154" s="19" t="s">
        <v>1288</v>
      </c>
      <c r="E1154" s="19">
        <v>10</v>
      </c>
      <c r="F1154" s="19" t="s">
        <v>1427</v>
      </c>
      <c r="G1154" s="19" t="s">
        <v>145</v>
      </c>
      <c r="H1154" s="19" t="s">
        <v>36</v>
      </c>
      <c r="I1154" s="19" t="s">
        <v>46</v>
      </c>
      <c r="J1154" s="67">
        <v>360</v>
      </c>
      <c r="K1154" s="19" t="s">
        <v>1428</v>
      </c>
      <c r="L1154" s="19" t="s">
        <v>566</v>
      </c>
      <c r="M1154" s="19">
        <v>1</v>
      </c>
      <c r="N1154" s="19">
        <v>1492975</v>
      </c>
      <c r="O1154" s="19" t="s">
        <v>1429</v>
      </c>
      <c r="P1154" s="54" t="s">
        <v>162</v>
      </c>
      <c r="Q1154" s="20">
        <v>0</v>
      </c>
      <c r="R1154" s="20">
        <v>0</v>
      </c>
      <c r="S1154" s="20">
        <v>0</v>
      </c>
      <c r="T1154" s="19" t="s">
        <v>145</v>
      </c>
      <c r="V1154" s="15" t="s">
        <v>201</v>
      </c>
      <c r="W1154" s="15" t="s">
        <v>202</v>
      </c>
      <c r="X1154" s="23"/>
    </row>
    <row r="1155" spans="1:24" ht="42.75" hidden="1">
      <c r="A1155" s="19" t="s">
        <v>386</v>
      </c>
      <c r="B1155" s="19" t="s">
        <v>1286</v>
      </c>
      <c r="C1155" s="19" t="s">
        <v>1329</v>
      </c>
      <c r="D1155" s="19" t="s">
        <v>1288</v>
      </c>
      <c r="E1155" s="19">
        <v>10</v>
      </c>
      <c r="F1155" s="19" t="s">
        <v>1330</v>
      </c>
      <c r="G1155" s="19" t="s">
        <v>145</v>
      </c>
      <c r="H1155" s="19" t="s">
        <v>36</v>
      </c>
      <c r="I1155" s="19" t="s">
        <v>46</v>
      </c>
      <c r="J1155" s="67" t="s">
        <v>1295</v>
      </c>
      <c r="K1155" s="19" t="s">
        <v>1331</v>
      </c>
      <c r="L1155" s="10" t="s">
        <v>224</v>
      </c>
      <c r="M1155" s="19">
        <v>1</v>
      </c>
      <c r="N1155" s="103" t="s">
        <v>1332</v>
      </c>
      <c r="O1155" s="19" t="s">
        <v>1333</v>
      </c>
      <c r="P1155" s="19" t="s">
        <v>40</v>
      </c>
      <c r="Q1155" s="20">
        <v>0</v>
      </c>
      <c r="R1155" s="20">
        <v>0</v>
      </c>
      <c r="S1155" s="20">
        <v>0</v>
      </c>
      <c r="T1155" s="19" t="s">
        <v>145</v>
      </c>
      <c r="U1155" s="19"/>
      <c r="V1155" s="33" t="s">
        <v>48</v>
      </c>
      <c r="W1155" s="22" t="s">
        <v>941</v>
      </c>
      <c r="X1155" s="23"/>
    </row>
    <row r="1156" spans="1:24" ht="57" hidden="1">
      <c r="A1156" s="19" t="s">
        <v>386</v>
      </c>
      <c r="B1156" s="19" t="s">
        <v>1286</v>
      </c>
      <c r="C1156" s="19" t="s">
        <v>1305</v>
      </c>
      <c r="D1156" s="19" t="s">
        <v>1288</v>
      </c>
      <c r="E1156" s="19">
        <v>10</v>
      </c>
      <c r="F1156" s="19" t="s">
        <v>1306</v>
      </c>
      <c r="G1156" s="19" t="s">
        <v>145</v>
      </c>
      <c r="H1156" s="19" t="s">
        <v>36</v>
      </c>
      <c r="I1156" s="19" t="s">
        <v>46</v>
      </c>
      <c r="J1156" s="67" t="s">
        <v>1295</v>
      </c>
      <c r="K1156" s="19" t="s">
        <v>1307</v>
      </c>
      <c r="L1156" s="19" t="s">
        <v>152</v>
      </c>
      <c r="M1156" s="19">
        <v>1</v>
      </c>
      <c r="N1156" s="103" t="s">
        <v>1308</v>
      </c>
      <c r="O1156" s="19" t="s">
        <v>1309</v>
      </c>
      <c r="P1156" s="19" t="s">
        <v>1310</v>
      </c>
      <c r="Q1156" s="20">
        <v>0</v>
      </c>
      <c r="R1156" s="20">
        <v>0</v>
      </c>
      <c r="S1156" s="20">
        <v>0</v>
      </c>
      <c r="T1156" s="19" t="s">
        <v>145</v>
      </c>
      <c r="U1156" s="15" t="s">
        <v>2418</v>
      </c>
      <c r="V1156" s="15"/>
      <c r="W1156" s="22" t="s">
        <v>1304</v>
      </c>
      <c r="X1156" s="23"/>
    </row>
    <row r="1157" spans="1:24" ht="128.25" hidden="1">
      <c r="A1157" s="19" t="s">
        <v>386</v>
      </c>
      <c r="B1157" s="19" t="s">
        <v>1192</v>
      </c>
      <c r="C1157" s="19" t="s">
        <v>1256</v>
      </c>
      <c r="D1157" s="19" t="s">
        <v>1257</v>
      </c>
      <c r="E1157" s="19">
        <v>15</v>
      </c>
      <c r="F1157" s="19" t="s">
        <v>1266</v>
      </c>
      <c r="G1157" s="19" t="s">
        <v>145</v>
      </c>
      <c r="H1157" s="19" t="s">
        <v>36</v>
      </c>
      <c r="I1157" s="19" t="s">
        <v>46</v>
      </c>
      <c r="J1157" s="52">
        <v>180</v>
      </c>
      <c r="K1157" s="8" t="s">
        <v>1267</v>
      </c>
      <c r="L1157" s="8" t="s">
        <v>147</v>
      </c>
      <c r="M1157" s="19">
        <v>1</v>
      </c>
      <c r="N1157" s="37">
        <v>1036991</v>
      </c>
      <c r="O1157" s="37" t="s">
        <v>1268</v>
      </c>
      <c r="P1157" s="54" t="s">
        <v>162</v>
      </c>
      <c r="Q1157" s="20">
        <v>0</v>
      </c>
      <c r="R1157" s="20">
        <v>0</v>
      </c>
      <c r="S1157" s="20">
        <v>0</v>
      </c>
      <c r="T1157" s="37" t="s">
        <v>145</v>
      </c>
      <c r="U1157" s="19"/>
      <c r="V1157" s="22" t="s">
        <v>218</v>
      </c>
      <c r="W1157" s="22" t="s">
        <v>219</v>
      </c>
      <c r="X1157" s="23"/>
    </row>
    <row r="1158" spans="1:24" ht="114" hidden="1">
      <c r="A1158" s="19" t="s">
        <v>386</v>
      </c>
      <c r="B1158" s="19" t="s">
        <v>1286</v>
      </c>
      <c r="C1158" s="19" t="s">
        <v>1329</v>
      </c>
      <c r="D1158" s="19" t="s">
        <v>1288</v>
      </c>
      <c r="E1158" s="19">
        <v>10</v>
      </c>
      <c r="F1158" s="54" t="s">
        <v>1334</v>
      </c>
      <c r="G1158" s="19" t="s">
        <v>145</v>
      </c>
      <c r="H1158" s="19" t="s">
        <v>36</v>
      </c>
      <c r="I1158" s="19" t="s">
        <v>46</v>
      </c>
      <c r="J1158" s="67" t="s">
        <v>1314</v>
      </c>
      <c r="K1158" s="19" t="s">
        <v>1335</v>
      </c>
      <c r="L1158" s="19" t="s">
        <v>632</v>
      </c>
      <c r="M1158" s="19">
        <v>1</v>
      </c>
      <c r="N1158" s="103" t="s">
        <v>1336</v>
      </c>
      <c r="O1158" s="19" t="s">
        <v>1337</v>
      </c>
      <c r="P1158" s="19" t="s">
        <v>1338</v>
      </c>
      <c r="Q1158" s="20">
        <v>0</v>
      </c>
      <c r="R1158" s="20">
        <v>0</v>
      </c>
      <c r="S1158" s="20">
        <v>0</v>
      </c>
      <c r="T1158" s="19" t="s">
        <v>145</v>
      </c>
      <c r="U1158" s="50" t="s">
        <v>2469</v>
      </c>
      <c r="V1158" s="15" t="s">
        <v>92</v>
      </c>
      <c r="W1158" s="15" t="s">
        <v>93</v>
      </c>
      <c r="X1158" s="36" t="s">
        <v>50</v>
      </c>
    </row>
    <row r="1159" spans="1:24" ht="128.25" hidden="1">
      <c r="A1159" s="19" t="s">
        <v>386</v>
      </c>
      <c r="B1159" s="19" t="s">
        <v>1286</v>
      </c>
      <c r="C1159" s="19" t="s">
        <v>1433</v>
      </c>
      <c r="D1159" s="19" t="s">
        <v>1434</v>
      </c>
      <c r="E1159" s="19">
        <v>10</v>
      </c>
      <c r="F1159" s="19" t="s">
        <v>1435</v>
      </c>
      <c r="G1159" s="19" t="s">
        <v>35</v>
      </c>
      <c r="H1159" s="37" t="s">
        <v>1074</v>
      </c>
      <c r="I1159" s="37" t="s">
        <v>37</v>
      </c>
      <c r="J1159" s="67">
        <v>40</v>
      </c>
      <c r="K1159" s="115">
        <v>44044</v>
      </c>
      <c r="L1159" s="19"/>
      <c r="M1159" s="37">
        <v>1</v>
      </c>
      <c r="N1159" s="103" t="s">
        <v>1436</v>
      </c>
      <c r="O1159" s="19" t="s">
        <v>1437</v>
      </c>
      <c r="P1159" s="19" t="s">
        <v>1438</v>
      </c>
      <c r="Q1159" s="20">
        <v>1050</v>
      </c>
      <c r="R1159" s="20">
        <v>0</v>
      </c>
      <c r="S1159" s="60">
        <v>1050</v>
      </c>
      <c r="T1159" s="19" t="s">
        <v>68</v>
      </c>
      <c r="U1159" s="19"/>
      <c r="V1159" s="22" t="s">
        <v>56</v>
      </c>
      <c r="W1159" s="22" t="s">
        <v>57</v>
      </c>
      <c r="X1159" s="23"/>
    </row>
    <row r="1160" spans="1:24" ht="128.25" hidden="1">
      <c r="A1160" s="19" t="s">
        <v>386</v>
      </c>
      <c r="B1160" s="19" t="s">
        <v>1286</v>
      </c>
      <c r="C1160" s="19" t="s">
        <v>1433</v>
      </c>
      <c r="D1160" s="19" t="s">
        <v>1434</v>
      </c>
      <c r="E1160" s="19">
        <v>10</v>
      </c>
      <c r="F1160" s="19" t="s">
        <v>1435</v>
      </c>
      <c r="G1160" s="19" t="s">
        <v>35</v>
      </c>
      <c r="H1160" s="37" t="s">
        <v>1074</v>
      </c>
      <c r="I1160" s="37" t="s">
        <v>37</v>
      </c>
      <c r="J1160" s="67">
        <v>40</v>
      </c>
      <c r="K1160" s="115">
        <v>44044</v>
      </c>
      <c r="L1160" s="19"/>
      <c r="M1160" s="37">
        <v>1</v>
      </c>
      <c r="N1160" s="103">
        <v>1501744</v>
      </c>
      <c r="O1160" s="19" t="s">
        <v>1439</v>
      </c>
      <c r="P1160" s="19" t="s">
        <v>1438</v>
      </c>
      <c r="Q1160" s="20">
        <v>1050</v>
      </c>
      <c r="R1160" s="20">
        <v>0</v>
      </c>
      <c r="S1160" s="60">
        <v>1050</v>
      </c>
      <c r="T1160" s="19" t="s">
        <v>68</v>
      </c>
      <c r="U1160" s="19"/>
      <c r="V1160" s="22" t="s">
        <v>56</v>
      </c>
      <c r="W1160" s="22" t="s">
        <v>57</v>
      </c>
      <c r="X1160" s="23"/>
    </row>
    <row r="1161" spans="1:24" ht="128.25" hidden="1">
      <c r="A1161" s="19" t="s">
        <v>386</v>
      </c>
      <c r="B1161" s="19" t="s">
        <v>1286</v>
      </c>
      <c r="C1161" s="19" t="s">
        <v>1433</v>
      </c>
      <c r="D1161" s="19" t="s">
        <v>1434</v>
      </c>
      <c r="E1161" s="19">
        <v>10</v>
      </c>
      <c r="F1161" s="19" t="s">
        <v>1435</v>
      </c>
      <c r="G1161" s="19" t="s">
        <v>35</v>
      </c>
      <c r="H1161" s="37" t="s">
        <v>1074</v>
      </c>
      <c r="I1161" s="37" t="s">
        <v>37</v>
      </c>
      <c r="J1161" s="67">
        <v>40</v>
      </c>
      <c r="K1161" s="115">
        <v>44044</v>
      </c>
      <c r="L1161" s="19"/>
      <c r="M1161" s="37">
        <v>1</v>
      </c>
      <c r="N1161" s="103">
        <v>1579572</v>
      </c>
      <c r="O1161" s="19" t="s">
        <v>1440</v>
      </c>
      <c r="P1161" s="19" t="s">
        <v>40</v>
      </c>
      <c r="Q1161" s="20">
        <v>1050</v>
      </c>
      <c r="R1161" s="20">
        <v>0</v>
      </c>
      <c r="S1161" s="60">
        <v>1050</v>
      </c>
      <c r="T1161" s="19" t="s">
        <v>68</v>
      </c>
      <c r="U1161" s="19"/>
      <c r="V1161" s="22" t="s">
        <v>56</v>
      </c>
      <c r="W1161" s="22" t="s">
        <v>57</v>
      </c>
      <c r="X1161" s="23"/>
    </row>
    <row r="1162" spans="1:24" ht="85.5" hidden="1">
      <c r="A1162" s="19" t="s">
        <v>386</v>
      </c>
      <c r="B1162" s="19" t="s">
        <v>1192</v>
      </c>
      <c r="C1162" s="19" t="s">
        <v>1192</v>
      </c>
      <c r="D1162" s="19" t="s">
        <v>1209</v>
      </c>
      <c r="E1162" s="19">
        <v>20</v>
      </c>
      <c r="F1162" s="19" t="s">
        <v>1238</v>
      </c>
      <c r="G1162" s="19" t="s">
        <v>145</v>
      </c>
      <c r="H1162" s="19" t="s">
        <v>36</v>
      </c>
      <c r="I1162" s="19" t="s">
        <v>46</v>
      </c>
      <c r="J1162" s="52">
        <v>360</v>
      </c>
      <c r="K1162" s="8" t="s">
        <v>1239</v>
      </c>
      <c r="L1162" s="8" t="s">
        <v>759</v>
      </c>
      <c r="M1162" s="19">
        <v>1</v>
      </c>
      <c r="N1162" s="37">
        <v>1492601</v>
      </c>
      <c r="O1162" s="37" t="s">
        <v>1240</v>
      </c>
      <c r="P1162" s="54" t="s">
        <v>162</v>
      </c>
      <c r="Q1162" s="20">
        <v>0</v>
      </c>
      <c r="R1162" s="20">
        <v>0</v>
      </c>
      <c r="S1162" s="20">
        <v>0</v>
      </c>
      <c r="T1162" s="37" t="s">
        <v>145</v>
      </c>
      <c r="U1162" s="19"/>
      <c r="V1162" s="34" t="s">
        <v>148</v>
      </c>
      <c r="W1162" s="22" t="s">
        <v>225</v>
      </c>
      <c r="X1162" s="23"/>
    </row>
    <row r="1163" spans="1:24" ht="128.25" hidden="1">
      <c r="A1163" s="19" t="s">
        <v>386</v>
      </c>
      <c r="B1163" s="19" t="s">
        <v>1286</v>
      </c>
      <c r="C1163" s="19" t="s">
        <v>1352</v>
      </c>
      <c r="D1163" s="19" t="s">
        <v>1312</v>
      </c>
      <c r="E1163" s="19">
        <v>10</v>
      </c>
      <c r="F1163" s="54" t="s">
        <v>1357</v>
      </c>
      <c r="G1163" s="19" t="s">
        <v>145</v>
      </c>
      <c r="H1163" s="19" t="s">
        <v>36</v>
      </c>
      <c r="I1163" s="19" t="s">
        <v>46</v>
      </c>
      <c r="J1163" s="67" t="s">
        <v>1358</v>
      </c>
      <c r="K1163" s="19" t="s">
        <v>1359</v>
      </c>
      <c r="L1163" s="19" t="s">
        <v>272</v>
      </c>
      <c r="M1163" s="19">
        <v>1</v>
      </c>
      <c r="N1163" s="19">
        <v>1489273</v>
      </c>
      <c r="O1163" s="19" t="s">
        <v>1360</v>
      </c>
      <c r="P1163" s="19" t="s">
        <v>107</v>
      </c>
      <c r="Q1163" s="20">
        <v>0</v>
      </c>
      <c r="R1163" s="20">
        <v>0</v>
      </c>
      <c r="S1163" s="20">
        <v>0</v>
      </c>
      <c r="T1163" s="19" t="s">
        <v>145</v>
      </c>
      <c r="U1163" s="50" t="s">
        <v>2469</v>
      </c>
      <c r="V1163" s="15" t="s">
        <v>92</v>
      </c>
      <c r="W1163" s="15" t="s">
        <v>93</v>
      </c>
      <c r="X1163" s="36" t="s">
        <v>50</v>
      </c>
    </row>
    <row r="1164" spans="1:24" ht="128.25" hidden="1">
      <c r="A1164" s="19" t="s">
        <v>386</v>
      </c>
      <c r="B1164" s="19" t="s">
        <v>1192</v>
      </c>
      <c r="C1164" s="19" t="s">
        <v>1221</v>
      </c>
      <c r="D1164" s="19" t="s">
        <v>1202</v>
      </c>
      <c r="E1164" s="19">
        <v>20</v>
      </c>
      <c r="F1164" s="19" t="s">
        <v>1232</v>
      </c>
      <c r="G1164" s="19" t="s">
        <v>35</v>
      </c>
      <c r="H1164" s="19" t="s">
        <v>310</v>
      </c>
      <c r="I1164" s="19" t="s">
        <v>37</v>
      </c>
      <c r="J1164" s="52">
        <v>16</v>
      </c>
      <c r="K1164" s="8" t="s">
        <v>1233</v>
      </c>
      <c r="L1164" s="8"/>
      <c r="M1164" s="19">
        <v>1</v>
      </c>
      <c r="N1164" s="37">
        <v>2211165</v>
      </c>
      <c r="O1164" s="168" t="s">
        <v>1231</v>
      </c>
      <c r="P1164" s="54" t="s">
        <v>162</v>
      </c>
      <c r="Q1164" s="60">
        <v>3000</v>
      </c>
      <c r="R1164" s="20">
        <v>11100</v>
      </c>
      <c r="S1164" s="20">
        <v>14100</v>
      </c>
      <c r="T1164" s="37" t="s">
        <v>41</v>
      </c>
      <c r="U1164" s="19"/>
      <c r="V1164" s="21" t="s">
        <v>184</v>
      </c>
      <c r="W1164" s="15" t="s">
        <v>1226</v>
      </c>
      <c r="X1164" s="23"/>
    </row>
    <row r="1165" spans="1:24" ht="128.25" hidden="1">
      <c r="A1165" s="19" t="s">
        <v>386</v>
      </c>
      <c r="B1165" s="19" t="s">
        <v>1192</v>
      </c>
      <c r="C1165" s="19" t="s">
        <v>1256</v>
      </c>
      <c r="D1165" s="19" t="s">
        <v>1257</v>
      </c>
      <c r="E1165" s="19">
        <v>20</v>
      </c>
      <c r="F1165" s="19" t="s">
        <v>1269</v>
      </c>
      <c r="G1165" s="19" t="s">
        <v>35</v>
      </c>
      <c r="H1165" s="19" t="s">
        <v>1060</v>
      </c>
      <c r="I1165" s="19" t="s">
        <v>37</v>
      </c>
      <c r="J1165" s="52">
        <v>32</v>
      </c>
      <c r="K1165" s="8" t="s">
        <v>1270</v>
      </c>
      <c r="L1165" s="8"/>
      <c r="M1165" s="19">
        <v>1</v>
      </c>
      <c r="N1165" s="37" t="s">
        <v>1271</v>
      </c>
      <c r="O1165" s="37" t="s">
        <v>1272</v>
      </c>
      <c r="P1165" s="54" t="s">
        <v>162</v>
      </c>
      <c r="Q1165" s="20">
        <v>800</v>
      </c>
      <c r="R1165" s="20">
        <v>2250</v>
      </c>
      <c r="S1165" s="20">
        <v>3050</v>
      </c>
      <c r="T1165" s="37" t="s">
        <v>41</v>
      </c>
      <c r="U1165" s="19"/>
      <c r="V1165" s="34" t="s">
        <v>148</v>
      </c>
      <c r="W1165" s="22" t="s">
        <v>225</v>
      </c>
      <c r="X1165" s="23"/>
    </row>
    <row r="1166" spans="1:24" ht="85.5" hidden="1">
      <c r="A1166" s="19" t="s">
        <v>386</v>
      </c>
      <c r="B1166" s="19" t="s">
        <v>1192</v>
      </c>
      <c r="C1166" s="19" t="s">
        <v>1193</v>
      </c>
      <c r="D1166" s="19" t="s">
        <v>1209</v>
      </c>
      <c r="E1166" s="19">
        <v>20</v>
      </c>
      <c r="F1166" s="19" t="s">
        <v>1215</v>
      </c>
      <c r="G1166" s="19" t="s">
        <v>35</v>
      </c>
      <c r="H1166" s="19" t="s">
        <v>36</v>
      </c>
      <c r="I1166" s="19" t="s">
        <v>46</v>
      </c>
      <c r="J1166" s="52">
        <v>180</v>
      </c>
      <c r="K1166" s="8">
        <v>2020</v>
      </c>
      <c r="L1166" s="8"/>
      <c r="M1166" s="19">
        <v>1</v>
      </c>
      <c r="N1166" s="37">
        <v>1493499</v>
      </c>
      <c r="O1166" s="37" t="s">
        <v>1205</v>
      </c>
      <c r="P1166" s="54" t="s">
        <v>162</v>
      </c>
      <c r="Q1166" s="20">
        <v>160</v>
      </c>
      <c r="R1166" s="20">
        <v>0</v>
      </c>
      <c r="S1166" s="20">
        <v>160</v>
      </c>
      <c r="T1166" s="19" t="s">
        <v>41</v>
      </c>
      <c r="U1166" s="19"/>
      <c r="V1166" s="48" t="s">
        <v>218</v>
      </c>
      <c r="W1166" s="22" t="s">
        <v>568</v>
      </c>
      <c r="X1166" s="23"/>
    </row>
    <row r="1167" spans="1:24" ht="156.75" hidden="1">
      <c r="A1167" s="19" t="s">
        <v>386</v>
      </c>
      <c r="B1167" s="19" t="s">
        <v>1192</v>
      </c>
      <c r="C1167" s="19" t="s">
        <v>1256</v>
      </c>
      <c r="D1167" s="19" t="s">
        <v>1273</v>
      </c>
      <c r="E1167" s="19">
        <v>20</v>
      </c>
      <c r="F1167" s="19" t="s">
        <v>1274</v>
      </c>
      <c r="G1167" s="19" t="s">
        <v>35</v>
      </c>
      <c r="H1167" s="19" t="s">
        <v>36</v>
      </c>
      <c r="I1167" s="19" t="s">
        <v>37</v>
      </c>
      <c r="J1167" s="52">
        <v>80</v>
      </c>
      <c r="K1167" s="8" t="s">
        <v>1275</v>
      </c>
      <c r="L1167" s="8"/>
      <c r="M1167" s="19">
        <v>1</v>
      </c>
      <c r="N1167" s="37">
        <v>1036991</v>
      </c>
      <c r="O1167" s="37" t="s">
        <v>1276</v>
      </c>
      <c r="P1167" s="54" t="s">
        <v>162</v>
      </c>
      <c r="Q1167" s="60">
        <v>3000</v>
      </c>
      <c r="R1167" s="20">
        <v>28600</v>
      </c>
      <c r="S1167" s="20">
        <v>28600</v>
      </c>
      <c r="T1167" s="37" t="s">
        <v>41</v>
      </c>
      <c r="U1167" s="19"/>
      <c r="V1167" s="21" t="s">
        <v>184</v>
      </c>
      <c r="W1167" s="15" t="s">
        <v>1226</v>
      </c>
      <c r="X1167" s="23"/>
    </row>
    <row r="1168" spans="1:24" ht="85.5" hidden="1">
      <c r="A1168" s="19" t="s">
        <v>386</v>
      </c>
      <c r="B1168" s="19" t="s">
        <v>386</v>
      </c>
      <c r="C1168" s="19" t="s">
        <v>386</v>
      </c>
      <c r="D1168" s="19" t="s">
        <v>362</v>
      </c>
      <c r="E1168" s="19">
        <v>10</v>
      </c>
      <c r="F1168" s="19" t="s">
        <v>399</v>
      </c>
      <c r="G1168" s="19" t="s">
        <v>35</v>
      </c>
      <c r="H1168" s="19" t="s">
        <v>36</v>
      </c>
      <c r="I1168" s="19" t="s">
        <v>37</v>
      </c>
      <c r="J1168" s="52">
        <v>32</v>
      </c>
      <c r="K1168" s="8">
        <v>2020</v>
      </c>
      <c r="L1168" s="8"/>
      <c r="M1168" s="19">
        <v>2</v>
      </c>
      <c r="N1168" s="19" t="s">
        <v>400</v>
      </c>
      <c r="O1168" s="37" t="s">
        <v>401</v>
      </c>
      <c r="P1168" s="19" t="s">
        <v>397</v>
      </c>
      <c r="Q1168" s="20">
        <v>0</v>
      </c>
      <c r="R1168" s="20">
        <v>0</v>
      </c>
      <c r="S1168" s="20">
        <v>0</v>
      </c>
      <c r="T1168" s="19" t="s">
        <v>235</v>
      </c>
      <c r="U1168" s="19"/>
      <c r="V1168" s="21" t="s">
        <v>235</v>
      </c>
      <c r="W1168" s="22" t="s">
        <v>236</v>
      </c>
      <c r="X1168" s="23"/>
    </row>
    <row r="1169" spans="1:24" ht="42.75" hidden="1">
      <c r="A1169" s="19" t="s">
        <v>386</v>
      </c>
      <c r="B1169" s="19" t="s">
        <v>1286</v>
      </c>
      <c r="C1169" s="19" t="s">
        <v>1384</v>
      </c>
      <c r="D1169" s="19" t="s">
        <v>1288</v>
      </c>
      <c r="E1169" s="19">
        <v>10</v>
      </c>
      <c r="F1169" s="19" t="s">
        <v>1385</v>
      </c>
      <c r="G1169" s="19" t="s">
        <v>145</v>
      </c>
      <c r="H1169" s="54" t="s">
        <v>265</v>
      </c>
      <c r="I1169" s="54" t="s">
        <v>37</v>
      </c>
      <c r="J1169" s="67">
        <v>420</v>
      </c>
      <c r="K1169" s="19" t="s">
        <v>1386</v>
      </c>
      <c r="L1169" s="19" t="s">
        <v>632</v>
      </c>
      <c r="M1169" s="54">
        <v>1</v>
      </c>
      <c r="N1169" s="54">
        <v>2187199</v>
      </c>
      <c r="O1169" s="54" t="s">
        <v>1387</v>
      </c>
      <c r="P1169" s="19" t="s">
        <v>107</v>
      </c>
      <c r="Q1169" s="20">
        <v>0</v>
      </c>
      <c r="R1169" s="20">
        <v>0</v>
      </c>
      <c r="S1169" s="20">
        <v>0</v>
      </c>
      <c r="T1169" s="19" t="s">
        <v>145</v>
      </c>
      <c r="U1169" s="19" t="s">
        <v>1328</v>
      </c>
      <c r="V1169" s="22" t="s">
        <v>218</v>
      </c>
      <c r="W1169" s="22" t="s">
        <v>219</v>
      </c>
      <c r="X1169" s="23"/>
    </row>
    <row r="1170" spans="1:24" ht="128.25" hidden="1">
      <c r="A1170" s="19" t="s">
        <v>386</v>
      </c>
      <c r="B1170" s="19" t="s">
        <v>1192</v>
      </c>
      <c r="C1170" s="19" t="s">
        <v>1256</v>
      </c>
      <c r="D1170" s="19" t="s">
        <v>1257</v>
      </c>
      <c r="E1170" s="19">
        <v>15</v>
      </c>
      <c r="F1170" s="19" t="s">
        <v>1277</v>
      </c>
      <c r="G1170" s="19" t="s">
        <v>35</v>
      </c>
      <c r="H1170" s="19" t="s">
        <v>265</v>
      </c>
      <c r="I1170" s="19" t="s">
        <v>37</v>
      </c>
      <c r="J1170" s="52">
        <v>360</v>
      </c>
      <c r="K1170" s="8" t="s">
        <v>1278</v>
      </c>
      <c r="L1170" s="8"/>
      <c r="M1170" s="19">
        <v>1</v>
      </c>
      <c r="N1170" s="37">
        <v>2112924</v>
      </c>
      <c r="O1170" s="37" t="s">
        <v>1279</v>
      </c>
      <c r="P1170" s="54" t="s">
        <v>162</v>
      </c>
      <c r="Q1170" s="20">
        <v>0</v>
      </c>
      <c r="R1170" s="20">
        <v>0</v>
      </c>
      <c r="S1170" s="20">
        <v>0</v>
      </c>
      <c r="T1170" s="37" t="s">
        <v>41</v>
      </c>
      <c r="U1170" s="29" t="s">
        <v>2470</v>
      </c>
      <c r="V1170" s="21" t="s">
        <v>42</v>
      </c>
      <c r="W1170" s="22" t="s">
        <v>43</v>
      </c>
      <c r="X1170" s="23"/>
    </row>
    <row r="1171" spans="1:24" ht="42.75" hidden="1">
      <c r="A1171" s="19" t="s">
        <v>386</v>
      </c>
      <c r="B1171" s="37" t="s">
        <v>1286</v>
      </c>
      <c r="C1171" s="37" t="s">
        <v>1403</v>
      </c>
      <c r="D1171" s="37" t="s">
        <v>1288</v>
      </c>
      <c r="E1171" s="37">
        <v>10</v>
      </c>
      <c r="F1171" s="37" t="s">
        <v>1404</v>
      </c>
      <c r="G1171" s="19" t="s">
        <v>145</v>
      </c>
      <c r="H1171" s="37" t="s">
        <v>36</v>
      </c>
      <c r="I1171" s="37" t="s">
        <v>37</v>
      </c>
      <c r="J1171" s="67">
        <v>120</v>
      </c>
      <c r="K1171" s="115">
        <v>44105</v>
      </c>
      <c r="L1171" s="19" t="s">
        <v>566</v>
      </c>
      <c r="M1171" s="37">
        <v>1</v>
      </c>
      <c r="N1171" s="37">
        <v>1491437</v>
      </c>
      <c r="O1171" s="37" t="s">
        <v>1405</v>
      </c>
      <c r="P1171" s="54" t="s">
        <v>162</v>
      </c>
      <c r="Q1171" s="20">
        <v>0</v>
      </c>
      <c r="R1171" s="20">
        <v>0</v>
      </c>
      <c r="S1171" s="20">
        <v>0</v>
      </c>
      <c r="T1171" s="19" t="s">
        <v>145</v>
      </c>
      <c r="U1171" s="19"/>
      <c r="V1171" s="22" t="s">
        <v>218</v>
      </c>
      <c r="W1171" s="22" t="s">
        <v>377</v>
      </c>
      <c r="X1171" s="23"/>
    </row>
    <row r="1172" spans="1:24" ht="128.25" hidden="1">
      <c r="A1172" s="19" t="s">
        <v>386</v>
      </c>
      <c r="B1172" s="19" t="s">
        <v>1192</v>
      </c>
      <c r="C1172" s="19" t="s">
        <v>1256</v>
      </c>
      <c r="D1172" s="19" t="s">
        <v>1257</v>
      </c>
      <c r="E1172" s="19">
        <v>15</v>
      </c>
      <c r="F1172" s="19" t="s">
        <v>1280</v>
      </c>
      <c r="G1172" s="19" t="s">
        <v>145</v>
      </c>
      <c r="H1172" s="19" t="s">
        <v>544</v>
      </c>
      <c r="I1172" s="19" t="s">
        <v>850</v>
      </c>
      <c r="J1172" s="52">
        <v>114</v>
      </c>
      <c r="K1172" s="8" t="s">
        <v>1281</v>
      </c>
      <c r="L1172" s="8" t="s">
        <v>147</v>
      </c>
      <c r="M1172" s="19">
        <v>1</v>
      </c>
      <c r="N1172" s="37">
        <v>1492173</v>
      </c>
      <c r="O1172" s="37" t="s">
        <v>1282</v>
      </c>
      <c r="P1172" s="54" t="s">
        <v>162</v>
      </c>
      <c r="Q1172" s="20">
        <v>0</v>
      </c>
      <c r="R1172" s="20">
        <v>0</v>
      </c>
      <c r="S1172" s="20">
        <v>0</v>
      </c>
      <c r="T1172" s="37" t="s">
        <v>145</v>
      </c>
      <c r="U1172" s="19"/>
      <c r="V1172" s="22" t="s">
        <v>218</v>
      </c>
      <c r="W1172" s="22" t="s">
        <v>219</v>
      </c>
      <c r="X1172" s="23"/>
    </row>
    <row r="1173" spans="1:24" ht="42.75" hidden="1">
      <c r="A1173" s="19" t="s">
        <v>386</v>
      </c>
      <c r="B1173" s="19" t="s">
        <v>1286</v>
      </c>
      <c r="C1173" s="19" t="s">
        <v>1329</v>
      </c>
      <c r="D1173" s="19" t="s">
        <v>1288</v>
      </c>
      <c r="E1173" s="19">
        <v>10</v>
      </c>
      <c r="F1173" s="19" t="s">
        <v>1339</v>
      </c>
      <c r="G1173" s="19" t="s">
        <v>145</v>
      </c>
      <c r="H1173" s="19" t="s">
        <v>36</v>
      </c>
      <c r="I1173" s="19" t="s">
        <v>37</v>
      </c>
      <c r="J1173" s="67">
        <v>360</v>
      </c>
      <c r="K1173" s="19" t="s">
        <v>1340</v>
      </c>
      <c r="L1173" s="19" t="s">
        <v>147</v>
      </c>
      <c r="M1173" s="19">
        <v>1</v>
      </c>
      <c r="N1173" s="19">
        <v>6537717</v>
      </c>
      <c r="O1173" s="19" t="s">
        <v>1341</v>
      </c>
      <c r="P1173" s="54" t="s">
        <v>162</v>
      </c>
      <c r="Q1173" s="20">
        <v>0</v>
      </c>
      <c r="R1173" s="20">
        <v>0</v>
      </c>
      <c r="S1173" s="20">
        <v>0</v>
      </c>
      <c r="T1173" s="19" t="s">
        <v>145</v>
      </c>
      <c r="U1173" s="19"/>
      <c r="V1173" s="22" t="s">
        <v>218</v>
      </c>
      <c r="W1173" s="22" t="s">
        <v>219</v>
      </c>
      <c r="X1173" s="23"/>
    </row>
    <row r="1174" spans="1:24" ht="42.75" hidden="1">
      <c r="A1174" s="19" t="s">
        <v>386</v>
      </c>
      <c r="B1174" s="19" t="s">
        <v>1286</v>
      </c>
      <c r="C1174" s="19" t="s">
        <v>1410</v>
      </c>
      <c r="D1174" s="19" t="s">
        <v>1288</v>
      </c>
      <c r="E1174" s="19">
        <v>10</v>
      </c>
      <c r="F1174" s="19" t="s">
        <v>1411</v>
      </c>
      <c r="G1174" s="19" t="s">
        <v>145</v>
      </c>
      <c r="H1174" s="19" t="s">
        <v>36</v>
      </c>
      <c r="I1174" s="19" t="s">
        <v>37</v>
      </c>
      <c r="J1174" s="67" t="s">
        <v>1295</v>
      </c>
      <c r="K1174" s="19" t="s">
        <v>1412</v>
      </c>
      <c r="L1174" s="19" t="s">
        <v>566</v>
      </c>
      <c r="M1174" s="19">
        <v>1</v>
      </c>
      <c r="N1174" s="103" t="s">
        <v>1413</v>
      </c>
      <c r="O1174" s="19" t="s">
        <v>1414</v>
      </c>
      <c r="P1174" s="54" t="s">
        <v>162</v>
      </c>
      <c r="Q1174" s="20">
        <v>0</v>
      </c>
      <c r="R1174" s="20">
        <v>0</v>
      </c>
      <c r="S1174" s="20">
        <v>0</v>
      </c>
      <c r="T1174" s="19" t="s">
        <v>145</v>
      </c>
      <c r="U1174" s="15"/>
      <c r="V1174" s="21" t="s">
        <v>235</v>
      </c>
      <c r="W1174" s="22" t="s">
        <v>236</v>
      </c>
      <c r="X1174" s="23"/>
    </row>
    <row r="1175" spans="1:24" ht="85.5" hidden="1">
      <c r="A1175" s="19" t="s">
        <v>386</v>
      </c>
      <c r="B1175" s="19" t="s">
        <v>386</v>
      </c>
      <c r="C1175" s="19" t="s">
        <v>386</v>
      </c>
      <c r="D1175" s="19" t="s">
        <v>362</v>
      </c>
      <c r="E1175" s="19">
        <v>10</v>
      </c>
      <c r="F1175" s="19" t="s">
        <v>402</v>
      </c>
      <c r="G1175" s="19" t="s">
        <v>35</v>
      </c>
      <c r="H1175" s="19" t="s">
        <v>36</v>
      </c>
      <c r="I1175" s="19" t="s">
        <v>46</v>
      </c>
      <c r="J1175" s="69">
        <v>120</v>
      </c>
      <c r="K1175" s="24" t="s">
        <v>403</v>
      </c>
      <c r="L1175" s="24"/>
      <c r="M1175" s="19">
        <v>1</v>
      </c>
      <c r="N1175" s="169">
        <v>1449388</v>
      </c>
      <c r="O1175" s="19" t="s">
        <v>404</v>
      </c>
      <c r="P1175" s="19" t="s">
        <v>397</v>
      </c>
      <c r="Q1175" s="20">
        <v>0</v>
      </c>
      <c r="R1175" s="20">
        <v>0</v>
      </c>
      <c r="S1175" s="20">
        <v>0</v>
      </c>
      <c r="T1175" s="19" t="s">
        <v>41</v>
      </c>
      <c r="U1175" s="19"/>
      <c r="V1175" s="22" t="s">
        <v>230</v>
      </c>
      <c r="W1175" s="22" t="s">
        <v>231</v>
      </c>
      <c r="X1175" s="18" t="s">
        <v>58</v>
      </c>
    </row>
    <row r="1176" spans="1:24" ht="114" hidden="1">
      <c r="A1176" s="19" t="s">
        <v>386</v>
      </c>
      <c r="B1176" s="19" t="s">
        <v>1192</v>
      </c>
      <c r="C1176" s="19" t="s">
        <v>1256</v>
      </c>
      <c r="D1176" s="19" t="s">
        <v>1194</v>
      </c>
      <c r="E1176" s="19">
        <v>15</v>
      </c>
      <c r="F1176" s="19" t="s">
        <v>528</v>
      </c>
      <c r="G1176" s="19" t="s">
        <v>145</v>
      </c>
      <c r="H1176" s="19" t="s">
        <v>36</v>
      </c>
      <c r="I1176" s="19" t="s">
        <v>37</v>
      </c>
      <c r="J1176" s="52">
        <v>30</v>
      </c>
      <c r="K1176" s="11">
        <v>2020</v>
      </c>
      <c r="L1176" s="11" t="s">
        <v>610</v>
      </c>
      <c r="M1176" s="19">
        <v>1</v>
      </c>
      <c r="N1176" s="37">
        <v>2919873</v>
      </c>
      <c r="O1176" s="37" t="s">
        <v>1283</v>
      </c>
      <c r="P1176" s="19" t="s">
        <v>268</v>
      </c>
      <c r="Q1176" s="20">
        <v>0</v>
      </c>
      <c r="R1176" s="20">
        <v>0</v>
      </c>
      <c r="S1176" s="20">
        <v>0</v>
      </c>
      <c r="T1176" s="37" t="s">
        <v>145</v>
      </c>
      <c r="U1176" s="15"/>
      <c r="V1176" s="63" t="s">
        <v>48</v>
      </c>
      <c r="W1176" s="15" t="s">
        <v>163</v>
      </c>
      <c r="X1176" s="23"/>
    </row>
    <row r="1177" spans="1:24" ht="42.75" hidden="1">
      <c r="A1177" s="19" t="s">
        <v>386</v>
      </c>
      <c r="B1177" s="19" t="s">
        <v>1286</v>
      </c>
      <c r="C1177" s="19" t="s">
        <v>1329</v>
      </c>
      <c r="D1177" s="19" t="s">
        <v>1288</v>
      </c>
      <c r="E1177" s="19">
        <v>10</v>
      </c>
      <c r="F1177" s="19" t="s">
        <v>1342</v>
      </c>
      <c r="G1177" s="19" t="s">
        <v>145</v>
      </c>
      <c r="H1177" s="19" t="s">
        <v>265</v>
      </c>
      <c r="I1177" s="19" t="s">
        <v>46</v>
      </c>
      <c r="J1177" s="67" t="s">
        <v>1343</v>
      </c>
      <c r="K1177" s="19" t="s">
        <v>1344</v>
      </c>
      <c r="L1177" s="19" t="s">
        <v>216</v>
      </c>
      <c r="M1177" s="19">
        <v>1</v>
      </c>
      <c r="N1177" s="103" t="s">
        <v>1345</v>
      </c>
      <c r="O1177" s="19" t="s">
        <v>1346</v>
      </c>
      <c r="P1177" s="54" t="s">
        <v>162</v>
      </c>
      <c r="Q1177" s="20">
        <v>0</v>
      </c>
      <c r="R1177" s="20">
        <v>0</v>
      </c>
      <c r="S1177" s="20">
        <v>0</v>
      </c>
      <c r="T1177" s="19" t="s">
        <v>145</v>
      </c>
      <c r="U1177" s="19"/>
      <c r="V1177" s="19"/>
      <c r="W1177" s="22" t="s">
        <v>1328</v>
      </c>
      <c r="X1177" s="23"/>
    </row>
    <row r="1178" spans="1:24" ht="71.25" hidden="1">
      <c r="A1178" s="19" t="s">
        <v>386</v>
      </c>
      <c r="B1178" s="19" t="s">
        <v>1286</v>
      </c>
      <c r="C1178" s="19" t="s">
        <v>1460</v>
      </c>
      <c r="D1178" s="19" t="s">
        <v>1312</v>
      </c>
      <c r="E1178" s="19">
        <v>10</v>
      </c>
      <c r="F1178" s="19" t="s">
        <v>1466</v>
      </c>
      <c r="G1178" s="19" t="s">
        <v>145</v>
      </c>
      <c r="H1178" s="19" t="s">
        <v>36</v>
      </c>
      <c r="I1178" s="19" t="s">
        <v>46</v>
      </c>
      <c r="J1178" s="67" t="s">
        <v>1455</v>
      </c>
      <c r="K1178" s="19" t="s">
        <v>1467</v>
      </c>
      <c r="L1178" s="19" t="s">
        <v>632</v>
      </c>
      <c r="M1178" s="19">
        <v>1</v>
      </c>
      <c r="N1178" s="103" t="s">
        <v>1468</v>
      </c>
      <c r="O1178" s="19" t="s">
        <v>1451</v>
      </c>
      <c r="P1178" s="54" t="s">
        <v>162</v>
      </c>
      <c r="Q1178" s="20">
        <v>0</v>
      </c>
      <c r="R1178" s="20">
        <v>0</v>
      </c>
      <c r="S1178" s="20">
        <v>0</v>
      </c>
      <c r="T1178" s="19" t="s">
        <v>145</v>
      </c>
      <c r="V1178" s="33" t="s">
        <v>48</v>
      </c>
      <c r="W1178" s="15" t="s">
        <v>274</v>
      </c>
      <c r="X1178" s="23"/>
    </row>
    <row r="1179" spans="1:24" ht="128.25" hidden="1">
      <c r="A1179" s="19" t="s">
        <v>386</v>
      </c>
      <c r="B1179" s="19" t="s">
        <v>1192</v>
      </c>
      <c r="C1179" s="19" t="s">
        <v>1192</v>
      </c>
      <c r="D1179" s="19" t="s">
        <v>1216</v>
      </c>
      <c r="E1179" s="19">
        <v>15</v>
      </c>
      <c r="F1179" s="19" t="s">
        <v>1241</v>
      </c>
      <c r="G1179" s="19" t="s">
        <v>145</v>
      </c>
      <c r="H1179" s="19" t="s">
        <v>36</v>
      </c>
      <c r="I1179" s="19" t="s">
        <v>46</v>
      </c>
      <c r="J1179" s="52">
        <v>120</v>
      </c>
      <c r="K1179" s="8" t="s">
        <v>1242</v>
      </c>
      <c r="L1179" s="8" t="s">
        <v>632</v>
      </c>
      <c r="M1179" s="19">
        <v>1</v>
      </c>
      <c r="N1179" s="37">
        <v>445195</v>
      </c>
      <c r="O1179" s="37" t="s">
        <v>1243</v>
      </c>
      <c r="P1179" s="19" t="s">
        <v>107</v>
      </c>
      <c r="Q1179" s="20">
        <v>0</v>
      </c>
      <c r="R1179" s="20">
        <v>0</v>
      </c>
      <c r="S1179" s="20">
        <v>0</v>
      </c>
      <c r="T1179" s="37" t="s">
        <v>145</v>
      </c>
      <c r="U1179" s="15"/>
      <c r="V1179" s="15" t="s">
        <v>48</v>
      </c>
      <c r="W1179" s="15" t="s">
        <v>69</v>
      </c>
      <c r="X1179" s="23"/>
    </row>
    <row r="1180" spans="1:24" ht="128.25" hidden="1">
      <c r="A1180" s="19" t="s">
        <v>386</v>
      </c>
      <c r="B1180" s="19" t="s">
        <v>1192</v>
      </c>
      <c r="C1180" s="19" t="s">
        <v>1193</v>
      </c>
      <c r="D1180" s="19" t="s">
        <v>1216</v>
      </c>
      <c r="E1180" s="19">
        <v>15</v>
      </c>
      <c r="F1180" s="19" t="s">
        <v>1217</v>
      </c>
      <c r="G1180" s="19" t="s">
        <v>35</v>
      </c>
      <c r="H1180" s="19" t="s">
        <v>36</v>
      </c>
      <c r="I1180" s="19" t="s">
        <v>46</v>
      </c>
      <c r="J1180" s="52">
        <v>20</v>
      </c>
      <c r="K1180" s="8">
        <v>2020</v>
      </c>
      <c r="L1180" s="8"/>
      <c r="M1180" s="19">
        <v>1</v>
      </c>
      <c r="N1180" s="37">
        <v>1492166</v>
      </c>
      <c r="O1180" s="37" t="s">
        <v>1211</v>
      </c>
      <c r="P1180" s="54" t="s">
        <v>162</v>
      </c>
      <c r="Q1180" s="20">
        <v>0</v>
      </c>
      <c r="R1180" s="20">
        <v>0</v>
      </c>
      <c r="S1180" s="20">
        <v>0</v>
      </c>
      <c r="T1180" s="19" t="s">
        <v>41</v>
      </c>
      <c r="U1180" s="15"/>
      <c r="V1180" s="15" t="s">
        <v>48</v>
      </c>
      <c r="W1180" s="15" t="s">
        <v>69</v>
      </c>
      <c r="X1180" s="36" t="s">
        <v>50</v>
      </c>
    </row>
    <row r="1181" spans="1:24" ht="128.25" hidden="1">
      <c r="A1181" s="19" t="s">
        <v>386</v>
      </c>
      <c r="B1181" s="19" t="s">
        <v>1192</v>
      </c>
      <c r="C1181" s="19" t="s">
        <v>1244</v>
      </c>
      <c r="D1181" s="19" t="s">
        <v>1216</v>
      </c>
      <c r="E1181" s="19">
        <v>15</v>
      </c>
      <c r="F1181" s="19" t="s">
        <v>1220</v>
      </c>
      <c r="G1181" s="19" t="s">
        <v>45</v>
      </c>
      <c r="H1181" s="19" t="s">
        <v>36</v>
      </c>
      <c r="I1181" s="19" t="s">
        <v>37</v>
      </c>
      <c r="J1181" s="52">
        <v>30</v>
      </c>
      <c r="K1181" s="8">
        <v>2020</v>
      </c>
      <c r="L1181" s="8"/>
      <c r="M1181" s="19">
        <v>1</v>
      </c>
      <c r="N1181" s="37" t="s">
        <v>1230</v>
      </c>
      <c r="O1181" s="37" t="s">
        <v>1230</v>
      </c>
      <c r="P1181" s="8" t="s">
        <v>162</v>
      </c>
      <c r="Q1181" s="20">
        <v>0</v>
      </c>
      <c r="R1181" s="20">
        <v>0</v>
      </c>
      <c r="S1181" s="20">
        <v>0</v>
      </c>
      <c r="T1181" s="19" t="s">
        <v>171</v>
      </c>
      <c r="U1181" s="15"/>
      <c r="V1181" s="15" t="s">
        <v>172</v>
      </c>
      <c r="W1181" s="15" t="s">
        <v>173</v>
      </c>
      <c r="X1181" s="36" t="s">
        <v>50</v>
      </c>
    </row>
    <row r="1182" spans="1:24" ht="128.25" hidden="1">
      <c r="A1182" s="19" t="s">
        <v>386</v>
      </c>
      <c r="B1182" s="19" t="s">
        <v>1192</v>
      </c>
      <c r="C1182" s="19" t="s">
        <v>1221</v>
      </c>
      <c r="D1182" s="19" t="s">
        <v>1216</v>
      </c>
      <c r="E1182" s="19">
        <v>15</v>
      </c>
      <c r="F1182" s="19" t="s">
        <v>1218</v>
      </c>
      <c r="G1182" s="19" t="s">
        <v>145</v>
      </c>
      <c r="H1182" s="19" t="s">
        <v>36</v>
      </c>
      <c r="I1182" s="19" t="s">
        <v>46</v>
      </c>
      <c r="J1182" s="52">
        <v>140</v>
      </c>
      <c r="K1182" s="8" t="s">
        <v>1234</v>
      </c>
      <c r="L1182" s="8" t="s">
        <v>356</v>
      </c>
      <c r="M1182" s="19">
        <v>1</v>
      </c>
      <c r="N1182" s="37">
        <v>1491172</v>
      </c>
      <c r="O1182" s="37" t="s">
        <v>1235</v>
      </c>
      <c r="P1182" s="54" t="s">
        <v>162</v>
      </c>
      <c r="Q1182" s="20">
        <v>0</v>
      </c>
      <c r="R1182" s="20">
        <v>0</v>
      </c>
      <c r="S1182" s="20">
        <v>0</v>
      </c>
      <c r="T1182" s="37" t="s">
        <v>145</v>
      </c>
      <c r="U1182" s="22" t="s">
        <v>2471</v>
      </c>
      <c r="V1182" s="39" t="s">
        <v>176</v>
      </c>
      <c r="W1182" s="22" t="s">
        <v>254</v>
      </c>
      <c r="X1182" s="36"/>
    </row>
    <row r="1183" spans="1:24" ht="85.5" hidden="1">
      <c r="A1183" s="19" t="s">
        <v>386</v>
      </c>
      <c r="B1183" s="19" t="s">
        <v>386</v>
      </c>
      <c r="C1183" s="19" t="s">
        <v>386</v>
      </c>
      <c r="D1183" s="19" t="s">
        <v>362</v>
      </c>
      <c r="E1183" s="19">
        <v>10</v>
      </c>
      <c r="F1183" s="19" t="s">
        <v>405</v>
      </c>
      <c r="G1183" s="19" t="s">
        <v>35</v>
      </c>
      <c r="H1183" s="19" t="s">
        <v>36</v>
      </c>
      <c r="I1183" s="19" t="s">
        <v>46</v>
      </c>
      <c r="J1183" s="69">
        <v>120</v>
      </c>
      <c r="K1183" s="24" t="s">
        <v>406</v>
      </c>
      <c r="L1183" s="24"/>
      <c r="M1183" s="19">
        <v>1</v>
      </c>
      <c r="N1183" s="169">
        <v>1449388</v>
      </c>
      <c r="O1183" s="19" t="s">
        <v>404</v>
      </c>
      <c r="P1183" s="19" t="s">
        <v>397</v>
      </c>
      <c r="Q1183" s="20">
        <v>0</v>
      </c>
      <c r="R1183" s="20">
        <v>0</v>
      </c>
      <c r="S1183" s="20">
        <v>0</v>
      </c>
      <c r="T1183" s="19" t="s">
        <v>41</v>
      </c>
      <c r="U1183" s="19"/>
      <c r="V1183" s="22" t="s">
        <v>218</v>
      </c>
      <c r="W1183" s="22" t="s">
        <v>398</v>
      </c>
      <c r="X1183" s="23"/>
    </row>
    <row r="1184" spans="1:24" ht="128.25" hidden="1">
      <c r="A1184" s="19" t="s">
        <v>386</v>
      </c>
      <c r="B1184" s="19" t="s">
        <v>1192</v>
      </c>
      <c r="C1184" s="19" t="s">
        <v>1193</v>
      </c>
      <c r="D1184" s="19" t="s">
        <v>1216</v>
      </c>
      <c r="E1184" s="19">
        <v>15</v>
      </c>
      <c r="F1184" s="19" t="s">
        <v>1218</v>
      </c>
      <c r="G1184" s="19" t="s">
        <v>35</v>
      </c>
      <c r="H1184" s="19" t="s">
        <v>36</v>
      </c>
      <c r="I1184" s="19" t="s">
        <v>46</v>
      </c>
      <c r="J1184" s="52">
        <v>50</v>
      </c>
      <c r="K1184" s="8">
        <v>2020</v>
      </c>
      <c r="L1184" s="8"/>
      <c r="M1184" s="19">
        <v>1</v>
      </c>
      <c r="N1184" s="37">
        <v>2438501</v>
      </c>
      <c r="O1184" s="37" t="s">
        <v>1200</v>
      </c>
      <c r="P1184" s="54" t="s">
        <v>162</v>
      </c>
      <c r="Q1184" s="20">
        <v>0</v>
      </c>
      <c r="R1184" s="20">
        <v>0</v>
      </c>
      <c r="S1184" s="20">
        <v>0</v>
      </c>
      <c r="T1184" s="19" t="s">
        <v>41</v>
      </c>
      <c r="U1184" s="19" t="s">
        <v>2381</v>
      </c>
      <c r="V1184" s="39" t="s">
        <v>176</v>
      </c>
      <c r="W1184" s="22" t="s">
        <v>254</v>
      </c>
      <c r="X1184" s="36" t="s">
        <v>50</v>
      </c>
    </row>
    <row r="1185" spans="1:24" ht="128.25" hidden="1">
      <c r="A1185" s="19" t="s">
        <v>386</v>
      </c>
      <c r="B1185" s="19" t="s">
        <v>1192</v>
      </c>
      <c r="C1185" s="19" t="s">
        <v>1221</v>
      </c>
      <c r="D1185" s="19" t="s">
        <v>1202</v>
      </c>
      <c r="E1185" s="19">
        <v>20</v>
      </c>
      <c r="F1185" s="19" t="s">
        <v>1236</v>
      </c>
      <c r="G1185" s="19" t="s">
        <v>35</v>
      </c>
      <c r="H1185" s="19" t="s">
        <v>310</v>
      </c>
      <c r="I1185" s="19" t="s">
        <v>37</v>
      </c>
      <c r="J1185" s="52">
        <v>32</v>
      </c>
      <c r="K1185" s="8" t="s">
        <v>1237</v>
      </c>
      <c r="L1185" s="8"/>
      <c r="M1185" s="19">
        <v>1</v>
      </c>
      <c r="N1185" s="37" t="s">
        <v>1230</v>
      </c>
      <c r="O1185" s="168" t="s">
        <v>1231</v>
      </c>
      <c r="P1185" s="54" t="s">
        <v>162</v>
      </c>
      <c r="Q1185" s="60">
        <v>3000</v>
      </c>
      <c r="R1185" s="20">
        <v>17400</v>
      </c>
      <c r="S1185" s="20">
        <v>20400</v>
      </c>
      <c r="T1185" s="37" t="s">
        <v>41</v>
      </c>
      <c r="U1185" s="19"/>
      <c r="V1185" s="21" t="s">
        <v>184</v>
      </c>
      <c r="W1185" s="15" t="s">
        <v>1226</v>
      </c>
      <c r="X1185" s="23"/>
    </row>
    <row r="1186" spans="1:24" ht="71.25" hidden="1">
      <c r="A1186" s="19" t="s">
        <v>386</v>
      </c>
      <c r="B1186" s="19" t="s">
        <v>1286</v>
      </c>
      <c r="C1186" s="19" t="s">
        <v>1352</v>
      </c>
      <c r="D1186" s="19" t="s">
        <v>1312</v>
      </c>
      <c r="E1186" s="19">
        <v>10</v>
      </c>
      <c r="F1186" s="19" t="s">
        <v>1361</v>
      </c>
      <c r="G1186" s="19" t="s">
        <v>145</v>
      </c>
      <c r="H1186" s="19" t="s">
        <v>36</v>
      </c>
      <c r="I1186" s="19" t="s">
        <v>46</v>
      </c>
      <c r="J1186" s="67">
        <v>125</v>
      </c>
      <c r="K1186" s="115">
        <v>44013</v>
      </c>
      <c r="L1186" s="19" t="s">
        <v>152</v>
      </c>
      <c r="M1186" s="19">
        <v>1</v>
      </c>
      <c r="N1186" s="103" t="s">
        <v>1362</v>
      </c>
      <c r="O1186" s="19" t="s">
        <v>1363</v>
      </c>
      <c r="P1186" s="19" t="s">
        <v>40</v>
      </c>
      <c r="Q1186" s="20">
        <v>0</v>
      </c>
      <c r="R1186" s="20">
        <v>0</v>
      </c>
      <c r="S1186" s="20">
        <v>0</v>
      </c>
      <c r="T1186" s="19" t="s">
        <v>145</v>
      </c>
      <c r="U1186" s="19" t="s">
        <v>2381</v>
      </c>
      <c r="V1186" s="39" t="s">
        <v>176</v>
      </c>
      <c r="W1186" s="22" t="s">
        <v>254</v>
      </c>
      <c r="X1186" s="36" t="s">
        <v>50</v>
      </c>
    </row>
    <row r="1187" spans="1:24" ht="85.5" hidden="1">
      <c r="A1187" s="19" t="s">
        <v>386</v>
      </c>
      <c r="B1187" s="19" t="s">
        <v>386</v>
      </c>
      <c r="C1187" s="19" t="s">
        <v>386</v>
      </c>
      <c r="D1187" s="19" t="s">
        <v>362</v>
      </c>
      <c r="E1187" s="19">
        <v>10</v>
      </c>
      <c r="F1187" s="19" t="s">
        <v>407</v>
      </c>
      <c r="G1187" s="19" t="s">
        <v>35</v>
      </c>
      <c r="H1187" s="19" t="s">
        <v>36</v>
      </c>
      <c r="I1187" s="19" t="s">
        <v>46</v>
      </c>
      <c r="J1187" s="69">
        <v>120</v>
      </c>
      <c r="K1187" s="24" t="s">
        <v>408</v>
      </c>
      <c r="L1187" s="24"/>
      <c r="M1187" s="19">
        <v>1</v>
      </c>
      <c r="N1187" s="169">
        <v>1449388</v>
      </c>
      <c r="O1187" s="19" t="s">
        <v>404</v>
      </c>
      <c r="P1187" s="19" t="s">
        <v>397</v>
      </c>
      <c r="Q1187" s="20">
        <v>0</v>
      </c>
      <c r="R1187" s="20">
        <v>0</v>
      </c>
      <c r="S1187" s="20">
        <v>0</v>
      </c>
      <c r="T1187" s="19" t="s">
        <v>41</v>
      </c>
      <c r="U1187" s="19"/>
      <c r="V1187" s="21" t="s">
        <v>148</v>
      </c>
      <c r="W1187" s="22" t="s">
        <v>149</v>
      </c>
      <c r="X1187" s="23"/>
    </row>
    <row r="1188" spans="1:24" ht="71.25" hidden="1">
      <c r="A1188" s="19" t="s">
        <v>386</v>
      </c>
      <c r="B1188" s="19" t="s">
        <v>1286</v>
      </c>
      <c r="C1188" s="19" t="s">
        <v>1406</v>
      </c>
      <c r="D1188" s="19" t="s">
        <v>1312</v>
      </c>
      <c r="E1188" s="19">
        <v>10</v>
      </c>
      <c r="F1188" s="19" t="s">
        <v>407</v>
      </c>
      <c r="G1188" s="19" t="s">
        <v>145</v>
      </c>
      <c r="H1188" s="19" t="s">
        <v>36</v>
      </c>
      <c r="I1188" s="19" t="s">
        <v>46</v>
      </c>
      <c r="J1188" s="67" t="s">
        <v>1407</v>
      </c>
      <c r="K1188" s="19" t="s">
        <v>992</v>
      </c>
      <c r="L1188" s="19" t="s">
        <v>408</v>
      </c>
      <c r="M1188" s="19">
        <v>1</v>
      </c>
      <c r="N1188" s="19">
        <v>2198716</v>
      </c>
      <c r="O1188" s="19" t="s">
        <v>1408</v>
      </c>
      <c r="P1188" s="19" t="s">
        <v>1409</v>
      </c>
      <c r="Q1188" s="20">
        <v>0</v>
      </c>
      <c r="R1188" s="20">
        <v>0</v>
      </c>
      <c r="S1188" s="20">
        <v>0</v>
      </c>
      <c r="T1188" s="19" t="s">
        <v>145</v>
      </c>
      <c r="U1188" s="19"/>
      <c r="V1188" s="21" t="s">
        <v>148</v>
      </c>
      <c r="W1188" s="22" t="s">
        <v>149</v>
      </c>
      <c r="X1188" s="23"/>
    </row>
    <row r="1189" spans="1:24" ht="85.5" hidden="1">
      <c r="A1189" s="19" t="s">
        <v>386</v>
      </c>
      <c r="B1189" s="19" t="s">
        <v>386</v>
      </c>
      <c r="C1189" s="19" t="s">
        <v>386</v>
      </c>
      <c r="D1189" s="19" t="s">
        <v>362</v>
      </c>
      <c r="E1189" s="19">
        <v>10</v>
      </c>
      <c r="F1189" s="19" t="s">
        <v>409</v>
      </c>
      <c r="G1189" s="19" t="s">
        <v>35</v>
      </c>
      <c r="H1189" s="19" t="s">
        <v>36</v>
      </c>
      <c r="I1189" s="19" t="s">
        <v>37</v>
      </c>
      <c r="J1189" s="69">
        <v>35</v>
      </c>
      <c r="K1189" s="24" t="s">
        <v>403</v>
      </c>
      <c r="L1189" s="24"/>
      <c r="M1189" s="19">
        <v>1</v>
      </c>
      <c r="N1189" s="169">
        <v>1449388</v>
      </c>
      <c r="O1189" s="19" t="s">
        <v>404</v>
      </c>
      <c r="P1189" s="19" t="s">
        <v>397</v>
      </c>
      <c r="Q1189" s="20">
        <v>6500</v>
      </c>
      <c r="R1189" s="20">
        <v>10400</v>
      </c>
      <c r="S1189" s="20">
        <v>16900</v>
      </c>
      <c r="T1189" s="19" t="s">
        <v>41</v>
      </c>
      <c r="U1189" s="19"/>
      <c r="V1189" s="22" t="s">
        <v>218</v>
      </c>
      <c r="W1189" s="22" t="s">
        <v>377</v>
      </c>
      <c r="X1189" s="23"/>
    </row>
    <row r="1190" spans="1:24" ht="128.25" hidden="1">
      <c r="A1190" s="19" t="s">
        <v>386</v>
      </c>
      <c r="B1190" s="19" t="s">
        <v>1286</v>
      </c>
      <c r="C1190" s="19" t="s">
        <v>1503</v>
      </c>
      <c r="D1190" s="19" t="s">
        <v>1508</v>
      </c>
      <c r="E1190" s="19">
        <v>12</v>
      </c>
      <c r="F1190" s="19" t="s">
        <v>1509</v>
      </c>
      <c r="G1190" s="19" t="s">
        <v>145</v>
      </c>
      <c r="H1190" s="19" t="s">
        <v>36</v>
      </c>
      <c r="I1190" s="19" t="s">
        <v>46</v>
      </c>
      <c r="J1190" s="67" t="s">
        <v>1510</v>
      </c>
      <c r="K1190" s="19" t="s">
        <v>1511</v>
      </c>
      <c r="L1190" s="19" t="s">
        <v>759</v>
      </c>
      <c r="M1190" s="19">
        <v>1</v>
      </c>
      <c r="N1190" s="103" t="s">
        <v>1512</v>
      </c>
      <c r="O1190" s="19" t="s">
        <v>1513</v>
      </c>
      <c r="P1190" s="19" t="s">
        <v>268</v>
      </c>
      <c r="Q1190" s="20">
        <v>0</v>
      </c>
      <c r="R1190" s="20">
        <v>0</v>
      </c>
      <c r="S1190" s="20">
        <v>0</v>
      </c>
      <c r="T1190" s="19" t="s">
        <v>145</v>
      </c>
      <c r="U1190" s="19"/>
      <c r="V1190" s="127" t="s">
        <v>42</v>
      </c>
      <c r="W1190" s="22" t="s">
        <v>1029</v>
      </c>
      <c r="X1190" s="23"/>
    </row>
    <row r="1191" spans="1:24" ht="128.25" hidden="1">
      <c r="A1191" s="19" t="s">
        <v>386</v>
      </c>
      <c r="B1191" s="19" t="s">
        <v>1192</v>
      </c>
      <c r="C1191" s="19" t="s">
        <v>1244</v>
      </c>
      <c r="D1191" s="19" t="s">
        <v>1216</v>
      </c>
      <c r="E1191" s="19">
        <v>15</v>
      </c>
      <c r="F1191" s="19" t="s">
        <v>1220</v>
      </c>
      <c r="G1191" s="19" t="s">
        <v>45</v>
      </c>
      <c r="H1191" s="19" t="s">
        <v>36</v>
      </c>
      <c r="I1191" s="19" t="s">
        <v>37</v>
      </c>
      <c r="J1191" s="52">
        <v>30</v>
      </c>
      <c r="K1191" s="8">
        <v>2020</v>
      </c>
      <c r="L1191" s="8"/>
      <c r="M1191" s="19">
        <v>1</v>
      </c>
      <c r="N1191" s="37" t="s">
        <v>1230</v>
      </c>
      <c r="O1191" s="37" t="s">
        <v>1230</v>
      </c>
      <c r="P1191" s="8" t="s">
        <v>162</v>
      </c>
      <c r="Q1191" s="20">
        <v>0</v>
      </c>
      <c r="R1191" s="20">
        <v>0</v>
      </c>
      <c r="S1191" s="20">
        <v>0</v>
      </c>
      <c r="T1191" s="19" t="s">
        <v>171</v>
      </c>
      <c r="U1191" s="15"/>
      <c r="V1191" s="15" t="s">
        <v>172</v>
      </c>
      <c r="W1191" s="15" t="s">
        <v>173</v>
      </c>
      <c r="X1191" s="36" t="s">
        <v>50</v>
      </c>
    </row>
    <row r="1192" spans="1:24" ht="128.25" hidden="1">
      <c r="A1192" s="19" t="s">
        <v>386</v>
      </c>
      <c r="B1192" s="19" t="s">
        <v>1192</v>
      </c>
      <c r="C1192" s="19" t="s">
        <v>1244</v>
      </c>
      <c r="D1192" s="19" t="s">
        <v>1216</v>
      </c>
      <c r="E1192" s="19">
        <v>15</v>
      </c>
      <c r="F1192" s="19" t="s">
        <v>1220</v>
      </c>
      <c r="G1192" s="19" t="s">
        <v>45</v>
      </c>
      <c r="H1192" s="19" t="s">
        <v>36</v>
      </c>
      <c r="I1192" s="19" t="s">
        <v>37</v>
      </c>
      <c r="J1192" s="52">
        <v>30</v>
      </c>
      <c r="K1192" s="8">
        <v>2020</v>
      </c>
      <c r="L1192" s="8"/>
      <c r="M1192" s="19">
        <v>1</v>
      </c>
      <c r="N1192" s="37" t="s">
        <v>1230</v>
      </c>
      <c r="O1192" s="37" t="s">
        <v>1230</v>
      </c>
      <c r="P1192" s="8" t="s">
        <v>162</v>
      </c>
      <c r="Q1192" s="20">
        <v>0</v>
      </c>
      <c r="R1192" s="20">
        <v>0</v>
      </c>
      <c r="S1192" s="20">
        <v>0</v>
      </c>
      <c r="T1192" s="19" t="s">
        <v>171</v>
      </c>
      <c r="U1192" s="15"/>
      <c r="V1192" s="15" t="s">
        <v>172</v>
      </c>
      <c r="W1192" s="15" t="s">
        <v>173</v>
      </c>
      <c r="X1192" s="36" t="s">
        <v>50</v>
      </c>
    </row>
    <row r="1193" spans="1:24" ht="114" hidden="1">
      <c r="A1193" s="19" t="s">
        <v>386</v>
      </c>
      <c r="B1193" s="19" t="s">
        <v>1192</v>
      </c>
      <c r="C1193" s="19" t="s">
        <v>1244</v>
      </c>
      <c r="D1193" s="19" t="s">
        <v>1194</v>
      </c>
      <c r="E1193" s="19">
        <v>15</v>
      </c>
      <c r="F1193" s="19" t="s">
        <v>44</v>
      </c>
      <c r="G1193" s="19" t="s">
        <v>45</v>
      </c>
      <c r="H1193" s="19" t="s">
        <v>36</v>
      </c>
      <c r="I1193" s="19" t="s">
        <v>37</v>
      </c>
      <c r="J1193" s="52">
        <v>30</v>
      </c>
      <c r="K1193" s="8">
        <v>2020</v>
      </c>
      <c r="L1193" s="8"/>
      <c r="M1193" s="19">
        <v>5</v>
      </c>
      <c r="N1193" s="37" t="s">
        <v>1230</v>
      </c>
      <c r="O1193" s="37" t="s">
        <v>1230</v>
      </c>
      <c r="P1193" s="8" t="s">
        <v>247</v>
      </c>
      <c r="Q1193" s="20">
        <v>0</v>
      </c>
      <c r="R1193" s="20">
        <v>0</v>
      </c>
      <c r="S1193" s="20">
        <v>0</v>
      </c>
      <c r="T1193" s="19" t="s">
        <v>41</v>
      </c>
      <c r="U1193" s="15" t="s">
        <v>2267</v>
      </c>
      <c r="V1193" s="21" t="s">
        <v>48</v>
      </c>
      <c r="W1193" s="15" t="s">
        <v>49</v>
      </c>
      <c r="X1193" s="36" t="s">
        <v>50</v>
      </c>
    </row>
    <row r="1194" spans="1:24" ht="128.25" hidden="1">
      <c r="A1194" s="19" t="s">
        <v>386</v>
      </c>
      <c r="B1194" s="19" t="s">
        <v>1192</v>
      </c>
      <c r="C1194" s="19" t="s">
        <v>1244</v>
      </c>
      <c r="D1194" s="19" t="s">
        <v>1202</v>
      </c>
      <c r="E1194" s="19">
        <v>20</v>
      </c>
      <c r="F1194" s="19" t="s">
        <v>1245</v>
      </c>
      <c r="G1194" s="19" t="s">
        <v>35</v>
      </c>
      <c r="H1194" s="19" t="s">
        <v>310</v>
      </c>
      <c r="I1194" s="19" t="s">
        <v>37</v>
      </c>
      <c r="J1194" s="52">
        <v>24</v>
      </c>
      <c r="K1194" s="8" t="s">
        <v>1246</v>
      </c>
      <c r="L1194" s="8"/>
      <c r="M1194" s="19">
        <v>1</v>
      </c>
      <c r="N1194" s="37" t="s">
        <v>1230</v>
      </c>
      <c r="O1194" s="37" t="s">
        <v>1230</v>
      </c>
      <c r="P1194" s="54" t="s">
        <v>162</v>
      </c>
      <c r="Q1194" s="60">
        <v>3000</v>
      </c>
      <c r="R1194" s="20">
        <v>16000</v>
      </c>
      <c r="S1194" s="20">
        <v>19000</v>
      </c>
      <c r="T1194" s="37" t="s">
        <v>41</v>
      </c>
      <c r="U1194" s="19"/>
      <c r="V1194" s="34" t="s">
        <v>1036</v>
      </c>
      <c r="W1194" s="22" t="s">
        <v>1247</v>
      </c>
      <c r="X1194" s="23"/>
    </row>
    <row r="1195" spans="1:24" ht="128.25" hidden="1">
      <c r="A1195" s="8" t="s">
        <v>386</v>
      </c>
      <c r="B1195" s="8" t="s">
        <v>1192</v>
      </c>
      <c r="C1195" s="8" t="s">
        <v>1244</v>
      </c>
      <c r="D1195" s="8" t="s">
        <v>1202</v>
      </c>
      <c r="E1195" s="8">
        <v>20</v>
      </c>
      <c r="F1195" s="12" t="s">
        <v>394</v>
      </c>
      <c r="G1195" s="8" t="s">
        <v>35</v>
      </c>
      <c r="H1195" s="8" t="s">
        <v>310</v>
      </c>
      <c r="I1195" s="8" t="s">
        <v>37</v>
      </c>
      <c r="J1195" s="52">
        <v>48</v>
      </c>
      <c r="K1195" s="8" t="s">
        <v>1206</v>
      </c>
      <c r="L1195" s="8"/>
      <c r="M1195" s="8">
        <v>1</v>
      </c>
      <c r="N1195" s="12">
        <v>1568221</v>
      </c>
      <c r="O1195" s="12" t="s">
        <v>1248</v>
      </c>
      <c r="P1195" s="51" t="s">
        <v>162</v>
      </c>
      <c r="Q1195" s="14">
        <v>3580</v>
      </c>
      <c r="R1195" s="14">
        <v>20200</v>
      </c>
      <c r="S1195" s="14">
        <v>23780</v>
      </c>
      <c r="T1195" s="12" t="s">
        <v>41</v>
      </c>
      <c r="U1195" s="130"/>
      <c r="V1195" s="22" t="s">
        <v>218</v>
      </c>
      <c r="W1195" s="22" t="s">
        <v>398</v>
      </c>
      <c r="X1195" s="23"/>
    </row>
    <row r="1196" spans="1:24" ht="85.5" hidden="1">
      <c r="A1196" s="57" t="s">
        <v>386</v>
      </c>
      <c r="B1196" s="57" t="s">
        <v>1192</v>
      </c>
      <c r="C1196" s="57" t="s">
        <v>1244</v>
      </c>
      <c r="D1196" s="57" t="s">
        <v>1209</v>
      </c>
      <c r="E1196" s="57">
        <v>20</v>
      </c>
      <c r="F1196" s="57" t="s">
        <v>1249</v>
      </c>
      <c r="G1196" s="57" t="s">
        <v>35</v>
      </c>
      <c r="H1196" s="57" t="s">
        <v>310</v>
      </c>
      <c r="I1196" s="19" t="s">
        <v>37</v>
      </c>
      <c r="J1196" s="52">
        <v>32</v>
      </c>
      <c r="K1196" s="8" t="s">
        <v>1250</v>
      </c>
      <c r="L1196" s="170"/>
      <c r="M1196" s="57">
        <v>1</v>
      </c>
      <c r="N1196" s="56" t="s">
        <v>1230</v>
      </c>
      <c r="O1196" s="56" t="s">
        <v>1230</v>
      </c>
      <c r="P1196" s="55" t="s">
        <v>162</v>
      </c>
      <c r="Q1196" s="146">
        <v>3000</v>
      </c>
      <c r="R1196" s="20">
        <v>2500</v>
      </c>
      <c r="S1196" s="59">
        <v>5500</v>
      </c>
      <c r="T1196" s="56" t="s">
        <v>41</v>
      </c>
      <c r="U1196" s="57"/>
      <c r="V1196" s="21" t="s">
        <v>184</v>
      </c>
      <c r="W1196" s="22" t="s">
        <v>1251</v>
      </c>
      <c r="X1196" s="23"/>
    </row>
    <row r="1197" spans="1:24" ht="128.25" hidden="1">
      <c r="A1197" s="8" t="s">
        <v>386</v>
      </c>
      <c r="B1197" s="8" t="s">
        <v>1192</v>
      </c>
      <c r="C1197" s="8" t="s">
        <v>1244</v>
      </c>
      <c r="D1197" s="8" t="s">
        <v>1216</v>
      </c>
      <c r="E1197" s="8">
        <v>15</v>
      </c>
      <c r="F1197" s="8" t="s">
        <v>1252</v>
      </c>
      <c r="G1197" s="8" t="s">
        <v>145</v>
      </c>
      <c r="H1197" s="8" t="s">
        <v>36</v>
      </c>
      <c r="I1197" s="8" t="s">
        <v>46</v>
      </c>
      <c r="J1197" s="8">
        <v>90</v>
      </c>
      <c r="K1197" s="8" t="s">
        <v>1253</v>
      </c>
      <c r="L1197" s="8" t="s">
        <v>566</v>
      </c>
      <c r="M1197" s="12">
        <v>1</v>
      </c>
      <c r="N1197" s="12">
        <v>1568170</v>
      </c>
      <c r="O1197" s="12" t="s">
        <v>1254</v>
      </c>
      <c r="P1197" s="12" t="s">
        <v>1255</v>
      </c>
      <c r="Q1197" s="14">
        <v>0</v>
      </c>
      <c r="R1197" s="14">
        <v>0</v>
      </c>
      <c r="S1197" s="14">
        <v>0</v>
      </c>
      <c r="T1197" s="12" t="s">
        <v>145</v>
      </c>
      <c r="U1197" s="171"/>
      <c r="V1197" s="15" t="s">
        <v>48</v>
      </c>
      <c r="W1197" s="15" t="s">
        <v>69</v>
      </c>
      <c r="X1197" s="23"/>
    </row>
    <row r="1198" spans="1:24" ht="85.5" hidden="1">
      <c r="A1198" s="19" t="s">
        <v>386</v>
      </c>
      <c r="B1198" s="19" t="s">
        <v>1192</v>
      </c>
      <c r="C1198" s="19" t="s">
        <v>1193</v>
      </c>
      <c r="D1198" s="19" t="s">
        <v>1209</v>
      </c>
      <c r="E1198" s="19">
        <v>20</v>
      </c>
      <c r="F1198" s="19" t="s">
        <v>1219</v>
      </c>
      <c r="G1198" s="19" t="s">
        <v>35</v>
      </c>
      <c r="H1198" s="19" t="s">
        <v>36</v>
      </c>
      <c r="I1198" s="19" t="s">
        <v>46</v>
      </c>
      <c r="J1198" s="52">
        <v>40</v>
      </c>
      <c r="K1198" s="8">
        <v>2020</v>
      </c>
      <c r="L1198" s="8"/>
      <c r="M1198" s="19">
        <v>1</v>
      </c>
      <c r="N1198" s="37">
        <v>1493499</v>
      </c>
      <c r="O1198" s="37" t="s">
        <v>1205</v>
      </c>
      <c r="P1198" s="54" t="s">
        <v>162</v>
      </c>
      <c r="Q1198" s="20">
        <v>0</v>
      </c>
      <c r="R1198" s="20">
        <v>0</v>
      </c>
      <c r="S1198" s="20">
        <v>0</v>
      </c>
      <c r="T1198" s="19" t="s">
        <v>41</v>
      </c>
      <c r="U1198" s="19" t="s">
        <v>2465</v>
      </c>
      <c r="V1198" s="21" t="s">
        <v>184</v>
      </c>
      <c r="W1198" s="22" t="s">
        <v>542</v>
      </c>
      <c r="X1198" s="23"/>
    </row>
    <row r="1199" spans="1:24" ht="42.75" hidden="1">
      <c r="A1199" s="19" t="s">
        <v>386</v>
      </c>
      <c r="B1199" s="19" t="s">
        <v>1286</v>
      </c>
      <c r="C1199" s="19" t="s">
        <v>1460</v>
      </c>
      <c r="D1199" s="19" t="s">
        <v>1288</v>
      </c>
      <c r="E1199" s="19">
        <v>10</v>
      </c>
      <c r="F1199" s="19" t="s">
        <v>1469</v>
      </c>
      <c r="G1199" s="19" t="s">
        <v>145</v>
      </c>
      <c r="H1199" s="19" t="s">
        <v>36</v>
      </c>
      <c r="I1199" s="19" t="s">
        <v>46</v>
      </c>
      <c r="J1199" s="67" t="s">
        <v>1407</v>
      </c>
      <c r="K1199" s="19" t="s">
        <v>1470</v>
      </c>
      <c r="L1199" s="19" t="s">
        <v>152</v>
      </c>
      <c r="M1199" s="19">
        <v>1</v>
      </c>
      <c r="N1199" s="19">
        <v>2090959</v>
      </c>
      <c r="O1199" s="19" t="s">
        <v>1471</v>
      </c>
      <c r="P1199" s="19" t="s">
        <v>268</v>
      </c>
      <c r="Q1199" s="20">
        <v>0</v>
      </c>
      <c r="R1199" s="20">
        <v>0</v>
      </c>
      <c r="S1199" s="20">
        <v>0</v>
      </c>
      <c r="T1199" s="19" t="s">
        <v>145</v>
      </c>
      <c r="U1199" s="19"/>
      <c r="V1199" s="21" t="s">
        <v>184</v>
      </c>
      <c r="W1199" s="22" t="s">
        <v>1083</v>
      </c>
      <c r="X1199" s="23"/>
    </row>
    <row r="1200" spans="1:24" ht="85.5" hidden="1">
      <c r="A1200" s="19" t="s">
        <v>386</v>
      </c>
      <c r="B1200" s="19" t="s">
        <v>386</v>
      </c>
      <c r="C1200" s="19" t="s">
        <v>386</v>
      </c>
      <c r="D1200" s="19" t="s">
        <v>362</v>
      </c>
      <c r="E1200" s="19">
        <v>10</v>
      </c>
      <c r="F1200" s="19" t="s">
        <v>410</v>
      </c>
      <c r="G1200" s="19" t="s">
        <v>35</v>
      </c>
      <c r="H1200" s="19" t="s">
        <v>36</v>
      </c>
      <c r="I1200" s="19" t="s">
        <v>37</v>
      </c>
      <c r="J1200" s="52">
        <v>32</v>
      </c>
      <c r="K1200" s="8">
        <v>2020</v>
      </c>
      <c r="L1200" s="8"/>
      <c r="M1200" s="19">
        <v>1</v>
      </c>
      <c r="N1200" s="19">
        <v>1568431</v>
      </c>
      <c r="O1200" s="37" t="s">
        <v>411</v>
      </c>
      <c r="P1200" s="19" t="s">
        <v>412</v>
      </c>
      <c r="Q1200" s="20">
        <v>0</v>
      </c>
      <c r="R1200" s="20">
        <v>0</v>
      </c>
      <c r="S1200" s="20">
        <v>0</v>
      </c>
      <c r="T1200" s="19" t="s">
        <v>235</v>
      </c>
      <c r="U1200" s="19"/>
      <c r="V1200" s="21" t="s">
        <v>235</v>
      </c>
      <c r="W1200" s="22" t="s">
        <v>236</v>
      </c>
      <c r="X1200" s="23"/>
    </row>
    <row r="1201" spans="1:24" ht="42.75" hidden="1">
      <c r="A1201" s="19" t="s">
        <v>386</v>
      </c>
      <c r="B1201" s="19" t="s">
        <v>1286</v>
      </c>
      <c r="C1201" s="19" t="s">
        <v>1392</v>
      </c>
      <c r="D1201" s="19" t="s">
        <v>1288</v>
      </c>
      <c r="E1201" s="19">
        <v>10</v>
      </c>
      <c r="F1201" s="19" t="s">
        <v>410</v>
      </c>
      <c r="G1201" s="19" t="s">
        <v>145</v>
      </c>
      <c r="H1201" s="19" t="s">
        <v>36</v>
      </c>
      <c r="I1201" s="19" t="s">
        <v>37</v>
      </c>
      <c r="J1201" s="67">
        <v>360</v>
      </c>
      <c r="K1201" s="19" t="s">
        <v>1393</v>
      </c>
      <c r="L1201" s="19" t="s">
        <v>566</v>
      </c>
      <c r="M1201" s="19">
        <v>1</v>
      </c>
      <c r="N1201" s="103" t="s">
        <v>1394</v>
      </c>
      <c r="O1201" s="19" t="s">
        <v>1395</v>
      </c>
      <c r="P1201" s="19" t="s">
        <v>1396</v>
      </c>
      <c r="Q1201" s="20">
        <v>0</v>
      </c>
      <c r="R1201" s="20">
        <v>0</v>
      </c>
      <c r="S1201" s="20">
        <v>0</v>
      </c>
      <c r="T1201" s="19" t="s">
        <v>145</v>
      </c>
      <c r="U1201" s="19"/>
      <c r="V1201" s="21" t="s">
        <v>235</v>
      </c>
      <c r="W1201" s="22" t="s">
        <v>236</v>
      </c>
      <c r="X1201" s="23"/>
    </row>
    <row r="1202" spans="1:24" ht="42.75" hidden="1">
      <c r="A1202" s="19" t="s">
        <v>386</v>
      </c>
      <c r="B1202" s="19" t="s">
        <v>1286</v>
      </c>
      <c r="C1202" s="19" t="s">
        <v>1472</v>
      </c>
      <c r="D1202" s="19" t="s">
        <v>1288</v>
      </c>
      <c r="E1202" s="19">
        <v>10</v>
      </c>
      <c r="F1202" s="54" t="s">
        <v>1473</v>
      </c>
      <c r="G1202" s="19" t="s">
        <v>145</v>
      </c>
      <c r="H1202" s="54" t="s">
        <v>36</v>
      </c>
      <c r="I1202" s="19" t="s">
        <v>37</v>
      </c>
      <c r="J1202" s="67">
        <v>360</v>
      </c>
      <c r="K1202" s="19" t="s">
        <v>1474</v>
      </c>
      <c r="L1202" s="19" t="s">
        <v>566</v>
      </c>
      <c r="M1202" s="54">
        <v>1</v>
      </c>
      <c r="N1202" s="54">
        <v>1568430</v>
      </c>
      <c r="O1202" s="54" t="s">
        <v>1475</v>
      </c>
      <c r="P1202" s="54" t="s">
        <v>162</v>
      </c>
      <c r="Q1202" s="20">
        <v>0</v>
      </c>
      <c r="R1202" s="20">
        <v>0</v>
      </c>
      <c r="S1202" s="20">
        <v>0</v>
      </c>
      <c r="T1202" s="19" t="s">
        <v>145</v>
      </c>
      <c r="U1202" s="19"/>
      <c r="V1202" s="21" t="s">
        <v>235</v>
      </c>
      <c r="W1202" s="22" t="s">
        <v>236</v>
      </c>
      <c r="X1202" s="23"/>
    </row>
    <row r="1203" spans="1:24" ht="128.25" hidden="1">
      <c r="A1203" s="19" t="s">
        <v>386</v>
      </c>
      <c r="B1203" s="19" t="s">
        <v>1192</v>
      </c>
      <c r="C1203" s="19" t="s">
        <v>1193</v>
      </c>
      <c r="D1203" s="19" t="s">
        <v>1216</v>
      </c>
      <c r="E1203" s="19">
        <v>15</v>
      </c>
      <c r="F1203" s="19" t="s">
        <v>366</v>
      </c>
      <c r="G1203" s="19" t="s">
        <v>45</v>
      </c>
      <c r="H1203" s="19" t="s">
        <v>36</v>
      </c>
      <c r="I1203" s="19" t="s">
        <v>37</v>
      </c>
      <c r="J1203" s="52">
        <v>40</v>
      </c>
      <c r="K1203" s="8">
        <v>2020</v>
      </c>
      <c r="L1203" s="8"/>
      <c r="M1203" s="19">
        <v>1</v>
      </c>
      <c r="N1203" s="37">
        <v>2266767</v>
      </c>
      <c r="O1203" s="37" t="s">
        <v>1195</v>
      </c>
      <c r="P1203" s="8" t="s">
        <v>40</v>
      </c>
      <c r="Q1203" s="20">
        <v>0</v>
      </c>
      <c r="R1203" s="20">
        <v>0</v>
      </c>
      <c r="S1203" s="20">
        <v>0</v>
      </c>
      <c r="T1203" s="19" t="s">
        <v>41</v>
      </c>
      <c r="U1203" s="19" t="s">
        <v>2381</v>
      </c>
      <c r="V1203" s="21" t="s">
        <v>176</v>
      </c>
      <c r="W1203" s="15" t="s">
        <v>368</v>
      </c>
      <c r="X1203" s="36" t="s">
        <v>50</v>
      </c>
    </row>
    <row r="1204" spans="1:24" ht="42.75" hidden="1">
      <c r="A1204" s="19" t="s">
        <v>386</v>
      </c>
      <c r="B1204" s="19" t="s">
        <v>1286</v>
      </c>
      <c r="C1204" s="19" t="s">
        <v>1287</v>
      </c>
      <c r="D1204" s="19" t="s">
        <v>1288</v>
      </c>
      <c r="E1204" s="19">
        <v>10</v>
      </c>
      <c r="F1204" s="37" t="s">
        <v>1289</v>
      </c>
      <c r="G1204" s="19" t="s">
        <v>145</v>
      </c>
      <c r="H1204" s="19" t="s">
        <v>36</v>
      </c>
      <c r="I1204" s="19" t="s">
        <v>37</v>
      </c>
      <c r="J1204" s="67" t="s">
        <v>1290</v>
      </c>
      <c r="K1204" s="19" t="s">
        <v>1291</v>
      </c>
      <c r="L1204" s="19" t="s">
        <v>356</v>
      </c>
      <c r="M1204" s="19">
        <v>1</v>
      </c>
      <c r="N1204" s="103" t="s">
        <v>1292</v>
      </c>
      <c r="O1204" s="19" t="s">
        <v>1293</v>
      </c>
      <c r="P1204" s="54" t="s">
        <v>162</v>
      </c>
      <c r="Q1204" s="20">
        <v>0</v>
      </c>
      <c r="R1204" s="20">
        <v>0</v>
      </c>
      <c r="S1204" s="20">
        <v>0</v>
      </c>
      <c r="T1204" s="19" t="s">
        <v>145</v>
      </c>
      <c r="U1204" s="19"/>
      <c r="V1204" s="21" t="s">
        <v>235</v>
      </c>
      <c r="W1204" s="22" t="s">
        <v>236</v>
      </c>
      <c r="X1204" s="23"/>
    </row>
    <row r="1205" spans="1:24" ht="85.5" hidden="1">
      <c r="A1205" s="19" t="s">
        <v>386</v>
      </c>
      <c r="B1205" s="19" t="s">
        <v>386</v>
      </c>
      <c r="C1205" s="19" t="s">
        <v>386</v>
      </c>
      <c r="D1205" s="19" t="s">
        <v>362</v>
      </c>
      <c r="E1205" s="19">
        <v>10</v>
      </c>
      <c r="F1205" s="19" t="s">
        <v>413</v>
      </c>
      <c r="G1205" s="19" t="s">
        <v>35</v>
      </c>
      <c r="H1205" s="19" t="s">
        <v>36</v>
      </c>
      <c r="I1205" s="19" t="s">
        <v>46</v>
      </c>
      <c r="J1205" s="69">
        <v>120</v>
      </c>
      <c r="K1205" s="24" t="s">
        <v>414</v>
      </c>
      <c r="L1205" s="24"/>
      <c r="M1205" s="19">
        <v>1</v>
      </c>
      <c r="N1205" s="169">
        <v>1449388</v>
      </c>
      <c r="O1205" s="19" t="s">
        <v>404</v>
      </c>
      <c r="P1205" s="19" t="s">
        <v>412</v>
      </c>
      <c r="Q1205" s="20">
        <v>0</v>
      </c>
      <c r="R1205" s="20">
        <v>0</v>
      </c>
      <c r="S1205" s="20">
        <v>0</v>
      </c>
      <c r="T1205" s="19" t="s">
        <v>41</v>
      </c>
      <c r="U1205" s="19"/>
      <c r="V1205" s="21" t="s">
        <v>148</v>
      </c>
      <c r="W1205" s="15" t="s">
        <v>157</v>
      </c>
      <c r="X1205" s="23"/>
    </row>
    <row r="1206" spans="1:24" ht="42.75" hidden="1">
      <c r="A1206" s="19" t="s">
        <v>386</v>
      </c>
      <c r="B1206" s="19" t="s">
        <v>1286</v>
      </c>
      <c r="C1206" s="19" t="s">
        <v>1368</v>
      </c>
      <c r="D1206" s="19" t="s">
        <v>1288</v>
      </c>
      <c r="E1206" s="19">
        <v>10</v>
      </c>
      <c r="F1206" s="19" t="s">
        <v>1369</v>
      </c>
      <c r="G1206" s="19" t="s">
        <v>145</v>
      </c>
      <c r="H1206" s="19" t="s">
        <v>154</v>
      </c>
      <c r="I1206" s="19" t="s">
        <v>37</v>
      </c>
      <c r="J1206" s="67">
        <v>360</v>
      </c>
      <c r="K1206" s="19" t="s">
        <v>1370</v>
      </c>
      <c r="L1206" s="19" t="s">
        <v>272</v>
      </c>
      <c r="M1206" s="19">
        <v>1</v>
      </c>
      <c r="N1206" s="103" t="s">
        <v>1371</v>
      </c>
      <c r="O1206" s="19" t="s">
        <v>1372</v>
      </c>
      <c r="P1206" s="54" t="s">
        <v>162</v>
      </c>
      <c r="Q1206" s="20">
        <v>0</v>
      </c>
      <c r="R1206" s="20">
        <v>0</v>
      </c>
      <c r="S1206" s="20">
        <v>0</v>
      </c>
      <c r="T1206" s="19" t="s">
        <v>145</v>
      </c>
      <c r="U1206" s="19"/>
      <c r="V1206" s="19"/>
      <c r="W1206" s="22" t="s">
        <v>1328</v>
      </c>
      <c r="X1206" s="23"/>
    </row>
    <row r="1207" spans="1:24" ht="71.25" hidden="1">
      <c r="A1207" s="19" t="s">
        <v>386</v>
      </c>
      <c r="B1207" s="19" t="s">
        <v>1286</v>
      </c>
      <c r="C1207" s="19" t="s">
        <v>1482</v>
      </c>
      <c r="D1207" s="19" t="s">
        <v>1288</v>
      </c>
      <c r="E1207" s="19">
        <v>10</v>
      </c>
      <c r="F1207" s="19" t="s">
        <v>1483</v>
      </c>
      <c r="G1207" s="19" t="s">
        <v>145</v>
      </c>
      <c r="H1207" s="19" t="s">
        <v>154</v>
      </c>
      <c r="I1207" s="19" t="s">
        <v>37</v>
      </c>
      <c r="J1207" s="67" t="s">
        <v>1484</v>
      </c>
      <c r="K1207" s="19" t="s">
        <v>1485</v>
      </c>
      <c r="L1207" s="19" t="s">
        <v>636</v>
      </c>
      <c r="M1207" s="19">
        <v>1</v>
      </c>
      <c r="N1207" s="103" t="s">
        <v>1486</v>
      </c>
      <c r="O1207" s="19" t="s">
        <v>1487</v>
      </c>
      <c r="P1207" s="54" t="s">
        <v>162</v>
      </c>
      <c r="Q1207" s="20">
        <v>0</v>
      </c>
      <c r="R1207" s="20">
        <v>0</v>
      </c>
      <c r="S1207" s="20">
        <v>0</v>
      </c>
      <c r="T1207" s="19" t="s">
        <v>145</v>
      </c>
      <c r="U1207" s="19"/>
      <c r="V1207" s="127" t="s">
        <v>148</v>
      </c>
      <c r="W1207" s="22" t="s">
        <v>1328</v>
      </c>
      <c r="X1207" s="23"/>
    </row>
    <row r="1208" spans="1:24" ht="42.75" hidden="1">
      <c r="A1208" s="19" t="s">
        <v>386</v>
      </c>
      <c r="B1208" s="19" t="s">
        <v>1286</v>
      </c>
      <c r="C1208" s="19" t="s">
        <v>1287</v>
      </c>
      <c r="D1208" s="19" t="s">
        <v>1288</v>
      </c>
      <c r="E1208" s="19">
        <v>10</v>
      </c>
      <c r="F1208" s="19" t="s">
        <v>1294</v>
      </c>
      <c r="G1208" s="19" t="s">
        <v>145</v>
      </c>
      <c r="H1208" s="19" t="s">
        <v>36</v>
      </c>
      <c r="I1208" s="19" t="s">
        <v>37</v>
      </c>
      <c r="J1208" s="67" t="s">
        <v>1295</v>
      </c>
      <c r="K1208" s="19" t="s">
        <v>1296</v>
      </c>
      <c r="L1208" s="19" t="s">
        <v>216</v>
      </c>
      <c r="M1208" s="19">
        <v>1</v>
      </c>
      <c r="N1208" s="103" t="s">
        <v>1297</v>
      </c>
      <c r="O1208" s="19" t="s">
        <v>1298</v>
      </c>
      <c r="P1208" s="54" t="s">
        <v>162</v>
      </c>
      <c r="Q1208" s="20">
        <v>0</v>
      </c>
      <c r="R1208" s="20">
        <v>0</v>
      </c>
      <c r="S1208" s="20">
        <v>0</v>
      </c>
      <c r="T1208" s="19" t="s">
        <v>145</v>
      </c>
      <c r="U1208" s="74"/>
      <c r="V1208" s="21" t="s">
        <v>235</v>
      </c>
      <c r="W1208" s="22" t="s">
        <v>236</v>
      </c>
      <c r="X1208" s="23"/>
    </row>
    <row r="1209" spans="1:24" ht="60" hidden="1">
      <c r="A1209" s="19" t="s">
        <v>386</v>
      </c>
      <c r="B1209" s="19" t="s">
        <v>1286</v>
      </c>
      <c r="C1209" s="19" t="s">
        <v>1397</v>
      </c>
      <c r="D1209" s="19" t="s">
        <v>1288</v>
      </c>
      <c r="E1209" s="19">
        <v>10</v>
      </c>
      <c r="F1209" s="19" t="s">
        <v>1398</v>
      </c>
      <c r="G1209" s="19" t="s">
        <v>145</v>
      </c>
      <c r="H1209" s="19" t="s">
        <v>36</v>
      </c>
      <c r="I1209" s="19" t="s">
        <v>37</v>
      </c>
      <c r="J1209" s="67">
        <v>360</v>
      </c>
      <c r="K1209" s="19" t="s">
        <v>1399</v>
      </c>
      <c r="L1209" s="19" t="s">
        <v>152</v>
      </c>
      <c r="M1209" s="19">
        <v>1</v>
      </c>
      <c r="N1209" s="103" t="s">
        <v>1400</v>
      </c>
      <c r="O1209" s="19" t="s">
        <v>1401</v>
      </c>
      <c r="P1209" s="19" t="s">
        <v>1402</v>
      </c>
      <c r="Q1209" s="20">
        <v>0</v>
      </c>
      <c r="R1209" s="20">
        <v>0</v>
      </c>
      <c r="S1209" s="20">
        <v>0</v>
      </c>
      <c r="T1209" s="19" t="s">
        <v>145</v>
      </c>
      <c r="U1209" s="155" t="s">
        <v>2468</v>
      </c>
      <c r="V1209" s="21" t="s">
        <v>235</v>
      </c>
      <c r="W1209" s="22" t="s">
        <v>236</v>
      </c>
      <c r="X1209" s="23"/>
    </row>
    <row r="1210" spans="1:24" ht="60" hidden="1">
      <c r="A1210" s="19" t="s">
        <v>386</v>
      </c>
      <c r="B1210" s="19" t="s">
        <v>1286</v>
      </c>
      <c r="C1210" s="19" t="s">
        <v>1476</v>
      </c>
      <c r="D1210" s="19" t="s">
        <v>1288</v>
      </c>
      <c r="E1210" s="19">
        <v>10</v>
      </c>
      <c r="F1210" s="54" t="s">
        <v>1398</v>
      </c>
      <c r="G1210" s="19" t="s">
        <v>145</v>
      </c>
      <c r="H1210" s="54" t="s">
        <v>36</v>
      </c>
      <c r="I1210" s="54" t="s">
        <v>37</v>
      </c>
      <c r="J1210" s="67">
        <v>120</v>
      </c>
      <c r="K1210" s="19" t="s">
        <v>1412</v>
      </c>
      <c r="L1210" s="19" t="s">
        <v>566</v>
      </c>
      <c r="M1210" s="54">
        <v>1</v>
      </c>
      <c r="N1210" s="54">
        <v>2372982</v>
      </c>
      <c r="O1210" s="54" t="s">
        <v>1477</v>
      </c>
      <c r="P1210" s="54" t="s">
        <v>162</v>
      </c>
      <c r="Q1210" s="20">
        <v>0</v>
      </c>
      <c r="R1210" s="20">
        <v>0</v>
      </c>
      <c r="S1210" s="20">
        <v>0</v>
      </c>
      <c r="T1210" s="19" t="s">
        <v>145</v>
      </c>
      <c r="U1210" s="155" t="s">
        <v>2468</v>
      </c>
      <c r="V1210" s="21" t="s">
        <v>235</v>
      </c>
      <c r="W1210" s="22" t="s">
        <v>236</v>
      </c>
      <c r="X1210" s="23"/>
    </row>
    <row r="1211" spans="1:24" ht="114" hidden="1">
      <c r="A1211" s="19" t="s">
        <v>386</v>
      </c>
      <c r="B1211" s="19" t="s">
        <v>1286</v>
      </c>
      <c r="C1211" s="19" t="s">
        <v>1433</v>
      </c>
      <c r="D1211" s="19" t="s">
        <v>1441</v>
      </c>
      <c r="E1211" s="19">
        <v>15</v>
      </c>
      <c r="F1211" s="19" t="s">
        <v>391</v>
      </c>
      <c r="G1211" s="24" t="s">
        <v>45</v>
      </c>
      <c r="H1211" s="19" t="s">
        <v>36</v>
      </c>
      <c r="I1211" s="19" t="s">
        <v>46</v>
      </c>
      <c r="J1211" s="67">
        <v>40</v>
      </c>
      <c r="K1211" s="19" t="s">
        <v>1442</v>
      </c>
      <c r="L1211" s="19"/>
      <c r="M1211" s="19">
        <v>1</v>
      </c>
      <c r="N1211" s="103" t="s">
        <v>1436</v>
      </c>
      <c r="O1211" s="19" t="s">
        <v>1437</v>
      </c>
      <c r="P1211" s="19" t="s">
        <v>598</v>
      </c>
      <c r="Q1211" s="85">
        <v>700</v>
      </c>
      <c r="R1211" s="28">
        <v>0</v>
      </c>
      <c r="S1211" s="85">
        <v>1750</v>
      </c>
      <c r="T1211" s="19" t="s">
        <v>41</v>
      </c>
      <c r="U1211" s="19"/>
      <c r="V1211" s="15" t="s">
        <v>48</v>
      </c>
      <c r="W1211" s="22" t="s">
        <v>392</v>
      </c>
      <c r="X1211" s="36" t="s">
        <v>50</v>
      </c>
    </row>
    <row r="1212" spans="1:24" ht="128.25" hidden="1">
      <c r="A1212" s="19" t="s">
        <v>386</v>
      </c>
      <c r="B1212" s="19" t="s">
        <v>1192</v>
      </c>
      <c r="C1212" s="19" t="s">
        <v>1193</v>
      </c>
      <c r="D1212" s="19" t="s">
        <v>1216</v>
      </c>
      <c r="E1212" s="19">
        <v>15</v>
      </c>
      <c r="F1212" s="19" t="s">
        <v>1220</v>
      </c>
      <c r="G1212" s="19" t="s">
        <v>45</v>
      </c>
      <c r="H1212" s="19" t="s">
        <v>36</v>
      </c>
      <c r="I1212" s="19" t="s">
        <v>37</v>
      </c>
      <c r="J1212" s="52">
        <v>60</v>
      </c>
      <c r="K1212" s="8">
        <v>2020</v>
      </c>
      <c r="L1212" s="8"/>
      <c r="M1212" s="19">
        <v>1</v>
      </c>
      <c r="N1212" s="37">
        <v>2438501</v>
      </c>
      <c r="O1212" s="37" t="s">
        <v>1200</v>
      </c>
      <c r="P1212" s="8" t="s">
        <v>162</v>
      </c>
      <c r="Q1212" s="20">
        <v>0</v>
      </c>
      <c r="R1212" s="20">
        <v>0</v>
      </c>
      <c r="S1212" s="20">
        <v>0</v>
      </c>
      <c r="T1212" s="19" t="s">
        <v>171</v>
      </c>
      <c r="U1212" s="19"/>
      <c r="V1212" s="15" t="s">
        <v>172</v>
      </c>
      <c r="W1212" s="15" t="s">
        <v>173</v>
      </c>
      <c r="X1212" s="36" t="s">
        <v>50</v>
      </c>
    </row>
    <row r="1213" spans="1:24" ht="71.25" hidden="1">
      <c r="A1213" s="19" t="s">
        <v>386</v>
      </c>
      <c r="B1213" s="19" t="s">
        <v>1286</v>
      </c>
      <c r="C1213" s="19" t="s">
        <v>1311</v>
      </c>
      <c r="D1213" s="19" t="s">
        <v>1312</v>
      </c>
      <c r="E1213" s="19">
        <v>10</v>
      </c>
      <c r="F1213" s="19" t="s">
        <v>1313</v>
      </c>
      <c r="G1213" s="19" t="s">
        <v>145</v>
      </c>
      <c r="H1213" s="19" t="s">
        <v>36</v>
      </c>
      <c r="I1213" s="19" t="s">
        <v>46</v>
      </c>
      <c r="J1213" s="67" t="s">
        <v>1314</v>
      </c>
      <c r="K1213" s="19" t="s">
        <v>1315</v>
      </c>
      <c r="L1213" s="19" t="s">
        <v>152</v>
      </c>
      <c r="M1213" s="19">
        <v>1</v>
      </c>
      <c r="N1213" s="103" t="s">
        <v>1316</v>
      </c>
      <c r="O1213" s="19" t="s">
        <v>1317</v>
      </c>
      <c r="P1213" s="19" t="s">
        <v>1318</v>
      </c>
      <c r="Q1213" s="20">
        <v>0</v>
      </c>
      <c r="R1213" s="20">
        <v>0</v>
      </c>
      <c r="S1213" s="20">
        <v>0</v>
      </c>
      <c r="T1213" s="19" t="s">
        <v>145</v>
      </c>
      <c r="U1213" s="19"/>
      <c r="V1213" s="21" t="s">
        <v>148</v>
      </c>
      <c r="W1213" s="22" t="s">
        <v>149</v>
      </c>
      <c r="X1213" s="23"/>
    </row>
    <row r="1214" spans="1:24" ht="85.5" hidden="1">
      <c r="A1214" s="19" t="s">
        <v>386</v>
      </c>
      <c r="B1214" s="19" t="s">
        <v>386</v>
      </c>
      <c r="C1214" s="19" t="s">
        <v>386</v>
      </c>
      <c r="D1214" s="19" t="s">
        <v>362</v>
      </c>
      <c r="E1214" s="19">
        <v>10</v>
      </c>
      <c r="F1214" s="19" t="s">
        <v>415</v>
      </c>
      <c r="G1214" s="19" t="s">
        <v>35</v>
      </c>
      <c r="H1214" s="19" t="s">
        <v>36</v>
      </c>
      <c r="I1214" s="19" t="s">
        <v>46</v>
      </c>
      <c r="J1214" s="69">
        <v>120</v>
      </c>
      <c r="K1214" s="24" t="s">
        <v>416</v>
      </c>
      <c r="L1214" s="24"/>
      <c r="M1214" s="19">
        <v>1</v>
      </c>
      <c r="N1214" s="169">
        <v>1449388</v>
      </c>
      <c r="O1214" s="19" t="s">
        <v>404</v>
      </c>
      <c r="P1214" s="19" t="s">
        <v>412</v>
      </c>
      <c r="Q1214" s="20">
        <v>0</v>
      </c>
      <c r="R1214" s="20">
        <v>0</v>
      </c>
      <c r="S1214" s="20">
        <v>0</v>
      </c>
      <c r="T1214" s="19" t="s">
        <v>41</v>
      </c>
      <c r="U1214" s="19"/>
      <c r="V1214" s="15" t="s">
        <v>243</v>
      </c>
      <c r="W1214" s="22" t="s">
        <v>244</v>
      </c>
      <c r="X1214" s="23"/>
    </row>
    <row r="1215" spans="1:24" ht="57" hidden="1">
      <c r="A1215" s="19" t="s">
        <v>386</v>
      </c>
      <c r="B1215" s="19" t="s">
        <v>1286</v>
      </c>
      <c r="C1215" s="19" t="s">
        <v>1476</v>
      </c>
      <c r="D1215" s="19" t="s">
        <v>1288</v>
      </c>
      <c r="E1215" s="19">
        <v>10</v>
      </c>
      <c r="F1215" s="19" t="s">
        <v>1478</v>
      </c>
      <c r="G1215" s="19" t="s">
        <v>145</v>
      </c>
      <c r="H1215" s="19" t="s">
        <v>36</v>
      </c>
      <c r="I1215" s="19" t="s">
        <v>37</v>
      </c>
      <c r="J1215" s="67" t="s">
        <v>1295</v>
      </c>
      <c r="K1215" s="19" t="s">
        <v>559</v>
      </c>
      <c r="L1215" s="19" t="s">
        <v>147</v>
      </c>
      <c r="M1215" s="19">
        <v>1</v>
      </c>
      <c r="N1215" s="103" t="s">
        <v>1479</v>
      </c>
      <c r="O1215" s="19" t="s">
        <v>1480</v>
      </c>
      <c r="P1215" s="19" t="s">
        <v>162</v>
      </c>
      <c r="Q1215" s="20">
        <v>0</v>
      </c>
      <c r="R1215" s="20">
        <v>0</v>
      </c>
      <c r="S1215" s="20">
        <v>0</v>
      </c>
      <c r="T1215" s="19" t="s">
        <v>145</v>
      </c>
      <c r="U1215" s="19"/>
      <c r="V1215" s="34" t="s">
        <v>1036</v>
      </c>
      <c r="W1215" s="22" t="s">
        <v>1481</v>
      </c>
      <c r="X1215" s="23"/>
    </row>
    <row r="1216" spans="1:24" ht="42.75" hidden="1">
      <c r="A1216" s="19" t="s">
        <v>386</v>
      </c>
      <c r="B1216" s="19" t="s">
        <v>1286</v>
      </c>
      <c r="C1216" s="19" t="s">
        <v>1482</v>
      </c>
      <c r="D1216" s="19" t="s">
        <v>1288</v>
      </c>
      <c r="E1216" s="19">
        <v>10</v>
      </c>
      <c r="F1216" s="19" t="s">
        <v>1488</v>
      </c>
      <c r="G1216" s="19" t="s">
        <v>145</v>
      </c>
      <c r="H1216" s="19" t="s">
        <v>36</v>
      </c>
      <c r="I1216" s="19" t="s">
        <v>46</v>
      </c>
      <c r="J1216" s="67">
        <v>120</v>
      </c>
      <c r="K1216" s="19" t="s">
        <v>1489</v>
      </c>
      <c r="L1216" s="19" t="s">
        <v>385</v>
      </c>
      <c r="M1216" s="19">
        <v>1</v>
      </c>
      <c r="N1216" s="103" t="s">
        <v>1490</v>
      </c>
      <c r="O1216" s="19" t="s">
        <v>1491</v>
      </c>
      <c r="P1216" s="19" t="s">
        <v>162</v>
      </c>
      <c r="Q1216" s="20">
        <v>0</v>
      </c>
      <c r="R1216" s="20">
        <v>0</v>
      </c>
      <c r="S1216" s="20">
        <v>0</v>
      </c>
      <c r="T1216" s="19" t="s">
        <v>145</v>
      </c>
      <c r="U1216" s="19"/>
      <c r="V1216" s="21" t="s">
        <v>63</v>
      </c>
      <c r="W1216" s="22" t="s">
        <v>64</v>
      </c>
      <c r="X1216" s="23"/>
    </row>
    <row r="1217" spans="1:24" ht="99.75" hidden="1">
      <c r="A1217" s="19" t="s">
        <v>386</v>
      </c>
      <c r="B1217" s="19" t="s">
        <v>1286</v>
      </c>
      <c r="C1217" s="19" t="s">
        <v>1352</v>
      </c>
      <c r="D1217" s="19" t="s">
        <v>1312</v>
      </c>
      <c r="E1217" s="19">
        <v>10</v>
      </c>
      <c r="F1217" s="19" t="s">
        <v>1364</v>
      </c>
      <c r="G1217" s="19" t="s">
        <v>145</v>
      </c>
      <c r="H1217" s="19" t="s">
        <v>36</v>
      </c>
      <c r="I1217" s="19" t="s">
        <v>46</v>
      </c>
      <c r="J1217" s="67" t="s">
        <v>1295</v>
      </c>
      <c r="K1217" s="19" t="s">
        <v>1365</v>
      </c>
      <c r="L1217" s="19" t="s">
        <v>759</v>
      </c>
      <c r="M1217" s="19">
        <v>1</v>
      </c>
      <c r="N1217" s="103" t="s">
        <v>1366</v>
      </c>
      <c r="O1217" s="19" t="s">
        <v>1367</v>
      </c>
      <c r="P1217" s="19" t="s">
        <v>162</v>
      </c>
      <c r="Q1217" s="20">
        <v>0</v>
      </c>
      <c r="R1217" s="20">
        <v>0</v>
      </c>
      <c r="S1217" s="20">
        <v>0</v>
      </c>
      <c r="T1217" s="19" t="s">
        <v>145</v>
      </c>
      <c r="U1217" s="50" t="s">
        <v>2469</v>
      </c>
      <c r="V1217" s="21" t="s">
        <v>63</v>
      </c>
      <c r="W1217" s="22" t="s">
        <v>64</v>
      </c>
      <c r="X1217" s="23"/>
    </row>
    <row r="1218" spans="1:24" ht="42.75" hidden="1">
      <c r="A1218" s="19" t="s">
        <v>386</v>
      </c>
      <c r="B1218" s="19" t="s">
        <v>1286</v>
      </c>
      <c r="C1218" s="19" t="s">
        <v>1433</v>
      </c>
      <c r="D1218" s="19" t="s">
        <v>1288</v>
      </c>
      <c r="E1218" s="19">
        <v>10</v>
      </c>
      <c r="F1218" s="19" t="s">
        <v>1443</v>
      </c>
      <c r="G1218" s="19" t="s">
        <v>145</v>
      </c>
      <c r="H1218" s="19" t="s">
        <v>36</v>
      </c>
      <c r="I1218" s="19" t="s">
        <v>37</v>
      </c>
      <c r="J1218" s="67" t="s">
        <v>1407</v>
      </c>
      <c r="K1218" s="19" t="s">
        <v>1365</v>
      </c>
      <c r="L1218" s="19" t="s">
        <v>759</v>
      </c>
      <c r="M1218" s="19">
        <v>1</v>
      </c>
      <c r="N1218" s="103" t="s">
        <v>1444</v>
      </c>
      <c r="O1218" s="19" t="s">
        <v>1440</v>
      </c>
      <c r="P1218" s="19" t="s">
        <v>40</v>
      </c>
      <c r="Q1218" s="20">
        <v>0</v>
      </c>
      <c r="R1218" s="20">
        <v>0</v>
      </c>
      <c r="S1218" s="20">
        <v>0</v>
      </c>
      <c r="T1218" s="19" t="s">
        <v>145</v>
      </c>
      <c r="U1218" s="19"/>
      <c r="V1218" s="127" t="s">
        <v>42</v>
      </c>
      <c r="W1218" s="22" t="s">
        <v>1029</v>
      </c>
      <c r="X1218" s="23"/>
    </row>
    <row r="1219" spans="1:24" ht="42.75" hidden="1">
      <c r="A1219" s="19" t="s">
        <v>386</v>
      </c>
      <c r="B1219" s="19" t="s">
        <v>1286</v>
      </c>
      <c r="C1219" s="19" t="s">
        <v>1430</v>
      </c>
      <c r="D1219" s="19" t="s">
        <v>1288</v>
      </c>
      <c r="E1219" s="19">
        <v>10</v>
      </c>
      <c r="F1219" s="19" t="s">
        <v>1431</v>
      </c>
      <c r="G1219" s="19" t="s">
        <v>145</v>
      </c>
      <c r="H1219" s="19" t="s">
        <v>36</v>
      </c>
      <c r="I1219" s="19" t="s">
        <v>37</v>
      </c>
      <c r="J1219" s="67">
        <v>180</v>
      </c>
      <c r="K1219" s="19" t="s">
        <v>1296</v>
      </c>
      <c r="L1219" s="19" t="s">
        <v>216</v>
      </c>
      <c r="M1219" s="19">
        <v>1</v>
      </c>
      <c r="N1219" s="19">
        <v>1492728</v>
      </c>
      <c r="O1219" s="19" t="s">
        <v>1432</v>
      </c>
      <c r="P1219" s="19" t="s">
        <v>162</v>
      </c>
      <c r="Q1219" s="20">
        <v>0</v>
      </c>
      <c r="R1219" s="20">
        <v>0</v>
      </c>
      <c r="S1219" s="20">
        <v>0</v>
      </c>
      <c r="T1219" s="19" t="s">
        <v>145</v>
      </c>
      <c r="U1219" s="19"/>
      <c r="V1219" s="21" t="s">
        <v>235</v>
      </c>
      <c r="W1219" s="22" t="s">
        <v>236</v>
      </c>
      <c r="X1219" s="23"/>
    </row>
    <row r="1220" spans="1:24" ht="85.5" hidden="1">
      <c r="A1220" s="19" t="s">
        <v>386</v>
      </c>
      <c r="B1220" s="19" t="s">
        <v>386</v>
      </c>
      <c r="C1220" s="19" t="s">
        <v>386</v>
      </c>
      <c r="D1220" s="19" t="s">
        <v>362</v>
      </c>
      <c r="E1220" s="19">
        <v>10</v>
      </c>
      <c r="F1220" s="172" t="s">
        <v>417</v>
      </c>
      <c r="G1220" s="19" t="s">
        <v>35</v>
      </c>
      <c r="H1220" s="19" t="s">
        <v>418</v>
      </c>
      <c r="I1220" s="19" t="s">
        <v>37</v>
      </c>
      <c r="J1220" s="67">
        <v>24</v>
      </c>
      <c r="K1220" s="8" t="s">
        <v>419</v>
      </c>
      <c r="L1220" s="8"/>
      <c r="M1220" s="19">
        <v>1</v>
      </c>
      <c r="N1220" s="19">
        <v>2326887</v>
      </c>
      <c r="O1220" s="19" t="s">
        <v>420</v>
      </c>
      <c r="P1220" s="19" t="s">
        <v>412</v>
      </c>
      <c r="Q1220" s="20">
        <v>6636</v>
      </c>
      <c r="R1220" s="20">
        <v>11800</v>
      </c>
      <c r="S1220" s="20">
        <v>18436</v>
      </c>
      <c r="T1220" s="19" t="s">
        <v>41</v>
      </c>
      <c r="U1220" s="19"/>
      <c r="V1220" s="22" t="s">
        <v>218</v>
      </c>
      <c r="W1220" s="22" t="s">
        <v>377</v>
      </c>
      <c r="X1220" s="23"/>
    </row>
    <row r="1221" spans="1:24" ht="42.75" hidden="1">
      <c r="A1221" s="19" t="s">
        <v>386</v>
      </c>
      <c r="B1221" s="19" t="s">
        <v>1286</v>
      </c>
      <c r="C1221" s="19" t="s">
        <v>1311</v>
      </c>
      <c r="D1221" s="19" t="s">
        <v>1288</v>
      </c>
      <c r="E1221" s="19">
        <v>10</v>
      </c>
      <c r="F1221" s="19" t="s">
        <v>1319</v>
      </c>
      <c r="G1221" s="19" t="s">
        <v>145</v>
      </c>
      <c r="H1221" s="19" t="s">
        <v>36</v>
      </c>
      <c r="I1221" s="19" t="s">
        <v>46</v>
      </c>
      <c r="J1221" s="67">
        <v>120</v>
      </c>
      <c r="K1221" s="103" t="s">
        <v>1320</v>
      </c>
      <c r="L1221" s="103" t="s">
        <v>152</v>
      </c>
      <c r="M1221" s="19">
        <v>1</v>
      </c>
      <c r="N1221" s="103" t="s">
        <v>1321</v>
      </c>
      <c r="O1221" s="19" t="s">
        <v>1322</v>
      </c>
      <c r="P1221" s="19" t="s">
        <v>162</v>
      </c>
      <c r="Q1221" s="20">
        <v>0</v>
      </c>
      <c r="R1221" s="20">
        <v>0</v>
      </c>
      <c r="S1221" s="20">
        <v>0</v>
      </c>
      <c r="T1221" s="19" t="s">
        <v>145</v>
      </c>
      <c r="U1221" s="19"/>
      <c r="V1221" s="22" t="s">
        <v>218</v>
      </c>
      <c r="W1221" s="22" t="s">
        <v>398</v>
      </c>
      <c r="X1221" s="23"/>
    </row>
    <row r="1222" spans="1:24" ht="71.25" hidden="1">
      <c r="A1222" s="19" t="s">
        <v>386</v>
      </c>
      <c r="B1222" s="19" t="s">
        <v>1286</v>
      </c>
      <c r="C1222" s="19" t="s">
        <v>1368</v>
      </c>
      <c r="D1222" s="19" t="s">
        <v>1312</v>
      </c>
      <c r="E1222" s="19">
        <v>10</v>
      </c>
      <c r="F1222" s="19" t="s">
        <v>1373</v>
      </c>
      <c r="G1222" s="19" t="s">
        <v>145</v>
      </c>
      <c r="H1222" s="19" t="s">
        <v>36</v>
      </c>
      <c r="I1222" s="19" t="s">
        <v>46</v>
      </c>
      <c r="J1222" s="67" t="s">
        <v>1374</v>
      </c>
      <c r="K1222" s="19" t="s">
        <v>1375</v>
      </c>
      <c r="L1222" s="19" t="s">
        <v>152</v>
      </c>
      <c r="M1222" s="19">
        <v>1</v>
      </c>
      <c r="N1222" s="103" t="s">
        <v>1376</v>
      </c>
      <c r="O1222" s="19" t="s">
        <v>1377</v>
      </c>
      <c r="P1222" s="19" t="s">
        <v>162</v>
      </c>
      <c r="Q1222" s="20">
        <v>0</v>
      </c>
      <c r="R1222" s="20">
        <v>0</v>
      </c>
      <c r="S1222" s="20">
        <v>0</v>
      </c>
      <c r="T1222" s="19" t="s">
        <v>145</v>
      </c>
      <c r="U1222" s="19"/>
      <c r="V1222" s="21" t="s">
        <v>184</v>
      </c>
      <c r="W1222" s="22" t="s">
        <v>637</v>
      </c>
      <c r="X1222" s="23"/>
    </row>
    <row r="1223" spans="1:24" ht="42.75" hidden="1">
      <c r="A1223" s="19" t="s">
        <v>386</v>
      </c>
      <c r="B1223" s="19" t="s">
        <v>1286</v>
      </c>
      <c r="C1223" s="19" t="s">
        <v>1433</v>
      </c>
      <c r="D1223" s="19" t="s">
        <v>1288</v>
      </c>
      <c r="E1223" s="19">
        <v>10</v>
      </c>
      <c r="F1223" s="19" t="s">
        <v>1445</v>
      </c>
      <c r="G1223" s="19" t="s">
        <v>145</v>
      </c>
      <c r="H1223" s="19" t="s">
        <v>36</v>
      </c>
      <c r="I1223" s="19" t="s">
        <v>46</v>
      </c>
      <c r="J1223" s="67" t="s">
        <v>1407</v>
      </c>
      <c r="K1223" s="19" t="s">
        <v>1446</v>
      </c>
      <c r="L1223" s="10" t="s">
        <v>224</v>
      </c>
      <c r="M1223" s="19">
        <v>1</v>
      </c>
      <c r="N1223" s="103" t="s">
        <v>1444</v>
      </c>
      <c r="O1223" s="19" t="s">
        <v>1440</v>
      </c>
      <c r="P1223" s="19" t="s">
        <v>40</v>
      </c>
      <c r="Q1223" s="20">
        <v>0</v>
      </c>
      <c r="R1223" s="20">
        <v>0</v>
      </c>
      <c r="S1223" s="20">
        <v>0</v>
      </c>
      <c r="T1223" s="19" t="s">
        <v>145</v>
      </c>
      <c r="U1223" s="19"/>
      <c r="V1223" s="15" t="s">
        <v>201</v>
      </c>
      <c r="W1223" s="15" t="s">
        <v>202</v>
      </c>
      <c r="X1223" s="23"/>
    </row>
    <row r="1224" spans="1:24" ht="42.75" hidden="1">
      <c r="A1224" s="19" t="s">
        <v>386</v>
      </c>
      <c r="B1224" s="19" t="s">
        <v>1286</v>
      </c>
      <c r="C1224" s="19" t="s">
        <v>1286</v>
      </c>
      <c r="D1224" s="19" t="s">
        <v>1288</v>
      </c>
      <c r="E1224" s="19">
        <v>10</v>
      </c>
      <c r="F1224" s="19" t="s">
        <v>575</v>
      </c>
      <c r="G1224" s="19" t="s">
        <v>145</v>
      </c>
      <c r="H1224" s="19" t="s">
        <v>36</v>
      </c>
      <c r="I1224" s="19" t="s">
        <v>46</v>
      </c>
      <c r="J1224" s="67">
        <v>360</v>
      </c>
      <c r="K1224" s="19" t="s">
        <v>1452</v>
      </c>
      <c r="L1224" s="19" t="s">
        <v>566</v>
      </c>
      <c r="M1224" s="19">
        <v>1</v>
      </c>
      <c r="N1224" s="19">
        <v>1325251</v>
      </c>
      <c r="O1224" s="19" t="s">
        <v>1453</v>
      </c>
      <c r="P1224" s="19" t="s">
        <v>162</v>
      </c>
      <c r="Q1224" s="20">
        <v>0</v>
      </c>
      <c r="R1224" s="20">
        <v>0</v>
      </c>
      <c r="S1224" s="20">
        <v>0</v>
      </c>
      <c r="T1224" s="19" t="s">
        <v>145</v>
      </c>
      <c r="U1224" s="19"/>
      <c r="V1224" s="22" t="s">
        <v>218</v>
      </c>
      <c r="W1224" s="22" t="s">
        <v>219</v>
      </c>
      <c r="X1224" s="23"/>
    </row>
    <row r="1225" spans="1:24" ht="42.75" hidden="1">
      <c r="A1225" s="19" t="s">
        <v>386</v>
      </c>
      <c r="B1225" s="19" t="s">
        <v>1286</v>
      </c>
      <c r="C1225" s="19" t="s">
        <v>1286</v>
      </c>
      <c r="D1225" s="19" t="s">
        <v>1288</v>
      </c>
      <c r="E1225" s="19">
        <v>10</v>
      </c>
      <c r="F1225" s="19" t="s">
        <v>1454</v>
      </c>
      <c r="G1225" s="19" t="s">
        <v>145</v>
      </c>
      <c r="H1225" s="19" t="s">
        <v>36</v>
      </c>
      <c r="I1225" s="19" t="s">
        <v>46</v>
      </c>
      <c r="J1225" s="67" t="s">
        <v>1455</v>
      </c>
      <c r="K1225" s="19" t="s">
        <v>1456</v>
      </c>
      <c r="L1225" s="10" t="s">
        <v>224</v>
      </c>
      <c r="M1225" s="19">
        <v>1</v>
      </c>
      <c r="N1225" s="103" t="s">
        <v>1457</v>
      </c>
      <c r="O1225" s="19" t="s">
        <v>1458</v>
      </c>
      <c r="P1225" s="19" t="s">
        <v>162</v>
      </c>
      <c r="Q1225" s="20">
        <v>0</v>
      </c>
      <c r="R1225" s="20">
        <v>0</v>
      </c>
      <c r="S1225" s="20">
        <v>0</v>
      </c>
      <c r="T1225" s="19" t="s">
        <v>145</v>
      </c>
      <c r="U1225" s="19"/>
      <c r="V1225" s="22" t="s">
        <v>218</v>
      </c>
      <c r="W1225" s="22" t="s">
        <v>219</v>
      </c>
      <c r="X1225" s="23"/>
    </row>
    <row r="1226" spans="1:24" ht="42.75" hidden="1">
      <c r="A1226" s="19" t="s">
        <v>386</v>
      </c>
      <c r="B1226" s="19" t="s">
        <v>1286</v>
      </c>
      <c r="C1226" s="19" t="s">
        <v>1329</v>
      </c>
      <c r="D1226" s="19" t="s">
        <v>1288</v>
      </c>
      <c r="E1226" s="19">
        <v>10</v>
      </c>
      <c r="F1226" s="19" t="s">
        <v>1347</v>
      </c>
      <c r="G1226" s="19" t="s">
        <v>145</v>
      </c>
      <c r="H1226" s="19" t="s">
        <v>36</v>
      </c>
      <c r="I1226" s="19" t="s">
        <v>46</v>
      </c>
      <c r="J1226" s="67">
        <v>360</v>
      </c>
      <c r="K1226" s="103" t="s">
        <v>1348</v>
      </c>
      <c r="L1226" s="103" t="s">
        <v>152</v>
      </c>
      <c r="M1226" s="19">
        <v>1</v>
      </c>
      <c r="N1226" s="103" t="s">
        <v>1349</v>
      </c>
      <c r="O1226" s="19" t="s">
        <v>1350</v>
      </c>
      <c r="P1226" s="19" t="s">
        <v>1351</v>
      </c>
      <c r="Q1226" s="20">
        <v>0</v>
      </c>
      <c r="R1226" s="20">
        <v>0</v>
      </c>
      <c r="S1226" s="20">
        <v>0</v>
      </c>
      <c r="T1226" s="19" t="s">
        <v>145</v>
      </c>
      <c r="U1226" s="19"/>
      <c r="V1226" s="22" t="s">
        <v>218</v>
      </c>
      <c r="W1226" s="22" t="s">
        <v>219</v>
      </c>
      <c r="X1226" s="23"/>
    </row>
    <row r="1227" spans="1:24" ht="42.75" hidden="1">
      <c r="A1227" s="19" t="s">
        <v>386</v>
      </c>
      <c r="B1227" s="19" t="s">
        <v>1286</v>
      </c>
      <c r="C1227" s="19" t="s">
        <v>1286</v>
      </c>
      <c r="D1227" s="19" t="s">
        <v>1288</v>
      </c>
      <c r="E1227" s="19">
        <v>10</v>
      </c>
      <c r="F1227" s="19" t="s">
        <v>1347</v>
      </c>
      <c r="G1227" s="19" t="s">
        <v>145</v>
      </c>
      <c r="H1227" s="19" t="s">
        <v>36</v>
      </c>
      <c r="I1227" s="19" t="s">
        <v>46</v>
      </c>
      <c r="J1227" s="67" t="s">
        <v>1455</v>
      </c>
      <c r="K1227" s="115">
        <v>44075</v>
      </c>
      <c r="L1227" s="115" t="s">
        <v>216</v>
      </c>
      <c r="M1227" s="19">
        <v>1</v>
      </c>
      <c r="N1227" s="19">
        <v>1357139</v>
      </c>
      <c r="O1227" s="19" t="s">
        <v>1459</v>
      </c>
      <c r="P1227" s="19" t="s">
        <v>162</v>
      </c>
      <c r="Q1227" s="20">
        <v>0</v>
      </c>
      <c r="R1227" s="20">
        <v>0</v>
      </c>
      <c r="S1227" s="20">
        <v>0</v>
      </c>
      <c r="T1227" s="19" t="s">
        <v>145</v>
      </c>
      <c r="U1227" s="19"/>
      <c r="V1227" s="22" t="s">
        <v>218</v>
      </c>
      <c r="W1227" s="22" t="s">
        <v>219</v>
      </c>
      <c r="X1227" s="23"/>
    </row>
    <row r="1228" spans="1:24" ht="156.75" hidden="1">
      <c r="A1228" s="19" t="s">
        <v>386</v>
      </c>
      <c r="B1228" s="19" t="s">
        <v>1192</v>
      </c>
      <c r="C1228" s="19" t="s">
        <v>1256</v>
      </c>
      <c r="D1228" s="19" t="s">
        <v>1273</v>
      </c>
      <c r="E1228" s="19">
        <v>20</v>
      </c>
      <c r="F1228" s="19" t="s">
        <v>1284</v>
      </c>
      <c r="G1228" s="19" t="s">
        <v>35</v>
      </c>
      <c r="H1228" s="19" t="s">
        <v>310</v>
      </c>
      <c r="I1228" s="19" t="s">
        <v>37</v>
      </c>
      <c r="J1228" s="52">
        <v>24</v>
      </c>
      <c r="K1228" s="8" t="s">
        <v>1285</v>
      </c>
      <c r="L1228" s="8"/>
      <c r="M1228" s="19">
        <v>1</v>
      </c>
      <c r="N1228" s="37">
        <v>1036991</v>
      </c>
      <c r="O1228" s="37" t="s">
        <v>1276</v>
      </c>
      <c r="P1228" s="54" t="s">
        <v>162</v>
      </c>
      <c r="Q1228" s="60">
        <v>3000</v>
      </c>
      <c r="R1228" s="20">
        <v>12500</v>
      </c>
      <c r="S1228" s="20">
        <v>15500</v>
      </c>
      <c r="T1228" s="37" t="s">
        <v>41</v>
      </c>
      <c r="U1228" s="19"/>
      <c r="V1228" s="34" t="s">
        <v>184</v>
      </c>
      <c r="W1228" s="15" t="s">
        <v>1011</v>
      </c>
      <c r="X1228" s="23"/>
    </row>
    <row r="1229" spans="1:24" hidden="1">
      <c r="A1229" s="173"/>
      <c r="B1229" s="173"/>
      <c r="C1229" s="173"/>
      <c r="D1229" s="173"/>
      <c r="E1229" s="173"/>
      <c r="F1229" s="173"/>
      <c r="G1229" s="173"/>
      <c r="H1229" s="173"/>
      <c r="I1229" s="173"/>
      <c r="J1229" s="173" t="e">
        <f>SUBTOTAL(109,[1]!Tabela2[[CARGA HORÁRIA ]])</f>
        <v>#REF!</v>
      </c>
      <c r="K1229" s="173"/>
      <c r="L1229" s="173"/>
      <c r="M1229" s="173" t="e">
        <f>SUBTOTAL(109,[1]!Tabela2[QUANTIDADE DE SERVIDORES])</f>
        <v>#REF!</v>
      </c>
      <c r="N1229" s="173"/>
      <c r="O1229" s="173"/>
      <c r="P1229" s="173"/>
      <c r="Q1229" s="174">
        <f>SUBTOTAL(109,Q1107:Q1228)</f>
        <v>0</v>
      </c>
      <c r="R1229" s="174">
        <f>SUBTOTAL(109,R1107:R1228)</f>
        <v>0</v>
      </c>
      <c r="S1229" s="174">
        <f>SUBTOTAL(109,S1107:S1228)</f>
        <v>0</v>
      </c>
      <c r="T1229" s="173"/>
      <c r="U1229" s="173"/>
      <c r="V1229" s="173"/>
      <c r="W1229" s="174"/>
      <c r="X1229" s="175"/>
    </row>
    <row r="1230" spans="1:24">
      <c r="I1230" s="176"/>
      <c r="J1230" s="177"/>
      <c r="K1230" s="178"/>
      <c r="L1230" s="178"/>
      <c r="M1230" s="179">
        <f>SUBTOTAL(109,Tabela21212[QUANTIDADE DE SERVIDORES])</f>
        <v>5</v>
      </c>
      <c r="Q1230" s="180">
        <f>SUBTOTAL(109,Tabela21212[CUSTO INDIVIDUAL INSCRIÇÃO])</f>
        <v>0</v>
      </c>
      <c r="R1230" s="180">
        <f>SUBTOTAL(109,Tabela21212[CUSTO INDIVIDUAL DIÁRIAS E PASSAGENS])</f>
        <v>0</v>
      </c>
      <c r="S1230" s="181">
        <f>SUBTOTAL(109,Tabela21212[CUSTO TOTAL DA AÇÃO])</f>
        <v>0</v>
      </c>
      <c r="V1230" s="182"/>
      <c r="W1230" s="183"/>
    </row>
    <row r="1232" spans="1:24">
      <c r="W1232" s="20"/>
    </row>
    <row r="1251" spans="7:19" ht="28.5">
      <c r="G1251" s="307" t="s">
        <v>2153</v>
      </c>
      <c r="H1251" s="308"/>
      <c r="I1251" s="308"/>
      <c r="J1251" s="309"/>
      <c r="O1251" s="168" t="s">
        <v>2154</v>
      </c>
      <c r="P1251" s="168" t="s">
        <v>2155</v>
      </c>
      <c r="Q1251" s="168" t="s">
        <v>2156</v>
      </c>
      <c r="R1251" s="168" t="s">
        <v>2157</v>
      </c>
      <c r="S1251" s="168" t="s">
        <v>2158</v>
      </c>
    </row>
    <row r="1252" spans="7:19" ht="45">
      <c r="G1252" s="185" t="s">
        <v>13</v>
      </c>
      <c r="H1252" s="185" t="s">
        <v>14</v>
      </c>
      <c r="I1252" s="185" t="s">
        <v>15</v>
      </c>
      <c r="J1252" s="185" t="s">
        <v>2159</v>
      </c>
      <c r="O1252" s="184" t="s">
        <v>2160</v>
      </c>
      <c r="P1252" s="184" t="s">
        <v>2161</v>
      </c>
      <c r="Q1252" s="184" t="s">
        <v>2162</v>
      </c>
      <c r="R1252" s="184" t="s">
        <v>2163</v>
      </c>
      <c r="S1252" s="184" t="s">
        <v>2163</v>
      </c>
    </row>
    <row r="1253" spans="7:19" ht="99.75">
      <c r="G1253" s="186" t="s">
        <v>35</v>
      </c>
      <c r="H1253" s="186" t="s">
        <v>265</v>
      </c>
      <c r="I1253" s="186" t="s">
        <v>37</v>
      </c>
      <c r="J1253" s="187" t="s">
        <v>41</v>
      </c>
      <c r="O1253" s="184" t="s">
        <v>2164</v>
      </c>
      <c r="P1253" s="184" t="s">
        <v>2165</v>
      </c>
      <c r="Q1253" s="184" t="s">
        <v>2166</v>
      </c>
      <c r="R1253" s="184" t="s">
        <v>2167</v>
      </c>
      <c r="S1253" s="184" t="s">
        <v>2167</v>
      </c>
    </row>
    <row r="1254" spans="7:19" ht="45">
      <c r="G1254" s="186" t="s">
        <v>45</v>
      </c>
      <c r="H1254" s="186" t="s">
        <v>154</v>
      </c>
      <c r="I1254" s="186" t="s">
        <v>46</v>
      </c>
      <c r="J1254" s="188" t="s">
        <v>68</v>
      </c>
      <c r="O1254" s="184" t="s">
        <v>2168</v>
      </c>
      <c r="P1254" s="184" t="s">
        <v>2169</v>
      </c>
      <c r="Q1254" s="184" t="s">
        <v>2170</v>
      </c>
      <c r="R1254" s="184"/>
      <c r="S1254" s="184"/>
    </row>
    <row r="1255" spans="7:19">
      <c r="G1255" s="186" t="s">
        <v>145</v>
      </c>
      <c r="H1255" s="188" t="s">
        <v>1325</v>
      </c>
      <c r="I1255" s="189" t="s">
        <v>91</v>
      </c>
      <c r="J1255" s="187" t="s">
        <v>235</v>
      </c>
      <c r="O1255" s="184" t="s">
        <v>2171</v>
      </c>
      <c r="P1255" s="184" t="s">
        <v>2172</v>
      </c>
      <c r="Q1255" s="184" t="s">
        <v>2173</v>
      </c>
      <c r="R1255" s="184"/>
      <c r="S1255" s="184"/>
    </row>
    <row r="1256" spans="7:19" ht="128.25">
      <c r="G1256" s="186"/>
      <c r="H1256" s="186" t="s">
        <v>2024</v>
      </c>
      <c r="I1256" s="186"/>
      <c r="J1256" s="187" t="s">
        <v>228</v>
      </c>
      <c r="O1256" s="184" t="s">
        <v>2174</v>
      </c>
      <c r="P1256" s="184" t="s">
        <v>2175</v>
      </c>
      <c r="Q1256" s="184" t="s">
        <v>2176</v>
      </c>
      <c r="R1256" s="184"/>
      <c r="S1256" s="184"/>
    </row>
    <row r="1257" spans="7:19">
      <c r="G1257" s="186"/>
      <c r="H1257" s="186" t="s">
        <v>36</v>
      </c>
      <c r="I1257" s="186"/>
      <c r="J1257" s="187" t="s">
        <v>171</v>
      </c>
      <c r="O1257" s="184" t="s">
        <v>2177</v>
      </c>
      <c r="P1257" s="184" t="s">
        <v>2178</v>
      </c>
      <c r="Q1257" s="184" t="s">
        <v>2179</v>
      </c>
      <c r="R1257" s="184"/>
      <c r="S1257" s="184"/>
    </row>
    <row r="1258" spans="7:19">
      <c r="G1258" s="186"/>
      <c r="H1258" s="186" t="s">
        <v>1074</v>
      </c>
      <c r="I1258" s="186"/>
      <c r="J1258" s="187" t="s">
        <v>145</v>
      </c>
      <c r="O1258" s="184" t="s">
        <v>2180</v>
      </c>
      <c r="P1258" s="184" t="s">
        <v>2181</v>
      </c>
      <c r="Q1258" s="184" t="s">
        <v>2182</v>
      </c>
      <c r="R1258" s="184"/>
      <c r="S1258" s="184"/>
    </row>
    <row r="1259" spans="7:19" ht="28.5">
      <c r="G1259" s="186"/>
      <c r="H1259" s="186" t="s">
        <v>287</v>
      </c>
      <c r="I1259" s="186"/>
      <c r="J1259" s="186"/>
      <c r="O1259" s="184"/>
      <c r="P1259" s="184" t="s">
        <v>2183</v>
      </c>
      <c r="Q1259" s="184" t="s">
        <v>2184</v>
      </c>
      <c r="R1259" s="184"/>
      <c r="S1259" s="184"/>
    </row>
    <row r="1260" spans="7:19">
      <c r="G1260" s="186"/>
      <c r="H1260" s="186" t="s">
        <v>139</v>
      </c>
      <c r="I1260" s="186"/>
      <c r="J1260" s="186"/>
      <c r="O1260" s="184"/>
      <c r="P1260" s="184" t="s">
        <v>2185</v>
      </c>
      <c r="Q1260" s="184" t="s">
        <v>1466</v>
      </c>
      <c r="R1260" s="184"/>
      <c r="S1260" s="184"/>
    </row>
    <row r="1261" spans="7:19" ht="28.5">
      <c r="G1261" s="186"/>
      <c r="H1261" s="186" t="s">
        <v>310</v>
      </c>
      <c r="I1261" s="186"/>
      <c r="J1261" s="186"/>
      <c r="O1261" s="184"/>
      <c r="P1261" s="184" t="s">
        <v>2186</v>
      </c>
      <c r="Q1261" s="184" t="s">
        <v>2187</v>
      </c>
      <c r="R1261" s="184"/>
      <c r="S1261" s="184"/>
    </row>
    <row r="1262" spans="7:19" ht="28.5">
      <c r="G1262" s="186"/>
      <c r="H1262" s="186" t="s">
        <v>609</v>
      </c>
      <c r="I1262" s="186"/>
      <c r="J1262" s="186"/>
      <c r="O1262" s="184"/>
      <c r="P1262" s="184" t="s">
        <v>2188</v>
      </c>
      <c r="Q1262" s="184" t="s">
        <v>2189</v>
      </c>
      <c r="R1262" s="184"/>
      <c r="S1262" s="184"/>
    </row>
    <row r="1263" spans="7:19">
      <c r="G1263" s="186"/>
      <c r="H1263" s="186" t="s">
        <v>132</v>
      </c>
      <c r="I1263" s="186"/>
      <c r="J1263" s="186"/>
      <c r="O1263" s="184"/>
      <c r="P1263" s="184" t="s">
        <v>2190</v>
      </c>
      <c r="Q1263" s="184" t="s">
        <v>2191</v>
      </c>
      <c r="R1263" s="184"/>
      <c r="S1263" s="184"/>
    </row>
    <row r="1264" spans="7:19" ht="28.5">
      <c r="O1264" s="184"/>
      <c r="P1264" s="184" t="s">
        <v>2192</v>
      </c>
      <c r="Q1264" s="184" t="s">
        <v>2193</v>
      </c>
      <c r="R1264" s="184"/>
      <c r="S1264" s="184"/>
    </row>
    <row r="1265" spans="15:19">
      <c r="O1265" s="184"/>
      <c r="P1265" s="184" t="s">
        <v>2194</v>
      </c>
      <c r="Q1265" s="184" t="s">
        <v>2195</v>
      </c>
      <c r="R1265" s="184"/>
      <c r="S1265" s="184"/>
    </row>
    <row r="1266" spans="15:19">
      <c r="O1266" s="184"/>
      <c r="P1266" s="184" t="s">
        <v>2196</v>
      </c>
      <c r="Q1266" s="184" t="s">
        <v>2197</v>
      </c>
      <c r="R1266" s="184"/>
      <c r="S1266" s="184"/>
    </row>
    <row r="1267" spans="15:19">
      <c r="O1267" s="184"/>
      <c r="P1267" s="184" t="s">
        <v>2198</v>
      </c>
      <c r="Q1267" s="184" t="s">
        <v>2199</v>
      </c>
      <c r="R1267" s="184"/>
      <c r="S1267" s="184"/>
    </row>
    <row r="1268" spans="15:19" ht="71.25">
      <c r="O1268" s="184"/>
      <c r="P1268" s="184" t="s">
        <v>2200</v>
      </c>
      <c r="Q1268" s="184" t="s">
        <v>2201</v>
      </c>
      <c r="R1268" s="184"/>
      <c r="S1268" s="184"/>
    </row>
    <row r="1269" spans="15:19">
      <c r="O1269" s="184"/>
      <c r="P1269" s="184" t="s">
        <v>2202</v>
      </c>
      <c r="Q1269" s="184"/>
      <c r="R1269" s="184"/>
      <c r="S1269" s="184"/>
    </row>
    <row r="1270" spans="15:19" ht="28.5">
      <c r="O1270" s="184"/>
      <c r="P1270" s="184" t="s">
        <v>2203</v>
      </c>
      <c r="Q1270" s="184"/>
      <c r="R1270" s="184"/>
      <c r="S1270" s="184"/>
    </row>
    <row r="1271" spans="15:19" ht="28.5">
      <c r="O1271" s="184"/>
      <c r="P1271" s="184" t="s">
        <v>2204</v>
      </c>
      <c r="Q1271" s="184"/>
      <c r="R1271" s="184"/>
      <c r="S1271" s="184"/>
    </row>
    <row r="1272" spans="15:19" ht="28.5">
      <c r="O1272" s="184"/>
      <c r="P1272" s="184" t="s">
        <v>2205</v>
      </c>
      <c r="Q1272" s="184"/>
      <c r="R1272" s="184"/>
      <c r="S1272" s="184"/>
    </row>
    <row r="1273" spans="15:19" ht="28.5">
      <c r="O1273" s="184"/>
      <c r="P1273" s="184" t="s">
        <v>2206</v>
      </c>
      <c r="Q1273" s="184"/>
      <c r="R1273" s="184"/>
      <c r="S1273" s="184"/>
    </row>
    <row r="1274" spans="15:19">
      <c r="O1274" s="184"/>
      <c r="P1274" s="184" t="s">
        <v>2207</v>
      </c>
      <c r="Q1274" s="184"/>
      <c r="R1274" s="184"/>
      <c r="S1274" s="184"/>
    </row>
    <row r="1275" spans="15:19">
      <c r="O1275" s="190"/>
      <c r="P1275" s="190" t="s">
        <v>2208</v>
      </c>
      <c r="Q1275" s="190"/>
      <c r="R1275" s="184"/>
      <c r="S1275" s="184"/>
    </row>
    <row r="1276" spans="15:19">
      <c r="O1276" s="184"/>
      <c r="P1276" s="184" t="s">
        <v>2209</v>
      </c>
      <c r="Q1276" s="184"/>
      <c r="R1276" s="184"/>
      <c r="S1276" s="184"/>
    </row>
    <row r="1277" spans="15:19" ht="28.5">
      <c r="O1277" s="184"/>
      <c r="P1277" s="184" t="s">
        <v>2210</v>
      </c>
      <c r="Q1277" s="184"/>
      <c r="R1277" s="184"/>
      <c r="S1277" s="184"/>
    </row>
    <row r="1278" spans="15:19">
      <c r="O1278" s="184"/>
      <c r="P1278" s="184" t="s">
        <v>2211</v>
      </c>
      <c r="Q1278" s="184"/>
      <c r="R1278" s="184"/>
      <c r="S1278" s="184"/>
    </row>
    <row r="1279" spans="15:19">
      <c r="O1279" s="184"/>
      <c r="P1279" s="184" t="s">
        <v>2212</v>
      </c>
      <c r="Q1279" s="184"/>
      <c r="R1279" s="184"/>
      <c r="S1279" s="184"/>
    </row>
  </sheetData>
  <mergeCells count="7">
    <mergeCell ref="N1:P2"/>
    <mergeCell ref="Q1:S2"/>
    <mergeCell ref="D2:E2"/>
    <mergeCell ref="G1251:J1251"/>
    <mergeCell ref="A1:C2"/>
    <mergeCell ref="D1:E1"/>
    <mergeCell ref="F1:M2"/>
  </mergeCells>
  <dataValidations count="8">
    <dataValidation type="list" allowBlank="1" showInputMessage="1" showErrorMessage="1" sqref="T1231 T4:T1228" xr:uid="{E2CBEE1D-C1D2-477E-AE92-CC92B8EF6FD1}">
      <formula1>$J$1253:$J$1258</formula1>
    </dataValidation>
    <dataValidation type="list" allowBlank="1" showInputMessage="1" showErrorMessage="1" sqref="I1231 I4:I1228" xr:uid="{F3F1014A-771D-471A-8101-C9B5A9FC7941}">
      <formula1>$I$1253:$I$1255</formula1>
    </dataValidation>
    <dataValidation type="list" allowBlank="1" showInputMessage="1" showErrorMessage="1" sqref="G1231 G3:G1228" xr:uid="{3A97918E-7C58-49F5-9228-F3FAFB661336}">
      <formula1>$G$1253:$G$1255</formula1>
    </dataValidation>
    <dataValidation type="list" allowBlank="1" showInputMessage="1" showErrorMessage="1" sqref="K124:M126 J126 J124" xr:uid="{A0C0E9C0-124B-44DF-B3D5-968C1F7CD634}">
      <formula1>"INDIVIDUAL, CORPORATIVO, LICENÇA CAPACITAÇÃO"</formula1>
    </dataValidation>
    <dataValidation type="list" allowBlank="1" showInputMessage="1" showErrorMessage="1" sqref="F253 F557 F543:F547 F549 F1110 U883" xr:uid="{54E3D7CF-45AC-4E5F-8E00-1E9DD72DE174}">
      <formula1>#REF!</formula1>
    </dataValidation>
    <dataValidation allowBlank="1" showInputMessage="1" showErrorMessage="1" prompt="Decrever a melhoria necessária para as atividades e processos e/ou desempenho" sqref="F241:F242 F234:F239 F280:F285 F419:F421 F533:F538" xr:uid="{C8C666F7-66EA-4E47-86FB-185C032155D2}"/>
    <dataValidation type="list" allowBlank="1" showInputMessage="1" showErrorMessage="1" sqref="F241:F242 F234:F239 F419:F421" xr:uid="{657DEC6F-689B-405A-8FE8-BBEE177ACED5}">
      <formula1>INDIRECT("modalidade")</formula1>
    </dataValidation>
    <dataValidation type="list" allowBlank="1" showInputMessage="1" showErrorMessage="1" sqref="H4:H1228" xr:uid="{439155E9-408B-47EB-B256-A0CA1CCFF7BF}">
      <formula1>$H$1253:$H$1263</formula1>
    </dataValidation>
  </dataValidations>
  <hyperlinks>
    <hyperlink ref="U529" r:id="rId1" display="https://www.trainning.com.br/cursos/curso-bi-business-intelligence-microsoft-power-bi" xr:uid="{1D770720-3F18-41B8-B98E-E7BF10474770}"/>
    <hyperlink ref="O79" r:id="rId2" display="Adrielly Cristina Martins Torres &lt;adrielly.torres@anvisa.gov.br&gt;" xr:uid="{1ACF22E9-010B-4C1D-9B18-DB2A37EC02A5}"/>
    <hyperlink ref="O185" r:id="rId3" display="Adrielly Cristina Martins Torres &lt;adrielly.torres@anvisa.gov.br&gt;" xr:uid="{D5DF2ED7-F4A9-49C5-9099-D79E591CC029}"/>
    <hyperlink ref="F447" r:id="rId4" display="https://www.escolavirtual.gov.br/curso/25/" xr:uid="{A0C8D657-90F4-4EEC-AD67-E7F85F3528DF}"/>
    <hyperlink ref="O445" r:id="rId5" display="Monica da Luz Carvalho Soares &lt;Monica.Soares@anvisa.gov.br&gt;" xr:uid="{477A9EE6-228B-4F79-A286-44E512547BA1}"/>
    <hyperlink ref="F448" r:id="rId6" display="https://www.escolavirtual.gov.br/curso/25/" xr:uid="{8FAC5540-0D1B-4174-A661-731622E8E3F9}"/>
    <hyperlink ref="F449" r:id="rId7" display="https://www.escolavirtual.gov.br/curso/25/" xr:uid="{AEEDA577-D431-4CF8-9B23-D72A93DCCC19}"/>
    <hyperlink ref="F450" r:id="rId8" display="https://www.escolavirtual.gov.br/curso/25/" xr:uid="{B969FF82-E191-4508-B305-F5C02196775A}"/>
    <hyperlink ref="F451" r:id="rId9" display="https://www.escolavirtual.gov.br/curso/25/" xr:uid="{60A85E8C-6E4F-47FA-B94A-041D6149A897}"/>
    <hyperlink ref="F452" r:id="rId10" display="https://www.escolavirtual.gov.br/curso/25/" xr:uid="{B0329026-24E8-48EE-AB86-83AC719C7548}"/>
    <hyperlink ref="F453" r:id="rId11" display="https://www.escolavirtual.gov.br/curso/25/" xr:uid="{B667ABC9-D5E1-4F47-ABCF-ABCE4CF1883A}"/>
    <hyperlink ref="F454" r:id="rId12" display="https://www.escolavirtual.gov.br/curso/25/" xr:uid="{ED81EB22-2862-48FC-BC4F-AEF3C6785051}"/>
    <hyperlink ref="F455" r:id="rId13" display="https://www.escolavirtual.gov.br/curso/25/" xr:uid="{9063618D-3E14-4864-BE53-4A6964C11982}"/>
    <hyperlink ref="F456" r:id="rId14" display="https://www.escolavirtual.gov.br/curso/25/" xr:uid="{98CE1128-2E3A-4BE4-A3FC-51CE918824F8}"/>
    <hyperlink ref="O469" r:id="rId15" display="Monica da Luz Carvalho Soares &lt;Monica.Soares@anvisa.gov.br&gt;" xr:uid="{7F04EE38-CBAF-451A-ACF1-F96EDE8F39D1}"/>
    <hyperlink ref="O470" r:id="rId16" display="Monica da Luz Carvalho Soares &lt;Monica.Soares@anvisa.gov.br&gt;" xr:uid="{4F8664F2-5ED1-4EAC-9721-227F14FF58AF}"/>
  </hyperlinks>
  <pageMargins left="0.511811024" right="0.511811024" top="0.78740157499999996" bottom="0.78740157499999996" header="0.31496062000000002" footer="0.31496062000000002"/>
  <legacyDrawing r:id="rId17"/>
  <tableParts count="2">
    <tablePart r:id="rId18"/>
    <tablePart r:id="rId19"/>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0377-032F-46D3-AFC2-9F396B3EDD32}">
  <dimension ref="A1:AE1277"/>
  <sheetViews>
    <sheetView topLeftCell="A1106" zoomScale="40" zoomScaleNormal="40" workbookViewId="0">
      <selection activeCell="B350" sqref="B350"/>
    </sheetView>
  </sheetViews>
  <sheetFormatPr defaultColWidth="8.7109375" defaultRowHeight="15"/>
  <cols>
    <col min="1" max="1" width="13.7109375" style="211" bestFit="1" customWidth="1"/>
    <col min="2" max="2" width="19.5703125" style="211" customWidth="1"/>
    <col min="3" max="3" width="24.42578125" style="211" customWidth="1"/>
    <col min="4" max="5" width="31.140625" style="211" customWidth="1"/>
    <col min="6" max="6" width="36" style="211" customWidth="1"/>
    <col min="7" max="7" width="22.28515625" style="211" customWidth="1"/>
    <col min="8" max="8" width="20.7109375" style="211" customWidth="1"/>
    <col min="9" max="9" width="19.5703125" style="211" customWidth="1"/>
    <col min="10" max="10" width="17.7109375" style="211" customWidth="1"/>
    <col min="11" max="11" width="14.42578125" style="211" customWidth="1"/>
    <col min="12" max="12" width="23.5703125" style="211" customWidth="1"/>
    <col min="13" max="14" width="13.28515625" style="211" customWidth="1"/>
    <col min="15" max="15" width="36.7109375" style="211" customWidth="1"/>
    <col min="16" max="16" width="22.42578125" style="211" customWidth="1"/>
    <col min="17" max="17" width="30.5703125" style="211" customWidth="1"/>
    <col min="18" max="18" width="23.140625" style="211" customWidth="1"/>
    <col min="19" max="19" width="25" style="211" customWidth="1"/>
    <col min="20" max="20" width="56.7109375" style="211" customWidth="1"/>
    <col min="21" max="21" width="69.140625" style="211" hidden="1" customWidth="1"/>
    <col min="22" max="22" width="69.140625" style="211" customWidth="1"/>
    <col min="23" max="23" width="34.85546875" style="211" customWidth="1"/>
    <col min="24" max="24" width="25.5703125" style="211" customWidth="1"/>
    <col min="25" max="27" width="8.7109375" style="211"/>
    <col min="28" max="28" width="23.85546875" style="211" customWidth="1"/>
    <col min="29" max="29" width="27.85546875" style="211" bestFit="1" customWidth="1"/>
    <col min="30" max="30" width="17.5703125" style="211" bestFit="1" customWidth="1"/>
    <col min="31" max="16384" width="8.7109375" style="211"/>
  </cols>
  <sheetData>
    <row r="1" spans="1:31" ht="36" customHeight="1">
      <c r="A1" s="324" t="s">
        <v>0</v>
      </c>
      <c r="B1" s="325"/>
      <c r="C1" s="326"/>
      <c r="D1" s="330" t="s">
        <v>1</v>
      </c>
      <c r="E1" s="331"/>
      <c r="F1" s="324" t="s">
        <v>2</v>
      </c>
      <c r="G1" s="325"/>
      <c r="H1" s="325"/>
      <c r="I1" s="325"/>
      <c r="J1" s="325"/>
      <c r="K1" s="325"/>
      <c r="L1" s="325"/>
      <c r="M1" s="326"/>
      <c r="N1" s="324" t="s">
        <v>3</v>
      </c>
      <c r="O1" s="325"/>
      <c r="P1" s="326"/>
      <c r="Q1" s="324" t="s">
        <v>4</v>
      </c>
      <c r="R1" s="325"/>
      <c r="S1" s="326"/>
      <c r="T1" s="332" t="s">
        <v>5</v>
      </c>
      <c r="U1" s="320"/>
      <c r="V1" s="321"/>
      <c r="W1" s="321"/>
      <c r="X1" s="321"/>
    </row>
    <row r="2" spans="1:31" ht="15.75">
      <c r="A2" s="327"/>
      <c r="B2" s="328"/>
      <c r="C2" s="329"/>
      <c r="D2" s="322" t="s">
        <v>6</v>
      </c>
      <c r="E2" s="323"/>
      <c r="F2" s="327"/>
      <c r="G2" s="328"/>
      <c r="H2" s="328"/>
      <c r="I2" s="328"/>
      <c r="J2" s="328"/>
      <c r="K2" s="328"/>
      <c r="L2" s="328"/>
      <c r="M2" s="329"/>
      <c r="N2" s="327"/>
      <c r="O2" s="328"/>
      <c r="P2" s="329"/>
      <c r="Q2" s="327"/>
      <c r="R2" s="328"/>
      <c r="S2" s="329"/>
      <c r="T2" s="333"/>
      <c r="U2" s="320"/>
      <c r="V2" s="321"/>
      <c r="W2" s="321"/>
      <c r="X2" s="321"/>
    </row>
    <row r="3" spans="1:31" s="260" customFormat="1" ht="64.5" customHeight="1">
      <c r="A3" s="1" t="s">
        <v>7</v>
      </c>
      <c r="B3" s="1" t="s">
        <v>8</v>
      </c>
      <c r="C3" s="1" t="s">
        <v>9</v>
      </c>
      <c r="D3" s="1" t="s">
        <v>10</v>
      </c>
      <c r="E3" s="1" t="s">
        <v>11</v>
      </c>
      <c r="F3" s="1" t="s">
        <v>12</v>
      </c>
      <c r="G3" s="1" t="s">
        <v>13</v>
      </c>
      <c r="H3" s="1" t="s">
        <v>14</v>
      </c>
      <c r="I3" s="1" t="s">
        <v>15</v>
      </c>
      <c r="J3" s="1" t="s">
        <v>16</v>
      </c>
      <c r="K3" s="1" t="s">
        <v>17</v>
      </c>
      <c r="L3" s="1" t="s">
        <v>18</v>
      </c>
      <c r="M3" s="1" t="s">
        <v>19</v>
      </c>
      <c r="N3" s="1" t="s">
        <v>20</v>
      </c>
      <c r="O3" s="1" t="s">
        <v>21</v>
      </c>
      <c r="P3" s="1" t="s">
        <v>22</v>
      </c>
      <c r="Q3" s="3" t="s">
        <v>23</v>
      </c>
      <c r="R3" s="3" t="s">
        <v>24</v>
      </c>
      <c r="S3" s="4" t="s">
        <v>25</v>
      </c>
      <c r="T3" s="1" t="s">
        <v>2472</v>
      </c>
      <c r="U3" s="5" t="s">
        <v>2473</v>
      </c>
      <c r="V3" s="5" t="s">
        <v>2474</v>
      </c>
      <c r="W3" s="5" t="s">
        <v>28</v>
      </c>
      <c r="X3" s="6" t="s">
        <v>29</v>
      </c>
      <c r="AE3" s="261"/>
    </row>
    <row r="4" spans="1:31" ht="111" hidden="1" customHeight="1">
      <c r="A4" s="12" t="s">
        <v>128</v>
      </c>
      <c r="B4" s="12" t="s">
        <v>2086</v>
      </c>
      <c r="C4" s="12" t="s">
        <v>2087</v>
      </c>
      <c r="D4" s="12" t="s">
        <v>2088</v>
      </c>
      <c r="E4" s="12">
        <v>15</v>
      </c>
      <c r="F4" s="12" t="s">
        <v>2089</v>
      </c>
      <c r="G4" s="12" t="s">
        <v>45</v>
      </c>
      <c r="H4" s="12" t="s">
        <v>36</v>
      </c>
      <c r="I4" s="12" t="s">
        <v>37</v>
      </c>
      <c r="J4" s="62">
        <v>20</v>
      </c>
      <c r="K4" s="65" t="s">
        <v>2090</v>
      </c>
      <c r="L4" s="201"/>
      <c r="M4" s="12">
        <v>8</v>
      </c>
      <c r="N4" s="12" t="s">
        <v>2091</v>
      </c>
      <c r="O4" s="13" t="s">
        <v>2092</v>
      </c>
      <c r="P4" s="12" t="s">
        <v>242</v>
      </c>
      <c r="Q4" s="64">
        <v>0</v>
      </c>
      <c r="R4" s="64">
        <v>0</v>
      </c>
      <c r="S4" s="64">
        <f t="shared" ref="S4:S67" si="0">(R4+Q4)*M4</f>
        <v>0</v>
      </c>
      <c r="T4" s="12" t="s">
        <v>68</v>
      </c>
      <c r="U4" s="131" t="s">
        <v>2475</v>
      </c>
      <c r="V4" s="213" t="s">
        <v>866</v>
      </c>
      <c r="W4" s="214" t="s">
        <v>540</v>
      </c>
      <c r="X4" s="215" t="s">
        <v>58</v>
      </c>
      <c r="AE4" s="212"/>
    </row>
    <row r="5" spans="1:31" ht="85.5" hidden="1" customHeight="1">
      <c r="A5" s="37" t="s">
        <v>128</v>
      </c>
      <c r="B5" s="37" t="s">
        <v>129</v>
      </c>
      <c r="C5" s="37" t="s">
        <v>129</v>
      </c>
      <c r="D5" s="37" t="s">
        <v>130</v>
      </c>
      <c r="E5" s="37">
        <v>15</v>
      </c>
      <c r="F5" s="37" t="s">
        <v>131</v>
      </c>
      <c r="G5" s="37" t="s">
        <v>35</v>
      </c>
      <c r="H5" s="37" t="s">
        <v>132</v>
      </c>
      <c r="I5" s="37" t="s">
        <v>37</v>
      </c>
      <c r="J5" s="65">
        <v>16</v>
      </c>
      <c r="K5" s="65">
        <v>2020</v>
      </c>
      <c r="L5" s="201"/>
      <c r="M5" s="37">
        <v>1</v>
      </c>
      <c r="N5" s="37">
        <v>1973768</v>
      </c>
      <c r="O5" s="37" t="s">
        <v>133</v>
      </c>
      <c r="P5" s="37" t="s">
        <v>107</v>
      </c>
      <c r="Q5" s="60">
        <v>2500</v>
      </c>
      <c r="R5" s="60">
        <v>0</v>
      </c>
      <c r="S5" s="60">
        <f t="shared" si="0"/>
        <v>2500</v>
      </c>
      <c r="T5" s="37" t="s">
        <v>41</v>
      </c>
      <c r="U5" s="37"/>
      <c r="V5" s="131" t="s">
        <v>48</v>
      </c>
      <c r="W5" s="216" t="s">
        <v>134</v>
      </c>
      <c r="X5" s="217"/>
      <c r="AE5" s="212"/>
    </row>
    <row r="6" spans="1:31" ht="85.5" hidden="1" customHeight="1">
      <c r="A6" s="37" t="s">
        <v>128</v>
      </c>
      <c r="B6" s="37" t="s">
        <v>129</v>
      </c>
      <c r="C6" s="37" t="s">
        <v>129</v>
      </c>
      <c r="D6" s="37" t="s">
        <v>130</v>
      </c>
      <c r="E6" s="37">
        <v>15</v>
      </c>
      <c r="F6" s="37" t="s">
        <v>131</v>
      </c>
      <c r="G6" s="37" t="s">
        <v>35</v>
      </c>
      <c r="H6" s="37" t="s">
        <v>132</v>
      </c>
      <c r="I6" s="37" t="s">
        <v>37</v>
      </c>
      <c r="J6" s="65">
        <v>16</v>
      </c>
      <c r="K6" s="65">
        <v>2020</v>
      </c>
      <c r="L6" s="201"/>
      <c r="M6" s="37">
        <v>1</v>
      </c>
      <c r="N6" s="37">
        <v>1506329</v>
      </c>
      <c r="O6" s="37" t="s">
        <v>135</v>
      </c>
      <c r="P6" s="37" t="s">
        <v>107</v>
      </c>
      <c r="Q6" s="60">
        <v>2500</v>
      </c>
      <c r="R6" s="60">
        <v>0</v>
      </c>
      <c r="S6" s="60">
        <f t="shared" si="0"/>
        <v>2500</v>
      </c>
      <c r="T6" s="37" t="s">
        <v>41</v>
      </c>
      <c r="U6" s="37"/>
      <c r="V6" s="131" t="s">
        <v>48</v>
      </c>
      <c r="W6" s="216" t="s">
        <v>134</v>
      </c>
      <c r="X6" s="217"/>
      <c r="AE6" s="212"/>
    </row>
    <row r="7" spans="1:31" ht="85.5" hidden="1" customHeight="1">
      <c r="A7" s="37" t="s">
        <v>128</v>
      </c>
      <c r="B7" s="37" t="s">
        <v>129</v>
      </c>
      <c r="C7" s="37" t="s">
        <v>129</v>
      </c>
      <c r="D7" s="37" t="s">
        <v>130</v>
      </c>
      <c r="E7" s="37">
        <v>15</v>
      </c>
      <c r="F7" s="37" t="s">
        <v>131</v>
      </c>
      <c r="G7" s="37" t="s">
        <v>35</v>
      </c>
      <c r="H7" s="37" t="s">
        <v>132</v>
      </c>
      <c r="I7" s="12" t="s">
        <v>37</v>
      </c>
      <c r="J7" s="65">
        <v>16</v>
      </c>
      <c r="K7" s="65">
        <v>2020</v>
      </c>
      <c r="L7" s="201"/>
      <c r="M7" s="37">
        <v>1</v>
      </c>
      <c r="N7" s="37">
        <v>1518386</v>
      </c>
      <c r="O7" s="37" t="s">
        <v>136</v>
      </c>
      <c r="P7" s="37" t="s">
        <v>107</v>
      </c>
      <c r="Q7" s="60">
        <v>2500</v>
      </c>
      <c r="R7" s="60">
        <v>0</v>
      </c>
      <c r="S7" s="60">
        <f t="shared" si="0"/>
        <v>2500</v>
      </c>
      <c r="T7" s="37" t="s">
        <v>41</v>
      </c>
      <c r="U7" s="37"/>
      <c r="V7" s="131" t="s">
        <v>48</v>
      </c>
      <c r="W7" s="216" t="s">
        <v>134</v>
      </c>
      <c r="X7" s="217"/>
      <c r="AE7" s="212"/>
    </row>
    <row r="8" spans="1:31" ht="85.5" hidden="1" customHeight="1">
      <c r="A8" s="37" t="s">
        <v>128</v>
      </c>
      <c r="B8" s="37" t="s">
        <v>129</v>
      </c>
      <c r="C8" s="37" t="s">
        <v>129</v>
      </c>
      <c r="D8" s="37" t="s">
        <v>130</v>
      </c>
      <c r="E8" s="37">
        <v>15</v>
      </c>
      <c r="F8" s="37" t="s">
        <v>131</v>
      </c>
      <c r="G8" s="37" t="s">
        <v>35</v>
      </c>
      <c r="H8" s="37" t="s">
        <v>132</v>
      </c>
      <c r="I8" s="12" t="s">
        <v>37</v>
      </c>
      <c r="J8" s="65">
        <v>16</v>
      </c>
      <c r="K8" s="65">
        <v>2020</v>
      </c>
      <c r="L8" s="201"/>
      <c r="M8" s="37">
        <v>1</v>
      </c>
      <c r="N8" s="37">
        <v>1492637</v>
      </c>
      <c r="O8" s="37" t="s">
        <v>137</v>
      </c>
      <c r="P8" s="37" t="s">
        <v>107</v>
      </c>
      <c r="Q8" s="60">
        <v>2500</v>
      </c>
      <c r="R8" s="60">
        <v>0</v>
      </c>
      <c r="S8" s="60">
        <f t="shared" si="0"/>
        <v>2500</v>
      </c>
      <c r="T8" s="37" t="s">
        <v>41</v>
      </c>
      <c r="U8" s="37"/>
      <c r="V8" s="131" t="s">
        <v>48</v>
      </c>
      <c r="W8" s="216" t="s">
        <v>134</v>
      </c>
      <c r="X8" s="217"/>
      <c r="AE8" s="212"/>
    </row>
    <row r="9" spans="1:31" ht="128.25" hidden="1" customHeight="1">
      <c r="A9" s="37" t="s">
        <v>128</v>
      </c>
      <c r="B9" s="37" t="s">
        <v>129</v>
      </c>
      <c r="C9" s="37" t="s">
        <v>129</v>
      </c>
      <c r="D9" s="37" t="s">
        <v>130</v>
      </c>
      <c r="E9" s="37">
        <v>15</v>
      </c>
      <c r="F9" s="37" t="s">
        <v>138</v>
      </c>
      <c r="G9" s="37" t="s">
        <v>35</v>
      </c>
      <c r="H9" s="37" t="s">
        <v>139</v>
      </c>
      <c r="I9" s="12" t="s">
        <v>37</v>
      </c>
      <c r="J9" s="65">
        <v>16</v>
      </c>
      <c r="K9" s="65">
        <v>2020</v>
      </c>
      <c r="L9" s="201"/>
      <c r="M9" s="37">
        <v>1</v>
      </c>
      <c r="N9" s="37">
        <v>1973768</v>
      </c>
      <c r="O9" s="37" t="s">
        <v>133</v>
      </c>
      <c r="P9" s="37" t="s">
        <v>107</v>
      </c>
      <c r="Q9" s="60">
        <v>0</v>
      </c>
      <c r="R9" s="60">
        <v>0</v>
      </c>
      <c r="S9" s="60">
        <f t="shared" si="0"/>
        <v>0</v>
      </c>
      <c r="T9" s="37" t="s">
        <v>41</v>
      </c>
      <c r="U9" s="37"/>
      <c r="V9" s="131" t="s">
        <v>48</v>
      </c>
      <c r="W9" s="216" t="s">
        <v>134</v>
      </c>
      <c r="X9" s="217"/>
      <c r="AE9" s="212"/>
    </row>
    <row r="10" spans="1:31" ht="114" hidden="1" customHeight="1">
      <c r="A10" s="131" t="s">
        <v>128</v>
      </c>
      <c r="B10" s="131" t="s">
        <v>328</v>
      </c>
      <c r="C10" s="131" t="s">
        <v>328</v>
      </c>
      <c r="D10" s="131" t="s">
        <v>329</v>
      </c>
      <c r="E10" s="131">
        <v>15</v>
      </c>
      <c r="F10" s="131" t="s">
        <v>330</v>
      </c>
      <c r="G10" s="131" t="s">
        <v>35</v>
      </c>
      <c r="H10" s="131" t="s">
        <v>331</v>
      </c>
      <c r="I10" s="131" t="s">
        <v>37</v>
      </c>
      <c r="J10" s="131">
        <v>80</v>
      </c>
      <c r="K10" s="65" t="s">
        <v>332</v>
      </c>
      <c r="L10" s="201"/>
      <c r="M10" s="131">
        <v>3</v>
      </c>
      <c r="N10" s="131" t="s">
        <v>333</v>
      </c>
      <c r="O10" s="131" t="s">
        <v>334</v>
      </c>
      <c r="P10" s="131" t="s">
        <v>335</v>
      </c>
      <c r="Q10" s="131">
        <v>500</v>
      </c>
      <c r="R10" s="131">
        <v>9800</v>
      </c>
      <c r="S10" s="131">
        <f t="shared" si="0"/>
        <v>30900</v>
      </c>
      <c r="T10" s="131" t="s">
        <v>41</v>
      </c>
      <c r="U10" s="131" t="s">
        <v>2215</v>
      </c>
      <c r="V10" s="131" t="s">
        <v>336</v>
      </c>
      <c r="W10" s="131" t="s">
        <v>337</v>
      </c>
      <c r="X10" s="131" t="s">
        <v>338</v>
      </c>
      <c r="AE10" s="212"/>
    </row>
    <row r="11" spans="1:31" ht="156.75" hidden="1" customHeight="1">
      <c r="A11" s="12" t="s">
        <v>128</v>
      </c>
      <c r="B11" s="12" t="s">
        <v>2086</v>
      </c>
      <c r="C11" s="12" t="s">
        <v>2087</v>
      </c>
      <c r="D11" s="12" t="s">
        <v>2093</v>
      </c>
      <c r="E11" s="12">
        <v>15</v>
      </c>
      <c r="F11" s="12" t="s">
        <v>1873</v>
      </c>
      <c r="G11" s="12" t="s">
        <v>45</v>
      </c>
      <c r="H11" s="12" t="s">
        <v>36</v>
      </c>
      <c r="I11" s="12" t="s">
        <v>46</v>
      </c>
      <c r="J11" s="62">
        <v>20</v>
      </c>
      <c r="K11" s="62" t="s">
        <v>2090</v>
      </c>
      <c r="L11" s="201"/>
      <c r="M11" s="12">
        <v>8</v>
      </c>
      <c r="N11" s="12" t="s">
        <v>2091</v>
      </c>
      <c r="O11" s="13" t="s">
        <v>2092</v>
      </c>
      <c r="P11" s="12" t="s">
        <v>242</v>
      </c>
      <c r="Q11" s="64">
        <v>0</v>
      </c>
      <c r="R11" s="64">
        <v>0</v>
      </c>
      <c r="S11" s="64">
        <f t="shared" si="0"/>
        <v>0</v>
      </c>
      <c r="T11" s="12" t="s">
        <v>41</v>
      </c>
      <c r="U11" s="210" t="s">
        <v>2476</v>
      </c>
      <c r="V11" s="210" t="s">
        <v>243</v>
      </c>
      <c r="W11" s="210" t="s">
        <v>2094</v>
      </c>
      <c r="X11" s="218"/>
      <c r="AE11" s="212"/>
    </row>
    <row r="12" spans="1:31" ht="85.5" hidden="1" customHeight="1">
      <c r="A12" s="12" t="s">
        <v>128</v>
      </c>
      <c r="B12" s="12" t="s">
        <v>328</v>
      </c>
      <c r="C12" s="12" t="s">
        <v>328</v>
      </c>
      <c r="D12" s="12" t="s">
        <v>339</v>
      </c>
      <c r="E12" s="12">
        <v>15</v>
      </c>
      <c r="F12" s="12" t="s">
        <v>340</v>
      </c>
      <c r="G12" s="12" t="s">
        <v>45</v>
      </c>
      <c r="H12" s="12" t="s">
        <v>36</v>
      </c>
      <c r="I12" s="12" t="s">
        <v>37</v>
      </c>
      <c r="J12" s="62">
        <v>40</v>
      </c>
      <c r="K12" s="65" t="s">
        <v>341</v>
      </c>
      <c r="L12" s="201"/>
      <c r="M12" s="12">
        <v>3</v>
      </c>
      <c r="N12" s="12" t="s">
        <v>333</v>
      </c>
      <c r="O12" s="12" t="s">
        <v>334</v>
      </c>
      <c r="P12" s="12" t="s">
        <v>335</v>
      </c>
      <c r="Q12" s="64">
        <v>100</v>
      </c>
      <c r="R12" s="64">
        <v>1000</v>
      </c>
      <c r="S12" s="64">
        <f t="shared" si="0"/>
        <v>3300</v>
      </c>
      <c r="T12" s="12" t="s">
        <v>41</v>
      </c>
      <c r="U12" s="131" t="s">
        <v>2217</v>
      </c>
      <c r="V12" s="210" t="s">
        <v>148</v>
      </c>
      <c r="W12" s="210" t="s">
        <v>225</v>
      </c>
      <c r="X12" s="219" t="s">
        <v>50</v>
      </c>
      <c r="AE12" s="212"/>
    </row>
    <row r="13" spans="1:31" ht="85.5" hidden="1" customHeight="1">
      <c r="A13" s="12" t="s">
        <v>128</v>
      </c>
      <c r="B13" s="12" t="s">
        <v>328</v>
      </c>
      <c r="C13" s="12" t="s">
        <v>328</v>
      </c>
      <c r="D13" s="12" t="s">
        <v>342</v>
      </c>
      <c r="E13" s="12">
        <v>15</v>
      </c>
      <c r="F13" s="12" t="s">
        <v>340</v>
      </c>
      <c r="G13" s="12" t="s">
        <v>45</v>
      </c>
      <c r="H13" s="12" t="s">
        <v>36</v>
      </c>
      <c r="I13" s="12" t="s">
        <v>37</v>
      </c>
      <c r="J13" s="62">
        <v>40</v>
      </c>
      <c r="K13" s="65" t="s">
        <v>343</v>
      </c>
      <c r="L13" s="201"/>
      <c r="M13" s="12">
        <v>1</v>
      </c>
      <c r="N13" s="12">
        <v>1492984</v>
      </c>
      <c r="O13" s="12" t="s">
        <v>344</v>
      </c>
      <c r="P13" s="12" t="s">
        <v>335</v>
      </c>
      <c r="Q13" s="64">
        <v>5000</v>
      </c>
      <c r="R13" s="64">
        <v>0</v>
      </c>
      <c r="S13" s="64">
        <f t="shared" si="0"/>
        <v>5000</v>
      </c>
      <c r="T13" s="12" t="s">
        <v>41</v>
      </c>
      <c r="U13" s="210" t="s">
        <v>2218</v>
      </c>
      <c r="V13" s="210" t="s">
        <v>148</v>
      </c>
      <c r="W13" s="216" t="s">
        <v>225</v>
      </c>
      <c r="X13" s="219" t="s">
        <v>50</v>
      </c>
      <c r="AE13" s="212"/>
    </row>
    <row r="14" spans="1:31" ht="85.5" hidden="1" customHeight="1">
      <c r="A14" s="12" t="s">
        <v>128</v>
      </c>
      <c r="B14" s="12" t="s">
        <v>328</v>
      </c>
      <c r="C14" s="12" t="s">
        <v>328</v>
      </c>
      <c r="D14" s="12" t="s">
        <v>345</v>
      </c>
      <c r="E14" s="12">
        <v>10</v>
      </c>
      <c r="F14" s="12" t="s">
        <v>346</v>
      </c>
      <c r="G14" s="12" t="s">
        <v>45</v>
      </c>
      <c r="H14" s="12" t="s">
        <v>36</v>
      </c>
      <c r="I14" s="12" t="s">
        <v>37</v>
      </c>
      <c r="J14" s="62">
        <v>16</v>
      </c>
      <c r="K14" s="65" t="s">
        <v>343</v>
      </c>
      <c r="L14" s="201"/>
      <c r="M14" s="12">
        <v>4</v>
      </c>
      <c r="N14" s="12" t="s">
        <v>333</v>
      </c>
      <c r="O14" s="12" t="s">
        <v>334</v>
      </c>
      <c r="P14" s="12" t="s">
        <v>335</v>
      </c>
      <c r="Q14" s="64">
        <v>100</v>
      </c>
      <c r="R14" s="64">
        <v>0</v>
      </c>
      <c r="S14" s="64">
        <f t="shared" si="0"/>
        <v>400</v>
      </c>
      <c r="T14" s="12" t="s">
        <v>41</v>
      </c>
      <c r="U14" s="131" t="s">
        <v>2217</v>
      </c>
      <c r="V14" s="210" t="s">
        <v>148</v>
      </c>
      <c r="W14" s="210" t="s">
        <v>225</v>
      </c>
      <c r="X14" s="219" t="s">
        <v>50</v>
      </c>
      <c r="AE14" s="212"/>
    </row>
    <row r="15" spans="1:31" ht="156.75" hidden="1" customHeight="1">
      <c r="A15" s="37" t="s">
        <v>128</v>
      </c>
      <c r="B15" s="37" t="s">
        <v>328</v>
      </c>
      <c r="C15" s="37" t="s">
        <v>328</v>
      </c>
      <c r="D15" s="37" t="s">
        <v>347</v>
      </c>
      <c r="E15" s="37">
        <v>15</v>
      </c>
      <c r="F15" s="37" t="s">
        <v>348</v>
      </c>
      <c r="G15" s="37" t="s">
        <v>35</v>
      </c>
      <c r="H15" s="12" t="s">
        <v>36</v>
      </c>
      <c r="I15" s="12" t="s">
        <v>37</v>
      </c>
      <c r="J15" s="65">
        <v>40</v>
      </c>
      <c r="K15" s="65" t="s">
        <v>332</v>
      </c>
      <c r="L15" s="201"/>
      <c r="M15" s="37">
        <v>1</v>
      </c>
      <c r="N15" s="37">
        <v>6225458</v>
      </c>
      <c r="O15" s="37" t="s">
        <v>349</v>
      </c>
      <c r="P15" s="37" t="s">
        <v>335</v>
      </c>
      <c r="Q15" s="60">
        <v>1000</v>
      </c>
      <c r="R15" s="60">
        <v>9800</v>
      </c>
      <c r="S15" s="60">
        <f t="shared" si="0"/>
        <v>10800</v>
      </c>
      <c r="T15" s="37" t="s">
        <v>41</v>
      </c>
      <c r="U15" s="131" t="s">
        <v>2219</v>
      </c>
      <c r="V15" s="210" t="s">
        <v>148</v>
      </c>
      <c r="W15" s="216" t="s">
        <v>225</v>
      </c>
      <c r="X15" s="219" t="s">
        <v>50</v>
      </c>
      <c r="AE15" s="212"/>
    </row>
    <row r="16" spans="1:31" ht="99.75" hidden="1" customHeight="1">
      <c r="A16" s="37" t="s">
        <v>128</v>
      </c>
      <c r="B16" s="37" t="s">
        <v>2108</v>
      </c>
      <c r="C16" s="37" t="s">
        <v>2108</v>
      </c>
      <c r="D16" s="37" t="s">
        <v>2121</v>
      </c>
      <c r="E16" s="37">
        <v>15</v>
      </c>
      <c r="F16" s="37" t="s">
        <v>2122</v>
      </c>
      <c r="G16" s="37" t="s">
        <v>45</v>
      </c>
      <c r="H16" s="12" t="s">
        <v>36</v>
      </c>
      <c r="I16" s="12" t="s">
        <v>91</v>
      </c>
      <c r="J16" s="201"/>
      <c r="K16" s="201"/>
      <c r="L16" s="201"/>
      <c r="M16" s="37">
        <v>10</v>
      </c>
      <c r="N16" s="201"/>
      <c r="O16" s="201"/>
      <c r="P16" s="37" t="s">
        <v>2123</v>
      </c>
      <c r="Q16" s="60">
        <v>500</v>
      </c>
      <c r="R16" s="60">
        <v>0</v>
      </c>
      <c r="S16" s="60">
        <f t="shared" si="0"/>
        <v>5000</v>
      </c>
      <c r="T16" s="37" t="s">
        <v>41</v>
      </c>
      <c r="U16" s="131" t="s">
        <v>2220</v>
      </c>
      <c r="V16" s="131" t="s">
        <v>42</v>
      </c>
      <c r="W16" s="131" t="s">
        <v>1029</v>
      </c>
      <c r="X16" s="219" t="s">
        <v>50</v>
      </c>
      <c r="AE16" s="212"/>
    </row>
    <row r="17" spans="1:31" ht="85.5" hidden="1" customHeight="1">
      <c r="A17" s="37" t="s">
        <v>128</v>
      </c>
      <c r="B17" s="37" t="s">
        <v>2108</v>
      </c>
      <c r="C17" s="37" t="s">
        <v>2108</v>
      </c>
      <c r="D17" s="37" t="s">
        <v>2121</v>
      </c>
      <c r="E17" s="37">
        <v>15</v>
      </c>
      <c r="F17" s="37" t="s">
        <v>2124</v>
      </c>
      <c r="G17" s="37" t="s">
        <v>45</v>
      </c>
      <c r="H17" s="12" t="s">
        <v>36</v>
      </c>
      <c r="I17" s="12" t="s">
        <v>91</v>
      </c>
      <c r="J17" s="201"/>
      <c r="K17" s="201"/>
      <c r="L17" s="201"/>
      <c r="M17" s="37">
        <v>10</v>
      </c>
      <c r="N17" s="201"/>
      <c r="O17" s="201"/>
      <c r="P17" s="37" t="s">
        <v>2123</v>
      </c>
      <c r="Q17" s="60">
        <v>500</v>
      </c>
      <c r="R17" s="60">
        <v>0</v>
      </c>
      <c r="S17" s="60">
        <f t="shared" si="0"/>
        <v>5000</v>
      </c>
      <c r="T17" s="37" t="s">
        <v>41</v>
      </c>
      <c r="U17" s="131" t="s">
        <v>2220</v>
      </c>
      <c r="V17" s="131" t="s">
        <v>201</v>
      </c>
      <c r="W17" s="131" t="s">
        <v>202</v>
      </c>
      <c r="X17" s="219" t="s">
        <v>50</v>
      </c>
      <c r="AE17" s="212"/>
    </row>
    <row r="18" spans="1:31" ht="99.75" hidden="1" customHeight="1">
      <c r="A18" s="37" t="s">
        <v>128</v>
      </c>
      <c r="B18" s="37" t="s">
        <v>129</v>
      </c>
      <c r="C18" s="37" t="s">
        <v>129</v>
      </c>
      <c r="D18" s="37" t="s">
        <v>130</v>
      </c>
      <c r="E18" s="37">
        <v>15</v>
      </c>
      <c r="F18" s="37" t="s">
        <v>138</v>
      </c>
      <c r="G18" s="37" t="s">
        <v>35</v>
      </c>
      <c r="H18" s="37" t="s">
        <v>139</v>
      </c>
      <c r="I18" s="12" t="s">
        <v>37</v>
      </c>
      <c r="J18" s="65">
        <v>16</v>
      </c>
      <c r="K18" s="65">
        <v>2020</v>
      </c>
      <c r="L18" s="201"/>
      <c r="M18" s="37">
        <v>1</v>
      </c>
      <c r="N18" s="37">
        <v>1506329</v>
      </c>
      <c r="O18" s="37" t="s">
        <v>135</v>
      </c>
      <c r="P18" s="37" t="s">
        <v>107</v>
      </c>
      <c r="Q18" s="60">
        <v>0</v>
      </c>
      <c r="R18" s="60">
        <v>0</v>
      </c>
      <c r="S18" s="60">
        <f t="shared" si="0"/>
        <v>0</v>
      </c>
      <c r="T18" s="37" t="s">
        <v>41</v>
      </c>
      <c r="U18" s="37"/>
      <c r="V18" s="131" t="s">
        <v>48</v>
      </c>
      <c r="W18" s="216" t="s">
        <v>134</v>
      </c>
      <c r="X18" s="217"/>
      <c r="AE18" s="212"/>
    </row>
    <row r="19" spans="1:31" ht="99.75" hidden="1" customHeight="1">
      <c r="A19" s="37" t="s">
        <v>128</v>
      </c>
      <c r="B19" s="37" t="s">
        <v>129</v>
      </c>
      <c r="C19" s="37" t="s">
        <v>129</v>
      </c>
      <c r="D19" s="37" t="s">
        <v>130</v>
      </c>
      <c r="E19" s="37">
        <v>15</v>
      </c>
      <c r="F19" s="37" t="s">
        <v>138</v>
      </c>
      <c r="G19" s="37" t="s">
        <v>35</v>
      </c>
      <c r="H19" s="37" t="s">
        <v>139</v>
      </c>
      <c r="I19" s="12" t="s">
        <v>37</v>
      </c>
      <c r="J19" s="65">
        <v>16</v>
      </c>
      <c r="K19" s="65">
        <v>2020</v>
      </c>
      <c r="L19" s="201"/>
      <c r="M19" s="37">
        <v>1</v>
      </c>
      <c r="N19" s="37">
        <v>1518386</v>
      </c>
      <c r="O19" s="37" t="s">
        <v>136</v>
      </c>
      <c r="P19" s="37" t="s">
        <v>107</v>
      </c>
      <c r="Q19" s="60">
        <v>0</v>
      </c>
      <c r="R19" s="60">
        <v>0</v>
      </c>
      <c r="S19" s="60">
        <f t="shared" si="0"/>
        <v>0</v>
      </c>
      <c r="T19" s="37" t="s">
        <v>41</v>
      </c>
      <c r="U19" s="37"/>
      <c r="V19" s="131" t="s">
        <v>48</v>
      </c>
      <c r="W19" s="216" t="s">
        <v>134</v>
      </c>
      <c r="X19" s="217"/>
      <c r="AE19" s="212"/>
    </row>
    <row r="20" spans="1:31" ht="99.75" hidden="1" customHeight="1">
      <c r="A20" s="37" t="s">
        <v>128</v>
      </c>
      <c r="B20" s="37" t="s">
        <v>129</v>
      </c>
      <c r="C20" s="37" t="s">
        <v>129</v>
      </c>
      <c r="D20" s="37" t="s">
        <v>130</v>
      </c>
      <c r="E20" s="37">
        <v>15</v>
      </c>
      <c r="F20" s="37" t="s">
        <v>138</v>
      </c>
      <c r="G20" s="37" t="s">
        <v>35</v>
      </c>
      <c r="H20" s="37" t="s">
        <v>139</v>
      </c>
      <c r="I20" s="12" t="s">
        <v>37</v>
      </c>
      <c r="J20" s="65">
        <v>16</v>
      </c>
      <c r="K20" s="65">
        <v>2020</v>
      </c>
      <c r="L20" s="201"/>
      <c r="M20" s="37">
        <v>1</v>
      </c>
      <c r="N20" s="37">
        <v>1492637</v>
      </c>
      <c r="O20" s="37" t="s">
        <v>137</v>
      </c>
      <c r="P20" s="37" t="s">
        <v>107</v>
      </c>
      <c r="Q20" s="60">
        <v>0</v>
      </c>
      <c r="R20" s="60">
        <v>0</v>
      </c>
      <c r="S20" s="60">
        <f t="shared" si="0"/>
        <v>0</v>
      </c>
      <c r="T20" s="37" t="s">
        <v>41</v>
      </c>
      <c r="U20" s="37"/>
      <c r="V20" s="131" t="s">
        <v>48</v>
      </c>
      <c r="W20" s="216" t="s">
        <v>134</v>
      </c>
      <c r="X20" s="217"/>
      <c r="AE20" s="212"/>
    </row>
    <row r="21" spans="1:31" ht="156.75" hidden="1" customHeight="1">
      <c r="A21" s="37" t="s">
        <v>128</v>
      </c>
      <c r="B21" s="37" t="s">
        <v>129</v>
      </c>
      <c r="C21" s="37" t="s">
        <v>129</v>
      </c>
      <c r="D21" s="37" t="s">
        <v>130</v>
      </c>
      <c r="E21" s="37">
        <v>15</v>
      </c>
      <c r="F21" s="37" t="s">
        <v>138</v>
      </c>
      <c r="G21" s="37" t="s">
        <v>35</v>
      </c>
      <c r="H21" s="37" t="s">
        <v>139</v>
      </c>
      <c r="I21" s="12" t="s">
        <v>37</v>
      </c>
      <c r="J21" s="65">
        <v>16</v>
      </c>
      <c r="K21" s="65">
        <v>2020</v>
      </c>
      <c r="L21" s="201"/>
      <c r="M21" s="37">
        <v>1</v>
      </c>
      <c r="N21" s="37">
        <v>1569060</v>
      </c>
      <c r="O21" s="37" t="s">
        <v>140</v>
      </c>
      <c r="P21" s="37" t="s">
        <v>107</v>
      </c>
      <c r="Q21" s="60">
        <v>0</v>
      </c>
      <c r="R21" s="60">
        <v>0</v>
      </c>
      <c r="S21" s="60">
        <f t="shared" si="0"/>
        <v>0</v>
      </c>
      <c r="T21" s="37" t="s">
        <v>41</v>
      </c>
      <c r="U21" s="37"/>
      <c r="V21" s="131" t="s">
        <v>48</v>
      </c>
      <c r="W21" s="216" t="s">
        <v>134</v>
      </c>
      <c r="X21" s="217"/>
      <c r="AE21" s="212"/>
    </row>
    <row r="22" spans="1:31" ht="85.5" hidden="1" customHeight="1">
      <c r="A22" s="37" t="s">
        <v>128</v>
      </c>
      <c r="B22" s="37" t="s">
        <v>129</v>
      </c>
      <c r="C22" s="37" t="s">
        <v>129</v>
      </c>
      <c r="D22" s="37" t="s">
        <v>130</v>
      </c>
      <c r="E22" s="37">
        <v>15</v>
      </c>
      <c r="F22" s="37" t="s">
        <v>138</v>
      </c>
      <c r="G22" s="37" t="s">
        <v>35</v>
      </c>
      <c r="H22" s="37" t="s">
        <v>139</v>
      </c>
      <c r="I22" s="12" t="s">
        <v>37</v>
      </c>
      <c r="J22" s="65">
        <v>16</v>
      </c>
      <c r="K22" s="65">
        <v>2020</v>
      </c>
      <c r="L22" s="201"/>
      <c r="M22" s="37">
        <v>1</v>
      </c>
      <c r="N22" s="37">
        <v>1204477</v>
      </c>
      <c r="O22" s="37" t="s">
        <v>141</v>
      </c>
      <c r="P22" s="37" t="s">
        <v>142</v>
      </c>
      <c r="Q22" s="60">
        <v>0</v>
      </c>
      <c r="R22" s="60">
        <v>0</v>
      </c>
      <c r="S22" s="60">
        <f t="shared" si="0"/>
        <v>0</v>
      </c>
      <c r="T22" s="37" t="s">
        <v>41</v>
      </c>
      <c r="U22" s="37"/>
      <c r="V22" s="131" t="s">
        <v>48</v>
      </c>
      <c r="W22" s="216" t="s">
        <v>134</v>
      </c>
      <c r="X22" s="217"/>
      <c r="AE22" s="212"/>
    </row>
    <row r="23" spans="1:31" ht="139.5" hidden="1" customHeight="1">
      <c r="A23" s="37" t="s">
        <v>128</v>
      </c>
      <c r="B23" s="37" t="s">
        <v>2086</v>
      </c>
      <c r="C23" s="37" t="s">
        <v>2087</v>
      </c>
      <c r="D23" s="37" t="s">
        <v>2095</v>
      </c>
      <c r="E23" s="37">
        <v>15</v>
      </c>
      <c r="F23" s="37" t="s">
        <v>2096</v>
      </c>
      <c r="G23" s="37" t="s">
        <v>145</v>
      </c>
      <c r="H23" s="12" t="s">
        <v>36</v>
      </c>
      <c r="I23" s="12" t="s">
        <v>46</v>
      </c>
      <c r="J23" s="65">
        <v>280</v>
      </c>
      <c r="K23" s="65" t="s">
        <v>2097</v>
      </c>
      <c r="L23" s="65" t="s">
        <v>216</v>
      </c>
      <c r="M23" s="37">
        <v>1</v>
      </c>
      <c r="N23" s="37">
        <v>1828708</v>
      </c>
      <c r="O23" s="37" t="s">
        <v>2098</v>
      </c>
      <c r="P23" s="37" t="s">
        <v>40</v>
      </c>
      <c r="Q23" s="60">
        <v>0</v>
      </c>
      <c r="R23" s="60">
        <v>0</v>
      </c>
      <c r="S23" s="60">
        <f t="shared" si="0"/>
        <v>0</v>
      </c>
      <c r="T23" s="37" t="s">
        <v>145</v>
      </c>
      <c r="U23" s="37"/>
      <c r="V23" s="131" t="s">
        <v>243</v>
      </c>
      <c r="W23" s="216" t="s">
        <v>2099</v>
      </c>
      <c r="X23" s="217"/>
      <c r="AE23" s="212"/>
    </row>
    <row r="24" spans="1:31" ht="85.5" hidden="1" customHeight="1">
      <c r="A24" s="12" t="s">
        <v>128</v>
      </c>
      <c r="B24" s="12" t="s">
        <v>328</v>
      </c>
      <c r="C24" s="12" t="s">
        <v>328</v>
      </c>
      <c r="D24" s="12" t="s">
        <v>350</v>
      </c>
      <c r="E24" s="12">
        <v>15</v>
      </c>
      <c r="F24" s="12" t="s">
        <v>351</v>
      </c>
      <c r="G24" s="12" t="s">
        <v>35</v>
      </c>
      <c r="H24" s="12" t="s">
        <v>36</v>
      </c>
      <c r="I24" s="12" t="s">
        <v>37</v>
      </c>
      <c r="J24" s="62">
        <v>40</v>
      </c>
      <c r="K24" s="65" t="s">
        <v>352</v>
      </c>
      <c r="L24" s="201"/>
      <c r="M24" s="12">
        <v>1</v>
      </c>
      <c r="N24" s="12">
        <v>1580280</v>
      </c>
      <c r="O24" s="12" t="s">
        <v>353</v>
      </c>
      <c r="P24" s="12" t="s">
        <v>335</v>
      </c>
      <c r="Q24" s="64">
        <v>1000</v>
      </c>
      <c r="R24" s="64">
        <v>9800</v>
      </c>
      <c r="S24" s="64">
        <f t="shared" si="0"/>
        <v>10800</v>
      </c>
      <c r="T24" s="12" t="s">
        <v>41</v>
      </c>
      <c r="U24" s="210" t="s">
        <v>2221</v>
      </c>
      <c r="V24" s="210" t="s">
        <v>148</v>
      </c>
      <c r="W24" s="216" t="s">
        <v>225</v>
      </c>
      <c r="X24" s="217"/>
      <c r="AE24" s="212"/>
    </row>
    <row r="25" spans="1:31" s="222" customFormat="1" ht="98.25" hidden="1" customHeight="1">
      <c r="A25" s="12" t="s">
        <v>128</v>
      </c>
      <c r="B25" s="12" t="s">
        <v>2086</v>
      </c>
      <c r="C25" s="12" t="s">
        <v>2087</v>
      </c>
      <c r="D25" s="12" t="s">
        <v>2095</v>
      </c>
      <c r="E25" s="12">
        <v>15</v>
      </c>
      <c r="F25" s="12" t="s">
        <v>2100</v>
      </c>
      <c r="G25" s="12" t="s">
        <v>45</v>
      </c>
      <c r="H25" s="12" t="s">
        <v>36</v>
      </c>
      <c r="I25" s="12" t="s">
        <v>37</v>
      </c>
      <c r="J25" s="62">
        <v>24</v>
      </c>
      <c r="K25" s="65" t="s">
        <v>2090</v>
      </c>
      <c r="L25" s="201"/>
      <c r="M25" s="12">
        <v>1</v>
      </c>
      <c r="N25" s="12">
        <v>1452867</v>
      </c>
      <c r="O25" s="12" t="s">
        <v>2101</v>
      </c>
      <c r="P25" s="12" t="s">
        <v>107</v>
      </c>
      <c r="Q25" s="64">
        <v>0</v>
      </c>
      <c r="R25" s="64">
        <v>0</v>
      </c>
      <c r="S25" s="64">
        <f t="shared" si="0"/>
        <v>0</v>
      </c>
      <c r="T25" s="12" t="s">
        <v>68</v>
      </c>
      <c r="U25" s="12" t="s">
        <v>2222</v>
      </c>
      <c r="V25" s="220" t="s">
        <v>176</v>
      </c>
      <c r="W25" s="221" t="s">
        <v>254</v>
      </c>
      <c r="X25" s="215" t="s">
        <v>50</v>
      </c>
      <c r="AE25" s="223"/>
    </row>
    <row r="26" spans="1:31" ht="85.5" hidden="1" customHeight="1">
      <c r="A26" s="37" t="s">
        <v>128</v>
      </c>
      <c r="B26" s="37" t="s">
        <v>129</v>
      </c>
      <c r="C26" s="37" t="s">
        <v>129</v>
      </c>
      <c r="D26" s="37" t="s">
        <v>130</v>
      </c>
      <c r="E26" s="37">
        <v>15</v>
      </c>
      <c r="F26" s="37" t="s">
        <v>143</v>
      </c>
      <c r="G26" s="37" t="s">
        <v>35</v>
      </c>
      <c r="H26" s="12" t="s">
        <v>36</v>
      </c>
      <c r="I26" s="12" t="s">
        <v>37</v>
      </c>
      <c r="J26" s="65">
        <v>16</v>
      </c>
      <c r="K26" s="65">
        <v>2020</v>
      </c>
      <c r="L26" s="201"/>
      <c r="M26" s="37">
        <v>1</v>
      </c>
      <c r="N26" s="37">
        <v>1973768</v>
      </c>
      <c r="O26" s="37" t="s">
        <v>133</v>
      </c>
      <c r="P26" s="37" t="s">
        <v>107</v>
      </c>
      <c r="Q26" s="60">
        <v>3500</v>
      </c>
      <c r="R26" s="60">
        <v>0</v>
      </c>
      <c r="S26" s="60">
        <f t="shared" si="0"/>
        <v>3500</v>
      </c>
      <c r="T26" s="37" t="s">
        <v>41</v>
      </c>
      <c r="U26" s="37"/>
      <c r="V26" s="224" t="s">
        <v>48</v>
      </c>
      <c r="W26" s="216" t="s">
        <v>134</v>
      </c>
      <c r="X26" s="217"/>
      <c r="AE26" s="212"/>
    </row>
    <row r="27" spans="1:31" ht="128.25" hidden="1" customHeight="1">
      <c r="A27" s="37" t="s">
        <v>128</v>
      </c>
      <c r="B27" s="37" t="s">
        <v>129</v>
      </c>
      <c r="C27" s="37" t="s">
        <v>129</v>
      </c>
      <c r="D27" s="37" t="s">
        <v>130</v>
      </c>
      <c r="E27" s="37">
        <v>15</v>
      </c>
      <c r="F27" s="37" t="s">
        <v>143</v>
      </c>
      <c r="G27" s="37" t="s">
        <v>35</v>
      </c>
      <c r="H27" s="12" t="s">
        <v>36</v>
      </c>
      <c r="I27" s="12" t="s">
        <v>37</v>
      </c>
      <c r="J27" s="65">
        <v>16</v>
      </c>
      <c r="K27" s="65">
        <v>2020</v>
      </c>
      <c r="L27" s="201"/>
      <c r="M27" s="37">
        <v>1</v>
      </c>
      <c r="N27" s="37">
        <v>1506329</v>
      </c>
      <c r="O27" s="37" t="s">
        <v>135</v>
      </c>
      <c r="P27" s="37" t="s">
        <v>107</v>
      </c>
      <c r="Q27" s="60">
        <v>3500</v>
      </c>
      <c r="R27" s="60">
        <v>0</v>
      </c>
      <c r="S27" s="60">
        <f t="shared" si="0"/>
        <v>3500</v>
      </c>
      <c r="T27" s="37" t="s">
        <v>41</v>
      </c>
      <c r="U27" s="37"/>
      <c r="V27" s="224" t="s">
        <v>48</v>
      </c>
      <c r="W27" s="216" t="s">
        <v>134</v>
      </c>
      <c r="X27" s="217"/>
      <c r="AE27" s="212"/>
    </row>
    <row r="28" spans="1:31" ht="156.75" hidden="1" customHeight="1">
      <c r="A28" s="37" t="s">
        <v>128</v>
      </c>
      <c r="B28" s="37" t="s">
        <v>129</v>
      </c>
      <c r="C28" s="37" t="s">
        <v>129</v>
      </c>
      <c r="D28" s="37" t="s">
        <v>130</v>
      </c>
      <c r="E28" s="37">
        <v>15</v>
      </c>
      <c r="F28" s="37" t="s">
        <v>143</v>
      </c>
      <c r="G28" s="37" t="s">
        <v>35</v>
      </c>
      <c r="H28" s="12" t="s">
        <v>36</v>
      </c>
      <c r="I28" s="12" t="s">
        <v>37</v>
      </c>
      <c r="J28" s="65">
        <v>16</v>
      </c>
      <c r="K28" s="65">
        <v>2020</v>
      </c>
      <c r="L28" s="201"/>
      <c r="M28" s="37">
        <v>1</v>
      </c>
      <c r="N28" s="37">
        <v>1518386</v>
      </c>
      <c r="O28" s="37" t="s">
        <v>136</v>
      </c>
      <c r="P28" s="37" t="s">
        <v>107</v>
      </c>
      <c r="Q28" s="60">
        <v>3500</v>
      </c>
      <c r="R28" s="60">
        <v>0</v>
      </c>
      <c r="S28" s="60">
        <f t="shared" si="0"/>
        <v>3500</v>
      </c>
      <c r="T28" s="37" t="s">
        <v>41</v>
      </c>
      <c r="U28" s="37"/>
      <c r="V28" s="224" t="s">
        <v>48</v>
      </c>
      <c r="W28" s="216" t="s">
        <v>134</v>
      </c>
      <c r="X28" s="217"/>
      <c r="AE28" s="212"/>
    </row>
    <row r="29" spans="1:31" ht="85.5" hidden="1" customHeight="1">
      <c r="A29" s="37" t="s">
        <v>128</v>
      </c>
      <c r="B29" s="37" t="s">
        <v>129</v>
      </c>
      <c r="C29" s="37" t="s">
        <v>129</v>
      </c>
      <c r="D29" s="37" t="s">
        <v>130</v>
      </c>
      <c r="E29" s="37">
        <v>15</v>
      </c>
      <c r="F29" s="37" t="s">
        <v>143</v>
      </c>
      <c r="G29" s="37" t="s">
        <v>35</v>
      </c>
      <c r="H29" s="12" t="s">
        <v>36</v>
      </c>
      <c r="I29" s="12" t="s">
        <v>37</v>
      </c>
      <c r="J29" s="65">
        <v>16</v>
      </c>
      <c r="K29" s="65">
        <v>2020</v>
      </c>
      <c r="L29" s="201"/>
      <c r="M29" s="37">
        <v>1</v>
      </c>
      <c r="N29" s="37">
        <v>1492637</v>
      </c>
      <c r="O29" s="37" t="s">
        <v>137</v>
      </c>
      <c r="P29" s="37" t="s">
        <v>107</v>
      </c>
      <c r="Q29" s="60">
        <v>3500</v>
      </c>
      <c r="R29" s="60">
        <v>0</v>
      </c>
      <c r="S29" s="60">
        <f t="shared" si="0"/>
        <v>3500</v>
      </c>
      <c r="T29" s="37" t="s">
        <v>41</v>
      </c>
      <c r="U29" s="37"/>
      <c r="V29" s="131" t="s">
        <v>48</v>
      </c>
      <c r="W29" s="216" t="s">
        <v>134</v>
      </c>
      <c r="X29" s="217"/>
      <c r="AE29" s="212"/>
    </row>
    <row r="30" spans="1:31" ht="85.5" hidden="1" customHeight="1">
      <c r="A30" s="37" t="s">
        <v>128</v>
      </c>
      <c r="B30" s="37" t="s">
        <v>2086</v>
      </c>
      <c r="C30" s="37" t="s">
        <v>2087</v>
      </c>
      <c r="D30" s="37" t="s">
        <v>2093</v>
      </c>
      <c r="E30" s="37">
        <v>15</v>
      </c>
      <c r="F30" s="37" t="s">
        <v>2102</v>
      </c>
      <c r="G30" s="37" t="s">
        <v>145</v>
      </c>
      <c r="H30" s="12" t="s">
        <v>36</v>
      </c>
      <c r="I30" s="12" t="s">
        <v>37</v>
      </c>
      <c r="J30" s="65">
        <v>320</v>
      </c>
      <c r="K30" s="65" t="s">
        <v>2103</v>
      </c>
      <c r="L30" s="65" t="s">
        <v>224</v>
      </c>
      <c r="M30" s="37">
        <v>1</v>
      </c>
      <c r="N30" s="37">
        <v>2092294</v>
      </c>
      <c r="O30" s="37" t="s">
        <v>311</v>
      </c>
      <c r="P30" s="37" t="s">
        <v>268</v>
      </c>
      <c r="Q30" s="60">
        <v>0</v>
      </c>
      <c r="R30" s="60">
        <v>0</v>
      </c>
      <c r="S30" s="60">
        <f t="shared" si="0"/>
        <v>0</v>
      </c>
      <c r="T30" s="37" t="s">
        <v>145</v>
      </c>
      <c r="U30" s="131" t="s">
        <v>410</v>
      </c>
      <c r="V30" s="131" t="s">
        <v>235</v>
      </c>
      <c r="W30" s="216" t="s">
        <v>236</v>
      </c>
      <c r="X30" s="217"/>
    </row>
    <row r="31" spans="1:31" ht="85.5" hidden="1" customHeight="1">
      <c r="A31" s="37" t="s">
        <v>128</v>
      </c>
      <c r="B31" s="37" t="s">
        <v>2108</v>
      </c>
      <c r="C31" s="37" t="s">
        <v>2108</v>
      </c>
      <c r="D31" s="37" t="s">
        <v>2118</v>
      </c>
      <c r="E31" s="37">
        <v>15</v>
      </c>
      <c r="F31" s="37" t="s">
        <v>2125</v>
      </c>
      <c r="G31" s="37" t="s">
        <v>35</v>
      </c>
      <c r="H31" s="12" t="s">
        <v>36</v>
      </c>
      <c r="I31" s="12" t="s">
        <v>91</v>
      </c>
      <c r="J31" s="201"/>
      <c r="K31" s="201"/>
      <c r="L31" s="201"/>
      <c r="M31" s="37">
        <v>3</v>
      </c>
      <c r="N31" s="201"/>
      <c r="O31" s="201"/>
      <c r="P31" s="37" t="s">
        <v>2123</v>
      </c>
      <c r="Q31" s="60">
        <v>4500</v>
      </c>
      <c r="R31" s="60">
        <v>0</v>
      </c>
      <c r="S31" s="60">
        <f t="shared" si="0"/>
        <v>13500</v>
      </c>
      <c r="T31" s="37" t="s">
        <v>41</v>
      </c>
      <c r="U31" s="37"/>
      <c r="V31" s="131" t="s">
        <v>92</v>
      </c>
      <c r="W31" s="216" t="s">
        <v>517</v>
      </c>
      <c r="X31" s="217"/>
    </row>
    <row r="32" spans="1:31" s="222" customFormat="1" ht="85.5" hidden="1" customHeight="1">
      <c r="A32" s="12" t="s">
        <v>128</v>
      </c>
      <c r="B32" s="12" t="s">
        <v>2108</v>
      </c>
      <c r="C32" s="12" t="s">
        <v>2108</v>
      </c>
      <c r="D32" s="12" t="s">
        <v>2110</v>
      </c>
      <c r="E32" s="12">
        <v>15</v>
      </c>
      <c r="F32" s="12" t="s">
        <v>2126</v>
      </c>
      <c r="G32" s="12" t="s">
        <v>45</v>
      </c>
      <c r="H32" s="12" t="s">
        <v>36</v>
      </c>
      <c r="I32" s="12" t="s">
        <v>91</v>
      </c>
      <c r="J32" s="201"/>
      <c r="K32" s="201"/>
      <c r="L32" s="201"/>
      <c r="M32" s="12">
        <v>5</v>
      </c>
      <c r="N32" s="201"/>
      <c r="O32" s="201"/>
      <c r="P32" s="12" t="s">
        <v>2123</v>
      </c>
      <c r="Q32" s="64">
        <v>2500</v>
      </c>
      <c r="R32" s="64">
        <v>0</v>
      </c>
      <c r="S32" s="64">
        <f t="shared" si="0"/>
        <v>12500</v>
      </c>
      <c r="T32" s="12" t="s">
        <v>41</v>
      </c>
      <c r="U32" s="210" t="s">
        <v>45</v>
      </c>
      <c r="V32" s="210" t="s">
        <v>48</v>
      </c>
      <c r="W32" s="221" t="s">
        <v>179</v>
      </c>
      <c r="X32" s="215" t="s">
        <v>58</v>
      </c>
    </row>
    <row r="33" spans="1:24" ht="71.25" hidden="1" customHeight="1">
      <c r="A33" s="12" t="s">
        <v>128</v>
      </c>
      <c r="B33" s="12" t="s">
        <v>2108</v>
      </c>
      <c r="C33" s="12" t="s">
        <v>2108</v>
      </c>
      <c r="D33" s="12" t="s">
        <v>2110</v>
      </c>
      <c r="E33" s="12">
        <v>15</v>
      </c>
      <c r="F33" s="12" t="s">
        <v>2127</v>
      </c>
      <c r="G33" s="12" t="s">
        <v>45</v>
      </c>
      <c r="H33" s="12" t="s">
        <v>36</v>
      </c>
      <c r="I33" s="12" t="s">
        <v>91</v>
      </c>
      <c r="J33" s="201"/>
      <c r="K33" s="201"/>
      <c r="L33" s="201"/>
      <c r="M33" s="12">
        <v>3</v>
      </c>
      <c r="N33" s="201"/>
      <c r="O33" s="201"/>
      <c r="P33" s="12" t="s">
        <v>2123</v>
      </c>
      <c r="Q33" s="64">
        <v>1500</v>
      </c>
      <c r="R33" s="64">
        <v>0</v>
      </c>
      <c r="S33" s="64">
        <f t="shared" si="0"/>
        <v>4500</v>
      </c>
      <c r="T33" s="12" t="s">
        <v>41</v>
      </c>
      <c r="U33" s="225" t="s">
        <v>2223</v>
      </c>
      <c r="V33" s="210" t="s">
        <v>48</v>
      </c>
      <c r="W33" s="210" t="s">
        <v>274</v>
      </c>
      <c r="X33" s="215" t="s">
        <v>50</v>
      </c>
    </row>
    <row r="34" spans="1:24" ht="85.5" hidden="1" customHeight="1">
      <c r="A34" s="12" t="s">
        <v>128</v>
      </c>
      <c r="B34" s="12" t="s">
        <v>2108</v>
      </c>
      <c r="C34" s="12" t="s">
        <v>2108</v>
      </c>
      <c r="D34" s="12" t="s">
        <v>2128</v>
      </c>
      <c r="E34" s="12">
        <v>20</v>
      </c>
      <c r="F34" s="12" t="s">
        <v>2129</v>
      </c>
      <c r="G34" s="12" t="s">
        <v>45</v>
      </c>
      <c r="H34" s="12" t="s">
        <v>36</v>
      </c>
      <c r="I34" s="12" t="s">
        <v>91</v>
      </c>
      <c r="J34" s="201"/>
      <c r="K34" s="201"/>
      <c r="L34" s="201"/>
      <c r="M34" s="12">
        <v>3</v>
      </c>
      <c r="N34" s="201"/>
      <c r="O34" s="201"/>
      <c r="P34" s="12" t="s">
        <v>2123</v>
      </c>
      <c r="Q34" s="64">
        <v>1800</v>
      </c>
      <c r="R34" s="64">
        <v>0</v>
      </c>
      <c r="S34" s="64">
        <f t="shared" si="0"/>
        <v>5400</v>
      </c>
      <c r="T34" s="12" t="s">
        <v>41</v>
      </c>
      <c r="U34" s="210" t="s">
        <v>45</v>
      </c>
      <c r="V34" s="221" t="s">
        <v>76</v>
      </c>
      <c r="W34" s="221" t="s">
        <v>77</v>
      </c>
      <c r="X34" s="215" t="s">
        <v>58</v>
      </c>
    </row>
    <row r="35" spans="1:24" s="222" customFormat="1" ht="128.25" hidden="1" customHeight="1">
      <c r="A35" s="12" t="s">
        <v>128</v>
      </c>
      <c r="B35" s="12" t="s">
        <v>2108</v>
      </c>
      <c r="C35" s="12" t="s">
        <v>2108</v>
      </c>
      <c r="D35" s="12" t="s">
        <v>2130</v>
      </c>
      <c r="E35" s="12">
        <v>12</v>
      </c>
      <c r="F35" s="12" t="s">
        <v>2131</v>
      </c>
      <c r="G35" s="12" t="s">
        <v>45</v>
      </c>
      <c r="H35" s="12" t="s">
        <v>36</v>
      </c>
      <c r="I35" s="12" t="s">
        <v>91</v>
      </c>
      <c r="J35" s="201"/>
      <c r="K35" s="201"/>
      <c r="L35" s="201"/>
      <c r="M35" s="12">
        <v>6</v>
      </c>
      <c r="N35" s="201"/>
      <c r="O35" s="201"/>
      <c r="P35" s="12" t="s">
        <v>2123</v>
      </c>
      <c r="Q35" s="64">
        <v>2500</v>
      </c>
      <c r="R35" s="64">
        <v>0</v>
      </c>
      <c r="S35" s="64">
        <f t="shared" si="0"/>
        <v>15000</v>
      </c>
      <c r="T35" s="12" t="s">
        <v>41</v>
      </c>
      <c r="U35" s="12" t="s">
        <v>2222</v>
      </c>
      <c r="V35" s="220" t="s">
        <v>176</v>
      </c>
      <c r="W35" s="221" t="s">
        <v>254</v>
      </c>
      <c r="X35" s="215" t="s">
        <v>50</v>
      </c>
    </row>
    <row r="36" spans="1:24" ht="114" hidden="1" customHeight="1">
      <c r="A36" s="37" t="s">
        <v>128</v>
      </c>
      <c r="B36" s="37" t="s">
        <v>129</v>
      </c>
      <c r="C36" s="37" t="s">
        <v>129</v>
      </c>
      <c r="D36" s="37" t="s">
        <v>130</v>
      </c>
      <c r="E36" s="37">
        <v>15</v>
      </c>
      <c r="F36" s="37" t="s">
        <v>144</v>
      </c>
      <c r="G36" s="37" t="s">
        <v>145</v>
      </c>
      <c r="H36" s="12" t="s">
        <v>36</v>
      </c>
      <c r="I36" s="37" t="s">
        <v>46</v>
      </c>
      <c r="J36" s="65">
        <v>420</v>
      </c>
      <c r="K36" s="65" t="s">
        <v>146</v>
      </c>
      <c r="L36" s="65" t="s">
        <v>147</v>
      </c>
      <c r="M36" s="37">
        <v>1</v>
      </c>
      <c r="N36" s="37">
        <v>1492637</v>
      </c>
      <c r="O36" s="37" t="s">
        <v>137</v>
      </c>
      <c r="P36" s="37" t="s">
        <v>107</v>
      </c>
      <c r="Q36" s="60">
        <v>0</v>
      </c>
      <c r="R36" s="60">
        <v>0</v>
      </c>
      <c r="S36" s="60">
        <f t="shared" si="0"/>
        <v>0</v>
      </c>
      <c r="T36" s="37" t="s">
        <v>145</v>
      </c>
      <c r="U36" s="37"/>
      <c r="V36" s="131" t="s">
        <v>148</v>
      </c>
      <c r="W36" s="131" t="s">
        <v>149</v>
      </c>
      <c r="X36" s="217"/>
    </row>
    <row r="37" spans="1:24" ht="98.45" hidden="1" customHeight="1">
      <c r="A37" s="37" t="s">
        <v>128</v>
      </c>
      <c r="B37" s="37" t="s">
        <v>2141</v>
      </c>
      <c r="C37" s="37" t="s">
        <v>2141</v>
      </c>
      <c r="D37" s="37" t="s">
        <v>2142</v>
      </c>
      <c r="E37" s="37">
        <v>15</v>
      </c>
      <c r="F37" s="37" t="s">
        <v>2143</v>
      </c>
      <c r="G37" s="37" t="s">
        <v>145</v>
      </c>
      <c r="H37" s="12" t="s">
        <v>36</v>
      </c>
      <c r="I37" s="37" t="s">
        <v>46</v>
      </c>
      <c r="J37" s="65">
        <v>420</v>
      </c>
      <c r="K37" s="65" t="s">
        <v>2144</v>
      </c>
      <c r="L37" s="65" t="s">
        <v>216</v>
      </c>
      <c r="M37" s="37">
        <v>1</v>
      </c>
      <c r="N37" s="37">
        <v>1820468</v>
      </c>
      <c r="O37" s="37" t="s">
        <v>2145</v>
      </c>
      <c r="P37" s="37" t="s">
        <v>40</v>
      </c>
      <c r="Q37" s="60">
        <v>0</v>
      </c>
      <c r="R37" s="60">
        <v>0</v>
      </c>
      <c r="S37" s="60">
        <f t="shared" si="0"/>
        <v>0</v>
      </c>
      <c r="T37" s="37" t="s">
        <v>145</v>
      </c>
      <c r="V37" s="226" t="s">
        <v>42</v>
      </c>
      <c r="W37" s="131" t="s">
        <v>202</v>
      </c>
      <c r="X37" s="217"/>
    </row>
    <row r="38" spans="1:24" ht="85.5" hidden="1" customHeight="1">
      <c r="A38" s="37" t="s">
        <v>128</v>
      </c>
      <c r="B38" s="37" t="s">
        <v>129</v>
      </c>
      <c r="C38" s="37" t="s">
        <v>129</v>
      </c>
      <c r="D38" s="37" t="s">
        <v>130</v>
      </c>
      <c r="E38" s="37">
        <v>15</v>
      </c>
      <c r="F38" s="37" t="s">
        <v>150</v>
      </c>
      <c r="G38" s="37" t="s">
        <v>145</v>
      </c>
      <c r="H38" s="12" t="s">
        <v>36</v>
      </c>
      <c r="I38" s="37" t="s">
        <v>46</v>
      </c>
      <c r="J38" s="65">
        <v>120</v>
      </c>
      <c r="K38" s="65" t="s">
        <v>151</v>
      </c>
      <c r="L38" s="65" t="s">
        <v>152</v>
      </c>
      <c r="M38" s="37">
        <v>1</v>
      </c>
      <c r="N38" s="37">
        <v>1518386</v>
      </c>
      <c r="O38" s="37" t="s">
        <v>136</v>
      </c>
      <c r="P38" s="37" t="s">
        <v>107</v>
      </c>
      <c r="Q38" s="60">
        <v>0</v>
      </c>
      <c r="R38" s="60">
        <v>0</v>
      </c>
      <c r="S38" s="60">
        <f t="shared" si="0"/>
        <v>0</v>
      </c>
      <c r="T38" s="37" t="s">
        <v>145</v>
      </c>
      <c r="V38" s="226" t="s">
        <v>48</v>
      </c>
      <c r="W38" s="131" t="s">
        <v>69</v>
      </c>
      <c r="X38" s="217"/>
    </row>
    <row r="39" spans="1:24" ht="99.75" hidden="1" customHeight="1">
      <c r="A39" s="37" t="s">
        <v>128</v>
      </c>
      <c r="B39" s="37" t="s">
        <v>2108</v>
      </c>
      <c r="C39" s="37" t="s">
        <v>2109</v>
      </c>
      <c r="D39" s="37" t="s">
        <v>2110</v>
      </c>
      <c r="E39" s="37">
        <v>15</v>
      </c>
      <c r="F39" s="37" t="s">
        <v>2111</v>
      </c>
      <c r="G39" s="37" t="s">
        <v>145</v>
      </c>
      <c r="H39" s="12" t="s">
        <v>36</v>
      </c>
      <c r="I39" s="37" t="s">
        <v>46</v>
      </c>
      <c r="J39" s="65">
        <v>30</v>
      </c>
      <c r="K39" s="65">
        <v>44044</v>
      </c>
      <c r="L39" s="65" t="s">
        <v>759</v>
      </c>
      <c r="M39" s="37">
        <v>1</v>
      </c>
      <c r="N39" s="37">
        <v>1489664</v>
      </c>
      <c r="O39" s="37" t="s">
        <v>2112</v>
      </c>
      <c r="P39" s="37" t="s">
        <v>107</v>
      </c>
      <c r="Q39" s="60">
        <v>0</v>
      </c>
      <c r="R39" s="60">
        <v>0</v>
      </c>
      <c r="S39" s="60">
        <f t="shared" si="0"/>
        <v>0</v>
      </c>
      <c r="T39" s="37" t="s">
        <v>145</v>
      </c>
      <c r="V39" s="226" t="s">
        <v>48</v>
      </c>
      <c r="W39" s="131" t="s">
        <v>274</v>
      </c>
      <c r="X39" s="217"/>
    </row>
    <row r="40" spans="1:24" ht="85.5" hidden="1" customHeight="1">
      <c r="A40" s="37" t="s">
        <v>128</v>
      </c>
      <c r="B40" s="37" t="s">
        <v>2108</v>
      </c>
      <c r="C40" s="37" t="s">
        <v>2108</v>
      </c>
      <c r="D40" s="37" t="s">
        <v>2132</v>
      </c>
      <c r="E40" s="37">
        <v>15</v>
      </c>
      <c r="F40" s="37" t="s">
        <v>2133</v>
      </c>
      <c r="G40" s="37" t="s">
        <v>145</v>
      </c>
      <c r="H40" s="37" t="s">
        <v>154</v>
      </c>
      <c r="I40" s="37" t="s">
        <v>37</v>
      </c>
      <c r="J40" s="65">
        <v>30</v>
      </c>
      <c r="K40" s="65">
        <v>43920.041666666664</v>
      </c>
      <c r="L40" s="65" t="s">
        <v>272</v>
      </c>
      <c r="M40" s="37">
        <v>1</v>
      </c>
      <c r="N40" s="37">
        <v>1980441</v>
      </c>
      <c r="O40" s="37" t="s">
        <v>2134</v>
      </c>
      <c r="P40" s="37" t="s">
        <v>107</v>
      </c>
      <c r="Q40" s="60">
        <v>0</v>
      </c>
      <c r="R40" s="60">
        <v>0</v>
      </c>
      <c r="S40" s="60">
        <f t="shared" si="0"/>
        <v>0</v>
      </c>
      <c r="T40" s="37" t="s">
        <v>145</v>
      </c>
      <c r="U40" s="60" t="s">
        <v>1328</v>
      </c>
      <c r="V40" s="227" t="s">
        <v>148</v>
      </c>
      <c r="W40" s="131" t="s">
        <v>2135</v>
      </c>
      <c r="X40" s="217"/>
    </row>
    <row r="41" spans="1:24" ht="99.75" hidden="1" customHeight="1">
      <c r="A41" s="37" t="s">
        <v>128</v>
      </c>
      <c r="B41" s="37" t="s">
        <v>129</v>
      </c>
      <c r="C41" s="37" t="s">
        <v>129</v>
      </c>
      <c r="D41" s="37" t="s">
        <v>130</v>
      </c>
      <c r="E41" s="37">
        <v>15</v>
      </c>
      <c r="F41" s="37" t="s">
        <v>153</v>
      </c>
      <c r="G41" s="37" t="s">
        <v>145</v>
      </c>
      <c r="H41" s="37" t="s">
        <v>154</v>
      </c>
      <c r="I41" s="37" t="s">
        <v>37</v>
      </c>
      <c r="J41" s="65">
        <v>480</v>
      </c>
      <c r="K41" s="65" t="s">
        <v>155</v>
      </c>
      <c r="L41" s="65" t="s">
        <v>156</v>
      </c>
      <c r="M41" s="37">
        <v>1</v>
      </c>
      <c r="N41" s="37">
        <v>1569060</v>
      </c>
      <c r="O41" s="37" t="s">
        <v>140</v>
      </c>
      <c r="P41" s="37" t="s">
        <v>107</v>
      </c>
      <c r="Q41" s="60">
        <v>0</v>
      </c>
      <c r="R41" s="60">
        <v>0</v>
      </c>
      <c r="S41" s="60">
        <f t="shared" si="0"/>
        <v>0</v>
      </c>
      <c r="T41" s="37" t="s">
        <v>145</v>
      </c>
      <c r="U41" s="37" t="s">
        <v>1328</v>
      </c>
      <c r="V41" s="131" t="s">
        <v>148</v>
      </c>
      <c r="W41" s="131" t="s">
        <v>157</v>
      </c>
      <c r="X41" s="217"/>
    </row>
    <row r="42" spans="1:24" ht="99.75" hidden="1" customHeight="1">
      <c r="A42" s="37" t="s">
        <v>128</v>
      </c>
      <c r="B42" s="37" t="s">
        <v>328</v>
      </c>
      <c r="C42" s="37" t="s">
        <v>328</v>
      </c>
      <c r="D42" s="37" t="s">
        <v>354</v>
      </c>
      <c r="E42" s="37">
        <v>15</v>
      </c>
      <c r="F42" s="37" t="s">
        <v>355</v>
      </c>
      <c r="G42" s="37" t="s">
        <v>145</v>
      </c>
      <c r="H42" s="37" t="s">
        <v>265</v>
      </c>
      <c r="I42" s="37" t="s">
        <v>46</v>
      </c>
      <c r="J42" s="65">
        <v>360</v>
      </c>
      <c r="K42" s="65" t="s">
        <v>341</v>
      </c>
      <c r="L42" s="65" t="s">
        <v>356</v>
      </c>
      <c r="M42" s="37">
        <v>1</v>
      </c>
      <c r="N42" s="37">
        <v>1580280</v>
      </c>
      <c r="O42" s="37" t="s">
        <v>353</v>
      </c>
      <c r="P42" s="37" t="s">
        <v>335</v>
      </c>
      <c r="Q42" s="60">
        <v>0</v>
      </c>
      <c r="R42" s="60">
        <v>0</v>
      </c>
      <c r="S42" s="60">
        <f t="shared" si="0"/>
        <v>0</v>
      </c>
      <c r="T42" s="37" t="s">
        <v>145</v>
      </c>
      <c r="U42" s="37" t="s">
        <v>1328</v>
      </c>
      <c r="V42" s="131" t="s">
        <v>48</v>
      </c>
      <c r="W42" s="131" t="s">
        <v>357</v>
      </c>
      <c r="X42" s="217"/>
    </row>
    <row r="43" spans="1:24" ht="71.25" hidden="1" customHeight="1">
      <c r="A43" s="37" t="s">
        <v>128</v>
      </c>
      <c r="B43" s="37" t="s">
        <v>2108</v>
      </c>
      <c r="C43" s="37" t="s">
        <v>2113</v>
      </c>
      <c r="D43" s="37" t="s">
        <v>2114</v>
      </c>
      <c r="E43" s="37">
        <v>20</v>
      </c>
      <c r="F43" s="37" t="s">
        <v>2115</v>
      </c>
      <c r="G43" s="37" t="s">
        <v>145</v>
      </c>
      <c r="H43" s="12" t="s">
        <v>36</v>
      </c>
      <c r="I43" s="37" t="s">
        <v>46</v>
      </c>
      <c r="J43" s="65">
        <v>120</v>
      </c>
      <c r="K43" s="65" t="s">
        <v>2116</v>
      </c>
      <c r="L43" s="65" t="s">
        <v>759</v>
      </c>
      <c r="M43" s="37">
        <v>1</v>
      </c>
      <c r="N43" s="37">
        <v>1816494</v>
      </c>
      <c r="O43" s="37" t="s">
        <v>2117</v>
      </c>
      <c r="P43" s="37" t="s">
        <v>40</v>
      </c>
      <c r="Q43" s="60">
        <v>0</v>
      </c>
      <c r="R43" s="60">
        <v>0</v>
      </c>
      <c r="S43" s="60">
        <f t="shared" si="0"/>
        <v>0</v>
      </c>
      <c r="T43" s="37" t="s">
        <v>145</v>
      </c>
      <c r="V43" s="131" t="s">
        <v>92</v>
      </c>
      <c r="W43" s="131" t="s">
        <v>93</v>
      </c>
      <c r="X43" s="217"/>
    </row>
    <row r="44" spans="1:24" ht="128.25" hidden="1" customHeight="1">
      <c r="A44" s="37" t="s">
        <v>128</v>
      </c>
      <c r="B44" s="37" t="s">
        <v>2108</v>
      </c>
      <c r="C44" s="37" t="s">
        <v>2113</v>
      </c>
      <c r="D44" s="37" t="s">
        <v>2118</v>
      </c>
      <c r="E44" s="37">
        <v>15</v>
      </c>
      <c r="F44" s="37" t="s">
        <v>2119</v>
      </c>
      <c r="G44" s="37" t="s">
        <v>145</v>
      </c>
      <c r="H44" s="12" t="s">
        <v>36</v>
      </c>
      <c r="I44" s="37" t="s">
        <v>46</v>
      </c>
      <c r="J44" s="65">
        <v>120</v>
      </c>
      <c r="K44" s="65" t="s">
        <v>2120</v>
      </c>
      <c r="L44" s="65" t="s">
        <v>224</v>
      </c>
      <c r="M44" s="37">
        <v>1</v>
      </c>
      <c r="N44" s="37">
        <v>1816494</v>
      </c>
      <c r="O44" s="37" t="s">
        <v>2117</v>
      </c>
      <c r="P44" s="37" t="s">
        <v>40</v>
      </c>
      <c r="Q44" s="60">
        <v>0</v>
      </c>
      <c r="R44" s="60">
        <v>0</v>
      </c>
      <c r="S44" s="60">
        <f t="shared" si="0"/>
        <v>0</v>
      </c>
      <c r="T44" s="37" t="s">
        <v>145</v>
      </c>
      <c r="U44" s="37"/>
      <c r="V44" s="210" t="s">
        <v>148</v>
      </c>
      <c r="W44" s="216" t="s">
        <v>225</v>
      </c>
      <c r="X44" s="217"/>
    </row>
    <row r="45" spans="1:24" s="222" customFormat="1" ht="156.75" hidden="1" customHeight="1">
      <c r="A45" s="12" t="s">
        <v>128</v>
      </c>
      <c r="B45" s="12" t="s">
        <v>2086</v>
      </c>
      <c r="C45" s="12" t="s">
        <v>2087</v>
      </c>
      <c r="D45" s="12" t="s">
        <v>2093</v>
      </c>
      <c r="E45" s="12">
        <v>15</v>
      </c>
      <c r="F45" s="12" t="s">
        <v>2104</v>
      </c>
      <c r="G45" s="12" t="s">
        <v>45</v>
      </c>
      <c r="H45" s="12" t="s">
        <v>36</v>
      </c>
      <c r="I45" s="12" t="s">
        <v>37</v>
      </c>
      <c r="J45" s="62">
        <v>24</v>
      </c>
      <c r="K45" s="65" t="s">
        <v>2090</v>
      </c>
      <c r="L45" s="201"/>
      <c r="M45" s="12">
        <v>1</v>
      </c>
      <c r="N45" s="12">
        <v>1452867</v>
      </c>
      <c r="O45" s="12" t="s">
        <v>2101</v>
      </c>
      <c r="P45" s="12" t="s">
        <v>107</v>
      </c>
      <c r="Q45" s="64">
        <v>0</v>
      </c>
      <c r="R45" s="64">
        <v>0</v>
      </c>
      <c r="S45" s="64">
        <f t="shared" si="0"/>
        <v>0</v>
      </c>
      <c r="T45" s="12" t="s">
        <v>68</v>
      </c>
      <c r="U45" s="12" t="s">
        <v>2222</v>
      </c>
      <c r="V45" s="220" t="s">
        <v>176</v>
      </c>
      <c r="W45" s="221" t="s">
        <v>254</v>
      </c>
      <c r="X45" s="215" t="s">
        <v>50</v>
      </c>
    </row>
    <row r="46" spans="1:24" ht="99.75" hidden="1" customHeight="1">
      <c r="A46" s="37" t="s">
        <v>128</v>
      </c>
      <c r="B46" s="37" t="s">
        <v>2086</v>
      </c>
      <c r="C46" s="37" t="s">
        <v>2087</v>
      </c>
      <c r="D46" s="37" t="s">
        <v>2095</v>
      </c>
      <c r="E46" s="37">
        <v>15</v>
      </c>
      <c r="F46" s="37" t="s">
        <v>2105</v>
      </c>
      <c r="G46" s="37" t="s">
        <v>35</v>
      </c>
      <c r="H46" s="37" t="s">
        <v>154</v>
      </c>
      <c r="I46" s="37" t="s">
        <v>37</v>
      </c>
      <c r="J46" s="65">
        <v>40</v>
      </c>
      <c r="K46" s="65" t="s">
        <v>2106</v>
      </c>
      <c r="L46" s="201"/>
      <c r="M46" s="37">
        <v>1</v>
      </c>
      <c r="N46" s="37">
        <v>1567995</v>
      </c>
      <c r="O46" s="37" t="s">
        <v>2107</v>
      </c>
      <c r="P46" s="37" t="s">
        <v>107</v>
      </c>
      <c r="Q46" s="154">
        <v>0</v>
      </c>
      <c r="R46" s="60">
        <v>0</v>
      </c>
      <c r="S46" s="154">
        <f t="shared" si="0"/>
        <v>0</v>
      </c>
      <c r="T46" s="37" t="s">
        <v>228</v>
      </c>
      <c r="U46" s="37"/>
      <c r="V46" s="131" t="s">
        <v>148</v>
      </c>
      <c r="W46" s="131" t="s">
        <v>157</v>
      </c>
      <c r="X46" s="217"/>
    </row>
    <row r="47" spans="1:24" s="222" customFormat="1" ht="99.75" hidden="1" customHeight="1">
      <c r="A47" s="12" t="s">
        <v>128</v>
      </c>
      <c r="B47" s="12" t="s">
        <v>2141</v>
      </c>
      <c r="C47" s="12" t="s">
        <v>2141</v>
      </c>
      <c r="D47" s="12" t="s">
        <v>2146</v>
      </c>
      <c r="E47" s="12">
        <v>15</v>
      </c>
      <c r="F47" s="12" t="s">
        <v>2147</v>
      </c>
      <c r="G47" s="12" t="s">
        <v>45</v>
      </c>
      <c r="H47" s="12" t="s">
        <v>36</v>
      </c>
      <c r="I47" s="12" t="s">
        <v>37</v>
      </c>
      <c r="J47" s="62">
        <v>20</v>
      </c>
      <c r="K47" s="65">
        <v>43891</v>
      </c>
      <c r="L47" s="201"/>
      <c r="M47" s="12">
        <v>1</v>
      </c>
      <c r="N47" s="12">
        <v>1667349</v>
      </c>
      <c r="O47" s="12" t="s">
        <v>2148</v>
      </c>
      <c r="P47" s="12" t="s">
        <v>2149</v>
      </c>
      <c r="Q47" s="64">
        <v>400</v>
      </c>
      <c r="R47" s="64">
        <v>0</v>
      </c>
      <c r="S47" s="64">
        <f t="shared" si="0"/>
        <v>400</v>
      </c>
      <c r="T47" s="12" t="s">
        <v>41</v>
      </c>
      <c r="U47" s="210" t="s">
        <v>45</v>
      </c>
      <c r="V47" s="131" t="s">
        <v>48</v>
      </c>
      <c r="W47" s="210" t="s">
        <v>49</v>
      </c>
      <c r="X47" s="215" t="s">
        <v>50</v>
      </c>
    </row>
    <row r="48" spans="1:24" s="222" customFormat="1" ht="99.75" hidden="1" customHeight="1">
      <c r="A48" s="12" t="s">
        <v>128</v>
      </c>
      <c r="B48" s="12" t="s">
        <v>2141</v>
      </c>
      <c r="C48" s="12" t="s">
        <v>2141</v>
      </c>
      <c r="D48" s="12" t="s">
        <v>2146</v>
      </c>
      <c r="E48" s="12">
        <v>15</v>
      </c>
      <c r="F48" s="12" t="s">
        <v>2147</v>
      </c>
      <c r="G48" s="12" t="s">
        <v>45</v>
      </c>
      <c r="H48" s="12" t="s">
        <v>36</v>
      </c>
      <c r="I48" s="12" t="s">
        <v>37</v>
      </c>
      <c r="J48" s="62">
        <v>20</v>
      </c>
      <c r="K48" s="65">
        <v>43891</v>
      </c>
      <c r="L48" s="201"/>
      <c r="M48" s="12">
        <v>1</v>
      </c>
      <c r="N48" s="12">
        <v>1820468</v>
      </c>
      <c r="O48" s="12" t="s">
        <v>2150</v>
      </c>
      <c r="P48" s="12" t="s">
        <v>40</v>
      </c>
      <c r="Q48" s="64">
        <v>400</v>
      </c>
      <c r="R48" s="64">
        <v>0</v>
      </c>
      <c r="S48" s="64">
        <f t="shared" si="0"/>
        <v>400</v>
      </c>
      <c r="T48" s="12" t="s">
        <v>41</v>
      </c>
      <c r="U48" s="210" t="s">
        <v>45</v>
      </c>
      <c r="V48" s="131" t="s">
        <v>48</v>
      </c>
      <c r="W48" s="210" t="s">
        <v>49</v>
      </c>
      <c r="X48" s="215" t="s">
        <v>50</v>
      </c>
    </row>
    <row r="49" spans="1:24" s="222" customFormat="1" ht="99.75" hidden="1" customHeight="1">
      <c r="A49" s="12" t="s">
        <v>128</v>
      </c>
      <c r="B49" s="12" t="s">
        <v>2108</v>
      </c>
      <c r="C49" s="12" t="s">
        <v>2108</v>
      </c>
      <c r="D49" s="12" t="s">
        <v>2136</v>
      </c>
      <c r="E49" s="12">
        <v>15</v>
      </c>
      <c r="F49" s="12" t="s">
        <v>2137</v>
      </c>
      <c r="G49" s="12" t="s">
        <v>45</v>
      </c>
      <c r="H49" s="12" t="s">
        <v>36</v>
      </c>
      <c r="I49" s="12" t="s">
        <v>37</v>
      </c>
      <c r="J49" s="62">
        <v>90</v>
      </c>
      <c r="K49" s="65" t="s">
        <v>2138</v>
      </c>
      <c r="L49" s="201"/>
      <c r="M49" s="12">
        <v>1</v>
      </c>
      <c r="N49" s="12">
        <v>2585151</v>
      </c>
      <c r="O49" s="12" t="s">
        <v>2139</v>
      </c>
      <c r="P49" s="12" t="s">
        <v>2140</v>
      </c>
      <c r="Q49" s="64">
        <v>42731.95</v>
      </c>
      <c r="R49" s="64">
        <v>4000</v>
      </c>
      <c r="S49" s="64">
        <f t="shared" si="0"/>
        <v>46731.95</v>
      </c>
      <c r="T49" s="12" t="s">
        <v>41</v>
      </c>
      <c r="U49" s="210" t="s">
        <v>2224</v>
      </c>
      <c r="V49" s="220" t="s">
        <v>176</v>
      </c>
      <c r="W49" s="221" t="s">
        <v>254</v>
      </c>
      <c r="X49" s="215" t="s">
        <v>50</v>
      </c>
    </row>
    <row r="50" spans="1:24" ht="128.25" hidden="1" customHeight="1">
      <c r="A50" s="37" t="s">
        <v>128</v>
      </c>
      <c r="B50" s="37" t="s">
        <v>2141</v>
      </c>
      <c r="C50" s="37" t="s">
        <v>2141</v>
      </c>
      <c r="D50" s="37" t="s">
        <v>2151</v>
      </c>
      <c r="E50" s="37">
        <v>15</v>
      </c>
      <c r="F50" s="37" t="s">
        <v>898</v>
      </c>
      <c r="G50" s="37" t="s">
        <v>145</v>
      </c>
      <c r="H50" s="12" t="s">
        <v>36</v>
      </c>
      <c r="I50" s="37" t="s">
        <v>46</v>
      </c>
      <c r="J50" s="65">
        <v>150</v>
      </c>
      <c r="K50" s="65">
        <v>44075</v>
      </c>
      <c r="L50" s="65" t="s">
        <v>216</v>
      </c>
      <c r="M50" s="37">
        <v>1</v>
      </c>
      <c r="N50" s="37">
        <v>1356228</v>
      </c>
      <c r="O50" s="37" t="s">
        <v>2152</v>
      </c>
      <c r="P50" s="37" t="s">
        <v>40</v>
      </c>
      <c r="Q50" s="60">
        <v>0</v>
      </c>
      <c r="R50" s="60">
        <v>0</v>
      </c>
      <c r="S50" s="60">
        <f t="shared" si="0"/>
        <v>0</v>
      </c>
      <c r="T50" s="37" t="s">
        <v>145</v>
      </c>
      <c r="V50" s="131" t="s">
        <v>201</v>
      </c>
      <c r="W50" s="131" t="s">
        <v>202</v>
      </c>
      <c r="X50" s="217"/>
    </row>
    <row r="51" spans="1:24" s="222" customFormat="1" ht="128.25" hidden="1" customHeight="1">
      <c r="A51" s="12" t="s">
        <v>421</v>
      </c>
      <c r="B51" s="12" t="s">
        <v>831</v>
      </c>
      <c r="C51" s="12" t="s">
        <v>831</v>
      </c>
      <c r="D51" s="12" t="s">
        <v>879</v>
      </c>
      <c r="E51" s="12">
        <v>15</v>
      </c>
      <c r="F51" s="12" t="s">
        <v>1004</v>
      </c>
      <c r="G51" s="12" t="s">
        <v>35</v>
      </c>
      <c r="H51" s="12" t="s">
        <v>36</v>
      </c>
      <c r="I51" s="12" t="s">
        <v>37</v>
      </c>
      <c r="J51" s="62">
        <v>16</v>
      </c>
      <c r="K51" s="65">
        <v>2020</v>
      </c>
      <c r="L51" s="201"/>
      <c r="M51" s="228"/>
      <c r="N51" s="228"/>
      <c r="O51" s="228"/>
      <c r="P51" s="228"/>
      <c r="Q51" s="64">
        <v>4000</v>
      </c>
      <c r="R51" s="64">
        <v>0</v>
      </c>
      <c r="S51" s="64">
        <f t="shared" si="0"/>
        <v>0</v>
      </c>
      <c r="T51" s="12" t="s">
        <v>41</v>
      </c>
      <c r="U51" s="210" t="s">
        <v>2225</v>
      </c>
      <c r="V51" s="131" t="s">
        <v>92</v>
      </c>
      <c r="W51" s="210" t="s">
        <v>93</v>
      </c>
      <c r="X51" s="215"/>
    </row>
    <row r="52" spans="1:24" ht="128.25" hidden="1" customHeight="1">
      <c r="A52" s="37" t="s">
        <v>421</v>
      </c>
      <c r="B52" s="56" t="s">
        <v>831</v>
      </c>
      <c r="C52" s="56" t="s">
        <v>831</v>
      </c>
      <c r="D52" s="56" t="s">
        <v>848</v>
      </c>
      <c r="E52" s="56">
        <v>15</v>
      </c>
      <c r="F52" s="56" t="s">
        <v>986</v>
      </c>
      <c r="G52" s="56" t="s">
        <v>145</v>
      </c>
      <c r="H52" s="12" t="s">
        <v>36</v>
      </c>
      <c r="I52" s="56" t="s">
        <v>46</v>
      </c>
      <c r="J52" s="58">
        <v>80</v>
      </c>
      <c r="K52" s="65">
        <v>2020</v>
      </c>
      <c r="L52" s="201" t="s">
        <v>610</v>
      </c>
      <c r="M52" s="56">
        <v>1</v>
      </c>
      <c r="N52" s="56">
        <v>1816688</v>
      </c>
      <c r="O52" s="56" t="s">
        <v>987</v>
      </c>
      <c r="P52" s="37" t="s">
        <v>40</v>
      </c>
      <c r="Q52" s="146">
        <v>0</v>
      </c>
      <c r="R52" s="60">
        <v>0</v>
      </c>
      <c r="S52" s="146">
        <f t="shared" si="0"/>
        <v>0</v>
      </c>
      <c r="T52" s="60" t="s">
        <v>145</v>
      </c>
      <c r="U52" s="229"/>
      <c r="V52" s="131" t="s">
        <v>48</v>
      </c>
      <c r="W52" s="131" t="s">
        <v>69</v>
      </c>
      <c r="X52" s="217"/>
    </row>
    <row r="53" spans="1:24" s="222" customFormat="1" ht="128.25" hidden="1" customHeight="1">
      <c r="A53" s="12" t="s">
        <v>421</v>
      </c>
      <c r="B53" s="12" t="s">
        <v>831</v>
      </c>
      <c r="C53" s="12" t="s">
        <v>918</v>
      </c>
      <c r="D53" s="12" t="s">
        <v>897</v>
      </c>
      <c r="E53" s="12">
        <v>15</v>
      </c>
      <c r="F53" s="12" t="s">
        <v>934</v>
      </c>
      <c r="G53" s="12" t="s">
        <v>45</v>
      </c>
      <c r="H53" s="12" t="s">
        <v>36</v>
      </c>
      <c r="I53" s="12" t="s">
        <v>37</v>
      </c>
      <c r="J53" s="62">
        <v>20</v>
      </c>
      <c r="K53" s="65">
        <v>2020</v>
      </c>
      <c r="L53" s="201"/>
      <c r="M53" s="12">
        <v>1</v>
      </c>
      <c r="N53" s="12">
        <v>1569251</v>
      </c>
      <c r="O53" s="12" t="s">
        <v>977</v>
      </c>
      <c r="P53" s="12" t="s">
        <v>107</v>
      </c>
      <c r="Q53" s="64">
        <v>1800</v>
      </c>
      <c r="R53" s="64">
        <v>0</v>
      </c>
      <c r="S53" s="64">
        <f t="shared" si="0"/>
        <v>1800</v>
      </c>
      <c r="T53" s="12" t="s">
        <v>41</v>
      </c>
      <c r="U53" s="210" t="s">
        <v>2226</v>
      </c>
      <c r="V53" s="221" t="s">
        <v>48</v>
      </c>
      <c r="W53" s="221" t="s">
        <v>163</v>
      </c>
      <c r="X53" s="215" t="s">
        <v>50</v>
      </c>
    </row>
    <row r="54" spans="1:24" s="222" customFormat="1" ht="128.25" hidden="1" customHeight="1">
      <c r="A54" s="12" t="s">
        <v>421</v>
      </c>
      <c r="B54" s="12" t="str">
        <f t="shared" ref="B54:E55" si="1">B53</f>
        <v>GGGAF</v>
      </c>
      <c r="C54" s="12" t="str">
        <f t="shared" si="1"/>
        <v>CCONT</v>
      </c>
      <c r="D54" s="12" t="str">
        <f t="shared" si="1"/>
        <v>Promover a evidenciação dos créditos a receber nos demonstrativos contábeis da Anvisa, realizando interlocução com órgãos envolvidos, com observância dos critérios legais e técnicos.</v>
      </c>
      <c r="E54" s="12">
        <f t="shared" si="1"/>
        <v>15</v>
      </c>
      <c r="F54" s="12" t="s">
        <v>884</v>
      </c>
      <c r="G54" s="12" t="s">
        <v>45</v>
      </c>
      <c r="H54" s="12" t="s">
        <v>36</v>
      </c>
      <c r="I54" s="12" t="s">
        <v>37</v>
      </c>
      <c r="J54" s="62">
        <v>20</v>
      </c>
      <c r="K54" s="65">
        <v>2020</v>
      </c>
      <c r="L54" s="201"/>
      <c r="M54" s="12">
        <v>1</v>
      </c>
      <c r="N54" s="12">
        <v>1733910</v>
      </c>
      <c r="O54" s="12" t="s">
        <v>885</v>
      </c>
      <c r="P54" s="12" t="s">
        <v>40</v>
      </c>
      <c r="Q54" s="64">
        <v>1800</v>
      </c>
      <c r="R54" s="64">
        <v>0</v>
      </c>
      <c r="S54" s="64">
        <f t="shared" si="0"/>
        <v>1800</v>
      </c>
      <c r="T54" s="12" t="s">
        <v>41</v>
      </c>
      <c r="U54" s="210" t="s">
        <v>2226</v>
      </c>
      <c r="V54" s="221" t="s">
        <v>48</v>
      </c>
      <c r="W54" s="221" t="s">
        <v>163</v>
      </c>
      <c r="X54" s="215" t="s">
        <v>50</v>
      </c>
    </row>
    <row r="55" spans="1:24" s="222" customFormat="1" ht="128.25" hidden="1" customHeight="1">
      <c r="A55" s="12" t="s">
        <v>421</v>
      </c>
      <c r="B55" s="12" t="str">
        <f t="shared" si="1"/>
        <v>GGGAF</v>
      </c>
      <c r="C55" s="12" t="str">
        <f t="shared" si="1"/>
        <v>CCONT</v>
      </c>
      <c r="D55" s="12" t="str">
        <f t="shared" si="1"/>
        <v>Promover a evidenciação dos créditos a receber nos demonstrativos contábeis da Anvisa, realizando interlocução com órgãos envolvidos, com observância dos critérios legais e técnicos.</v>
      </c>
      <c r="E55" s="12">
        <f t="shared" si="1"/>
        <v>15</v>
      </c>
      <c r="F55" s="12" t="s">
        <v>884</v>
      </c>
      <c r="G55" s="12" t="s">
        <v>45</v>
      </c>
      <c r="H55" s="12" t="s">
        <v>36</v>
      </c>
      <c r="I55" s="12" t="s">
        <v>37</v>
      </c>
      <c r="J55" s="62">
        <v>20</v>
      </c>
      <c r="K55" s="65">
        <v>2020</v>
      </c>
      <c r="L55" s="201"/>
      <c r="M55" s="12">
        <v>1</v>
      </c>
      <c r="N55" s="12">
        <v>1489650</v>
      </c>
      <c r="O55" s="12" t="s">
        <v>927</v>
      </c>
      <c r="P55" s="12" t="s">
        <v>107</v>
      </c>
      <c r="Q55" s="64">
        <v>1800</v>
      </c>
      <c r="R55" s="64">
        <v>0</v>
      </c>
      <c r="S55" s="64">
        <f t="shared" si="0"/>
        <v>1800</v>
      </c>
      <c r="T55" s="12" t="s">
        <v>41</v>
      </c>
      <c r="U55" s="210" t="s">
        <v>2226</v>
      </c>
      <c r="V55" s="221" t="s">
        <v>48</v>
      </c>
      <c r="W55" s="221" t="s">
        <v>163</v>
      </c>
      <c r="X55" s="215" t="s">
        <v>50</v>
      </c>
    </row>
    <row r="56" spans="1:24" ht="128.25" hidden="1" customHeight="1">
      <c r="A56" s="37" t="s">
        <v>421</v>
      </c>
      <c r="B56" s="37" t="s">
        <v>831</v>
      </c>
      <c r="C56" s="37" t="s">
        <v>918</v>
      </c>
      <c r="D56" s="37" t="s">
        <v>919</v>
      </c>
      <c r="E56" s="37">
        <v>12</v>
      </c>
      <c r="F56" s="37" t="s">
        <v>920</v>
      </c>
      <c r="G56" s="37" t="s">
        <v>35</v>
      </c>
      <c r="H56" s="12" t="s">
        <v>36</v>
      </c>
      <c r="I56" s="37" t="s">
        <v>37</v>
      </c>
      <c r="J56" s="65">
        <v>40</v>
      </c>
      <c r="K56" s="65">
        <v>2020</v>
      </c>
      <c r="L56" s="201"/>
      <c r="M56" s="37">
        <v>1</v>
      </c>
      <c r="N56" s="37">
        <v>1094244</v>
      </c>
      <c r="O56" s="37" t="s">
        <v>921</v>
      </c>
      <c r="P56" s="37" t="s">
        <v>107</v>
      </c>
      <c r="Q56" s="60">
        <v>2350</v>
      </c>
      <c r="R56" s="60">
        <v>0</v>
      </c>
      <c r="S56" s="60">
        <f t="shared" si="0"/>
        <v>2350</v>
      </c>
      <c r="T56" s="37" t="s">
        <v>41</v>
      </c>
      <c r="U56" s="37"/>
      <c r="V56" s="131" t="s">
        <v>92</v>
      </c>
      <c r="W56" s="216" t="s">
        <v>517</v>
      </c>
      <c r="X56" s="217"/>
    </row>
    <row r="57" spans="1:24" ht="128.25" hidden="1" customHeight="1">
      <c r="A57" s="37" t="s">
        <v>421</v>
      </c>
      <c r="B57" s="37" t="str">
        <f t="shared" ref="B57:E60" si="2">B56</f>
        <v>GGGAF</v>
      </c>
      <c r="C57" s="37" t="str">
        <f t="shared" si="2"/>
        <v>CCONT</v>
      </c>
      <c r="D57"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7" s="37">
        <f t="shared" si="2"/>
        <v>12</v>
      </c>
      <c r="F57" s="37" t="s">
        <v>841</v>
      </c>
      <c r="G57" s="37" t="s">
        <v>35</v>
      </c>
      <c r="H57" s="12" t="s">
        <v>36</v>
      </c>
      <c r="I57" s="37" t="s">
        <v>37</v>
      </c>
      <c r="J57" s="65">
        <v>40</v>
      </c>
      <c r="K57" s="65">
        <v>2020</v>
      </c>
      <c r="L57" s="201"/>
      <c r="M57" s="37">
        <v>1</v>
      </c>
      <c r="N57" s="37">
        <v>1733910</v>
      </c>
      <c r="O57" s="37" t="s">
        <v>885</v>
      </c>
      <c r="P57" s="37" t="s">
        <v>40</v>
      </c>
      <c r="Q57" s="60">
        <v>2350</v>
      </c>
      <c r="R57" s="60">
        <v>0</v>
      </c>
      <c r="S57" s="60">
        <f t="shared" si="0"/>
        <v>2350</v>
      </c>
      <c r="T57" s="37" t="s">
        <v>41</v>
      </c>
      <c r="U57" s="37"/>
      <c r="V57" s="131" t="s">
        <v>92</v>
      </c>
      <c r="W57" s="216" t="s">
        <v>517</v>
      </c>
      <c r="X57" s="217"/>
    </row>
    <row r="58" spans="1:24" ht="128.25" hidden="1" customHeight="1">
      <c r="A58" s="37" t="s">
        <v>421</v>
      </c>
      <c r="B58" s="37" t="str">
        <f t="shared" si="2"/>
        <v>GGGAF</v>
      </c>
      <c r="C58" s="37" t="str">
        <f t="shared" si="2"/>
        <v>CCONT</v>
      </c>
      <c r="D58"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8" s="37">
        <f t="shared" si="2"/>
        <v>12</v>
      </c>
      <c r="F58" s="37" t="s">
        <v>841</v>
      </c>
      <c r="G58" s="37" t="s">
        <v>35</v>
      </c>
      <c r="H58" s="12" t="s">
        <v>36</v>
      </c>
      <c r="I58" s="37" t="s">
        <v>37</v>
      </c>
      <c r="J58" s="65">
        <v>40</v>
      </c>
      <c r="K58" s="65">
        <v>2020</v>
      </c>
      <c r="L58" s="201"/>
      <c r="M58" s="37">
        <v>1</v>
      </c>
      <c r="N58" s="37">
        <v>1567992</v>
      </c>
      <c r="O58" s="37" t="s">
        <v>842</v>
      </c>
      <c r="P58" s="37" t="s">
        <v>107</v>
      </c>
      <c r="Q58" s="60">
        <v>2350</v>
      </c>
      <c r="R58" s="60">
        <v>0</v>
      </c>
      <c r="S58" s="60">
        <f t="shared" si="0"/>
        <v>2350</v>
      </c>
      <c r="T58" s="37" t="s">
        <v>41</v>
      </c>
      <c r="U58" s="37"/>
      <c r="V58" s="131" t="s">
        <v>92</v>
      </c>
      <c r="W58" s="216" t="s">
        <v>517</v>
      </c>
      <c r="X58" s="217"/>
    </row>
    <row r="59" spans="1:24" ht="128.25" hidden="1" customHeight="1">
      <c r="A59" s="37" t="s">
        <v>421</v>
      </c>
      <c r="B59" s="37" t="str">
        <f t="shared" si="2"/>
        <v>GGGAF</v>
      </c>
      <c r="C59" s="37" t="str">
        <f t="shared" si="2"/>
        <v>CCONT</v>
      </c>
      <c r="D59"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9" s="37">
        <f t="shared" si="2"/>
        <v>12</v>
      </c>
      <c r="F59" s="37" t="s">
        <v>841</v>
      </c>
      <c r="G59" s="37" t="s">
        <v>35</v>
      </c>
      <c r="H59" s="12" t="s">
        <v>36</v>
      </c>
      <c r="I59" s="37" t="s">
        <v>37</v>
      </c>
      <c r="J59" s="65">
        <v>40</v>
      </c>
      <c r="K59" s="65">
        <v>2020</v>
      </c>
      <c r="L59" s="201"/>
      <c r="M59" s="37">
        <v>1</v>
      </c>
      <c r="N59" s="37">
        <v>1489650</v>
      </c>
      <c r="O59" s="37" t="s">
        <v>926</v>
      </c>
      <c r="P59" s="37" t="s">
        <v>107</v>
      </c>
      <c r="Q59" s="60">
        <v>2350</v>
      </c>
      <c r="R59" s="60">
        <v>0</v>
      </c>
      <c r="S59" s="60">
        <f t="shared" si="0"/>
        <v>2350</v>
      </c>
      <c r="T59" s="37" t="s">
        <v>41</v>
      </c>
      <c r="U59" s="37"/>
      <c r="V59" s="131" t="s">
        <v>92</v>
      </c>
      <c r="W59" s="216" t="s">
        <v>517</v>
      </c>
      <c r="X59" s="217"/>
    </row>
    <row r="60" spans="1:24" ht="128.25" hidden="1" customHeight="1">
      <c r="A60" s="37" t="s">
        <v>421</v>
      </c>
      <c r="B60" s="37" t="str">
        <f t="shared" si="2"/>
        <v>GGGAF</v>
      </c>
      <c r="C60" s="37" t="str">
        <f t="shared" si="2"/>
        <v>CCONT</v>
      </c>
      <c r="D60"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60" s="37">
        <f t="shared" si="2"/>
        <v>12</v>
      </c>
      <c r="F60" s="37" t="s">
        <v>841</v>
      </c>
      <c r="G60" s="37" t="s">
        <v>35</v>
      </c>
      <c r="H60" s="12" t="s">
        <v>36</v>
      </c>
      <c r="I60" s="37" t="s">
        <v>37</v>
      </c>
      <c r="J60" s="65">
        <v>40</v>
      </c>
      <c r="K60" s="65">
        <v>2020</v>
      </c>
      <c r="L60" s="201"/>
      <c r="M60" s="37">
        <v>1</v>
      </c>
      <c r="N60" s="37">
        <v>1569251</v>
      </c>
      <c r="O60" s="37" t="s">
        <v>977</v>
      </c>
      <c r="P60" s="37" t="s">
        <v>107</v>
      </c>
      <c r="Q60" s="60">
        <v>2350</v>
      </c>
      <c r="R60" s="60">
        <v>0</v>
      </c>
      <c r="S60" s="60">
        <f t="shared" si="0"/>
        <v>2350</v>
      </c>
      <c r="T60" s="37" t="s">
        <v>41</v>
      </c>
      <c r="U60" s="37"/>
      <c r="V60" s="131" t="s">
        <v>92</v>
      </c>
      <c r="W60" s="216" t="s">
        <v>517</v>
      </c>
      <c r="X60" s="217"/>
    </row>
    <row r="61" spans="1:24" ht="128.25" hidden="1" customHeight="1">
      <c r="A61" s="37" t="s">
        <v>421</v>
      </c>
      <c r="B61" s="37" t="s">
        <v>831</v>
      </c>
      <c r="C61" s="37" t="s">
        <v>918</v>
      </c>
      <c r="D61" s="37" t="s">
        <v>876</v>
      </c>
      <c r="E61" s="37">
        <v>20</v>
      </c>
      <c r="F61" s="37" t="s">
        <v>922</v>
      </c>
      <c r="G61" s="37" t="s">
        <v>35</v>
      </c>
      <c r="H61" s="37" t="s">
        <v>310</v>
      </c>
      <c r="I61" s="37" t="s">
        <v>37</v>
      </c>
      <c r="J61" s="65">
        <v>20</v>
      </c>
      <c r="K61" s="65">
        <v>2020</v>
      </c>
      <c r="L61" s="201"/>
      <c r="M61" s="37">
        <v>1</v>
      </c>
      <c r="N61" s="37">
        <v>1094244</v>
      </c>
      <c r="O61" s="37" t="s">
        <v>921</v>
      </c>
      <c r="P61" s="37" t="s">
        <v>107</v>
      </c>
      <c r="Q61" s="60">
        <v>1800</v>
      </c>
      <c r="R61" s="60">
        <f>211.5*4</f>
        <v>846</v>
      </c>
      <c r="S61" s="60">
        <f t="shared" si="0"/>
        <v>2646</v>
      </c>
      <c r="T61" s="37" t="s">
        <v>41</v>
      </c>
      <c r="U61" s="37" t="s">
        <v>2227</v>
      </c>
      <c r="V61" s="131" t="s">
        <v>92</v>
      </c>
      <c r="W61" s="216" t="s">
        <v>517</v>
      </c>
      <c r="X61" s="217"/>
    </row>
    <row r="62" spans="1:24" ht="128.25" hidden="1" customHeight="1">
      <c r="A62" s="37" t="s">
        <v>421</v>
      </c>
      <c r="B62" s="37" t="str">
        <f t="shared" ref="B62:K63" si="3">B61</f>
        <v>GGGAF</v>
      </c>
      <c r="C62" s="37" t="str">
        <f t="shared" si="3"/>
        <v>CCONT</v>
      </c>
      <c r="D62" s="37"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2" s="37">
        <f t="shared" si="3"/>
        <v>20</v>
      </c>
      <c r="F62" s="37" t="str">
        <f t="shared" si="3"/>
        <v>Aprimoramento das Análise Financeira, Econômica e Patrimonial das Demonstrações Contábeis conforme orientações dos òrgãos superiores do Sistema de Contabilidade Federal</v>
      </c>
      <c r="G62" s="37" t="str">
        <f t="shared" si="3"/>
        <v xml:space="preserve"> INDIVIDUAL</v>
      </c>
      <c r="H62" s="37" t="str">
        <f t="shared" si="3"/>
        <v>CONGRESSO</v>
      </c>
      <c r="I62" s="37" t="str">
        <f t="shared" si="3"/>
        <v>PRESENCIAL</v>
      </c>
      <c r="J62" s="65">
        <f t="shared" si="3"/>
        <v>20</v>
      </c>
      <c r="K62" s="65">
        <f t="shared" si="3"/>
        <v>2020</v>
      </c>
      <c r="L62" s="201"/>
      <c r="M62" s="37">
        <f>M61</f>
        <v>1</v>
      </c>
      <c r="N62" s="37">
        <v>1733910</v>
      </c>
      <c r="O62" s="37" t="s">
        <v>885</v>
      </c>
      <c r="P62" s="37" t="s">
        <v>40</v>
      </c>
      <c r="Q62" s="60">
        <f>Q61</f>
        <v>1800</v>
      </c>
      <c r="R62" s="60">
        <f>R61</f>
        <v>846</v>
      </c>
      <c r="S62" s="60">
        <f t="shared" si="0"/>
        <v>2646</v>
      </c>
      <c r="T62" s="37" t="s">
        <v>41</v>
      </c>
      <c r="U62" s="37" t="str">
        <f>U61</f>
        <v>Congresso Brasileiro de Contabilidade, em NOV/2020 (15 a 18/11) - Balneário Camboriú - SC</v>
      </c>
      <c r="V62" s="131" t="s">
        <v>92</v>
      </c>
      <c r="W62" s="216" t="s">
        <v>517</v>
      </c>
      <c r="X62" s="217"/>
    </row>
    <row r="63" spans="1:24" ht="128.25" hidden="1" customHeight="1">
      <c r="A63" s="37" t="s">
        <v>421</v>
      </c>
      <c r="B63" s="37" t="str">
        <f t="shared" si="3"/>
        <v>GGGAF</v>
      </c>
      <c r="C63" s="37" t="str">
        <f t="shared" si="3"/>
        <v>CCONT</v>
      </c>
      <c r="D63" s="37"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3" s="37">
        <f t="shared" si="3"/>
        <v>20</v>
      </c>
      <c r="F63" s="37" t="str">
        <f t="shared" si="3"/>
        <v>Aprimoramento das Análise Financeira, Econômica e Patrimonial das Demonstrações Contábeis conforme orientações dos òrgãos superiores do Sistema de Contabilidade Federal</v>
      </c>
      <c r="G63" s="37" t="str">
        <f t="shared" si="3"/>
        <v xml:space="preserve"> INDIVIDUAL</v>
      </c>
      <c r="H63" s="37" t="str">
        <f t="shared" si="3"/>
        <v>CONGRESSO</v>
      </c>
      <c r="I63" s="37" t="str">
        <f t="shared" si="3"/>
        <v>PRESENCIAL</v>
      </c>
      <c r="J63" s="65">
        <f t="shared" si="3"/>
        <v>20</v>
      </c>
      <c r="K63" s="65">
        <f t="shared" si="3"/>
        <v>2020</v>
      </c>
      <c r="L63" s="201"/>
      <c r="M63" s="37">
        <f>M62</f>
        <v>1</v>
      </c>
      <c r="N63" s="37">
        <v>1567992</v>
      </c>
      <c r="O63" s="37" t="s">
        <v>842</v>
      </c>
      <c r="P63" s="37" t="s">
        <v>107</v>
      </c>
      <c r="Q63" s="60">
        <f>Q62</f>
        <v>1800</v>
      </c>
      <c r="R63" s="60">
        <f>R62</f>
        <v>846</v>
      </c>
      <c r="S63" s="60">
        <f t="shared" si="0"/>
        <v>2646</v>
      </c>
      <c r="T63" s="37" t="s">
        <v>41</v>
      </c>
      <c r="U63" s="37" t="str">
        <f>U62</f>
        <v>Congresso Brasileiro de Contabilidade, em NOV/2020 (15 a 18/11) - Balneário Camboriú - SC</v>
      </c>
      <c r="V63" s="131" t="s">
        <v>92</v>
      </c>
      <c r="W63" s="216" t="s">
        <v>517</v>
      </c>
      <c r="X63" s="217"/>
    </row>
    <row r="64" spans="1:24" s="222" customFormat="1" ht="128.25" hidden="1" customHeight="1">
      <c r="A64" s="12" t="s">
        <v>421</v>
      </c>
      <c r="B64" s="12" t="s">
        <v>831</v>
      </c>
      <c r="C64" s="12" t="s">
        <v>831</v>
      </c>
      <c r="D64" s="12" t="s">
        <v>832</v>
      </c>
      <c r="E64" s="12">
        <v>15</v>
      </c>
      <c r="F64" s="12" t="s">
        <v>833</v>
      </c>
      <c r="G64" s="12" t="s">
        <v>45</v>
      </c>
      <c r="H64" s="12" t="s">
        <v>36</v>
      </c>
      <c r="I64" s="12" t="s">
        <v>37</v>
      </c>
      <c r="J64" s="62">
        <v>24</v>
      </c>
      <c r="K64" s="65">
        <v>2020</v>
      </c>
      <c r="L64" s="201"/>
      <c r="M64" s="12">
        <v>1</v>
      </c>
      <c r="N64" s="12">
        <v>1517703</v>
      </c>
      <c r="O64" s="12" t="s">
        <v>953</v>
      </c>
      <c r="P64" s="12" t="s">
        <v>107</v>
      </c>
      <c r="Q64" s="64">
        <v>4000</v>
      </c>
      <c r="R64" s="64">
        <v>0</v>
      </c>
      <c r="S64" s="64">
        <f t="shared" si="0"/>
        <v>4000</v>
      </c>
      <c r="T64" s="12" t="s">
        <v>41</v>
      </c>
      <c r="U64" s="210" t="s">
        <v>2225</v>
      </c>
      <c r="V64" s="131" t="s">
        <v>92</v>
      </c>
      <c r="W64" s="210" t="s">
        <v>93</v>
      </c>
      <c r="X64" s="215" t="s">
        <v>50</v>
      </c>
    </row>
    <row r="65" spans="1:24" s="222" customFormat="1" ht="128.25" hidden="1" customHeight="1">
      <c r="A65" s="12" t="s">
        <v>421</v>
      </c>
      <c r="B65" s="12" t="s">
        <v>831</v>
      </c>
      <c r="C65" s="12" t="s">
        <v>831</v>
      </c>
      <c r="D65" s="12" t="s">
        <v>832</v>
      </c>
      <c r="E65" s="12">
        <v>15</v>
      </c>
      <c r="F65" s="12" t="s">
        <v>833</v>
      </c>
      <c r="G65" s="12" t="s">
        <v>45</v>
      </c>
      <c r="H65" s="12" t="s">
        <v>36</v>
      </c>
      <c r="I65" s="12" t="s">
        <v>37</v>
      </c>
      <c r="J65" s="62">
        <v>24</v>
      </c>
      <c r="K65" s="65">
        <v>2020</v>
      </c>
      <c r="L65" s="201"/>
      <c r="M65" s="12">
        <v>1</v>
      </c>
      <c r="N65" s="12">
        <v>1494153</v>
      </c>
      <c r="O65" s="12" t="s">
        <v>959</v>
      </c>
      <c r="P65" s="12" t="s">
        <v>107</v>
      </c>
      <c r="Q65" s="64">
        <v>4000</v>
      </c>
      <c r="R65" s="64">
        <v>0</v>
      </c>
      <c r="S65" s="64">
        <f t="shared" si="0"/>
        <v>4000</v>
      </c>
      <c r="T65" s="12" t="s">
        <v>41</v>
      </c>
      <c r="U65" s="210" t="s">
        <v>2225</v>
      </c>
      <c r="V65" s="131" t="s">
        <v>92</v>
      </c>
      <c r="W65" s="210" t="s">
        <v>93</v>
      </c>
      <c r="X65" s="215" t="s">
        <v>50</v>
      </c>
    </row>
    <row r="66" spans="1:24" s="222" customFormat="1" ht="128.25" hidden="1" customHeight="1">
      <c r="A66" s="12" t="s">
        <v>421</v>
      </c>
      <c r="B66" s="12" t="s">
        <v>831</v>
      </c>
      <c r="C66" s="12" t="s">
        <v>831</v>
      </c>
      <c r="D66" s="12" t="s">
        <v>832</v>
      </c>
      <c r="E66" s="12">
        <v>15</v>
      </c>
      <c r="F66" s="12" t="s">
        <v>833</v>
      </c>
      <c r="G66" s="12" t="s">
        <v>45</v>
      </c>
      <c r="H66" s="12" t="s">
        <v>36</v>
      </c>
      <c r="I66" s="12" t="s">
        <v>37</v>
      </c>
      <c r="J66" s="62">
        <v>24</v>
      </c>
      <c r="K66" s="65">
        <v>2020</v>
      </c>
      <c r="L66" s="201"/>
      <c r="M66" s="12">
        <v>1</v>
      </c>
      <c r="N66" s="12">
        <v>1489723</v>
      </c>
      <c r="O66" s="12" t="s">
        <v>961</v>
      </c>
      <c r="P66" s="12" t="s">
        <v>107</v>
      </c>
      <c r="Q66" s="64">
        <v>4000</v>
      </c>
      <c r="R66" s="64">
        <v>0</v>
      </c>
      <c r="S66" s="64">
        <f t="shared" si="0"/>
        <v>4000</v>
      </c>
      <c r="T66" s="12" t="s">
        <v>41</v>
      </c>
      <c r="U66" s="210" t="s">
        <v>2225</v>
      </c>
      <c r="V66" s="131" t="s">
        <v>92</v>
      </c>
      <c r="W66" s="210" t="s">
        <v>93</v>
      </c>
      <c r="X66" s="215" t="s">
        <v>50</v>
      </c>
    </row>
    <row r="67" spans="1:24" s="222" customFormat="1" ht="128.25" hidden="1" customHeight="1">
      <c r="A67" s="12" t="s">
        <v>421</v>
      </c>
      <c r="B67" s="12" t="s">
        <v>831</v>
      </c>
      <c r="C67" s="12" t="s">
        <v>831</v>
      </c>
      <c r="D67" s="12" t="s">
        <v>832</v>
      </c>
      <c r="E67" s="12">
        <v>15</v>
      </c>
      <c r="F67" s="12" t="s">
        <v>833</v>
      </c>
      <c r="G67" s="12" t="s">
        <v>45</v>
      </c>
      <c r="H67" s="12" t="s">
        <v>36</v>
      </c>
      <c r="I67" s="12" t="s">
        <v>37</v>
      </c>
      <c r="J67" s="62">
        <v>24</v>
      </c>
      <c r="K67" s="65">
        <v>2020</v>
      </c>
      <c r="L67" s="201"/>
      <c r="M67" s="12">
        <v>1</v>
      </c>
      <c r="N67" s="12">
        <v>1517696</v>
      </c>
      <c r="O67" s="12" t="s">
        <v>883</v>
      </c>
      <c r="P67" s="12" t="s">
        <v>107</v>
      </c>
      <c r="Q67" s="64">
        <v>4000</v>
      </c>
      <c r="R67" s="64">
        <v>0</v>
      </c>
      <c r="S67" s="64">
        <f t="shared" si="0"/>
        <v>4000</v>
      </c>
      <c r="T67" s="12" t="s">
        <v>41</v>
      </c>
      <c r="U67" s="210" t="s">
        <v>2225</v>
      </c>
      <c r="V67" s="131" t="s">
        <v>92</v>
      </c>
      <c r="W67" s="210" t="s">
        <v>93</v>
      </c>
      <c r="X67" s="215" t="s">
        <v>50</v>
      </c>
    </row>
    <row r="68" spans="1:24" s="222" customFormat="1" ht="128.25" hidden="1" customHeight="1">
      <c r="A68" s="12" t="s">
        <v>421</v>
      </c>
      <c r="B68" s="12" t="s">
        <v>831</v>
      </c>
      <c r="C68" s="12" t="s">
        <v>831</v>
      </c>
      <c r="D68" s="12" t="s">
        <v>832</v>
      </c>
      <c r="E68" s="12">
        <v>15</v>
      </c>
      <c r="F68" s="12" t="s">
        <v>833</v>
      </c>
      <c r="G68" s="12" t="s">
        <v>45</v>
      </c>
      <c r="H68" s="12" t="s">
        <v>36</v>
      </c>
      <c r="I68" s="12" t="s">
        <v>37</v>
      </c>
      <c r="J68" s="62">
        <v>24</v>
      </c>
      <c r="K68" s="65">
        <v>2020</v>
      </c>
      <c r="L68" s="201"/>
      <c r="M68" s="12">
        <v>1</v>
      </c>
      <c r="N68" s="12">
        <v>1810266</v>
      </c>
      <c r="O68" s="12" t="s">
        <v>975</v>
      </c>
      <c r="P68" s="12" t="s">
        <v>40</v>
      </c>
      <c r="Q68" s="64">
        <v>4000</v>
      </c>
      <c r="R68" s="64">
        <v>0</v>
      </c>
      <c r="S68" s="64">
        <f t="shared" ref="S68:S131" si="4">(R68+Q68)*M68</f>
        <v>4000</v>
      </c>
      <c r="T68" s="12" t="s">
        <v>41</v>
      </c>
      <c r="U68" s="210" t="s">
        <v>2225</v>
      </c>
      <c r="V68" s="131" t="s">
        <v>92</v>
      </c>
      <c r="W68" s="210" t="s">
        <v>93</v>
      </c>
      <c r="X68" s="215" t="s">
        <v>50</v>
      </c>
    </row>
    <row r="69" spans="1:24" s="222" customFormat="1" ht="128.25" hidden="1" customHeight="1">
      <c r="A69" s="12" t="s">
        <v>421</v>
      </c>
      <c r="B69" s="12" t="s">
        <v>831</v>
      </c>
      <c r="C69" s="12" t="s">
        <v>831</v>
      </c>
      <c r="D69" s="12" t="s">
        <v>832</v>
      </c>
      <c r="E69" s="12">
        <v>15</v>
      </c>
      <c r="F69" s="12" t="s">
        <v>833</v>
      </c>
      <c r="G69" s="12" t="s">
        <v>45</v>
      </c>
      <c r="H69" s="12" t="s">
        <v>36</v>
      </c>
      <c r="I69" s="12" t="s">
        <v>37</v>
      </c>
      <c r="J69" s="62">
        <v>24</v>
      </c>
      <c r="K69" s="65">
        <v>2020</v>
      </c>
      <c r="L69" s="201"/>
      <c r="M69" s="12">
        <v>1</v>
      </c>
      <c r="N69" s="12">
        <v>2264159</v>
      </c>
      <c r="O69" s="12" t="s">
        <v>988</v>
      </c>
      <c r="P69" s="12" t="s">
        <v>40</v>
      </c>
      <c r="Q69" s="64">
        <v>4000</v>
      </c>
      <c r="R69" s="64">
        <v>0</v>
      </c>
      <c r="S69" s="64">
        <f t="shared" si="4"/>
        <v>4000</v>
      </c>
      <c r="T69" s="12" t="s">
        <v>41</v>
      </c>
      <c r="U69" s="210" t="s">
        <v>2225</v>
      </c>
      <c r="V69" s="131" t="s">
        <v>92</v>
      </c>
      <c r="W69" s="210" t="s">
        <v>93</v>
      </c>
      <c r="X69" s="215" t="s">
        <v>50</v>
      </c>
    </row>
    <row r="70" spans="1:24" s="222" customFormat="1" ht="128.25" hidden="1" customHeight="1">
      <c r="A70" s="12" t="s">
        <v>421</v>
      </c>
      <c r="B70" s="12" t="s">
        <v>831</v>
      </c>
      <c r="C70" s="12" t="s">
        <v>831</v>
      </c>
      <c r="D70" s="12" t="s">
        <v>832</v>
      </c>
      <c r="E70" s="12">
        <v>15</v>
      </c>
      <c r="F70" s="12" t="s">
        <v>833</v>
      </c>
      <c r="G70" s="12" t="s">
        <v>45</v>
      </c>
      <c r="H70" s="12" t="s">
        <v>36</v>
      </c>
      <c r="I70" s="12" t="s">
        <v>37</v>
      </c>
      <c r="J70" s="62">
        <v>24</v>
      </c>
      <c r="K70" s="65">
        <v>2020</v>
      </c>
      <c r="L70" s="201"/>
      <c r="M70" s="12">
        <v>1</v>
      </c>
      <c r="N70" s="12">
        <v>1802226</v>
      </c>
      <c r="O70" s="12" t="s">
        <v>892</v>
      </c>
      <c r="P70" s="12" t="s">
        <v>40</v>
      </c>
      <c r="Q70" s="64">
        <v>4000</v>
      </c>
      <c r="R70" s="64">
        <v>0</v>
      </c>
      <c r="S70" s="64">
        <f t="shared" si="4"/>
        <v>4000</v>
      </c>
      <c r="T70" s="12" t="s">
        <v>41</v>
      </c>
      <c r="U70" s="210" t="s">
        <v>2225</v>
      </c>
      <c r="V70" s="131" t="s">
        <v>92</v>
      </c>
      <c r="W70" s="210" t="s">
        <v>93</v>
      </c>
      <c r="X70" s="215" t="s">
        <v>50</v>
      </c>
    </row>
    <row r="71" spans="1:24" s="222" customFormat="1" ht="128.25" hidden="1" customHeight="1">
      <c r="A71" s="12" t="s">
        <v>421</v>
      </c>
      <c r="B71" s="12" t="s">
        <v>831</v>
      </c>
      <c r="C71" s="12" t="s">
        <v>831</v>
      </c>
      <c r="D71" s="12" t="s">
        <v>832</v>
      </c>
      <c r="E71" s="12">
        <v>15</v>
      </c>
      <c r="F71" s="12" t="s">
        <v>833</v>
      </c>
      <c r="G71" s="12" t="s">
        <v>45</v>
      </c>
      <c r="H71" s="12" t="s">
        <v>36</v>
      </c>
      <c r="I71" s="12" t="s">
        <v>37</v>
      </c>
      <c r="J71" s="62">
        <v>24</v>
      </c>
      <c r="K71" s="65">
        <v>2020</v>
      </c>
      <c r="L71" s="201"/>
      <c r="M71" s="12">
        <v>1</v>
      </c>
      <c r="N71" s="12">
        <v>1820505</v>
      </c>
      <c r="O71" s="12" t="s">
        <v>932</v>
      </c>
      <c r="P71" s="12" t="s">
        <v>40</v>
      </c>
      <c r="Q71" s="64">
        <v>4000</v>
      </c>
      <c r="R71" s="64">
        <v>0</v>
      </c>
      <c r="S71" s="64">
        <f t="shared" si="4"/>
        <v>4000</v>
      </c>
      <c r="T71" s="12" t="s">
        <v>41</v>
      </c>
      <c r="U71" s="210" t="s">
        <v>2225</v>
      </c>
      <c r="V71" s="131" t="s">
        <v>92</v>
      </c>
      <c r="W71" s="210" t="s">
        <v>93</v>
      </c>
      <c r="X71" s="215" t="s">
        <v>50</v>
      </c>
    </row>
    <row r="72" spans="1:24" s="222" customFormat="1" ht="128.25" hidden="1" customHeight="1">
      <c r="A72" s="12" t="s">
        <v>421</v>
      </c>
      <c r="B72" s="12" t="s">
        <v>831</v>
      </c>
      <c r="C72" s="12" t="s">
        <v>831</v>
      </c>
      <c r="D72" s="12" t="s">
        <v>832</v>
      </c>
      <c r="E72" s="12">
        <v>15</v>
      </c>
      <c r="F72" s="12" t="s">
        <v>833</v>
      </c>
      <c r="G72" s="12" t="s">
        <v>45</v>
      </c>
      <c r="H72" s="12" t="s">
        <v>36</v>
      </c>
      <c r="I72" s="12" t="s">
        <v>37</v>
      </c>
      <c r="J72" s="62">
        <v>24</v>
      </c>
      <c r="K72" s="65">
        <v>2020</v>
      </c>
      <c r="L72" s="201"/>
      <c r="M72" s="12">
        <v>1</v>
      </c>
      <c r="N72" s="12">
        <v>2113736</v>
      </c>
      <c r="O72" s="12" t="s">
        <v>916</v>
      </c>
      <c r="P72" s="12" t="s">
        <v>40</v>
      </c>
      <c r="Q72" s="64">
        <v>4000</v>
      </c>
      <c r="R72" s="64">
        <v>0</v>
      </c>
      <c r="S72" s="64">
        <f t="shared" si="4"/>
        <v>4000</v>
      </c>
      <c r="T72" s="12" t="s">
        <v>41</v>
      </c>
      <c r="U72" s="210" t="s">
        <v>2225</v>
      </c>
      <c r="V72" s="131" t="s">
        <v>92</v>
      </c>
      <c r="W72" s="210" t="s">
        <v>93</v>
      </c>
      <c r="X72" s="215" t="s">
        <v>50</v>
      </c>
    </row>
    <row r="73" spans="1:24" s="222" customFormat="1" ht="128.25" hidden="1" customHeight="1">
      <c r="A73" s="12" t="s">
        <v>421</v>
      </c>
      <c r="B73" s="12" t="s">
        <v>831</v>
      </c>
      <c r="C73" s="12" t="s">
        <v>831</v>
      </c>
      <c r="D73" s="12" t="s">
        <v>832</v>
      </c>
      <c r="E73" s="12">
        <v>15</v>
      </c>
      <c r="F73" s="12" t="s">
        <v>833</v>
      </c>
      <c r="G73" s="12" t="s">
        <v>45</v>
      </c>
      <c r="H73" s="12" t="s">
        <v>36</v>
      </c>
      <c r="I73" s="12" t="s">
        <v>37</v>
      </c>
      <c r="J73" s="62">
        <v>24</v>
      </c>
      <c r="K73" s="65">
        <v>2020</v>
      </c>
      <c r="L73" s="201"/>
      <c r="M73" s="12">
        <v>1</v>
      </c>
      <c r="N73" s="12">
        <v>1801179</v>
      </c>
      <c r="O73" s="12" t="s">
        <v>834</v>
      </c>
      <c r="P73" s="12" t="s">
        <v>107</v>
      </c>
      <c r="Q73" s="64">
        <v>4000</v>
      </c>
      <c r="R73" s="64">
        <v>0</v>
      </c>
      <c r="S73" s="64">
        <f t="shared" si="4"/>
        <v>4000</v>
      </c>
      <c r="T73" s="12" t="s">
        <v>41</v>
      </c>
      <c r="U73" s="210" t="s">
        <v>2225</v>
      </c>
      <c r="V73" s="131" t="s">
        <v>92</v>
      </c>
      <c r="W73" s="210" t="s">
        <v>93</v>
      </c>
      <c r="X73" s="215" t="s">
        <v>50</v>
      </c>
    </row>
    <row r="74" spans="1:24" s="222" customFormat="1" ht="128.25" hidden="1" customHeight="1">
      <c r="A74" s="12" t="s">
        <v>421</v>
      </c>
      <c r="B74" s="12" t="s">
        <v>831</v>
      </c>
      <c r="C74" s="12" t="s">
        <v>831</v>
      </c>
      <c r="D74" s="12" t="s">
        <v>832</v>
      </c>
      <c r="E74" s="12">
        <v>15</v>
      </c>
      <c r="F74" s="12" t="s">
        <v>833</v>
      </c>
      <c r="G74" s="12" t="s">
        <v>45</v>
      </c>
      <c r="H74" s="12" t="s">
        <v>36</v>
      </c>
      <c r="I74" s="12" t="s">
        <v>37</v>
      </c>
      <c r="J74" s="62">
        <v>24</v>
      </c>
      <c r="K74" s="65">
        <v>2020</v>
      </c>
      <c r="L74" s="201"/>
      <c r="M74" s="12">
        <v>1</v>
      </c>
      <c r="N74" s="12">
        <v>2264147</v>
      </c>
      <c r="O74" s="12" t="s">
        <v>982</v>
      </c>
      <c r="P74" s="12" t="s">
        <v>40</v>
      </c>
      <c r="Q74" s="64">
        <v>4000</v>
      </c>
      <c r="R74" s="64">
        <v>0</v>
      </c>
      <c r="S74" s="64">
        <f t="shared" si="4"/>
        <v>4000</v>
      </c>
      <c r="T74" s="12" t="s">
        <v>41</v>
      </c>
      <c r="U74" s="210" t="s">
        <v>2225</v>
      </c>
      <c r="V74" s="131" t="s">
        <v>92</v>
      </c>
      <c r="W74" s="210" t="s">
        <v>93</v>
      </c>
      <c r="X74" s="215" t="s">
        <v>50</v>
      </c>
    </row>
    <row r="75" spans="1:24" s="222" customFormat="1" ht="128.25" hidden="1" customHeight="1">
      <c r="A75" s="12" t="s">
        <v>421</v>
      </c>
      <c r="B75" s="12" t="s">
        <v>831</v>
      </c>
      <c r="C75" s="12" t="s">
        <v>831</v>
      </c>
      <c r="D75" s="12" t="s">
        <v>832</v>
      </c>
      <c r="E75" s="12">
        <v>15</v>
      </c>
      <c r="F75" s="12" t="s">
        <v>833</v>
      </c>
      <c r="G75" s="12" t="s">
        <v>45</v>
      </c>
      <c r="H75" s="12" t="s">
        <v>36</v>
      </c>
      <c r="I75" s="12" t="s">
        <v>37</v>
      </c>
      <c r="J75" s="62">
        <v>24</v>
      </c>
      <c r="K75" s="65">
        <v>2020</v>
      </c>
      <c r="L75" s="201"/>
      <c r="M75" s="12">
        <v>1</v>
      </c>
      <c r="N75" s="12">
        <v>2145976</v>
      </c>
      <c r="O75" s="12" t="s">
        <v>969</v>
      </c>
      <c r="P75" s="12" t="s">
        <v>970</v>
      </c>
      <c r="Q75" s="64">
        <v>4000</v>
      </c>
      <c r="R75" s="64">
        <v>0</v>
      </c>
      <c r="S75" s="64">
        <f t="shared" si="4"/>
        <v>4000</v>
      </c>
      <c r="T75" s="12" t="s">
        <v>41</v>
      </c>
      <c r="U75" s="210" t="s">
        <v>2225</v>
      </c>
      <c r="V75" s="131" t="s">
        <v>92</v>
      </c>
      <c r="W75" s="210" t="s">
        <v>93</v>
      </c>
      <c r="X75" s="215" t="s">
        <v>50</v>
      </c>
    </row>
    <row r="76" spans="1:24" s="222" customFormat="1" ht="128.25" hidden="1" customHeight="1">
      <c r="A76" s="12" t="s">
        <v>421</v>
      </c>
      <c r="B76" s="12" t="s">
        <v>831</v>
      </c>
      <c r="C76" s="12" t="s">
        <v>831</v>
      </c>
      <c r="D76" s="12" t="s">
        <v>832</v>
      </c>
      <c r="E76" s="12">
        <v>15</v>
      </c>
      <c r="F76" s="12" t="s">
        <v>833</v>
      </c>
      <c r="G76" s="12" t="s">
        <v>45</v>
      </c>
      <c r="H76" s="12" t="s">
        <v>36</v>
      </c>
      <c r="I76" s="12" t="s">
        <v>37</v>
      </c>
      <c r="J76" s="62">
        <v>24</v>
      </c>
      <c r="K76" s="65">
        <v>2020</v>
      </c>
      <c r="L76" s="201"/>
      <c r="M76" s="12">
        <v>1</v>
      </c>
      <c r="N76" s="12">
        <v>2997988</v>
      </c>
      <c r="O76" s="12" t="s">
        <v>956</v>
      </c>
      <c r="P76" s="12" t="s">
        <v>957</v>
      </c>
      <c r="Q76" s="64">
        <v>4000</v>
      </c>
      <c r="R76" s="64">
        <v>0</v>
      </c>
      <c r="S76" s="64">
        <f t="shared" si="4"/>
        <v>4000</v>
      </c>
      <c r="T76" s="12" t="s">
        <v>41</v>
      </c>
      <c r="U76" s="210" t="s">
        <v>2225</v>
      </c>
      <c r="V76" s="131" t="s">
        <v>92</v>
      </c>
      <c r="W76" s="210" t="s">
        <v>93</v>
      </c>
      <c r="X76" s="215" t="s">
        <v>50</v>
      </c>
    </row>
    <row r="77" spans="1:24" s="222" customFormat="1" ht="128.25" hidden="1" customHeight="1">
      <c r="A77" s="12" t="s">
        <v>421</v>
      </c>
      <c r="B77" s="12" t="s">
        <v>831</v>
      </c>
      <c r="C77" s="12" t="s">
        <v>831</v>
      </c>
      <c r="D77" s="12" t="s">
        <v>832</v>
      </c>
      <c r="E77" s="12">
        <v>15</v>
      </c>
      <c r="F77" s="12" t="s">
        <v>833</v>
      </c>
      <c r="G77" s="12" t="s">
        <v>45</v>
      </c>
      <c r="H77" s="12" t="s">
        <v>36</v>
      </c>
      <c r="I77" s="12" t="s">
        <v>37</v>
      </c>
      <c r="J77" s="62">
        <v>24</v>
      </c>
      <c r="K77" s="65">
        <v>2020</v>
      </c>
      <c r="L77" s="201"/>
      <c r="M77" s="12">
        <v>1</v>
      </c>
      <c r="N77" s="12">
        <v>1489667</v>
      </c>
      <c r="O77" s="12" t="s">
        <v>978</v>
      </c>
      <c r="P77" s="12" t="s">
        <v>107</v>
      </c>
      <c r="Q77" s="64">
        <v>4000</v>
      </c>
      <c r="R77" s="64">
        <v>0</v>
      </c>
      <c r="S77" s="64">
        <f t="shared" si="4"/>
        <v>4000</v>
      </c>
      <c r="T77" s="12" t="s">
        <v>41</v>
      </c>
      <c r="U77" s="210" t="s">
        <v>2225</v>
      </c>
      <c r="V77" s="131" t="s">
        <v>92</v>
      </c>
      <c r="W77" s="210" t="s">
        <v>93</v>
      </c>
      <c r="X77" s="215" t="s">
        <v>50</v>
      </c>
    </row>
    <row r="78" spans="1:24" s="222" customFormat="1" ht="128.25" hidden="1" customHeight="1">
      <c r="A78" s="12" t="s">
        <v>421</v>
      </c>
      <c r="B78" s="12" t="s">
        <v>831</v>
      </c>
      <c r="C78" s="12" t="s">
        <v>831</v>
      </c>
      <c r="D78" s="12" t="s">
        <v>832</v>
      </c>
      <c r="E78" s="12">
        <v>15</v>
      </c>
      <c r="F78" s="12" t="s">
        <v>833</v>
      </c>
      <c r="G78" s="12" t="s">
        <v>45</v>
      </c>
      <c r="H78" s="12" t="s">
        <v>36</v>
      </c>
      <c r="I78" s="12" t="s">
        <v>37</v>
      </c>
      <c r="J78" s="62">
        <v>24</v>
      </c>
      <c r="K78" s="65">
        <v>2020</v>
      </c>
      <c r="L78" s="201"/>
      <c r="M78" s="12">
        <v>1</v>
      </c>
      <c r="N78" s="12">
        <v>2263986</v>
      </c>
      <c r="O78" s="12" t="s">
        <v>856</v>
      </c>
      <c r="P78" s="12" t="s">
        <v>40</v>
      </c>
      <c r="Q78" s="64">
        <v>4000</v>
      </c>
      <c r="R78" s="64">
        <v>0</v>
      </c>
      <c r="S78" s="64">
        <f t="shared" si="4"/>
        <v>4000</v>
      </c>
      <c r="T78" s="12" t="s">
        <v>41</v>
      </c>
      <c r="U78" s="210" t="s">
        <v>2225</v>
      </c>
      <c r="V78" s="131" t="s">
        <v>92</v>
      </c>
      <c r="W78" s="210" t="s">
        <v>93</v>
      </c>
      <c r="X78" s="215" t="s">
        <v>50</v>
      </c>
    </row>
    <row r="79" spans="1:24" s="222" customFormat="1" ht="128.25" hidden="1" customHeight="1">
      <c r="A79" s="12" t="s">
        <v>421</v>
      </c>
      <c r="B79" s="12" t="s">
        <v>831</v>
      </c>
      <c r="C79" s="12" t="s">
        <v>831</v>
      </c>
      <c r="D79" s="12" t="s">
        <v>832</v>
      </c>
      <c r="E79" s="12">
        <v>15</v>
      </c>
      <c r="F79" s="12" t="s">
        <v>833</v>
      </c>
      <c r="G79" s="12" t="s">
        <v>45</v>
      </c>
      <c r="H79" s="12" t="s">
        <v>36</v>
      </c>
      <c r="I79" s="12" t="s">
        <v>37</v>
      </c>
      <c r="J79" s="62">
        <v>24</v>
      </c>
      <c r="K79" s="65">
        <v>2020</v>
      </c>
      <c r="L79" s="201"/>
      <c r="M79" s="12">
        <v>1</v>
      </c>
      <c r="N79" s="12">
        <v>3001746</v>
      </c>
      <c r="O79" s="12" t="s">
        <v>838</v>
      </c>
      <c r="P79" s="12" t="s">
        <v>40</v>
      </c>
      <c r="Q79" s="64">
        <v>4000</v>
      </c>
      <c r="R79" s="64">
        <v>0</v>
      </c>
      <c r="S79" s="64">
        <f t="shared" si="4"/>
        <v>4000</v>
      </c>
      <c r="T79" s="12" t="s">
        <v>41</v>
      </c>
      <c r="U79" s="210" t="s">
        <v>2225</v>
      </c>
      <c r="V79" s="131" t="s">
        <v>92</v>
      </c>
      <c r="W79" s="210" t="s">
        <v>93</v>
      </c>
      <c r="X79" s="215" t="s">
        <v>50</v>
      </c>
    </row>
    <row r="80" spans="1:24" ht="128.25" hidden="1" customHeight="1">
      <c r="A80" s="37" t="s">
        <v>421</v>
      </c>
      <c r="B80" s="37" t="s">
        <v>831</v>
      </c>
      <c r="C80" s="37" t="s">
        <v>831</v>
      </c>
      <c r="D80" s="37" t="s">
        <v>835</v>
      </c>
      <c r="E80" s="37">
        <v>15</v>
      </c>
      <c r="F80" s="37" t="s">
        <v>836</v>
      </c>
      <c r="G80" s="37" t="s">
        <v>145</v>
      </c>
      <c r="H80" s="12" t="s">
        <v>36</v>
      </c>
      <c r="I80" s="37" t="s">
        <v>46</v>
      </c>
      <c r="J80" s="65">
        <v>120</v>
      </c>
      <c r="K80" s="65">
        <v>2020</v>
      </c>
      <c r="L80" s="201" t="s">
        <v>610</v>
      </c>
      <c r="M80" s="37">
        <v>1</v>
      </c>
      <c r="N80" s="37">
        <v>1801179</v>
      </c>
      <c r="O80" s="37" t="s">
        <v>834</v>
      </c>
      <c r="P80" s="37" t="s">
        <v>107</v>
      </c>
      <c r="Q80" s="60">
        <v>0</v>
      </c>
      <c r="R80" s="60">
        <v>0</v>
      </c>
      <c r="S80" s="60">
        <f t="shared" si="4"/>
        <v>0</v>
      </c>
      <c r="T80" s="37" t="s">
        <v>145</v>
      </c>
      <c r="U80" s="37"/>
      <c r="V80" s="216" t="s">
        <v>48</v>
      </c>
      <c r="W80" s="216" t="s">
        <v>837</v>
      </c>
      <c r="X80" s="217"/>
    </row>
    <row r="81" spans="1:24" ht="128.25" hidden="1" customHeight="1">
      <c r="A81" s="37" t="s">
        <v>421</v>
      </c>
      <c r="B81" s="37" t="s">
        <v>831</v>
      </c>
      <c r="C81" s="37" t="s">
        <v>831</v>
      </c>
      <c r="D81" s="37" t="s">
        <v>835</v>
      </c>
      <c r="E81" s="37">
        <v>15</v>
      </c>
      <c r="F81" s="37" t="s">
        <v>836</v>
      </c>
      <c r="G81" s="37" t="s">
        <v>35</v>
      </c>
      <c r="H81" s="12" t="s">
        <v>36</v>
      </c>
      <c r="I81" s="37" t="s">
        <v>37</v>
      </c>
      <c r="J81" s="65">
        <v>24</v>
      </c>
      <c r="K81" s="65">
        <v>2020</v>
      </c>
      <c r="L81" s="201"/>
      <c r="M81" s="37">
        <v>1</v>
      </c>
      <c r="N81" s="37">
        <v>2997988</v>
      </c>
      <c r="O81" s="37" t="s">
        <v>956</v>
      </c>
      <c r="P81" s="37" t="s">
        <v>957</v>
      </c>
      <c r="Q81" s="60">
        <v>4200</v>
      </c>
      <c r="R81" s="60">
        <v>0</v>
      </c>
      <c r="S81" s="60">
        <f t="shared" si="4"/>
        <v>4200</v>
      </c>
      <c r="T81" s="37" t="s">
        <v>41</v>
      </c>
      <c r="U81" s="37"/>
      <c r="V81" s="216" t="s">
        <v>48</v>
      </c>
      <c r="W81" s="216" t="s">
        <v>837</v>
      </c>
      <c r="X81" s="217"/>
    </row>
    <row r="82" spans="1:24" ht="128.25" hidden="1" customHeight="1">
      <c r="A82" s="37" t="s">
        <v>421</v>
      </c>
      <c r="B82" s="37" t="s">
        <v>831</v>
      </c>
      <c r="C82" s="37" t="s">
        <v>831</v>
      </c>
      <c r="D82" s="37" t="s">
        <v>835</v>
      </c>
      <c r="E82" s="37">
        <v>15</v>
      </c>
      <c r="F82" s="37" t="s">
        <v>836</v>
      </c>
      <c r="G82" s="37" t="s">
        <v>35</v>
      </c>
      <c r="H82" s="12" t="s">
        <v>36</v>
      </c>
      <c r="I82" s="37" t="s">
        <v>37</v>
      </c>
      <c r="J82" s="65">
        <v>24</v>
      </c>
      <c r="K82" s="65">
        <v>2020</v>
      </c>
      <c r="L82" s="201"/>
      <c r="M82" s="37">
        <v>1</v>
      </c>
      <c r="N82" s="37">
        <v>2145976</v>
      </c>
      <c r="O82" s="37" t="s">
        <v>969</v>
      </c>
      <c r="P82" s="37" t="s">
        <v>970</v>
      </c>
      <c r="Q82" s="60">
        <v>4200</v>
      </c>
      <c r="R82" s="60">
        <v>0</v>
      </c>
      <c r="S82" s="60">
        <f t="shared" si="4"/>
        <v>4200</v>
      </c>
      <c r="T82" s="37" t="s">
        <v>41</v>
      </c>
      <c r="U82" s="37"/>
      <c r="V82" s="216" t="s">
        <v>48</v>
      </c>
      <c r="W82" s="216" t="s">
        <v>837</v>
      </c>
      <c r="X82" s="217"/>
    </row>
    <row r="83" spans="1:24" ht="128.25" hidden="1" customHeight="1">
      <c r="A83" s="37" t="s">
        <v>421</v>
      </c>
      <c r="B83" s="37" t="s">
        <v>831</v>
      </c>
      <c r="C83" s="37" t="s">
        <v>831</v>
      </c>
      <c r="D83" s="37" t="s">
        <v>835</v>
      </c>
      <c r="E83" s="37">
        <v>15</v>
      </c>
      <c r="F83" s="37" t="s">
        <v>836</v>
      </c>
      <c r="G83" s="37" t="s">
        <v>35</v>
      </c>
      <c r="H83" s="12" t="s">
        <v>36</v>
      </c>
      <c r="I83" s="37" t="s">
        <v>37</v>
      </c>
      <c r="J83" s="65">
        <v>24</v>
      </c>
      <c r="K83" s="65">
        <v>2020</v>
      </c>
      <c r="L83" s="201"/>
      <c r="M83" s="37">
        <v>1</v>
      </c>
      <c r="N83" s="37">
        <v>3006343</v>
      </c>
      <c r="O83" s="37" t="s">
        <v>996</v>
      </c>
      <c r="P83" s="37" t="s">
        <v>40</v>
      </c>
      <c r="Q83" s="60">
        <v>4200</v>
      </c>
      <c r="R83" s="60">
        <v>0</v>
      </c>
      <c r="S83" s="60">
        <f t="shared" si="4"/>
        <v>4200</v>
      </c>
      <c r="T83" s="37" t="s">
        <v>41</v>
      </c>
      <c r="U83" s="37"/>
      <c r="V83" s="216" t="s">
        <v>48</v>
      </c>
      <c r="W83" s="216" t="s">
        <v>837</v>
      </c>
      <c r="X83" s="217"/>
    </row>
    <row r="84" spans="1:24" ht="128.25" hidden="1" customHeight="1">
      <c r="A84" s="12" t="s">
        <v>421</v>
      </c>
      <c r="B84" s="12" t="s">
        <v>831</v>
      </c>
      <c r="C84" s="12" t="s">
        <v>875</v>
      </c>
      <c r="D84" s="12" t="s">
        <v>876</v>
      </c>
      <c r="E84" s="12">
        <v>20</v>
      </c>
      <c r="F84" s="12" t="s">
        <v>877</v>
      </c>
      <c r="G84" s="12" t="s">
        <v>45</v>
      </c>
      <c r="H84" s="12" t="s">
        <v>36</v>
      </c>
      <c r="I84" s="12" t="s">
        <v>37</v>
      </c>
      <c r="J84" s="62">
        <v>20</v>
      </c>
      <c r="K84" s="65">
        <v>2020</v>
      </c>
      <c r="L84" s="201"/>
      <c r="M84" s="12">
        <v>1</v>
      </c>
      <c r="N84" s="12">
        <v>1822746</v>
      </c>
      <c r="O84" s="12" t="s">
        <v>984</v>
      </c>
      <c r="P84" s="12" t="s">
        <v>40</v>
      </c>
      <c r="Q84" s="64">
        <v>4000</v>
      </c>
      <c r="R84" s="64">
        <v>0</v>
      </c>
      <c r="S84" s="64">
        <f t="shared" si="4"/>
        <v>4000</v>
      </c>
      <c r="T84" s="12" t="s">
        <v>41</v>
      </c>
      <c r="U84" s="210" t="s">
        <v>2228</v>
      </c>
      <c r="V84" s="221" t="s">
        <v>243</v>
      </c>
      <c r="W84" s="221" t="s">
        <v>244</v>
      </c>
      <c r="X84" s="215" t="s">
        <v>58</v>
      </c>
    </row>
    <row r="85" spans="1:24" ht="128.25" hidden="1" customHeight="1">
      <c r="A85" s="12" t="s">
        <v>421</v>
      </c>
      <c r="B85" s="12" t="s">
        <v>831</v>
      </c>
      <c r="C85" s="12" t="s">
        <v>875</v>
      </c>
      <c r="D85" s="12" t="s">
        <v>876</v>
      </c>
      <c r="E85" s="12">
        <v>20</v>
      </c>
      <c r="F85" s="12" t="s">
        <v>877</v>
      </c>
      <c r="G85" s="12" t="s">
        <v>45</v>
      </c>
      <c r="H85" s="12" t="s">
        <v>36</v>
      </c>
      <c r="I85" s="12" t="s">
        <v>37</v>
      </c>
      <c r="J85" s="62">
        <v>20</v>
      </c>
      <c r="K85" s="65">
        <v>2020</v>
      </c>
      <c r="L85" s="201"/>
      <c r="M85" s="12">
        <v>1</v>
      </c>
      <c r="N85" s="12">
        <v>1093234</v>
      </c>
      <c r="O85" s="12" t="s">
        <v>990</v>
      </c>
      <c r="P85" s="12" t="s">
        <v>107</v>
      </c>
      <c r="Q85" s="64">
        <v>4000</v>
      </c>
      <c r="R85" s="64">
        <v>0</v>
      </c>
      <c r="S85" s="64">
        <f t="shared" si="4"/>
        <v>4000</v>
      </c>
      <c r="T85" s="12" t="s">
        <v>41</v>
      </c>
      <c r="U85" s="210" t="s">
        <v>2229</v>
      </c>
      <c r="V85" s="221" t="s">
        <v>243</v>
      </c>
      <c r="W85" s="221" t="s">
        <v>244</v>
      </c>
      <c r="X85" s="215" t="s">
        <v>58</v>
      </c>
    </row>
    <row r="86" spans="1:24" ht="128.25" hidden="1" customHeight="1">
      <c r="A86" s="12" t="s">
        <v>421</v>
      </c>
      <c r="B86" s="12" t="s">
        <v>831</v>
      </c>
      <c r="C86" s="12" t="s">
        <v>875</v>
      </c>
      <c r="D86" s="12" t="s">
        <v>876</v>
      </c>
      <c r="E86" s="12">
        <v>20</v>
      </c>
      <c r="F86" s="12" t="s">
        <v>877</v>
      </c>
      <c r="G86" s="12" t="s">
        <v>45</v>
      </c>
      <c r="H86" s="12" t="s">
        <v>36</v>
      </c>
      <c r="I86" s="12" t="s">
        <v>37</v>
      </c>
      <c r="J86" s="62">
        <v>20</v>
      </c>
      <c r="K86" s="65">
        <v>2020</v>
      </c>
      <c r="L86" s="201"/>
      <c r="M86" s="12">
        <v>1</v>
      </c>
      <c r="N86" s="12">
        <v>1568000</v>
      </c>
      <c r="O86" s="12" t="s">
        <v>994</v>
      </c>
      <c r="P86" s="12" t="s">
        <v>107</v>
      </c>
      <c r="Q86" s="64">
        <v>4000</v>
      </c>
      <c r="R86" s="64">
        <v>0</v>
      </c>
      <c r="S86" s="64">
        <f t="shared" si="4"/>
        <v>4000</v>
      </c>
      <c r="T86" s="12" t="s">
        <v>41</v>
      </c>
      <c r="U86" s="210" t="s">
        <v>2229</v>
      </c>
      <c r="V86" s="210" t="s">
        <v>243</v>
      </c>
      <c r="W86" s="221" t="s">
        <v>244</v>
      </c>
      <c r="X86" s="215" t="s">
        <v>58</v>
      </c>
    </row>
    <row r="87" spans="1:24" ht="128.25" hidden="1" customHeight="1">
      <c r="A87" s="12" t="s">
        <v>421</v>
      </c>
      <c r="B87" s="12" t="s">
        <v>831</v>
      </c>
      <c r="C87" s="12" t="s">
        <v>875</v>
      </c>
      <c r="D87" s="12" t="s">
        <v>876</v>
      </c>
      <c r="E87" s="12">
        <v>20</v>
      </c>
      <c r="F87" s="12" t="s">
        <v>877</v>
      </c>
      <c r="G87" s="12" t="s">
        <v>45</v>
      </c>
      <c r="H87" s="12" t="s">
        <v>36</v>
      </c>
      <c r="I87" s="12" t="s">
        <v>37</v>
      </c>
      <c r="J87" s="62">
        <v>20</v>
      </c>
      <c r="K87" s="65">
        <v>2020</v>
      </c>
      <c r="L87" s="201"/>
      <c r="M87" s="12">
        <v>1</v>
      </c>
      <c r="N87" s="12">
        <v>1632470</v>
      </c>
      <c r="O87" s="12" t="s">
        <v>907</v>
      </c>
      <c r="P87" s="12" t="s">
        <v>40</v>
      </c>
      <c r="Q87" s="64">
        <v>4000</v>
      </c>
      <c r="R87" s="64">
        <v>0</v>
      </c>
      <c r="S87" s="64">
        <f t="shared" si="4"/>
        <v>4000</v>
      </c>
      <c r="T87" s="12" t="s">
        <v>41</v>
      </c>
      <c r="U87" s="210" t="s">
        <v>2229</v>
      </c>
      <c r="V87" s="210" t="s">
        <v>243</v>
      </c>
      <c r="W87" s="221" t="s">
        <v>244</v>
      </c>
      <c r="X87" s="215" t="s">
        <v>58</v>
      </c>
    </row>
    <row r="88" spans="1:24" ht="128.25" hidden="1" customHeight="1">
      <c r="A88" s="12" t="s">
        <v>421</v>
      </c>
      <c r="B88" s="12" t="s">
        <v>831</v>
      </c>
      <c r="C88" s="12" t="s">
        <v>875</v>
      </c>
      <c r="D88" s="12" t="s">
        <v>876</v>
      </c>
      <c r="E88" s="12">
        <v>20</v>
      </c>
      <c r="F88" s="12" t="s">
        <v>877</v>
      </c>
      <c r="G88" s="12" t="s">
        <v>45</v>
      </c>
      <c r="H88" s="12" t="s">
        <v>36</v>
      </c>
      <c r="I88" s="12" t="s">
        <v>37</v>
      </c>
      <c r="J88" s="62">
        <v>20</v>
      </c>
      <c r="K88" s="65">
        <v>2020</v>
      </c>
      <c r="L88" s="201"/>
      <c r="M88" s="12">
        <v>1</v>
      </c>
      <c r="N88" s="12">
        <v>1489654</v>
      </c>
      <c r="O88" s="12" t="s">
        <v>928</v>
      </c>
      <c r="P88" s="12" t="s">
        <v>107</v>
      </c>
      <c r="Q88" s="64">
        <v>4000</v>
      </c>
      <c r="R88" s="64">
        <v>0</v>
      </c>
      <c r="S88" s="64">
        <f t="shared" si="4"/>
        <v>4000</v>
      </c>
      <c r="T88" s="12" t="s">
        <v>41</v>
      </c>
      <c r="U88" s="210" t="s">
        <v>2228</v>
      </c>
      <c r="V88" s="210" t="s">
        <v>243</v>
      </c>
      <c r="W88" s="221" t="s">
        <v>244</v>
      </c>
      <c r="X88" s="215" t="s">
        <v>58</v>
      </c>
    </row>
    <row r="89" spans="1:24" ht="128.25" hidden="1" customHeight="1">
      <c r="A89" s="12" t="s">
        <v>421</v>
      </c>
      <c r="B89" s="12" t="s">
        <v>831</v>
      </c>
      <c r="C89" s="12" t="s">
        <v>875</v>
      </c>
      <c r="D89" s="12" t="s">
        <v>876</v>
      </c>
      <c r="E89" s="12">
        <v>20</v>
      </c>
      <c r="F89" s="12" t="s">
        <v>877</v>
      </c>
      <c r="G89" s="12" t="s">
        <v>45</v>
      </c>
      <c r="H89" s="12" t="s">
        <v>36</v>
      </c>
      <c r="I89" s="12" t="s">
        <v>37</v>
      </c>
      <c r="J89" s="62">
        <v>20</v>
      </c>
      <c r="K89" s="65">
        <v>2020</v>
      </c>
      <c r="L89" s="201"/>
      <c r="M89" s="12">
        <v>1</v>
      </c>
      <c r="N89" s="12">
        <v>1489653</v>
      </c>
      <c r="O89" s="12" t="s">
        <v>933</v>
      </c>
      <c r="P89" s="12" t="s">
        <v>107</v>
      </c>
      <c r="Q89" s="64">
        <v>4000</v>
      </c>
      <c r="R89" s="64">
        <v>0</v>
      </c>
      <c r="S89" s="64">
        <f t="shared" si="4"/>
        <v>4000</v>
      </c>
      <c r="T89" s="12" t="s">
        <v>41</v>
      </c>
      <c r="U89" s="210" t="s">
        <v>2228</v>
      </c>
      <c r="V89" s="210" t="s">
        <v>243</v>
      </c>
      <c r="W89" s="221" t="s">
        <v>244</v>
      </c>
      <c r="X89" s="215" t="s">
        <v>58</v>
      </c>
    </row>
    <row r="90" spans="1:24" ht="128.25" hidden="1" customHeight="1">
      <c r="A90" s="12" t="s">
        <v>421</v>
      </c>
      <c r="B90" s="12" t="s">
        <v>831</v>
      </c>
      <c r="C90" s="12" t="s">
        <v>875</v>
      </c>
      <c r="D90" s="12" t="s">
        <v>876</v>
      </c>
      <c r="E90" s="12">
        <v>20</v>
      </c>
      <c r="F90" s="12" t="s">
        <v>877</v>
      </c>
      <c r="G90" s="12" t="s">
        <v>45</v>
      </c>
      <c r="H90" s="12" t="s">
        <v>36</v>
      </c>
      <c r="I90" s="12" t="s">
        <v>37</v>
      </c>
      <c r="J90" s="62">
        <v>20</v>
      </c>
      <c r="K90" s="65">
        <v>2020</v>
      </c>
      <c r="L90" s="201"/>
      <c r="M90" s="12">
        <v>1</v>
      </c>
      <c r="N90" s="12">
        <v>1822181</v>
      </c>
      <c r="O90" s="12" t="s">
        <v>951</v>
      </c>
      <c r="P90" s="12" t="s">
        <v>40</v>
      </c>
      <c r="Q90" s="64">
        <v>4000</v>
      </c>
      <c r="R90" s="64">
        <v>0</v>
      </c>
      <c r="S90" s="64">
        <f t="shared" si="4"/>
        <v>4000</v>
      </c>
      <c r="T90" s="12" t="s">
        <v>41</v>
      </c>
      <c r="U90" s="210" t="s">
        <v>2228</v>
      </c>
      <c r="V90" s="210" t="s">
        <v>243</v>
      </c>
      <c r="W90" s="221" t="s">
        <v>244</v>
      </c>
      <c r="X90" s="215" t="s">
        <v>58</v>
      </c>
    </row>
    <row r="91" spans="1:24" ht="128.25" hidden="1" customHeight="1">
      <c r="A91" s="12" t="s">
        <v>421</v>
      </c>
      <c r="B91" s="12" t="s">
        <v>831</v>
      </c>
      <c r="C91" s="12" t="s">
        <v>875</v>
      </c>
      <c r="D91" s="12" t="s">
        <v>876</v>
      </c>
      <c r="E91" s="12">
        <v>20</v>
      </c>
      <c r="F91" s="12" t="s">
        <v>877</v>
      </c>
      <c r="G91" s="12" t="s">
        <v>45</v>
      </c>
      <c r="H91" s="12" t="s">
        <v>36</v>
      </c>
      <c r="I91" s="12" t="s">
        <v>37</v>
      </c>
      <c r="J91" s="62">
        <v>20</v>
      </c>
      <c r="K91" s="65">
        <v>2020</v>
      </c>
      <c r="L91" s="201"/>
      <c r="M91" s="12">
        <v>1</v>
      </c>
      <c r="N91" s="12">
        <v>1568346</v>
      </c>
      <c r="O91" s="12" t="s">
        <v>908</v>
      </c>
      <c r="P91" s="12" t="s">
        <v>107</v>
      </c>
      <c r="Q91" s="64">
        <v>4000</v>
      </c>
      <c r="R91" s="64">
        <v>0</v>
      </c>
      <c r="S91" s="64">
        <f t="shared" si="4"/>
        <v>4000</v>
      </c>
      <c r="T91" s="12" t="s">
        <v>41</v>
      </c>
      <c r="U91" s="210" t="s">
        <v>2228</v>
      </c>
      <c r="V91" s="210" t="s">
        <v>243</v>
      </c>
      <c r="W91" s="221" t="s">
        <v>244</v>
      </c>
      <c r="X91" s="215" t="s">
        <v>58</v>
      </c>
    </row>
    <row r="92" spans="1:24" ht="128.25" hidden="1" customHeight="1">
      <c r="A92" s="12" t="s">
        <v>421</v>
      </c>
      <c r="B92" s="12" t="s">
        <v>831</v>
      </c>
      <c r="C92" s="12" t="s">
        <v>875</v>
      </c>
      <c r="D92" s="12" t="s">
        <v>876</v>
      </c>
      <c r="E92" s="12">
        <v>20</v>
      </c>
      <c r="F92" s="12" t="s">
        <v>877</v>
      </c>
      <c r="G92" s="12" t="s">
        <v>45</v>
      </c>
      <c r="H92" s="12" t="s">
        <v>36</v>
      </c>
      <c r="I92" s="12" t="s">
        <v>37</v>
      </c>
      <c r="J92" s="62">
        <v>20</v>
      </c>
      <c r="K92" s="65">
        <v>2020</v>
      </c>
      <c r="L92" s="201"/>
      <c r="M92" s="12">
        <v>1</v>
      </c>
      <c r="N92" s="12">
        <v>1553783</v>
      </c>
      <c r="O92" s="12" t="s">
        <v>878</v>
      </c>
      <c r="P92" s="12" t="s">
        <v>107</v>
      </c>
      <c r="Q92" s="64">
        <v>4000</v>
      </c>
      <c r="R92" s="64">
        <v>0</v>
      </c>
      <c r="S92" s="64">
        <f t="shared" si="4"/>
        <v>4000</v>
      </c>
      <c r="T92" s="12" t="s">
        <v>41</v>
      </c>
      <c r="U92" s="210" t="s">
        <v>2228</v>
      </c>
      <c r="V92" s="210" t="s">
        <v>243</v>
      </c>
      <c r="W92" s="221" t="s">
        <v>244</v>
      </c>
      <c r="X92" s="215" t="s">
        <v>58</v>
      </c>
    </row>
    <row r="93" spans="1:24" ht="128.25" hidden="1" customHeight="1">
      <c r="A93" s="12" t="s">
        <v>421</v>
      </c>
      <c r="B93" s="12" t="s">
        <v>831</v>
      </c>
      <c r="C93" s="12" t="s">
        <v>875</v>
      </c>
      <c r="D93" s="12" t="s">
        <v>876</v>
      </c>
      <c r="E93" s="12">
        <v>20</v>
      </c>
      <c r="F93" s="12" t="s">
        <v>877</v>
      </c>
      <c r="G93" s="12" t="s">
        <v>45</v>
      </c>
      <c r="H93" s="12" t="s">
        <v>36</v>
      </c>
      <c r="I93" s="12" t="s">
        <v>37</v>
      </c>
      <c r="J93" s="62">
        <v>20</v>
      </c>
      <c r="K93" s="65">
        <v>2020</v>
      </c>
      <c r="L93" s="201"/>
      <c r="M93" s="12">
        <v>1</v>
      </c>
      <c r="N93" s="12">
        <v>1819858</v>
      </c>
      <c r="O93" s="12" t="s">
        <v>899</v>
      </c>
      <c r="P93" s="12" t="s">
        <v>40</v>
      </c>
      <c r="Q93" s="64">
        <v>4000</v>
      </c>
      <c r="R93" s="64">
        <v>0</v>
      </c>
      <c r="S93" s="64">
        <f t="shared" si="4"/>
        <v>4000</v>
      </c>
      <c r="T93" s="12" t="s">
        <v>41</v>
      </c>
      <c r="U93" s="210" t="s">
        <v>2228</v>
      </c>
      <c r="V93" s="210" t="s">
        <v>243</v>
      </c>
      <c r="W93" s="221" t="s">
        <v>244</v>
      </c>
      <c r="X93" s="215" t="s">
        <v>58</v>
      </c>
    </row>
    <row r="94" spans="1:24" ht="128.25" hidden="1" customHeight="1">
      <c r="A94" s="12" t="s">
        <v>421</v>
      </c>
      <c r="B94" s="12" t="s">
        <v>831</v>
      </c>
      <c r="C94" s="12" t="s">
        <v>875</v>
      </c>
      <c r="D94" s="12" t="s">
        <v>876</v>
      </c>
      <c r="E94" s="12">
        <v>20</v>
      </c>
      <c r="F94" s="12" t="s">
        <v>877</v>
      </c>
      <c r="G94" s="12" t="s">
        <v>45</v>
      </c>
      <c r="H94" s="12" t="s">
        <v>36</v>
      </c>
      <c r="I94" s="12" t="s">
        <v>37</v>
      </c>
      <c r="J94" s="62">
        <v>20</v>
      </c>
      <c r="K94" s="65">
        <v>2020</v>
      </c>
      <c r="L94" s="201"/>
      <c r="M94" s="12">
        <v>1</v>
      </c>
      <c r="N94" s="12">
        <v>1348545</v>
      </c>
      <c r="O94" s="12" t="s">
        <v>960</v>
      </c>
      <c r="P94" s="12" t="s">
        <v>40</v>
      </c>
      <c r="Q94" s="64">
        <v>4000</v>
      </c>
      <c r="R94" s="64">
        <v>0</v>
      </c>
      <c r="S94" s="64">
        <f t="shared" si="4"/>
        <v>4000</v>
      </c>
      <c r="T94" s="12" t="s">
        <v>41</v>
      </c>
      <c r="U94" s="210" t="s">
        <v>2228</v>
      </c>
      <c r="V94" s="210" t="s">
        <v>243</v>
      </c>
      <c r="W94" s="221" t="s">
        <v>244</v>
      </c>
      <c r="X94" s="215" t="s">
        <v>58</v>
      </c>
    </row>
    <row r="95" spans="1:24" ht="128.25" hidden="1" customHeight="1">
      <c r="A95" s="12" t="s">
        <v>421</v>
      </c>
      <c r="B95" s="12" t="s">
        <v>831</v>
      </c>
      <c r="C95" s="12" t="s">
        <v>875</v>
      </c>
      <c r="D95" s="12" t="s">
        <v>876</v>
      </c>
      <c r="E95" s="12">
        <v>20</v>
      </c>
      <c r="F95" s="12" t="s">
        <v>877</v>
      </c>
      <c r="G95" s="12" t="s">
        <v>45</v>
      </c>
      <c r="H95" s="12" t="s">
        <v>36</v>
      </c>
      <c r="I95" s="12" t="s">
        <v>37</v>
      </c>
      <c r="J95" s="62">
        <v>20</v>
      </c>
      <c r="K95" s="65">
        <v>2020</v>
      </c>
      <c r="L95" s="201"/>
      <c r="M95" s="12">
        <v>1</v>
      </c>
      <c r="N95" s="12">
        <v>3002572</v>
      </c>
      <c r="O95" s="12" t="s">
        <v>964</v>
      </c>
      <c r="P95" s="12" t="s">
        <v>40</v>
      </c>
      <c r="Q95" s="64">
        <v>4000</v>
      </c>
      <c r="R95" s="64">
        <v>0</v>
      </c>
      <c r="S95" s="64">
        <f t="shared" si="4"/>
        <v>4000</v>
      </c>
      <c r="T95" s="12" t="s">
        <v>41</v>
      </c>
      <c r="U95" s="210" t="s">
        <v>2228</v>
      </c>
      <c r="V95" s="210" t="s">
        <v>243</v>
      </c>
      <c r="W95" s="221" t="s">
        <v>244</v>
      </c>
      <c r="X95" s="215" t="s">
        <v>58</v>
      </c>
    </row>
    <row r="96" spans="1:24" ht="128.25" hidden="1" customHeight="1">
      <c r="A96" s="12" t="s">
        <v>421</v>
      </c>
      <c r="B96" s="12" t="s">
        <v>831</v>
      </c>
      <c r="C96" s="12" t="s">
        <v>831</v>
      </c>
      <c r="D96" s="12" t="s">
        <v>848</v>
      </c>
      <c r="E96" s="12">
        <v>15</v>
      </c>
      <c r="F96" s="12" t="s">
        <v>902</v>
      </c>
      <c r="G96" s="12" t="s">
        <v>45</v>
      </c>
      <c r="H96" s="12" t="s">
        <v>36</v>
      </c>
      <c r="I96" s="12" t="s">
        <v>37</v>
      </c>
      <c r="J96" s="62">
        <v>40</v>
      </c>
      <c r="K96" s="65">
        <v>2020</v>
      </c>
      <c r="L96" s="201"/>
      <c r="M96" s="37">
        <v>1</v>
      </c>
      <c r="N96" s="37">
        <v>1796036</v>
      </c>
      <c r="O96" s="37" t="s">
        <v>965</v>
      </c>
      <c r="P96" s="37" t="s">
        <v>40</v>
      </c>
      <c r="Q96" s="60">
        <v>0</v>
      </c>
      <c r="R96" s="60">
        <v>0</v>
      </c>
      <c r="S96" s="60">
        <f t="shared" si="4"/>
        <v>0</v>
      </c>
      <c r="T96" s="37" t="s">
        <v>41</v>
      </c>
      <c r="U96" s="37"/>
      <c r="V96" s="131" t="s">
        <v>48</v>
      </c>
      <c r="W96" s="216" t="s">
        <v>904</v>
      </c>
      <c r="X96" s="215" t="s">
        <v>78</v>
      </c>
    </row>
    <row r="97" spans="1:24" ht="128.25" hidden="1" customHeight="1">
      <c r="A97" s="37" t="s">
        <v>421</v>
      </c>
      <c r="B97" s="37" t="s">
        <v>831</v>
      </c>
      <c r="C97" s="37" t="s">
        <v>831</v>
      </c>
      <c r="D97" s="37" t="s">
        <v>901</v>
      </c>
      <c r="E97" s="37">
        <v>15</v>
      </c>
      <c r="F97" s="37" t="s">
        <v>902</v>
      </c>
      <c r="G97" s="37" t="s">
        <v>45</v>
      </c>
      <c r="H97" s="12" t="s">
        <v>36</v>
      </c>
      <c r="I97" s="37" t="s">
        <v>37</v>
      </c>
      <c r="J97" s="65">
        <v>40</v>
      </c>
      <c r="K97" s="65">
        <v>2020</v>
      </c>
      <c r="L97" s="201"/>
      <c r="M97" s="37">
        <v>1</v>
      </c>
      <c r="N97" s="37">
        <v>3002207</v>
      </c>
      <c r="O97" s="37" t="s">
        <v>968</v>
      </c>
      <c r="P97" s="37" t="s">
        <v>40</v>
      </c>
      <c r="Q97" s="60">
        <v>0</v>
      </c>
      <c r="R97" s="60">
        <v>0</v>
      </c>
      <c r="S97" s="60">
        <f t="shared" si="4"/>
        <v>0</v>
      </c>
      <c r="T97" s="37" t="s">
        <v>41</v>
      </c>
      <c r="U97" s="37"/>
      <c r="V97" s="131" t="s">
        <v>48</v>
      </c>
      <c r="W97" s="216" t="s">
        <v>904</v>
      </c>
      <c r="X97" s="215" t="s">
        <v>78</v>
      </c>
    </row>
    <row r="98" spans="1:24" ht="128.25" hidden="1" customHeight="1">
      <c r="A98" s="37" t="s">
        <v>421</v>
      </c>
      <c r="B98" s="37" t="s">
        <v>831</v>
      </c>
      <c r="C98" s="37" t="s">
        <v>831</v>
      </c>
      <c r="D98" s="37" t="s">
        <v>901</v>
      </c>
      <c r="E98" s="37">
        <v>15</v>
      </c>
      <c r="F98" s="37" t="s">
        <v>902</v>
      </c>
      <c r="G98" s="37" t="s">
        <v>45</v>
      </c>
      <c r="H98" s="12" t="s">
        <v>36</v>
      </c>
      <c r="I98" s="37" t="s">
        <v>37</v>
      </c>
      <c r="J98" s="65">
        <v>40</v>
      </c>
      <c r="K98" s="65">
        <v>2020</v>
      </c>
      <c r="L98" s="201"/>
      <c r="M98" s="37">
        <v>1</v>
      </c>
      <c r="N98" s="37">
        <v>1816688</v>
      </c>
      <c r="O98" s="37" t="s">
        <v>987</v>
      </c>
      <c r="P98" s="37" t="s">
        <v>40</v>
      </c>
      <c r="Q98" s="60">
        <v>0</v>
      </c>
      <c r="R98" s="60">
        <v>0</v>
      </c>
      <c r="S98" s="60">
        <f t="shared" si="4"/>
        <v>0</v>
      </c>
      <c r="T98" s="37" t="s">
        <v>41</v>
      </c>
      <c r="U98" s="37"/>
      <c r="V98" s="131" t="s">
        <v>48</v>
      </c>
      <c r="W98" s="216" t="s">
        <v>904</v>
      </c>
      <c r="X98" s="215" t="s">
        <v>78</v>
      </c>
    </row>
    <row r="99" spans="1:24" ht="128.25" hidden="1" customHeight="1">
      <c r="A99" s="37" t="s">
        <v>421</v>
      </c>
      <c r="B99" s="37" t="s">
        <v>831</v>
      </c>
      <c r="C99" s="37" t="s">
        <v>831</v>
      </c>
      <c r="D99" s="37" t="s">
        <v>901</v>
      </c>
      <c r="E99" s="37">
        <v>15</v>
      </c>
      <c r="F99" s="37" t="s">
        <v>902</v>
      </c>
      <c r="G99" s="37" t="s">
        <v>45</v>
      </c>
      <c r="H99" s="12" t="s">
        <v>36</v>
      </c>
      <c r="I99" s="37" t="s">
        <v>37</v>
      </c>
      <c r="J99" s="65">
        <v>40</v>
      </c>
      <c r="K99" s="65">
        <v>2020</v>
      </c>
      <c r="L99" s="201"/>
      <c r="M99" s="37">
        <v>1</v>
      </c>
      <c r="N99" s="37">
        <v>1820606</v>
      </c>
      <c r="O99" s="37" t="s">
        <v>962</v>
      </c>
      <c r="P99" s="37" t="s">
        <v>40</v>
      </c>
      <c r="Q99" s="60">
        <v>0</v>
      </c>
      <c r="R99" s="60">
        <v>0</v>
      </c>
      <c r="S99" s="60">
        <f t="shared" si="4"/>
        <v>0</v>
      </c>
      <c r="T99" s="37" t="s">
        <v>41</v>
      </c>
      <c r="U99" s="37"/>
      <c r="V99" s="131" t="s">
        <v>48</v>
      </c>
      <c r="W99" s="216" t="s">
        <v>904</v>
      </c>
      <c r="X99" s="215" t="s">
        <v>78</v>
      </c>
    </row>
    <row r="100" spans="1:24" ht="128.25" hidden="1" customHeight="1">
      <c r="A100" s="37" t="s">
        <v>421</v>
      </c>
      <c r="B100" s="37" t="s">
        <v>831</v>
      </c>
      <c r="C100" s="37" t="s">
        <v>831</v>
      </c>
      <c r="D100" s="37" t="s">
        <v>901</v>
      </c>
      <c r="E100" s="37">
        <v>15</v>
      </c>
      <c r="F100" s="37" t="s">
        <v>902</v>
      </c>
      <c r="G100" s="37" t="s">
        <v>45</v>
      </c>
      <c r="H100" s="12" t="s">
        <v>36</v>
      </c>
      <c r="I100" s="37" t="s">
        <v>37</v>
      </c>
      <c r="J100" s="65">
        <v>40</v>
      </c>
      <c r="K100" s="65">
        <v>2020</v>
      </c>
      <c r="L100" s="201"/>
      <c r="M100" s="37">
        <v>1</v>
      </c>
      <c r="N100" s="37">
        <v>1787337</v>
      </c>
      <c r="O100" s="37" t="s">
        <v>914</v>
      </c>
      <c r="P100" s="37" t="s">
        <v>40</v>
      </c>
      <c r="Q100" s="60">
        <v>0</v>
      </c>
      <c r="R100" s="60">
        <v>0</v>
      </c>
      <c r="S100" s="60">
        <f t="shared" si="4"/>
        <v>0</v>
      </c>
      <c r="T100" s="37" t="s">
        <v>41</v>
      </c>
      <c r="U100" s="37"/>
      <c r="V100" s="131" t="s">
        <v>48</v>
      </c>
      <c r="W100" s="216" t="s">
        <v>904</v>
      </c>
      <c r="X100" s="215" t="s">
        <v>78</v>
      </c>
    </row>
    <row r="101" spans="1:24" ht="128.25" hidden="1" customHeight="1">
      <c r="A101" s="37" t="s">
        <v>421</v>
      </c>
      <c r="B101" s="37" t="s">
        <v>831</v>
      </c>
      <c r="C101" s="37" t="s">
        <v>831</v>
      </c>
      <c r="D101" s="37" t="s">
        <v>901</v>
      </c>
      <c r="E101" s="37">
        <v>15</v>
      </c>
      <c r="F101" s="37" t="s">
        <v>902</v>
      </c>
      <c r="G101" s="37" t="s">
        <v>45</v>
      </c>
      <c r="H101" s="12" t="s">
        <v>36</v>
      </c>
      <c r="I101" s="37" t="s">
        <v>37</v>
      </c>
      <c r="J101" s="65">
        <v>40</v>
      </c>
      <c r="K101" s="65">
        <v>2020</v>
      </c>
      <c r="L101" s="201"/>
      <c r="M101" s="37">
        <v>1</v>
      </c>
      <c r="N101" s="37">
        <v>2089662</v>
      </c>
      <c r="O101" s="37" t="s">
        <v>950</v>
      </c>
      <c r="P101" s="37" t="s">
        <v>40</v>
      </c>
      <c r="Q101" s="60">
        <v>0</v>
      </c>
      <c r="R101" s="60">
        <v>0</v>
      </c>
      <c r="S101" s="60">
        <f t="shared" si="4"/>
        <v>0</v>
      </c>
      <c r="T101" s="37" t="s">
        <v>41</v>
      </c>
      <c r="U101" s="37"/>
      <c r="V101" s="131" t="s">
        <v>48</v>
      </c>
      <c r="W101" s="216" t="s">
        <v>904</v>
      </c>
      <c r="X101" s="215" t="s">
        <v>78</v>
      </c>
    </row>
    <row r="102" spans="1:24" ht="128.25" hidden="1" customHeight="1">
      <c r="A102" s="37" t="s">
        <v>421</v>
      </c>
      <c r="B102" s="37" t="s">
        <v>831</v>
      </c>
      <c r="C102" s="37" t="s">
        <v>831</v>
      </c>
      <c r="D102" s="37" t="s">
        <v>901</v>
      </c>
      <c r="E102" s="37">
        <v>15</v>
      </c>
      <c r="F102" s="37" t="s">
        <v>902</v>
      </c>
      <c r="G102" s="37" t="s">
        <v>45</v>
      </c>
      <c r="H102" s="12" t="s">
        <v>36</v>
      </c>
      <c r="I102" s="37" t="s">
        <v>37</v>
      </c>
      <c r="J102" s="65">
        <v>40</v>
      </c>
      <c r="K102" s="65">
        <v>2020</v>
      </c>
      <c r="L102" s="201"/>
      <c r="M102" s="37">
        <v>1</v>
      </c>
      <c r="N102" s="37">
        <v>1944730</v>
      </c>
      <c r="O102" s="37" t="s">
        <v>938</v>
      </c>
      <c r="P102" s="37" t="s">
        <v>40</v>
      </c>
      <c r="Q102" s="60">
        <v>0</v>
      </c>
      <c r="R102" s="60">
        <v>0</v>
      </c>
      <c r="S102" s="60">
        <f t="shared" si="4"/>
        <v>0</v>
      </c>
      <c r="T102" s="37" t="s">
        <v>41</v>
      </c>
      <c r="U102" s="37"/>
      <c r="V102" s="131" t="s">
        <v>48</v>
      </c>
      <c r="W102" s="216" t="s">
        <v>904</v>
      </c>
      <c r="X102" s="215" t="s">
        <v>78</v>
      </c>
    </row>
    <row r="103" spans="1:24" ht="128.25" hidden="1" customHeight="1">
      <c r="A103" s="37" t="s">
        <v>421</v>
      </c>
      <c r="B103" s="37" t="s">
        <v>831</v>
      </c>
      <c r="C103" s="37" t="s">
        <v>831</v>
      </c>
      <c r="D103" s="37" t="s">
        <v>901</v>
      </c>
      <c r="E103" s="37">
        <v>15</v>
      </c>
      <c r="F103" s="37" t="s">
        <v>902</v>
      </c>
      <c r="G103" s="37" t="s">
        <v>45</v>
      </c>
      <c r="H103" s="12" t="s">
        <v>36</v>
      </c>
      <c r="I103" s="37" t="s">
        <v>37</v>
      </c>
      <c r="J103" s="65">
        <v>40</v>
      </c>
      <c r="K103" s="65">
        <v>2020</v>
      </c>
      <c r="L103" s="201"/>
      <c r="M103" s="37">
        <v>1</v>
      </c>
      <c r="N103" s="37">
        <v>1820529</v>
      </c>
      <c r="O103" s="37" t="s">
        <v>903</v>
      </c>
      <c r="P103" s="37" t="s">
        <v>40</v>
      </c>
      <c r="Q103" s="60">
        <v>0</v>
      </c>
      <c r="R103" s="60">
        <v>0</v>
      </c>
      <c r="S103" s="60">
        <f t="shared" si="4"/>
        <v>0</v>
      </c>
      <c r="T103" s="37" t="s">
        <v>41</v>
      </c>
      <c r="U103" s="37"/>
      <c r="V103" s="131" t="s">
        <v>48</v>
      </c>
      <c r="W103" s="216" t="s">
        <v>904</v>
      </c>
      <c r="X103" s="215" t="s">
        <v>78</v>
      </c>
    </row>
    <row r="104" spans="1:24" s="222" customFormat="1" ht="128.25" hidden="1" customHeight="1">
      <c r="A104" s="12" t="s">
        <v>421</v>
      </c>
      <c r="B104" s="12" t="s">
        <v>831</v>
      </c>
      <c r="C104" s="12" t="s">
        <v>831</v>
      </c>
      <c r="D104" s="12" t="s">
        <v>890</v>
      </c>
      <c r="E104" s="12">
        <v>15</v>
      </c>
      <c r="F104" s="210" t="s">
        <v>942</v>
      </c>
      <c r="G104" s="12" t="s">
        <v>45</v>
      </c>
      <c r="H104" s="12" t="s">
        <v>36</v>
      </c>
      <c r="I104" s="12" t="s">
        <v>37</v>
      </c>
      <c r="J104" s="62">
        <v>16</v>
      </c>
      <c r="K104" s="65">
        <v>2020</v>
      </c>
      <c r="L104" s="201"/>
      <c r="M104" s="12">
        <v>1</v>
      </c>
      <c r="N104" s="12">
        <v>2264106</v>
      </c>
      <c r="O104" s="12" t="s">
        <v>943</v>
      </c>
      <c r="P104" s="12" t="s">
        <v>40</v>
      </c>
      <c r="Q104" s="64">
        <v>1800</v>
      </c>
      <c r="R104" s="64">
        <v>0</v>
      </c>
      <c r="S104" s="64">
        <f t="shared" si="4"/>
        <v>1800</v>
      </c>
      <c r="T104" s="12" t="s">
        <v>41</v>
      </c>
      <c r="U104" s="210" t="s">
        <v>45</v>
      </c>
      <c r="V104" s="131" t="s">
        <v>48</v>
      </c>
      <c r="W104" s="210" t="s">
        <v>49</v>
      </c>
      <c r="X104" s="215" t="s">
        <v>50</v>
      </c>
    </row>
    <row r="105" spans="1:24" s="222" customFormat="1" ht="128.25" hidden="1" customHeight="1">
      <c r="A105" s="12" t="s">
        <v>421</v>
      </c>
      <c r="B105" s="12" t="s">
        <v>831</v>
      </c>
      <c r="C105" s="12" t="s">
        <v>831</v>
      </c>
      <c r="D105" s="12" t="s">
        <v>890</v>
      </c>
      <c r="E105" s="12">
        <v>15</v>
      </c>
      <c r="F105" s="210" t="str">
        <f t="shared" ref="F105:F111" si="5">F104</f>
        <v>BI ou contratos e licitações?</v>
      </c>
      <c r="G105" s="12" t="s">
        <v>45</v>
      </c>
      <c r="H105" s="12" t="s">
        <v>36</v>
      </c>
      <c r="I105" s="12" t="s">
        <v>37</v>
      </c>
      <c r="J105" s="62">
        <v>16</v>
      </c>
      <c r="K105" s="65">
        <v>2020</v>
      </c>
      <c r="L105" s="201"/>
      <c r="M105" s="12">
        <v>1</v>
      </c>
      <c r="N105" s="12">
        <v>2264147</v>
      </c>
      <c r="O105" s="12" t="s">
        <v>982</v>
      </c>
      <c r="P105" s="12" t="s">
        <v>40</v>
      </c>
      <c r="Q105" s="64">
        <v>1800</v>
      </c>
      <c r="R105" s="64">
        <v>0</v>
      </c>
      <c r="S105" s="64">
        <f t="shared" si="4"/>
        <v>1800</v>
      </c>
      <c r="T105" s="12" t="s">
        <v>41</v>
      </c>
      <c r="U105" s="210" t="s">
        <v>45</v>
      </c>
      <c r="V105" s="131" t="s">
        <v>48</v>
      </c>
      <c r="W105" s="210" t="s">
        <v>49</v>
      </c>
      <c r="X105" s="215" t="s">
        <v>50</v>
      </c>
    </row>
    <row r="106" spans="1:24" s="222" customFormat="1" ht="128.25" hidden="1" customHeight="1">
      <c r="A106" s="12" t="s">
        <v>421</v>
      </c>
      <c r="B106" s="12" t="s">
        <v>831</v>
      </c>
      <c r="C106" s="12" t="s">
        <v>831</v>
      </c>
      <c r="D106" s="12" t="s">
        <v>890</v>
      </c>
      <c r="E106" s="12">
        <v>15</v>
      </c>
      <c r="F106" s="210" t="str">
        <f t="shared" si="5"/>
        <v>BI ou contratos e licitações?</v>
      </c>
      <c r="G106" s="12" t="s">
        <v>45</v>
      </c>
      <c r="H106" s="12" t="s">
        <v>36</v>
      </c>
      <c r="I106" s="12" t="s">
        <v>37</v>
      </c>
      <c r="J106" s="62">
        <v>16</v>
      </c>
      <c r="K106" s="65">
        <v>2020</v>
      </c>
      <c r="L106" s="201"/>
      <c r="M106" s="12">
        <v>1</v>
      </c>
      <c r="N106" s="12">
        <v>3003010</v>
      </c>
      <c r="O106" s="12" t="s">
        <v>989</v>
      </c>
      <c r="P106" s="12" t="s">
        <v>40</v>
      </c>
      <c r="Q106" s="64">
        <v>1800</v>
      </c>
      <c r="R106" s="64">
        <v>0</v>
      </c>
      <c r="S106" s="64">
        <f t="shared" si="4"/>
        <v>1800</v>
      </c>
      <c r="T106" s="12" t="s">
        <v>41</v>
      </c>
      <c r="U106" s="210" t="s">
        <v>45</v>
      </c>
      <c r="V106" s="131" t="s">
        <v>48</v>
      </c>
      <c r="W106" s="210" t="s">
        <v>49</v>
      </c>
      <c r="X106" s="215" t="s">
        <v>50</v>
      </c>
    </row>
    <row r="107" spans="1:24" s="222" customFormat="1" ht="128.25" hidden="1" customHeight="1">
      <c r="A107" s="12" t="s">
        <v>421</v>
      </c>
      <c r="B107" s="12" t="s">
        <v>831</v>
      </c>
      <c r="C107" s="12" t="s">
        <v>831</v>
      </c>
      <c r="D107" s="12" t="s">
        <v>890</v>
      </c>
      <c r="E107" s="12">
        <v>15</v>
      </c>
      <c r="F107" s="210" t="str">
        <f t="shared" si="5"/>
        <v>BI ou contratos e licitações?</v>
      </c>
      <c r="G107" s="12" t="s">
        <v>45</v>
      </c>
      <c r="H107" s="12" t="s">
        <v>36</v>
      </c>
      <c r="I107" s="12" t="s">
        <v>37</v>
      </c>
      <c r="J107" s="62">
        <v>16</v>
      </c>
      <c r="K107" s="65">
        <v>2020</v>
      </c>
      <c r="L107" s="201"/>
      <c r="M107" s="12">
        <v>1</v>
      </c>
      <c r="N107" s="12">
        <v>1921295</v>
      </c>
      <c r="O107" s="12" t="s">
        <v>945</v>
      </c>
      <c r="P107" s="12" t="s">
        <v>40</v>
      </c>
      <c r="Q107" s="64">
        <v>1800</v>
      </c>
      <c r="R107" s="64">
        <v>0</v>
      </c>
      <c r="S107" s="64">
        <f t="shared" si="4"/>
        <v>1800</v>
      </c>
      <c r="T107" s="12" t="s">
        <v>41</v>
      </c>
      <c r="U107" s="210" t="s">
        <v>45</v>
      </c>
      <c r="V107" s="131" t="s">
        <v>48</v>
      </c>
      <c r="W107" s="210" t="s">
        <v>49</v>
      </c>
      <c r="X107" s="215" t="s">
        <v>50</v>
      </c>
    </row>
    <row r="108" spans="1:24" s="222" customFormat="1" ht="128.25" hidden="1" customHeight="1">
      <c r="A108" s="12" t="s">
        <v>421</v>
      </c>
      <c r="B108" s="12" t="s">
        <v>831</v>
      </c>
      <c r="C108" s="12" t="s">
        <v>831</v>
      </c>
      <c r="D108" s="12" t="s">
        <v>890</v>
      </c>
      <c r="E108" s="12">
        <v>15</v>
      </c>
      <c r="F108" s="210" t="str">
        <f t="shared" si="5"/>
        <v>BI ou contratos e licitações?</v>
      </c>
      <c r="G108" s="12" t="s">
        <v>45</v>
      </c>
      <c r="H108" s="12" t="s">
        <v>36</v>
      </c>
      <c r="I108" s="12" t="s">
        <v>37</v>
      </c>
      <c r="J108" s="62">
        <v>16</v>
      </c>
      <c r="K108" s="65">
        <v>2020</v>
      </c>
      <c r="L108" s="201"/>
      <c r="M108" s="12">
        <v>6</v>
      </c>
      <c r="N108" s="228"/>
      <c r="O108" s="228"/>
      <c r="P108" s="228"/>
      <c r="Q108" s="64">
        <v>1800</v>
      </c>
      <c r="R108" s="64">
        <v>0</v>
      </c>
      <c r="S108" s="64">
        <f t="shared" si="4"/>
        <v>10800</v>
      </c>
      <c r="T108" s="12" t="s">
        <v>41</v>
      </c>
      <c r="U108" s="210" t="s">
        <v>45</v>
      </c>
      <c r="V108" s="131" t="s">
        <v>48</v>
      </c>
      <c r="W108" s="210" t="s">
        <v>49</v>
      </c>
      <c r="X108" s="215" t="s">
        <v>50</v>
      </c>
    </row>
    <row r="109" spans="1:24" s="222" customFormat="1" ht="128.25" hidden="1" customHeight="1">
      <c r="A109" s="12" t="s">
        <v>421</v>
      </c>
      <c r="B109" s="12" t="s">
        <v>831</v>
      </c>
      <c r="C109" s="12" t="s">
        <v>857</v>
      </c>
      <c r="D109" s="12" t="s">
        <v>890</v>
      </c>
      <c r="E109" s="12">
        <v>15</v>
      </c>
      <c r="F109" s="210" t="str">
        <f t="shared" si="5"/>
        <v>BI ou contratos e licitações?</v>
      </c>
      <c r="G109" s="12" t="s">
        <v>45</v>
      </c>
      <c r="H109" s="12" t="s">
        <v>36</v>
      </c>
      <c r="I109" s="12" t="s">
        <v>37</v>
      </c>
      <c r="J109" s="62">
        <v>16</v>
      </c>
      <c r="K109" s="65">
        <v>2020</v>
      </c>
      <c r="L109" s="201"/>
      <c r="M109" s="12">
        <v>1</v>
      </c>
      <c r="N109" s="12">
        <v>1567994</v>
      </c>
      <c r="O109" s="12" t="s">
        <v>958</v>
      </c>
      <c r="P109" s="12" t="s">
        <v>107</v>
      </c>
      <c r="Q109" s="64">
        <v>1800</v>
      </c>
      <c r="R109" s="64">
        <v>0</v>
      </c>
      <c r="S109" s="64">
        <f t="shared" si="4"/>
        <v>1800</v>
      </c>
      <c r="T109" s="12" t="s">
        <v>41</v>
      </c>
      <c r="U109" s="210" t="s">
        <v>45</v>
      </c>
      <c r="V109" s="131" t="s">
        <v>48</v>
      </c>
      <c r="W109" s="210" t="s">
        <v>49</v>
      </c>
      <c r="X109" s="215" t="s">
        <v>50</v>
      </c>
    </row>
    <row r="110" spans="1:24" s="222" customFormat="1" ht="128.25" hidden="1" customHeight="1">
      <c r="A110" s="12" t="s">
        <v>421</v>
      </c>
      <c r="B110" s="12" t="s">
        <v>831</v>
      </c>
      <c r="C110" s="12" t="s">
        <v>857</v>
      </c>
      <c r="D110" s="12" t="s">
        <v>890</v>
      </c>
      <c r="E110" s="12">
        <v>15</v>
      </c>
      <c r="F110" s="210" t="str">
        <f t="shared" si="5"/>
        <v>BI ou contratos e licitações?</v>
      </c>
      <c r="G110" s="12" t="s">
        <v>45</v>
      </c>
      <c r="H110" s="12" t="s">
        <v>36</v>
      </c>
      <c r="I110" s="12" t="s">
        <v>37</v>
      </c>
      <c r="J110" s="62">
        <v>16</v>
      </c>
      <c r="K110" s="65">
        <v>2020</v>
      </c>
      <c r="L110" s="201"/>
      <c r="M110" s="12">
        <v>1</v>
      </c>
      <c r="N110" s="12">
        <v>1491856</v>
      </c>
      <c r="O110" s="12" t="s">
        <v>917</v>
      </c>
      <c r="P110" s="12" t="s">
        <v>107</v>
      </c>
      <c r="Q110" s="64">
        <v>1800</v>
      </c>
      <c r="R110" s="64">
        <v>0</v>
      </c>
      <c r="S110" s="64">
        <f t="shared" si="4"/>
        <v>1800</v>
      </c>
      <c r="T110" s="12" t="s">
        <v>41</v>
      </c>
      <c r="U110" s="210" t="s">
        <v>45</v>
      </c>
      <c r="V110" s="131" t="s">
        <v>48</v>
      </c>
      <c r="W110" s="210" t="s">
        <v>49</v>
      </c>
      <c r="X110" s="215" t="s">
        <v>50</v>
      </c>
    </row>
    <row r="111" spans="1:24" s="222" customFormat="1" ht="128.25" hidden="1" customHeight="1">
      <c r="A111" s="12" t="s">
        <v>421</v>
      </c>
      <c r="B111" s="12" t="s">
        <v>831</v>
      </c>
      <c r="C111" s="12" t="s">
        <v>857</v>
      </c>
      <c r="D111" s="12" t="s">
        <v>890</v>
      </c>
      <c r="E111" s="12">
        <v>15</v>
      </c>
      <c r="F111" s="210" t="str">
        <f t="shared" si="5"/>
        <v>BI ou contratos e licitações?</v>
      </c>
      <c r="G111" s="12" t="s">
        <v>45</v>
      </c>
      <c r="H111" s="12" t="s">
        <v>36</v>
      </c>
      <c r="I111" s="12" t="s">
        <v>37</v>
      </c>
      <c r="J111" s="62">
        <v>16</v>
      </c>
      <c r="K111" s="65">
        <v>2020</v>
      </c>
      <c r="L111" s="201"/>
      <c r="M111" s="12">
        <v>1</v>
      </c>
      <c r="N111" s="12">
        <v>1914473</v>
      </c>
      <c r="O111" s="12" t="s">
        <v>891</v>
      </c>
      <c r="P111" s="12" t="s">
        <v>40</v>
      </c>
      <c r="Q111" s="64">
        <v>1800</v>
      </c>
      <c r="R111" s="64">
        <v>0</v>
      </c>
      <c r="S111" s="64">
        <f t="shared" si="4"/>
        <v>1800</v>
      </c>
      <c r="T111" s="12" t="s">
        <v>41</v>
      </c>
      <c r="U111" s="210" t="s">
        <v>45</v>
      </c>
      <c r="V111" s="131" t="s">
        <v>48</v>
      </c>
      <c r="W111" s="210" t="s">
        <v>49</v>
      </c>
      <c r="X111" s="215" t="s">
        <v>50</v>
      </c>
    </row>
    <row r="112" spans="1:24" ht="128.25" hidden="1" customHeight="1">
      <c r="A112" s="12" t="s">
        <v>421</v>
      </c>
      <c r="B112" s="12" t="s">
        <v>831</v>
      </c>
      <c r="C112" s="12" t="s">
        <v>875</v>
      </c>
      <c r="D112" s="12" t="s">
        <v>876</v>
      </c>
      <c r="E112" s="12">
        <v>20</v>
      </c>
      <c r="F112" s="12" t="s">
        <v>895</v>
      </c>
      <c r="G112" s="12" t="s">
        <v>45</v>
      </c>
      <c r="H112" s="12" t="s">
        <v>36</v>
      </c>
      <c r="I112" s="12" t="s">
        <v>37</v>
      </c>
      <c r="J112" s="62">
        <v>24</v>
      </c>
      <c r="K112" s="65">
        <v>2020</v>
      </c>
      <c r="L112" s="201"/>
      <c r="M112" s="12">
        <v>1</v>
      </c>
      <c r="N112" s="12">
        <v>1822205</v>
      </c>
      <c r="O112" s="12" t="s">
        <v>923</v>
      </c>
      <c r="P112" s="12" t="s">
        <v>40</v>
      </c>
      <c r="Q112" s="64">
        <v>2700</v>
      </c>
      <c r="R112" s="64">
        <v>0</v>
      </c>
      <c r="S112" s="64">
        <f t="shared" si="4"/>
        <v>2700</v>
      </c>
      <c r="T112" s="12" t="s">
        <v>41</v>
      </c>
      <c r="U112" s="210" t="s">
        <v>2230</v>
      </c>
      <c r="V112" s="210" t="s">
        <v>148</v>
      </c>
      <c r="W112" s="221" t="s">
        <v>225</v>
      </c>
      <c r="X112" s="215" t="s">
        <v>50</v>
      </c>
    </row>
    <row r="113" spans="1:24" ht="128.25" hidden="1" customHeight="1">
      <c r="A113" s="12" t="s">
        <v>421</v>
      </c>
      <c r="B113" s="12" t="s">
        <v>831</v>
      </c>
      <c r="C113" s="12" t="s">
        <v>875</v>
      </c>
      <c r="D113" s="12" t="s">
        <v>876</v>
      </c>
      <c r="E113" s="12">
        <v>20</v>
      </c>
      <c r="F113" s="12" t="s">
        <v>895</v>
      </c>
      <c r="G113" s="12" t="s">
        <v>45</v>
      </c>
      <c r="H113" s="12" t="s">
        <v>36</v>
      </c>
      <c r="I113" s="12" t="s">
        <v>37</v>
      </c>
      <c r="J113" s="62">
        <v>24</v>
      </c>
      <c r="K113" s="65">
        <v>2020</v>
      </c>
      <c r="L113" s="201"/>
      <c r="M113" s="12">
        <v>1</v>
      </c>
      <c r="N113" s="12">
        <v>1402018</v>
      </c>
      <c r="O113" s="12" t="s">
        <v>906</v>
      </c>
      <c r="P113" s="12" t="s">
        <v>40</v>
      </c>
      <c r="Q113" s="64">
        <v>2700</v>
      </c>
      <c r="R113" s="64">
        <v>0</v>
      </c>
      <c r="S113" s="64">
        <f t="shared" si="4"/>
        <v>2700</v>
      </c>
      <c r="T113" s="12" t="s">
        <v>41</v>
      </c>
      <c r="U113" s="210" t="s">
        <v>2230</v>
      </c>
      <c r="V113" s="210" t="s">
        <v>148</v>
      </c>
      <c r="W113" s="221" t="s">
        <v>225</v>
      </c>
      <c r="X113" s="215" t="s">
        <v>50</v>
      </c>
    </row>
    <row r="114" spans="1:24" ht="128.25" hidden="1" customHeight="1">
      <c r="A114" s="12" t="s">
        <v>421</v>
      </c>
      <c r="B114" s="12" t="s">
        <v>831</v>
      </c>
      <c r="C114" s="12" t="s">
        <v>875</v>
      </c>
      <c r="D114" s="12" t="s">
        <v>876</v>
      </c>
      <c r="E114" s="12">
        <v>20</v>
      </c>
      <c r="F114" s="12" t="s">
        <v>895</v>
      </c>
      <c r="G114" s="12" t="s">
        <v>45</v>
      </c>
      <c r="H114" s="12" t="s">
        <v>36</v>
      </c>
      <c r="I114" s="12" t="s">
        <v>37</v>
      </c>
      <c r="J114" s="62">
        <v>24</v>
      </c>
      <c r="K114" s="65">
        <v>2020</v>
      </c>
      <c r="L114" s="201"/>
      <c r="M114" s="12">
        <v>1</v>
      </c>
      <c r="N114" s="12">
        <v>1590547</v>
      </c>
      <c r="O114" s="12" t="s">
        <v>979</v>
      </c>
      <c r="P114" s="12" t="s">
        <v>40</v>
      </c>
      <c r="Q114" s="64">
        <v>2700</v>
      </c>
      <c r="R114" s="64">
        <v>0</v>
      </c>
      <c r="S114" s="64">
        <f t="shared" si="4"/>
        <v>2700</v>
      </c>
      <c r="T114" s="12" t="s">
        <v>41</v>
      </c>
      <c r="U114" s="210" t="s">
        <v>2230</v>
      </c>
      <c r="V114" s="210" t="s">
        <v>148</v>
      </c>
      <c r="W114" s="221" t="s">
        <v>225</v>
      </c>
      <c r="X114" s="215" t="s">
        <v>50</v>
      </c>
    </row>
    <row r="115" spans="1:24" ht="128.25" hidden="1" customHeight="1">
      <c r="A115" s="12" t="s">
        <v>421</v>
      </c>
      <c r="B115" s="12" t="s">
        <v>831</v>
      </c>
      <c r="C115" s="12" t="s">
        <v>875</v>
      </c>
      <c r="D115" s="12" t="s">
        <v>876</v>
      </c>
      <c r="E115" s="12">
        <v>20</v>
      </c>
      <c r="F115" s="12" t="s">
        <v>895</v>
      </c>
      <c r="G115" s="12" t="s">
        <v>45</v>
      </c>
      <c r="H115" s="12" t="s">
        <v>36</v>
      </c>
      <c r="I115" s="12" t="s">
        <v>37</v>
      </c>
      <c r="J115" s="62">
        <v>24</v>
      </c>
      <c r="K115" s="65">
        <v>2020</v>
      </c>
      <c r="L115" s="201"/>
      <c r="M115" s="12">
        <v>1</v>
      </c>
      <c r="N115" s="12">
        <v>1568000</v>
      </c>
      <c r="O115" s="12" t="s">
        <v>994</v>
      </c>
      <c r="P115" s="12" t="s">
        <v>107</v>
      </c>
      <c r="Q115" s="64">
        <v>2700</v>
      </c>
      <c r="R115" s="64">
        <v>0</v>
      </c>
      <c r="S115" s="64">
        <f t="shared" si="4"/>
        <v>2700</v>
      </c>
      <c r="T115" s="12" t="s">
        <v>41</v>
      </c>
      <c r="U115" s="210" t="s">
        <v>2230</v>
      </c>
      <c r="V115" s="210" t="s">
        <v>148</v>
      </c>
      <c r="W115" s="221" t="s">
        <v>225</v>
      </c>
      <c r="X115" s="215" t="s">
        <v>50</v>
      </c>
    </row>
    <row r="116" spans="1:24" ht="128.25" hidden="1" customHeight="1">
      <c r="A116" s="12" t="s">
        <v>421</v>
      </c>
      <c r="B116" s="12" t="s">
        <v>831</v>
      </c>
      <c r="C116" s="12" t="s">
        <v>875</v>
      </c>
      <c r="D116" s="12" t="s">
        <v>876</v>
      </c>
      <c r="E116" s="12">
        <v>20</v>
      </c>
      <c r="F116" s="12" t="s">
        <v>895</v>
      </c>
      <c r="G116" s="12" t="s">
        <v>45</v>
      </c>
      <c r="H116" s="12" t="s">
        <v>36</v>
      </c>
      <c r="I116" s="12" t="s">
        <v>37</v>
      </c>
      <c r="J116" s="62">
        <v>24</v>
      </c>
      <c r="K116" s="65">
        <v>2020</v>
      </c>
      <c r="L116" s="201"/>
      <c r="M116" s="12">
        <v>1</v>
      </c>
      <c r="N116" s="12">
        <v>1093234</v>
      </c>
      <c r="O116" s="12" t="s">
        <v>990</v>
      </c>
      <c r="P116" s="12" t="s">
        <v>107</v>
      </c>
      <c r="Q116" s="64">
        <v>2700</v>
      </c>
      <c r="R116" s="64">
        <v>0</v>
      </c>
      <c r="S116" s="64">
        <f t="shared" si="4"/>
        <v>2700</v>
      </c>
      <c r="T116" s="12" t="s">
        <v>41</v>
      </c>
      <c r="U116" s="210" t="s">
        <v>2230</v>
      </c>
      <c r="V116" s="210" t="s">
        <v>148</v>
      </c>
      <c r="W116" s="221" t="s">
        <v>225</v>
      </c>
      <c r="X116" s="215" t="s">
        <v>50</v>
      </c>
    </row>
    <row r="117" spans="1:24" ht="128.25" hidden="1" customHeight="1">
      <c r="A117" s="12" t="s">
        <v>421</v>
      </c>
      <c r="B117" s="12" t="s">
        <v>831</v>
      </c>
      <c r="C117" s="12" t="s">
        <v>875</v>
      </c>
      <c r="D117" s="12" t="s">
        <v>876</v>
      </c>
      <c r="E117" s="12">
        <v>20</v>
      </c>
      <c r="F117" s="12" t="s">
        <v>895</v>
      </c>
      <c r="G117" s="12" t="s">
        <v>45</v>
      </c>
      <c r="H117" s="12" t="s">
        <v>36</v>
      </c>
      <c r="I117" s="12" t="s">
        <v>37</v>
      </c>
      <c r="J117" s="62">
        <v>24</v>
      </c>
      <c r="K117" s="65">
        <v>2020</v>
      </c>
      <c r="L117" s="201"/>
      <c r="M117" s="12">
        <v>1</v>
      </c>
      <c r="N117" s="12">
        <v>1582129</v>
      </c>
      <c r="O117" s="12" t="s">
        <v>896</v>
      </c>
      <c r="P117" s="12" t="s">
        <v>40</v>
      </c>
      <c r="Q117" s="64">
        <v>2700</v>
      </c>
      <c r="R117" s="64">
        <v>0</v>
      </c>
      <c r="S117" s="64">
        <f t="shared" si="4"/>
        <v>2700</v>
      </c>
      <c r="T117" s="12" t="s">
        <v>41</v>
      </c>
      <c r="U117" s="210" t="s">
        <v>2230</v>
      </c>
      <c r="V117" s="210" t="s">
        <v>148</v>
      </c>
      <c r="W117" s="221" t="s">
        <v>225</v>
      </c>
      <c r="X117" s="215" t="s">
        <v>50</v>
      </c>
    </row>
    <row r="118" spans="1:24" ht="128.25" hidden="1" customHeight="1">
      <c r="A118" s="12" t="s">
        <v>421</v>
      </c>
      <c r="B118" s="12" t="s">
        <v>831</v>
      </c>
      <c r="C118" s="12" t="s">
        <v>875</v>
      </c>
      <c r="D118" s="12" t="s">
        <v>876</v>
      </c>
      <c r="E118" s="12">
        <v>20</v>
      </c>
      <c r="F118" s="12" t="s">
        <v>895</v>
      </c>
      <c r="G118" s="12" t="s">
        <v>45</v>
      </c>
      <c r="H118" s="12" t="s">
        <v>36</v>
      </c>
      <c r="I118" s="12" t="s">
        <v>37</v>
      </c>
      <c r="J118" s="62">
        <v>24</v>
      </c>
      <c r="K118" s="65">
        <v>2020</v>
      </c>
      <c r="L118" s="201"/>
      <c r="M118" s="12">
        <v>1</v>
      </c>
      <c r="N118" s="12">
        <v>3006329</v>
      </c>
      <c r="O118" s="12" t="s">
        <v>952</v>
      </c>
      <c r="P118" s="12" t="s">
        <v>40</v>
      </c>
      <c r="Q118" s="64">
        <v>2700</v>
      </c>
      <c r="R118" s="64">
        <v>0</v>
      </c>
      <c r="S118" s="64">
        <f t="shared" si="4"/>
        <v>2700</v>
      </c>
      <c r="T118" s="12" t="s">
        <v>41</v>
      </c>
      <c r="U118" s="210" t="s">
        <v>2230</v>
      </c>
      <c r="V118" s="210" t="s">
        <v>148</v>
      </c>
      <c r="W118" s="221" t="s">
        <v>225</v>
      </c>
      <c r="X118" s="215" t="s">
        <v>50</v>
      </c>
    </row>
    <row r="119" spans="1:24" ht="128.25" hidden="1" customHeight="1">
      <c r="A119" s="37" t="s">
        <v>421</v>
      </c>
      <c r="B119" s="37" t="s">
        <v>831</v>
      </c>
      <c r="C119" s="37" t="s">
        <v>875</v>
      </c>
      <c r="D119" s="37" t="s">
        <v>876</v>
      </c>
      <c r="E119" s="37">
        <v>20</v>
      </c>
      <c r="F119" s="37" t="s">
        <v>895</v>
      </c>
      <c r="G119" s="37" t="s">
        <v>45</v>
      </c>
      <c r="H119" s="12" t="s">
        <v>36</v>
      </c>
      <c r="I119" s="37" t="s">
        <v>37</v>
      </c>
      <c r="J119" s="65">
        <v>24</v>
      </c>
      <c r="K119" s="65">
        <v>2020</v>
      </c>
      <c r="L119" s="201"/>
      <c r="M119" s="37">
        <v>1</v>
      </c>
      <c r="N119" s="37">
        <v>1821266</v>
      </c>
      <c r="O119" s="37" t="s">
        <v>939</v>
      </c>
      <c r="P119" s="37" t="s">
        <v>40</v>
      </c>
      <c r="Q119" s="60">
        <v>2700</v>
      </c>
      <c r="R119" s="60">
        <v>0</v>
      </c>
      <c r="S119" s="60">
        <f t="shared" si="4"/>
        <v>2700</v>
      </c>
      <c r="T119" s="37" t="s">
        <v>41</v>
      </c>
      <c r="U119" s="131" t="s">
        <v>2219</v>
      </c>
      <c r="V119" s="210" t="s">
        <v>148</v>
      </c>
      <c r="W119" s="216" t="s">
        <v>225</v>
      </c>
      <c r="X119" s="219" t="s">
        <v>50</v>
      </c>
    </row>
    <row r="120" spans="1:24" ht="128.25" hidden="1" customHeight="1">
      <c r="A120" s="37" t="s">
        <v>421</v>
      </c>
      <c r="B120" s="37" t="s">
        <v>853</v>
      </c>
      <c r="C120" s="37" t="s">
        <v>843</v>
      </c>
      <c r="D120" s="37" t="s">
        <v>844</v>
      </c>
      <c r="E120" s="37">
        <v>15</v>
      </c>
      <c r="F120" s="37" t="s">
        <v>888</v>
      </c>
      <c r="G120" s="37" t="s">
        <v>35</v>
      </c>
      <c r="H120" s="12" t="s">
        <v>36</v>
      </c>
      <c r="I120" s="37" t="s">
        <v>850</v>
      </c>
      <c r="J120" s="65">
        <v>20</v>
      </c>
      <c r="K120" s="65">
        <v>2020</v>
      </c>
      <c r="L120" s="201"/>
      <c r="M120" s="37">
        <v>1</v>
      </c>
      <c r="N120" s="37">
        <v>2264100</v>
      </c>
      <c r="O120" s="37" t="s">
        <v>913</v>
      </c>
      <c r="P120" s="37" t="s">
        <v>40</v>
      </c>
      <c r="Q120" s="60">
        <v>1800</v>
      </c>
      <c r="R120" s="60">
        <v>0</v>
      </c>
      <c r="S120" s="60">
        <f t="shared" si="4"/>
        <v>1800</v>
      </c>
      <c r="T120" s="37" t="s">
        <v>41</v>
      </c>
      <c r="U120" s="37"/>
      <c r="V120" s="131" t="s">
        <v>92</v>
      </c>
      <c r="W120" s="216" t="s">
        <v>517</v>
      </c>
      <c r="X120" s="217"/>
    </row>
    <row r="121" spans="1:24" ht="128.25" hidden="1" customHeight="1">
      <c r="A121" s="37" t="s">
        <v>421</v>
      </c>
      <c r="B121" s="37" t="s">
        <v>831</v>
      </c>
      <c r="C121" s="37" t="s">
        <v>843</v>
      </c>
      <c r="D121" s="37" t="s">
        <v>844</v>
      </c>
      <c r="E121" s="37">
        <v>15</v>
      </c>
      <c r="F121" s="37" t="s">
        <v>845</v>
      </c>
      <c r="G121" s="37" t="s">
        <v>35</v>
      </c>
      <c r="H121" s="12" t="s">
        <v>36</v>
      </c>
      <c r="I121" s="37" t="s">
        <v>846</v>
      </c>
      <c r="J121" s="65">
        <v>20</v>
      </c>
      <c r="K121" s="65">
        <v>2020</v>
      </c>
      <c r="L121" s="201"/>
      <c r="M121" s="37">
        <v>1</v>
      </c>
      <c r="N121" s="37">
        <v>232966</v>
      </c>
      <c r="O121" s="37" t="s">
        <v>847</v>
      </c>
      <c r="P121" s="37" t="s">
        <v>107</v>
      </c>
      <c r="Q121" s="60">
        <v>0</v>
      </c>
      <c r="R121" s="60">
        <v>0</v>
      </c>
      <c r="S121" s="60">
        <f t="shared" si="4"/>
        <v>0</v>
      </c>
      <c r="T121" s="37" t="s">
        <v>41</v>
      </c>
      <c r="U121" s="37" t="s">
        <v>2231</v>
      </c>
      <c r="V121" s="131" t="s">
        <v>92</v>
      </c>
      <c r="W121" s="216" t="s">
        <v>517</v>
      </c>
      <c r="X121" s="217"/>
    </row>
    <row r="122" spans="1:24" ht="128.25" hidden="1" customHeight="1">
      <c r="A122" s="37" t="s">
        <v>421</v>
      </c>
      <c r="B122" s="37" t="s">
        <v>831</v>
      </c>
      <c r="C122" s="37" t="s">
        <v>843</v>
      </c>
      <c r="D122" s="37" t="s">
        <v>844</v>
      </c>
      <c r="E122" s="37">
        <v>15</v>
      </c>
      <c r="F122" s="37" t="s">
        <v>888</v>
      </c>
      <c r="G122" s="37" t="s">
        <v>35</v>
      </c>
      <c r="H122" s="12" t="s">
        <v>36</v>
      </c>
      <c r="I122" s="37" t="s">
        <v>846</v>
      </c>
      <c r="J122" s="65">
        <v>20</v>
      </c>
      <c r="K122" s="65">
        <v>2020</v>
      </c>
      <c r="L122" s="201"/>
      <c r="M122" s="37">
        <v>1</v>
      </c>
      <c r="N122" s="37">
        <v>1820153</v>
      </c>
      <c r="O122" s="37" t="s">
        <v>972</v>
      </c>
      <c r="P122" s="37" t="s">
        <v>40</v>
      </c>
      <c r="Q122" s="60">
        <v>1800</v>
      </c>
      <c r="R122" s="60">
        <v>0</v>
      </c>
      <c r="S122" s="60">
        <f t="shared" si="4"/>
        <v>1800</v>
      </c>
      <c r="T122" s="37" t="s">
        <v>41</v>
      </c>
      <c r="U122" s="37"/>
      <c r="V122" s="131" t="s">
        <v>92</v>
      </c>
      <c r="W122" s="216" t="s">
        <v>517</v>
      </c>
      <c r="X122" s="217"/>
    </row>
    <row r="123" spans="1:24" ht="128.25" hidden="1" customHeight="1">
      <c r="A123" s="37" t="s">
        <v>421</v>
      </c>
      <c r="B123" s="37" t="s">
        <v>831</v>
      </c>
      <c r="C123" s="37" t="s">
        <v>843</v>
      </c>
      <c r="D123" s="37" t="s">
        <v>844</v>
      </c>
      <c r="E123" s="37">
        <v>15</v>
      </c>
      <c r="F123" s="37" t="s">
        <v>888</v>
      </c>
      <c r="G123" s="37" t="s">
        <v>35</v>
      </c>
      <c r="H123" s="12" t="s">
        <v>36</v>
      </c>
      <c r="I123" s="37" t="s">
        <v>37</v>
      </c>
      <c r="J123" s="65">
        <v>20</v>
      </c>
      <c r="K123" s="65">
        <v>2020</v>
      </c>
      <c r="L123" s="201"/>
      <c r="M123" s="37">
        <v>1</v>
      </c>
      <c r="N123" s="37">
        <v>1054009</v>
      </c>
      <c r="O123" s="37" t="s">
        <v>973</v>
      </c>
      <c r="P123" s="37" t="s">
        <v>40</v>
      </c>
      <c r="Q123" s="60">
        <v>1800</v>
      </c>
      <c r="R123" s="60">
        <v>0</v>
      </c>
      <c r="S123" s="60">
        <f t="shared" si="4"/>
        <v>1800</v>
      </c>
      <c r="T123" s="37" t="s">
        <v>41</v>
      </c>
      <c r="U123" s="37"/>
      <c r="V123" s="131" t="s">
        <v>92</v>
      </c>
      <c r="W123" s="216" t="s">
        <v>517</v>
      </c>
      <c r="X123" s="217"/>
    </row>
    <row r="124" spans="1:24" ht="128.25" hidden="1" customHeight="1">
      <c r="A124" s="37" t="s">
        <v>421</v>
      </c>
      <c r="B124" s="37" t="s">
        <v>831</v>
      </c>
      <c r="C124" s="37" t="s">
        <v>843</v>
      </c>
      <c r="D124" s="37" t="s">
        <v>844</v>
      </c>
      <c r="E124" s="37">
        <v>15</v>
      </c>
      <c r="F124" s="37" t="s">
        <v>888</v>
      </c>
      <c r="G124" s="37" t="s">
        <v>35</v>
      </c>
      <c r="H124" s="12" t="s">
        <v>36</v>
      </c>
      <c r="I124" s="37" t="s">
        <v>37</v>
      </c>
      <c r="J124" s="65">
        <v>20</v>
      </c>
      <c r="K124" s="65">
        <v>2020</v>
      </c>
      <c r="L124" s="201"/>
      <c r="M124" s="37">
        <v>1</v>
      </c>
      <c r="N124" s="37">
        <v>1491786</v>
      </c>
      <c r="O124" s="37" t="s">
        <v>936</v>
      </c>
      <c r="P124" s="37" t="s">
        <v>107</v>
      </c>
      <c r="Q124" s="60">
        <v>1800</v>
      </c>
      <c r="R124" s="60">
        <v>0</v>
      </c>
      <c r="S124" s="60">
        <f t="shared" si="4"/>
        <v>1800</v>
      </c>
      <c r="T124" s="37" t="s">
        <v>41</v>
      </c>
      <c r="U124" s="37"/>
      <c r="V124" s="131" t="s">
        <v>92</v>
      </c>
      <c r="W124" s="216" t="s">
        <v>517</v>
      </c>
      <c r="X124" s="217"/>
    </row>
    <row r="125" spans="1:24" ht="128.25" hidden="1" customHeight="1">
      <c r="A125" s="37" t="s">
        <v>421</v>
      </c>
      <c r="B125" s="37" t="s">
        <v>831</v>
      </c>
      <c r="C125" s="37" t="s">
        <v>843</v>
      </c>
      <c r="D125" s="37" t="s">
        <v>844</v>
      </c>
      <c r="E125" s="37">
        <v>15</v>
      </c>
      <c r="F125" s="37" t="s">
        <v>888</v>
      </c>
      <c r="G125" s="37" t="s">
        <v>35</v>
      </c>
      <c r="H125" s="12" t="s">
        <v>36</v>
      </c>
      <c r="I125" s="37" t="s">
        <v>37</v>
      </c>
      <c r="J125" s="65">
        <v>20</v>
      </c>
      <c r="K125" s="65">
        <v>2020</v>
      </c>
      <c r="L125" s="201"/>
      <c r="M125" s="37">
        <v>1</v>
      </c>
      <c r="N125" s="37">
        <v>1489675</v>
      </c>
      <c r="O125" s="37" t="s">
        <v>999</v>
      </c>
      <c r="P125" s="37" t="s">
        <v>107</v>
      </c>
      <c r="Q125" s="60">
        <v>1800</v>
      </c>
      <c r="R125" s="60">
        <v>0</v>
      </c>
      <c r="S125" s="60">
        <f t="shared" si="4"/>
        <v>1800</v>
      </c>
      <c r="T125" s="37" t="s">
        <v>41</v>
      </c>
      <c r="U125" s="37"/>
      <c r="V125" s="131" t="s">
        <v>92</v>
      </c>
      <c r="W125" s="216" t="s">
        <v>517</v>
      </c>
      <c r="X125" s="217"/>
    </row>
    <row r="126" spans="1:24" ht="128.25" hidden="1" customHeight="1">
      <c r="A126" s="37" t="s">
        <v>421</v>
      </c>
      <c r="B126" s="37" t="s">
        <v>831</v>
      </c>
      <c r="C126" s="37" t="s">
        <v>843</v>
      </c>
      <c r="D126" s="37" t="s">
        <v>844</v>
      </c>
      <c r="E126" s="37">
        <v>15</v>
      </c>
      <c r="F126" s="37" t="s">
        <v>888</v>
      </c>
      <c r="G126" s="37" t="s">
        <v>35</v>
      </c>
      <c r="H126" s="12" t="s">
        <v>36</v>
      </c>
      <c r="I126" s="37" t="s">
        <v>37</v>
      </c>
      <c r="J126" s="65">
        <v>20</v>
      </c>
      <c r="K126" s="65">
        <v>2020</v>
      </c>
      <c r="L126" s="201"/>
      <c r="M126" s="37">
        <v>1</v>
      </c>
      <c r="N126" s="37">
        <v>1685781</v>
      </c>
      <c r="O126" s="37" t="s">
        <v>889</v>
      </c>
      <c r="P126" s="37" t="s">
        <v>107</v>
      </c>
      <c r="Q126" s="60">
        <v>1800</v>
      </c>
      <c r="R126" s="60">
        <v>0</v>
      </c>
      <c r="S126" s="60">
        <f t="shared" si="4"/>
        <v>1800</v>
      </c>
      <c r="T126" s="37" t="s">
        <v>41</v>
      </c>
      <c r="U126" s="37"/>
      <c r="V126" s="131" t="s">
        <v>92</v>
      </c>
      <c r="W126" s="216" t="s">
        <v>517</v>
      </c>
      <c r="X126" s="217"/>
    </row>
    <row r="127" spans="1:24" ht="128.25" hidden="1" customHeight="1">
      <c r="A127" s="37" t="s">
        <v>421</v>
      </c>
      <c r="B127" s="37" t="s">
        <v>831</v>
      </c>
      <c r="C127" s="37" t="s">
        <v>843</v>
      </c>
      <c r="D127" s="37" t="s">
        <v>844</v>
      </c>
      <c r="E127" s="37">
        <v>15</v>
      </c>
      <c r="F127" s="37" t="s">
        <v>888</v>
      </c>
      <c r="G127" s="37" t="s">
        <v>35</v>
      </c>
      <c r="H127" s="12" t="s">
        <v>36</v>
      </c>
      <c r="I127" s="37" t="s">
        <v>37</v>
      </c>
      <c r="J127" s="65">
        <v>20</v>
      </c>
      <c r="K127" s="65">
        <v>2020</v>
      </c>
      <c r="L127" s="201"/>
      <c r="M127" s="37">
        <v>1</v>
      </c>
      <c r="N127" s="37">
        <v>2089513</v>
      </c>
      <c r="O127" s="37" t="s">
        <v>937</v>
      </c>
      <c r="P127" s="37" t="s">
        <v>40</v>
      </c>
      <c r="Q127" s="60">
        <v>1800</v>
      </c>
      <c r="R127" s="60">
        <v>0</v>
      </c>
      <c r="S127" s="60">
        <f t="shared" si="4"/>
        <v>1800</v>
      </c>
      <c r="T127" s="37" t="s">
        <v>41</v>
      </c>
      <c r="U127" s="37"/>
      <c r="V127" s="131" t="s">
        <v>92</v>
      </c>
      <c r="W127" s="216" t="s">
        <v>517</v>
      </c>
      <c r="X127" s="217"/>
    </row>
    <row r="128" spans="1:24" ht="128.25" hidden="1" customHeight="1">
      <c r="A128" s="37" t="s">
        <v>421</v>
      </c>
      <c r="B128" s="37" t="s">
        <v>831</v>
      </c>
      <c r="C128" s="37" t="s">
        <v>843</v>
      </c>
      <c r="D128" s="37" t="s">
        <v>848</v>
      </c>
      <c r="E128" s="37">
        <v>15</v>
      </c>
      <c r="F128" s="37" t="s">
        <v>888</v>
      </c>
      <c r="G128" s="37" t="s">
        <v>35</v>
      </c>
      <c r="H128" s="12" t="s">
        <v>36</v>
      </c>
      <c r="I128" s="37" t="s">
        <v>850</v>
      </c>
      <c r="J128" s="65">
        <v>20</v>
      </c>
      <c r="K128" s="65">
        <v>2020</v>
      </c>
      <c r="L128" s="201"/>
      <c r="M128" s="37">
        <v>1</v>
      </c>
      <c r="N128" s="37">
        <v>1519445</v>
      </c>
      <c r="O128" s="37" t="s">
        <v>983</v>
      </c>
      <c r="P128" s="37" t="s">
        <v>107</v>
      </c>
      <c r="Q128" s="60">
        <v>1800</v>
      </c>
      <c r="R128" s="60">
        <v>0</v>
      </c>
      <c r="S128" s="60">
        <f t="shared" si="4"/>
        <v>1800</v>
      </c>
      <c r="T128" s="37" t="s">
        <v>41</v>
      </c>
      <c r="U128" s="37"/>
      <c r="V128" s="131" t="s">
        <v>92</v>
      </c>
      <c r="W128" s="216" t="s">
        <v>517</v>
      </c>
      <c r="X128" s="217"/>
    </row>
    <row r="129" spans="1:24" ht="128.25" hidden="1" customHeight="1">
      <c r="A129" s="37" t="s">
        <v>421</v>
      </c>
      <c r="B129" s="37" t="s">
        <v>831</v>
      </c>
      <c r="C129" s="37" t="s">
        <v>843</v>
      </c>
      <c r="D129" s="37" t="s">
        <v>844</v>
      </c>
      <c r="E129" s="37">
        <v>20</v>
      </c>
      <c r="F129" s="37" t="s">
        <v>851</v>
      </c>
      <c r="G129" s="37" t="s">
        <v>145</v>
      </c>
      <c r="H129" s="12" t="s">
        <v>36</v>
      </c>
      <c r="I129" s="37" t="s">
        <v>46</v>
      </c>
      <c r="J129" s="65">
        <v>240</v>
      </c>
      <c r="K129" s="65">
        <v>2020</v>
      </c>
      <c r="L129" s="201" t="s">
        <v>610</v>
      </c>
      <c r="M129" s="37">
        <v>1</v>
      </c>
      <c r="N129" s="37">
        <v>232966</v>
      </c>
      <c r="O129" s="37" t="s">
        <v>852</v>
      </c>
      <c r="P129" s="37" t="s">
        <v>107</v>
      </c>
      <c r="Q129" s="60">
        <v>0</v>
      </c>
      <c r="R129" s="60">
        <v>0</v>
      </c>
      <c r="S129" s="60">
        <f t="shared" si="4"/>
        <v>0</v>
      </c>
      <c r="T129" s="37" t="s">
        <v>145</v>
      </c>
      <c r="U129" s="37"/>
      <c r="V129" s="210" t="s">
        <v>148</v>
      </c>
      <c r="W129" s="216" t="s">
        <v>225</v>
      </c>
      <c r="X129" s="217"/>
    </row>
    <row r="130" spans="1:24" s="222" customFormat="1" ht="128.25" hidden="1" customHeight="1">
      <c r="A130" s="12" t="s">
        <v>421</v>
      </c>
      <c r="B130" s="12" t="s">
        <v>853</v>
      </c>
      <c r="C130" s="12" t="s">
        <v>843</v>
      </c>
      <c r="D130" s="12" t="s">
        <v>848</v>
      </c>
      <c r="E130" s="12">
        <v>15</v>
      </c>
      <c r="F130" s="12" t="s">
        <v>934</v>
      </c>
      <c r="G130" s="12" t="s">
        <v>45</v>
      </c>
      <c r="H130" s="12" t="s">
        <v>36</v>
      </c>
      <c r="I130" s="12" t="s">
        <v>850</v>
      </c>
      <c r="J130" s="62">
        <v>20</v>
      </c>
      <c r="K130" s="65">
        <v>2020</v>
      </c>
      <c r="L130" s="201"/>
      <c r="M130" s="12">
        <v>1</v>
      </c>
      <c r="N130" s="12">
        <v>1491786</v>
      </c>
      <c r="O130" s="12" t="s">
        <v>935</v>
      </c>
      <c r="P130" s="12" t="s">
        <v>107</v>
      </c>
      <c r="Q130" s="64">
        <v>1800</v>
      </c>
      <c r="R130" s="64">
        <v>0</v>
      </c>
      <c r="S130" s="64">
        <f t="shared" si="4"/>
        <v>1800</v>
      </c>
      <c r="T130" s="12" t="s">
        <v>41</v>
      </c>
      <c r="U130" s="210" t="s">
        <v>2226</v>
      </c>
      <c r="V130" s="221" t="s">
        <v>48</v>
      </c>
      <c r="W130" s="221" t="s">
        <v>163</v>
      </c>
      <c r="X130" s="215" t="s">
        <v>50</v>
      </c>
    </row>
    <row r="131" spans="1:24" s="222" customFormat="1" ht="128.25" hidden="1" customHeight="1">
      <c r="A131" s="12" t="s">
        <v>421</v>
      </c>
      <c r="B131" s="12" t="s">
        <v>831</v>
      </c>
      <c r="C131" s="12" t="s">
        <v>843</v>
      </c>
      <c r="D131" s="12" t="s">
        <v>844</v>
      </c>
      <c r="E131" s="12">
        <v>15</v>
      </c>
      <c r="F131" s="12" t="s">
        <v>869</v>
      </c>
      <c r="G131" s="12" t="s">
        <v>45</v>
      </c>
      <c r="H131" s="12" t="s">
        <v>36</v>
      </c>
      <c r="I131" s="12" t="s">
        <v>37</v>
      </c>
      <c r="J131" s="62">
        <v>20</v>
      </c>
      <c r="K131" s="65">
        <v>2020</v>
      </c>
      <c r="L131" s="201"/>
      <c r="M131" s="12">
        <v>1</v>
      </c>
      <c r="N131" s="12">
        <v>1338595</v>
      </c>
      <c r="O131" s="12" t="s">
        <v>870</v>
      </c>
      <c r="P131" s="12" t="s">
        <v>107</v>
      </c>
      <c r="Q131" s="64">
        <v>0</v>
      </c>
      <c r="R131" s="64">
        <v>0</v>
      </c>
      <c r="S131" s="64">
        <f t="shared" si="4"/>
        <v>0</v>
      </c>
      <c r="T131" s="12" t="s">
        <v>41</v>
      </c>
      <c r="U131" s="230" t="s">
        <v>2477</v>
      </c>
      <c r="V131" s="221" t="s">
        <v>48</v>
      </c>
      <c r="W131" s="221" t="s">
        <v>163</v>
      </c>
      <c r="X131" s="215" t="s">
        <v>50</v>
      </c>
    </row>
    <row r="132" spans="1:24" ht="128.25" hidden="1" customHeight="1">
      <c r="A132" s="37" t="s">
        <v>421</v>
      </c>
      <c r="B132" s="37" t="s">
        <v>831</v>
      </c>
      <c r="C132" s="37" t="s">
        <v>831</v>
      </c>
      <c r="D132" s="37" t="s">
        <v>915</v>
      </c>
      <c r="E132" s="37">
        <v>15</v>
      </c>
      <c r="F132" s="37" t="s">
        <v>893</v>
      </c>
      <c r="G132" s="37" t="s">
        <v>145</v>
      </c>
      <c r="H132" s="12" t="s">
        <v>36</v>
      </c>
      <c r="I132" s="37" t="s">
        <v>46</v>
      </c>
      <c r="J132" s="65">
        <v>80</v>
      </c>
      <c r="K132" s="65">
        <v>2020</v>
      </c>
      <c r="L132" s="201" t="s">
        <v>610</v>
      </c>
      <c r="M132" s="37">
        <v>1</v>
      </c>
      <c r="N132" s="37">
        <v>1787337</v>
      </c>
      <c r="O132" s="37" t="s">
        <v>914</v>
      </c>
      <c r="P132" s="37" t="s">
        <v>40</v>
      </c>
      <c r="Q132" s="60">
        <v>0</v>
      </c>
      <c r="R132" s="60">
        <v>0</v>
      </c>
      <c r="S132" s="60">
        <f t="shared" ref="S132:S195" si="6">(R132+Q132)*M132</f>
        <v>0</v>
      </c>
      <c r="T132" s="37" t="s">
        <v>145</v>
      </c>
      <c r="U132" s="37"/>
      <c r="V132" s="131" t="s">
        <v>148</v>
      </c>
      <c r="W132" s="131" t="s">
        <v>149</v>
      </c>
      <c r="X132" s="217"/>
    </row>
    <row r="133" spans="1:24" ht="128.25" hidden="1" customHeight="1">
      <c r="A133" s="37" t="s">
        <v>421</v>
      </c>
      <c r="B133" s="37" t="s">
        <v>831</v>
      </c>
      <c r="C133" s="37" t="s">
        <v>831</v>
      </c>
      <c r="D133" s="37" t="s">
        <v>848</v>
      </c>
      <c r="E133" s="37">
        <v>15</v>
      </c>
      <c r="F133" s="37" t="s">
        <v>893</v>
      </c>
      <c r="G133" s="37" t="s">
        <v>145</v>
      </c>
      <c r="H133" s="12" t="s">
        <v>36</v>
      </c>
      <c r="I133" s="37" t="s">
        <v>46</v>
      </c>
      <c r="J133" s="65">
        <v>390</v>
      </c>
      <c r="K133" s="65">
        <v>2020</v>
      </c>
      <c r="L133" s="201" t="s">
        <v>610</v>
      </c>
      <c r="M133" s="37">
        <v>1</v>
      </c>
      <c r="N133" s="37">
        <v>1517703</v>
      </c>
      <c r="O133" s="37" t="s">
        <v>953</v>
      </c>
      <c r="P133" s="37" t="s">
        <v>107</v>
      </c>
      <c r="Q133" s="60">
        <v>0</v>
      </c>
      <c r="R133" s="60">
        <v>0</v>
      </c>
      <c r="S133" s="60">
        <f t="shared" si="6"/>
        <v>0</v>
      </c>
      <c r="T133" s="37" t="s">
        <v>145</v>
      </c>
      <c r="U133" s="37"/>
      <c r="V133" s="131" t="s">
        <v>148</v>
      </c>
      <c r="W133" s="131" t="s">
        <v>149</v>
      </c>
      <c r="X133" s="217"/>
    </row>
    <row r="134" spans="1:24" ht="128.25" hidden="1" customHeight="1">
      <c r="A134" s="37" t="s">
        <v>421</v>
      </c>
      <c r="B134" s="37" t="s">
        <v>831</v>
      </c>
      <c r="C134" s="37" t="s">
        <v>831</v>
      </c>
      <c r="D134" s="37" t="s">
        <v>848</v>
      </c>
      <c r="E134" s="37">
        <v>15</v>
      </c>
      <c r="F134" s="37" t="s">
        <v>893</v>
      </c>
      <c r="G134" s="37" t="s">
        <v>145</v>
      </c>
      <c r="H134" s="12" t="s">
        <v>36</v>
      </c>
      <c r="I134" s="37" t="s">
        <v>46</v>
      </c>
      <c r="J134" s="65">
        <v>390</v>
      </c>
      <c r="K134" s="65">
        <v>2020</v>
      </c>
      <c r="L134" s="201" t="s">
        <v>610</v>
      </c>
      <c r="M134" s="37">
        <v>1</v>
      </c>
      <c r="N134" s="37">
        <v>1489723</v>
      </c>
      <c r="O134" s="37" t="s">
        <v>961</v>
      </c>
      <c r="P134" s="37" t="s">
        <v>107</v>
      </c>
      <c r="Q134" s="60">
        <v>0</v>
      </c>
      <c r="R134" s="60">
        <v>0</v>
      </c>
      <c r="S134" s="60">
        <f t="shared" si="6"/>
        <v>0</v>
      </c>
      <c r="T134" s="37" t="s">
        <v>145</v>
      </c>
      <c r="U134" s="37"/>
      <c r="V134" s="131" t="s">
        <v>148</v>
      </c>
      <c r="W134" s="131" t="s">
        <v>149</v>
      </c>
      <c r="X134" s="217"/>
    </row>
    <row r="135" spans="1:24" ht="128.25" hidden="1" customHeight="1">
      <c r="A135" s="37" t="s">
        <v>421</v>
      </c>
      <c r="B135" s="37" t="s">
        <v>831</v>
      </c>
      <c r="C135" s="37" t="s">
        <v>831</v>
      </c>
      <c r="D135" s="37" t="s">
        <v>848</v>
      </c>
      <c r="E135" s="37">
        <v>15</v>
      </c>
      <c r="F135" s="37" t="s">
        <v>893</v>
      </c>
      <c r="G135" s="37" t="s">
        <v>145</v>
      </c>
      <c r="H135" s="12" t="s">
        <v>36</v>
      </c>
      <c r="I135" s="37" t="s">
        <v>46</v>
      </c>
      <c r="J135" s="65">
        <v>40</v>
      </c>
      <c r="K135" s="65">
        <v>2020</v>
      </c>
      <c r="L135" s="201" t="s">
        <v>610</v>
      </c>
      <c r="M135" s="37">
        <v>1</v>
      </c>
      <c r="N135" s="37">
        <v>1802226</v>
      </c>
      <c r="O135" s="37" t="s">
        <v>894</v>
      </c>
      <c r="P135" s="37" t="s">
        <v>40</v>
      </c>
      <c r="Q135" s="60">
        <v>0</v>
      </c>
      <c r="R135" s="60">
        <v>0</v>
      </c>
      <c r="S135" s="60">
        <f t="shared" si="6"/>
        <v>0</v>
      </c>
      <c r="T135" s="37" t="s">
        <v>145</v>
      </c>
      <c r="U135" s="37"/>
      <c r="V135" s="131" t="s">
        <v>148</v>
      </c>
      <c r="W135" s="131" t="s">
        <v>149</v>
      </c>
      <c r="X135" s="217"/>
    </row>
    <row r="136" spans="1:24" ht="128.25" hidden="1" customHeight="1">
      <c r="A136" s="37" t="s">
        <v>421</v>
      </c>
      <c r="B136" s="37" t="s">
        <v>831</v>
      </c>
      <c r="C136" s="37" t="s">
        <v>831</v>
      </c>
      <c r="D136" s="37" t="s">
        <v>848</v>
      </c>
      <c r="E136" s="37">
        <v>15</v>
      </c>
      <c r="F136" s="37" t="s">
        <v>893</v>
      </c>
      <c r="G136" s="37" t="s">
        <v>145</v>
      </c>
      <c r="H136" s="12" t="s">
        <v>36</v>
      </c>
      <c r="I136" s="37" t="s">
        <v>46</v>
      </c>
      <c r="J136" s="65">
        <v>240</v>
      </c>
      <c r="K136" s="65">
        <v>2020</v>
      </c>
      <c r="L136" s="201" t="s">
        <v>610</v>
      </c>
      <c r="M136" s="37">
        <v>1</v>
      </c>
      <c r="N136" s="37">
        <v>1820502</v>
      </c>
      <c r="O136" s="37" t="s">
        <v>932</v>
      </c>
      <c r="P136" s="37" t="s">
        <v>40</v>
      </c>
      <c r="Q136" s="60">
        <v>0</v>
      </c>
      <c r="R136" s="60">
        <v>0</v>
      </c>
      <c r="S136" s="60">
        <f t="shared" si="6"/>
        <v>0</v>
      </c>
      <c r="T136" s="37" t="s">
        <v>145</v>
      </c>
      <c r="U136" s="37"/>
      <c r="V136" s="131" t="s">
        <v>148</v>
      </c>
      <c r="W136" s="131" t="s">
        <v>149</v>
      </c>
      <c r="X136" s="217"/>
    </row>
    <row r="137" spans="1:24" ht="128.25" hidden="1" customHeight="1">
      <c r="A137" s="37" t="s">
        <v>421</v>
      </c>
      <c r="B137" s="37" t="s">
        <v>831</v>
      </c>
      <c r="C137" s="37" t="s">
        <v>831</v>
      </c>
      <c r="D137" s="37" t="s">
        <v>848</v>
      </c>
      <c r="E137" s="37">
        <v>15</v>
      </c>
      <c r="F137" s="37" t="s">
        <v>893</v>
      </c>
      <c r="G137" s="37" t="s">
        <v>145</v>
      </c>
      <c r="H137" s="12" t="s">
        <v>36</v>
      </c>
      <c r="I137" s="37" t="s">
        <v>46</v>
      </c>
      <c r="J137" s="65">
        <v>80</v>
      </c>
      <c r="K137" s="65">
        <v>2020</v>
      </c>
      <c r="L137" s="201" t="s">
        <v>610</v>
      </c>
      <c r="M137" s="37">
        <v>1</v>
      </c>
      <c r="N137" s="37">
        <v>1820606</v>
      </c>
      <c r="O137" s="37" t="s">
        <v>962</v>
      </c>
      <c r="P137" s="37" t="s">
        <v>40</v>
      </c>
      <c r="Q137" s="60">
        <v>0</v>
      </c>
      <c r="R137" s="60">
        <v>0</v>
      </c>
      <c r="S137" s="60">
        <f t="shared" si="6"/>
        <v>0</v>
      </c>
      <c r="T137" s="37" t="s">
        <v>145</v>
      </c>
      <c r="U137" s="37"/>
      <c r="V137" s="131" t="s">
        <v>148</v>
      </c>
      <c r="W137" s="131" t="s">
        <v>149</v>
      </c>
      <c r="X137" s="217"/>
    </row>
    <row r="138" spans="1:24" ht="128.25" hidden="1" customHeight="1">
      <c r="A138" s="37" t="s">
        <v>421</v>
      </c>
      <c r="B138" s="37" t="s">
        <v>831</v>
      </c>
      <c r="C138" s="37" t="s">
        <v>843</v>
      </c>
      <c r="D138" s="37" t="s">
        <v>862</v>
      </c>
      <c r="E138" s="37">
        <v>15</v>
      </c>
      <c r="F138" s="37" t="s">
        <v>946</v>
      </c>
      <c r="G138" s="37" t="s">
        <v>35</v>
      </c>
      <c r="H138" s="12" t="s">
        <v>36</v>
      </c>
      <c r="I138" s="37" t="s">
        <v>91</v>
      </c>
      <c r="J138" s="65">
        <v>144</v>
      </c>
      <c r="K138" s="65">
        <v>2020</v>
      </c>
      <c r="L138" s="201"/>
      <c r="M138" s="37">
        <v>1</v>
      </c>
      <c r="N138" s="37">
        <v>1569054</v>
      </c>
      <c r="O138" s="37" t="s">
        <v>947</v>
      </c>
      <c r="P138" s="37" t="s">
        <v>107</v>
      </c>
      <c r="Q138" s="60">
        <v>0</v>
      </c>
      <c r="R138" s="60">
        <v>0</v>
      </c>
      <c r="S138" s="60">
        <f t="shared" si="6"/>
        <v>0</v>
      </c>
      <c r="T138" s="37" t="s">
        <v>41</v>
      </c>
      <c r="U138" s="131" t="s">
        <v>2233</v>
      </c>
      <c r="V138" s="131" t="s">
        <v>92</v>
      </c>
      <c r="W138" s="216" t="s">
        <v>517</v>
      </c>
      <c r="X138" s="217"/>
    </row>
    <row r="139" spans="1:24" ht="128.25" hidden="1" customHeight="1">
      <c r="A139" s="37" t="s">
        <v>421</v>
      </c>
      <c r="B139" s="37" t="s">
        <v>831</v>
      </c>
      <c r="C139" s="37" t="s">
        <v>843</v>
      </c>
      <c r="D139" s="37" t="s">
        <v>862</v>
      </c>
      <c r="E139" s="37">
        <v>15</v>
      </c>
      <c r="F139" s="37" t="s">
        <v>863</v>
      </c>
      <c r="G139" s="37" t="s">
        <v>35</v>
      </c>
      <c r="H139" s="12" t="s">
        <v>36</v>
      </c>
      <c r="I139" s="37" t="s">
        <v>850</v>
      </c>
      <c r="J139" s="65">
        <v>160</v>
      </c>
      <c r="K139" s="65">
        <v>2020</v>
      </c>
      <c r="L139" s="201"/>
      <c r="M139" s="37">
        <v>1</v>
      </c>
      <c r="N139" s="37">
        <v>1338595</v>
      </c>
      <c r="O139" s="37" t="s">
        <v>864</v>
      </c>
      <c r="P139" s="37" t="s">
        <v>107</v>
      </c>
      <c r="Q139" s="60">
        <v>2300</v>
      </c>
      <c r="R139" s="60">
        <v>0</v>
      </c>
      <c r="S139" s="60">
        <f t="shared" si="6"/>
        <v>2300</v>
      </c>
      <c r="T139" s="37" t="s">
        <v>41</v>
      </c>
      <c r="U139" s="131" t="s">
        <v>2234</v>
      </c>
      <c r="V139" s="131" t="s">
        <v>92</v>
      </c>
      <c r="W139" s="216" t="s">
        <v>517</v>
      </c>
      <c r="X139" s="217"/>
    </row>
    <row r="140" spans="1:24" s="222" customFormat="1" ht="128.25" hidden="1" customHeight="1">
      <c r="A140" s="12" t="s">
        <v>421</v>
      </c>
      <c r="B140" s="12" t="s">
        <v>831</v>
      </c>
      <c r="C140" s="12" t="s">
        <v>843</v>
      </c>
      <c r="D140" s="12" t="s">
        <v>848</v>
      </c>
      <c r="E140" s="12">
        <v>15</v>
      </c>
      <c r="F140" s="12" t="s">
        <v>865</v>
      </c>
      <c r="G140" s="12" t="s">
        <v>45</v>
      </c>
      <c r="H140" s="12" t="s">
        <v>36</v>
      </c>
      <c r="I140" s="12" t="s">
        <v>850</v>
      </c>
      <c r="J140" s="62">
        <v>24</v>
      </c>
      <c r="K140" s="65">
        <v>2020</v>
      </c>
      <c r="L140" s="201"/>
      <c r="M140" s="12">
        <v>1</v>
      </c>
      <c r="N140" s="12">
        <v>1338595</v>
      </c>
      <c r="O140" s="12" t="s">
        <v>864</v>
      </c>
      <c r="P140" s="12" t="s">
        <v>107</v>
      </c>
      <c r="Q140" s="64">
        <v>2200</v>
      </c>
      <c r="R140" s="64">
        <v>0</v>
      </c>
      <c r="S140" s="64">
        <f t="shared" si="6"/>
        <v>2200</v>
      </c>
      <c r="T140" s="12" t="s">
        <v>41</v>
      </c>
      <c r="U140" s="210" t="s">
        <v>45</v>
      </c>
      <c r="V140" s="131" t="s">
        <v>48</v>
      </c>
      <c r="W140" s="210" t="s">
        <v>49</v>
      </c>
      <c r="X140" s="215" t="s">
        <v>50</v>
      </c>
    </row>
    <row r="141" spans="1:24" ht="128.25" hidden="1" customHeight="1">
      <c r="A141" s="37" t="s">
        <v>421</v>
      </c>
      <c r="B141" s="37" t="s">
        <v>831</v>
      </c>
      <c r="C141" s="37" t="s">
        <v>843</v>
      </c>
      <c r="D141" s="37" t="s">
        <v>1000</v>
      </c>
      <c r="E141" s="37">
        <v>20</v>
      </c>
      <c r="F141" s="37" t="s">
        <v>1001</v>
      </c>
      <c r="G141" s="37" t="s">
        <v>35</v>
      </c>
      <c r="H141" s="12" t="s">
        <v>36</v>
      </c>
      <c r="I141" s="37" t="s">
        <v>846</v>
      </c>
      <c r="J141" s="65">
        <v>20</v>
      </c>
      <c r="K141" s="65">
        <v>2020</v>
      </c>
      <c r="L141" s="201"/>
      <c r="M141" s="37">
        <v>1</v>
      </c>
      <c r="N141" s="37">
        <v>1489675</v>
      </c>
      <c r="O141" s="37" t="s">
        <v>999</v>
      </c>
      <c r="P141" s="37" t="s">
        <v>107</v>
      </c>
      <c r="Q141" s="60">
        <v>2200</v>
      </c>
      <c r="R141" s="60">
        <v>0</v>
      </c>
      <c r="S141" s="60">
        <f t="shared" si="6"/>
        <v>2200</v>
      </c>
      <c r="T141" s="37" t="s">
        <v>41</v>
      </c>
      <c r="U141" s="37"/>
      <c r="V141" s="131" t="s">
        <v>48</v>
      </c>
      <c r="W141" s="216" t="s">
        <v>1002</v>
      </c>
      <c r="X141" s="217"/>
    </row>
    <row r="142" spans="1:24" s="222" customFormat="1" ht="128.25" hidden="1" customHeight="1">
      <c r="A142" s="12" t="s">
        <v>421</v>
      </c>
      <c r="B142" s="12" t="s">
        <v>853</v>
      </c>
      <c r="C142" s="12" t="s">
        <v>843</v>
      </c>
      <c r="D142" s="12" t="s">
        <v>848</v>
      </c>
      <c r="E142" s="12">
        <v>15</v>
      </c>
      <c r="F142" s="12" t="s">
        <v>854</v>
      </c>
      <c r="G142" s="12" t="s">
        <v>35</v>
      </c>
      <c r="H142" s="12" t="s">
        <v>36</v>
      </c>
      <c r="I142" s="12" t="s">
        <v>850</v>
      </c>
      <c r="J142" s="62">
        <v>20</v>
      </c>
      <c r="K142" s="65">
        <v>2020</v>
      </c>
      <c r="L142" s="201"/>
      <c r="M142" s="12">
        <v>1</v>
      </c>
      <c r="N142" s="12">
        <v>2264100</v>
      </c>
      <c r="O142" s="12" t="s">
        <v>912</v>
      </c>
      <c r="P142" s="12" t="s">
        <v>40</v>
      </c>
      <c r="Q142" s="64">
        <v>0</v>
      </c>
      <c r="R142" s="64">
        <v>0</v>
      </c>
      <c r="S142" s="64">
        <f t="shared" si="6"/>
        <v>0</v>
      </c>
      <c r="T142" s="12" t="s">
        <v>41</v>
      </c>
      <c r="U142" s="210" t="s">
        <v>2225</v>
      </c>
      <c r="V142" s="131" t="s">
        <v>92</v>
      </c>
      <c r="W142" s="210" t="s">
        <v>93</v>
      </c>
      <c r="X142" s="215"/>
    </row>
    <row r="143" spans="1:24" s="222" customFormat="1" ht="128.25" hidden="1" customHeight="1">
      <c r="A143" s="12" t="s">
        <v>421</v>
      </c>
      <c r="B143" s="12" t="s">
        <v>853</v>
      </c>
      <c r="C143" s="12" t="s">
        <v>843</v>
      </c>
      <c r="D143" s="12" t="s">
        <v>848</v>
      </c>
      <c r="E143" s="12">
        <v>15</v>
      </c>
      <c r="F143" s="12" t="s">
        <v>854</v>
      </c>
      <c r="G143" s="12" t="s">
        <v>35</v>
      </c>
      <c r="H143" s="12" t="s">
        <v>36</v>
      </c>
      <c r="I143" s="12" t="s">
        <v>850</v>
      </c>
      <c r="J143" s="62">
        <v>20</v>
      </c>
      <c r="K143" s="65">
        <v>2020</v>
      </c>
      <c r="L143" s="201"/>
      <c r="M143" s="12">
        <v>1</v>
      </c>
      <c r="N143" s="12">
        <v>232966</v>
      </c>
      <c r="O143" s="12" t="s">
        <v>855</v>
      </c>
      <c r="P143" s="12" t="s">
        <v>107</v>
      </c>
      <c r="Q143" s="64">
        <v>0</v>
      </c>
      <c r="R143" s="64">
        <v>0</v>
      </c>
      <c r="S143" s="64">
        <f t="shared" si="6"/>
        <v>0</v>
      </c>
      <c r="T143" s="12" t="s">
        <v>41</v>
      </c>
      <c r="U143" s="210" t="s">
        <v>2225</v>
      </c>
      <c r="V143" s="131" t="s">
        <v>92</v>
      </c>
      <c r="W143" s="210" t="s">
        <v>93</v>
      </c>
      <c r="X143" s="215"/>
    </row>
    <row r="144" spans="1:24" s="222" customFormat="1" ht="128.25" hidden="1" customHeight="1">
      <c r="A144" s="12" t="s">
        <v>421</v>
      </c>
      <c r="B144" s="12" t="s">
        <v>831</v>
      </c>
      <c r="C144" s="12" t="s">
        <v>843</v>
      </c>
      <c r="D144" s="12" t="s">
        <v>848</v>
      </c>
      <c r="E144" s="12">
        <v>15</v>
      </c>
      <c r="F144" s="12" t="s">
        <v>854</v>
      </c>
      <c r="G144" s="12" t="s">
        <v>35</v>
      </c>
      <c r="H144" s="12" t="s">
        <v>36</v>
      </c>
      <c r="I144" s="12" t="s">
        <v>850</v>
      </c>
      <c r="J144" s="62">
        <v>20</v>
      </c>
      <c r="K144" s="65">
        <v>2020</v>
      </c>
      <c r="L144" s="201"/>
      <c r="M144" s="12">
        <v>1</v>
      </c>
      <c r="N144" s="12">
        <v>1820153</v>
      </c>
      <c r="O144" s="12" t="s">
        <v>971</v>
      </c>
      <c r="P144" s="12" t="s">
        <v>40</v>
      </c>
      <c r="Q144" s="64">
        <v>0</v>
      </c>
      <c r="R144" s="64">
        <v>0</v>
      </c>
      <c r="S144" s="64">
        <f t="shared" si="6"/>
        <v>0</v>
      </c>
      <c r="T144" s="12" t="s">
        <v>41</v>
      </c>
      <c r="U144" s="210" t="s">
        <v>2225</v>
      </c>
      <c r="V144" s="131" t="s">
        <v>92</v>
      </c>
      <c r="W144" s="210" t="s">
        <v>93</v>
      </c>
      <c r="X144" s="215"/>
    </row>
    <row r="145" spans="1:24" ht="128.25" hidden="1" customHeight="1">
      <c r="A145" s="37" t="s">
        <v>421</v>
      </c>
      <c r="B145" s="37" t="s">
        <v>831</v>
      </c>
      <c r="C145" s="37" t="s">
        <v>875</v>
      </c>
      <c r="D145" s="37" t="s">
        <v>848</v>
      </c>
      <c r="E145" s="37">
        <v>15</v>
      </c>
      <c r="F145" s="37" t="s">
        <v>929</v>
      </c>
      <c r="G145" s="37" t="s">
        <v>145</v>
      </c>
      <c r="H145" s="12" t="s">
        <v>36</v>
      </c>
      <c r="I145" s="37" t="s">
        <v>46</v>
      </c>
      <c r="J145" s="65">
        <v>280</v>
      </c>
      <c r="K145" s="65" t="s">
        <v>930</v>
      </c>
      <c r="L145" s="65" t="s">
        <v>224</v>
      </c>
      <c r="M145" s="37">
        <v>1</v>
      </c>
      <c r="N145" s="37">
        <v>1489654</v>
      </c>
      <c r="O145" s="37" t="s">
        <v>928</v>
      </c>
      <c r="P145" s="37" t="s">
        <v>107</v>
      </c>
      <c r="Q145" s="60">
        <v>0</v>
      </c>
      <c r="R145" s="60">
        <v>0</v>
      </c>
      <c r="S145" s="60">
        <f t="shared" si="6"/>
        <v>0</v>
      </c>
      <c r="T145" s="37" t="s">
        <v>145</v>
      </c>
      <c r="U145" s="37" t="s">
        <v>995</v>
      </c>
      <c r="V145" s="131" t="s">
        <v>148</v>
      </c>
      <c r="W145" s="216" t="s">
        <v>931</v>
      </c>
      <c r="X145" s="217"/>
    </row>
    <row r="146" spans="1:24" ht="128.25" hidden="1" customHeight="1">
      <c r="A146" s="37" t="s">
        <v>421</v>
      </c>
      <c r="B146" s="37" t="s">
        <v>831</v>
      </c>
      <c r="C146" s="37" t="s">
        <v>875</v>
      </c>
      <c r="D146" s="37" t="s">
        <v>848</v>
      </c>
      <c r="E146" s="37">
        <v>15</v>
      </c>
      <c r="F146" s="37" t="s">
        <v>929</v>
      </c>
      <c r="G146" s="37" t="s">
        <v>145</v>
      </c>
      <c r="H146" s="12" t="s">
        <v>36</v>
      </c>
      <c r="I146" s="37" t="s">
        <v>46</v>
      </c>
      <c r="J146" s="65">
        <v>360</v>
      </c>
      <c r="K146" s="65" t="s">
        <v>985</v>
      </c>
      <c r="L146" s="201" t="s">
        <v>152</v>
      </c>
      <c r="M146" s="37">
        <v>1</v>
      </c>
      <c r="N146" s="37">
        <v>1822746</v>
      </c>
      <c r="O146" s="37" t="s">
        <v>984</v>
      </c>
      <c r="P146" s="37" t="s">
        <v>40</v>
      </c>
      <c r="Q146" s="60">
        <v>0</v>
      </c>
      <c r="R146" s="60">
        <v>0</v>
      </c>
      <c r="S146" s="60">
        <f t="shared" si="6"/>
        <v>0</v>
      </c>
      <c r="T146" s="37" t="s">
        <v>145</v>
      </c>
      <c r="U146" s="37" t="s">
        <v>995</v>
      </c>
      <c r="V146" s="131" t="s">
        <v>148</v>
      </c>
      <c r="W146" s="216" t="s">
        <v>931</v>
      </c>
      <c r="X146" s="217"/>
    </row>
    <row r="147" spans="1:24" s="222" customFormat="1" ht="128.25" hidden="1" customHeight="1">
      <c r="A147" s="12" t="s">
        <v>421</v>
      </c>
      <c r="B147" s="12" t="s">
        <v>831</v>
      </c>
      <c r="C147" s="12" t="s">
        <v>831</v>
      </c>
      <c r="D147" s="12" t="s">
        <v>872</v>
      </c>
      <c r="E147" s="12">
        <v>15</v>
      </c>
      <c r="F147" s="12" t="s">
        <v>873</v>
      </c>
      <c r="G147" s="12" t="s">
        <v>45</v>
      </c>
      <c r="H147" s="12" t="s">
        <v>36</v>
      </c>
      <c r="I147" s="12" t="s">
        <v>37</v>
      </c>
      <c r="J147" s="62">
        <v>24</v>
      </c>
      <c r="K147" s="65">
        <v>2020</v>
      </c>
      <c r="L147" s="201"/>
      <c r="M147" s="12">
        <v>1</v>
      </c>
      <c r="N147" s="12">
        <v>1517703</v>
      </c>
      <c r="O147" s="12" t="s">
        <v>953</v>
      </c>
      <c r="P147" s="12" t="s">
        <v>107</v>
      </c>
      <c r="Q147" s="64">
        <v>2800</v>
      </c>
      <c r="R147" s="64">
        <v>0</v>
      </c>
      <c r="S147" s="64">
        <f t="shared" si="6"/>
        <v>2800</v>
      </c>
      <c r="T147" s="12" t="s">
        <v>41</v>
      </c>
      <c r="U147" s="210" t="s">
        <v>2225</v>
      </c>
      <c r="V147" s="131" t="s">
        <v>92</v>
      </c>
      <c r="W147" s="210" t="s">
        <v>93</v>
      </c>
      <c r="X147" s="215" t="s">
        <v>50</v>
      </c>
    </row>
    <row r="148" spans="1:24" s="222" customFormat="1" ht="128.25" hidden="1" customHeight="1">
      <c r="A148" s="12" t="s">
        <v>421</v>
      </c>
      <c r="B148" s="12" t="s">
        <v>831</v>
      </c>
      <c r="C148" s="12" t="s">
        <v>831</v>
      </c>
      <c r="D148" s="12" t="s">
        <v>872</v>
      </c>
      <c r="E148" s="12">
        <v>15</v>
      </c>
      <c r="F148" s="12" t="s">
        <v>873</v>
      </c>
      <c r="G148" s="12" t="s">
        <v>45</v>
      </c>
      <c r="H148" s="12" t="s">
        <v>36</v>
      </c>
      <c r="I148" s="12" t="s">
        <v>37</v>
      </c>
      <c r="J148" s="62">
        <v>24</v>
      </c>
      <c r="K148" s="65">
        <v>2020</v>
      </c>
      <c r="L148" s="201"/>
      <c r="M148" s="12">
        <v>1</v>
      </c>
      <c r="N148" s="12">
        <v>1494153</v>
      </c>
      <c r="O148" s="12" t="s">
        <v>959</v>
      </c>
      <c r="P148" s="12" t="s">
        <v>107</v>
      </c>
      <c r="Q148" s="64">
        <v>2800</v>
      </c>
      <c r="R148" s="64">
        <v>0</v>
      </c>
      <c r="S148" s="64">
        <f t="shared" si="6"/>
        <v>2800</v>
      </c>
      <c r="T148" s="12" t="s">
        <v>41</v>
      </c>
      <c r="U148" s="210" t="s">
        <v>2225</v>
      </c>
      <c r="V148" s="131" t="s">
        <v>92</v>
      </c>
      <c r="W148" s="210" t="s">
        <v>93</v>
      </c>
      <c r="X148" s="215" t="s">
        <v>50</v>
      </c>
    </row>
    <row r="149" spans="1:24" s="222" customFormat="1" ht="128.25" hidden="1" customHeight="1">
      <c r="A149" s="12" t="s">
        <v>421</v>
      </c>
      <c r="B149" s="12" t="s">
        <v>831</v>
      </c>
      <c r="C149" s="12" t="s">
        <v>831</v>
      </c>
      <c r="D149" s="12" t="s">
        <v>872</v>
      </c>
      <c r="E149" s="12">
        <v>15</v>
      </c>
      <c r="F149" s="12" t="s">
        <v>873</v>
      </c>
      <c r="G149" s="12" t="s">
        <v>45</v>
      </c>
      <c r="H149" s="12" t="s">
        <v>36</v>
      </c>
      <c r="I149" s="12" t="s">
        <v>37</v>
      </c>
      <c r="J149" s="62">
        <v>24</v>
      </c>
      <c r="K149" s="65">
        <v>2020</v>
      </c>
      <c r="L149" s="201"/>
      <c r="M149" s="12">
        <v>1</v>
      </c>
      <c r="N149" s="12">
        <v>1517696</v>
      </c>
      <c r="O149" s="12" t="s">
        <v>883</v>
      </c>
      <c r="P149" s="12" t="s">
        <v>107</v>
      </c>
      <c r="Q149" s="64">
        <v>2800</v>
      </c>
      <c r="R149" s="64">
        <v>0</v>
      </c>
      <c r="S149" s="64">
        <f t="shared" si="6"/>
        <v>2800</v>
      </c>
      <c r="T149" s="12" t="s">
        <v>41</v>
      </c>
      <c r="U149" s="210" t="s">
        <v>2225</v>
      </c>
      <c r="V149" s="131" t="s">
        <v>92</v>
      </c>
      <c r="W149" s="210" t="s">
        <v>93</v>
      </c>
      <c r="X149" s="215" t="s">
        <v>50</v>
      </c>
    </row>
    <row r="150" spans="1:24" s="222" customFormat="1" ht="128.25" hidden="1" customHeight="1">
      <c r="A150" s="12" t="s">
        <v>421</v>
      </c>
      <c r="B150" s="12" t="s">
        <v>831</v>
      </c>
      <c r="C150" s="12" t="s">
        <v>831</v>
      </c>
      <c r="D150" s="12" t="s">
        <v>872</v>
      </c>
      <c r="E150" s="12">
        <v>15</v>
      </c>
      <c r="F150" s="12" t="s">
        <v>873</v>
      </c>
      <c r="G150" s="12" t="s">
        <v>45</v>
      </c>
      <c r="H150" s="12" t="s">
        <v>36</v>
      </c>
      <c r="I150" s="12" t="s">
        <v>37</v>
      </c>
      <c r="J150" s="62">
        <v>24</v>
      </c>
      <c r="K150" s="65">
        <v>2020</v>
      </c>
      <c r="L150" s="201"/>
      <c r="M150" s="12">
        <v>1</v>
      </c>
      <c r="N150" s="12">
        <v>2264106</v>
      </c>
      <c r="O150" s="12" t="s">
        <v>943</v>
      </c>
      <c r="P150" s="12" t="s">
        <v>40</v>
      </c>
      <c r="Q150" s="64">
        <v>2800</v>
      </c>
      <c r="R150" s="64">
        <v>0</v>
      </c>
      <c r="S150" s="64">
        <f t="shared" si="6"/>
        <v>2800</v>
      </c>
      <c r="T150" s="12" t="s">
        <v>41</v>
      </c>
      <c r="U150" s="210" t="s">
        <v>2225</v>
      </c>
      <c r="V150" s="131" t="s">
        <v>92</v>
      </c>
      <c r="W150" s="210" t="s">
        <v>93</v>
      </c>
      <c r="X150" s="215" t="s">
        <v>50</v>
      </c>
    </row>
    <row r="151" spans="1:24" s="222" customFormat="1" ht="128.25" hidden="1" customHeight="1">
      <c r="A151" s="12" t="s">
        <v>421</v>
      </c>
      <c r="B151" s="12" t="s">
        <v>831</v>
      </c>
      <c r="C151" s="12" t="s">
        <v>831</v>
      </c>
      <c r="D151" s="12" t="s">
        <v>872</v>
      </c>
      <c r="E151" s="12">
        <v>15</v>
      </c>
      <c r="F151" s="12" t="s">
        <v>873</v>
      </c>
      <c r="G151" s="12" t="s">
        <v>45</v>
      </c>
      <c r="H151" s="12" t="s">
        <v>36</v>
      </c>
      <c r="I151" s="12" t="s">
        <v>37</v>
      </c>
      <c r="J151" s="62">
        <v>24</v>
      </c>
      <c r="K151" s="65">
        <v>2020</v>
      </c>
      <c r="L151" s="201"/>
      <c r="M151" s="12">
        <v>1</v>
      </c>
      <c r="N151" s="12">
        <v>1921295</v>
      </c>
      <c r="O151" s="12" t="s">
        <v>945</v>
      </c>
      <c r="P151" s="12" t="s">
        <v>40</v>
      </c>
      <c r="Q151" s="64">
        <v>2800</v>
      </c>
      <c r="R151" s="64">
        <v>0</v>
      </c>
      <c r="S151" s="64">
        <f t="shared" si="6"/>
        <v>2800</v>
      </c>
      <c r="T151" s="12" t="s">
        <v>41</v>
      </c>
      <c r="U151" s="210" t="s">
        <v>2225</v>
      </c>
      <c r="V151" s="131" t="s">
        <v>92</v>
      </c>
      <c r="W151" s="210" t="s">
        <v>93</v>
      </c>
      <c r="X151" s="215" t="s">
        <v>50</v>
      </c>
    </row>
    <row r="152" spans="1:24" s="222" customFormat="1" ht="128.25" hidden="1" customHeight="1">
      <c r="A152" s="12" t="s">
        <v>421</v>
      </c>
      <c r="B152" s="12" t="s">
        <v>831</v>
      </c>
      <c r="C152" s="12" t="s">
        <v>831</v>
      </c>
      <c r="D152" s="12" t="s">
        <v>872</v>
      </c>
      <c r="E152" s="12">
        <v>15</v>
      </c>
      <c r="F152" s="12" t="s">
        <v>873</v>
      </c>
      <c r="G152" s="12" t="s">
        <v>45</v>
      </c>
      <c r="H152" s="12" t="s">
        <v>36</v>
      </c>
      <c r="I152" s="12" t="s">
        <v>37</v>
      </c>
      <c r="J152" s="62">
        <v>24</v>
      </c>
      <c r="K152" s="65">
        <v>2020</v>
      </c>
      <c r="L152" s="201"/>
      <c r="M152" s="12">
        <v>1</v>
      </c>
      <c r="N152" s="12">
        <v>3003010</v>
      </c>
      <c r="O152" s="12" t="s">
        <v>989</v>
      </c>
      <c r="P152" s="12" t="s">
        <v>40</v>
      </c>
      <c r="Q152" s="64">
        <v>2800</v>
      </c>
      <c r="R152" s="64">
        <v>0</v>
      </c>
      <c r="S152" s="64">
        <f t="shared" si="6"/>
        <v>2800</v>
      </c>
      <c r="T152" s="12" t="s">
        <v>41</v>
      </c>
      <c r="U152" s="210" t="s">
        <v>2225</v>
      </c>
      <c r="V152" s="131" t="s">
        <v>92</v>
      </c>
      <c r="W152" s="210" t="s">
        <v>93</v>
      </c>
      <c r="X152" s="215" t="s">
        <v>50</v>
      </c>
    </row>
    <row r="153" spans="1:24" s="222" customFormat="1" ht="128.25" hidden="1" customHeight="1">
      <c r="A153" s="12" t="s">
        <v>421</v>
      </c>
      <c r="B153" s="12" t="s">
        <v>831</v>
      </c>
      <c r="C153" s="12" t="s">
        <v>831</v>
      </c>
      <c r="D153" s="12" t="s">
        <v>872</v>
      </c>
      <c r="E153" s="12">
        <v>15</v>
      </c>
      <c r="F153" s="12" t="s">
        <v>873</v>
      </c>
      <c r="G153" s="12" t="s">
        <v>45</v>
      </c>
      <c r="H153" s="12" t="s">
        <v>36</v>
      </c>
      <c r="I153" s="12" t="s">
        <v>37</v>
      </c>
      <c r="J153" s="62">
        <v>24</v>
      </c>
      <c r="K153" s="65">
        <v>2020</v>
      </c>
      <c r="L153" s="201"/>
      <c r="M153" s="12">
        <v>1</v>
      </c>
      <c r="N153" s="12">
        <v>1519430</v>
      </c>
      <c r="O153" s="12" t="s">
        <v>882</v>
      </c>
      <c r="P153" s="12" t="s">
        <v>107</v>
      </c>
      <c r="Q153" s="64">
        <v>2800</v>
      </c>
      <c r="R153" s="64">
        <v>0</v>
      </c>
      <c r="S153" s="64">
        <f t="shared" si="6"/>
        <v>2800</v>
      </c>
      <c r="T153" s="12" t="s">
        <v>41</v>
      </c>
      <c r="U153" s="210" t="s">
        <v>2225</v>
      </c>
      <c r="V153" s="131" t="s">
        <v>92</v>
      </c>
      <c r="W153" s="210" t="s">
        <v>93</v>
      </c>
      <c r="X153" s="215" t="s">
        <v>50</v>
      </c>
    </row>
    <row r="154" spans="1:24" s="222" customFormat="1" ht="128.25" hidden="1" customHeight="1">
      <c r="A154" s="12" t="s">
        <v>421</v>
      </c>
      <c r="B154" s="12" t="s">
        <v>831</v>
      </c>
      <c r="C154" s="12" t="s">
        <v>831</v>
      </c>
      <c r="D154" s="12" t="s">
        <v>872</v>
      </c>
      <c r="E154" s="12">
        <v>15</v>
      </c>
      <c r="F154" s="12" t="s">
        <v>873</v>
      </c>
      <c r="G154" s="12" t="s">
        <v>45</v>
      </c>
      <c r="H154" s="12" t="s">
        <v>36</v>
      </c>
      <c r="I154" s="12" t="s">
        <v>37</v>
      </c>
      <c r="J154" s="62">
        <v>24</v>
      </c>
      <c r="K154" s="65">
        <v>2020</v>
      </c>
      <c r="L154" s="201"/>
      <c r="M154" s="12">
        <v>1</v>
      </c>
      <c r="N154" s="12">
        <v>1062999</v>
      </c>
      <c r="O154" s="12" t="s">
        <v>874</v>
      </c>
      <c r="P154" s="12" t="s">
        <v>40</v>
      </c>
      <c r="Q154" s="64">
        <v>2800</v>
      </c>
      <c r="R154" s="64">
        <v>0</v>
      </c>
      <c r="S154" s="64">
        <f t="shared" si="6"/>
        <v>2800</v>
      </c>
      <c r="T154" s="12" t="s">
        <v>41</v>
      </c>
      <c r="U154" s="210" t="s">
        <v>2225</v>
      </c>
      <c r="V154" s="131" t="s">
        <v>92</v>
      </c>
      <c r="W154" s="210" t="s">
        <v>93</v>
      </c>
      <c r="X154" s="215" t="s">
        <v>50</v>
      </c>
    </row>
    <row r="155" spans="1:24" s="222" customFormat="1" ht="128.25" hidden="1" customHeight="1">
      <c r="A155" s="12" t="s">
        <v>421</v>
      </c>
      <c r="B155" s="12" t="s">
        <v>831</v>
      </c>
      <c r="C155" s="12" t="s">
        <v>831</v>
      </c>
      <c r="D155" s="12" t="s">
        <v>872</v>
      </c>
      <c r="E155" s="12">
        <v>15</v>
      </c>
      <c r="F155" s="12" t="s">
        <v>873</v>
      </c>
      <c r="G155" s="12" t="s">
        <v>45</v>
      </c>
      <c r="H155" s="12" t="s">
        <v>36</v>
      </c>
      <c r="I155" s="12" t="s">
        <v>37</v>
      </c>
      <c r="J155" s="62">
        <v>24</v>
      </c>
      <c r="K155" s="65">
        <v>2020</v>
      </c>
      <c r="L155" s="201"/>
      <c r="M155" s="12">
        <v>1</v>
      </c>
      <c r="N155" s="12">
        <v>1491635</v>
      </c>
      <c r="O155" s="12" t="s">
        <v>905</v>
      </c>
      <c r="P155" s="12" t="s">
        <v>107</v>
      </c>
      <c r="Q155" s="64">
        <v>2800</v>
      </c>
      <c r="R155" s="64">
        <v>0</v>
      </c>
      <c r="S155" s="64">
        <f t="shared" si="6"/>
        <v>2800</v>
      </c>
      <c r="T155" s="12" t="s">
        <v>41</v>
      </c>
      <c r="U155" s="210" t="s">
        <v>2225</v>
      </c>
      <c r="V155" s="131" t="s">
        <v>92</v>
      </c>
      <c r="W155" s="210" t="s">
        <v>93</v>
      </c>
      <c r="X155" s="215" t="s">
        <v>50</v>
      </c>
    </row>
    <row r="156" spans="1:24" s="222" customFormat="1" ht="128.25" hidden="1" customHeight="1">
      <c r="A156" s="12" t="s">
        <v>421</v>
      </c>
      <c r="B156" s="12" t="s">
        <v>831</v>
      </c>
      <c r="C156" s="12" t="s">
        <v>831</v>
      </c>
      <c r="D156" s="12" t="s">
        <v>872</v>
      </c>
      <c r="E156" s="12">
        <v>15</v>
      </c>
      <c r="F156" s="12" t="s">
        <v>873</v>
      </c>
      <c r="G156" s="12" t="s">
        <v>45</v>
      </c>
      <c r="H156" s="12" t="s">
        <v>36</v>
      </c>
      <c r="I156" s="12" t="s">
        <v>37</v>
      </c>
      <c r="J156" s="62">
        <v>24</v>
      </c>
      <c r="K156" s="65">
        <v>2020</v>
      </c>
      <c r="L156" s="201"/>
      <c r="M156" s="12">
        <v>1</v>
      </c>
      <c r="N156" s="12">
        <v>2089453</v>
      </c>
      <c r="O156" s="12" t="s">
        <v>900</v>
      </c>
      <c r="P156" s="12" t="s">
        <v>40</v>
      </c>
      <c r="Q156" s="64">
        <v>2800</v>
      </c>
      <c r="R156" s="64">
        <v>0</v>
      </c>
      <c r="S156" s="64">
        <f t="shared" si="6"/>
        <v>2800</v>
      </c>
      <c r="T156" s="12" t="s">
        <v>41</v>
      </c>
      <c r="U156" s="210" t="s">
        <v>2225</v>
      </c>
      <c r="V156" s="131" t="s">
        <v>92</v>
      </c>
      <c r="W156" s="210" t="s">
        <v>93</v>
      </c>
      <c r="X156" s="215" t="s">
        <v>50</v>
      </c>
    </row>
    <row r="157" spans="1:24" s="222" customFormat="1" ht="128.25" hidden="1" customHeight="1">
      <c r="A157" s="12" t="s">
        <v>421</v>
      </c>
      <c r="B157" s="12" t="s">
        <v>831</v>
      </c>
      <c r="C157" s="12" t="s">
        <v>857</v>
      </c>
      <c r="D157" s="12" t="s">
        <v>872</v>
      </c>
      <c r="E157" s="12">
        <v>15</v>
      </c>
      <c r="F157" s="12" t="s">
        <v>873</v>
      </c>
      <c r="G157" s="12" t="s">
        <v>45</v>
      </c>
      <c r="H157" s="12" t="s">
        <v>36</v>
      </c>
      <c r="I157" s="12" t="s">
        <v>37</v>
      </c>
      <c r="J157" s="62">
        <v>24</v>
      </c>
      <c r="K157" s="65">
        <v>2020</v>
      </c>
      <c r="L157" s="201"/>
      <c r="M157" s="12">
        <v>1</v>
      </c>
      <c r="N157" s="12">
        <v>1491856</v>
      </c>
      <c r="O157" s="12" t="s">
        <v>917</v>
      </c>
      <c r="P157" s="12" t="s">
        <v>107</v>
      </c>
      <c r="Q157" s="64">
        <v>2800</v>
      </c>
      <c r="R157" s="64">
        <v>0</v>
      </c>
      <c r="S157" s="64">
        <f t="shared" si="6"/>
        <v>2800</v>
      </c>
      <c r="T157" s="12" t="s">
        <v>41</v>
      </c>
      <c r="U157" s="210" t="s">
        <v>2225</v>
      </c>
      <c r="V157" s="131" t="s">
        <v>92</v>
      </c>
      <c r="W157" s="210" t="s">
        <v>93</v>
      </c>
      <c r="X157" s="215" t="s">
        <v>50</v>
      </c>
    </row>
    <row r="158" spans="1:24" s="222" customFormat="1" ht="128.25" hidden="1" customHeight="1">
      <c r="A158" s="12" t="s">
        <v>421</v>
      </c>
      <c r="B158" s="12" t="s">
        <v>831</v>
      </c>
      <c r="C158" s="12" t="s">
        <v>857</v>
      </c>
      <c r="D158" s="12" t="s">
        <v>872</v>
      </c>
      <c r="E158" s="12">
        <v>15</v>
      </c>
      <c r="F158" s="12" t="s">
        <v>873</v>
      </c>
      <c r="G158" s="12" t="s">
        <v>45</v>
      </c>
      <c r="H158" s="12" t="s">
        <v>36</v>
      </c>
      <c r="I158" s="12" t="s">
        <v>37</v>
      </c>
      <c r="J158" s="62">
        <v>24</v>
      </c>
      <c r="K158" s="65">
        <v>2020</v>
      </c>
      <c r="L158" s="201"/>
      <c r="M158" s="12">
        <v>1</v>
      </c>
      <c r="N158" s="12">
        <v>1914473</v>
      </c>
      <c r="O158" s="12" t="s">
        <v>891</v>
      </c>
      <c r="P158" s="12" t="s">
        <v>40</v>
      </c>
      <c r="Q158" s="64">
        <v>2800</v>
      </c>
      <c r="R158" s="64">
        <v>0</v>
      </c>
      <c r="S158" s="64">
        <f t="shared" si="6"/>
        <v>2800</v>
      </c>
      <c r="T158" s="12" t="s">
        <v>41</v>
      </c>
      <c r="U158" s="210" t="s">
        <v>2225</v>
      </c>
      <c r="V158" s="131" t="s">
        <v>92</v>
      </c>
      <c r="W158" s="210" t="s">
        <v>93</v>
      </c>
      <c r="X158" s="215" t="s">
        <v>50</v>
      </c>
    </row>
    <row r="159" spans="1:24" s="222" customFormat="1" ht="128.25" hidden="1" customHeight="1">
      <c r="A159" s="12" t="s">
        <v>421</v>
      </c>
      <c r="B159" s="12" t="s">
        <v>831</v>
      </c>
      <c r="C159" s="12" t="s">
        <v>831</v>
      </c>
      <c r="D159" s="12" t="s">
        <v>872</v>
      </c>
      <c r="E159" s="12">
        <v>15</v>
      </c>
      <c r="F159" s="12" t="s">
        <v>873</v>
      </c>
      <c r="G159" s="12" t="s">
        <v>45</v>
      </c>
      <c r="H159" s="12" t="s">
        <v>36</v>
      </c>
      <c r="I159" s="12" t="s">
        <v>37</v>
      </c>
      <c r="J159" s="62">
        <v>24</v>
      </c>
      <c r="K159" s="65">
        <v>2020</v>
      </c>
      <c r="L159" s="201"/>
      <c r="M159" s="12">
        <v>1</v>
      </c>
      <c r="N159" s="12">
        <v>1489667</v>
      </c>
      <c r="O159" s="12" t="s">
        <v>978</v>
      </c>
      <c r="P159" s="12" t="s">
        <v>107</v>
      </c>
      <c r="Q159" s="64">
        <v>2800</v>
      </c>
      <c r="R159" s="64">
        <v>0</v>
      </c>
      <c r="S159" s="64">
        <f t="shared" si="6"/>
        <v>2800</v>
      </c>
      <c r="T159" s="12" t="s">
        <v>41</v>
      </c>
      <c r="U159" s="210" t="s">
        <v>2225</v>
      </c>
      <c r="V159" s="131" t="s">
        <v>92</v>
      </c>
      <c r="W159" s="210" t="s">
        <v>93</v>
      </c>
      <c r="X159" s="215" t="s">
        <v>50</v>
      </c>
    </row>
    <row r="160" spans="1:24" s="222" customFormat="1" ht="128.25" hidden="1" customHeight="1">
      <c r="A160" s="12" t="s">
        <v>421</v>
      </c>
      <c r="B160" s="12" t="s">
        <v>831</v>
      </c>
      <c r="C160" s="12" t="s">
        <v>875</v>
      </c>
      <c r="D160" s="12" t="s">
        <v>897</v>
      </c>
      <c r="E160" s="12">
        <v>20</v>
      </c>
      <c r="F160" s="12" t="s">
        <v>528</v>
      </c>
      <c r="G160" s="12" t="s">
        <v>45</v>
      </c>
      <c r="H160" s="12" t="s">
        <v>36</v>
      </c>
      <c r="I160" s="12" t="s">
        <v>37</v>
      </c>
      <c r="J160" s="62">
        <v>40</v>
      </c>
      <c r="K160" s="65">
        <v>2020</v>
      </c>
      <c r="L160" s="201"/>
      <c r="M160" s="12">
        <v>1</v>
      </c>
      <c r="N160" s="12">
        <v>1093234</v>
      </c>
      <c r="O160" s="12" t="s">
        <v>990</v>
      </c>
      <c r="P160" s="12" t="s">
        <v>107</v>
      </c>
      <c r="Q160" s="64">
        <v>1500</v>
      </c>
      <c r="R160" s="64">
        <v>0</v>
      </c>
      <c r="S160" s="64">
        <f t="shared" si="6"/>
        <v>1500</v>
      </c>
      <c r="T160" s="12" t="s">
        <v>41</v>
      </c>
      <c r="U160" s="210" t="s">
        <v>45</v>
      </c>
      <c r="V160" s="221" t="s">
        <v>48</v>
      </c>
      <c r="W160" s="221" t="s">
        <v>163</v>
      </c>
      <c r="X160" s="215" t="s">
        <v>50</v>
      </c>
    </row>
    <row r="161" spans="1:24" s="222" customFormat="1" ht="128.25" hidden="1" customHeight="1">
      <c r="A161" s="12" t="s">
        <v>421</v>
      </c>
      <c r="B161" s="12" t="s">
        <v>831</v>
      </c>
      <c r="C161" s="12" t="s">
        <v>875</v>
      </c>
      <c r="D161" s="12" t="s">
        <v>897</v>
      </c>
      <c r="E161" s="12">
        <v>20</v>
      </c>
      <c r="F161" s="12" t="s">
        <v>528</v>
      </c>
      <c r="G161" s="12" t="s">
        <v>45</v>
      </c>
      <c r="H161" s="12" t="s">
        <v>36</v>
      </c>
      <c r="I161" s="12" t="s">
        <v>37</v>
      </c>
      <c r="J161" s="62">
        <v>40</v>
      </c>
      <c r="K161" s="65">
        <v>2020</v>
      </c>
      <c r="L161" s="201"/>
      <c r="M161" s="12">
        <v>1</v>
      </c>
      <c r="N161" s="12">
        <v>1582129</v>
      </c>
      <c r="O161" s="12" t="s">
        <v>896</v>
      </c>
      <c r="P161" s="12" t="s">
        <v>40</v>
      </c>
      <c r="Q161" s="64">
        <v>1500</v>
      </c>
      <c r="R161" s="64">
        <v>0</v>
      </c>
      <c r="S161" s="64">
        <f t="shared" si="6"/>
        <v>1500</v>
      </c>
      <c r="T161" s="12" t="s">
        <v>41</v>
      </c>
      <c r="U161" s="210" t="s">
        <v>45</v>
      </c>
      <c r="V161" s="221" t="s">
        <v>48</v>
      </c>
      <c r="W161" s="221" t="s">
        <v>163</v>
      </c>
      <c r="X161" s="215" t="s">
        <v>50</v>
      </c>
    </row>
    <row r="162" spans="1:24" s="222" customFormat="1" ht="128.25" hidden="1" customHeight="1">
      <c r="A162" s="12" t="s">
        <v>421</v>
      </c>
      <c r="B162" s="12" t="s">
        <v>831</v>
      </c>
      <c r="C162" s="12" t="s">
        <v>875</v>
      </c>
      <c r="D162" s="12" t="s">
        <v>897</v>
      </c>
      <c r="E162" s="12">
        <v>20</v>
      </c>
      <c r="F162" s="12" t="s">
        <v>528</v>
      </c>
      <c r="G162" s="12" t="s">
        <v>45</v>
      </c>
      <c r="H162" s="12" t="s">
        <v>36</v>
      </c>
      <c r="I162" s="12" t="s">
        <v>37</v>
      </c>
      <c r="J162" s="62">
        <v>40</v>
      </c>
      <c r="K162" s="65">
        <v>2020</v>
      </c>
      <c r="L162" s="201"/>
      <c r="M162" s="12">
        <v>1</v>
      </c>
      <c r="N162" s="12">
        <v>3006329</v>
      </c>
      <c r="O162" s="12" t="s">
        <v>952</v>
      </c>
      <c r="P162" s="12" t="s">
        <v>40</v>
      </c>
      <c r="Q162" s="64">
        <v>1500</v>
      </c>
      <c r="R162" s="64">
        <v>0</v>
      </c>
      <c r="S162" s="64">
        <f t="shared" si="6"/>
        <v>1500</v>
      </c>
      <c r="T162" s="12" t="s">
        <v>41</v>
      </c>
      <c r="U162" s="210" t="s">
        <v>45</v>
      </c>
      <c r="V162" s="221" t="s">
        <v>48</v>
      </c>
      <c r="W162" s="221" t="s">
        <v>163</v>
      </c>
      <c r="X162" s="215" t="s">
        <v>50</v>
      </c>
    </row>
    <row r="163" spans="1:24" s="222" customFormat="1" ht="128.25" hidden="1" customHeight="1">
      <c r="A163" s="12" t="s">
        <v>421</v>
      </c>
      <c r="B163" s="12" t="s">
        <v>831</v>
      </c>
      <c r="C163" s="12" t="s">
        <v>875</v>
      </c>
      <c r="D163" s="12" t="s">
        <v>897</v>
      </c>
      <c r="E163" s="12">
        <v>20</v>
      </c>
      <c r="F163" s="12" t="s">
        <v>528</v>
      </c>
      <c r="G163" s="12" t="s">
        <v>45</v>
      </c>
      <c r="H163" s="12" t="s">
        <v>36</v>
      </c>
      <c r="I163" s="12" t="s">
        <v>37</v>
      </c>
      <c r="J163" s="62">
        <v>40</v>
      </c>
      <c r="K163" s="65">
        <v>2020</v>
      </c>
      <c r="L163" s="201"/>
      <c r="M163" s="12">
        <v>1</v>
      </c>
      <c r="N163" s="12">
        <v>1821266</v>
      </c>
      <c r="O163" s="12" t="s">
        <v>939</v>
      </c>
      <c r="P163" s="12" t="s">
        <v>40</v>
      </c>
      <c r="Q163" s="64">
        <v>1500</v>
      </c>
      <c r="R163" s="64">
        <v>0</v>
      </c>
      <c r="S163" s="64">
        <f t="shared" si="6"/>
        <v>1500</v>
      </c>
      <c r="T163" s="12" t="s">
        <v>41</v>
      </c>
      <c r="U163" s="210" t="s">
        <v>45</v>
      </c>
      <c r="V163" s="221" t="s">
        <v>48</v>
      </c>
      <c r="W163" s="221" t="s">
        <v>163</v>
      </c>
      <c r="X163" s="215" t="s">
        <v>50</v>
      </c>
    </row>
    <row r="164" spans="1:24" s="222" customFormat="1" ht="128.25" hidden="1" customHeight="1">
      <c r="A164" s="12" t="s">
        <v>421</v>
      </c>
      <c r="B164" s="12" t="s">
        <v>831</v>
      </c>
      <c r="C164" s="12" t="s">
        <v>875</v>
      </c>
      <c r="D164" s="12" t="s">
        <v>897</v>
      </c>
      <c r="E164" s="12">
        <v>20</v>
      </c>
      <c r="F164" s="12" t="s">
        <v>528</v>
      </c>
      <c r="G164" s="12" t="s">
        <v>45</v>
      </c>
      <c r="H164" s="12" t="s">
        <v>36</v>
      </c>
      <c r="I164" s="12" t="s">
        <v>37</v>
      </c>
      <c r="J164" s="62">
        <v>40</v>
      </c>
      <c r="K164" s="65">
        <v>2020</v>
      </c>
      <c r="L164" s="201"/>
      <c r="M164" s="12">
        <v>1</v>
      </c>
      <c r="N164" s="12">
        <v>1568000</v>
      </c>
      <c r="O164" s="12" t="s">
        <v>993</v>
      </c>
      <c r="P164" s="12" t="s">
        <v>107</v>
      </c>
      <c r="Q164" s="64">
        <v>1500</v>
      </c>
      <c r="R164" s="64">
        <v>0</v>
      </c>
      <c r="S164" s="64">
        <f t="shared" si="6"/>
        <v>1500</v>
      </c>
      <c r="T164" s="12" t="s">
        <v>41</v>
      </c>
      <c r="U164" s="210" t="s">
        <v>45</v>
      </c>
      <c r="V164" s="221" t="s">
        <v>48</v>
      </c>
      <c r="W164" s="221" t="s">
        <v>163</v>
      </c>
      <c r="X164" s="215" t="s">
        <v>50</v>
      </c>
    </row>
    <row r="165" spans="1:24" ht="128.25" hidden="1" customHeight="1">
      <c r="A165" s="37" t="s">
        <v>421</v>
      </c>
      <c r="B165" s="37" t="s">
        <v>831</v>
      </c>
      <c r="C165" s="37" t="s">
        <v>843</v>
      </c>
      <c r="D165" s="37" t="s">
        <v>844</v>
      </c>
      <c r="E165" s="37">
        <v>20</v>
      </c>
      <c r="F165" s="37" t="s">
        <v>886</v>
      </c>
      <c r="G165" s="37" t="s">
        <v>145</v>
      </c>
      <c r="H165" s="12" t="s">
        <v>36</v>
      </c>
      <c r="I165" s="37" t="s">
        <v>46</v>
      </c>
      <c r="J165" s="65">
        <v>120</v>
      </c>
      <c r="K165" s="65">
        <v>2020</v>
      </c>
      <c r="L165" s="201" t="s">
        <v>610</v>
      </c>
      <c r="M165" s="37">
        <v>1</v>
      </c>
      <c r="N165" s="37">
        <v>1685781</v>
      </c>
      <c r="O165" s="37" t="s">
        <v>887</v>
      </c>
      <c r="P165" s="37" t="s">
        <v>40</v>
      </c>
      <c r="Q165" s="60">
        <v>0</v>
      </c>
      <c r="R165" s="60">
        <v>0</v>
      </c>
      <c r="S165" s="60">
        <f t="shared" si="6"/>
        <v>0</v>
      </c>
      <c r="T165" s="37" t="s">
        <v>145</v>
      </c>
      <c r="U165" s="37"/>
      <c r="V165" s="131" t="s">
        <v>92</v>
      </c>
      <c r="W165" s="216" t="s">
        <v>517</v>
      </c>
      <c r="X165" s="217"/>
    </row>
    <row r="166" spans="1:24" ht="128.25" hidden="1" customHeight="1">
      <c r="A166" s="37" t="s">
        <v>421</v>
      </c>
      <c r="B166" s="37" t="s">
        <v>831</v>
      </c>
      <c r="C166" s="37" t="s">
        <v>843</v>
      </c>
      <c r="D166" s="37" t="s">
        <v>844</v>
      </c>
      <c r="E166" s="37">
        <v>20</v>
      </c>
      <c r="F166" s="37" t="s">
        <v>974</v>
      </c>
      <c r="G166" s="37" t="s">
        <v>145</v>
      </c>
      <c r="H166" s="12" t="s">
        <v>36</v>
      </c>
      <c r="I166" s="37" t="s">
        <v>46</v>
      </c>
      <c r="J166" s="65">
        <v>120</v>
      </c>
      <c r="K166" s="65">
        <v>2020</v>
      </c>
      <c r="L166" s="201" t="s">
        <v>610</v>
      </c>
      <c r="M166" s="37">
        <v>1</v>
      </c>
      <c r="N166" s="37">
        <v>1054009</v>
      </c>
      <c r="O166" s="37" t="s">
        <v>973</v>
      </c>
      <c r="P166" s="37" t="s">
        <v>40</v>
      </c>
      <c r="Q166" s="60">
        <v>0</v>
      </c>
      <c r="R166" s="60">
        <v>0</v>
      </c>
      <c r="S166" s="60">
        <f t="shared" si="6"/>
        <v>0</v>
      </c>
      <c r="T166" s="37" t="s">
        <v>145</v>
      </c>
      <c r="U166" s="37"/>
      <c r="V166" s="131" t="s">
        <v>92</v>
      </c>
      <c r="W166" s="216" t="s">
        <v>517</v>
      </c>
      <c r="X166" s="217"/>
    </row>
    <row r="167" spans="1:24" ht="128.25" hidden="1" customHeight="1">
      <c r="A167" s="37" t="s">
        <v>421</v>
      </c>
      <c r="B167" s="37" t="s">
        <v>831</v>
      </c>
      <c r="C167" s="37" t="s">
        <v>843</v>
      </c>
      <c r="D167" s="37" t="s">
        <v>848</v>
      </c>
      <c r="E167" s="37">
        <v>15</v>
      </c>
      <c r="F167" s="37" t="s">
        <v>34</v>
      </c>
      <c r="G167" s="37" t="s">
        <v>35</v>
      </c>
      <c r="H167" s="12" t="s">
        <v>36</v>
      </c>
      <c r="I167" s="37" t="s">
        <v>850</v>
      </c>
      <c r="J167" s="65">
        <v>21</v>
      </c>
      <c r="K167" s="65">
        <v>2020</v>
      </c>
      <c r="L167" s="201"/>
      <c r="M167" s="37">
        <v>1</v>
      </c>
      <c r="N167" s="37">
        <v>1338595</v>
      </c>
      <c r="O167" s="37" t="s">
        <v>864</v>
      </c>
      <c r="P167" s="37" t="s">
        <v>107</v>
      </c>
      <c r="Q167" s="60">
        <v>0</v>
      </c>
      <c r="R167" s="60">
        <v>0</v>
      </c>
      <c r="S167" s="60">
        <f t="shared" si="6"/>
        <v>0</v>
      </c>
      <c r="T167" s="37" t="s">
        <v>41</v>
      </c>
      <c r="U167" s="37" t="s">
        <v>2231</v>
      </c>
      <c r="V167" s="221" t="s">
        <v>866</v>
      </c>
      <c r="W167" s="221" t="s">
        <v>867</v>
      </c>
      <c r="X167" s="217"/>
    </row>
    <row r="168" spans="1:24" s="222" customFormat="1" ht="128.25" hidden="1" customHeight="1">
      <c r="A168" s="12" t="s">
        <v>421</v>
      </c>
      <c r="B168" s="12" t="s">
        <v>831</v>
      </c>
      <c r="C168" s="12" t="s">
        <v>831</v>
      </c>
      <c r="D168" s="12" t="s">
        <v>954</v>
      </c>
      <c r="E168" s="12">
        <v>15</v>
      </c>
      <c r="F168" s="12" t="s">
        <v>955</v>
      </c>
      <c r="G168" s="12" t="s">
        <v>45</v>
      </c>
      <c r="H168" s="12" t="s">
        <v>36</v>
      </c>
      <c r="I168" s="12" t="s">
        <v>37</v>
      </c>
      <c r="J168" s="62">
        <v>24</v>
      </c>
      <c r="K168" s="65">
        <v>2020</v>
      </c>
      <c r="L168" s="201"/>
      <c r="M168" s="12">
        <v>1</v>
      </c>
      <c r="N168" s="12">
        <v>1517703</v>
      </c>
      <c r="O168" s="12" t="s">
        <v>953</v>
      </c>
      <c r="P168" s="12" t="s">
        <v>107</v>
      </c>
      <c r="Q168" s="64">
        <v>3500</v>
      </c>
      <c r="R168" s="64">
        <v>0</v>
      </c>
      <c r="S168" s="64">
        <f t="shared" si="6"/>
        <v>3500</v>
      </c>
      <c r="T168" s="12" t="s">
        <v>41</v>
      </c>
      <c r="U168" s="210" t="s">
        <v>2225</v>
      </c>
      <c r="V168" s="131" t="s">
        <v>92</v>
      </c>
      <c r="W168" s="210" t="s">
        <v>93</v>
      </c>
      <c r="X168" s="215" t="s">
        <v>50</v>
      </c>
    </row>
    <row r="169" spans="1:24" s="222" customFormat="1" ht="128.25" hidden="1" customHeight="1">
      <c r="A169" s="12" t="s">
        <v>421</v>
      </c>
      <c r="B169" s="12" t="s">
        <v>831</v>
      </c>
      <c r="C169" s="12" t="s">
        <v>831</v>
      </c>
      <c r="D169" s="12" t="s">
        <v>954</v>
      </c>
      <c r="E169" s="12">
        <v>15</v>
      </c>
      <c r="F169" s="12" t="s">
        <v>955</v>
      </c>
      <c r="G169" s="12" t="s">
        <v>45</v>
      </c>
      <c r="H169" s="12" t="s">
        <v>36</v>
      </c>
      <c r="I169" s="12" t="s">
        <v>37</v>
      </c>
      <c r="J169" s="62">
        <v>24</v>
      </c>
      <c r="K169" s="65">
        <v>2020</v>
      </c>
      <c r="L169" s="201"/>
      <c r="M169" s="12">
        <v>1</v>
      </c>
      <c r="N169" s="12">
        <v>1494153</v>
      </c>
      <c r="O169" s="12" t="s">
        <v>959</v>
      </c>
      <c r="P169" s="12" t="s">
        <v>107</v>
      </c>
      <c r="Q169" s="64">
        <v>3500</v>
      </c>
      <c r="R169" s="64">
        <v>0</v>
      </c>
      <c r="S169" s="64">
        <f t="shared" si="6"/>
        <v>3500</v>
      </c>
      <c r="T169" s="12" t="s">
        <v>41</v>
      </c>
      <c r="U169" s="210" t="s">
        <v>2225</v>
      </c>
      <c r="V169" s="131" t="s">
        <v>92</v>
      </c>
      <c r="W169" s="210" t="s">
        <v>93</v>
      </c>
      <c r="X169" s="215" t="s">
        <v>50</v>
      </c>
    </row>
    <row r="170" spans="1:24" s="222" customFormat="1" ht="128.25" hidden="1" customHeight="1">
      <c r="A170" s="12" t="s">
        <v>421</v>
      </c>
      <c r="B170" s="12" t="s">
        <v>831</v>
      </c>
      <c r="C170" s="12" t="s">
        <v>831</v>
      </c>
      <c r="D170" s="12" t="s">
        <v>879</v>
      </c>
      <c r="E170" s="12">
        <v>15</v>
      </c>
      <c r="F170" s="12" t="s">
        <v>880</v>
      </c>
      <c r="G170" s="12" t="s">
        <v>45</v>
      </c>
      <c r="H170" s="12" t="s">
        <v>36</v>
      </c>
      <c r="I170" s="12" t="s">
        <v>37</v>
      </c>
      <c r="J170" s="62">
        <v>24</v>
      </c>
      <c r="K170" s="65">
        <v>2020</v>
      </c>
      <c r="L170" s="201"/>
      <c r="M170" s="12">
        <v>1</v>
      </c>
      <c r="N170" s="12">
        <v>1819877</v>
      </c>
      <c r="O170" s="12" t="s">
        <v>997</v>
      </c>
      <c r="P170" s="12" t="s">
        <v>40</v>
      </c>
      <c r="Q170" s="64">
        <v>3500</v>
      </c>
      <c r="R170" s="64">
        <v>0</v>
      </c>
      <c r="S170" s="64">
        <f t="shared" si="6"/>
        <v>3500</v>
      </c>
      <c r="T170" s="12" t="s">
        <v>41</v>
      </c>
      <c r="U170" s="210" t="s">
        <v>2225</v>
      </c>
      <c r="V170" s="131" t="s">
        <v>92</v>
      </c>
      <c r="W170" s="210" t="s">
        <v>93</v>
      </c>
      <c r="X170" s="215" t="s">
        <v>50</v>
      </c>
    </row>
    <row r="171" spans="1:24" s="222" customFormat="1" ht="128.25" hidden="1" customHeight="1">
      <c r="A171" s="12" t="s">
        <v>421</v>
      </c>
      <c r="B171" s="12" t="s">
        <v>831</v>
      </c>
      <c r="C171" s="12" t="s">
        <v>831</v>
      </c>
      <c r="D171" s="12" t="s">
        <v>879</v>
      </c>
      <c r="E171" s="12">
        <v>15</v>
      </c>
      <c r="F171" s="12" t="s">
        <v>880</v>
      </c>
      <c r="G171" s="12" t="s">
        <v>45</v>
      </c>
      <c r="H171" s="12" t="s">
        <v>36</v>
      </c>
      <c r="I171" s="12" t="s">
        <v>37</v>
      </c>
      <c r="J171" s="62">
        <v>24</v>
      </c>
      <c r="K171" s="65">
        <v>2020</v>
      </c>
      <c r="L171" s="201"/>
      <c r="M171" s="12">
        <v>1</v>
      </c>
      <c r="N171" s="12">
        <v>2108996</v>
      </c>
      <c r="O171" s="12" t="s">
        <v>881</v>
      </c>
      <c r="P171" s="12" t="s">
        <v>40</v>
      </c>
      <c r="Q171" s="64">
        <v>3500</v>
      </c>
      <c r="R171" s="64">
        <v>0</v>
      </c>
      <c r="S171" s="64">
        <f t="shared" si="6"/>
        <v>3500</v>
      </c>
      <c r="T171" s="12" t="s">
        <v>41</v>
      </c>
      <c r="U171" s="210" t="s">
        <v>2225</v>
      </c>
      <c r="V171" s="131" t="s">
        <v>92</v>
      </c>
      <c r="W171" s="210" t="s">
        <v>93</v>
      </c>
      <c r="X171" s="215" t="s">
        <v>50</v>
      </c>
    </row>
    <row r="172" spans="1:24" s="222" customFormat="1" ht="128.25" hidden="1" customHeight="1">
      <c r="A172" s="12" t="s">
        <v>421</v>
      </c>
      <c r="B172" s="12" t="s">
        <v>831</v>
      </c>
      <c r="C172" s="12" t="s">
        <v>831</v>
      </c>
      <c r="D172" s="12" t="s">
        <v>879</v>
      </c>
      <c r="E172" s="12">
        <v>15</v>
      </c>
      <c r="F172" s="12" t="s">
        <v>880</v>
      </c>
      <c r="G172" s="12" t="s">
        <v>45</v>
      </c>
      <c r="H172" s="12" t="s">
        <v>36</v>
      </c>
      <c r="I172" s="12" t="s">
        <v>37</v>
      </c>
      <c r="J172" s="62">
        <v>24</v>
      </c>
      <c r="K172" s="65">
        <v>2020</v>
      </c>
      <c r="L172" s="201"/>
      <c r="M172" s="12">
        <v>1</v>
      </c>
      <c r="N172" s="12">
        <v>1517703</v>
      </c>
      <c r="O172" s="12" t="s">
        <v>953</v>
      </c>
      <c r="P172" s="12" t="s">
        <v>40</v>
      </c>
      <c r="Q172" s="64">
        <v>3500</v>
      </c>
      <c r="R172" s="64">
        <v>0</v>
      </c>
      <c r="S172" s="64">
        <f t="shared" si="6"/>
        <v>3500</v>
      </c>
      <c r="T172" s="12" t="s">
        <v>41</v>
      </c>
      <c r="U172" s="210" t="s">
        <v>2225</v>
      </c>
      <c r="V172" s="131" t="s">
        <v>92</v>
      </c>
      <c r="W172" s="210" t="s">
        <v>93</v>
      </c>
      <c r="X172" s="215" t="s">
        <v>50</v>
      </c>
    </row>
    <row r="173" spans="1:24" s="222" customFormat="1" ht="128.25" hidden="1" customHeight="1">
      <c r="A173" s="12" t="s">
        <v>421</v>
      </c>
      <c r="B173" s="12" t="s">
        <v>831</v>
      </c>
      <c r="C173" s="12" t="s">
        <v>831</v>
      </c>
      <c r="D173" s="12" t="s">
        <v>879</v>
      </c>
      <c r="E173" s="12">
        <v>15</v>
      </c>
      <c r="F173" s="12" t="s">
        <v>880</v>
      </c>
      <c r="G173" s="12" t="s">
        <v>45</v>
      </c>
      <c r="H173" s="12" t="s">
        <v>36</v>
      </c>
      <c r="I173" s="12" t="s">
        <v>37</v>
      </c>
      <c r="J173" s="62">
        <v>24</v>
      </c>
      <c r="K173" s="65">
        <v>2020</v>
      </c>
      <c r="L173" s="201"/>
      <c r="M173" s="12">
        <v>1</v>
      </c>
      <c r="N173" s="12">
        <v>1494153</v>
      </c>
      <c r="O173" s="12" t="s">
        <v>959</v>
      </c>
      <c r="P173" s="12" t="s">
        <v>40</v>
      </c>
      <c r="Q173" s="64">
        <v>3500</v>
      </c>
      <c r="R173" s="64">
        <v>0</v>
      </c>
      <c r="S173" s="64">
        <f t="shared" si="6"/>
        <v>3500</v>
      </c>
      <c r="T173" s="12" t="s">
        <v>41</v>
      </c>
      <c r="U173" s="210" t="s">
        <v>2225</v>
      </c>
      <c r="V173" s="131" t="s">
        <v>92</v>
      </c>
      <c r="W173" s="210" t="s">
        <v>93</v>
      </c>
      <c r="X173" s="215" t="s">
        <v>50</v>
      </c>
    </row>
    <row r="174" spans="1:24" s="222" customFormat="1" ht="128.25" hidden="1" customHeight="1">
      <c r="A174" s="12" t="s">
        <v>421</v>
      </c>
      <c r="B174" s="12" t="s">
        <v>831</v>
      </c>
      <c r="C174" s="12" t="s">
        <v>831</v>
      </c>
      <c r="D174" s="12" t="s">
        <v>879</v>
      </c>
      <c r="E174" s="12">
        <v>15</v>
      </c>
      <c r="F174" s="12" t="s">
        <v>880</v>
      </c>
      <c r="G174" s="12" t="s">
        <v>45</v>
      </c>
      <c r="H174" s="12" t="s">
        <v>36</v>
      </c>
      <c r="I174" s="12" t="s">
        <v>37</v>
      </c>
      <c r="J174" s="62">
        <v>24</v>
      </c>
      <c r="K174" s="65">
        <v>2020</v>
      </c>
      <c r="L174" s="201"/>
      <c r="M174" s="12">
        <v>1</v>
      </c>
      <c r="N174" s="12">
        <v>1489723</v>
      </c>
      <c r="O174" s="12" t="s">
        <v>961</v>
      </c>
      <c r="P174" s="12" t="s">
        <v>40</v>
      </c>
      <c r="Q174" s="64">
        <v>3500</v>
      </c>
      <c r="R174" s="64">
        <v>0</v>
      </c>
      <c r="S174" s="64">
        <f t="shared" si="6"/>
        <v>3500</v>
      </c>
      <c r="T174" s="12" t="s">
        <v>41</v>
      </c>
      <c r="U174" s="210" t="s">
        <v>2225</v>
      </c>
      <c r="V174" s="131" t="s">
        <v>92</v>
      </c>
      <c r="W174" s="210" t="s">
        <v>93</v>
      </c>
      <c r="X174" s="215" t="s">
        <v>50</v>
      </c>
    </row>
    <row r="175" spans="1:24" s="222" customFormat="1" ht="128.25" hidden="1" customHeight="1">
      <c r="A175" s="12" t="s">
        <v>421</v>
      </c>
      <c r="B175" s="12" t="s">
        <v>831</v>
      </c>
      <c r="C175" s="12" t="s">
        <v>831</v>
      </c>
      <c r="D175" s="12" t="s">
        <v>879</v>
      </c>
      <c r="E175" s="12">
        <v>15</v>
      </c>
      <c r="F175" s="12" t="s">
        <v>880</v>
      </c>
      <c r="G175" s="12" t="s">
        <v>45</v>
      </c>
      <c r="H175" s="12" t="s">
        <v>36</v>
      </c>
      <c r="I175" s="12" t="s">
        <v>37</v>
      </c>
      <c r="J175" s="62">
        <v>24</v>
      </c>
      <c r="K175" s="65">
        <v>2020</v>
      </c>
      <c r="L175" s="201"/>
      <c r="M175" s="12">
        <v>1</v>
      </c>
      <c r="N175" s="12">
        <v>1517696</v>
      </c>
      <c r="O175" s="12" t="s">
        <v>883</v>
      </c>
      <c r="P175" s="12" t="s">
        <v>40</v>
      </c>
      <c r="Q175" s="64">
        <v>3500</v>
      </c>
      <c r="R175" s="64">
        <v>0</v>
      </c>
      <c r="S175" s="64">
        <f t="shared" si="6"/>
        <v>3500</v>
      </c>
      <c r="T175" s="12" t="s">
        <v>41</v>
      </c>
      <c r="U175" s="210" t="s">
        <v>2225</v>
      </c>
      <c r="V175" s="131" t="s">
        <v>92</v>
      </c>
      <c r="W175" s="210" t="s">
        <v>93</v>
      </c>
      <c r="X175" s="215" t="s">
        <v>50</v>
      </c>
    </row>
    <row r="176" spans="1:24" s="222" customFormat="1" ht="128.25" hidden="1" customHeight="1">
      <c r="A176" s="12" t="s">
        <v>421</v>
      </c>
      <c r="B176" s="12" t="s">
        <v>831</v>
      </c>
      <c r="C176" s="12" t="s">
        <v>831</v>
      </c>
      <c r="D176" s="12" t="s">
        <v>879</v>
      </c>
      <c r="E176" s="12">
        <v>15</v>
      </c>
      <c r="F176" s="12" t="s">
        <v>880</v>
      </c>
      <c r="G176" s="12" t="s">
        <v>45</v>
      </c>
      <c r="H176" s="12" t="s">
        <v>36</v>
      </c>
      <c r="I176" s="12" t="s">
        <v>37</v>
      </c>
      <c r="J176" s="62">
        <v>24</v>
      </c>
      <c r="K176" s="65">
        <v>2020</v>
      </c>
      <c r="L176" s="201"/>
      <c r="M176" s="12">
        <v>1</v>
      </c>
      <c r="N176" s="12">
        <v>1810266</v>
      </c>
      <c r="O176" s="12" t="s">
        <v>975</v>
      </c>
      <c r="P176" s="12" t="s">
        <v>40</v>
      </c>
      <c r="Q176" s="64">
        <v>3500</v>
      </c>
      <c r="R176" s="64">
        <v>0</v>
      </c>
      <c r="S176" s="64">
        <f t="shared" si="6"/>
        <v>3500</v>
      </c>
      <c r="T176" s="12" t="s">
        <v>41</v>
      </c>
      <c r="U176" s="210" t="s">
        <v>2225</v>
      </c>
      <c r="V176" s="131" t="s">
        <v>92</v>
      </c>
      <c r="W176" s="210" t="s">
        <v>93</v>
      </c>
      <c r="X176" s="215" t="s">
        <v>50</v>
      </c>
    </row>
    <row r="177" spans="1:24" s="222" customFormat="1" ht="128.25" hidden="1" customHeight="1">
      <c r="A177" s="12" t="s">
        <v>421</v>
      </c>
      <c r="B177" s="12" t="s">
        <v>831</v>
      </c>
      <c r="C177" s="12" t="s">
        <v>831</v>
      </c>
      <c r="D177" s="12" t="s">
        <v>879</v>
      </c>
      <c r="E177" s="12">
        <v>15</v>
      </c>
      <c r="F177" s="12" t="s">
        <v>880</v>
      </c>
      <c r="G177" s="12" t="s">
        <v>45</v>
      </c>
      <c r="H177" s="12" t="s">
        <v>36</v>
      </c>
      <c r="I177" s="12" t="s">
        <v>37</v>
      </c>
      <c r="J177" s="62">
        <v>24</v>
      </c>
      <c r="K177" s="65">
        <v>2020</v>
      </c>
      <c r="L177" s="201"/>
      <c r="M177" s="12">
        <v>1</v>
      </c>
      <c r="N177" s="12">
        <v>2264159</v>
      </c>
      <c r="O177" s="12" t="s">
        <v>988</v>
      </c>
      <c r="P177" s="12" t="s">
        <v>40</v>
      </c>
      <c r="Q177" s="64">
        <v>3500</v>
      </c>
      <c r="R177" s="64">
        <v>0</v>
      </c>
      <c r="S177" s="64">
        <f t="shared" si="6"/>
        <v>3500</v>
      </c>
      <c r="T177" s="12" t="s">
        <v>41</v>
      </c>
      <c r="U177" s="210" t="s">
        <v>2225</v>
      </c>
      <c r="V177" s="131" t="s">
        <v>92</v>
      </c>
      <c r="W177" s="210" t="s">
        <v>93</v>
      </c>
      <c r="X177" s="215" t="s">
        <v>50</v>
      </c>
    </row>
    <row r="178" spans="1:24" s="222" customFormat="1" ht="128.25" hidden="1" customHeight="1">
      <c r="A178" s="12" t="s">
        <v>421</v>
      </c>
      <c r="B178" s="12" t="s">
        <v>831</v>
      </c>
      <c r="C178" s="12" t="s">
        <v>831</v>
      </c>
      <c r="D178" s="12" t="s">
        <v>879</v>
      </c>
      <c r="E178" s="12">
        <v>15</v>
      </c>
      <c r="F178" s="12" t="s">
        <v>880</v>
      </c>
      <c r="G178" s="12" t="s">
        <v>45</v>
      </c>
      <c r="H178" s="12" t="s">
        <v>36</v>
      </c>
      <c r="I178" s="12" t="s">
        <v>37</v>
      </c>
      <c r="J178" s="62">
        <v>24</v>
      </c>
      <c r="K178" s="65">
        <v>2020</v>
      </c>
      <c r="L178" s="201"/>
      <c r="M178" s="12">
        <v>1</v>
      </c>
      <c r="N178" s="12">
        <v>1802226</v>
      </c>
      <c r="O178" s="12" t="s">
        <v>892</v>
      </c>
      <c r="P178" s="12" t="s">
        <v>40</v>
      </c>
      <c r="Q178" s="64">
        <v>3500</v>
      </c>
      <c r="R178" s="64">
        <v>0</v>
      </c>
      <c r="S178" s="64">
        <f t="shared" si="6"/>
        <v>3500</v>
      </c>
      <c r="T178" s="12" t="s">
        <v>41</v>
      </c>
      <c r="U178" s="210" t="s">
        <v>2225</v>
      </c>
      <c r="V178" s="131" t="s">
        <v>92</v>
      </c>
      <c r="W178" s="210" t="s">
        <v>93</v>
      </c>
      <c r="X178" s="215" t="s">
        <v>50</v>
      </c>
    </row>
    <row r="179" spans="1:24" s="222" customFormat="1" ht="128.25" hidden="1" customHeight="1">
      <c r="A179" s="12" t="s">
        <v>421</v>
      </c>
      <c r="B179" s="12" t="s">
        <v>831</v>
      </c>
      <c r="C179" s="12" t="s">
        <v>831</v>
      </c>
      <c r="D179" s="12" t="s">
        <v>879</v>
      </c>
      <c r="E179" s="12">
        <v>15</v>
      </c>
      <c r="F179" s="12" t="s">
        <v>880</v>
      </c>
      <c r="G179" s="12" t="s">
        <v>45</v>
      </c>
      <c r="H179" s="12" t="s">
        <v>36</v>
      </c>
      <c r="I179" s="12" t="s">
        <v>37</v>
      </c>
      <c r="J179" s="62">
        <v>24</v>
      </c>
      <c r="K179" s="65">
        <v>2020</v>
      </c>
      <c r="L179" s="201"/>
      <c r="M179" s="12">
        <v>1</v>
      </c>
      <c r="N179" s="12">
        <v>1820505</v>
      </c>
      <c r="O179" s="12" t="s">
        <v>932</v>
      </c>
      <c r="P179" s="12" t="s">
        <v>40</v>
      </c>
      <c r="Q179" s="64">
        <v>3500</v>
      </c>
      <c r="R179" s="64">
        <v>0</v>
      </c>
      <c r="S179" s="64">
        <f t="shared" si="6"/>
        <v>3500</v>
      </c>
      <c r="T179" s="12" t="s">
        <v>41</v>
      </c>
      <c r="U179" s="210" t="s">
        <v>2225</v>
      </c>
      <c r="V179" s="131" t="s">
        <v>92</v>
      </c>
      <c r="W179" s="210" t="s">
        <v>93</v>
      </c>
      <c r="X179" s="215" t="s">
        <v>50</v>
      </c>
    </row>
    <row r="180" spans="1:24" s="222" customFormat="1" ht="128.25" hidden="1" customHeight="1">
      <c r="A180" s="12" t="s">
        <v>421</v>
      </c>
      <c r="B180" s="12" t="s">
        <v>831</v>
      </c>
      <c r="C180" s="12" t="s">
        <v>831</v>
      </c>
      <c r="D180" s="12" t="s">
        <v>879</v>
      </c>
      <c r="E180" s="12">
        <v>15</v>
      </c>
      <c r="F180" s="12" t="s">
        <v>880</v>
      </c>
      <c r="G180" s="12" t="s">
        <v>45</v>
      </c>
      <c r="H180" s="12" t="s">
        <v>36</v>
      </c>
      <c r="I180" s="12" t="s">
        <v>37</v>
      </c>
      <c r="J180" s="62">
        <v>24</v>
      </c>
      <c r="K180" s="65">
        <v>2020</v>
      </c>
      <c r="L180" s="201"/>
      <c r="M180" s="12">
        <v>1</v>
      </c>
      <c r="N180" s="12">
        <v>2113736</v>
      </c>
      <c r="O180" s="12" t="s">
        <v>916</v>
      </c>
      <c r="P180" s="12" t="s">
        <v>40</v>
      </c>
      <c r="Q180" s="64">
        <v>3500</v>
      </c>
      <c r="R180" s="64">
        <v>0</v>
      </c>
      <c r="S180" s="64">
        <f t="shared" si="6"/>
        <v>3500</v>
      </c>
      <c r="T180" s="12" t="s">
        <v>41</v>
      </c>
      <c r="U180" s="210" t="s">
        <v>2225</v>
      </c>
      <c r="V180" s="131" t="s">
        <v>92</v>
      </c>
      <c r="W180" s="210" t="s">
        <v>93</v>
      </c>
      <c r="X180" s="215" t="s">
        <v>50</v>
      </c>
    </row>
    <row r="181" spans="1:24" s="222" customFormat="1" ht="128.25" hidden="1" customHeight="1">
      <c r="A181" s="12" t="s">
        <v>421</v>
      </c>
      <c r="B181" s="12" t="s">
        <v>831</v>
      </c>
      <c r="C181" s="12" t="s">
        <v>831</v>
      </c>
      <c r="D181" s="12" t="s">
        <v>839</v>
      </c>
      <c r="E181" s="12">
        <v>15</v>
      </c>
      <c r="F181" s="12" t="s">
        <v>840</v>
      </c>
      <c r="G181" s="12" t="s">
        <v>45</v>
      </c>
      <c r="H181" s="12" t="s">
        <v>36</v>
      </c>
      <c r="I181" s="12" t="s">
        <v>37</v>
      </c>
      <c r="J181" s="62">
        <v>24</v>
      </c>
      <c r="K181" s="65">
        <v>2020</v>
      </c>
      <c r="L181" s="201"/>
      <c r="M181" s="12">
        <v>1</v>
      </c>
      <c r="N181" s="12">
        <v>1819877</v>
      </c>
      <c r="O181" s="12" t="s">
        <v>997</v>
      </c>
      <c r="P181" s="12" t="s">
        <v>40</v>
      </c>
      <c r="Q181" s="64">
        <v>4000</v>
      </c>
      <c r="R181" s="64">
        <v>0</v>
      </c>
      <c r="S181" s="64">
        <f t="shared" si="6"/>
        <v>4000</v>
      </c>
      <c r="T181" s="12" t="s">
        <v>41</v>
      </c>
      <c r="U181" s="210" t="s">
        <v>2225</v>
      </c>
      <c r="V181" s="131" t="s">
        <v>92</v>
      </c>
      <c r="W181" s="210" t="s">
        <v>93</v>
      </c>
      <c r="X181" s="215" t="s">
        <v>50</v>
      </c>
    </row>
    <row r="182" spans="1:24" s="222" customFormat="1" ht="128.25" hidden="1" customHeight="1">
      <c r="A182" s="12" t="s">
        <v>421</v>
      </c>
      <c r="B182" s="12" t="s">
        <v>831</v>
      </c>
      <c r="C182" s="12" t="s">
        <v>831</v>
      </c>
      <c r="D182" s="12" t="s">
        <v>839</v>
      </c>
      <c r="E182" s="12">
        <v>15</v>
      </c>
      <c r="F182" s="12" t="s">
        <v>840</v>
      </c>
      <c r="G182" s="12" t="s">
        <v>45</v>
      </c>
      <c r="H182" s="12" t="s">
        <v>36</v>
      </c>
      <c r="I182" s="12" t="s">
        <v>37</v>
      </c>
      <c r="J182" s="62">
        <v>24</v>
      </c>
      <c r="K182" s="65">
        <v>2020</v>
      </c>
      <c r="L182" s="201"/>
      <c r="M182" s="12">
        <v>1</v>
      </c>
      <c r="N182" s="12">
        <v>2264106</v>
      </c>
      <c r="O182" s="12" t="s">
        <v>943</v>
      </c>
      <c r="P182" s="12" t="s">
        <v>40</v>
      </c>
      <c r="Q182" s="64">
        <v>4000</v>
      </c>
      <c r="R182" s="64">
        <v>0</v>
      </c>
      <c r="S182" s="64">
        <f t="shared" si="6"/>
        <v>4000</v>
      </c>
      <c r="T182" s="12" t="s">
        <v>41</v>
      </c>
      <c r="U182" s="210" t="s">
        <v>2225</v>
      </c>
      <c r="V182" s="131" t="s">
        <v>92</v>
      </c>
      <c r="W182" s="210" t="s">
        <v>93</v>
      </c>
      <c r="X182" s="215" t="s">
        <v>50</v>
      </c>
    </row>
    <row r="183" spans="1:24" s="222" customFormat="1" ht="128.25" hidden="1" customHeight="1">
      <c r="A183" s="12" t="s">
        <v>421</v>
      </c>
      <c r="B183" s="12" t="s">
        <v>831</v>
      </c>
      <c r="C183" s="12" t="s">
        <v>831</v>
      </c>
      <c r="D183" s="12" t="s">
        <v>839</v>
      </c>
      <c r="E183" s="12">
        <v>15</v>
      </c>
      <c r="F183" s="12" t="s">
        <v>840</v>
      </c>
      <c r="G183" s="12" t="s">
        <v>45</v>
      </c>
      <c r="H183" s="12" t="s">
        <v>36</v>
      </c>
      <c r="I183" s="12" t="s">
        <v>37</v>
      </c>
      <c r="J183" s="62">
        <v>24</v>
      </c>
      <c r="K183" s="65">
        <v>2020</v>
      </c>
      <c r="L183" s="201"/>
      <c r="M183" s="12">
        <v>1</v>
      </c>
      <c r="N183" s="12">
        <v>1921295</v>
      </c>
      <c r="O183" s="12" t="s">
        <v>945</v>
      </c>
      <c r="P183" s="12" t="s">
        <v>40</v>
      </c>
      <c r="Q183" s="64">
        <v>4000</v>
      </c>
      <c r="R183" s="64">
        <v>0</v>
      </c>
      <c r="S183" s="64">
        <f t="shared" si="6"/>
        <v>4000</v>
      </c>
      <c r="T183" s="12" t="s">
        <v>41</v>
      </c>
      <c r="U183" s="210" t="s">
        <v>2225</v>
      </c>
      <c r="V183" s="131" t="s">
        <v>92</v>
      </c>
      <c r="W183" s="210" t="s">
        <v>93</v>
      </c>
      <c r="X183" s="215" t="s">
        <v>50</v>
      </c>
    </row>
    <row r="184" spans="1:24" s="222" customFormat="1" ht="128.25" hidden="1" customHeight="1">
      <c r="A184" s="12" t="s">
        <v>421</v>
      </c>
      <c r="B184" s="12" t="s">
        <v>831</v>
      </c>
      <c r="C184" s="12" t="s">
        <v>831</v>
      </c>
      <c r="D184" s="12" t="s">
        <v>839</v>
      </c>
      <c r="E184" s="12">
        <v>15</v>
      </c>
      <c r="F184" s="12" t="s">
        <v>840</v>
      </c>
      <c r="G184" s="12" t="s">
        <v>45</v>
      </c>
      <c r="H184" s="12" t="s">
        <v>36</v>
      </c>
      <c r="I184" s="12" t="s">
        <v>37</v>
      </c>
      <c r="J184" s="62">
        <v>24</v>
      </c>
      <c r="K184" s="65">
        <v>2020</v>
      </c>
      <c r="L184" s="201"/>
      <c r="M184" s="12">
        <v>1</v>
      </c>
      <c r="N184" s="12">
        <v>3003010</v>
      </c>
      <c r="O184" s="12" t="s">
        <v>989</v>
      </c>
      <c r="P184" s="12" t="s">
        <v>40</v>
      </c>
      <c r="Q184" s="64">
        <v>4000</v>
      </c>
      <c r="R184" s="64">
        <v>0</v>
      </c>
      <c r="S184" s="64">
        <f t="shared" si="6"/>
        <v>4000</v>
      </c>
      <c r="T184" s="12" t="s">
        <v>41</v>
      </c>
      <c r="U184" s="210" t="s">
        <v>2225</v>
      </c>
      <c r="V184" s="131" t="s">
        <v>92</v>
      </c>
      <c r="W184" s="210" t="s">
        <v>93</v>
      </c>
      <c r="X184" s="215" t="s">
        <v>50</v>
      </c>
    </row>
    <row r="185" spans="1:24" s="222" customFormat="1" ht="128.25" hidden="1" customHeight="1">
      <c r="A185" s="12" t="s">
        <v>421</v>
      </c>
      <c r="B185" s="12" t="s">
        <v>831</v>
      </c>
      <c r="C185" s="12" t="s">
        <v>831</v>
      </c>
      <c r="D185" s="12" t="s">
        <v>839</v>
      </c>
      <c r="E185" s="12">
        <v>15</v>
      </c>
      <c r="F185" s="12" t="s">
        <v>840</v>
      </c>
      <c r="G185" s="12" t="s">
        <v>45</v>
      </c>
      <c r="H185" s="12" t="s">
        <v>36</v>
      </c>
      <c r="I185" s="12" t="s">
        <v>37</v>
      </c>
      <c r="J185" s="62">
        <v>24</v>
      </c>
      <c r="K185" s="65">
        <v>2020</v>
      </c>
      <c r="L185" s="201"/>
      <c r="M185" s="12">
        <v>1</v>
      </c>
      <c r="N185" s="12">
        <v>3001746</v>
      </c>
      <c r="O185" s="12" t="s">
        <v>838</v>
      </c>
      <c r="P185" s="12" t="s">
        <v>40</v>
      </c>
      <c r="Q185" s="64">
        <v>4000</v>
      </c>
      <c r="R185" s="64">
        <v>0</v>
      </c>
      <c r="S185" s="64">
        <f t="shared" si="6"/>
        <v>4000</v>
      </c>
      <c r="T185" s="12" t="s">
        <v>41</v>
      </c>
      <c r="U185" s="210" t="s">
        <v>2225</v>
      </c>
      <c r="V185" s="131" t="s">
        <v>92</v>
      </c>
      <c r="W185" s="210" t="s">
        <v>93</v>
      </c>
      <c r="X185" s="215" t="s">
        <v>50</v>
      </c>
    </row>
    <row r="186" spans="1:24" s="222" customFormat="1" ht="128.25" hidden="1" customHeight="1">
      <c r="A186" s="12" t="s">
        <v>421</v>
      </c>
      <c r="B186" s="12" t="s">
        <v>831</v>
      </c>
      <c r="C186" s="12" t="s">
        <v>831</v>
      </c>
      <c r="D186" s="12" t="s">
        <v>839</v>
      </c>
      <c r="E186" s="12">
        <v>15</v>
      </c>
      <c r="F186" s="12" t="s">
        <v>840</v>
      </c>
      <c r="G186" s="12" t="s">
        <v>45</v>
      </c>
      <c r="H186" s="12" t="s">
        <v>36</v>
      </c>
      <c r="I186" s="12" t="s">
        <v>37</v>
      </c>
      <c r="J186" s="62">
        <v>24</v>
      </c>
      <c r="K186" s="65">
        <v>2020</v>
      </c>
      <c r="L186" s="201"/>
      <c r="M186" s="12">
        <v>1</v>
      </c>
      <c r="N186" s="12">
        <v>1519430</v>
      </c>
      <c r="O186" s="12" t="s">
        <v>882</v>
      </c>
      <c r="P186" s="12" t="s">
        <v>107</v>
      </c>
      <c r="Q186" s="64">
        <v>4000</v>
      </c>
      <c r="R186" s="64">
        <v>0</v>
      </c>
      <c r="S186" s="64">
        <f t="shared" si="6"/>
        <v>4000</v>
      </c>
      <c r="T186" s="12" t="s">
        <v>41</v>
      </c>
      <c r="U186" s="210" t="s">
        <v>2225</v>
      </c>
      <c r="V186" s="131" t="s">
        <v>92</v>
      </c>
      <c r="W186" s="210" t="s">
        <v>93</v>
      </c>
      <c r="X186" s="215" t="s">
        <v>50</v>
      </c>
    </row>
    <row r="187" spans="1:24" s="222" customFormat="1" ht="128.25" hidden="1" customHeight="1">
      <c r="A187" s="12" t="s">
        <v>421</v>
      </c>
      <c r="B187" s="12" t="s">
        <v>831</v>
      </c>
      <c r="C187" s="12" t="s">
        <v>831</v>
      </c>
      <c r="D187" s="12" t="s">
        <v>839</v>
      </c>
      <c r="E187" s="12">
        <v>15</v>
      </c>
      <c r="F187" s="12" t="s">
        <v>840</v>
      </c>
      <c r="G187" s="12" t="s">
        <v>45</v>
      </c>
      <c r="H187" s="12" t="s">
        <v>36</v>
      </c>
      <c r="I187" s="12" t="s">
        <v>37</v>
      </c>
      <c r="J187" s="62">
        <v>24</v>
      </c>
      <c r="K187" s="65">
        <v>2020</v>
      </c>
      <c r="L187" s="201"/>
      <c r="M187" s="12">
        <v>1</v>
      </c>
      <c r="N187" s="12">
        <v>1062999</v>
      </c>
      <c r="O187" s="12" t="s">
        <v>874</v>
      </c>
      <c r="P187" s="12" t="s">
        <v>40</v>
      </c>
      <c r="Q187" s="64">
        <v>4000</v>
      </c>
      <c r="R187" s="64">
        <v>0</v>
      </c>
      <c r="S187" s="64">
        <f t="shared" si="6"/>
        <v>4000</v>
      </c>
      <c r="T187" s="12" t="s">
        <v>41</v>
      </c>
      <c r="U187" s="210" t="s">
        <v>2225</v>
      </c>
      <c r="V187" s="131" t="s">
        <v>92</v>
      </c>
      <c r="W187" s="210" t="s">
        <v>93</v>
      </c>
      <c r="X187" s="215" t="s">
        <v>50</v>
      </c>
    </row>
    <row r="188" spans="1:24" s="222" customFormat="1" ht="128.25" hidden="1" customHeight="1">
      <c r="A188" s="12" t="s">
        <v>421</v>
      </c>
      <c r="B188" s="12" t="s">
        <v>831</v>
      </c>
      <c r="C188" s="12" t="s">
        <v>831</v>
      </c>
      <c r="D188" s="12" t="s">
        <v>839</v>
      </c>
      <c r="E188" s="12">
        <v>15</v>
      </c>
      <c r="F188" s="12" t="s">
        <v>840</v>
      </c>
      <c r="G188" s="12" t="s">
        <v>45</v>
      </c>
      <c r="H188" s="12" t="s">
        <v>36</v>
      </c>
      <c r="I188" s="12" t="s">
        <v>37</v>
      </c>
      <c r="J188" s="62">
        <v>24</v>
      </c>
      <c r="K188" s="65">
        <v>2020</v>
      </c>
      <c r="L188" s="201"/>
      <c r="M188" s="12">
        <v>1</v>
      </c>
      <c r="N188" s="12">
        <v>1491635</v>
      </c>
      <c r="O188" s="12" t="s">
        <v>905</v>
      </c>
      <c r="P188" s="12" t="s">
        <v>107</v>
      </c>
      <c r="Q188" s="64">
        <v>4000</v>
      </c>
      <c r="R188" s="64">
        <v>0</v>
      </c>
      <c r="S188" s="64">
        <f t="shared" si="6"/>
        <v>4000</v>
      </c>
      <c r="T188" s="12" t="s">
        <v>41</v>
      </c>
      <c r="U188" s="210" t="s">
        <v>2225</v>
      </c>
      <c r="V188" s="131" t="s">
        <v>92</v>
      </c>
      <c r="W188" s="210" t="s">
        <v>93</v>
      </c>
      <c r="X188" s="215" t="s">
        <v>50</v>
      </c>
    </row>
    <row r="189" spans="1:24" s="222" customFormat="1" ht="128.25" hidden="1" customHeight="1">
      <c r="A189" s="12" t="s">
        <v>421</v>
      </c>
      <c r="B189" s="12" t="s">
        <v>831</v>
      </c>
      <c r="C189" s="12" t="s">
        <v>857</v>
      </c>
      <c r="D189" s="12" t="s">
        <v>839</v>
      </c>
      <c r="E189" s="12">
        <v>15</v>
      </c>
      <c r="F189" s="12" t="s">
        <v>840</v>
      </c>
      <c r="G189" s="12" t="s">
        <v>45</v>
      </c>
      <c r="H189" s="12" t="s">
        <v>36</v>
      </c>
      <c r="I189" s="12" t="s">
        <v>37</v>
      </c>
      <c r="J189" s="62">
        <v>24</v>
      </c>
      <c r="K189" s="65">
        <v>2020</v>
      </c>
      <c r="L189" s="201"/>
      <c r="M189" s="12">
        <v>1</v>
      </c>
      <c r="N189" s="12">
        <v>1914473</v>
      </c>
      <c r="O189" s="12" t="s">
        <v>891</v>
      </c>
      <c r="P189" s="12" t="s">
        <v>40</v>
      </c>
      <c r="Q189" s="64">
        <v>4000</v>
      </c>
      <c r="R189" s="64">
        <v>0</v>
      </c>
      <c r="S189" s="64">
        <f t="shared" si="6"/>
        <v>4000</v>
      </c>
      <c r="T189" s="12" t="s">
        <v>41</v>
      </c>
      <c r="U189" s="210" t="s">
        <v>2225</v>
      </c>
      <c r="V189" s="131" t="s">
        <v>92</v>
      </c>
      <c r="W189" s="210" t="s">
        <v>93</v>
      </c>
      <c r="X189" s="215" t="s">
        <v>50</v>
      </c>
    </row>
    <row r="190" spans="1:24" s="222" customFormat="1" ht="128.25" hidden="1" customHeight="1">
      <c r="A190" s="12" t="s">
        <v>421</v>
      </c>
      <c r="B190" s="12" t="s">
        <v>831</v>
      </c>
      <c r="C190" s="12" t="s">
        <v>857</v>
      </c>
      <c r="D190" s="12" t="s">
        <v>839</v>
      </c>
      <c r="E190" s="12">
        <v>15</v>
      </c>
      <c r="F190" s="12" t="s">
        <v>840</v>
      </c>
      <c r="G190" s="12" t="s">
        <v>45</v>
      </c>
      <c r="H190" s="12" t="s">
        <v>36</v>
      </c>
      <c r="I190" s="12" t="s">
        <v>37</v>
      </c>
      <c r="J190" s="62">
        <v>24</v>
      </c>
      <c r="K190" s="65">
        <v>2020</v>
      </c>
      <c r="L190" s="201"/>
      <c r="M190" s="12">
        <v>1</v>
      </c>
      <c r="N190" s="12">
        <v>1492049</v>
      </c>
      <c r="O190" s="12" t="s">
        <v>963</v>
      </c>
      <c r="P190" s="12" t="s">
        <v>107</v>
      </c>
      <c r="Q190" s="64">
        <v>4000</v>
      </c>
      <c r="R190" s="64">
        <v>0</v>
      </c>
      <c r="S190" s="64">
        <f t="shared" si="6"/>
        <v>4000</v>
      </c>
      <c r="T190" s="12" t="s">
        <v>41</v>
      </c>
      <c r="U190" s="210" t="s">
        <v>2225</v>
      </c>
      <c r="V190" s="131" t="s">
        <v>92</v>
      </c>
      <c r="W190" s="210" t="s">
        <v>93</v>
      </c>
      <c r="X190" s="215" t="s">
        <v>50</v>
      </c>
    </row>
    <row r="191" spans="1:24" s="222" customFormat="1" ht="128.25" hidden="1" customHeight="1">
      <c r="A191" s="12" t="s">
        <v>421</v>
      </c>
      <c r="B191" s="12" t="s">
        <v>831</v>
      </c>
      <c r="C191" s="12" t="s">
        <v>831</v>
      </c>
      <c r="D191" s="12" t="s">
        <v>839</v>
      </c>
      <c r="E191" s="12">
        <v>15</v>
      </c>
      <c r="F191" s="12" t="s">
        <v>840</v>
      </c>
      <c r="G191" s="12" t="s">
        <v>45</v>
      </c>
      <c r="H191" s="12" t="s">
        <v>36</v>
      </c>
      <c r="I191" s="12" t="s">
        <v>37</v>
      </c>
      <c r="J191" s="62">
        <v>24</v>
      </c>
      <c r="K191" s="65">
        <v>2020</v>
      </c>
      <c r="L191" s="201"/>
      <c r="M191" s="12">
        <v>1</v>
      </c>
      <c r="N191" s="12">
        <v>2089453</v>
      </c>
      <c r="O191" s="12" t="s">
        <v>900</v>
      </c>
      <c r="P191" s="12" t="s">
        <v>40</v>
      </c>
      <c r="Q191" s="64">
        <v>4000</v>
      </c>
      <c r="R191" s="64">
        <v>0</v>
      </c>
      <c r="S191" s="64">
        <f t="shared" si="6"/>
        <v>4000</v>
      </c>
      <c r="T191" s="12" t="s">
        <v>41</v>
      </c>
      <c r="U191" s="210" t="s">
        <v>2225</v>
      </c>
      <c r="V191" s="131" t="s">
        <v>92</v>
      </c>
      <c r="W191" s="210" t="s">
        <v>93</v>
      </c>
      <c r="X191" s="215" t="s">
        <v>50</v>
      </c>
    </row>
    <row r="192" spans="1:24" s="222" customFormat="1" ht="128.25" hidden="1" customHeight="1">
      <c r="A192" s="12" t="s">
        <v>421</v>
      </c>
      <c r="B192" s="12" t="s">
        <v>831</v>
      </c>
      <c r="C192" s="12" t="s">
        <v>857</v>
      </c>
      <c r="D192" s="12" t="s">
        <v>858</v>
      </c>
      <c r="E192" s="12">
        <v>15</v>
      </c>
      <c r="F192" s="12" t="s">
        <v>840</v>
      </c>
      <c r="G192" s="12" t="s">
        <v>45</v>
      </c>
      <c r="H192" s="12" t="s">
        <v>36</v>
      </c>
      <c r="I192" s="12" t="s">
        <v>37</v>
      </c>
      <c r="J192" s="62">
        <v>24</v>
      </c>
      <c r="K192" s="65">
        <v>2020</v>
      </c>
      <c r="L192" s="201"/>
      <c r="M192" s="12">
        <v>1</v>
      </c>
      <c r="N192" s="12">
        <v>2089470</v>
      </c>
      <c r="O192" s="12" t="s">
        <v>859</v>
      </c>
      <c r="P192" s="12" t="s">
        <v>40</v>
      </c>
      <c r="Q192" s="64">
        <v>4000</v>
      </c>
      <c r="R192" s="64">
        <v>0</v>
      </c>
      <c r="S192" s="64">
        <f t="shared" si="6"/>
        <v>4000</v>
      </c>
      <c r="T192" s="12" t="s">
        <v>41</v>
      </c>
      <c r="U192" s="210" t="s">
        <v>2225</v>
      </c>
      <c r="V192" s="131" t="s">
        <v>92</v>
      </c>
      <c r="W192" s="210" t="s">
        <v>93</v>
      </c>
      <c r="X192" s="215" t="s">
        <v>50</v>
      </c>
    </row>
    <row r="193" spans="1:24" s="222" customFormat="1" ht="128.25" hidden="1" customHeight="1">
      <c r="A193" s="12" t="s">
        <v>421</v>
      </c>
      <c r="B193" s="12" t="s">
        <v>831</v>
      </c>
      <c r="C193" s="12" t="s">
        <v>857</v>
      </c>
      <c r="D193" s="12" t="s">
        <v>858</v>
      </c>
      <c r="E193" s="12">
        <v>15</v>
      </c>
      <c r="F193" s="12" t="s">
        <v>840</v>
      </c>
      <c r="G193" s="12" t="s">
        <v>45</v>
      </c>
      <c r="H193" s="12" t="s">
        <v>36</v>
      </c>
      <c r="I193" s="12" t="s">
        <v>37</v>
      </c>
      <c r="J193" s="62">
        <v>24</v>
      </c>
      <c r="K193" s="65">
        <v>2020</v>
      </c>
      <c r="L193" s="201"/>
      <c r="M193" s="12">
        <v>1</v>
      </c>
      <c r="N193" s="12">
        <v>1914473</v>
      </c>
      <c r="O193" s="12" t="s">
        <v>891</v>
      </c>
      <c r="P193" s="12" t="s">
        <v>40</v>
      </c>
      <c r="Q193" s="64">
        <v>4000</v>
      </c>
      <c r="R193" s="64">
        <v>0</v>
      </c>
      <c r="S193" s="64">
        <f t="shared" si="6"/>
        <v>4000</v>
      </c>
      <c r="T193" s="12" t="s">
        <v>41</v>
      </c>
      <c r="U193" s="210" t="s">
        <v>2225</v>
      </c>
      <c r="V193" s="131" t="s">
        <v>92</v>
      </c>
      <c r="W193" s="210" t="s">
        <v>93</v>
      </c>
      <c r="X193" s="215" t="s">
        <v>50</v>
      </c>
    </row>
    <row r="194" spans="1:24" s="222" customFormat="1" ht="128.25" hidden="1" customHeight="1">
      <c r="A194" s="12" t="s">
        <v>421</v>
      </c>
      <c r="B194" s="12" t="s">
        <v>831</v>
      </c>
      <c r="C194" s="12" t="s">
        <v>857</v>
      </c>
      <c r="D194" s="12" t="s">
        <v>858</v>
      </c>
      <c r="E194" s="12">
        <v>15</v>
      </c>
      <c r="F194" s="12" t="s">
        <v>840</v>
      </c>
      <c r="G194" s="12" t="s">
        <v>45</v>
      </c>
      <c r="H194" s="12" t="s">
        <v>36</v>
      </c>
      <c r="I194" s="12" t="s">
        <v>37</v>
      </c>
      <c r="J194" s="62">
        <v>24</v>
      </c>
      <c r="K194" s="65">
        <v>2020</v>
      </c>
      <c r="L194" s="201"/>
      <c r="M194" s="12">
        <v>1</v>
      </c>
      <c r="N194" s="12">
        <v>1491856</v>
      </c>
      <c r="O194" s="12" t="s">
        <v>917</v>
      </c>
      <c r="P194" s="12" t="s">
        <v>107</v>
      </c>
      <c r="Q194" s="64">
        <v>4000</v>
      </c>
      <c r="R194" s="64">
        <v>0</v>
      </c>
      <c r="S194" s="64">
        <f t="shared" si="6"/>
        <v>4000</v>
      </c>
      <c r="T194" s="12" t="s">
        <v>41</v>
      </c>
      <c r="U194" s="210" t="s">
        <v>2225</v>
      </c>
      <c r="V194" s="131" t="s">
        <v>92</v>
      </c>
      <c r="W194" s="210" t="s">
        <v>93</v>
      </c>
      <c r="X194" s="215" t="s">
        <v>50</v>
      </c>
    </row>
    <row r="195" spans="1:24" s="222" customFormat="1" ht="128.25" hidden="1" customHeight="1">
      <c r="A195" s="12" t="s">
        <v>421</v>
      </c>
      <c r="B195" s="12" t="s">
        <v>831</v>
      </c>
      <c r="C195" s="12" t="s">
        <v>857</v>
      </c>
      <c r="D195" s="12" t="s">
        <v>858</v>
      </c>
      <c r="E195" s="12">
        <v>15</v>
      </c>
      <c r="F195" s="12" t="s">
        <v>840</v>
      </c>
      <c r="G195" s="12" t="s">
        <v>45</v>
      </c>
      <c r="H195" s="12" t="s">
        <v>36</v>
      </c>
      <c r="I195" s="12" t="s">
        <v>37</v>
      </c>
      <c r="J195" s="62">
        <v>24</v>
      </c>
      <c r="K195" s="65">
        <v>2020</v>
      </c>
      <c r="L195" s="201"/>
      <c r="M195" s="12">
        <v>1</v>
      </c>
      <c r="N195" s="12">
        <v>1815023</v>
      </c>
      <c r="O195" s="12" t="s">
        <v>871</v>
      </c>
      <c r="P195" s="12" t="s">
        <v>40</v>
      </c>
      <c r="Q195" s="64">
        <v>4000</v>
      </c>
      <c r="R195" s="64">
        <v>0</v>
      </c>
      <c r="S195" s="64">
        <f t="shared" si="6"/>
        <v>4000</v>
      </c>
      <c r="T195" s="12" t="s">
        <v>41</v>
      </c>
      <c r="U195" s="210" t="s">
        <v>2225</v>
      </c>
      <c r="V195" s="131" t="s">
        <v>92</v>
      </c>
      <c r="W195" s="210" t="s">
        <v>93</v>
      </c>
      <c r="X195" s="215" t="s">
        <v>50</v>
      </c>
    </row>
    <row r="196" spans="1:24" s="222" customFormat="1" ht="128.25" hidden="1" customHeight="1">
      <c r="A196" s="12" t="s">
        <v>421</v>
      </c>
      <c r="B196" s="12" t="s">
        <v>831</v>
      </c>
      <c r="C196" s="12" t="s">
        <v>857</v>
      </c>
      <c r="D196" s="12" t="s">
        <v>858</v>
      </c>
      <c r="E196" s="12">
        <v>15</v>
      </c>
      <c r="F196" s="12" t="s">
        <v>840</v>
      </c>
      <c r="G196" s="12" t="s">
        <v>45</v>
      </c>
      <c r="H196" s="12" t="s">
        <v>36</v>
      </c>
      <c r="I196" s="12" t="s">
        <v>37</v>
      </c>
      <c r="J196" s="62">
        <v>24</v>
      </c>
      <c r="K196" s="65">
        <v>2020</v>
      </c>
      <c r="L196" s="201"/>
      <c r="M196" s="12">
        <v>1</v>
      </c>
      <c r="N196" s="12">
        <v>1492049</v>
      </c>
      <c r="O196" s="12" t="s">
        <v>963</v>
      </c>
      <c r="P196" s="12" t="s">
        <v>107</v>
      </c>
      <c r="Q196" s="64">
        <v>4000</v>
      </c>
      <c r="R196" s="64">
        <v>0</v>
      </c>
      <c r="S196" s="64">
        <f t="shared" ref="S196:S259" si="7">(R196+Q196)*M196</f>
        <v>4000</v>
      </c>
      <c r="T196" s="12" t="s">
        <v>41</v>
      </c>
      <c r="U196" s="210" t="s">
        <v>2225</v>
      </c>
      <c r="V196" s="131" t="s">
        <v>92</v>
      </c>
      <c r="W196" s="210" t="s">
        <v>93</v>
      </c>
      <c r="X196" s="215" t="s">
        <v>50</v>
      </c>
    </row>
    <row r="197" spans="1:24" s="222" customFormat="1" ht="128.25" hidden="1" customHeight="1">
      <c r="A197" s="12" t="s">
        <v>421</v>
      </c>
      <c r="B197" s="12" t="s">
        <v>831</v>
      </c>
      <c r="C197" s="12" t="s">
        <v>857</v>
      </c>
      <c r="D197" s="12" t="s">
        <v>858</v>
      </c>
      <c r="E197" s="12">
        <v>15</v>
      </c>
      <c r="F197" s="12" t="s">
        <v>840</v>
      </c>
      <c r="G197" s="12" t="s">
        <v>45</v>
      </c>
      <c r="H197" s="12" t="s">
        <v>36</v>
      </c>
      <c r="I197" s="12" t="s">
        <v>37</v>
      </c>
      <c r="J197" s="62">
        <v>24</v>
      </c>
      <c r="K197" s="65">
        <v>2020</v>
      </c>
      <c r="L197" s="201"/>
      <c r="M197" s="12">
        <v>1</v>
      </c>
      <c r="N197" s="12">
        <v>1579608</v>
      </c>
      <c r="O197" s="12" t="s">
        <v>967</v>
      </c>
      <c r="P197" s="12" t="s">
        <v>40</v>
      </c>
      <c r="Q197" s="64">
        <v>4000</v>
      </c>
      <c r="R197" s="64">
        <v>0</v>
      </c>
      <c r="S197" s="64">
        <f t="shared" si="7"/>
        <v>4000</v>
      </c>
      <c r="T197" s="12" t="s">
        <v>41</v>
      </c>
      <c r="U197" s="210" t="s">
        <v>2225</v>
      </c>
      <c r="V197" s="131" t="s">
        <v>92</v>
      </c>
      <c r="W197" s="210" t="s">
        <v>93</v>
      </c>
      <c r="X197" s="215" t="s">
        <v>50</v>
      </c>
    </row>
    <row r="198" spans="1:24" s="222" customFormat="1" ht="128.25" hidden="1" customHeight="1">
      <c r="A198" s="12" t="s">
        <v>421</v>
      </c>
      <c r="B198" s="12" t="s">
        <v>831</v>
      </c>
      <c r="C198" s="12" t="s">
        <v>831</v>
      </c>
      <c r="D198" s="12" t="s">
        <v>858</v>
      </c>
      <c r="E198" s="12">
        <v>15</v>
      </c>
      <c r="F198" s="12" t="s">
        <v>840</v>
      </c>
      <c r="G198" s="12" t="s">
        <v>45</v>
      </c>
      <c r="H198" s="12" t="s">
        <v>36</v>
      </c>
      <c r="I198" s="12" t="s">
        <v>37</v>
      </c>
      <c r="J198" s="62">
        <v>24</v>
      </c>
      <c r="K198" s="65">
        <v>2020</v>
      </c>
      <c r="L198" s="201"/>
      <c r="M198" s="12">
        <v>1</v>
      </c>
      <c r="N198" s="12">
        <v>1489667</v>
      </c>
      <c r="O198" s="12" t="s">
        <v>978</v>
      </c>
      <c r="P198" s="12" t="s">
        <v>107</v>
      </c>
      <c r="Q198" s="64">
        <v>4000</v>
      </c>
      <c r="R198" s="64">
        <v>0</v>
      </c>
      <c r="S198" s="64">
        <f t="shared" si="7"/>
        <v>4000</v>
      </c>
      <c r="T198" s="12" t="s">
        <v>41</v>
      </c>
      <c r="U198" s="210" t="s">
        <v>2225</v>
      </c>
      <c r="V198" s="131" t="s">
        <v>92</v>
      </c>
      <c r="W198" s="210" t="s">
        <v>93</v>
      </c>
      <c r="X198" s="215" t="s">
        <v>50</v>
      </c>
    </row>
    <row r="199" spans="1:24" s="222" customFormat="1" ht="128.25" hidden="1" customHeight="1">
      <c r="A199" s="12" t="s">
        <v>421</v>
      </c>
      <c r="B199" s="12" t="s">
        <v>831</v>
      </c>
      <c r="C199" s="12" t="s">
        <v>831</v>
      </c>
      <c r="D199" s="12" t="s">
        <v>944</v>
      </c>
      <c r="E199" s="12">
        <v>15</v>
      </c>
      <c r="F199" s="12" t="s">
        <v>840</v>
      </c>
      <c r="G199" s="12" t="s">
        <v>45</v>
      </c>
      <c r="H199" s="12" t="s">
        <v>36</v>
      </c>
      <c r="I199" s="12" t="s">
        <v>37</v>
      </c>
      <c r="J199" s="62">
        <v>24</v>
      </c>
      <c r="K199" s="65">
        <v>2020</v>
      </c>
      <c r="L199" s="201"/>
      <c r="M199" s="12">
        <v>1</v>
      </c>
      <c r="N199" s="12">
        <v>2264106</v>
      </c>
      <c r="O199" s="12" t="s">
        <v>943</v>
      </c>
      <c r="P199" s="12" t="s">
        <v>40</v>
      </c>
      <c r="Q199" s="64">
        <v>4000</v>
      </c>
      <c r="R199" s="64">
        <v>0</v>
      </c>
      <c r="S199" s="64">
        <f t="shared" si="7"/>
        <v>4000</v>
      </c>
      <c r="T199" s="12" t="s">
        <v>41</v>
      </c>
      <c r="U199" s="210" t="s">
        <v>2225</v>
      </c>
      <c r="V199" s="131" t="s">
        <v>92</v>
      </c>
      <c r="W199" s="210" t="s">
        <v>93</v>
      </c>
      <c r="X199" s="215" t="s">
        <v>50</v>
      </c>
    </row>
    <row r="200" spans="1:24" s="222" customFormat="1" ht="128.25" hidden="1" customHeight="1">
      <c r="A200" s="12" t="s">
        <v>421</v>
      </c>
      <c r="B200" s="12" t="s">
        <v>831</v>
      </c>
      <c r="C200" s="12" t="s">
        <v>857</v>
      </c>
      <c r="D200" s="12" t="s">
        <v>860</v>
      </c>
      <c r="E200" s="12">
        <v>15</v>
      </c>
      <c r="F200" s="12" t="s">
        <v>840</v>
      </c>
      <c r="G200" s="12" t="s">
        <v>45</v>
      </c>
      <c r="H200" s="12" t="s">
        <v>36</v>
      </c>
      <c r="I200" s="12" t="s">
        <v>37</v>
      </c>
      <c r="J200" s="62">
        <v>24</v>
      </c>
      <c r="K200" s="65">
        <v>2020</v>
      </c>
      <c r="L200" s="201"/>
      <c r="M200" s="12">
        <v>1</v>
      </c>
      <c r="N200" s="12">
        <v>2089470</v>
      </c>
      <c r="O200" s="12" t="s">
        <v>859</v>
      </c>
      <c r="P200" s="12" t="s">
        <v>40</v>
      </c>
      <c r="Q200" s="64">
        <v>4000</v>
      </c>
      <c r="R200" s="64">
        <v>0</v>
      </c>
      <c r="S200" s="64">
        <f t="shared" si="7"/>
        <v>4000</v>
      </c>
      <c r="T200" s="12" t="s">
        <v>41</v>
      </c>
      <c r="U200" s="210" t="s">
        <v>2225</v>
      </c>
      <c r="V200" s="131" t="s">
        <v>92</v>
      </c>
      <c r="W200" s="210" t="s">
        <v>93</v>
      </c>
      <c r="X200" s="215" t="s">
        <v>50</v>
      </c>
    </row>
    <row r="201" spans="1:24" s="222" customFormat="1" ht="128.25" hidden="1" customHeight="1">
      <c r="A201" s="12" t="s">
        <v>421</v>
      </c>
      <c r="B201" s="12" t="s">
        <v>831</v>
      </c>
      <c r="C201" s="12" t="s">
        <v>857</v>
      </c>
      <c r="D201" s="12" t="s">
        <v>860</v>
      </c>
      <c r="E201" s="12">
        <v>15</v>
      </c>
      <c r="F201" s="12" t="s">
        <v>840</v>
      </c>
      <c r="G201" s="12" t="s">
        <v>45</v>
      </c>
      <c r="H201" s="12" t="s">
        <v>36</v>
      </c>
      <c r="I201" s="12" t="s">
        <v>37</v>
      </c>
      <c r="J201" s="62">
        <v>24</v>
      </c>
      <c r="K201" s="65">
        <v>2020</v>
      </c>
      <c r="L201" s="201"/>
      <c r="M201" s="12">
        <v>1</v>
      </c>
      <c r="N201" s="12">
        <v>1914473</v>
      </c>
      <c r="O201" s="12" t="s">
        <v>891</v>
      </c>
      <c r="P201" s="12" t="s">
        <v>40</v>
      </c>
      <c r="Q201" s="64">
        <v>4000</v>
      </c>
      <c r="R201" s="64">
        <v>0</v>
      </c>
      <c r="S201" s="64">
        <f t="shared" si="7"/>
        <v>4000</v>
      </c>
      <c r="T201" s="12" t="s">
        <v>41</v>
      </c>
      <c r="U201" s="210" t="s">
        <v>2225</v>
      </c>
      <c r="V201" s="131" t="s">
        <v>92</v>
      </c>
      <c r="W201" s="210" t="s">
        <v>93</v>
      </c>
      <c r="X201" s="215" t="s">
        <v>50</v>
      </c>
    </row>
    <row r="202" spans="1:24" s="222" customFormat="1" ht="128.25" hidden="1" customHeight="1">
      <c r="A202" s="12" t="s">
        <v>421</v>
      </c>
      <c r="B202" s="12" t="s">
        <v>831</v>
      </c>
      <c r="C202" s="12" t="s">
        <v>857</v>
      </c>
      <c r="D202" s="12" t="s">
        <v>860</v>
      </c>
      <c r="E202" s="12">
        <v>15</v>
      </c>
      <c r="F202" s="12" t="s">
        <v>840</v>
      </c>
      <c r="G202" s="12" t="s">
        <v>45</v>
      </c>
      <c r="H202" s="12" t="s">
        <v>36</v>
      </c>
      <c r="I202" s="12" t="s">
        <v>37</v>
      </c>
      <c r="J202" s="62">
        <v>24</v>
      </c>
      <c r="K202" s="65">
        <v>2020</v>
      </c>
      <c r="L202" s="201"/>
      <c r="M202" s="12">
        <v>1</v>
      </c>
      <c r="N202" s="12">
        <v>1491856</v>
      </c>
      <c r="O202" s="12" t="s">
        <v>917</v>
      </c>
      <c r="P202" s="12" t="s">
        <v>107</v>
      </c>
      <c r="Q202" s="64">
        <v>4000</v>
      </c>
      <c r="R202" s="64">
        <v>0</v>
      </c>
      <c r="S202" s="64">
        <f t="shared" si="7"/>
        <v>4000</v>
      </c>
      <c r="T202" s="12" t="s">
        <v>41</v>
      </c>
      <c r="U202" s="210" t="s">
        <v>2225</v>
      </c>
      <c r="V202" s="131" t="s">
        <v>92</v>
      </c>
      <c r="W202" s="210" t="s">
        <v>93</v>
      </c>
      <c r="X202" s="215" t="s">
        <v>50</v>
      </c>
    </row>
    <row r="203" spans="1:24" s="222" customFormat="1" ht="128.25" hidden="1" customHeight="1">
      <c r="A203" s="12" t="s">
        <v>421</v>
      </c>
      <c r="B203" s="12" t="s">
        <v>831</v>
      </c>
      <c r="C203" s="12" t="s">
        <v>857</v>
      </c>
      <c r="D203" s="12" t="s">
        <v>860</v>
      </c>
      <c r="E203" s="12">
        <v>15</v>
      </c>
      <c r="F203" s="12" t="s">
        <v>840</v>
      </c>
      <c r="G203" s="12" t="s">
        <v>45</v>
      </c>
      <c r="H203" s="12" t="s">
        <v>36</v>
      </c>
      <c r="I203" s="12" t="s">
        <v>37</v>
      </c>
      <c r="J203" s="62">
        <v>24</v>
      </c>
      <c r="K203" s="65">
        <v>2020</v>
      </c>
      <c r="L203" s="201"/>
      <c r="M203" s="12">
        <v>1</v>
      </c>
      <c r="N203" s="12">
        <v>1815023</v>
      </c>
      <c r="O203" s="12" t="s">
        <v>871</v>
      </c>
      <c r="P203" s="12" t="s">
        <v>40</v>
      </c>
      <c r="Q203" s="64">
        <v>4000</v>
      </c>
      <c r="R203" s="64">
        <v>0</v>
      </c>
      <c r="S203" s="64">
        <f t="shared" si="7"/>
        <v>4000</v>
      </c>
      <c r="T203" s="12" t="s">
        <v>41</v>
      </c>
      <c r="U203" s="210" t="s">
        <v>2225</v>
      </c>
      <c r="V203" s="131" t="s">
        <v>92</v>
      </c>
      <c r="W203" s="210" t="s">
        <v>93</v>
      </c>
      <c r="X203" s="215" t="s">
        <v>50</v>
      </c>
    </row>
    <row r="204" spans="1:24" s="222" customFormat="1" ht="128.25" hidden="1" customHeight="1">
      <c r="A204" s="12" t="s">
        <v>421</v>
      </c>
      <c r="B204" s="12" t="s">
        <v>831</v>
      </c>
      <c r="C204" s="12" t="s">
        <v>857</v>
      </c>
      <c r="D204" s="12" t="s">
        <v>860</v>
      </c>
      <c r="E204" s="12">
        <v>15</v>
      </c>
      <c r="F204" s="12" t="s">
        <v>840</v>
      </c>
      <c r="G204" s="12" t="s">
        <v>45</v>
      </c>
      <c r="H204" s="12" t="s">
        <v>36</v>
      </c>
      <c r="I204" s="12" t="s">
        <v>37</v>
      </c>
      <c r="J204" s="62">
        <v>24</v>
      </c>
      <c r="K204" s="65">
        <v>2020</v>
      </c>
      <c r="L204" s="201"/>
      <c r="M204" s="12">
        <v>1</v>
      </c>
      <c r="N204" s="12">
        <v>1492049</v>
      </c>
      <c r="O204" s="12" t="s">
        <v>963</v>
      </c>
      <c r="P204" s="12" t="s">
        <v>107</v>
      </c>
      <c r="Q204" s="64">
        <v>4000</v>
      </c>
      <c r="R204" s="64">
        <v>0</v>
      </c>
      <c r="S204" s="64">
        <f t="shared" si="7"/>
        <v>4000</v>
      </c>
      <c r="T204" s="12" t="s">
        <v>41</v>
      </c>
      <c r="U204" s="210" t="s">
        <v>2225</v>
      </c>
      <c r="V204" s="131" t="s">
        <v>92</v>
      </c>
      <c r="W204" s="210" t="s">
        <v>93</v>
      </c>
      <c r="X204" s="215" t="s">
        <v>50</v>
      </c>
    </row>
    <row r="205" spans="1:24" s="222" customFormat="1" ht="128.25" hidden="1" customHeight="1">
      <c r="A205" s="12" t="s">
        <v>421</v>
      </c>
      <c r="B205" s="12" t="s">
        <v>831</v>
      </c>
      <c r="C205" s="12" t="s">
        <v>857</v>
      </c>
      <c r="D205" s="12" t="s">
        <v>860</v>
      </c>
      <c r="E205" s="12">
        <v>15</v>
      </c>
      <c r="F205" s="12" t="s">
        <v>840</v>
      </c>
      <c r="G205" s="12" t="s">
        <v>45</v>
      </c>
      <c r="H205" s="12" t="s">
        <v>36</v>
      </c>
      <c r="I205" s="12" t="s">
        <v>37</v>
      </c>
      <c r="J205" s="62">
        <v>24</v>
      </c>
      <c r="K205" s="65">
        <v>2020</v>
      </c>
      <c r="L205" s="201"/>
      <c r="M205" s="12">
        <v>1</v>
      </c>
      <c r="N205" s="12">
        <v>1579608</v>
      </c>
      <c r="O205" s="12" t="s">
        <v>967</v>
      </c>
      <c r="P205" s="12" t="s">
        <v>40</v>
      </c>
      <c r="Q205" s="64">
        <v>4000</v>
      </c>
      <c r="R205" s="64">
        <v>0</v>
      </c>
      <c r="S205" s="64">
        <f t="shared" si="7"/>
        <v>4000</v>
      </c>
      <c r="T205" s="12" t="s">
        <v>41</v>
      </c>
      <c r="U205" s="210" t="s">
        <v>2225</v>
      </c>
      <c r="V205" s="131" t="s">
        <v>92</v>
      </c>
      <c r="W205" s="210" t="s">
        <v>93</v>
      </c>
      <c r="X205" s="215" t="s">
        <v>50</v>
      </c>
    </row>
    <row r="206" spans="1:24" s="222" customFormat="1" ht="128.25" hidden="1" customHeight="1">
      <c r="A206" s="12" t="s">
        <v>421</v>
      </c>
      <c r="B206" s="12" t="s">
        <v>831</v>
      </c>
      <c r="C206" s="12" t="s">
        <v>857</v>
      </c>
      <c r="D206" s="12" t="s">
        <v>858</v>
      </c>
      <c r="E206" s="12">
        <v>15</v>
      </c>
      <c r="F206" s="12" t="s">
        <v>861</v>
      </c>
      <c r="G206" s="12" t="s">
        <v>45</v>
      </c>
      <c r="H206" s="12" t="s">
        <v>36</v>
      </c>
      <c r="I206" s="12" t="s">
        <v>37</v>
      </c>
      <c r="J206" s="62">
        <v>24</v>
      </c>
      <c r="K206" s="65">
        <v>2020</v>
      </c>
      <c r="L206" s="201"/>
      <c r="M206" s="12">
        <v>1</v>
      </c>
      <c r="N206" s="12">
        <v>2089470</v>
      </c>
      <c r="O206" s="12" t="s">
        <v>859</v>
      </c>
      <c r="P206" s="12" t="s">
        <v>40</v>
      </c>
      <c r="Q206" s="64">
        <v>4000</v>
      </c>
      <c r="R206" s="64">
        <v>0</v>
      </c>
      <c r="S206" s="64">
        <f t="shared" si="7"/>
        <v>4000</v>
      </c>
      <c r="T206" s="12" t="s">
        <v>41</v>
      </c>
      <c r="U206" s="210" t="s">
        <v>2225</v>
      </c>
      <c r="V206" s="131" t="s">
        <v>92</v>
      </c>
      <c r="W206" s="210" t="s">
        <v>93</v>
      </c>
      <c r="X206" s="215" t="s">
        <v>50</v>
      </c>
    </row>
    <row r="207" spans="1:24" s="222" customFormat="1" ht="128.25" hidden="1" customHeight="1">
      <c r="A207" s="12" t="s">
        <v>421</v>
      </c>
      <c r="B207" s="12" t="s">
        <v>831</v>
      </c>
      <c r="C207" s="12" t="s">
        <v>857</v>
      </c>
      <c r="D207" s="12" t="s">
        <v>858</v>
      </c>
      <c r="E207" s="12">
        <v>15</v>
      </c>
      <c r="F207" s="12" t="s">
        <v>861</v>
      </c>
      <c r="G207" s="12" t="s">
        <v>45</v>
      </c>
      <c r="H207" s="12" t="s">
        <v>36</v>
      </c>
      <c r="I207" s="12" t="s">
        <v>37</v>
      </c>
      <c r="J207" s="62">
        <v>24</v>
      </c>
      <c r="K207" s="65">
        <v>2020</v>
      </c>
      <c r="L207" s="201"/>
      <c r="M207" s="12">
        <v>1</v>
      </c>
      <c r="N207" s="12">
        <v>1914473</v>
      </c>
      <c r="O207" s="12" t="s">
        <v>891</v>
      </c>
      <c r="P207" s="12" t="s">
        <v>40</v>
      </c>
      <c r="Q207" s="64">
        <v>4000</v>
      </c>
      <c r="R207" s="64">
        <v>0</v>
      </c>
      <c r="S207" s="64">
        <f t="shared" si="7"/>
        <v>4000</v>
      </c>
      <c r="T207" s="12" t="s">
        <v>41</v>
      </c>
      <c r="U207" s="210" t="s">
        <v>2225</v>
      </c>
      <c r="V207" s="131" t="s">
        <v>92</v>
      </c>
      <c r="W207" s="210" t="s">
        <v>93</v>
      </c>
      <c r="X207" s="215" t="s">
        <v>50</v>
      </c>
    </row>
    <row r="208" spans="1:24" s="222" customFormat="1" ht="128.25" hidden="1" customHeight="1">
      <c r="A208" s="12" t="s">
        <v>421</v>
      </c>
      <c r="B208" s="12" t="s">
        <v>831</v>
      </c>
      <c r="C208" s="12" t="s">
        <v>857</v>
      </c>
      <c r="D208" s="12" t="s">
        <v>858</v>
      </c>
      <c r="E208" s="12">
        <v>15</v>
      </c>
      <c r="F208" s="12" t="s">
        <v>861</v>
      </c>
      <c r="G208" s="12" t="s">
        <v>45</v>
      </c>
      <c r="H208" s="12" t="s">
        <v>36</v>
      </c>
      <c r="I208" s="12" t="s">
        <v>37</v>
      </c>
      <c r="J208" s="62">
        <v>24</v>
      </c>
      <c r="K208" s="65">
        <v>2020</v>
      </c>
      <c r="L208" s="201"/>
      <c r="M208" s="12">
        <v>1</v>
      </c>
      <c r="N208" s="12">
        <v>1491856</v>
      </c>
      <c r="O208" s="12" t="s">
        <v>917</v>
      </c>
      <c r="P208" s="12" t="s">
        <v>107</v>
      </c>
      <c r="Q208" s="64">
        <v>4000</v>
      </c>
      <c r="R208" s="64">
        <v>0</v>
      </c>
      <c r="S208" s="64">
        <f t="shared" si="7"/>
        <v>4000</v>
      </c>
      <c r="T208" s="12" t="s">
        <v>41</v>
      </c>
      <c r="U208" s="210" t="s">
        <v>2225</v>
      </c>
      <c r="V208" s="131" t="s">
        <v>92</v>
      </c>
      <c r="W208" s="210" t="s">
        <v>93</v>
      </c>
      <c r="X208" s="215" t="s">
        <v>50</v>
      </c>
    </row>
    <row r="209" spans="1:24" s="222" customFormat="1" ht="128.25" hidden="1" customHeight="1">
      <c r="A209" s="12" t="s">
        <v>421</v>
      </c>
      <c r="B209" s="12" t="s">
        <v>831</v>
      </c>
      <c r="C209" s="12" t="s">
        <v>857</v>
      </c>
      <c r="D209" s="12" t="s">
        <v>858</v>
      </c>
      <c r="E209" s="12">
        <v>15</v>
      </c>
      <c r="F209" s="12" t="s">
        <v>861</v>
      </c>
      <c r="G209" s="12" t="s">
        <v>45</v>
      </c>
      <c r="H209" s="12" t="s">
        <v>36</v>
      </c>
      <c r="I209" s="12" t="s">
        <v>37</v>
      </c>
      <c r="J209" s="62">
        <v>24</v>
      </c>
      <c r="K209" s="65">
        <v>2020</v>
      </c>
      <c r="L209" s="201"/>
      <c r="M209" s="12">
        <v>1</v>
      </c>
      <c r="N209" s="12">
        <v>1815023</v>
      </c>
      <c r="O209" s="12" t="s">
        <v>871</v>
      </c>
      <c r="P209" s="12" t="s">
        <v>40</v>
      </c>
      <c r="Q209" s="64">
        <v>4000</v>
      </c>
      <c r="R209" s="64">
        <v>0</v>
      </c>
      <c r="S209" s="64">
        <f t="shared" si="7"/>
        <v>4000</v>
      </c>
      <c r="T209" s="12" t="s">
        <v>41</v>
      </c>
      <c r="U209" s="210" t="s">
        <v>2225</v>
      </c>
      <c r="V209" s="131" t="s">
        <v>92</v>
      </c>
      <c r="W209" s="210" t="s">
        <v>93</v>
      </c>
      <c r="X209" s="215" t="s">
        <v>50</v>
      </c>
    </row>
    <row r="210" spans="1:24" s="222" customFormat="1" ht="128.25" hidden="1" customHeight="1">
      <c r="A210" s="12" t="s">
        <v>421</v>
      </c>
      <c r="B210" s="12" t="s">
        <v>831</v>
      </c>
      <c r="C210" s="12" t="s">
        <v>857</v>
      </c>
      <c r="D210" s="12" t="s">
        <v>858</v>
      </c>
      <c r="E210" s="12">
        <v>15</v>
      </c>
      <c r="F210" s="12" t="s">
        <v>861</v>
      </c>
      <c r="G210" s="12" t="s">
        <v>45</v>
      </c>
      <c r="H210" s="12" t="s">
        <v>36</v>
      </c>
      <c r="I210" s="12" t="s">
        <v>37</v>
      </c>
      <c r="J210" s="62">
        <v>24</v>
      </c>
      <c r="K210" s="65">
        <v>2020</v>
      </c>
      <c r="L210" s="201"/>
      <c r="M210" s="12">
        <v>1</v>
      </c>
      <c r="N210" s="12">
        <v>1492049</v>
      </c>
      <c r="O210" s="12" t="s">
        <v>963</v>
      </c>
      <c r="P210" s="12" t="s">
        <v>107</v>
      </c>
      <c r="Q210" s="64">
        <v>4000</v>
      </c>
      <c r="R210" s="64">
        <v>0</v>
      </c>
      <c r="S210" s="64">
        <f t="shared" si="7"/>
        <v>4000</v>
      </c>
      <c r="T210" s="12" t="s">
        <v>41</v>
      </c>
      <c r="U210" s="210" t="s">
        <v>2225</v>
      </c>
      <c r="V210" s="131" t="s">
        <v>92</v>
      </c>
      <c r="W210" s="210" t="s">
        <v>93</v>
      </c>
      <c r="X210" s="215" t="s">
        <v>50</v>
      </c>
    </row>
    <row r="211" spans="1:24" s="222" customFormat="1" ht="128.25" hidden="1" customHeight="1">
      <c r="A211" s="12" t="s">
        <v>421</v>
      </c>
      <c r="B211" s="12" t="s">
        <v>831</v>
      </c>
      <c r="C211" s="12" t="s">
        <v>857</v>
      </c>
      <c r="D211" s="12" t="s">
        <v>858</v>
      </c>
      <c r="E211" s="12">
        <v>15</v>
      </c>
      <c r="F211" s="12" t="s">
        <v>861</v>
      </c>
      <c r="G211" s="12" t="s">
        <v>45</v>
      </c>
      <c r="H211" s="12" t="s">
        <v>36</v>
      </c>
      <c r="I211" s="12" t="s">
        <v>37</v>
      </c>
      <c r="J211" s="62">
        <v>24</v>
      </c>
      <c r="K211" s="65">
        <v>2020</v>
      </c>
      <c r="L211" s="201"/>
      <c r="M211" s="12">
        <v>1</v>
      </c>
      <c r="N211" s="12">
        <v>1579608</v>
      </c>
      <c r="O211" s="12" t="s">
        <v>967</v>
      </c>
      <c r="P211" s="12" t="s">
        <v>40</v>
      </c>
      <c r="Q211" s="64">
        <v>4000</v>
      </c>
      <c r="R211" s="64">
        <v>0</v>
      </c>
      <c r="S211" s="64">
        <f t="shared" si="7"/>
        <v>4000</v>
      </c>
      <c r="T211" s="12" t="s">
        <v>41</v>
      </c>
      <c r="U211" s="210" t="s">
        <v>2225</v>
      </c>
      <c r="V211" s="131" t="s">
        <v>92</v>
      </c>
      <c r="W211" s="210" t="s">
        <v>93</v>
      </c>
      <c r="X211" s="215" t="s">
        <v>50</v>
      </c>
    </row>
    <row r="212" spans="1:24" s="222" customFormat="1" ht="128.25" hidden="1" customHeight="1">
      <c r="A212" s="12" t="s">
        <v>421</v>
      </c>
      <c r="B212" s="12" t="s">
        <v>831</v>
      </c>
      <c r="C212" s="12" t="s">
        <v>831</v>
      </c>
      <c r="D212" s="12" t="s">
        <v>954</v>
      </c>
      <c r="E212" s="12">
        <v>15</v>
      </c>
      <c r="F212" s="12" t="s">
        <v>976</v>
      </c>
      <c r="G212" s="12" t="s">
        <v>45</v>
      </c>
      <c r="H212" s="12" t="s">
        <v>36</v>
      </c>
      <c r="I212" s="12" t="s">
        <v>37</v>
      </c>
      <c r="J212" s="62">
        <v>24</v>
      </c>
      <c r="K212" s="65">
        <v>2020</v>
      </c>
      <c r="L212" s="201"/>
      <c r="M212" s="12">
        <v>1</v>
      </c>
      <c r="N212" s="12">
        <v>1810266</v>
      </c>
      <c r="O212" s="12" t="s">
        <v>975</v>
      </c>
      <c r="P212" s="12" t="s">
        <v>40</v>
      </c>
      <c r="Q212" s="64">
        <v>3500</v>
      </c>
      <c r="R212" s="64">
        <v>0</v>
      </c>
      <c r="S212" s="64">
        <f t="shared" si="7"/>
        <v>3500</v>
      </c>
      <c r="T212" s="12" t="s">
        <v>41</v>
      </c>
      <c r="U212" s="210" t="s">
        <v>2225</v>
      </c>
      <c r="V212" s="131" t="s">
        <v>92</v>
      </c>
      <c r="W212" s="210" t="s">
        <v>93</v>
      </c>
      <c r="X212" s="215" t="s">
        <v>50</v>
      </c>
    </row>
    <row r="213" spans="1:24" s="222" customFormat="1" ht="128.25" hidden="1" customHeight="1">
      <c r="A213" s="12" t="s">
        <v>421</v>
      </c>
      <c r="B213" s="12" t="s">
        <v>831</v>
      </c>
      <c r="C213" s="12" t="s">
        <v>831</v>
      </c>
      <c r="D213" s="12" t="s">
        <v>954</v>
      </c>
      <c r="E213" s="12">
        <v>15</v>
      </c>
      <c r="F213" s="12" t="s">
        <v>976</v>
      </c>
      <c r="G213" s="12" t="s">
        <v>45</v>
      </c>
      <c r="H213" s="12" t="s">
        <v>36</v>
      </c>
      <c r="I213" s="12" t="s">
        <v>37</v>
      </c>
      <c r="J213" s="62">
        <v>24</v>
      </c>
      <c r="K213" s="65">
        <v>2020</v>
      </c>
      <c r="L213" s="201"/>
      <c r="M213" s="12">
        <v>1</v>
      </c>
      <c r="N213" s="12">
        <v>1819877</v>
      </c>
      <c r="O213" s="12" t="s">
        <v>997</v>
      </c>
      <c r="P213" s="12" t="s">
        <v>40</v>
      </c>
      <c r="Q213" s="64">
        <v>3500</v>
      </c>
      <c r="R213" s="64">
        <v>0</v>
      </c>
      <c r="S213" s="64">
        <f t="shared" si="7"/>
        <v>3500</v>
      </c>
      <c r="T213" s="12" t="s">
        <v>41</v>
      </c>
      <c r="U213" s="210" t="s">
        <v>2225</v>
      </c>
      <c r="V213" s="131" t="s">
        <v>92</v>
      </c>
      <c r="W213" s="210" t="s">
        <v>93</v>
      </c>
      <c r="X213" s="215" t="s">
        <v>50</v>
      </c>
    </row>
    <row r="214" spans="1:24" ht="128.25" hidden="1" customHeight="1">
      <c r="A214" s="12" t="s">
        <v>421</v>
      </c>
      <c r="B214" s="12" t="s">
        <v>831</v>
      </c>
      <c r="C214" s="12" t="s">
        <v>875</v>
      </c>
      <c r="D214" s="12" t="s">
        <v>876</v>
      </c>
      <c r="E214" s="12">
        <v>20</v>
      </c>
      <c r="F214" s="12" t="s">
        <v>909</v>
      </c>
      <c r="G214" s="12" t="s">
        <v>35</v>
      </c>
      <c r="H214" s="12" t="s">
        <v>36</v>
      </c>
      <c r="I214" s="12" t="s">
        <v>37</v>
      </c>
      <c r="J214" s="62">
        <v>21</v>
      </c>
      <c r="K214" s="65">
        <v>2020</v>
      </c>
      <c r="L214" s="201"/>
      <c r="M214" s="12">
        <v>1</v>
      </c>
      <c r="N214" s="12">
        <v>1568346</v>
      </c>
      <c r="O214" s="12" t="s">
        <v>908</v>
      </c>
      <c r="P214" s="12" t="s">
        <v>107</v>
      </c>
      <c r="Q214" s="64">
        <v>0</v>
      </c>
      <c r="R214" s="64">
        <v>0</v>
      </c>
      <c r="S214" s="64">
        <f t="shared" si="7"/>
        <v>0</v>
      </c>
      <c r="T214" s="12" t="s">
        <v>41</v>
      </c>
      <c r="U214" s="210" t="s">
        <v>2235</v>
      </c>
      <c r="V214" s="221" t="s">
        <v>48</v>
      </c>
      <c r="W214" s="221" t="s">
        <v>72</v>
      </c>
      <c r="X214" s="99"/>
    </row>
    <row r="215" spans="1:24" ht="128.25" hidden="1" customHeight="1">
      <c r="A215" s="12" t="s">
        <v>421</v>
      </c>
      <c r="B215" s="12" t="s">
        <v>831</v>
      </c>
      <c r="C215" s="12" t="s">
        <v>875</v>
      </c>
      <c r="D215" s="12" t="s">
        <v>876</v>
      </c>
      <c r="E215" s="12">
        <v>20</v>
      </c>
      <c r="F215" s="12" t="s">
        <v>909</v>
      </c>
      <c r="G215" s="12" t="s">
        <v>35</v>
      </c>
      <c r="H215" s="12" t="s">
        <v>36</v>
      </c>
      <c r="I215" s="12" t="s">
        <v>37</v>
      </c>
      <c r="J215" s="62">
        <v>21</v>
      </c>
      <c r="K215" s="65">
        <v>2020</v>
      </c>
      <c r="L215" s="201"/>
      <c r="M215" s="12">
        <v>1</v>
      </c>
      <c r="N215" s="12">
        <v>1292870</v>
      </c>
      <c r="O215" s="12" t="s">
        <v>910</v>
      </c>
      <c r="P215" s="12" t="s">
        <v>107</v>
      </c>
      <c r="Q215" s="64">
        <v>0</v>
      </c>
      <c r="R215" s="64">
        <v>0</v>
      </c>
      <c r="S215" s="64">
        <f t="shared" si="7"/>
        <v>0</v>
      </c>
      <c r="T215" s="12" t="s">
        <v>41</v>
      </c>
      <c r="U215" s="210" t="s">
        <v>2235</v>
      </c>
      <c r="V215" s="221" t="s">
        <v>48</v>
      </c>
      <c r="W215" s="221" t="s">
        <v>72</v>
      </c>
      <c r="X215" s="99"/>
    </row>
    <row r="216" spans="1:24" s="222" customFormat="1" ht="128.25" hidden="1" customHeight="1">
      <c r="A216" s="12" t="s">
        <v>421</v>
      </c>
      <c r="B216" s="12" t="s">
        <v>831</v>
      </c>
      <c r="C216" s="12" t="s">
        <v>875</v>
      </c>
      <c r="D216" s="12" t="s">
        <v>876</v>
      </c>
      <c r="E216" s="12">
        <v>20</v>
      </c>
      <c r="F216" s="12" t="s">
        <v>66</v>
      </c>
      <c r="G216" s="12" t="s">
        <v>45</v>
      </c>
      <c r="H216" s="12" t="s">
        <v>36</v>
      </c>
      <c r="I216" s="12" t="s">
        <v>37</v>
      </c>
      <c r="J216" s="62">
        <v>20</v>
      </c>
      <c r="K216" s="65">
        <v>2020</v>
      </c>
      <c r="L216" s="201"/>
      <c r="M216" s="12">
        <v>1</v>
      </c>
      <c r="N216" s="12">
        <v>1822181</v>
      </c>
      <c r="O216" s="12" t="s">
        <v>951</v>
      </c>
      <c r="P216" s="12" t="s">
        <v>40</v>
      </c>
      <c r="Q216" s="64">
        <v>0</v>
      </c>
      <c r="R216" s="64">
        <v>0</v>
      </c>
      <c r="S216" s="64">
        <f t="shared" si="7"/>
        <v>0</v>
      </c>
      <c r="T216" s="12" t="s">
        <v>41</v>
      </c>
      <c r="U216" s="12" t="s">
        <v>2478</v>
      </c>
      <c r="V216" s="131" t="s">
        <v>48</v>
      </c>
      <c r="W216" s="210" t="s">
        <v>69</v>
      </c>
      <c r="X216" s="215" t="s">
        <v>50</v>
      </c>
    </row>
    <row r="217" spans="1:24" s="222" customFormat="1" ht="128.25" hidden="1" customHeight="1">
      <c r="A217" s="12" t="s">
        <v>421</v>
      </c>
      <c r="B217" s="12" t="s">
        <v>831</v>
      </c>
      <c r="C217" s="12" t="s">
        <v>875</v>
      </c>
      <c r="D217" s="12" t="s">
        <v>876</v>
      </c>
      <c r="E217" s="12">
        <v>20</v>
      </c>
      <c r="F217" s="12" t="s">
        <v>66</v>
      </c>
      <c r="G217" s="12" t="s">
        <v>45</v>
      </c>
      <c r="H217" s="12" t="s">
        <v>36</v>
      </c>
      <c r="I217" s="12" t="s">
        <v>37</v>
      </c>
      <c r="J217" s="62">
        <v>20</v>
      </c>
      <c r="K217" s="65">
        <v>2020</v>
      </c>
      <c r="L217" s="201"/>
      <c r="M217" s="12">
        <v>1</v>
      </c>
      <c r="N217" s="12">
        <v>1292870</v>
      </c>
      <c r="O217" s="12" t="s">
        <v>910</v>
      </c>
      <c r="P217" s="12" t="s">
        <v>107</v>
      </c>
      <c r="Q217" s="64">
        <v>0</v>
      </c>
      <c r="R217" s="64">
        <v>0</v>
      </c>
      <c r="S217" s="64">
        <f t="shared" si="7"/>
        <v>0</v>
      </c>
      <c r="T217" s="12" t="s">
        <v>41</v>
      </c>
      <c r="U217" s="12" t="s">
        <v>2478</v>
      </c>
      <c r="V217" s="131" t="s">
        <v>48</v>
      </c>
      <c r="W217" s="210" t="s">
        <v>69</v>
      </c>
      <c r="X217" s="215" t="s">
        <v>50</v>
      </c>
    </row>
    <row r="218" spans="1:24" s="222" customFormat="1" ht="128.25" hidden="1" customHeight="1">
      <c r="A218" s="12" t="s">
        <v>421</v>
      </c>
      <c r="B218" s="12" t="s">
        <v>831</v>
      </c>
      <c r="C218" s="12" t="s">
        <v>875</v>
      </c>
      <c r="D218" s="12" t="s">
        <v>876</v>
      </c>
      <c r="E218" s="12">
        <v>20</v>
      </c>
      <c r="F218" s="12" t="s">
        <v>66</v>
      </c>
      <c r="G218" s="12" t="s">
        <v>45</v>
      </c>
      <c r="H218" s="12" t="s">
        <v>36</v>
      </c>
      <c r="I218" s="12" t="s">
        <v>37</v>
      </c>
      <c r="J218" s="62">
        <v>20</v>
      </c>
      <c r="K218" s="65">
        <v>2020</v>
      </c>
      <c r="L218" s="201"/>
      <c r="M218" s="12">
        <v>1</v>
      </c>
      <c r="N218" s="12">
        <v>1093234</v>
      </c>
      <c r="O218" s="12" t="s">
        <v>990</v>
      </c>
      <c r="P218" s="12" t="s">
        <v>107</v>
      </c>
      <c r="Q218" s="64">
        <v>0</v>
      </c>
      <c r="R218" s="64">
        <v>0</v>
      </c>
      <c r="S218" s="64">
        <f t="shared" si="7"/>
        <v>0</v>
      </c>
      <c r="T218" s="12" t="s">
        <v>41</v>
      </c>
      <c r="U218" s="12" t="s">
        <v>2478</v>
      </c>
      <c r="V218" s="131" t="s">
        <v>48</v>
      </c>
      <c r="W218" s="210" t="s">
        <v>69</v>
      </c>
      <c r="X218" s="215" t="s">
        <v>50</v>
      </c>
    </row>
    <row r="219" spans="1:24" s="222" customFormat="1" ht="128.25" hidden="1" customHeight="1">
      <c r="A219" s="12" t="s">
        <v>421</v>
      </c>
      <c r="B219" s="12" t="s">
        <v>831</v>
      </c>
      <c r="C219" s="12" t="s">
        <v>875</v>
      </c>
      <c r="D219" s="12" t="s">
        <v>876</v>
      </c>
      <c r="E219" s="12">
        <v>20</v>
      </c>
      <c r="F219" s="12" t="s">
        <v>66</v>
      </c>
      <c r="G219" s="12" t="s">
        <v>45</v>
      </c>
      <c r="H219" s="12" t="s">
        <v>36</v>
      </c>
      <c r="I219" s="12" t="s">
        <v>37</v>
      </c>
      <c r="J219" s="62">
        <v>20</v>
      </c>
      <c r="K219" s="65">
        <v>2020</v>
      </c>
      <c r="L219" s="201"/>
      <c r="M219" s="12">
        <v>1</v>
      </c>
      <c r="N219" s="12">
        <v>1568346</v>
      </c>
      <c r="O219" s="12" t="s">
        <v>908</v>
      </c>
      <c r="P219" s="12" t="s">
        <v>107</v>
      </c>
      <c r="Q219" s="64">
        <v>0</v>
      </c>
      <c r="R219" s="64">
        <v>0</v>
      </c>
      <c r="S219" s="64">
        <f t="shared" si="7"/>
        <v>0</v>
      </c>
      <c r="T219" s="12" t="s">
        <v>41</v>
      </c>
      <c r="U219" s="12" t="s">
        <v>2478</v>
      </c>
      <c r="V219" s="131" t="s">
        <v>48</v>
      </c>
      <c r="W219" s="210" t="s">
        <v>69</v>
      </c>
      <c r="X219" s="215" t="s">
        <v>50</v>
      </c>
    </row>
    <row r="220" spans="1:24" ht="128.25" hidden="1" customHeight="1">
      <c r="A220" s="37" t="s">
        <v>421</v>
      </c>
      <c r="B220" s="37" t="s">
        <v>831</v>
      </c>
      <c r="C220" s="37" t="s">
        <v>831</v>
      </c>
      <c r="D220" s="37" t="s">
        <v>901</v>
      </c>
      <c r="E220" s="37">
        <v>15</v>
      </c>
      <c r="F220" s="37" t="s">
        <v>966</v>
      </c>
      <c r="G220" s="37" t="s">
        <v>145</v>
      </c>
      <c r="H220" s="12" t="s">
        <v>36</v>
      </c>
      <c r="I220" s="37" t="s">
        <v>46</v>
      </c>
      <c r="J220" s="65">
        <v>390</v>
      </c>
      <c r="K220" s="65">
        <v>2020</v>
      </c>
      <c r="L220" s="201" t="s">
        <v>610</v>
      </c>
      <c r="M220" s="37">
        <v>1</v>
      </c>
      <c r="N220" s="37">
        <v>1796036</v>
      </c>
      <c r="O220" s="37" t="s">
        <v>965</v>
      </c>
      <c r="P220" s="37" t="s">
        <v>40</v>
      </c>
      <c r="Q220" s="60">
        <v>0</v>
      </c>
      <c r="R220" s="60">
        <v>0</v>
      </c>
      <c r="S220" s="60">
        <f t="shared" si="7"/>
        <v>0</v>
      </c>
      <c r="T220" s="37" t="s">
        <v>145</v>
      </c>
      <c r="U220" s="37"/>
      <c r="V220" s="131" t="s">
        <v>48</v>
      </c>
      <c r="W220" s="216" t="s">
        <v>455</v>
      </c>
      <c r="X220" s="217"/>
    </row>
    <row r="221" spans="1:24" s="222" customFormat="1" ht="128.25" hidden="1" customHeight="1">
      <c r="A221" s="12" t="s">
        <v>421</v>
      </c>
      <c r="B221" s="12" t="s">
        <v>831</v>
      </c>
      <c r="C221" s="12" t="s">
        <v>843</v>
      </c>
      <c r="D221" s="12" t="s">
        <v>848</v>
      </c>
      <c r="E221" s="12">
        <v>15</v>
      </c>
      <c r="F221" s="12" t="s">
        <v>276</v>
      </c>
      <c r="G221" s="12" t="s">
        <v>45</v>
      </c>
      <c r="H221" s="12" t="s">
        <v>36</v>
      </c>
      <c r="I221" s="12" t="s">
        <v>850</v>
      </c>
      <c r="J221" s="62">
        <v>28</v>
      </c>
      <c r="K221" s="65">
        <v>2020</v>
      </c>
      <c r="L221" s="201"/>
      <c r="M221" s="12">
        <v>1</v>
      </c>
      <c r="N221" s="12">
        <v>1491786</v>
      </c>
      <c r="O221" s="12" t="s">
        <v>936</v>
      </c>
      <c r="P221" s="12" t="s">
        <v>107</v>
      </c>
      <c r="Q221" s="64">
        <v>0</v>
      </c>
      <c r="R221" s="64">
        <v>0</v>
      </c>
      <c r="S221" s="64">
        <f t="shared" si="7"/>
        <v>0</v>
      </c>
      <c r="T221" s="12" t="s">
        <v>41</v>
      </c>
      <c r="U221" s="12" t="s">
        <v>2237</v>
      </c>
      <c r="V221" s="131" t="s">
        <v>92</v>
      </c>
      <c r="W221" s="210" t="s">
        <v>93</v>
      </c>
      <c r="X221" s="215" t="s">
        <v>50</v>
      </c>
    </row>
    <row r="222" spans="1:24" s="222" customFormat="1" ht="128.25" hidden="1" customHeight="1">
      <c r="A222" s="12" t="s">
        <v>421</v>
      </c>
      <c r="B222" s="12" t="s">
        <v>831</v>
      </c>
      <c r="C222" s="12" t="s">
        <v>875</v>
      </c>
      <c r="D222" s="12" t="s">
        <v>848</v>
      </c>
      <c r="E222" s="12">
        <v>15</v>
      </c>
      <c r="F222" s="12" t="s">
        <v>407</v>
      </c>
      <c r="G222" s="12" t="s">
        <v>145</v>
      </c>
      <c r="H222" s="12" t="s">
        <v>36</v>
      </c>
      <c r="I222" s="12" t="s">
        <v>46</v>
      </c>
      <c r="J222" s="62">
        <v>360</v>
      </c>
      <c r="K222" s="201">
        <v>2020</v>
      </c>
      <c r="L222" s="201" t="s">
        <v>610</v>
      </c>
      <c r="M222" s="12">
        <v>1</v>
      </c>
      <c r="N222" s="12">
        <v>1632470</v>
      </c>
      <c r="O222" s="12" t="s">
        <v>907</v>
      </c>
      <c r="P222" s="12" t="s">
        <v>40</v>
      </c>
      <c r="Q222" s="64">
        <v>0</v>
      </c>
      <c r="R222" s="64">
        <v>0</v>
      </c>
      <c r="S222" s="64">
        <f t="shared" si="7"/>
        <v>0</v>
      </c>
      <c r="T222" s="12" t="s">
        <v>145</v>
      </c>
      <c r="U222" s="12" t="s">
        <v>995</v>
      </c>
      <c r="V222" s="131" t="s">
        <v>148</v>
      </c>
      <c r="W222" s="221" t="s">
        <v>149</v>
      </c>
      <c r="X222" s="215"/>
    </row>
    <row r="223" spans="1:24" ht="128.25" hidden="1" customHeight="1">
      <c r="A223" s="37" t="s">
        <v>421</v>
      </c>
      <c r="B223" s="37" t="s">
        <v>831</v>
      </c>
      <c r="C223" s="37" t="s">
        <v>843</v>
      </c>
      <c r="D223" s="37" t="s">
        <v>844</v>
      </c>
      <c r="E223" s="37">
        <v>20</v>
      </c>
      <c r="F223" s="37" t="s">
        <v>407</v>
      </c>
      <c r="G223" s="37" t="s">
        <v>145</v>
      </c>
      <c r="H223" s="12" t="s">
        <v>36</v>
      </c>
      <c r="I223" s="37" t="s">
        <v>46</v>
      </c>
      <c r="J223" s="65">
        <v>120</v>
      </c>
      <c r="K223" s="65">
        <v>2020</v>
      </c>
      <c r="L223" s="201" t="s">
        <v>610</v>
      </c>
      <c r="M223" s="37">
        <v>1</v>
      </c>
      <c r="N223" s="37">
        <v>1054009</v>
      </c>
      <c r="O223" s="37" t="s">
        <v>973</v>
      </c>
      <c r="P223" s="37" t="s">
        <v>40</v>
      </c>
      <c r="Q223" s="60">
        <v>0</v>
      </c>
      <c r="R223" s="60">
        <v>0</v>
      </c>
      <c r="S223" s="60">
        <f t="shared" si="7"/>
        <v>0</v>
      </c>
      <c r="T223" s="37" t="s">
        <v>145</v>
      </c>
      <c r="U223" s="37"/>
      <c r="V223" s="131" t="s">
        <v>148</v>
      </c>
      <c r="W223" s="131" t="s">
        <v>149</v>
      </c>
      <c r="X223" s="217"/>
    </row>
    <row r="224" spans="1:24" s="222" customFormat="1" ht="128.25" hidden="1" customHeight="1">
      <c r="A224" s="12" t="s">
        <v>421</v>
      </c>
      <c r="B224" s="12" t="s">
        <v>831</v>
      </c>
      <c r="C224" s="12" t="s">
        <v>843</v>
      </c>
      <c r="D224" s="12" t="s">
        <v>848</v>
      </c>
      <c r="E224" s="12">
        <v>15</v>
      </c>
      <c r="F224" s="12" t="s">
        <v>948</v>
      </c>
      <c r="G224" s="12" t="s">
        <v>45</v>
      </c>
      <c r="H224" s="12" t="s">
        <v>36</v>
      </c>
      <c r="I224" s="12" t="s">
        <v>850</v>
      </c>
      <c r="J224" s="62">
        <v>40</v>
      </c>
      <c r="K224" s="65">
        <v>2020</v>
      </c>
      <c r="L224" s="201"/>
      <c r="M224" s="12">
        <v>1</v>
      </c>
      <c r="N224" s="12">
        <v>1569054</v>
      </c>
      <c r="O224" s="12" t="s">
        <v>949</v>
      </c>
      <c r="P224" s="12" t="s">
        <v>107</v>
      </c>
      <c r="Q224" s="64">
        <v>0</v>
      </c>
      <c r="R224" s="64">
        <v>0</v>
      </c>
      <c r="S224" s="64">
        <f t="shared" si="7"/>
        <v>0</v>
      </c>
      <c r="T224" s="12" t="s">
        <v>41</v>
      </c>
      <c r="U224" s="12" t="s">
        <v>2237</v>
      </c>
      <c r="V224" s="131" t="s">
        <v>148</v>
      </c>
      <c r="W224" s="221" t="s">
        <v>149</v>
      </c>
      <c r="X224" s="215" t="s">
        <v>50</v>
      </c>
    </row>
    <row r="225" spans="1:24" s="222" customFormat="1" ht="128.25" hidden="1" customHeight="1">
      <c r="A225" s="12" t="s">
        <v>421</v>
      </c>
      <c r="B225" s="12" t="s">
        <v>831</v>
      </c>
      <c r="C225" s="12" t="s">
        <v>843</v>
      </c>
      <c r="D225" s="12" t="s">
        <v>848</v>
      </c>
      <c r="E225" s="12">
        <v>15</v>
      </c>
      <c r="F225" s="12" t="s">
        <v>911</v>
      </c>
      <c r="G225" s="12" t="s">
        <v>45</v>
      </c>
      <c r="H225" s="12" t="s">
        <v>310</v>
      </c>
      <c r="I225" s="12" t="s">
        <v>850</v>
      </c>
      <c r="J225" s="62">
        <v>30</v>
      </c>
      <c r="K225" s="65">
        <v>2020</v>
      </c>
      <c r="L225" s="201"/>
      <c r="M225" s="12">
        <v>1</v>
      </c>
      <c r="N225" s="12">
        <v>2264100</v>
      </c>
      <c r="O225" s="12" t="s">
        <v>912</v>
      </c>
      <c r="P225" s="12" t="s">
        <v>40</v>
      </c>
      <c r="Q225" s="64">
        <v>1800</v>
      </c>
      <c r="R225" s="64">
        <v>0</v>
      </c>
      <c r="S225" s="64">
        <f t="shared" si="7"/>
        <v>1800</v>
      </c>
      <c r="T225" s="12" t="s">
        <v>41</v>
      </c>
      <c r="U225" s="210" t="s">
        <v>2238</v>
      </c>
      <c r="V225" s="131" t="s">
        <v>48</v>
      </c>
      <c r="W225" s="210" t="s">
        <v>69</v>
      </c>
      <c r="X225" s="215" t="s">
        <v>50</v>
      </c>
    </row>
    <row r="226" spans="1:24" s="222" customFormat="1" ht="128.25" hidden="1" customHeight="1">
      <c r="A226" s="12" t="s">
        <v>421</v>
      </c>
      <c r="B226" s="12" t="s">
        <v>831</v>
      </c>
      <c r="C226" s="12" t="s">
        <v>843</v>
      </c>
      <c r="D226" s="12" t="s">
        <v>848</v>
      </c>
      <c r="E226" s="12">
        <v>15</v>
      </c>
      <c r="F226" s="12" t="s">
        <v>849</v>
      </c>
      <c r="G226" s="12" t="s">
        <v>45</v>
      </c>
      <c r="H226" s="12" t="s">
        <v>310</v>
      </c>
      <c r="I226" s="12" t="s">
        <v>850</v>
      </c>
      <c r="J226" s="62">
        <v>30</v>
      </c>
      <c r="K226" s="65">
        <v>2020</v>
      </c>
      <c r="L226" s="201"/>
      <c r="M226" s="12">
        <v>1</v>
      </c>
      <c r="N226" s="12">
        <v>232966</v>
      </c>
      <c r="O226" s="12" t="s">
        <v>847</v>
      </c>
      <c r="P226" s="12" t="s">
        <v>107</v>
      </c>
      <c r="Q226" s="64">
        <v>2350</v>
      </c>
      <c r="R226" s="64">
        <v>2000</v>
      </c>
      <c r="S226" s="64">
        <f t="shared" si="7"/>
        <v>4350</v>
      </c>
      <c r="T226" s="12" t="s">
        <v>41</v>
      </c>
      <c r="U226" s="210" t="s">
        <v>2238</v>
      </c>
      <c r="V226" s="131" t="s">
        <v>48</v>
      </c>
      <c r="W226" s="210" t="s">
        <v>69</v>
      </c>
      <c r="X226" s="215" t="s">
        <v>50</v>
      </c>
    </row>
    <row r="227" spans="1:24" ht="128.25" hidden="1" customHeight="1">
      <c r="A227" s="37" t="s">
        <v>421</v>
      </c>
      <c r="B227" s="37" t="s">
        <v>831</v>
      </c>
      <c r="C227" s="37" t="s">
        <v>875</v>
      </c>
      <c r="D227" s="37" t="s">
        <v>848</v>
      </c>
      <c r="E227" s="37">
        <v>15</v>
      </c>
      <c r="F227" s="37" t="s">
        <v>924</v>
      </c>
      <c r="G227" s="37" t="s">
        <v>145</v>
      </c>
      <c r="H227" s="12" t="s">
        <v>36</v>
      </c>
      <c r="I227" s="37" t="s">
        <v>46</v>
      </c>
      <c r="J227" s="65">
        <v>240</v>
      </c>
      <c r="K227" s="65" t="s">
        <v>925</v>
      </c>
      <c r="L227" s="65" t="s">
        <v>632</v>
      </c>
      <c r="M227" s="37">
        <v>1</v>
      </c>
      <c r="N227" s="37">
        <v>1822205</v>
      </c>
      <c r="O227" s="37" t="s">
        <v>923</v>
      </c>
      <c r="P227" s="37" t="s">
        <v>40</v>
      </c>
      <c r="Q227" s="60">
        <v>0</v>
      </c>
      <c r="R227" s="60">
        <v>0</v>
      </c>
      <c r="S227" s="60">
        <f t="shared" si="7"/>
        <v>0</v>
      </c>
      <c r="T227" s="37" t="s">
        <v>145</v>
      </c>
      <c r="U227" s="131" t="s">
        <v>1048</v>
      </c>
      <c r="V227" s="131" t="s">
        <v>235</v>
      </c>
      <c r="W227" s="216" t="s">
        <v>236</v>
      </c>
      <c r="X227" s="217"/>
    </row>
    <row r="228" spans="1:24" ht="128.25" hidden="1" customHeight="1">
      <c r="A228" s="37" t="s">
        <v>421</v>
      </c>
      <c r="B228" s="37" t="s">
        <v>831</v>
      </c>
      <c r="C228" s="37" t="s">
        <v>875</v>
      </c>
      <c r="D228" s="37" t="s">
        <v>897</v>
      </c>
      <c r="E228" s="37">
        <v>20</v>
      </c>
      <c r="F228" s="37" t="s">
        <v>940</v>
      </c>
      <c r="G228" s="37" t="s">
        <v>35</v>
      </c>
      <c r="H228" s="12" t="s">
        <v>36</v>
      </c>
      <c r="I228" s="37" t="s">
        <v>37</v>
      </c>
      <c r="J228" s="65">
        <v>40</v>
      </c>
      <c r="K228" s="65">
        <v>2020</v>
      </c>
      <c r="L228" s="201"/>
      <c r="M228" s="37">
        <v>1</v>
      </c>
      <c r="N228" s="37">
        <v>1093234</v>
      </c>
      <c r="O228" s="37" t="s">
        <v>990</v>
      </c>
      <c r="P228" s="37" t="s">
        <v>107</v>
      </c>
      <c r="Q228" s="60">
        <v>1500</v>
      </c>
      <c r="R228" s="60">
        <v>0</v>
      </c>
      <c r="S228" s="60">
        <f t="shared" si="7"/>
        <v>1500</v>
      </c>
      <c r="T228" s="37" t="s">
        <v>41</v>
      </c>
      <c r="U228" s="37" t="s">
        <v>995</v>
      </c>
      <c r="V228" s="210" t="s">
        <v>48</v>
      </c>
      <c r="W228" s="216" t="s">
        <v>941</v>
      </c>
      <c r="X228" s="217"/>
    </row>
    <row r="229" spans="1:24" ht="128.25" hidden="1" customHeight="1">
      <c r="A229" s="37" t="s">
        <v>421</v>
      </c>
      <c r="B229" s="37" t="s">
        <v>831</v>
      </c>
      <c r="C229" s="37" t="s">
        <v>875</v>
      </c>
      <c r="D229" s="37" t="s">
        <v>897</v>
      </c>
      <c r="E229" s="37">
        <v>20</v>
      </c>
      <c r="F229" s="37" t="s">
        <v>940</v>
      </c>
      <c r="G229" s="37" t="s">
        <v>35</v>
      </c>
      <c r="H229" s="12" t="s">
        <v>36</v>
      </c>
      <c r="I229" s="37" t="s">
        <v>37</v>
      </c>
      <c r="J229" s="65">
        <v>40</v>
      </c>
      <c r="K229" s="65">
        <v>2020</v>
      </c>
      <c r="L229" s="201"/>
      <c r="M229" s="37">
        <v>1</v>
      </c>
      <c r="N229" s="37">
        <v>3006329</v>
      </c>
      <c r="O229" s="37" t="s">
        <v>952</v>
      </c>
      <c r="P229" s="37" t="s">
        <v>40</v>
      </c>
      <c r="Q229" s="60">
        <v>1500</v>
      </c>
      <c r="R229" s="60">
        <v>0</v>
      </c>
      <c r="S229" s="60">
        <f t="shared" si="7"/>
        <v>1500</v>
      </c>
      <c r="T229" s="37" t="s">
        <v>41</v>
      </c>
      <c r="U229" s="37" t="s">
        <v>995</v>
      </c>
      <c r="V229" s="210" t="s">
        <v>48</v>
      </c>
      <c r="W229" s="216" t="s">
        <v>941</v>
      </c>
      <c r="X229" s="217"/>
    </row>
    <row r="230" spans="1:24" ht="128.25" hidden="1" customHeight="1">
      <c r="A230" s="37" t="s">
        <v>421</v>
      </c>
      <c r="B230" s="37" t="s">
        <v>831</v>
      </c>
      <c r="C230" s="37" t="s">
        <v>875</v>
      </c>
      <c r="D230" s="37" t="s">
        <v>897</v>
      </c>
      <c r="E230" s="37">
        <v>20</v>
      </c>
      <c r="F230" s="37" t="s">
        <v>940</v>
      </c>
      <c r="G230" s="37" t="s">
        <v>35</v>
      </c>
      <c r="H230" s="12" t="s">
        <v>36</v>
      </c>
      <c r="I230" s="37" t="s">
        <v>37</v>
      </c>
      <c r="J230" s="65">
        <v>40</v>
      </c>
      <c r="K230" s="65">
        <v>2020</v>
      </c>
      <c r="L230" s="201"/>
      <c r="M230" s="37">
        <v>1</v>
      </c>
      <c r="N230" s="37">
        <v>1821266</v>
      </c>
      <c r="O230" s="37" t="s">
        <v>939</v>
      </c>
      <c r="P230" s="37" t="s">
        <v>40</v>
      </c>
      <c r="Q230" s="60">
        <v>1500</v>
      </c>
      <c r="R230" s="60">
        <v>0</v>
      </c>
      <c r="S230" s="60">
        <f t="shared" si="7"/>
        <v>1500</v>
      </c>
      <c r="T230" s="37" t="s">
        <v>41</v>
      </c>
      <c r="U230" s="37" t="s">
        <v>995</v>
      </c>
      <c r="V230" s="210" t="s">
        <v>48</v>
      </c>
      <c r="W230" s="216" t="s">
        <v>941</v>
      </c>
      <c r="X230" s="217"/>
    </row>
    <row r="231" spans="1:24" ht="128.25" hidden="1" customHeight="1">
      <c r="A231" s="37" t="s">
        <v>421</v>
      </c>
      <c r="B231" s="37" t="s">
        <v>831</v>
      </c>
      <c r="C231" s="37" t="s">
        <v>875</v>
      </c>
      <c r="D231" s="37" t="s">
        <v>897</v>
      </c>
      <c r="E231" s="37">
        <v>20</v>
      </c>
      <c r="F231" s="37" t="s">
        <v>940</v>
      </c>
      <c r="G231" s="37" t="s">
        <v>35</v>
      </c>
      <c r="H231" s="12" t="s">
        <v>36</v>
      </c>
      <c r="I231" s="37" t="s">
        <v>37</v>
      </c>
      <c r="J231" s="65">
        <v>40</v>
      </c>
      <c r="K231" s="65">
        <v>2020</v>
      </c>
      <c r="L231" s="201"/>
      <c r="M231" s="37">
        <v>1</v>
      </c>
      <c r="N231" s="37">
        <v>1568000</v>
      </c>
      <c r="O231" s="37" t="s">
        <v>993</v>
      </c>
      <c r="P231" s="37" t="s">
        <v>107</v>
      </c>
      <c r="Q231" s="60">
        <v>1500</v>
      </c>
      <c r="R231" s="60">
        <v>0</v>
      </c>
      <c r="S231" s="60">
        <f t="shared" si="7"/>
        <v>1500</v>
      </c>
      <c r="T231" s="37" t="s">
        <v>41</v>
      </c>
      <c r="U231" s="37" t="s">
        <v>995</v>
      </c>
      <c r="V231" s="210" t="s">
        <v>48</v>
      </c>
      <c r="W231" s="216" t="s">
        <v>941</v>
      </c>
      <c r="X231" s="217"/>
    </row>
    <row r="232" spans="1:24" ht="128.25" hidden="1" customHeight="1">
      <c r="A232" s="37" t="s">
        <v>421</v>
      </c>
      <c r="B232" s="37" t="s">
        <v>831</v>
      </c>
      <c r="C232" s="37" t="s">
        <v>875</v>
      </c>
      <c r="D232" s="37" t="s">
        <v>848</v>
      </c>
      <c r="E232" s="37">
        <v>15</v>
      </c>
      <c r="F232" s="37" t="s">
        <v>991</v>
      </c>
      <c r="G232" s="37" t="s">
        <v>145</v>
      </c>
      <c r="H232" s="12" t="s">
        <v>36</v>
      </c>
      <c r="I232" s="37" t="s">
        <v>46</v>
      </c>
      <c r="J232" s="65">
        <v>120</v>
      </c>
      <c r="K232" s="65" t="s">
        <v>992</v>
      </c>
      <c r="L232" s="65" t="s">
        <v>759</v>
      </c>
      <c r="M232" s="37">
        <v>1</v>
      </c>
      <c r="N232" s="37">
        <v>1093234</v>
      </c>
      <c r="O232" s="37" t="s">
        <v>990</v>
      </c>
      <c r="P232" s="37" t="s">
        <v>107</v>
      </c>
      <c r="Q232" s="60">
        <v>0</v>
      </c>
      <c r="R232" s="60">
        <v>0</v>
      </c>
      <c r="S232" s="60">
        <f t="shared" si="7"/>
        <v>0</v>
      </c>
      <c r="T232" s="37" t="s">
        <v>145</v>
      </c>
      <c r="U232" s="37" t="s">
        <v>995</v>
      </c>
      <c r="V232" s="131" t="s">
        <v>148</v>
      </c>
      <c r="W232" s="216" t="s">
        <v>931</v>
      </c>
      <c r="X232" s="217"/>
    </row>
    <row r="233" spans="1:24" ht="128.25" hidden="1" customHeight="1">
      <c r="A233" s="37" t="s">
        <v>421</v>
      </c>
      <c r="B233" s="37" t="s">
        <v>831</v>
      </c>
      <c r="C233" s="37" t="s">
        <v>875</v>
      </c>
      <c r="D233" s="37" t="s">
        <v>848</v>
      </c>
      <c r="E233" s="37">
        <v>15</v>
      </c>
      <c r="F233" s="37" t="s">
        <v>991</v>
      </c>
      <c r="G233" s="37" t="s">
        <v>145</v>
      </c>
      <c r="H233" s="12" t="s">
        <v>36</v>
      </c>
      <c r="I233" s="37" t="s">
        <v>46</v>
      </c>
      <c r="J233" s="65">
        <v>120</v>
      </c>
      <c r="K233" s="201" t="s">
        <v>995</v>
      </c>
      <c r="L233" s="201" t="s">
        <v>610</v>
      </c>
      <c r="M233" s="37">
        <v>1</v>
      </c>
      <c r="N233" s="37">
        <v>1568000</v>
      </c>
      <c r="O233" s="37" t="s">
        <v>994</v>
      </c>
      <c r="P233" s="37" t="s">
        <v>107</v>
      </c>
      <c r="Q233" s="60">
        <v>0</v>
      </c>
      <c r="R233" s="60">
        <v>0</v>
      </c>
      <c r="S233" s="60">
        <f t="shared" si="7"/>
        <v>0</v>
      </c>
      <c r="T233" s="37" t="s">
        <v>145</v>
      </c>
      <c r="U233" s="37" t="s">
        <v>995</v>
      </c>
      <c r="V233" s="131" t="s">
        <v>148</v>
      </c>
      <c r="W233" s="216" t="s">
        <v>931</v>
      </c>
      <c r="X233" s="217"/>
    </row>
    <row r="234" spans="1:24" s="222" customFormat="1" ht="128.25" hidden="1" customHeight="1">
      <c r="A234" s="12" t="s">
        <v>421</v>
      </c>
      <c r="B234" s="12" t="s">
        <v>831</v>
      </c>
      <c r="C234" s="12" t="s">
        <v>875</v>
      </c>
      <c r="D234" s="12" t="s">
        <v>876</v>
      </c>
      <c r="E234" s="12">
        <v>20</v>
      </c>
      <c r="F234" s="12" t="s">
        <v>44</v>
      </c>
      <c r="G234" s="12" t="s">
        <v>45</v>
      </c>
      <c r="H234" s="12" t="s">
        <v>36</v>
      </c>
      <c r="I234" s="12" t="s">
        <v>37</v>
      </c>
      <c r="J234" s="62">
        <v>24</v>
      </c>
      <c r="K234" s="65">
        <v>2020</v>
      </c>
      <c r="L234" s="201"/>
      <c r="M234" s="12">
        <v>1</v>
      </c>
      <c r="N234" s="12">
        <v>1489654</v>
      </c>
      <c r="O234" s="12" t="s">
        <v>928</v>
      </c>
      <c r="P234" s="12" t="s">
        <v>107</v>
      </c>
      <c r="Q234" s="64">
        <v>7600</v>
      </c>
      <c r="R234" s="64">
        <v>0</v>
      </c>
      <c r="S234" s="64">
        <f t="shared" si="7"/>
        <v>7600</v>
      </c>
      <c r="T234" s="12" t="s">
        <v>41</v>
      </c>
      <c r="U234" s="210" t="s">
        <v>45</v>
      </c>
      <c r="V234" s="131" t="s">
        <v>48</v>
      </c>
      <c r="W234" s="210" t="s">
        <v>49</v>
      </c>
      <c r="X234" s="215" t="s">
        <v>50</v>
      </c>
    </row>
    <row r="235" spans="1:24" s="222" customFormat="1" ht="128.25" hidden="1" customHeight="1">
      <c r="A235" s="12" t="s">
        <v>421</v>
      </c>
      <c r="B235" s="12" t="s">
        <v>831</v>
      </c>
      <c r="C235" s="12" t="s">
        <v>875</v>
      </c>
      <c r="D235" s="12" t="s">
        <v>876</v>
      </c>
      <c r="E235" s="12">
        <v>20</v>
      </c>
      <c r="F235" s="12" t="s">
        <v>44</v>
      </c>
      <c r="G235" s="12" t="s">
        <v>45</v>
      </c>
      <c r="H235" s="12" t="s">
        <v>36</v>
      </c>
      <c r="I235" s="12" t="s">
        <v>37</v>
      </c>
      <c r="J235" s="62">
        <v>24</v>
      </c>
      <c r="K235" s="65">
        <v>2020</v>
      </c>
      <c r="L235" s="201"/>
      <c r="M235" s="12">
        <v>1</v>
      </c>
      <c r="N235" s="12">
        <v>1489653</v>
      </c>
      <c r="O235" s="12" t="s">
        <v>933</v>
      </c>
      <c r="P235" s="12" t="s">
        <v>107</v>
      </c>
      <c r="Q235" s="64">
        <v>7600</v>
      </c>
      <c r="R235" s="64">
        <v>0</v>
      </c>
      <c r="S235" s="64">
        <f t="shared" si="7"/>
        <v>7600</v>
      </c>
      <c r="T235" s="12" t="s">
        <v>41</v>
      </c>
      <c r="U235" s="210" t="s">
        <v>45</v>
      </c>
      <c r="V235" s="131" t="s">
        <v>48</v>
      </c>
      <c r="W235" s="210" t="s">
        <v>49</v>
      </c>
      <c r="X235" s="215" t="s">
        <v>50</v>
      </c>
    </row>
    <row r="236" spans="1:24" ht="128.25" hidden="1" customHeight="1">
      <c r="A236" s="37" t="s">
        <v>421</v>
      </c>
      <c r="B236" s="37" t="s">
        <v>831</v>
      </c>
      <c r="C236" s="37" t="s">
        <v>843</v>
      </c>
      <c r="D236" s="37" t="s">
        <v>848</v>
      </c>
      <c r="E236" s="37">
        <v>15</v>
      </c>
      <c r="F236" s="37" t="s">
        <v>980</v>
      </c>
      <c r="G236" s="37" t="s">
        <v>35</v>
      </c>
      <c r="H236" s="12" t="s">
        <v>36</v>
      </c>
      <c r="I236" s="37" t="s">
        <v>850</v>
      </c>
      <c r="J236" s="65">
        <v>35</v>
      </c>
      <c r="K236" s="65">
        <v>2020</v>
      </c>
      <c r="L236" s="201"/>
      <c r="M236" s="37">
        <v>1</v>
      </c>
      <c r="N236" s="37">
        <v>1776087</v>
      </c>
      <c r="O236" s="37" t="s">
        <v>981</v>
      </c>
      <c r="P236" s="37" t="s">
        <v>107</v>
      </c>
      <c r="Q236" s="60">
        <v>300</v>
      </c>
      <c r="R236" s="60">
        <v>0</v>
      </c>
      <c r="S236" s="60">
        <f t="shared" si="7"/>
        <v>300</v>
      </c>
      <c r="T236" s="37" t="s">
        <v>41</v>
      </c>
      <c r="U236" s="37"/>
      <c r="V236" s="131" t="s">
        <v>92</v>
      </c>
      <c r="W236" s="216" t="s">
        <v>517</v>
      </c>
      <c r="X236" s="217"/>
    </row>
    <row r="237" spans="1:24" ht="128.25" hidden="1" customHeight="1">
      <c r="A237" s="37" t="s">
        <v>421</v>
      </c>
      <c r="B237" s="37" t="s">
        <v>831</v>
      </c>
      <c r="C237" s="37" t="s">
        <v>843</v>
      </c>
      <c r="D237" s="37" t="s">
        <v>844</v>
      </c>
      <c r="E237" s="37">
        <v>20</v>
      </c>
      <c r="F237" s="37" t="s">
        <v>1003</v>
      </c>
      <c r="G237" s="37" t="s">
        <v>145</v>
      </c>
      <c r="H237" s="12" t="s">
        <v>36</v>
      </c>
      <c r="I237" s="37" t="s">
        <v>46</v>
      </c>
      <c r="J237" s="65">
        <v>240</v>
      </c>
      <c r="K237" s="65">
        <v>2020</v>
      </c>
      <c r="L237" s="201" t="s">
        <v>610</v>
      </c>
      <c r="M237" s="37">
        <v>1</v>
      </c>
      <c r="N237" s="37">
        <v>1489675</v>
      </c>
      <c r="O237" s="37" t="s">
        <v>999</v>
      </c>
      <c r="P237" s="37" t="s">
        <v>40</v>
      </c>
      <c r="Q237" s="60">
        <v>0</v>
      </c>
      <c r="R237" s="60">
        <v>0</v>
      </c>
      <c r="S237" s="60">
        <f t="shared" si="7"/>
        <v>0</v>
      </c>
      <c r="T237" s="37" t="s">
        <v>145</v>
      </c>
      <c r="U237" s="131" t="s">
        <v>2234</v>
      </c>
      <c r="V237" s="131" t="s">
        <v>92</v>
      </c>
      <c r="W237" s="216" t="s">
        <v>517</v>
      </c>
      <c r="X237" s="217"/>
    </row>
    <row r="238" spans="1:24" s="222" customFormat="1" ht="128.25" hidden="1" customHeight="1">
      <c r="A238" s="12" t="s">
        <v>421</v>
      </c>
      <c r="B238" s="12" t="s">
        <v>831</v>
      </c>
      <c r="C238" s="12" t="s">
        <v>875</v>
      </c>
      <c r="D238" s="12" t="s">
        <v>848</v>
      </c>
      <c r="E238" s="12">
        <v>15</v>
      </c>
      <c r="F238" s="12" t="s">
        <v>898</v>
      </c>
      <c r="G238" s="12" t="s">
        <v>45</v>
      </c>
      <c r="H238" s="12" t="s">
        <v>36</v>
      </c>
      <c r="I238" s="12" t="s">
        <v>37</v>
      </c>
      <c r="J238" s="62">
        <v>40</v>
      </c>
      <c r="K238" s="65">
        <v>2020</v>
      </c>
      <c r="L238" s="201"/>
      <c r="M238" s="12">
        <v>1</v>
      </c>
      <c r="N238" s="12">
        <v>1582129</v>
      </c>
      <c r="O238" s="12" t="s">
        <v>896</v>
      </c>
      <c r="P238" s="12" t="s">
        <v>40</v>
      </c>
      <c r="Q238" s="64">
        <v>1500</v>
      </c>
      <c r="R238" s="64">
        <v>0</v>
      </c>
      <c r="S238" s="64">
        <f t="shared" si="7"/>
        <v>1500</v>
      </c>
      <c r="T238" s="12" t="s">
        <v>41</v>
      </c>
      <c r="U238" s="210" t="s">
        <v>45</v>
      </c>
      <c r="V238" s="131" t="s">
        <v>201</v>
      </c>
      <c r="W238" s="131" t="s">
        <v>202</v>
      </c>
      <c r="X238" s="215" t="s">
        <v>50</v>
      </c>
    </row>
    <row r="239" spans="1:24" s="222" customFormat="1" ht="128.25" hidden="1" customHeight="1">
      <c r="A239" s="12" t="s">
        <v>421</v>
      </c>
      <c r="B239" s="12" t="s">
        <v>831</v>
      </c>
      <c r="C239" s="12" t="s">
        <v>875</v>
      </c>
      <c r="D239" s="12" t="s">
        <v>848</v>
      </c>
      <c r="E239" s="12">
        <v>15</v>
      </c>
      <c r="F239" s="12" t="s">
        <v>898</v>
      </c>
      <c r="G239" s="12" t="s">
        <v>45</v>
      </c>
      <c r="H239" s="12" t="s">
        <v>36</v>
      </c>
      <c r="I239" s="12" t="s">
        <v>37</v>
      </c>
      <c r="J239" s="62">
        <v>40</v>
      </c>
      <c r="K239" s="65">
        <v>2020</v>
      </c>
      <c r="L239" s="201"/>
      <c r="M239" s="12">
        <v>1</v>
      </c>
      <c r="N239" s="12">
        <v>3006329</v>
      </c>
      <c r="O239" s="12" t="s">
        <v>952</v>
      </c>
      <c r="P239" s="12" t="s">
        <v>40</v>
      </c>
      <c r="Q239" s="64">
        <v>1500</v>
      </c>
      <c r="R239" s="64">
        <v>0</v>
      </c>
      <c r="S239" s="64">
        <f t="shared" si="7"/>
        <v>1500</v>
      </c>
      <c r="T239" s="12" t="s">
        <v>41</v>
      </c>
      <c r="U239" s="210" t="s">
        <v>45</v>
      </c>
      <c r="V239" s="131" t="s">
        <v>201</v>
      </c>
      <c r="W239" s="131" t="s">
        <v>202</v>
      </c>
      <c r="X239" s="215" t="s">
        <v>50</v>
      </c>
    </row>
    <row r="240" spans="1:24" s="222" customFormat="1" ht="128.25" hidden="1" customHeight="1">
      <c r="A240" s="12" t="s">
        <v>421</v>
      </c>
      <c r="B240" s="12" t="s">
        <v>831</v>
      </c>
      <c r="C240" s="12" t="s">
        <v>875</v>
      </c>
      <c r="D240" s="12" t="s">
        <v>848</v>
      </c>
      <c r="E240" s="12">
        <v>15</v>
      </c>
      <c r="F240" s="12" t="s">
        <v>898</v>
      </c>
      <c r="G240" s="12" t="s">
        <v>45</v>
      </c>
      <c r="H240" s="12" t="s">
        <v>36</v>
      </c>
      <c r="I240" s="12" t="s">
        <v>37</v>
      </c>
      <c r="J240" s="62">
        <v>40</v>
      </c>
      <c r="K240" s="65">
        <v>2020</v>
      </c>
      <c r="L240" s="201"/>
      <c r="M240" s="12">
        <v>1</v>
      </c>
      <c r="N240" s="12">
        <v>1821266</v>
      </c>
      <c r="O240" s="12" t="s">
        <v>939</v>
      </c>
      <c r="P240" s="12" t="s">
        <v>40</v>
      </c>
      <c r="Q240" s="64">
        <v>1500</v>
      </c>
      <c r="R240" s="64">
        <v>0</v>
      </c>
      <c r="S240" s="64">
        <f t="shared" si="7"/>
        <v>1500</v>
      </c>
      <c r="T240" s="12" t="s">
        <v>41</v>
      </c>
      <c r="U240" s="210" t="s">
        <v>45</v>
      </c>
      <c r="V240" s="131" t="s">
        <v>201</v>
      </c>
      <c r="W240" s="131" t="s">
        <v>202</v>
      </c>
      <c r="X240" s="215" t="s">
        <v>50</v>
      </c>
    </row>
    <row r="241" spans="1:24" s="222" customFormat="1" ht="128.25" hidden="1" customHeight="1">
      <c r="A241" s="12" t="s">
        <v>421</v>
      </c>
      <c r="B241" s="12" t="s">
        <v>831</v>
      </c>
      <c r="C241" s="12" t="s">
        <v>875</v>
      </c>
      <c r="D241" s="12" t="s">
        <v>848</v>
      </c>
      <c r="E241" s="12">
        <v>15</v>
      </c>
      <c r="F241" s="12" t="s">
        <v>898</v>
      </c>
      <c r="G241" s="12" t="s">
        <v>45</v>
      </c>
      <c r="H241" s="12" t="s">
        <v>36</v>
      </c>
      <c r="I241" s="12" t="s">
        <v>37</v>
      </c>
      <c r="J241" s="62">
        <v>40</v>
      </c>
      <c r="K241" s="65">
        <v>2020</v>
      </c>
      <c r="L241" s="201"/>
      <c r="M241" s="12">
        <v>1</v>
      </c>
      <c r="N241" s="12">
        <v>1568000</v>
      </c>
      <c r="O241" s="12" t="s">
        <v>993</v>
      </c>
      <c r="P241" s="12" t="s">
        <v>107</v>
      </c>
      <c r="Q241" s="64">
        <v>1500</v>
      </c>
      <c r="R241" s="64">
        <v>0</v>
      </c>
      <c r="S241" s="64">
        <f t="shared" si="7"/>
        <v>1500</v>
      </c>
      <c r="T241" s="12" t="s">
        <v>41</v>
      </c>
      <c r="U241" s="210" t="s">
        <v>45</v>
      </c>
      <c r="V241" s="131" t="s">
        <v>201</v>
      </c>
      <c r="W241" s="131" t="s">
        <v>202</v>
      </c>
      <c r="X241" s="215" t="s">
        <v>50</v>
      </c>
    </row>
    <row r="242" spans="1:24" s="222" customFormat="1" ht="128.25" hidden="1" customHeight="1">
      <c r="A242" s="12" t="s">
        <v>421</v>
      </c>
      <c r="B242" s="12" t="s">
        <v>831</v>
      </c>
      <c r="C242" s="12" t="s">
        <v>875</v>
      </c>
      <c r="D242" s="12" t="s">
        <v>848</v>
      </c>
      <c r="E242" s="12">
        <v>15</v>
      </c>
      <c r="F242" s="12" t="s">
        <v>898</v>
      </c>
      <c r="G242" s="12" t="s">
        <v>45</v>
      </c>
      <c r="H242" s="12" t="s">
        <v>36</v>
      </c>
      <c r="I242" s="12" t="s">
        <v>37</v>
      </c>
      <c r="J242" s="62">
        <v>40</v>
      </c>
      <c r="K242" s="65">
        <v>2020</v>
      </c>
      <c r="L242" s="201"/>
      <c r="M242" s="12">
        <v>1</v>
      </c>
      <c r="N242" s="12">
        <v>1093234</v>
      </c>
      <c r="O242" s="12" t="s">
        <v>990</v>
      </c>
      <c r="P242" s="12" t="s">
        <v>107</v>
      </c>
      <c r="Q242" s="64">
        <v>1500</v>
      </c>
      <c r="R242" s="64">
        <v>0</v>
      </c>
      <c r="S242" s="64">
        <f t="shared" si="7"/>
        <v>1500</v>
      </c>
      <c r="T242" s="12" t="s">
        <v>41</v>
      </c>
      <c r="U242" s="210" t="s">
        <v>45</v>
      </c>
      <c r="V242" s="131" t="s">
        <v>201</v>
      </c>
      <c r="W242" s="131" t="s">
        <v>202</v>
      </c>
      <c r="X242" s="215" t="s">
        <v>50</v>
      </c>
    </row>
    <row r="243" spans="1:24" ht="128.25" hidden="1" customHeight="1">
      <c r="A243" s="37" t="s">
        <v>421</v>
      </c>
      <c r="B243" s="37" t="s">
        <v>831</v>
      </c>
      <c r="C243" s="37" t="s">
        <v>843</v>
      </c>
      <c r="D243" s="37" t="s">
        <v>848</v>
      </c>
      <c r="E243" s="37">
        <v>20</v>
      </c>
      <c r="F243" s="37" t="s">
        <v>868</v>
      </c>
      <c r="G243" s="37" t="s">
        <v>35</v>
      </c>
      <c r="H243" s="12" t="s">
        <v>36</v>
      </c>
      <c r="I243" s="37" t="s">
        <v>850</v>
      </c>
      <c r="J243" s="65">
        <v>40</v>
      </c>
      <c r="K243" s="65">
        <v>2020</v>
      </c>
      <c r="L243" s="201"/>
      <c r="M243" s="37">
        <v>1</v>
      </c>
      <c r="N243" s="37">
        <v>1338595</v>
      </c>
      <c r="O243" s="37" t="s">
        <v>864</v>
      </c>
      <c r="P243" s="37" t="s">
        <v>107</v>
      </c>
      <c r="Q243" s="60">
        <v>0</v>
      </c>
      <c r="R243" s="60">
        <v>0</v>
      </c>
      <c r="S243" s="60">
        <f t="shared" si="7"/>
        <v>0</v>
      </c>
      <c r="T243" s="37" t="s">
        <v>41</v>
      </c>
      <c r="U243" s="37"/>
      <c r="V243" s="131" t="s">
        <v>92</v>
      </c>
      <c r="W243" s="216" t="s">
        <v>517</v>
      </c>
      <c r="X243" s="217"/>
    </row>
    <row r="244" spans="1:24" ht="128.25" hidden="1" customHeight="1">
      <c r="A244" s="37" t="s">
        <v>421</v>
      </c>
      <c r="B244" s="37" t="s">
        <v>831</v>
      </c>
      <c r="C244" s="37" t="s">
        <v>843</v>
      </c>
      <c r="D244" s="37" t="s">
        <v>848</v>
      </c>
      <c r="E244" s="37">
        <v>20</v>
      </c>
      <c r="F244" s="37" t="s">
        <v>868</v>
      </c>
      <c r="G244" s="37" t="s">
        <v>35</v>
      </c>
      <c r="H244" s="12" t="s">
        <v>36</v>
      </c>
      <c r="I244" s="37" t="s">
        <v>850</v>
      </c>
      <c r="J244" s="65">
        <v>40</v>
      </c>
      <c r="K244" s="65">
        <v>2020</v>
      </c>
      <c r="L244" s="201"/>
      <c r="M244" s="37">
        <v>1</v>
      </c>
      <c r="N244" s="37">
        <v>1519445</v>
      </c>
      <c r="O244" s="37" t="s">
        <v>983</v>
      </c>
      <c r="P244" s="37" t="s">
        <v>107</v>
      </c>
      <c r="Q244" s="60">
        <v>0</v>
      </c>
      <c r="R244" s="60">
        <v>0</v>
      </c>
      <c r="S244" s="60">
        <f t="shared" si="7"/>
        <v>0</v>
      </c>
      <c r="T244" s="37" t="s">
        <v>41</v>
      </c>
      <c r="U244" s="37"/>
      <c r="V244" s="131" t="s">
        <v>92</v>
      </c>
      <c r="W244" s="216" t="s">
        <v>517</v>
      </c>
      <c r="X244" s="217"/>
    </row>
    <row r="245" spans="1:24" ht="128.25" hidden="1" customHeight="1">
      <c r="A245" s="37" t="s">
        <v>421</v>
      </c>
      <c r="B245" s="37" t="s">
        <v>831</v>
      </c>
      <c r="C245" s="37" t="s">
        <v>843</v>
      </c>
      <c r="D245" s="37" t="s">
        <v>848</v>
      </c>
      <c r="E245" s="37">
        <v>20</v>
      </c>
      <c r="F245" s="37" t="s">
        <v>868</v>
      </c>
      <c r="G245" s="37" t="s">
        <v>35</v>
      </c>
      <c r="H245" s="12" t="s">
        <v>36</v>
      </c>
      <c r="I245" s="37" t="s">
        <v>850</v>
      </c>
      <c r="J245" s="65">
        <v>40</v>
      </c>
      <c r="K245" s="65">
        <v>2020</v>
      </c>
      <c r="L245" s="201"/>
      <c r="M245" s="37">
        <v>1</v>
      </c>
      <c r="N245" s="37">
        <v>1820153</v>
      </c>
      <c r="O245" s="37" t="s">
        <v>971</v>
      </c>
      <c r="P245" s="37" t="s">
        <v>40</v>
      </c>
      <c r="Q245" s="60">
        <v>0</v>
      </c>
      <c r="R245" s="60">
        <v>0</v>
      </c>
      <c r="S245" s="60">
        <f t="shared" si="7"/>
        <v>0</v>
      </c>
      <c r="T245" s="37" t="s">
        <v>41</v>
      </c>
      <c r="U245" s="37"/>
      <c r="V245" s="131" t="s">
        <v>92</v>
      </c>
      <c r="W245" s="216" t="s">
        <v>517</v>
      </c>
      <c r="X245" s="217"/>
    </row>
    <row r="246" spans="1:24" ht="128.25" hidden="1" customHeight="1">
      <c r="A246" s="37" t="s">
        <v>421</v>
      </c>
      <c r="B246" s="37" t="s">
        <v>831</v>
      </c>
      <c r="C246" s="37" t="s">
        <v>843</v>
      </c>
      <c r="D246" s="37" t="s">
        <v>848</v>
      </c>
      <c r="E246" s="37">
        <v>20</v>
      </c>
      <c r="F246" s="37" t="s">
        <v>868</v>
      </c>
      <c r="G246" s="37" t="s">
        <v>35</v>
      </c>
      <c r="H246" s="12" t="s">
        <v>36</v>
      </c>
      <c r="I246" s="37" t="s">
        <v>850</v>
      </c>
      <c r="J246" s="65">
        <v>40</v>
      </c>
      <c r="K246" s="65">
        <v>2020</v>
      </c>
      <c r="L246" s="201"/>
      <c r="M246" s="37">
        <v>1</v>
      </c>
      <c r="N246" s="37">
        <v>2264100</v>
      </c>
      <c r="O246" s="37" t="s">
        <v>912</v>
      </c>
      <c r="P246" s="37" t="s">
        <v>40</v>
      </c>
      <c r="Q246" s="60">
        <v>0</v>
      </c>
      <c r="R246" s="60">
        <v>0</v>
      </c>
      <c r="S246" s="60">
        <f t="shared" si="7"/>
        <v>0</v>
      </c>
      <c r="T246" s="37" t="s">
        <v>41</v>
      </c>
      <c r="U246" s="37"/>
      <c r="V246" s="131" t="s">
        <v>92</v>
      </c>
      <c r="W246" s="216" t="s">
        <v>517</v>
      </c>
      <c r="X246" s="217"/>
    </row>
    <row r="247" spans="1:24" ht="128.25" hidden="1" customHeight="1">
      <c r="A247" s="37" t="s">
        <v>421</v>
      </c>
      <c r="B247" s="37" t="s">
        <v>831</v>
      </c>
      <c r="C247" s="37" t="s">
        <v>843</v>
      </c>
      <c r="D247" s="37" t="s">
        <v>848</v>
      </c>
      <c r="E247" s="37">
        <v>20</v>
      </c>
      <c r="F247" s="37" t="s">
        <v>868</v>
      </c>
      <c r="G247" s="37" t="s">
        <v>35</v>
      </c>
      <c r="H247" s="12" t="s">
        <v>36</v>
      </c>
      <c r="I247" s="37" t="s">
        <v>850</v>
      </c>
      <c r="J247" s="65">
        <v>40</v>
      </c>
      <c r="K247" s="65">
        <v>2020</v>
      </c>
      <c r="L247" s="201"/>
      <c r="M247" s="37">
        <v>1</v>
      </c>
      <c r="N247" s="37">
        <v>1489675</v>
      </c>
      <c r="O247" s="37" t="s">
        <v>998</v>
      </c>
      <c r="P247" s="37" t="s">
        <v>107</v>
      </c>
      <c r="Q247" s="60">
        <v>0</v>
      </c>
      <c r="R247" s="60">
        <v>0</v>
      </c>
      <c r="S247" s="60">
        <f t="shared" si="7"/>
        <v>0</v>
      </c>
      <c r="T247" s="37" t="s">
        <v>41</v>
      </c>
      <c r="U247" s="37"/>
      <c r="V247" s="131" t="s">
        <v>92</v>
      </c>
      <c r="W247" s="216" t="s">
        <v>517</v>
      </c>
      <c r="X247" s="217"/>
    </row>
    <row r="248" spans="1:24" ht="128.25" hidden="1" customHeight="1">
      <c r="A248" s="37" t="s">
        <v>421</v>
      </c>
      <c r="B248" s="37" t="s">
        <v>853</v>
      </c>
      <c r="C248" s="37" t="s">
        <v>843</v>
      </c>
      <c r="D248" s="37" t="s">
        <v>848</v>
      </c>
      <c r="E248" s="37">
        <v>20</v>
      </c>
      <c r="F248" s="37" t="s">
        <v>868</v>
      </c>
      <c r="G248" s="37" t="s">
        <v>35</v>
      </c>
      <c r="H248" s="12" t="s">
        <v>36</v>
      </c>
      <c r="I248" s="37" t="s">
        <v>850</v>
      </c>
      <c r="J248" s="65">
        <v>40</v>
      </c>
      <c r="K248" s="65">
        <v>2020</v>
      </c>
      <c r="L248" s="201"/>
      <c r="M248" s="37">
        <v>1</v>
      </c>
      <c r="N248" s="37">
        <v>1491786</v>
      </c>
      <c r="O248" s="37" t="s">
        <v>935</v>
      </c>
      <c r="P248" s="37" t="s">
        <v>107</v>
      </c>
      <c r="Q248" s="60">
        <v>0</v>
      </c>
      <c r="R248" s="60">
        <v>0</v>
      </c>
      <c r="S248" s="60">
        <f t="shared" si="7"/>
        <v>0</v>
      </c>
      <c r="T248" s="37" t="s">
        <v>41</v>
      </c>
      <c r="U248" s="37"/>
      <c r="V248" s="131" t="s">
        <v>92</v>
      </c>
      <c r="W248" s="216" t="s">
        <v>517</v>
      </c>
      <c r="X248" s="217"/>
    </row>
    <row r="249" spans="1:24" ht="128.25" hidden="1" customHeight="1">
      <c r="A249" s="37" t="s">
        <v>421</v>
      </c>
      <c r="B249" s="37" t="s">
        <v>831</v>
      </c>
      <c r="C249" s="37" t="s">
        <v>843</v>
      </c>
      <c r="D249" s="37" t="s">
        <v>848</v>
      </c>
      <c r="E249" s="37">
        <v>20</v>
      </c>
      <c r="F249" s="37" t="s">
        <v>868</v>
      </c>
      <c r="G249" s="37" t="s">
        <v>35</v>
      </c>
      <c r="H249" s="12" t="s">
        <v>36</v>
      </c>
      <c r="I249" s="37" t="s">
        <v>850</v>
      </c>
      <c r="J249" s="65">
        <v>40</v>
      </c>
      <c r="K249" s="65">
        <v>2020</v>
      </c>
      <c r="L249" s="201"/>
      <c r="M249" s="37">
        <v>1</v>
      </c>
      <c r="N249" s="37">
        <v>1685781</v>
      </c>
      <c r="O249" s="37" t="s">
        <v>887</v>
      </c>
      <c r="P249" s="37" t="s">
        <v>107</v>
      </c>
      <c r="Q249" s="60">
        <v>0</v>
      </c>
      <c r="R249" s="60">
        <v>0</v>
      </c>
      <c r="S249" s="60">
        <f t="shared" si="7"/>
        <v>0</v>
      </c>
      <c r="T249" s="37" t="s">
        <v>41</v>
      </c>
      <c r="U249" s="37"/>
      <c r="V249" s="131" t="s">
        <v>92</v>
      </c>
      <c r="W249" s="216" t="s">
        <v>517</v>
      </c>
      <c r="X249" s="217"/>
    </row>
    <row r="250" spans="1:24" ht="128.25" hidden="1" customHeight="1">
      <c r="A250" s="37" t="s">
        <v>421</v>
      </c>
      <c r="B250" s="37" t="s">
        <v>831</v>
      </c>
      <c r="C250" s="37" t="s">
        <v>843</v>
      </c>
      <c r="D250" s="37" t="s">
        <v>848</v>
      </c>
      <c r="E250" s="37">
        <v>20</v>
      </c>
      <c r="F250" s="37" t="s">
        <v>868</v>
      </c>
      <c r="G250" s="37" t="s">
        <v>35</v>
      </c>
      <c r="H250" s="12" t="s">
        <v>36</v>
      </c>
      <c r="I250" s="37" t="s">
        <v>850</v>
      </c>
      <c r="J250" s="65">
        <v>40</v>
      </c>
      <c r="K250" s="65">
        <v>2020</v>
      </c>
      <c r="L250" s="201"/>
      <c r="M250" s="37">
        <v>1</v>
      </c>
      <c r="N250" s="37">
        <v>1054009</v>
      </c>
      <c r="O250" s="37" t="s">
        <v>973</v>
      </c>
      <c r="P250" s="37" t="s">
        <v>40</v>
      </c>
      <c r="Q250" s="60">
        <v>0</v>
      </c>
      <c r="R250" s="60">
        <v>0</v>
      </c>
      <c r="S250" s="60">
        <f t="shared" si="7"/>
        <v>0</v>
      </c>
      <c r="T250" s="37" t="s">
        <v>41</v>
      </c>
      <c r="U250" s="37"/>
      <c r="V250" s="131" t="s">
        <v>92</v>
      </c>
      <c r="W250" s="216" t="s">
        <v>517</v>
      </c>
      <c r="X250" s="217"/>
    </row>
    <row r="251" spans="1:24" ht="128.25" hidden="1" customHeight="1">
      <c r="A251" s="37" t="s">
        <v>421</v>
      </c>
      <c r="B251" s="37" t="s">
        <v>831</v>
      </c>
      <c r="C251" s="37" t="s">
        <v>843</v>
      </c>
      <c r="D251" s="37" t="s">
        <v>848</v>
      </c>
      <c r="E251" s="37">
        <v>20</v>
      </c>
      <c r="F251" s="37" t="s">
        <v>868</v>
      </c>
      <c r="G251" s="37" t="s">
        <v>35</v>
      </c>
      <c r="H251" s="12" t="s">
        <v>36</v>
      </c>
      <c r="I251" s="37" t="s">
        <v>850</v>
      </c>
      <c r="J251" s="65">
        <v>40</v>
      </c>
      <c r="K251" s="65">
        <v>2020</v>
      </c>
      <c r="L251" s="201"/>
      <c r="M251" s="37">
        <v>1</v>
      </c>
      <c r="N251" s="37">
        <v>2089513</v>
      </c>
      <c r="O251" s="37" t="s">
        <v>937</v>
      </c>
      <c r="P251" s="37" t="s">
        <v>40</v>
      </c>
      <c r="Q251" s="60">
        <v>0</v>
      </c>
      <c r="R251" s="60">
        <v>0</v>
      </c>
      <c r="S251" s="60">
        <f t="shared" si="7"/>
        <v>0</v>
      </c>
      <c r="T251" s="37" t="s">
        <v>41</v>
      </c>
      <c r="U251" s="37"/>
      <c r="V251" s="131" t="s">
        <v>92</v>
      </c>
      <c r="W251" s="216" t="s">
        <v>517</v>
      </c>
      <c r="X251" s="217"/>
    </row>
    <row r="252" spans="1:24" ht="128.25" hidden="1" customHeight="1">
      <c r="A252" s="37" t="s">
        <v>421</v>
      </c>
      <c r="B252" s="37" t="s">
        <v>831</v>
      </c>
      <c r="C252" s="37" t="s">
        <v>843</v>
      </c>
      <c r="D252" s="37" t="s">
        <v>848</v>
      </c>
      <c r="E252" s="37">
        <v>20</v>
      </c>
      <c r="F252" s="37" t="s">
        <v>868</v>
      </c>
      <c r="G252" s="37" t="s">
        <v>35</v>
      </c>
      <c r="H252" s="12" t="s">
        <v>36</v>
      </c>
      <c r="I252" s="37" t="s">
        <v>850</v>
      </c>
      <c r="J252" s="65">
        <v>40</v>
      </c>
      <c r="K252" s="65">
        <v>2020</v>
      </c>
      <c r="L252" s="201"/>
      <c r="M252" s="37">
        <v>1</v>
      </c>
      <c r="N252" s="37">
        <v>1776087</v>
      </c>
      <c r="O252" s="37" t="s">
        <v>981</v>
      </c>
      <c r="P252" s="37" t="s">
        <v>40</v>
      </c>
      <c r="Q252" s="60">
        <v>0</v>
      </c>
      <c r="R252" s="60">
        <v>0</v>
      </c>
      <c r="S252" s="60">
        <f t="shared" si="7"/>
        <v>0</v>
      </c>
      <c r="T252" s="37" t="s">
        <v>41</v>
      </c>
      <c r="U252" s="37"/>
      <c r="V252" s="131" t="s">
        <v>92</v>
      </c>
      <c r="W252" s="216" t="s">
        <v>517</v>
      </c>
      <c r="X252" s="217"/>
    </row>
    <row r="253" spans="1:24" ht="128.25" hidden="1" customHeight="1">
      <c r="A253" s="37" t="s">
        <v>421</v>
      </c>
      <c r="B253" s="37" t="s">
        <v>831</v>
      </c>
      <c r="C253" s="37" t="s">
        <v>843</v>
      </c>
      <c r="D253" s="37" t="s">
        <v>844</v>
      </c>
      <c r="E253" s="37">
        <v>15</v>
      </c>
      <c r="F253" s="37" t="s">
        <v>920</v>
      </c>
      <c r="G253" s="37" t="s">
        <v>35</v>
      </c>
      <c r="H253" s="12" t="s">
        <v>36</v>
      </c>
      <c r="I253" s="37" t="s">
        <v>37</v>
      </c>
      <c r="J253" s="65">
        <v>20</v>
      </c>
      <c r="K253" s="65">
        <v>2020</v>
      </c>
      <c r="L253" s="201"/>
      <c r="M253" s="37">
        <v>1</v>
      </c>
      <c r="N253" s="37">
        <v>1569054</v>
      </c>
      <c r="O253" s="37" t="s">
        <v>949</v>
      </c>
      <c r="P253" s="37" t="s">
        <v>107</v>
      </c>
      <c r="Q253" s="60">
        <v>1800</v>
      </c>
      <c r="R253" s="60">
        <v>0</v>
      </c>
      <c r="S253" s="60">
        <f t="shared" si="7"/>
        <v>1800</v>
      </c>
      <c r="T253" s="37" t="s">
        <v>41</v>
      </c>
      <c r="U253" s="37"/>
      <c r="V253" s="131" t="s">
        <v>92</v>
      </c>
      <c r="W253" s="216" t="s">
        <v>517</v>
      </c>
      <c r="X253" s="217"/>
    </row>
    <row r="254" spans="1:24" ht="128.25" hidden="1" customHeight="1">
      <c r="A254" s="12" t="s">
        <v>30</v>
      </c>
      <c r="B254" s="12" t="s">
        <v>1557</v>
      </c>
      <c r="C254" s="12" t="s">
        <v>1557</v>
      </c>
      <c r="D254" s="12" t="s">
        <v>1558</v>
      </c>
      <c r="E254" s="12">
        <v>12</v>
      </c>
      <c r="F254" s="12" t="s">
        <v>1559</v>
      </c>
      <c r="G254" s="12" t="s">
        <v>45</v>
      </c>
      <c r="H254" s="12" t="s">
        <v>36</v>
      </c>
      <c r="I254" s="12" t="s">
        <v>37</v>
      </c>
      <c r="J254" s="62">
        <v>16</v>
      </c>
      <c r="K254" s="65">
        <v>2020</v>
      </c>
      <c r="L254" s="201"/>
      <c r="M254" s="12">
        <v>6</v>
      </c>
      <c r="N254" s="12" t="s">
        <v>1560</v>
      </c>
      <c r="O254" s="12" t="s">
        <v>1561</v>
      </c>
      <c r="P254" s="12" t="s">
        <v>1562</v>
      </c>
      <c r="Q254" s="64">
        <v>0</v>
      </c>
      <c r="R254" s="64">
        <v>0</v>
      </c>
      <c r="S254" s="64">
        <f t="shared" si="7"/>
        <v>0</v>
      </c>
      <c r="T254" s="12" t="s">
        <v>41</v>
      </c>
      <c r="U254" s="12" t="s">
        <v>45</v>
      </c>
      <c r="V254" s="131" t="s">
        <v>201</v>
      </c>
      <c r="W254" s="210" t="s">
        <v>207</v>
      </c>
      <c r="X254" s="215" t="s">
        <v>50</v>
      </c>
    </row>
    <row r="255" spans="1:24" ht="128.25" hidden="1" customHeight="1">
      <c r="A255" s="37" t="s">
        <v>30</v>
      </c>
      <c r="B255" s="37" t="s">
        <v>1557</v>
      </c>
      <c r="C255" s="37" t="s">
        <v>1557</v>
      </c>
      <c r="D255" s="37" t="s">
        <v>1563</v>
      </c>
      <c r="E255" s="37">
        <v>15</v>
      </c>
      <c r="F255" s="37" t="s">
        <v>1564</v>
      </c>
      <c r="G255" s="37" t="s">
        <v>35</v>
      </c>
      <c r="H255" s="12" t="s">
        <v>36</v>
      </c>
      <c r="I255" s="37" t="s">
        <v>37</v>
      </c>
      <c r="J255" s="62">
        <v>24</v>
      </c>
      <c r="K255" s="65">
        <v>2020</v>
      </c>
      <c r="L255" s="201"/>
      <c r="M255" s="37">
        <v>3</v>
      </c>
      <c r="N255" s="37" t="s">
        <v>1565</v>
      </c>
      <c r="O255" s="37" t="s">
        <v>1566</v>
      </c>
      <c r="P255" s="37" t="s">
        <v>1562</v>
      </c>
      <c r="Q255" s="60">
        <v>840</v>
      </c>
      <c r="R255" s="60">
        <v>0</v>
      </c>
      <c r="S255" s="60">
        <f t="shared" si="7"/>
        <v>2520</v>
      </c>
      <c r="T255" s="37" t="s">
        <v>41</v>
      </c>
      <c r="U255" s="37" t="s">
        <v>2239</v>
      </c>
      <c r="V255" s="210" t="s">
        <v>148</v>
      </c>
      <c r="W255" s="216" t="s">
        <v>225</v>
      </c>
      <c r="X255" s="217"/>
    </row>
    <row r="256" spans="1:24" ht="128.25" hidden="1" customHeight="1">
      <c r="A256" s="37" t="s">
        <v>30</v>
      </c>
      <c r="B256" s="37" t="s">
        <v>1557</v>
      </c>
      <c r="C256" s="37" t="s">
        <v>1557</v>
      </c>
      <c r="D256" s="37" t="s">
        <v>1567</v>
      </c>
      <c r="E256" s="37">
        <v>12</v>
      </c>
      <c r="F256" s="37" t="s">
        <v>1568</v>
      </c>
      <c r="G256" s="37" t="s">
        <v>145</v>
      </c>
      <c r="H256" s="12" t="s">
        <v>36</v>
      </c>
      <c r="I256" s="37" t="s">
        <v>46</v>
      </c>
      <c r="J256" s="62">
        <v>80</v>
      </c>
      <c r="K256" s="65">
        <v>2020</v>
      </c>
      <c r="L256" s="65" t="s">
        <v>632</v>
      </c>
      <c r="M256" s="37">
        <v>1</v>
      </c>
      <c r="N256" s="37">
        <v>1491402</v>
      </c>
      <c r="O256" s="37" t="s">
        <v>1569</v>
      </c>
      <c r="P256" s="37" t="s">
        <v>1570</v>
      </c>
      <c r="Q256" s="60">
        <v>0</v>
      </c>
      <c r="R256" s="60">
        <v>0</v>
      </c>
      <c r="S256" s="60">
        <f t="shared" si="7"/>
        <v>0</v>
      </c>
      <c r="T256" s="12" t="s">
        <v>145</v>
      </c>
      <c r="U256" s="37"/>
      <c r="V256" s="210" t="s">
        <v>148</v>
      </c>
      <c r="W256" s="216" t="s">
        <v>225</v>
      </c>
      <c r="X256" s="217"/>
    </row>
    <row r="257" spans="1:24" ht="128.25" hidden="1" customHeight="1">
      <c r="A257" s="12" t="s">
        <v>30</v>
      </c>
      <c r="B257" s="12" t="s">
        <v>1557</v>
      </c>
      <c r="C257" s="12" t="s">
        <v>1557</v>
      </c>
      <c r="D257" s="12" t="s">
        <v>1571</v>
      </c>
      <c r="E257" s="12">
        <v>15</v>
      </c>
      <c r="F257" s="12" t="s">
        <v>1572</v>
      </c>
      <c r="G257" s="12" t="s">
        <v>45</v>
      </c>
      <c r="H257" s="12" t="s">
        <v>36</v>
      </c>
      <c r="I257" s="12" t="s">
        <v>37</v>
      </c>
      <c r="J257" s="12">
        <v>20</v>
      </c>
      <c r="K257" s="65">
        <v>2020</v>
      </c>
      <c r="L257" s="201"/>
      <c r="M257" s="12">
        <v>10</v>
      </c>
      <c r="N257" s="12" t="s">
        <v>1573</v>
      </c>
      <c r="O257" s="12" t="s">
        <v>1574</v>
      </c>
      <c r="P257" s="12" t="s">
        <v>1562</v>
      </c>
      <c r="Q257" s="231">
        <v>0</v>
      </c>
      <c r="R257" s="60">
        <v>0</v>
      </c>
      <c r="S257" s="60">
        <f t="shared" si="7"/>
        <v>0</v>
      </c>
      <c r="T257" s="12" t="s">
        <v>41</v>
      </c>
      <c r="U257" s="12" t="s">
        <v>2240</v>
      </c>
      <c r="V257" s="221" t="s">
        <v>866</v>
      </c>
      <c r="W257" s="221" t="s">
        <v>867</v>
      </c>
      <c r="X257" s="215" t="s">
        <v>78</v>
      </c>
    </row>
    <row r="258" spans="1:24" ht="128.25" hidden="1" customHeight="1">
      <c r="A258" s="37" t="s">
        <v>30</v>
      </c>
      <c r="B258" s="37" t="s">
        <v>1557</v>
      </c>
      <c r="C258" s="37" t="s">
        <v>1557</v>
      </c>
      <c r="D258" s="37" t="s">
        <v>1567</v>
      </c>
      <c r="E258" s="37">
        <v>12</v>
      </c>
      <c r="F258" s="37" t="s">
        <v>1575</v>
      </c>
      <c r="G258" s="37" t="s">
        <v>35</v>
      </c>
      <c r="H258" s="12" t="s">
        <v>36</v>
      </c>
      <c r="I258" s="37" t="s">
        <v>46</v>
      </c>
      <c r="J258" s="65">
        <v>80</v>
      </c>
      <c r="K258" s="65">
        <v>2020</v>
      </c>
      <c r="L258" s="201"/>
      <c r="M258" s="37">
        <v>1</v>
      </c>
      <c r="N258" s="37">
        <v>1142278</v>
      </c>
      <c r="O258" s="37" t="s">
        <v>1576</v>
      </c>
      <c r="P258" s="37" t="s">
        <v>611</v>
      </c>
      <c r="Q258" s="231">
        <v>0</v>
      </c>
      <c r="R258" s="60">
        <v>0</v>
      </c>
      <c r="S258" s="60">
        <f t="shared" si="7"/>
        <v>0</v>
      </c>
      <c r="T258" s="37" t="s">
        <v>41</v>
      </c>
      <c r="U258" s="37"/>
      <c r="V258" s="210" t="s">
        <v>148</v>
      </c>
      <c r="W258" s="216" t="s">
        <v>225</v>
      </c>
      <c r="X258" s="217"/>
    </row>
    <row r="259" spans="1:24" s="222" customFormat="1" ht="128.25" hidden="1" customHeight="1">
      <c r="A259" s="12" t="s">
        <v>30</v>
      </c>
      <c r="B259" s="12" t="s">
        <v>1557</v>
      </c>
      <c r="C259" s="12" t="s">
        <v>1557</v>
      </c>
      <c r="D259" s="12" t="s">
        <v>1558</v>
      </c>
      <c r="E259" s="12">
        <v>12</v>
      </c>
      <c r="F259" s="12" t="s">
        <v>1577</v>
      </c>
      <c r="G259" s="12" t="s">
        <v>45</v>
      </c>
      <c r="H259" s="12" t="s">
        <v>36</v>
      </c>
      <c r="I259" s="12" t="s">
        <v>37</v>
      </c>
      <c r="J259" s="62">
        <v>20</v>
      </c>
      <c r="K259" s="65">
        <v>2020</v>
      </c>
      <c r="L259" s="201"/>
      <c r="M259" s="12">
        <v>6</v>
      </c>
      <c r="N259" s="12" t="s">
        <v>1578</v>
      </c>
      <c r="O259" s="12" t="s">
        <v>1561</v>
      </c>
      <c r="P259" s="12" t="s">
        <v>1579</v>
      </c>
      <c r="Q259" s="232">
        <v>0</v>
      </c>
      <c r="R259" s="64">
        <v>0</v>
      </c>
      <c r="S259" s="64">
        <f t="shared" si="7"/>
        <v>0</v>
      </c>
      <c r="T259" s="12" t="s">
        <v>41</v>
      </c>
      <c r="U259" s="221" t="s">
        <v>45</v>
      </c>
      <c r="V259" s="131" t="s">
        <v>201</v>
      </c>
      <c r="W259" s="131" t="s">
        <v>202</v>
      </c>
      <c r="X259" s="215" t="s">
        <v>50</v>
      </c>
    </row>
    <row r="260" spans="1:24" ht="128.25" hidden="1" customHeight="1">
      <c r="A260" s="12" t="s">
        <v>30</v>
      </c>
      <c r="B260" s="12" t="s">
        <v>1557</v>
      </c>
      <c r="C260" s="12" t="s">
        <v>1557</v>
      </c>
      <c r="D260" s="12" t="s">
        <v>1580</v>
      </c>
      <c r="E260" s="12">
        <v>15</v>
      </c>
      <c r="F260" s="12" t="s">
        <v>1581</v>
      </c>
      <c r="G260" s="12" t="s">
        <v>145</v>
      </c>
      <c r="H260" s="12" t="s">
        <v>36</v>
      </c>
      <c r="I260" s="37" t="s">
        <v>46</v>
      </c>
      <c r="J260" s="65">
        <v>120</v>
      </c>
      <c r="K260" s="65">
        <v>2020</v>
      </c>
      <c r="L260" s="65" t="s">
        <v>385</v>
      </c>
      <c r="M260" s="37">
        <v>1</v>
      </c>
      <c r="N260" s="37">
        <v>1479916</v>
      </c>
      <c r="O260" s="37" t="s">
        <v>1582</v>
      </c>
      <c r="P260" s="37" t="s">
        <v>1583</v>
      </c>
      <c r="Q260" s="231">
        <v>0</v>
      </c>
      <c r="R260" s="60">
        <v>0</v>
      </c>
      <c r="S260" s="60">
        <f t="shared" ref="S260:S323" si="8">(R260+Q260)*M260</f>
        <v>0</v>
      </c>
      <c r="T260" s="37" t="s">
        <v>145</v>
      </c>
      <c r="U260" s="37"/>
      <c r="V260" s="131" t="s">
        <v>63</v>
      </c>
      <c r="W260" s="131" t="s">
        <v>64</v>
      </c>
      <c r="X260" s="217"/>
    </row>
    <row r="261" spans="1:24" ht="128.25" hidden="1" customHeight="1">
      <c r="A261" s="12" t="s">
        <v>30</v>
      </c>
      <c r="B261" s="12" t="s">
        <v>1557</v>
      </c>
      <c r="C261" s="12" t="s">
        <v>1557</v>
      </c>
      <c r="D261" s="12" t="s">
        <v>1580</v>
      </c>
      <c r="E261" s="12">
        <v>15</v>
      </c>
      <c r="F261" s="12" t="s">
        <v>1581</v>
      </c>
      <c r="G261" s="12" t="s">
        <v>145</v>
      </c>
      <c r="H261" s="12" t="s">
        <v>36</v>
      </c>
      <c r="I261" s="12" t="s">
        <v>46</v>
      </c>
      <c r="J261" s="62">
        <v>120</v>
      </c>
      <c r="K261" s="65">
        <v>2020</v>
      </c>
      <c r="L261" s="201" t="s">
        <v>610</v>
      </c>
      <c r="M261" s="12">
        <v>1</v>
      </c>
      <c r="N261" s="12" t="s">
        <v>1584</v>
      </c>
      <c r="O261" s="12" t="s">
        <v>1585</v>
      </c>
      <c r="P261" s="12" t="s">
        <v>1586</v>
      </c>
      <c r="Q261" s="64">
        <v>0</v>
      </c>
      <c r="R261" s="64">
        <v>0</v>
      </c>
      <c r="S261" s="64">
        <f t="shared" si="8"/>
        <v>0</v>
      </c>
      <c r="T261" s="12" t="s">
        <v>145</v>
      </c>
      <c r="U261" s="37"/>
      <c r="V261" s="131" t="s">
        <v>63</v>
      </c>
      <c r="W261" s="216" t="s">
        <v>64</v>
      </c>
      <c r="X261" s="217"/>
    </row>
    <row r="262" spans="1:24" ht="128.25" hidden="1" customHeight="1">
      <c r="A262" s="37" t="s">
        <v>30</v>
      </c>
      <c r="B262" s="37" t="s">
        <v>98</v>
      </c>
      <c r="C262" s="37" t="s">
        <v>98</v>
      </c>
      <c r="D262" s="37" t="s">
        <v>99</v>
      </c>
      <c r="E262" s="37">
        <v>15</v>
      </c>
      <c r="F262" s="37" t="s">
        <v>100</v>
      </c>
      <c r="G262" s="37" t="s">
        <v>45</v>
      </c>
      <c r="H262" s="12" t="s">
        <v>36</v>
      </c>
      <c r="I262" s="37" t="s">
        <v>37</v>
      </c>
      <c r="J262" s="65">
        <v>20</v>
      </c>
      <c r="K262" s="65">
        <v>2020</v>
      </c>
      <c r="L262" s="201"/>
      <c r="M262" s="37">
        <v>20</v>
      </c>
      <c r="N262" s="37" t="s">
        <v>54</v>
      </c>
      <c r="O262" s="37" t="s">
        <v>54</v>
      </c>
      <c r="P262" s="37" t="s">
        <v>101</v>
      </c>
      <c r="Q262" s="60">
        <v>1000</v>
      </c>
      <c r="R262" s="60">
        <v>0</v>
      </c>
      <c r="S262" s="60">
        <f t="shared" si="8"/>
        <v>20000</v>
      </c>
      <c r="T262" s="37" t="s">
        <v>41</v>
      </c>
      <c r="U262" s="131" t="s">
        <v>2241</v>
      </c>
      <c r="V262" s="131" t="s">
        <v>42</v>
      </c>
      <c r="W262" s="131" t="s">
        <v>43</v>
      </c>
      <c r="X262" s="215" t="s">
        <v>78</v>
      </c>
    </row>
    <row r="263" spans="1:24" ht="128.25" hidden="1" customHeight="1">
      <c r="A263" s="37" t="s">
        <v>30</v>
      </c>
      <c r="B263" s="37" t="s">
        <v>98</v>
      </c>
      <c r="C263" s="37" t="s">
        <v>102</v>
      </c>
      <c r="D263" s="37" t="s">
        <v>103</v>
      </c>
      <c r="E263" s="37">
        <v>15</v>
      </c>
      <c r="F263" s="37" t="s">
        <v>104</v>
      </c>
      <c r="G263" s="37" t="s">
        <v>35</v>
      </c>
      <c r="H263" s="12" t="s">
        <v>36</v>
      </c>
      <c r="I263" s="37" t="s">
        <v>37</v>
      </c>
      <c r="J263" s="65">
        <v>20</v>
      </c>
      <c r="K263" s="65">
        <v>2020</v>
      </c>
      <c r="L263" s="201"/>
      <c r="M263" s="37">
        <v>1</v>
      </c>
      <c r="N263" s="37">
        <v>3002358</v>
      </c>
      <c r="O263" s="37" t="s">
        <v>105</v>
      </c>
      <c r="P263" s="37" t="s">
        <v>40</v>
      </c>
      <c r="Q263" s="60">
        <v>1500</v>
      </c>
      <c r="R263" s="60">
        <v>0</v>
      </c>
      <c r="S263" s="60">
        <f t="shared" si="8"/>
        <v>1500</v>
      </c>
      <c r="T263" s="37" t="s">
        <v>41</v>
      </c>
      <c r="U263" s="37"/>
      <c r="V263" s="131" t="s">
        <v>42</v>
      </c>
      <c r="W263" s="216" t="s">
        <v>43</v>
      </c>
      <c r="X263" s="217"/>
    </row>
    <row r="264" spans="1:24" ht="128.25" hidden="1" customHeight="1">
      <c r="A264" s="37" t="s">
        <v>30</v>
      </c>
      <c r="B264" s="37" t="s">
        <v>98</v>
      </c>
      <c r="C264" s="37" t="s">
        <v>102</v>
      </c>
      <c r="D264" s="37" t="s">
        <v>103</v>
      </c>
      <c r="E264" s="37">
        <v>15</v>
      </c>
      <c r="F264" s="37" t="s">
        <v>104</v>
      </c>
      <c r="G264" s="37" t="s">
        <v>35</v>
      </c>
      <c r="H264" s="12" t="s">
        <v>36</v>
      </c>
      <c r="I264" s="37" t="s">
        <v>37</v>
      </c>
      <c r="J264" s="65">
        <v>20</v>
      </c>
      <c r="K264" s="65">
        <v>2020</v>
      </c>
      <c r="L264" s="201"/>
      <c r="M264" s="37">
        <v>1</v>
      </c>
      <c r="N264" s="37">
        <v>2448453</v>
      </c>
      <c r="O264" s="37" t="s">
        <v>106</v>
      </c>
      <c r="P264" s="37" t="s">
        <v>107</v>
      </c>
      <c r="Q264" s="60">
        <v>1500</v>
      </c>
      <c r="R264" s="60">
        <v>0</v>
      </c>
      <c r="S264" s="60">
        <f t="shared" si="8"/>
        <v>1500</v>
      </c>
      <c r="T264" s="37" t="s">
        <v>41</v>
      </c>
      <c r="U264" s="37"/>
      <c r="V264" s="131" t="s">
        <v>42</v>
      </c>
      <c r="W264" s="216" t="s">
        <v>43</v>
      </c>
      <c r="X264" s="217"/>
    </row>
    <row r="265" spans="1:24" ht="128.25" hidden="1" customHeight="1">
      <c r="A265" s="37" t="s">
        <v>30</v>
      </c>
      <c r="B265" s="37" t="s">
        <v>98</v>
      </c>
      <c r="C265" s="37" t="s">
        <v>118</v>
      </c>
      <c r="D265" s="37" t="s">
        <v>103</v>
      </c>
      <c r="E265" s="37">
        <v>15</v>
      </c>
      <c r="F265" s="37" t="s">
        <v>104</v>
      </c>
      <c r="G265" s="37" t="s">
        <v>35</v>
      </c>
      <c r="H265" s="12" t="s">
        <v>36</v>
      </c>
      <c r="I265" s="37" t="s">
        <v>37</v>
      </c>
      <c r="J265" s="65">
        <v>20</v>
      </c>
      <c r="K265" s="65">
        <v>2020</v>
      </c>
      <c r="L265" s="201"/>
      <c r="M265" s="37">
        <v>1</v>
      </c>
      <c r="N265" s="37">
        <v>1492184</v>
      </c>
      <c r="O265" s="37" t="s">
        <v>119</v>
      </c>
      <c r="P265" s="37" t="s">
        <v>107</v>
      </c>
      <c r="Q265" s="60">
        <v>1500</v>
      </c>
      <c r="R265" s="60">
        <v>0</v>
      </c>
      <c r="S265" s="60">
        <f t="shared" si="8"/>
        <v>1500</v>
      </c>
      <c r="T265" s="37" t="s">
        <v>41</v>
      </c>
      <c r="U265" s="37"/>
      <c r="V265" s="131" t="s">
        <v>42</v>
      </c>
      <c r="W265" s="216" t="s">
        <v>43</v>
      </c>
      <c r="X265" s="217"/>
    </row>
    <row r="266" spans="1:24" ht="128.25" hidden="1" customHeight="1">
      <c r="A266" s="37" t="s">
        <v>30</v>
      </c>
      <c r="B266" s="37" t="s">
        <v>98</v>
      </c>
      <c r="C266" s="37" t="s">
        <v>118</v>
      </c>
      <c r="D266" s="37" t="s">
        <v>108</v>
      </c>
      <c r="E266" s="37">
        <v>15</v>
      </c>
      <c r="F266" s="37" t="s">
        <v>109</v>
      </c>
      <c r="G266" s="37" t="s">
        <v>35</v>
      </c>
      <c r="H266" s="12" t="s">
        <v>36</v>
      </c>
      <c r="I266" s="37" t="s">
        <v>46</v>
      </c>
      <c r="J266" s="65">
        <v>20</v>
      </c>
      <c r="K266" s="65">
        <v>2020</v>
      </c>
      <c r="L266" s="201"/>
      <c r="M266" s="37">
        <v>1</v>
      </c>
      <c r="N266" s="37">
        <v>1489665</v>
      </c>
      <c r="O266" s="37" t="s">
        <v>120</v>
      </c>
      <c r="P266" s="233" t="s">
        <v>107</v>
      </c>
      <c r="Q266" s="231">
        <v>1000</v>
      </c>
      <c r="R266" s="60">
        <v>0</v>
      </c>
      <c r="S266" s="60">
        <f t="shared" si="8"/>
        <v>1000</v>
      </c>
      <c r="T266" s="37" t="s">
        <v>41</v>
      </c>
      <c r="U266" s="37"/>
      <c r="V266" s="131" t="s">
        <v>42</v>
      </c>
      <c r="W266" s="216" t="s">
        <v>43</v>
      </c>
      <c r="X266" s="217"/>
    </row>
    <row r="267" spans="1:24" ht="128.25" hidden="1" customHeight="1">
      <c r="A267" s="37" t="s">
        <v>30</v>
      </c>
      <c r="B267" s="37" t="s">
        <v>98</v>
      </c>
      <c r="C267" s="37" t="s">
        <v>118</v>
      </c>
      <c r="D267" s="37" t="s">
        <v>108</v>
      </c>
      <c r="E267" s="37">
        <v>15</v>
      </c>
      <c r="F267" s="37" t="s">
        <v>109</v>
      </c>
      <c r="G267" s="37" t="s">
        <v>35</v>
      </c>
      <c r="H267" s="12" t="s">
        <v>36</v>
      </c>
      <c r="I267" s="37" t="s">
        <v>46</v>
      </c>
      <c r="J267" s="65">
        <v>20</v>
      </c>
      <c r="K267" s="65">
        <v>2020</v>
      </c>
      <c r="L267" s="201"/>
      <c r="M267" s="37">
        <v>1</v>
      </c>
      <c r="N267" s="37">
        <v>1489735</v>
      </c>
      <c r="O267" s="37" t="s">
        <v>121</v>
      </c>
      <c r="P267" s="233" t="s">
        <v>107</v>
      </c>
      <c r="Q267" s="231">
        <v>1000</v>
      </c>
      <c r="R267" s="60">
        <v>0</v>
      </c>
      <c r="S267" s="60">
        <f t="shared" si="8"/>
        <v>1000</v>
      </c>
      <c r="T267" s="37" t="s">
        <v>41</v>
      </c>
      <c r="U267" s="37"/>
      <c r="V267" s="131" t="s">
        <v>42</v>
      </c>
      <c r="W267" s="216" t="s">
        <v>43</v>
      </c>
      <c r="X267" s="217"/>
    </row>
    <row r="268" spans="1:24" ht="128.25" hidden="1" customHeight="1">
      <c r="A268" s="37" t="s">
        <v>30</v>
      </c>
      <c r="B268" s="37" t="s">
        <v>98</v>
      </c>
      <c r="C268" s="37" t="s">
        <v>118</v>
      </c>
      <c r="D268" s="37" t="s">
        <v>108</v>
      </c>
      <c r="E268" s="37">
        <v>15</v>
      </c>
      <c r="F268" s="37" t="s">
        <v>109</v>
      </c>
      <c r="G268" s="37" t="s">
        <v>35</v>
      </c>
      <c r="H268" s="12" t="s">
        <v>36</v>
      </c>
      <c r="I268" s="37" t="s">
        <v>46</v>
      </c>
      <c r="J268" s="65">
        <v>20</v>
      </c>
      <c r="K268" s="65">
        <v>2020</v>
      </c>
      <c r="L268" s="201"/>
      <c r="M268" s="37">
        <v>1</v>
      </c>
      <c r="N268" s="37">
        <v>1282672</v>
      </c>
      <c r="O268" s="37" t="s">
        <v>122</v>
      </c>
      <c r="P268" s="233" t="s">
        <v>107</v>
      </c>
      <c r="Q268" s="231">
        <v>1000</v>
      </c>
      <c r="R268" s="60">
        <v>0</v>
      </c>
      <c r="S268" s="60">
        <f t="shared" si="8"/>
        <v>1000</v>
      </c>
      <c r="T268" s="37" t="s">
        <v>41</v>
      </c>
      <c r="U268" s="37"/>
      <c r="V268" s="131" t="s">
        <v>42</v>
      </c>
      <c r="W268" s="216" t="s">
        <v>43</v>
      </c>
      <c r="X268" s="217"/>
    </row>
    <row r="269" spans="1:24" ht="128.25" hidden="1" customHeight="1">
      <c r="A269" s="37" t="s">
        <v>30</v>
      </c>
      <c r="B269" s="37" t="s">
        <v>98</v>
      </c>
      <c r="C269" s="37" t="s">
        <v>102</v>
      </c>
      <c r="D269" s="37" t="s">
        <v>108</v>
      </c>
      <c r="E269" s="37">
        <v>15</v>
      </c>
      <c r="F269" s="37" t="s">
        <v>109</v>
      </c>
      <c r="G269" s="37" t="s">
        <v>35</v>
      </c>
      <c r="H269" s="12" t="s">
        <v>36</v>
      </c>
      <c r="I269" s="37" t="s">
        <v>46</v>
      </c>
      <c r="J269" s="65">
        <v>20</v>
      </c>
      <c r="K269" s="65">
        <v>2020</v>
      </c>
      <c r="L269" s="201"/>
      <c r="M269" s="37">
        <v>1</v>
      </c>
      <c r="N269" s="37">
        <v>1466033</v>
      </c>
      <c r="O269" s="37" t="s">
        <v>110</v>
      </c>
      <c r="P269" s="233" t="s">
        <v>107</v>
      </c>
      <c r="Q269" s="231">
        <v>1000</v>
      </c>
      <c r="R269" s="60">
        <v>0</v>
      </c>
      <c r="S269" s="60">
        <f t="shared" si="8"/>
        <v>1000</v>
      </c>
      <c r="T269" s="37" t="s">
        <v>41</v>
      </c>
      <c r="U269" s="37"/>
      <c r="V269" s="131" t="s">
        <v>42</v>
      </c>
      <c r="W269" s="216" t="s">
        <v>43</v>
      </c>
      <c r="X269" s="217"/>
    </row>
    <row r="270" spans="1:24" ht="128.25" hidden="1" customHeight="1">
      <c r="A270" s="12" t="s">
        <v>30</v>
      </c>
      <c r="B270" s="12" t="s">
        <v>98</v>
      </c>
      <c r="C270" s="12" t="s">
        <v>102</v>
      </c>
      <c r="D270" s="12" t="s">
        <v>108</v>
      </c>
      <c r="E270" s="12">
        <v>15</v>
      </c>
      <c r="F270" s="12" t="s">
        <v>109</v>
      </c>
      <c r="G270" s="12" t="s">
        <v>35</v>
      </c>
      <c r="H270" s="12" t="s">
        <v>36</v>
      </c>
      <c r="I270" s="12" t="s">
        <v>46</v>
      </c>
      <c r="J270" s="62">
        <v>20</v>
      </c>
      <c r="K270" s="65">
        <v>2020</v>
      </c>
      <c r="L270" s="201"/>
      <c r="M270" s="12">
        <v>1</v>
      </c>
      <c r="N270" s="12">
        <v>1302577</v>
      </c>
      <c r="O270" s="12" t="s">
        <v>111</v>
      </c>
      <c r="P270" s="234" t="s">
        <v>107</v>
      </c>
      <c r="Q270" s="232">
        <v>1000</v>
      </c>
      <c r="R270" s="64">
        <v>0</v>
      </c>
      <c r="S270" s="64">
        <f t="shared" si="8"/>
        <v>1000</v>
      </c>
      <c r="T270" s="12" t="s">
        <v>41</v>
      </c>
      <c r="U270" s="221" t="s">
        <v>45</v>
      </c>
      <c r="V270" s="210" t="s">
        <v>42</v>
      </c>
      <c r="W270" s="221" t="s">
        <v>43</v>
      </c>
      <c r="X270" s="217"/>
    </row>
    <row r="271" spans="1:24" ht="128.25" hidden="1" customHeight="1">
      <c r="A271" s="37" t="s">
        <v>30</v>
      </c>
      <c r="B271" s="37" t="s">
        <v>98</v>
      </c>
      <c r="C271" s="37" t="s">
        <v>102</v>
      </c>
      <c r="D271" s="37" t="s">
        <v>103</v>
      </c>
      <c r="E271" s="37">
        <v>15</v>
      </c>
      <c r="F271" s="37" t="s">
        <v>112</v>
      </c>
      <c r="G271" s="37" t="s">
        <v>35</v>
      </c>
      <c r="H271" s="12" t="s">
        <v>36</v>
      </c>
      <c r="I271" s="37" t="s">
        <v>37</v>
      </c>
      <c r="J271" s="65">
        <v>40</v>
      </c>
      <c r="K271" s="65">
        <v>2020</v>
      </c>
      <c r="L271" s="201"/>
      <c r="M271" s="37">
        <v>1</v>
      </c>
      <c r="N271" s="37">
        <v>1091837</v>
      </c>
      <c r="O271" s="37" t="s">
        <v>113</v>
      </c>
      <c r="P271" s="37" t="s">
        <v>114</v>
      </c>
      <c r="Q271" s="231">
        <v>3000</v>
      </c>
      <c r="R271" s="60">
        <v>0</v>
      </c>
      <c r="S271" s="60">
        <f t="shared" si="8"/>
        <v>3000</v>
      </c>
      <c r="T271" s="37" t="s">
        <v>41</v>
      </c>
      <c r="U271" s="37"/>
      <c r="V271" s="131" t="s">
        <v>42</v>
      </c>
      <c r="W271" s="216" t="s">
        <v>43</v>
      </c>
      <c r="X271" s="217"/>
    </row>
    <row r="272" spans="1:24" ht="128.25" hidden="1" customHeight="1">
      <c r="A272" s="37" t="s">
        <v>30</v>
      </c>
      <c r="B272" s="37" t="s">
        <v>98</v>
      </c>
      <c r="C272" s="37" t="s">
        <v>118</v>
      </c>
      <c r="D272" s="37" t="s">
        <v>103</v>
      </c>
      <c r="E272" s="37">
        <v>15</v>
      </c>
      <c r="F272" s="37" t="s">
        <v>112</v>
      </c>
      <c r="G272" s="37" t="s">
        <v>35</v>
      </c>
      <c r="H272" s="12" t="s">
        <v>36</v>
      </c>
      <c r="I272" s="37" t="s">
        <v>37</v>
      </c>
      <c r="J272" s="65">
        <v>40</v>
      </c>
      <c r="K272" s="65">
        <v>2020</v>
      </c>
      <c r="L272" s="201"/>
      <c r="M272" s="37">
        <v>1</v>
      </c>
      <c r="N272" s="37">
        <v>6236152</v>
      </c>
      <c r="O272" s="37" t="s">
        <v>123</v>
      </c>
      <c r="P272" s="37" t="s">
        <v>114</v>
      </c>
      <c r="Q272" s="231">
        <v>3000</v>
      </c>
      <c r="R272" s="60">
        <v>0</v>
      </c>
      <c r="S272" s="60">
        <f t="shared" si="8"/>
        <v>3000</v>
      </c>
      <c r="T272" s="37" t="s">
        <v>41</v>
      </c>
      <c r="U272" s="37"/>
      <c r="V272" s="131" t="s">
        <v>42</v>
      </c>
      <c r="W272" s="216" t="s">
        <v>43</v>
      </c>
      <c r="X272" s="217"/>
    </row>
    <row r="273" spans="1:24" ht="128.25" hidden="1" customHeight="1">
      <c r="A273" s="37" t="s">
        <v>30</v>
      </c>
      <c r="B273" s="37" t="s">
        <v>98</v>
      </c>
      <c r="C273" s="37" t="s">
        <v>118</v>
      </c>
      <c r="D273" s="37" t="s">
        <v>103</v>
      </c>
      <c r="E273" s="37">
        <v>15</v>
      </c>
      <c r="F273" s="37" t="s">
        <v>112</v>
      </c>
      <c r="G273" s="37" t="s">
        <v>35</v>
      </c>
      <c r="H273" s="12" t="s">
        <v>36</v>
      </c>
      <c r="I273" s="37" t="s">
        <v>37</v>
      </c>
      <c r="J273" s="65">
        <v>40</v>
      </c>
      <c r="K273" s="65">
        <v>2020</v>
      </c>
      <c r="L273" s="201"/>
      <c r="M273" s="37">
        <v>1</v>
      </c>
      <c r="N273" s="37">
        <v>1282672</v>
      </c>
      <c r="O273" s="37" t="s">
        <v>122</v>
      </c>
      <c r="P273" s="37" t="s">
        <v>107</v>
      </c>
      <c r="Q273" s="231">
        <v>3000</v>
      </c>
      <c r="R273" s="60">
        <v>0</v>
      </c>
      <c r="S273" s="60">
        <f t="shared" si="8"/>
        <v>3000</v>
      </c>
      <c r="T273" s="37" t="s">
        <v>41</v>
      </c>
      <c r="U273" s="37"/>
      <c r="V273" s="131" t="s">
        <v>42</v>
      </c>
      <c r="W273" s="216" t="s">
        <v>43</v>
      </c>
      <c r="X273" s="217"/>
    </row>
    <row r="274" spans="1:24" ht="128.25" hidden="1" customHeight="1">
      <c r="A274" s="37" t="s">
        <v>30</v>
      </c>
      <c r="B274" s="37" t="s">
        <v>98</v>
      </c>
      <c r="C274" s="37" t="s">
        <v>118</v>
      </c>
      <c r="D274" s="37" t="s">
        <v>115</v>
      </c>
      <c r="E274" s="37">
        <v>12</v>
      </c>
      <c r="F274" s="37" t="s">
        <v>124</v>
      </c>
      <c r="G274" s="37" t="s">
        <v>35</v>
      </c>
      <c r="H274" s="12" t="s">
        <v>36</v>
      </c>
      <c r="I274" s="37" t="s">
        <v>46</v>
      </c>
      <c r="J274" s="65">
        <v>40</v>
      </c>
      <c r="K274" s="65">
        <v>2020</v>
      </c>
      <c r="L274" s="201"/>
      <c r="M274" s="37">
        <v>1</v>
      </c>
      <c r="N274" s="37">
        <v>1517458</v>
      </c>
      <c r="O274" s="37" t="s">
        <v>125</v>
      </c>
      <c r="P274" s="37" t="s">
        <v>107</v>
      </c>
      <c r="Q274" s="231">
        <v>2500</v>
      </c>
      <c r="R274" s="60">
        <v>0</v>
      </c>
      <c r="S274" s="60">
        <f t="shared" si="8"/>
        <v>2500</v>
      </c>
      <c r="T274" s="37" t="s">
        <v>41</v>
      </c>
      <c r="U274" s="37"/>
      <c r="V274" s="216" t="s">
        <v>48</v>
      </c>
      <c r="W274" s="216" t="s">
        <v>126</v>
      </c>
      <c r="X274" s="217"/>
    </row>
    <row r="275" spans="1:24" ht="128.25" hidden="1" customHeight="1">
      <c r="A275" s="37" t="s">
        <v>30</v>
      </c>
      <c r="B275" s="37" t="s">
        <v>98</v>
      </c>
      <c r="C275" s="37" t="s">
        <v>118</v>
      </c>
      <c r="D275" s="37" t="s">
        <v>115</v>
      </c>
      <c r="E275" s="37">
        <v>12</v>
      </c>
      <c r="F275" s="37" t="s">
        <v>124</v>
      </c>
      <c r="G275" s="37" t="s">
        <v>35</v>
      </c>
      <c r="H275" s="12" t="s">
        <v>36</v>
      </c>
      <c r="I275" s="37" t="s">
        <v>46</v>
      </c>
      <c r="J275" s="65">
        <v>40</v>
      </c>
      <c r="K275" s="65">
        <v>2020</v>
      </c>
      <c r="L275" s="201"/>
      <c r="M275" s="37">
        <v>1</v>
      </c>
      <c r="N275" s="37">
        <v>1489735</v>
      </c>
      <c r="O275" s="37" t="s">
        <v>121</v>
      </c>
      <c r="P275" s="37" t="s">
        <v>107</v>
      </c>
      <c r="Q275" s="231">
        <v>2500</v>
      </c>
      <c r="R275" s="60">
        <v>0</v>
      </c>
      <c r="S275" s="60">
        <f t="shared" si="8"/>
        <v>2500</v>
      </c>
      <c r="T275" s="37" t="s">
        <v>41</v>
      </c>
      <c r="U275" s="37"/>
      <c r="V275" s="216" t="s">
        <v>48</v>
      </c>
      <c r="W275" s="216" t="s">
        <v>126</v>
      </c>
      <c r="X275" s="217"/>
    </row>
    <row r="276" spans="1:24" ht="128.25" hidden="1" customHeight="1">
      <c r="A276" s="37" t="s">
        <v>30</v>
      </c>
      <c r="B276" s="37" t="s">
        <v>98</v>
      </c>
      <c r="C276" s="37" t="s">
        <v>118</v>
      </c>
      <c r="D276" s="37" t="s">
        <v>115</v>
      </c>
      <c r="E276" s="37">
        <v>12</v>
      </c>
      <c r="F276" s="37" t="s">
        <v>124</v>
      </c>
      <c r="G276" s="37" t="s">
        <v>35</v>
      </c>
      <c r="H276" s="12" t="s">
        <v>36</v>
      </c>
      <c r="I276" s="37" t="s">
        <v>46</v>
      </c>
      <c r="J276" s="65">
        <v>40</v>
      </c>
      <c r="K276" s="65">
        <v>2020</v>
      </c>
      <c r="L276" s="201"/>
      <c r="M276" s="37">
        <v>1</v>
      </c>
      <c r="N276" s="37">
        <v>1511431</v>
      </c>
      <c r="O276" s="37" t="s">
        <v>127</v>
      </c>
      <c r="P276" s="37" t="s">
        <v>107</v>
      </c>
      <c r="Q276" s="231">
        <v>2500</v>
      </c>
      <c r="R276" s="60">
        <v>0</v>
      </c>
      <c r="S276" s="60">
        <f t="shared" si="8"/>
        <v>2500</v>
      </c>
      <c r="T276" s="37" t="s">
        <v>41</v>
      </c>
      <c r="U276" s="37"/>
      <c r="V276" s="216" t="s">
        <v>48</v>
      </c>
      <c r="W276" s="216" t="s">
        <v>126</v>
      </c>
      <c r="X276" s="217"/>
    </row>
    <row r="277" spans="1:24" s="222" customFormat="1" ht="128.25" hidden="1" customHeight="1">
      <c r="A277" s="12" t="s">
        <v>30</v>
      </c>
      <c r="B277" s="12" t="s">
        <v>98</v>
      </c>
      <c r="C277" s="12" t="s">
        <v>118</v>
      </c>
      <c r="D277" s="12" t="s">
        <v>115</v>
      </c>
      <c r="E277" s="12">
        <v>12</v>
      </c>
      <c r="F277" s="12" t="s">
        <v>44</v>
      </c>
      <c r="G277" s="12" t="s">
        <v>45</v>
      </c>
      <c r="H277" s="12" t="s">
        <v>36</v>
      </c>
      <c r="I277" s="12" t="s">
        <v>37</v>
      </c>
      <c r="J277" s="62">
        <v>40</v>
      </c>
      <c r="K277" s="65">
        <v>2020</v>
      </c>
      <c r="L277" s="201"/>
      <c r="M277" s="12">
        <v>1</v>
      </c>
      <c r="N277" s="12">
        <v>1489665</v>
      </c>
      <c r="O277" s="12" t="s">
        <v>120</v>
      </c>
      <c r="P277" s="12" t="s">
        <v>107</v>
      </c>
      <c r="Q277" s="232">
        <v>4000</v>
      </c>
      <c r="R277" s="64">
        <v>0</v>
      </c>
      <c r="S277" s="64">
        <f t="shared" si="8"/>
        <v>4000</v>
      </c>
      <c r="T277" s="12" t="s">
        <v>41</v>
      </c>
      <c r="U277" s="210" t="s">
        <v>45</v>
      </c>
      <c r="V277" s="131" t="s">
        <v>48</v>
      </c>
      <c r="W277" s="221" t="s">
        <v>49</v>
      </c>
      <c r="X277" s="215" t="s">
        <v>50</v>
      </c>
    </row>
    <row r="278" spans="1:24" s="222" customFormat="1" ht="128.25" hidden="1" customHeight="1">
      <c r="A278" s="12" t="s">
        <v>30</v>
      </c>
      <c r="B278" s="12" t="s">
        <v>98</v>
      </c>
      <c r="C278" s="12" t="s">
        <v>102</v>
      </c>
      <c r="D278" s="12" t="s">
        <v>115</v>
      </c>
      <c r="E278" s="12">
        <v>12</v>
      </c>
      <c r="F278" s="12" t="s">
        <v>44</v>
      </c>
      <c r="G278" s="12" t="s">
        <v>45</v>
      </c>
      <c r="H278" s="12" t="s">
        <v>36</v>
      </c>
      <c r="I278" s="12" t="s">
        <v>37</v>
      </c>
      <c r="J278" s="62">
        <v>40</v>
      </c>
      <c r="K278" s="65">
        <v>2020</v>
      </c>
      <c r="L278" s="201"/>
      <c r="M278" s="12">
        <v>1</v>
      </c>
      <c r="N278" s="12">
        <v>1583209</v>
      </c>
      <c r="O278" s="12" t="s">
        <v>116</v>
      </c>
      <c r="P278" s="12" t="s">
        <v>40</v>
      </c>
      <c r="Q278" s="232">
        <v>4000</v>
      </c>
      <c r="R278" s="64">
        <v>0</v>
      </c>
      <c r="S278" s="64">
        <f t="shared" si="8"/>
        <v>4000</v>
      </c>
      <c r="T278" s="12" t="s">
        <v>41</v>
      </c>
      <c r="U278" s="210" t="s">
        <v>45</v>
      </c>
      <c r="V278" s="131" t="s">
        <v>48</v>
      </c>
      <c r="W278" s="221" t="s">
        <v>49</v>
      </c>
      <c r="X278" s="215" t="s">
        <v>50</v>
      </c>
    </row>
    <row r="279" spans="1:24" s="222" customFormat="1" ht="128.25" hidden="1" customHeight="1">
      <c r="A279" s="12" t="s">
        <v>30</v>
      </c>
      <c r="B279" s="12" t="s">
        <v>98</v>
      </c>
      <c r="C279" s="12" t="s">
        <v>102</v>
      </c>
      <c r="D279" s="12" t="s">
        <v>115</v>
      </c>
      <c r="E279" s="12">
        <v>12</v>
      </c>
      <c r="F279" s="12" t="s">
        <v>44</v>
      </c>
      <c r="G279" s="12" t="s">
        <v>45</v>
      </c>
      <c r="H279" s="12" t="s">
        <v>36</v>
      </c>
      <c r="I279" s="12" t="s">
        <v>37</v>
      </c>
      <c r="J279" s="62">
        <v>40</v>
      </c>
      <c r="K279" s="65">
        <v>2020</v>
      </c>
      <c r="L279" s="201"/>
      <c r="M279" s="12">
        <v>1</v>
      </c>
      <c r="N279" s="12">
        <v>1302577</v>
      </c>
      <c r="O279" s="12" t="s">
        <v>111</v>
      </c>
      <c r="P279" s="12" t="s">
        <v>107</v>
      </c>
      <c r="Q279" s="232">
        <v>4000</v>
      </c>
      <c r="R279" s="64">
        <v>0</v>
      </c>
      <c r="S279" s="64">
        <f t="shared" si="8"/>
        <v>4000</v>
      </c>
      <c r="T279" s="12" t="s">
        <v>41</v>
      </c>
      <c r="U279" s="210" t="s">
        <v>45</v>
      </c>
      <c r="V279" s="131" t="s">
        <v>48</v>
      </c>
      <c r="W279" s="221" t="s">
        <v>49</v>
      </c>
      <c r="X279" s="215" t="s">
        <v>50</v>
      </c>
    </row>
    <row r="280" spans="1:24" ht="128.25" hidden="1" customHeight="1">
      <c r="A280" s="37" t="s">
        <v>30</v>
      </c>
      <c r="B280" s="37" t="s">
        <v>98</v>
      </c>
      <c r="C280" s="37" t="s">
        <v>102</v>
      </c>
      <c r="D280" s="37" t="s">
        <v>103</v>
      </c>
      <c r="E280" s="37">
        <v>15</v>
      </c>
      <c r="F280" s="37" t="s">
        <v>117</v>
      </c>
      <c r="G280" s="37" t="s">
        <v>35</v>
      </c>
      <c r="H280" s="12" t="s">
        <v>36</v>
      </c>
      <c r="I280" s="37" t="s">
        <v>37</v>
      </c>
      <c r="J280" s="65">
        <v>40</v>
      </c>
      <c r="K280" s="65">
        <v>2020</v>
      </c>
      <c r="L280" s="201"/>
      <c r="M280" s="37">
        <v>1</v>
      </c>
      <c r="N280" s="37">
        <v>3002358</v>
      </c>
      <c r="O280" s="37" t="s">
        <v>105</v>
      </c>
      <c r="P280" s="37" t="s">
        <v>40</v>
      </c>
      <c r="Q280" s="231">
        <v>3000</v>
      </c>
      <c r="R280" s="60">
        <v>0</v>
      </c>
      <c r="S280" s="60">
        <f t="shared" si="8"/>
        <v>3000</v>
      </c>
      <c r="T280" s="37" t="s">
        <v>41</v>
      </c>
      <c r="U280" s="37"/>
      <c r="V280" s="131" t="s">
        <v>42</v>
      </c>
      <c r="W280" s="216" t="s">
        <v>43</v>
      </c>
      <c r="X280" s="217"/>
    </row>
    <row r="281" spans="1:24" ht="128.25" hidden="1" customHeight="1">
      <c r="A281" s="37" t="s">
        <v>30</v>
      </c>
      <c r="B281" s="37" t="s">
        <v>98</v>
      </c>
      <c r="C281" s="37" t="s">
        <v>118</v>
      </c>
      <c r="D281" s="37" t="s">
        <v>103</v>
      </c>
      <c r="E281" s="37">
        <v>15</v>
      </c>
      <c r="F281" s="37" t="s">
        <v>117</v>
      </c>
      <c r="G281" s="37" t="s">
        <v>35</v>
      </c>
      <c r="H281" s="12" t="s">
        <v>36</v>
      </c>
      <c r="I281" s="37" t="s">
        <v>37</v>
      </c>
      <c r="J281" s="65">
        <v>40</v>
      </c>
      <c r="K281" s="65">
        <v>2020</v>
      </c>
      <c r="L281" s="201"/>
      <c r="M281" s="37">
        <v>1</v>
      </c>
      <c r="N281" s="37">
        <v>1489665</v>
      </c>
      <c r="O281" s="37" t="s">
        <v>120</v>
      </c>
      <c r="P281" s="37" t="s">
        <v>107</v>
      </c>
      <c r="Q281" s="60">
        <v>3000</v>
      </c>
      <c r="R281" s="60">
        <v>0</v>
      </c>
      <c r="S281" s="60">
        <f t="shared" si="8"/>
        <v>3000</v>
      </c>
      <c r="T281" s="37" t="s">
        <v>41</v>
      </c>
      <c r="U281" s="37"/>
      <c r="V281" s="131" t="s">
        <v>42</v>
      </c>
      <c r="W281" s="216" t="s">
        <v>43</v>
      </c>
      <c r="X281" s="217"/>
    </row>
    <row r="282" spans="1:24" ht="128.25" hidden="1" customHeight="1">
      <c r="A282" s="37" t="s">
        <v>30</v>
      </c>
      <c r="B282" s="37" t="s">
        <v>98</v>
      </c>
      <c r="C282" s="37" t="s">
        <v>102</v>
      </c>
      <c r="D282" s="37" t="s">
        <v>103</v>
      </c>
      <c r="E282" s="37">
        <v>15</v>
      </c>
      <c r="F282" s="37" t="s">
        <v>117</v>
      </c>
      <c r="G282" s="37" t="s">
        <v>35</v>
      </c>
      <c r="H282" s="12" t="s">
        <v>36</v>
      </c>
      <c r="I282" s="37" t="s">
        <v>37</v>
      </c>
      <c r="J282" s="65">
        <v>40</v>
      </c>
      <c r="K282" s="65">
        <v>2020</v>
      </c>
      <c r="L282" s="201"/>
      <c r="M282" s="37">
        <v>1</v>
      </c>
      <c r="N282" s="37">
        <v>1091837</v>
      </c>
      <c r="O282" s="37" t="s">
        <v>113</v>
      </c>
      <c r="P282" s="37" t="s">
        <v>114</v>
      </c>
      <c r="Q282" s="60">
        <v>3000</v>
      </c>
      <c r="R282" s="60">
        <v>0</v>
      </c>
      <c r="S282" s="60">
        <f t="shared" si="8"/>
        <v>3000</v>
      </c>
      <c r="T282" s="37" t="s">
        <v>41</v>
      </c>
      <c r="U282" s="37"/>
      <c r="V282" s="131" t="s">
        <v>42</v>
      </c>
      <c r="W282" s="216" t="s">
        <v>43</v>
      </c>
      <c r="X282" s="217"/>
    </row>
    <row r="283" spans="1:24" ht="128.25" hidden="1" customHeight="1">
      <c r="A283" s="37" t="s">
        <v>30</v>
      </c>
      <c r="B283" s="37" t="s">
        <v>98</v>
      </c>
      <c r="C283" s="37" t="s">
        <v>118</v>
      </c>
      <c r="D283" s="37" t="s">
        <v>103</v>
      </c>
      <c r="E283" s="37">
        <v>15</v>
      </c>
      <c r="F283" s="37" t="s">
        <v>117</v>
      </c>
      <c r="G283" s="37" t="s">
        <v>35</v>
      </c>
      <c r="H283" s="12" t="s">
        <v>36</v>
      </c>
      <c r="I283" s="37" t="s">
        <v>37</v>
      </c>
      <c r="J283" s="65">
        <v>40</v>
      </c>
      <c r="K283" s="65">
        <v>2020</v>
      </c>
      <c r="L283" s="201"/>
      <c r="M283" s="37">
        <v>1</v>
      </c>
      <c r="N283" s="37">
        <v>6236152</v>
      </c>
      <c r="O283" s="37" t="s">
        <v>123</v>
      </c>
      <c r="P283" s="37" t="s">
        <v>114</v>
      </c>
      <c r="Q283" s="60">
        <v>3000</v>
      </c>
      <c r="R283" s="60">
        <v>0</v>
      </c>
      <c r="S283" s="60">
        <f t="shared" si="8"/>
        <v>3000</v>
      </c>
      <c r="T283" s="37" t="s">
        <v>41</v>
      </c>
      <c r="U283" s="37"/>
      <c r="V283" s="131" t="s">
        <v>42</v>
      </c>
      <c r="W283" s="216" t="s">
        <v>43</v>
      </c>
      <c r="X283" s="217"/>
    </row>
    <row r="284" spans="1:24" ht="128.25" hidden="1" customHeight="1">
      <c r="A284" s="37" t="s">
        <v>30</v>
      </c>
      <c r="B284" s="37" t="s">
        <v>98</v>
      </c>
      <c r="C284" s="37" t="s">
        <v>102</v>
      </c>
      <c r="D284" s="37" t="s">
        <v>103</v>
      </c>
      <c r="E284" s="37">
        <v>15</v>
      </c>
      <c r="F284" s="37" t="s">
        <v>117</v>
      </c>
      <c r="G284" s="37" t="s">
        <v>35</v>
      </c>
      <c r="H284" s="12" t="s">
        <v>36</v>
      </c>
      <c r="I284" s="37" t="s">
        <v>37</v>
      </c>
      <c r="J284" s="65">
        <v>40</v>
      </c>
      <c r="K284" s="65">
        <v>2020</v>
      </c>
      <c r="L284" s="201"/>
      <c r="M284" s="37">
        <v>1</v>
      </c>
      <c r="N284" s="37">
        <v>1466033</v>
      </c>
      <c r="O284" s="37" t="s">
        <v>110</v>
      </c>
      <c r="P284" s="37" t="s">
        <v>107</v>
      </c>
      <c r="Q284" s="60">
        <v>3000</v>
      </c>
      <c r="R284" s="60">
        <v>0</v>
      </c>
      <c r="S284" s="60">
        <f t="shared" si="8"/>
        <v>3000</v>
      </c>
      <c r="T284" s="37" t="s">
        <v>41</v>
      </c>
      <c r="U284" s="37"/>
      <c r="V284" s="131" t="s">
        <v>42</v>
      </c>
      <c r="W284" s="216" t="s">
        <v>43</v>
      </c>
      <c r="X284" s="217"/>
    </row>
    <row r="285" spans="1:24" ht="128.25" hidden="1" customHeight="1">
      <c r="A285" s="37" t="s">
        <v>30</v>
      </c>
      <c r="B285" s="37" t="s">
        <v>98</v>
      </c>
      <c r="C285" s="37" t="s">
        <v>118</v>
      </c>
      <c r="D285" s="37" t="s">
        <v>103</v>
      </c>
      <c r="E285" s="37">
        <v>15</v>
      </c>
      <c r="F285" s="37" t="s">
        <v>117</v>
      </c>
      <c r="G285" s="37" t="s">
        <v>35</v>
      </c>
      <c r="H285" s="12" t="s">
        <v>36</v>
      </c>
      <c r="I285" s="37" t="s">
        <v>37</v>
      </c>
      <c r="J285" s="65">
        <v>40</v>
      </c>
      <c r="K285" s="65">
        <v>2020</v>
      </c>
      <c r="L285" s="201"/>
      <c r="M285" s="37">
        <v>1</v>
      </c>
      <c r="N285" s="37">
        <v>1511431</v>
      </c>
      <c r="O285" s="37" t="s">
        <v>127</v>
      </c>
      <c r="P285" s="37" t="s">
        <v>107</v>
      </c>
      <c r="Q285" s="60">
        <v>3000</v>
      </c>
      <c r="R285" s="60">
        <v>0</v>
      </c>
      <c r="S285" s="60">
        <f t="shared" si="8"/>
        <v>3000</v>
      </c>
      <c r="T285" s="37" t="s">
        <v>41</v>
      </c>
      <c r="U285" s="37"/>
      <c r="V285" s="131" t="s">
        <v>42</v>
      </c>
      <c r="W285" s="216" t="s">
        <v>43</v>
      </c>
      <c r="X285" s="217"/>
    </row>
    <row r="286" spans="1:24" ht="128.25" hidden="1" customHeight="1">
      <c r="A286" s="37" t="s">
        <v>421</v>
      </c>
      <c r="B286" s="37" t="s">
        <v>2039</v>
      </c>
      <c r="C286" s="37" t="s">
        <v>2039</v>
      </c>
      <c r="D286" s="37" t="s">
        <v>2040</v>
      </c>
      <c r="E286" s="37">
        <v>15</v>
      </c>
      <c r="F286" s="37" t="s">
        <v>2041</v>
      </c>
      <c r="G286" s="235" t="s">
        <v>35</v>
      </c>
      <c r="H286" s="12" t="s">
        <v>36</v>
      </c>
      <c r="I286" s="37" t="s">
        <v>91</v>
      </c>
      <c r="J286" s="65">
        <v>60</v>
      </c>
      <c r="K286" s="65" t="s">
        <v>2042</v>
      </c>
      <c r="L286" s="201"/>
      <c r="M286" s="37">
        <v>1</v>
      </c>
      <c r="N286" s="37">
        <v>2111247</v>
      </c>
      <c r="O286" s="37" t="s">
        <v>2043</v>
      </c>
      <c r="P286" s="37" t="s">
        <v>162</v>
      </c>
      <c r="Q286" s="60">
        <v>0</v>
      </c>
      <c r="R286" s="60">
        <v>0</v>
      </c>
      <c r="S286" s="60">
        <f t="shared" si="8"/>
        <v>0</v>
      </c>
      <c r="T286" s="37" t="s">
        <v>41</v>
      </c>
      <c r="U286" s="37" t="s">
        <v>2242</v>
      </c>
      <c r="V286" s="131" t="s">
        <v>184</v>
      </c>
      <c r="W286" s="216" t="s">
        <v>1251</v>
      </c>
      <c r="X286" s="215" t="s">
        <v>78</v>
      </c>
    </row>
    <row r="287" spans="1:24" ht="128.25" hidden="1" customHeight="1">
      <c r="A287" s="37" t="s">
        <v>421</v>
      </c>
      <c r="B287" s="37" t="s">
        <v>2039</v>
      </c>
      <c r="C287" s="37" t="s">
        <v>2039</v>
      </c>
      <c r="D287" s="37" t="s">
        <v>2040</v>
      </c>
      <c r="E287" s="37">
        <v>15</v>
      </c>
      <c r="F287" s="37" t="s">
        <v>2041</v>
      </c>
      <c r="G287" s="235" t="s">
        <v>35</v>
      </c>
      <c r="H287" s="12" t="s">
        <v>36</v>
      </c>
      <c r="I287" s="37" t="s">
        <v>91</v>
      </c>
      <c r="J287" s="65">
        <v>60</v>
      </c>
      <c r="K287" s="65" t="s">
        <v>2042</v>
      </c>
      <c r="L287" s="201"/>
      <c r="M287" s="37">
        <v>1</v>
      </c>
      <c r="N287" s="37">
        <v>1552039</v>
      </c>
      <c r="O287" s="37" t="s">
        <v>2044</v>
      </c>
      <c r="P287" s="37" t="s">
        <v>162</v>
      </c>
      <c r="Q287" s="60">
        <v>0</v>
      </c>
      <c r="R287" s="60">
        <v>0</v>
      </c>
      <c r="S287" s="60">
        <f t="shared" si="8"/>
        <v>0</v>
      </c>
      <c r="T287" s="37" t="s">
        <v>41</v>
      </c>
      <c r="U287" s="37" t="s">
        <v>2242</v>
      </c>
      <c r="V287" s="131" t="s">
        <v>184</v>
      </c>
      <c r="W287" s="216" t="s">
        <v>1251</v>
      </c>
      <c r="X287" s="215" t="s">
        <v>78</v>
      </c>
    </row>
    <row r="288" spans="1:24" ht="128.25" hidden="1" customHeight="1">
      <c r="A288" s="37" t="s">
        <v>421</v>
      </c>
      <c r="B288" s="37" t="s">
        <v>2039</v>
      </c>
      <c r="C288" s="37" t="s">
        <v>2039</v>
      </c>
      <c r="D288" s="37" t="s">
        <v>2040</v>
      </c>
      <c r="E288" s="37">
        <v>15</v>
      </c>
      <c r="F288" s="37" t="s">
        <v>2041</v>
      </c>
      <c r="G288" s="235" t="s">
        <v>35</v>
      </c>
      <c r="H288" s="12" t="s">
        <v>36</v>
      </c>
      <c r="I288" s="37" t="s">
        <v>91</v>
      </c>
      <c r="J288" s="65">
        <v>60</v>
      </c>
      <c r="K288" s="65" t="s">
        <v>2042</v>
      </c>
      <c r="L288" s="201"/>
      <c r="M288" s="37">
        <v>1</v>
      </c>
      <c r="N288" s="37"/>
      <c r="O288" s="37" t="s">
        <v>2045</v>
      </c>
      <c r="P288" s="37" t="s">
        <v>162</v>
      </c>
      <c r="Q288" s="60">
        <v>0</v>
      </c>
      <c r="R288" s="60">
        <v>0</v>
      </c>
      <c r="S288" s="60">
        <f t="shared" si="8"/>
        <v>0</v>
      </c>
      <c r="T288" s="37" t="s">
        <v>41</v>
      </c>
      <c r="U288" s="37" t="s">
        <v>2242</v>
      </c>
      <c r="V288" s="131" t="s">
        <v>184</v>
      </c>
      <c r="W288" s="216" t="s">
        <v>1251</v>
      </c>
      <c r="X288" s="215" t="s">
        <v>78</v>
      </c>
    </row>
    <row r="289" spans="1:24" ht="128.25" hidden="1" customHeight="1">
      <c r="A289" s="37" t="s">
        <v>421</v>
      </c>
      <c r="B289" s="37" t="s">
        <v>2039</v>
      </c>
      <c r="C289" s="37" t="s">
        <v>2039</v>
      </c>
      <c r="D289" s="37" t="s">
        <v>2040</v>
      </c>
      <c r="E289" s="37">
        <v>15</v>
      </c>
      <c r="F289" s="37" t="s">
        <v>2041</v>
      </c>
      <c r="G289" s="235" t="s">
        <v>35</v>
      </c>
      <c r="H289" s="12" t="s">
        <v>36</v>
      </c>
      <c r="I289" s="37" t="s">
        <v>91</v>
      </c>
      <c r="J289" s="65">
        <v>60</v>
      </c>
      <c r="K289" s="65" t="s">
        <v>2042</v>
      </c>
      <c r="L289" s="201"/>
      <c r="M289" s="37">
        <v>1</v>
      </c>
      <c r="N289" s="37">
        <v>2091119</v>
      </c>
      <c r="O289" s="37" t="s">
        <v>2046</v>
      </c>
      <c r="P289" s="37" t="s">
        <v>2047</v>
      </c>
      <c r="Q289" s="60">
        <v>0</v>
      </c>
      <c r="R289" s="60">
        <v>0</v>
      </c>
      <c r="S289" s="60">
        <f t="shared" si="8"/>
        <v>0</v>
      </c>
      <c r="T289" s="37" t="s">
        <v>41</v>
      </c>
      <c r="U289" s="37" t="s">
        <v>2242</v>
      </c>
      <c r="V289" s="131" t="s">
        <v>184</v>
      </c>
      <c r="W289" s="216" t="s">
        <v>1251</v>
      </c>
      <c r="X289" s="215" t="s">
        <v>78</v>
      </c>
    </row>
    <row r="290" spans="1:24" ht="128.25" hidden="1" customHeight="1">
      <c r="A290" s="37" t="s">
        <v>421</v>
      </c>
      <c r="B290" s="37" t="s">
        <v>2039</v>
      </c>
      <c r="C290" s="37" t="s">
        <v>2039</v>
      </c>
      <c r="D290" s="37" t="s">
        <v>2040</v>
      </c>
      <c r="E290" s="37">
        <v>15</v>
      </c>
      <c r="F290" s="37" t="s">
        <v>2041</v>
      </c>
      <c r="G290" s="235" t="s">
        <v>35</v>
      </c>
      <c r="H290" s="12" t="s">
        <v>36</v>
      </c>
      <c r="I290" s="37" t="s">
        <v>91</v>
      </c>
      <c r="J290" s="65">
        <v>60</v>
      </c>
      <c r="K290" s="65" t="s">
        <v>2042</v>
      </c>
      <c r="L290" s="201"/>
      <c r="M290" s="37">
        <v>1</v>
      </c>
      <c r="N290" s="37">
        <v>1568339</v>
      </c>
      <c r="O290" s="37" t="s">
        <v>2048</v>
      </c>
      <c r="P290" s="37" t="s">
        <v>162</v>
      </c>
      <c r="Q290" s="60">
        <v>0</v>
      </c>
      <c r="R290" s="60">
        <v>0</v>
      </c>
      <c r="S290" s="60">
        <f t="shared" si="8"/>
        <v>0</v>
      </c>
      <c r="T290" s="37" t="s">
        <v>41</v>
      </c>
      <c r="U290" s="37" t="s">
        <v>2242</v>
      </c>
      <c r="V290" s="131" t="s">
        <v>184</v>
      </c>
      <c r="W290" s="216" t="s">
        <v>1251</v>
      </c>
      <c r="X290" s="215" t="s">
        <v>78</v>
      </c>
    </row>
    <row r="291" spans="1:24" ht="128.25" hidden="1" customHeight="1">
      <c r="A291" s="12" t="s">
        <v>421</v>
      </c>
      <c r="B291" s="12" t="s">
        <v>1728</v>
      </c>
      <c r="C291" s="12" t="s">
        <v>1728</v>
      </c>
      <c r="D291" s="12" t="s">
        <v>1729</v>
      </c>
      <c r="E291" s="12">
        <v>15</v>
      </c>
      <c r="F291" s="12" t="s">
        <v>1730</v>
      </c>
      <c r="G291" s="12" t="s">
        <v>35</v>
      </c>
      <c r="H291" s="12" t="s">
        <v>154</v>
      </c>
      <c r="I291" s="12" t="s">
        <v>37</v>
      </c>
      <c r="J291" s="62">
        <v>360</v>
      </c>
      <c r="K291" s="65">
        <v>2020</v>
      </c>
      <c r="L291" s="201"/>
      <c r="M291" s="12">
        <v>1</v>
      </c>
      <c r="N291" s="12">
        <v>1568148</v>
      </c>
      <c r="O291" s="12" t="s">
        <v>1731</v>
      </c>
      <c r="P291" s="12" t="s">
        <v>162</v>
      </c>
      <c r="Q291" s="64">
        <v>0</v>
      </c>
      <c r="R291" s="60">
        <v>0</v>
      </c>
      <c r="S291" s="64">
        <f t="shared" si="8"/>
        <v>0</v>
      </c>
      <c r="T291" s="12" t="s">
        <v>228</v>
      </c>
      <c r="U291" s="12" t="s">
        <v>2479</v>
      </c>
      <c r="V291" s="213" t="s">
        <v>539</v>
      </c>
      <c r="W291" s="216" t="s">
        <v>540</v>
      </c>
      <c r="X291" s="217"/>
    </row>
    <row r="292" spans="1:24" ht="128.25" hidden="1" customHeight="1">
      <c r="A292" s="37" t="s">
        <v>421</v>
      </c>
      <c r="B292" s="37" t="s">
        <v>1527</v>
      </c>
      <c r="C292" s="37" t="s">
        <v>1527</v>
      </c>
      <c r="D292" s="37" t="s">
        <v>1540</v>
      </c>
      <c r="E292" s="37">
        <v>10</v>
      </c>
      <c r="F292" s="37" t="s">
        <v>1541</v>
      </c>
      <c r="G292" s="37" t="s">
        <v>45</v>
      </c>
      <c r="H292" s="12" t="s">
        <v>36</v>
      </c>
      <c r="I292" s="37" t="s">
        <v>37</v>
      </c>
      <c r="J292" s="65">
        <v>16</v>
      </c>
      <c r="K292" s="65" t="s">
        <v>1542</v>
      </c>
      <c r="L292" s="201"/>
      <c r="M292" s="37">
        <v>10</v>
      </c>
      <c r="N292" s="201" t="s">
        <v>995</v>
      </c>
      <c r="O292" s="201" t="s">
        <v>995</v>
      </c>
      <c r="P292" s="201" t="s">
        <v>995</v>
      </c>
      <c r="Q292" s="60">
        <v>1400</v>
      </c>
      <c r="R292" s="60">
        <v>0</v>
      </c>
      <c r="S292" s="60">
        <f t="shared" si="8"/>
        <v>14000</v>
      </c>
      <c r="T292" s="37" t="s">
        <v>41</v>
      </c>
      <c r="U292" s="131" t="s">
        <v>2220</v>
      </c>
      <c r="V292" s="131" t="s">
        <v>243</v>
      </c>
      <c r="W292" s="131" t="s">
        <v>244</v>
      </c>
      <c r="X292" s="215" t="s">
        <v>58</v>
      </c>
    </row>
    <row r="293" spans="1:24" ht="128.25" hidden="1" customHeight="1">
      <c r="A293" s="37" t="s">
        <v>421</v>
      </c>
      <c r="B293" s="37" t="s">
        <v>1527</v>
      </c>
      <c r="C293" s="37" t="s">
        <v>1527</v>
      </c>
      <c r="D293" s="37" t="s">
        <v>1543</v>
      </c>
      <c r="E293" s="37">
        <v>12</v>
      </c>
      <c r="F293" s="12" t="s">
        <v>1544</v>
      </c>
      <c r="G293" s="12" t="s">
        <v>45</v>
      </c>
      <c r="H293" s="12" t="s">
        <v>36</v>
      </c>
      <c r="I293" s="37" t="s">
        <v>37</v>
      </c>
      <c r="J293" s="65">
        <v>4</v>
      </c>
      <c r="K293" s="65">
        <v>43929</v>
      </c>
      <c r="L293" s="201"/>
      <c r="M293" s="37">
        <v>5</v>
      </c>
      <c r="N293" s="201" t="s">
        <v>995</v>
      </c>
      <c r="O293" s="201" t="s">
        <v>995</v>
      </c>
      <c r="P293" s="201" t="s">
        <v>995</v>
      </c>
      <c r="Q293" s="60">
        <v>0</v>
      </c>
      <c r="R293" s="60">
        <v>0</v>
      </c>
      <c r="S293" s="60">
        <f t="shared" si="8"/>
        <v>0</v>
      </c>
      <c r="T293" s="37" t="s">
        <v>41</v>
      </c>
      <c r="U293" s="131" t="s">
        <v>2244</v>
      </c>
      <c r="V293" s="131" t="s">
        <v>243</v>
      </c>
      <c r="W293" s="216" t="s">
        <v>244</v>
      </c>
      <c r="X293" s="215" t="s">
        <v>58</v>
      </c>
    </row>
    <row r="294" spans="1:24" ht="128.25" hidden="1" customHeight="1">
      <c r="A294" s="37" t="s">
        <v>421</v>
      </c>
      <c r="B294" s="37" t="s">
        <v>2039</v>
      </c>
      <c r="C294" s="37" t="s">
        <v>2039</v>
      </c>
      <c r="D294" s="37" t="s">
        <v>2049</v>
      </c>
      <c r="E294" s="37">
        <v>20</v>
      </c>
      <c r="F294" s="37" t="s">
        <v>2050</v>
      </c>
      <c r="G294" s="37" t="s">
        <v>35</v>
      </c>
      <c r="H294" s="37" t="s">
        <v>544</v>
      </c>
      <c r="I294" s="37" t="s">
        <v>37</v>
      </c>
      <c r="J294" s="65">
        <v>80</v>
      </c>
      <c r="K294" s="65" t="s">
        <v>2051</v>
      </c>
      <c r="L294" s="201"/>
      <c r="M294" s="37">
        <v>6</v>
      </c>
      <c r="N294" s="37">
        <v>1552039</v>
      </c>
      <c r="O294" s="37" t="s">
        <v>2044</v>
      </c>
      <c r="P294" s="37" t="s">
        <v>1088</v>
      </c>
      <c r="Q294" s="60">
        <v>0</v>
      </c>
      <c r="R294" s="60">
        <v>0</v>
      </c>
      <c r="S294" s="60">
        <f t="shared" si="8"/>
        <v>0</v>
      </c>
      <c r="T294" s="37" t="s">
        <v>41</v>
      </c>
      <c r="U294" s="37" t="s">
        <v>2480</v>
      </c>
      <c r="V294" s="216" t="s">
        <v>184</v>
      </c>
      <c r="W294" s="216" t="s">
        <v>248</v>
      </c>
      <c r="X294" s="215"/>
    </row>
    <row r="295" spans="1:24" ht="128.25" hidden="1" customHeight="1">
      <c r="A295" s="37" t="s">
        <v>421</v>
      </c>
      <c r="B295" s="37" t="s">
        <v>2039</v>
      </c>
      <c r="C295" s="37" t="s">
        <v>2039</v>
      </c>
      <c r="D295" s="37" t="s">
        <v>2049</v>
      </c>
      <c r="E295" s="37">
        <v>20</v>
      </c>
      <c r="F295" s="37" t="s">
        <v>2050</v>
      </c>
      <c r="G295" s="37" t="s">
        <v>35</v>
      </c>
      <c r="H295" s="37" t="s">
        <v>544</v>
      </c>
      <c r="I295" s="37" t="s">
        <v>37</v>
      </c>
      <c r="J295" s="65">
        <v>80</v>
      </c>
      <c r="K295" s="65" t="s">
        <v>2051</v>
      </c>
      <c r="L295" s="201"/>
      <c r="M295" s="37">
        <v>1</v>
      </c>
      <c r="N295" s="37">
        <v>2111247</v>
      </c>
      <c r="O295" s="37" t="s">
        <v>2043</v>
      </c>
      <c r="P295" s="37" t="s">
        <v>1088</v>
      </c>
      <c r="Q295" s="60">
        <v>0</v>
      </c>
      <c r="R295" s="60">
        <v>0</v>
      </c>
      <c r="S295" s="60">
        <f t="shared" si="8"/>
        <v>0</v>
      </c>
      <c r="T295" s="37" t="s">
        <v>41</v>
      </c>
      <c r="U295" s="37" t="s">
        <v>2480</v>
      </c>
      <c r="V295" s="216" t="s">
        <v>184</v>
      </c>
      <c r="W295" s="216" t="s">
        <v>248</v>
      </c>
      <c r="X295" s="215"/>
    </row>
    <row r="296" spans="1:24" ht="128.25" hidden="1" customHeight="1">
      <c r="A296" s="37" t="s">
        <v>421</v>
      </c>
      <c r="B296" s="37" t="s">
        <v>2039</v>
      </c>
      <c r="C296" s="37" t="s">
        <v>2039</v>
      </c>
      <c r="D296" s="37" t="s">
        <v>2049</v>
      </c>
      <c r="E296" s="37">
        <v>20</v>
      </c>
      <c r="F296" s="37" t="s">
        <v>2050</v>
      </c>
      <c r="G296" s="37" t="s">
        <v>35</v>
      </c>
      <c r="H296" s="37" t="s">
        <v>544</v>
      </c>
      <c r="I296" s="37" t="s">
        <v>37</v>
      </c>
      <c r="J296" s="65">
        <v>80</v>
      </c>
      <c r="K296" s="65" t="s">
        <v>2051</v>
      </c>
      <c r="L296" s="201"/>
      <c r="M296" s="37">
        <v>1</v>
      </c>
      <c r="N296" s="37"/>
      <c r="O296" s="37" t="s">
        <v>2045</v>
      </c>
      <c r="P296" s="37" t="s">
        <v>1088</v>
      </c>
      <c r="Q296" s="60">
        <v>0</v>
      </c>
      <c r="R296" s="60">
        <v>0</v>
      </c>
      <c r="S296" s="60">
        <f t="shared" si="8"/>
        <v>0</v>
      </c>
      <c r="T296" s="37" t="s">
        <v>41</v>
      </c>
      <c r="U296" s="37" t="s">
        <v>2480</v>
      </c>
      <c r="V296" s="216" t="s">
        <v>184</v>
      </c>
      <c r="W296" s="216" t="s">
        <v>248</v>
      </c>
      <c r="X296" s="215"/>
    </row>
    <row r="297" spans="1:24" ht="128.25" hidden="1" customHeight="1">
      <c r="A297" s="37" t="s">
        <v>421</v>
      </c>
      <c r="B297" s="37" t="s">
        <v>2039</v>
      </c>
      <c r="C297" s="37" t="s">
        <v>2039</v>
      </c>
      <c r="D297" s="37" t="s">
        <v>2049</v>
      </c>
      <c r="E297" s="37">
        <v>20</v>
      </c>
      <c r="F297" s="37" t="s">
        <v>2050</v>
      </c>
      <c r="G297" s="37" t="s">
        <v>35</v>
      </c>
      <c r="H297" s="37" t="s">
        <v>544</v>
      </c>
      <c r="I297" s="37" t="s">
        <v>37</v>
      </c>
      <c r="J297" s="65">
        <v>80</v>
      </c>
      <c r="K297" s="65" t="s">
        <v>2051</v>
      </c>
      <c r="L297" s="201"/>
      <c r="M297" s="37">
        <v>1</v>
      </c>
      <c r="N297" s="37">
        <v>1492815</v>
      </c>
      <c r="O297" s="37" t="s">
        <v>2052</v>
      </c>
      <c r="P297" s="37" t="s">
        <v>1088</v>
      </c>
      <c r="Q297" s="60">
        <v>0</v>
      </c>
      <c r="R297" s="60">
        <v>0</v>
      </c>
      <c r="S297" s="60">
        <f t="shared" si="8"/>
        <v>0</v>
      </c>
      <c r="T297" s="37" t="s">
        <v>41</v>
      </c>
      <c r="U297" s="37" t="s">
        <v>2480</v>
      </c>
      <c r="V297" s="216" t="s">
        <v>184</v>
      </c>
      <c r="W297" s="216" t="s">
        <v>248</v>
      </c>
      <c r="X297" s="215"/>
    </row>
    <row r="298" spans="1:24" ht="128.25" hidden="1" customHeight="1">
      <c r="A298" s="37" t="s">
        <v>421</v>
      </c>
      <c r="B298" s="37" t="s">
        <v>2039</v>
      </c>
      <c r="C298" s="37" t="s">
        <v>2039</v>
      </c>
      <c r="D298" s="37" t="s">
        <v>2049</v>
      </c>
      <c r="E298" s="37">
        <v>20</v>
      </c>
      <c r="F298" s="37" t="s">
        <v>2050</v>
      </c>
      <c r="G298" s="37" t="s">
        <v>35</v>
      </c>
      <c r="H298" s="37" t="s">
        <v>544</v>
      </c>
      <c r="I298" s="37" t="s">
        <v>37</v>
      </c>
      <c r="J298" s="65">
        <v>80</v>
      </c>
      <c r="K298" s="65" t="s">
        <v>2051</v>
      </c>
      <c r="L298" s="201"/>
      <c r="M298" s="37">
        <v>1</v>
      </c>
      <c r="N298" s="37"/>
      <c r="O298" s="37" t="s">
        <v>2053</v>
      </c>
      <c r="P298" s="37" t="s">
        <v>1088</v>
      </c>
      <c r="Q298" s="60">
        <v>0</v>
      </c>
      <c r="R298" s="60">
        <v>0</v>
      </c>
      <c r="S298" s="60">
        <f t="shared" si="8"/>
        <v>0</v>
      </c>
      <c r="T298" s="37" t="s">
        <v>41</v>
      </c>
      <c r="U298" s="37" t="s">
        <v>2480</v>
      </c>
      <c r="V298" s="216" t="s">
        <v>184</v>
      </c>
      <c r="W298" s="216" t="s">
        <v>248</v>
      </c>
      <c r="X298" s="215"/>
    </row>
    <row r="299" spans="1:24" ht="128.25" hidden="1" customHeight="1">
      <c r="A299" s="37" t="s">
        <v>421</v>
      </c>
      <c r="B299" s="37" t="s">
        <v>2039</v>
      </c>
      <c r="C299" s="37" t="s">
        <v>2039</v>
      </c>
      <c r="D299" s="37" t="s">
        <v>2049</v>
      </c>
      <c r="E299" s="37">
        <v>20</v>
      </c>
      <c r="F299" s="37" t="s">
        <v>2050</v>
      </c>
      <c r="G299" s="37" t="s">
        <v>35</v>
      </c>
      <c r="H299" s="37" t="s">
        <v>544</v>
      </c>
      <c r="I299" s="37" t="s">
        <v>37</v>
      </c>
      <c r="J299" s="65">
        <v>80</v>
      </c>
      <c r="K299" s="65" t="s">
        <v>2051</v>
      </c>
      <c r="L299" s="201"/>
      <c r="M299" s="37">
        <v>1</v>
      </c>
      <c r="N299" s="37">
        <v>1491408</v>
      </c>
      <c r="O299" s="37" t="s">
        <v>2054</v>
      </c>
      <c r="P299" s="37" t="s">
        <v>1088</v>
      </c>
      <c r="Q299" s="60">
        <v>0</v>
      </c>
      <c r="R299" s="60">
        <v>0</v>
      </c>
      <c r="S299" s="60">
        <f t="shared" si="8"/>
        <v>0</v>
      </c>
      <c r="T299" s="37" t="s">
        <v>41</v>
      </c>
      <c r="U299" s="37" t="s">
        <v>2480</v>
      </c>
      <c r="V299" s="216" t="s">
        <v>184</v>
      </c>
      <c r="W299" s="216" t="s">
        <v>248</v>
      </c>
      <c r="X299" s="215"/>
    </row>
    <row r="300" spans="1:24" ht="128.25" hidden="1" customHeight="1">
      <c r="A300" s="37" t="s">
        <v>421</v>
      </c>
      <c r="B300" s="37" t="s">
        <v>1527</v>
      </c>
      <c r="C300" s="37" t="s">
        <v>1527</v>
      </c>
      <c r="D300" s="37" t="s">
        <v>1545</v>
      </c>
      <c r="E300" s="37">
        <v>15</v>
      </c>
      <c r="F300" s="37" t="s">
        <v>1546</v>
      </c>
      <c r="G300" s="37" t="s">
        <v>45</v>
      </c>
      <c r="H300" s="12" t="s">
        <v>36</v>
      </c>
      <c r="I300" s="37" t="s">
        <v>37</v>
      </c>
      <c r="J300" s="65">
        <v>40</v>
      </c>
      <c r="K300" s="65" t="s">
        <v>1547</v>
      </c>
      <c r="L300" s="201"/>
      <c r="M300" s="37">
        <v>40</v>
      </c>
      <c r="N300" s="201" t="s">
        <v>995</v>
      </c>
      <c r="O300" s="201" t="s">
        <v>995</v>
      </c>
      <c r="P300" s="201" t="s">
        <v>995</v>
      </c>
      <c r="Q300" s="60">
        <v>600</v>
      </c>
      <c r="R300" s="60">
        <v>0</v>
      </c>
      <c r="S300" s="60">
        <f t="shared" si="8"/>
        <v>24000</v>
      </c>
      <c r="T300" s="37" t="s">
        <v>41</v>
      </c>
      <c r="U300" s="131" t="s">
        <v>2220</v>
      </c>
      <c r="V300" s="131" t="s">
        <v>42</v>
      </c>
      <c r="W300" s="131" t="s">
        <v>43</v>
      </c>
      <c r="X300" s="215" t="s">
        <v>50</v>
      </c>
    </row>
    <row r="301" spans="1:24" ht="128.25" hidden="1" customHeight="1">
      <c r="A301" s="37" t="s">
        <v>421</v>
      </c>
      <c r="B301" s="37" t="s">
        <v>2039</v>
      </c>
      <c r="C301" s="37" t="s">
        <v>2039</v>
      </c>
      <c r="D301" s="37" t="s">
        <v>2055</v>
      </c>
      <c r="E301" s="37">
        <v>20</v>
      </c>
      <c r="F301" s="37" t="s">
        <v>2056</v>
      </c>
      <c r="G301" s="37" t="s">
        <v>45</v>
      </c>
      <c r="H301" s="37" t="s">
        <v>544</v>
      </c>
      <c r="I301" s="37" t="s">
        <v>37</v>
      </c>
      <c r="J301" s="65">
        <v>40</v>
      </c>
      <c r="K301" s="65" t="s">
        <v>2051</v>
      </c>
      <c r="L301" s="201"/>
      <c r="M301" s="37">
        <v>1</v>
      </c>
      <c r="N301" s="37">
        <v>1568339</v>
      </c>
      <c r="O301" s="37" t="s">
        <v>2048</v>
      </c>
      <c r="P301" s="37" t="s">
        <v>1088</v>
      </c>
      <c r="Q301" s="60">
        <v>0</v>
      </c>
      <c r="R301" s="60">
        <v>0</v>
      </c>
      <c r="S301" s="60">
        <f t="shared" si="8"/>
        <v>0</v>
      </c>
      <c r="T301" s="37" t="s">
        <v>41</v>
      </c>
      <c r="U301" s="37" t="s">
        <v>2246</v>
      </c>
      <c r="V301" s="210" t="s">
        <v>148</v>
      </c>
      <c r="W301" s="131" t="s">
        <v>225</v>
      </c>
      <c r="X301" s="219" t="s">
        <v>50</v>
      </c>
    </row>
    <row r="302" spans="1:24" ht="128.25" hidden="1" customHeight="1">
      <c r="A302" s="37" t="s">
        <v>421</v>
      </c>
      <c r="B302" s="37" t="s">
        <v>2039</v>
      </c>
      <c r="C302" s="37" t="s">
        <v>2039</v>
      </c>
      <c r="D302" s="37" t="s">
        <v>2055</v>
      </c>
      <c r="E302" s="37">
        <v>20</v>
      </c>
      <c r="F302" s="37" t="s">
        <v>2056</v>
      </c>
      <c r="G302" s="37" t="s">
        <v>45</v>
      </c>
      <c r="H302" s="37" t="s">
        <v>544</v>
      </c>
      <c r="I302" s="37" t="s">
        <v>37</v>
      </c>
      <c r="J302" s="65">
        <v>40</v>
      </c>
      <c r="K302" s="65" t="s">
        <v>2051</v>
      </c>
      <c r="L302" s="201"/>
      <c r="M302" s="37">
        <v>1</v>
      </c>
      <c r="N302" s="37">
        <v>2091119</v>
      </c>
      <c r="O302" s="37" t="s">
        <v>2046</v>
      </c>
      <c r="P302" s="37" t="s">
        <v>268</v>
      </c>
      <c r="Q302" s="60">
        <v>0</v>
      </c>
      <c r="R302" s="60">
        <v>0</v>
      </c>
      <c r="S302" s="60">
        <f t="shared" si="8"/>
        <v>0</v>
      </c>
      <c r="T302" s="37" t="s">
        <v>41</v>
      </c>
      <c r="U302" s="37" t="s">
        <v>2246</v>
      </c>
      <c r="V302" s="210" t="s">
        <v>148</v>
      </c>
      <c r="W302" s="131" t="s">
        <v>225</v>
      </c>
      <c r="X302" s="219" t="s">
        <v>50</v>
      </c>
    </row>
    <row r="303" spans="1:24" ht="128.25" hidden="1" customHeight="1">
      <c r="A303" s="37" t="s">
        <v>421</v>
      </c>
      <c r="B303" s="37" t="s">
        <v>2039</v>
      </c>
      <c r="C303" s="37" t="s">
        <v>2039</v>
      </c>
      <c r="D303" s="37" t="s">
        <v>2055</v>
      </c>
      <c r="E303" s="37">
        <v>20</v>
      </c>
      <c r="F303" s="37" t="s">
        <v>2056</v>
      </c>
      <c r="G303" s="37" t="s">
        <v>45</v>
      </c>
      <c r="H303" s="37" t="s">
        <v>544</v>
      </c>
      <c r="I303" s="37" t="s">
        <v>37</v>
      </c>
      <c r="J303" s="65">
        <v>40</v>
      </c>
      <c r="K303" s="65" t="s">
        <v>2051</v>
      </c>
      <c r="L303" s="201"/>
      <c r="M303" s="37">
        <v>1</v>
      </c>
      <c r="N303" s="37"/>
      <c r="O303" s="37" t="s">
        <v>2057</v>
      </c>
      <c r="P303" s="37" t="s">
        <v>1088</v>
      </c>
      <c r="Q303" s="60">
        <v>0</v>
      </c>
      <c r="R303" s="60">
        <v>0</v>
      </c>
      <c r="S303" s="60">
        <f t="shared" si="8"/>
        <v>0</v>
      </c>
      <c r="T303" s="37" t="s">
        <v>41</v>
      </c>
      <c r="U303" s="37" t="s">
        <v>2246</v>
      </c>
      <c r="V303" s="210" t="s">
        <v>148</v>
      </c>
      <c r="W303" s="131" t="s">
        <v>225</v>
      </c>
      <c r="X303" s="219" t="s">
        <v>50</v>
      </c>
    </row>
    <row r="304" spans="1:24" ht="128.25" hidden="1" customHeight="1">
      <c r="A304" s="37" t="s">
        <v>421</v>
      </c>
      <c r="B304" s="37" t="s">
        <v>1527</v>
      </c>
      <c r="C304" s="37" t="s">
        <v>1527</v>
      </c>
      <c r="D304" s="37" t="s">
        <v>1540</v>
      </c>
      <c r="E304" s="37">
        <v>10</v>
      </c>
      <c r="F304" s="37" t="s">
        <v>1548</v>
      </c>
      <c r="G304" s="37" t="s">
        <v>45</v>
      </c>
      <c r="H304" s="12" t="s">
        <v>36</v>
      </c>
      <c r="I304" s="37" t="s">
        <v>37</v>
      </c>
      <c r="J304" s="65">
        <v>15</v>
      </c>
      <c r="K304" s="65" t="s">
        <v>1549</v>
      </c>
      <c r="L304" s="201"/>
      <c r="M304" s="37">
        <v>20</v>
      </c>
      <c r="N304" s="201" t="s">
        <v>995</v>
      </c>
      <c r="O304" s="201" t="s">
        <v>995</v>
      </c>
      <c r="P304" s="201" t="s">
        <v>995</v>
      </c>
      <c r="Q304" s="60">
        <v>2130</v>
      </c>
      <c r="R304" s="60">
        <v>0</v>
      </c>
      <c r="S304" s="60">
        <f t="shared" si="8"/>
        <v>42600</v>
      </c>
      <c r="T304" s="37" t="s">
        <v>41</v>
      </c>
      <c r="U304" s="131" t="s">
        <v>2247</v>
      </c>
      <c r="V304" s="131" t="s">
        <v>336</v>
      </c>
      <c r="W304" s="131" t="s">
        <v>1550</v>
      </c>
      <c r="X304" s="215" t="s">
        <v>50</v>
      </c>
    </row>
    <row r="305" spans="1:24" s="222" customFormat="1" ht="128.25" hidden="1" customHeight="1">
      <c r="A305" s="12" t="s">
        <v>421</v>
      </c>
      <c r="B305" s="12" t="s">
        <v>2039</v>
      </c>
      <c r="C305" s="12" t="s">
        <v>2039</v>
      </c>
      <c r="D305" s="12" t="s">
        <v>2058</v>
      </c>
      <c r="E305" s="12">
        <v>20</v>
      </c>
      <c r="F305" s="12" t="s">
        <v>2059</v>
      </c>
      <c r="G305" s="12" t="s">
        <v>45</v>
      </c>
      <c r="H305" s="12" t="s">
        <v>36</v>
      </c>
      <c r="I305" s="12" t="s">
        <v>91</v>
      </c>
      <c r="J305" s="62">
        <v>40</v>
      </c>
      <c r="K305" s="65" t="s">
        <v>2051</v>
      </c>
      <c r="L305" s="201"/>
      <c r="M305" s="12">
        <v>1</v>
      </c>
      <c r="N305" s="12">
        <v>1491408</v>
      </c>
      <c r="O305" s="12" t="s">
        <v>2054</v>
      </c>
      <c r="P305" s="12" t="s">
        <v>1088</v>
      </c>
      <c r="Q305" s="64">
        <v>0</v>
      </c>
      <c r="R305" s="64">
        <v>0</v>
      </c>
      <c r="S305" s="64">
        <f t="shared" si="8"/>
        <v>0</v>
      </c>
      <c r="T305" s="12" t="s">
        <v>41</v>
      </c>
      <c r="U305" s="12" t="s">
        <v>2248</v>
      </c>
      <c r="V305" s="131" t="s">
        <v>148</v>
      </c>
      <c r="W305" s="221" t="s">
        <v>149</v>
      </c>
      <c r="X305" s="215" t="s">
        <v>50</v>
      </c>
    </row>
    <row r="306" spans="1:24" s="222" customFormat="1" ht="128.25" hidden="1" customHeight="1">
      <c r="A306" s="12" t="s">
        <v>421</v>
      </c>
      <c r="B306" s="12" t="s">
        <v>2039</v>
      </c>
      <c r="C306" s="12" t="s">
        <v>2039</v>
      </c>
      <c r="D306" s="12" t="s">
        <v>2058</v>
      </c>
      <c r="E306" s="12">
        <v>20</v>
      </c>
      <c r="F306" s="12" t="s">
        <v>2059</v>
      </c>
      <c r="G306" s="12" t="s">
        <v>45</v>
      </c>
      <c r="H306" s="12" t="s">
        <v>36</v>
      </c>
      <c r="I306" s="12" t="s">
        <v>91</v>
      </c>
      <c r="J306" s="62">
        <v>40</v>
      </c>
      <c r="K306" s="65" t="s">
        <v>2051</v>
      </c>
      <c r="L306" s="201"/>
      <c r="M306" s="12">
        <v>1</v>
      </c>
      <c r="N306" s="12">
        <v>1492815</v>
      </c>
      <c r="O306" s="12" t="s">
        <v>2052</v>
      </c>
      <c r="P306" s="12" t="s">
        <v>1088</v>
      </c>
      <c r="Q306" s="64">
        <v>0</v>
      </c>
      <c r="R306" s="64">
        <v>0</v>
      </c>
      <c r="S306" s="64">
        <f t="shared" si="8"/>
        <v>0</v>
      </c>
      <c r="T306" s="12" t="s">
        <v>41</v>
      </c>
      <c r="U306" s="12" t="s">
        <v>2248</v>
      </c>
      <c r="V306" s="131" t="s">
        <v>148</v>
      </c>
      <c r="W306" s="221" t="s">
        <v>149</v>
      </c>
      <c r="X306" s="215" t="s">
        <v>50</v>
      </c>
    </row>
    <row r="307" spans="1:24" s="222" customFormat="1" ht="128.25" hidden="1" customHeight="1">
      <c r="A307" s="12" t="s">
        <v>421</v>
      </c>
      <c r="B307" s="12" t="s">
        <v>2039</v>
      </c>
      <c r="C307" s="12" t="s">
        <v>2039</v>
      </c>
      <c r="D307" s="12" t="s">
        <v>2058</v>
      </c>
      <c r="E307" s="12">
        <v>20</v>
      </c>
      <c r="F307" s="12" t="s">
        <v>2059</v>
      </c>
      <c r="G307" s="12" t="s">
        <v>45</v>
      </c>
      <c r="H307" s="12" t="s">
        <v>36</v>
      </c>
      <c r="I307" s="12" t="s">
        <v>91</v>
      </c>
      <c r="J307" s="62">
        <v>40</v>
      </c>
      <c r="K307" s="65" t="s">
        <v>2051</v>
      </c>
      <c r="L307" s="201"/>
      <c r="M307" s="12">
        <v>1</v>
      </c>
      <c r="N307" s="12"/>
      <c r="O307" s="12" t="s">
        <v>2053</v>
      </c>
      <c r="P307" s="12" t="s">
        <v>1088</v>
      </c>
      <c r="Q307" s="64">
        <v>0</v>
      </c>
      <c r="R307" s="64">
        <v>0</v>
      </c>
      <c r="S307" s="64">
        <f t="shared" si="8"/>
        <v>0</v>
      </c>
      <c r="T307" s="12" t="s">
        <v>41</v>
      </c>
      <c r="U307" s="12" t="s">
        <v>2248</v>
      </c>
      <c r="V307" s="131" t="s">
        <v>148</v>
      </c>
      <c r="W307" s="221" t="s">
        <v>149</v>
      </c>
      <c r="X307" s="215" t="s">
        <v>50</v>
      </c>
    </row>
    <row r="308" spans="1:24" s="222" customFormat="1" ht="128.25" hidden="1" customHeight="1">
      <c r="A308" s="12" t="s">
        <v>421</v>
      </c>
      <c r="B308" s="12" t="s">
        <v>2039</v>
      </c>
      <c r="C308" s="12" t="s">
        <v>2039</v>
      </c>
      <c r="D308" s="12" t="s">
        <v>2058</v>
      </c>
      <c r="E308" s="12">
        <v>20</v>
      </c>
      <c r="F308" s="12" t="s">
        <v>2059</v>
      </c>
      <c r="G308" s="12" t="s">
        <v>45</v>
      </c>
      <c r="H308" s="12" t="s">
        <v>36</v>
      </c>
      <c r="I308" s="12" t="s">
        <v>91</v>
      </c>
      <c r="J308" s="62">
        <v>40</v>
      </c>
      <c r="K308" s="65" t="s">
        <v>2051</v>
      </c>
      <c r="L308" s="201"/>
      <c r="M308" s="12">
        <v>1</v>
      </c>
      <c r="N308" s="12">
        <v>1786070</v>
      </c>
      <c r="O308" s="12" t="s">
        <v>2060</v>
      </c>
      <c r="P308" s="12" t="s">
        <v>2061</v>
      </c>
      <c r="Q308" s="64">
        <v>0</v>
      </c>
      <c r="R308" s="64">
        <v>0</v>
      </c>
      <c r="S308" s="64">
        <f t="shared" si="8"/>
        <v>0</v>
      </c>
      <c r="T308" s="12" t="s">
        <v>41</v>
      </c>
      <c r="U308" s="12" t="s">
        <v>2248</v>
      </c>
      <c r="V308" s="131" t="s">
        <v>148</v>
      </c>
      <c r="W308" s="221" t="s">
        <v>149</v>
      </c>
      <c r="X308" s="215" t="s">
        <v>50</v>
      </c>
    </row>
    <row r="309" spans="1:24" s="222" customFormat="1" ht="128.25" hidden="1" customHeight="1">
      <c r="A309" s="12" t="s">
        <v>421</v>
      </c>
      <c r="B309" s="12" t="s">
        <v>2039</v>
      </c>
      <c r="C309" s="12" t="s">
        <v>2039</v>
      </c>
      <c r="D309" s="12" t="s">
        <v>2058</v>
      </c>
      <c r="E309" s="12">
        <v>20</v>
      </c>
      <c r="F309" s="12" t="s">
        <v>2059</v>
      </c>
      <c r="G309" s="12" t="s">
        <v>45</v>
      </c>
      <c r="H309" s="12" t="s">
        <v>36</v>
      </c>
      <c r="I309" s="12" t="s">
        <v>91</v>
      </c>
      <c r="J309" s="62">
        <v>40</v>
      </c>
      <c r="K309" s="65" t="s">
        <v>2051</v>
      </c>
      <c r="L309" s="201"/>
      <c r="M309" s="12">
        <v>1</v>
      </c>
      <c r="N309" s="12">
        <v>1170751</v>
      </c>
      <c r="O309" s="12" t="s">
        <v>2062</v>
      </c>
      <c r="P309" s="12" t="s">
        <v>1088</v>
      </c>
      <c r="Q309" s="64">
        <v>0</v>
      </c>
      <c r="R309" s="64">
        <v>0</v>
      </c>
      <c r="S309" s="64">
        <f t="shared" si="8"/>
        <v>0</v>
      </c>
      <c r="T309" s="12" t="s">
        <v>41</v>
      </c>
      <c r="U309" s="12" t="s">
        <v>2248</v>
      </c>
      <c r="V309" s="131" t="s">
        <v>148</v>
      </c>
      <c r="W309" s="221" t="s">
        <v>149</v>
      </c>
      <c r="X309" s="215" t="s">
        <v>50</v>
      </c>
    </row>
    <row r="310" spans="1:24" s="222" customFormat="1" ht="128.25" hidden="1" customHeight="1">
      <c r="A310" s="12" t="s">
        <v>421</v>
      </c>
      <c r="B310" s="12" t="s">
        <v>2039</v>
      </c>
      <c r="C310" s="12" t="s">
        <v>2039</v>
      </c>
      <c r="D310" s="12" t="s">
        <v>2058</v>
      </c>
      <c r="E310" s="12">
        <v>20</v>
      </c>
      <c r="F310" s="12" t="s">
        <v>2059</v>
      </c>
      <c r="G310" s="12" t="s">
        <v>45</v>
      </c>
      <c r="H310" s="12" t="s">
        <v>36</v>
      </c>
      <c r="I310" s="12" t="s">
        <v>91</v>
      </c>
      <c r="J310" s="62">
        <v>40</v>
      </c>
      <c r="K310" s="65" t="s">
        <v>2051</v>
      </c>
      <c r="L310" s="201"/>
      <c r="M310" s="12">
        <v>1</v>
      </c>
      <c r="N310" s="12">
        <v>1491285</v>
      </c>
      <c r="O310" s="12" t="s">
        <v>2063</v>
      </c>
      <c r="P310" s="12" t="s">
        <v>1088</v>
      </c>
      <c r="Q310" s="64">
        <v>0</v>
      </c>
      <c r="R310" s="64">
        <v>0</v>
      </c>
      <c r="S310" s="64">
        <f t="shared" si="8"/>
        <v>0</v>
      </c>
      <c r="T310" s="12" t="s">
        <v>41</v>
      </c>
      <c r="U310" s="12" t="s">
        <v>2248</v>
      </c>
      <c r="V310" s="131" t="s">
        <v>148</v>
      </c>
      <c r="W310" s="221" t="s">
        <v>149</v>
      </c>
      <c r="X310" s="215" t="s">
        <v>50</v>
      </c>
    </row>
    <row r="311" spans="1:24" s="222" customFormat="1" ht="128.25" hidden="1" customHeight="1">
      <c r="A311" s="12" t="s">
        <v>421</v>
      </c>
      <c r="B311" s="12" t="s">
        <v>2039</v>
      </c>
      <c r="C311" s="12" t="s">
        <v>2039</v>
      </c>
      <c r="D311" s="12" t="s">
        <v>2058</v>
      </c>
      <c r="E311" s="12">
        <v>20</v>
      </c>
      <c r="F311" s="12" t="s">
        <v>2059</v>
      </c>
      <c r="G311" s="12" t="s">
        <v>45</v>
      </c>
      <c r="H311" s="12" t="s">
        <v>36</v>
      </c>
      <c r="I311" s="12" t="s">
        <v>91</v>
      </c>
      <c r="J311" s="62">
        <v>40</v>
      </c>
      <c r="K311" s="65" t="s">
        <v>2051</v>
      </c>
      <c r="L311" s="201"/>
      <c r="M311" s="12">
        <v>1</v>
      </c>
      <c r="N311" s="12"/>
      <c r="O311" s="12" t="s">
        <v>2064</v>
      </c>
      <c r="P311" s="12" t="s">
        <v>268</v>
      </c>
      <c r="Q311" s="64">
        <v>0</v>
      </c>
      <c r="R311" s="64">
        <v>0</v>
      </c>
      <c r="S311" s="64">
        <f t="shared" si="8"/>
        <v>0</v>
      </c>
      <c r="T311" s="12" t="s">
        <v>41</v>
      </c>
      <c r="U311" s="12" t="s">
        <v>2248</v>
      </c>
      <c r="V311" s="131" t="s">
        <v>148</v>
      </c>
      <c r="W311" s="221" t="s">
        <v>149</v>
      </c>
      <c r="X311" s="215" t="s">
        <v>50</v>
      </c>
    </row>
    <row r="312" spans="1:24" ht="128.25" hidden="1" customHeight="1">
      <c r="A312" s="37" t="s">
        <v>421</v>
      </c>
      <c r="B312" s="37" t="s">
        <v>1527</v>
      </c>
      <c r="C312" s="37" t="s">
        <v>1528</v>
      </c>
      <c r="D312" s="37" t="s">
        <v>1529</v>
      </c>
      <c r="E312" s="37">
        <v>15</v>
      </c>
      <c r="F312" s="37" t="s">
        <v>1530</v>
      </c>
      <c r="G312" s="37" t="s">
        <v>45</v>
      </c>
      <c r="H312" s="12" t="s">
        <v>36</v>
      </c>
      <c r="I312" s="37" t="s">
        <v>37</v>
      </c>
      <c r="J312" s="65">
        <v>40</v>
      </c>
      <c r="K312" s="65" t="s">
        <v>1531</v>
      </c>
      <c r="L312" s="201"/>
      <c r="M312" s="37">
        <v>20</v>
      </c>
      <c r="N312" s="201" t="s">
        <v>995</v>
      </c>
      <c r="O312" s="201" t="s">
        <v>995</v>
      </c>
      <c r="P312" s="201" t="s">
        <v>995</v>
      </c>
      <c r="Q312" s="60">
        <v>900</v>
      </c>
      <c r="R312" s="60">
        <v>15000</v>
      </c>
      <c r="S312" s="60">
        <f t="shared" si="8"/>
        <v>318000</v>
      </c>
      <c r="T312" s="37" t="s">
        <v>41</v>
      </c>
      <c r="U312" s="131" t="s">
        <v>2249</v>
      </c>
      <c r="V312" s="131" t="s">
        <v>48</v>
      </c>
      <c r="W312" s="216" t="s">
        <v>1002</v>
      </c>
      <c r="X312" s="215" t="s">
        <v>50</v>
      </c>
    </row>
    <row r="313" spans="1:24" ht="128.25" hidden="1" customHeight="1">
      <c r="A313" s="37" t="s">
        <v>421</v>
      </c>
      <c r="B313" s="37" t="s">
        <v>1527</v>
      </c>
      <c r="C313" s="37" t="s">
        <v>1532</v>
      </c>
      <c r="D313" s="37" t="s">
        <v>1533</v>
      </c>
      <c r="E313" s="37">
        <v>15</v>
      </c>
      <c r="F313" s="95" t="s">
        <v>1534</v>
      </c>
      <c r="G313" s="95" t="s">
        <v>35</v>
      </c>
      <c r="H313" s="95" t="s">
        <v>609</v>
      </c>
      <c r="I313" s="37" t="s">
        <v>37</v>
      </c>
      <c r="J313" s="65">
        <v>40</v>
      </c>
      <c r="K313" s="65" t="s">
        <v>1535</v>
      </c>
      <c r="L313" s="201"/>
      <c r="M313" s="37">
        <v>5</v>
      </c>
      <c r="N313" s="201" t="s">
        <v>995</v>
      </c>
      <c r="O313" s="201" t="s">
        <v>995</v>
      </c>
      <c r="P313" s="201" t="s">
        <v>995</v>
      </c>
      <c r="Q313" s="60">
        <v>0</v>
      </c>
      <c r="R313" s="60">
        <v>0</v>
      </c>
      <c r="S313" s="60">
        <f t="shared" si="8"/>
        <v>0</v>
      </c>
      <c r="T313" s="37" t="s">
        <v>41</v>
      </c>
      <c r="U313" s="131" t="s">
        <v>2250</v>
      </c>
      <c r="V313" s="210" t="s">
        <v>48</v>
      </c>
      <c r="W313" s="131" t="s">
        <v>274</v>
      </c>
      <c r="X313" s="217"/>
    </row>
    <row r="314" spans="1:24" ht="128.25" hidden="1" customHeight="1">
      <c r="A314" s="37" t="s">
        <v>421</v>
      </c>
      <c r="B314" s="37" t="s">
        <v>1527</v>
      </c>
      <c r="C314" s="37" t="s">
        <v>1527</v>
      </c>
      <c r="D314" s="37" t="s">
        <v>1551</v>
      </c>
      <c r="E314" s="37">
        <v>16</v>
      </c>
      <c r="F314" s="37" t="s">
        <v>1552</v>
      </c>
      <c r="G314" s="37" t="s">
        <v>45</v>
      </c>
      <c r="H314" s="12" t="s">
        <v>36</v>
      </c>
      <c r="I314" s="37" t="s">
        <v>37</v>
      </c>
      <c r="J314" s="65">
        <v>8</v>
      </c>
      <c r="K314" s="65">
        <v>43927</v>
      </c>
      <c r="L314" s="201"/>
      <c r="M314" s="37">
        <v>6</v>
      </c>
      <c r="N314" s="201" t="s">
        <v>995</v>
      </c>
      <c r="O314" s="201" t="s">
        <v>995</v>
      </c>
      <c r="P314" s="201" t="s">
        <v>995</v>
      </c>
      <c r="Q314" s="60">
        <v>0</v>
      </c>
      <c r="R314" s="60">
        <v>0</v>
      </c>
      <c r="S314" s="60">
        <f t="shared" si="8"/>
        <v>0</v>
      </c>
      <c r="T314" s="37" t="s">
        <v>41</v>
      </c>
      <c r="U314" s="131" t="s">
        <v>2251</v>
      </c>
      <c r="V314" s="210" t="s">
        <v>48</v>
      </c>
      <c r="W314" s="221" t="s">
        <v>179</v>
      </c>
      <c r="X314" s="215" t="s">
        <v>50</v>
      </c>
    </row>
    <row r="315" spans="1:24" ht="128.25" hidden="1" customHeight="1">
      <c r="A315" s="37" t="s">
        <v>421</v>
      </c>
      <c r="B315" s="37" t="s">
        <v>2039</v>
      </c>
      <c r="C315" s="37" t="s">
        <v>2039</v>
      </c>
      <c r="D315" s="37" t="s">
        <v>2065</v>
      </c>
      <c r="E315" s="37">
        <v>20</v>
      </c>
      <c r="F315" s="37" t="s">
        <v>2066</v>
      </c>
      <c r="G315" s="37" t="s">
        <v>35</v>
      </c>
      <c r="H315" s="12" t="s">
        <v>36</v>
      </c>
      <c r="I315" s="37" t="s">
        <v>91</v>
      </c>
      <c r="J315" s="65">
        <v>20</v>
      </c>
      <c r="K315" s="65" t="s">
        <v>297</v>
      </c>
      <c r="L315" s="201"/>
      <c r="M315" s="37">
        <v>1</v>
      </c>
      <c r="N315" s="37">
        <v>1491408</v>
      </c>
      <c r="O315" s="37" t="s">
        <v>2054</v>
      </c>
      <c r="P315" s="37" t="s">
        <v>1088</v>
      </c>
      <c r="Q315" s="60">
        <v>0</v>
      </c>
      <c r="R315" s="60">
        <v>0</v>
      </c>
      <c r="S315" s="60">
        <f t="shared" si="8"/>
        <v>0</v>
      </c>
      <c r="T315" s="37" t="s">
        <v>41</v>
      </c>
      <c r="U315" s="37" t="s">
        <v>2252</v>
      </c>
      <c r="V315" s="131" t="s">
        <v>866</v>
      </c>
      <c r="W315" s="216" t="s">
        <v>1014</v>
      </c>
      <c r="X315" s="215" t="s">
        <v>78</v>
      </c>
    </row>
    <row r="316" spans="1:24" ht="128.25" hidden="1" customHeight="1">
      <c r="A316" s="37" t="s">
        <v>421</v>
      </c>
      <c r="B316" s="37" t="s">
        <v>2039</v>
      </c>
      <c r="C316" s="37" t="s">
        <v>2039</v>
      </c>
      <c r="D316" s="37" t="s">
        <v>2065</v>
      </c>
      <c r="E316" s="37">
        <v>20</v>
      </c>
      <c r="F316" s="37" t="s">
        <v>2066</v>
      </c>
      <c r="G316" s="37" t="s">
        <v>35</v>
      </c>
      <c r="H316" s="12" t="s">
        <v>36</v>
      </c>
      <c r="I316" s="37" t="s">
        <v>91</v>
      </c>
      <c r="J316" s="65">
        <v>20</v>
      </c>
      <c r="K316" s="65" t="s">
        <v>297</v>
      </c>
      <c r="L316" s="201"/>
      <c r="M316" s="37">
        <v>1</v>
      </c>
      <c r="N316" s="37"/>
      <c r="O316" s="37" t="s">
        <v>2053</v>
      </c>
      <c r="P316" s="37" t="s">
        <v>1088</v>
      </c>
      <c r="Q316" s="60">
        <v>0</v>
      </c>
      <c r="R316" s="60">
        <v>0</v>
      </c>
      <c r="S316" s="60">
        <f t="shared" si="8"/>
        <v>0</v>
      </c>
      <c r="T316" s="37" t="s">
        <v>41</v>
      </c>
      <c r="U316" s="37" t="s">
        <v>2252</v>
      </c>
      <c r="V316" s="131" t="s">
        <v>866</v>
      </c>
      <c r="W316" s="216" t="s">
        <v>1014</v>
      </c>
      <c r="X316" s="215" t="s">
        <v>78</v>
      </c>
    </row>
    <row r="317" spans="1:24" ht="128.25" hidden="1" customHeight="1">
      <c r="A317" s="37" t="s">
        <v>421</v>
      </c>
      <c r="B317" s="37" t="s">
        <v>2039</v>
      </c>
      <c r="C317" s="37" t="s">
        <v>2039</v>
      </c>
      <c r="D317" s="37" t="s">
        <v>2065</v>
      </c>
      <c r="E317" s="37">
        <v>20</v>
      </c>
      <c r="F317" s="37" t="s">
        <v>2066</v>
      </c>
      <c r="G317" s="37" t="s">
        <v>35</v>
      </c>
      <c r="H317" s="12" t="s">
        <v>36</v>
      </c>
      <c r="I317" s="37" t="s">
        <v>91</v>
      </c>
      <c r="J317" s="65">
        <v>20</v>
      </c>
      <c r="K317" s="65" t="s">
        <v>297</v>
      </c>
      <c r="L317" s="201"/>
      <c r="M317" s="37">
        <v>1</v>
      </c>
      <c r="N317" s="37">
        <v>1492815</v>
      </c>
      <c r="O317" s="37" t="s">
        <v>2052</v>
      </c>
      <c r="P317" s="37" t="s">
        <v>1088</v>
      </c>
      <c r="Q317" s="60">
        <v>0</v>
      </c>
      <c r="R317" s="60">
        <v>0</v>
      </c>
      <c r="S317" s="60">
        <f t="shared" si="8"/>
        <v>0</v>
      </c>
      <c r="T317" s="37" t="s">
        <v>41</v>
      </c>
      <c r="U317" s="37" t="s">
        <v>2252</v>
      </c>
      <c r="V317" s="131" t="s">
        <v>866</v>
      </c>
      <c r="W317" s="216" t="s">
        <v>1014</v>
      </c>
      <c r="X317" s="215" t="s">
        <v>78</v>
      </c>
    </row>
    <row r="318" spans="1:24" ht="128.25" hidden="1" customHeight="1">
      <c r="A318" s="37" t="s">
        <v>421</v>
      </c>
      <c r="B318" s="37" t="s">
        <v>2039</v>
      </c>
      <c r="C318" s="37" t="s">
        <v>2039</v>
      </c>
      <c r="D318" s="37" t="s">
        <v>2065</v>
      </c>
      <c r="E318" s="37">
        <v>20</v>
      </c>
      <c r="F318" s="37" t="s">
        <v>2066</v>
      </c>
      <c r="G318" s="37" t="s">
        <v>35</v>
      </c>
      <c r="H318" s="12" t="s">
        <v>36</v>
      </c>
      <c r="I318" s="37" t="s">
        <v>91</v>
      </c>
      <c r="J318" s="65">
        <v>20</v>
      </c>
      <c r="K318" s="65" t="s">
        <v>297</v>
      </c>
      <c r="L318" s="201"/>
      <c r="M318" s="37">
        <v>1</v>
      </c>
      <c r="N318" s="37">
        <v>1170751</v>
      </c>
      <c r="O318" s="37" t="s">
        <v>2062</v>
      </c>
      <c r="P318" s="37" t="s">
        <v>1088</v>
      </c>
      <c r="Q318" s="60">
        <v>0</v>
      </c>
      <c r="R318" s="60">
        <v>0</v>
      </c>
      <c r="S318" s="60">
        <f t="shared" si="8"/>
        <v>0</v>
      </c>
      <c r="T318" s="37" t="s">
        <v>41</v>
      </c>
      <c r="U318" s="37" t="s">
        <v>2252</v>
      </c>
      <c r="V318" s="131" t="s">
        <v>866</v>
      </c>
      <c r="W318" s="216" t="s">
        <v>1014</v>
      </c>
      <c r="X318" s="215" t="s">
        <v>78</v>
      </c>
    </row>
    <row r="319" spans="1:24" ht="128.25" hidden="1" customHeight="1">
      <c r="A319" s="37" t="s">
        <v>421</v>
      </c>
      <c r="B319" s="37" t="s">
        <v>2039</v>
      </c>
      <c r="C319" s="37" t="s">
        <v>2039</v>
      </c>
      <c r="D319" s="37" t="s">
        <v>2065</v>
      </c>
      <c r="E319" s="37">
        <v>20</v>
      </c>
      <c r="F319" s="37" t="s">
        <v>2066</v>
      </c>
      <c r="G319" s="37" t="s">
        <v>35</v>
      </c>
      <c r="H319" s="12" t="s">
        <v>36</v>
      </c>
      <c r="I319" s="37" t="s">
        <v>91</v>
      </c>
      <c r="J319" s="65">
        <v>20</v>
      </c>
      <c r="K319" s="65" t="s">
        <v>297</v>
      </c>
      <c r="L319" s="201"/>
      <c r="M319" s="37">
        <v>1</v>
      </c>
      <c r="N319" s="37">
        <v>1491285</v>
      </c>
      <c r="O319" s="37" t="s">
        <v>2063</v>
      </c>
      <c r="P319" s="37" t="s">
        <v>1088</v>
      </c>
      <c r="Q319" s="60">
        <v>0</v>
      </c>
      <c r="R319" s="60">
        <v>0</v>
      </c>
      <c r="S319" s="60">
        <f t="shared" si="8"/>
        <v>0</v>
      </c>
      <c r="T319" s="37" t="s">
        <v>41</v>
      </c>
      <c r="U319" s="37" t="s">
        <v>2252</v>
      </c>
      <c r="V319" s="131" t="s">
        <v>866</v>
      </c>
      <c r="W319" s="216" t="s">
        <v>1014</v>
      </c>
      <c r="X319" s="215" t="s">
        <v>78</v>
      </c>
    </row>
    <row r="320" spans="1:24" ht="128.25" hidden="1" customHeight="1">
      <c r="A320" s="37" t="s">
        <v>421</v>
      </c>
      <c r="B320" s="37" t="s">
        <v>2039</v>
      </c>
      <c r="C320" s="37" t="s">
        <v>2039</v>
      </c>
      <c r="D320" s="37" t="s">
        <v>2065</v>
      </c>
      <c r="E320" s="37">
        <v>20</v>
      </c>
      <c r="F320" s="37" t="s">
        <v>2066</v>
      </c>
      <c r="G320" s="37" t="s">
        <v>35</v>
      </c>
      <c r="H320" s="12" t="s">
        <v>36</v>
      </c>
      <c r="I320" s="37" t="s">
        <v>91</v>
      </c>
      <c r="J320" s="65">
        <v>20</v>
      </c>
      <c r="K320" s="65" t="s">
        <v>297</v>
      </c>
      <c r="L320" s="201"/>
      <c r="M320" s="37">
        <v>1</v>
      </c>
      <c r="N320" s="37">
        <v>2111247</v>
      </c>
      <c r="O320" s="37" t="s">
        <v>2043</v>
      </c>
      <c r="P320" s="37" t="s">
        <v>1088</v>
      </c>
      <c r="Q320" s="60">
        <v>0</v>
      </c>
      <c r="R320" s="60">
        <v>0</v>
      </c>
      <c r="S320" s="60">
        <f t="shared" si="8"/>
        <v>0</v>
      </c>
      <c r="T320" s="37" t="s">
        <v>41</v>
      </c>
      <c r="U320" s="37" t="s">
        <v>2252</v>
      </c>
      <c r="V320" s="131" t="s">
        <v>866</v>
      </c>
      <c r="W320" s="216" t="s">
        <v>1014</v>
      </c>
      <c r="X320" s="215" t="s">
        <v>78</v>
      </c>
    </row>
    <row r="321" spans="1:24" ht="128.25" hidden="1" customHeight="1">
      <c r="A321" s="37" t="s">
        <v>421</v>
      </c>
      <c r="B321" s="37" t="s">
        <v>2039</v>
      </c>
      <c r="C321" s="37" t="s">
        <v>2039</v>
      </c>
      <c r="D321" s="37" t="s">
        <v>2065</v>
      </c>
      <c r="E321" s="37">
        <v>20</v>
      </c>
      <c r="F321" s="37" t="s">
        <v>2066</v>
      </c>
      <c r="G321" s="37" t="s">
        <v>35</v>
      </c>
      <c r="H321" s="12" t="s">
        <v>36</v>
      </c>
      <c r="I321" s="37" t="s">
        <v>91</v>
      </c>
      <c r="J321" s="65">
        <v>20</v>
      </c>
      <c r="K321" s="65" t="s">
        <v>297</v>
      </c>
      <c r="L321" s="201"/>
      <c r="M321" s="37">
        <v>1</v>
      </c>
      <c r="N321" s="37">
        <v>1552039</v>
      </c>
      <c r="O321" s="37" t="s">
        <v>2044</v>
      </c>
      <c r="P321" s="37" t="s">
        <v>1088</v>
      </c>
      <c r="Q321" s="60">
        <v>0</v>
      </c>
      <c r="R321" s="60">
        <v>0</v>
      </c>
      <c r="S321" s="60">
        <f t="shared" si="8"/>
        <v>0</v>
      </c>
      <c r="T321" s="37" t="s">
        <v>41</v>
      </c>
      <c r="U321" s="37" t="s">
        <v>2252</v>
      </c>
      <c r="V321" s="131" t="s">
        <v>866</v>
      </c>
      <c r="W321" s="216" t="s">
        <v>1014</v>
      </c>
      <c r="X321" s="215" t="s">
        <v>78</v>
      </c>
    </row>
    <row r="322" spans="1:24" ht="128.25" hidden="1" customHeight="1">
      <c r="A322" s="37" t="s">
        <v>421</v>
      </c>
      <c r="B322" s="37" t="s">
        <v>2039</v>
      </c>
      <c r="C322" s="37" t="s">
        <v>2039</v>
      </c>
      <c r="D322" s="37" t="s">
        <v>2065</v>
      </c>
      <c r="E322" s="37">
        <v>20</v>
      </c>
      <c r="F322" s="37" t="s">
        <v>2066</v>
      </c>
      <c r="G322" s="37" t="s">
        <v>35</v>
      </c>
      <c r="H322" s="12" t="s">
        <v>36</v>
      </c>
      <c r="I322" s="37" t="s">
        <v>91</v>
      </c>
      <c r="J322" s="65">
        <v>20</v>
      </c>
      <c r="K322" s="65" t="s">
        <v>297</v>
      </c>
      <c r="L322" s="201"/>
      <c r="M322" s="37">
        <v>1</v>
      </c>
      <c r="N322" s="37"/>
      <c r="O322" s="37" t="s">
        <v>2045</v>
      </c>
      <c r="P322" s="37" t="s">
        <v>1088</v>
      </c>
      <c r="Q322" s="60">
        <v>0</v>
      </c>
      <c r="R322" s="60">
        <v>0</v>
      </c>
      <c r="S322" s="60">
        <f t="shared" si="8"/>
        <v>0</v>
      </c>
      <c r="T322" s="37" t="s">
        <v>41</v>
      </c>
      <c r="U322" s="37" t="s">
        <v>2252</v>
      </c>
      <c r="V322" s="131" t="s">
        <v>866</v>
      </c>
      <c r="W322" s="216" t="s">
        <v>1014</v>
      </c>
      <c r="X322" s="215" t="s">
        <v>78</v>
      </c>
    </row>
    <row r="323" spans="1:24" ht="128.25" hidden="1" customHeight="1">
      <c r="A323" s="37" t="s">
        <v>421</v>
      </c>
      <c r="B323" s="37" t="s">
        <v>2039</v>
      </c>
      <c r="C323" s="37" t="s">
        <v>2039</v>
      </c>
      <c r="D323" s="37" t="s">
        <v>2065</v>
      </c>
      <c r="E323" s="37">
        <v>20</v>
      </c>
      <c r="F323" s="37" t="s">
        <v>2066</v>
      </c>
      <c r="G323" s="37" t="s">
        <v>35</v>
      </c>
      <c r="H323" s="12" t="s">
        <v>36</v>
      </c>
      <c r="I323" s="37" t="s">
        <v>91</v>
      </c>
      <c r="J323" s="65">
        <v>20</v>
      </c>
      <c r="K323" s="65" t="s">
        <v>297</v>
      </c>
      <c r="L323" s="201"/>
      <c r="M323" s="37">
        <v>1</v>
      </c>
      <c r="N323" s="37">
        <v>1492636</v>
      </c>
      <c r="O323" s="37" t="s">
        <v>2067</v>
      </c>
      <c r="P323" s="37" t="s">
        <v>1088</v>
      </c>
      <c r="Q323" s="60">
        <v>0</v>
      </c>
      <c r="R323" s="60">
        <v>0</v>
      </c>
      <c r="S323" s="60">
        <f t="shared" si="8"/>
        <v>0</v>
      </c>
      <c r="T323" s="37" t="s">
        <v>41</v>
      </c>
      <c r="U323" s="37" t="s">
        <v>2252</v>
      </c>
      <c r="V323" s="131" t="s">
        <v>866</v>
      </c>
      <c r="W323" s="216" t="s">
        <v>1014</v>
      </c>
      <c r="X323" s="215" t="s">
        <v>78</v>
      </c>
    </row>
    <row r="324" spans="1:24" ht="128.25" hidden="1" customHeight="1">
      <c r="A324" s="37" t="s">
        <v>421</v>
      </c>
      <c r="B324" s="37" t="s">
        <v>2039</v>
      </c>
      <c r="C324" s="37" t="s">
        <v>2039</v>
      </c>
      <c r="D324" s="37" t="s">
        <v>2065</v>
      </c>
      <c r="E324" s="37">
        <v>20</v>
      </c>
      <c r="F324" s="37" t="s">
        <v>2066</v>
      </c>
      <c r="G324" s="37" t="s">
        <v>35</v>
      </c>
      <c r="H324" s="12" t="s">
        <v>36</v>
      </c>
      <c r="I324" s="37" t="s">
        <v>91</v>
      </c>
      <c r="J324" s="65">
        <v>20</v>
      </c>
      <c r="K324" s="65" t="s">
        <v>297</v>
      </c>
      <c r="L324" s="201"/>
      <c r="M324" s="37">
        <v>1</v>
      </c>
      <c r="N324" s="37">
        <v>1568339</v>
      </c>
      <c r="O324" s="37" t="s">
        <v>2048</v>
      </c>
      <c r="P324" s="37" t="s">
        <v>1088</v>
      </c>
      <c r="Q324" s="60">
        <v>0</v>
      </c>
      <c r="R324" s="60">
        <v>0</v>
      </c>
      <c r="S324" s="60">
        <f t="shared" ref="S324:S387" si="9">(R324+Q324)*M324</f>
        <v>0</v>
      </c>
      <c r="T324" s="37" t="s">
        <v>41</v>
      </c>
      <c r="U324" s="37" t="s">
        <v>2252</v>
      </c>
      <c r="V324" s="131" t="s">
        <v>866</v>
      </c>
      <c r="W324" s="216" t="s">
        <v>1014</v>
      </c>
      <c r="X324" s="215" t="s">
        <v>78</v>
      </c>
    </row>
    <row r="325" spans="1:24" ht="128.25" hidden="1" customHeight="1">
      <c r="A325" s="37" t="s">
        <v>421</v>
      </c>
      <c r="B325" s="37" t="s">
        <v>2039</v>
      </c>
      <c r="C325" s="37" t="s">
        <v>2039</v>
      </c>
      <c r="D325" s="37" t="s">
        <v>2065</v>
      </c>
      <c r="E325" s="37">
        <v>20</v>
      </c>
      <c r="F325" s="37" t="s">
        <v>2066</v>
      </c>
      <c r="G325" s="37" t="s">
        <v>35</v>
      </c>
      <c r="H325" s="12" t="s">
        <v>36</v>
      </c>
      <c r="I325" s="37" t="s">
        <v>91</v>
      </c>
      <c r="J325" s="65">
        <v>20</v>
      </c>
      <c r="K325" s="65" t="s">
        <v>297</v>
      </c>
      <c r="L325" s="201"/>
      <c r="M325" s="37">
        <v>1</v>
      </c>
      <c r="N325" s="37"/>
      <c r="O325" s="37" t="s">
        <v>2068</v>
      </c>
      <c r="P325" s="37" t="s">
        <v>1088</v>
      </c>
      <c r="Q325" s="60">
        <v>0</v>
      </c>
      <c r="R325" s="60">
        <v>0</v>
      </c>
      <c r="S325" s="60">
        <f t="shared" si="9"/>
        <v>0</v>
      </c>
      <c r="T325" s="37" t="s">
        <v>41</v>
      </c>
      <c r="U325" s="37" t="s">
        <v>2252</v>
      </c>
      <c r="V325" s="131" t="s">
        <v>866</v>
      </c>
      <c r="W325" s="216" t="s">
        <v>1014</v>
      </c>
      <c r="X325" s="215" t="s">
        <v>78</v>
      </c>
    </row>
    <row r="326" spans="1:24" ht="128.25" hidden="1" customHeight="1">
      <c r="A326" s="37" t="s">
        <v>421</v>
      </c>
      <c r="B326" s="37" t="s">
        <v>2039</v>
      </c>
      <c r="C326" s="37" t="s">
        <v>2039</v>
      </c>
      <c r="D326" s="37" t="s">
        <v>2065</v>
      </c>
      <c r="E326" s="37">
        <v>20</v>
      </c>
      <c r="F326" s="37" t="s">
        <v>2066</v>
      </c>
      <c r="G326" s="37" t="s">
        <v>35</v>
      </c>
      <c r="H326" s="12" t="s">
        <v>36</v>
      </c>
      <c r="I326" s="37" t="s">
        <v>91</v>
      </c>
      <c r="J326" s="65">
        <v>20</v>
      </c>
      <c r="K326" s="65" t="s">
        <v>297</v>
      </c>
      <c r="L326" s="201"/>
      <c r="M326" s="37">
        <v>1</v>
      </c>
      <c r="N326" s="37"/>
      <c r="O326" s="37" t="s">
        <v>2057</v>
      </c>
      <c r="P326" s="37" t="s">
        <v>1088</v>
      </c>
      <c r="Q326" s="60">
        <v>0</v>
      </c>
      <c r="R326" s="60">
        <v>0</v>
      </c>
      <c r="S326" s="60">
        <f t="shared" si="9"/>
        <v>0</v>
      </c>
      <c r="T326" s="37" t="s">
        <v>41</v>
      </c>
      <c r="U326" s="37" t="s">
        <v>2252</v>
      </c>
      <c r="V326" s="131" t="s">
        <v>866</v>
      </c>
      <c r="W326" s="216" t="s">
        <v>1014</v>
      </c>
      <c r="X326" s="215" t="s">
        <v>78</v>
      </c>
    </row>
    <row r="327" spans="1:24" ht="128.25" hidden="1" customHeight="1">
      <c r="A327" s="37" t="s">
        <v>421</v>
      </c>
      <c r="B327" s="37" t="s">
        <v>2039</v>
      </c>
      <c r="C327" s="37" t="s">
        <v>2039</v>
      </c>
      <c r="D327" s="37" t="s">
        <v>2065</v>
      </c>
      <c r="E327" s="37">
        <v>20</v>
      </c>
      <c r="F327" s="37" t="s">
        <v>2066</v>
      </c>
      <c r="G327" s="37" t="s">
        <v>35</v>
      </c>
      <c r="H327" s="12" t="s">
        <v>36</v>
      </c>
      <c r="I327" s="37" t="s">
        <v>91</v>
      </c>
      <c r="J327" s="65">
        <v>20</v>
      </c>
      <c r="K327" s="65" t="s">
        <v>297</v>
      </c>
      <c r="L327" s="201"/>
      <c r="M327" s="37">
        <v>1</v>
      </c>
      <c r="N327" s="37">
        <v>2090643</v>
      </c>
      <c r="O327" s="37" t="s">
        <v>2069</v>
      </c>
      <c r="P327" s="37" t="s">
        <v>268</v>
      </c>
      <c r="Q327" s="60">
        <v>0</v>
      </c>
      <c r="R327" s="60">
        <v>0</v>
      </c>
      <c r="S327" s="60">
        <f t="shared" si="9"/>
        <v>0</v>
      </c>
      <c r="T327" s="37" t="s">
        <v>41</v>
      </c>
      <c r="U327" s="37" t="s">
        <v>2252</v>
      </c>
      <c r="V327" s="131" t="s">
        <v>866</v>
      </c>
      <c r="W327" s="216" t="s">
        <v>1014</v>
      </c>
      <c r="X327" s="215" t="s">
        <v>78</v>
      </c>
    </row>
    <row r="328" spans="1:24" ht="128.25" hidden="1" customHeight="1">
      <c r="A328" s="37" t="s">
        <v>421</v>
      </c>
      <c r="B328" s="37" t="s">
        <v>2039</v>
      </c>
      <c r="C328" s="37" t="s">
        <v>2039</v>
      </c>
      <c r="D328" s="37" t="s">
        <v>2065</v>
      </c>
      <c r="E328" s="37">
        <v>20</v>
      </c>
      <c r="F328" s="37" t="s">
        <v>2066</v>
      </c>
      <c r="G328" s="37" t="s">
        <v>35</v>
      </c>
      <c r="H328" s="12" t="s">
        <v>36</v>
      </c>
      <c r="I328" s="37" t="s">
        <v>91</v>
      </c>
      <c r="J328" s="65">
        <v>20</v>
      </c>
      <c r="K328" s="65" t="s">
        <v>297</v>
      </c>
      <c r="L328" s="201"/>
      <c r="M328" s="37">
        <v>1</v>
      </c>
      <c r="N328" s="37">
        <v>2091119</v>
      </c>
      <c r="O328" s="37" t="s">
        <v>2046</v>
      </c>
      <c r="P328" s="37" t="s">
        <v>268</v>
      </c>
      <c r="Q328" s="60">
        <v>0</v>
      </c>
      <c r="R328" s="60">
        <v>0</v>
      </c>
      <c r="S328" s="60">
        <f t="shared" si="9"/>
        <v>0</v>
      </c>
      <c r="T328" s="37" t="s">
        <v>41</v>
      </c>
      <c r="U328" s="37" t="s">
        <v>2252</v>
      </c>
      <c r="V328" s="131" t="s">
        <v>866</v>
      </c>
      <c r="W328" s="216" t="s">
        <v>1014</v>
      </c>
      <c r="X328" s="215" t="s">
        <v>78</v>
      </c>
    </row>
    <row r="329" spans="1:24" ht="128.25" hidden="1" customHeight="1">
      <c r="A329" s="37" t="s">
        <v>421</v>
      </c>
      <c r="B329" s="37" t="s">
        <v>2039</v>
      </c>
      <c r="C329" s="37" t="s">
        <v>2039</v>
      </c>
      <c r="D329" s="37" t="s">
        <v>2065</v>
      </c>
      <c r="E329" s="37">
        <v>20</v>
      </c>
      <c r="F329" s="37" t="s">
        <v>2066</v>
      </c>
      <c r="G329" s="37" t="s">
        <v>35</v>
      </c>
      <c r="H329" s="12" t="s">
        <v>36</v>
      </c>
      <c r="I329" s="37" t="s">
        <v>91</v>
      </c>
      <c r="J329" s="65">
        <v>20</v>
      </c>
      <c r="K329" s="65" t="s">
        <v>297</v>
      </c>
      <c r="L329" s="201"/>
      <c r="M329" s="37">
        <v>1</v>
      </c>
      <c r="N329" s="37">
        <v>1786070</v>
      </c>
      <c r="O329" s="37" t="s">
        <v>2060</v>
      </c>
      <c r="P329" s="37" t="s">
        <v>40</v>
      </c>
      <c r="Q329" s="60">
        <v>0</v>
      </c>
      <c r="R329" s="60">
        <v>0</v>
      </c>
      <c r="S329" s="60">
        <f t="shared" si="9"/>
        <v>0</v>
      </c>
      <c r="T329" s="37" t="s">
        <v>41</v>
      </c>
      <c r="U329" s="37" t="s">
        <v>2252</v>
      </c>
      <c r="V329" s="131" t="s">
        <v>866</v>
      </c>
      <c r="W329" s="216" t="s">
        <v>1014</v>
      </c>
      <c r="X329" s="215" t="s">
        <v>78</v>
      </c>
    </row>
    <row r="330" spans="1:24" ht="128.25" hidden="1" customHeight="1">
      <c r="A330" s="37" t="s">
        <v>421</v>
      </c>
      <c r="B330" s="37" t="s">
        <v>422</v>
      </c>
      <c r="C330" s="37" t="s">
        <v>422</v>
      </c>
      <c r="D330" s="37" t="s">
        <v>393</v>
      </c>
      <c r="E330" s="37">
        <v>15</v>
      </c>
      <c r="F330" s="37" t="s">
        <v>423</v>
      </c>
      <c r="G330" s="37" t="s">
        <v>45</v>
      </c>
      <c r="H330" s="12" t="s">
        <v>36</v>
      </c>
      <c r="I330" s="37" t="s">
        <v>37</v>
      </c>
      <c r="J330" s="65">
        <v>20</v>
      </c>
      <c r="K330" s="65">
        <v>43952</v>
      </c>
      <c r="L330" s="201"/>
      <c r="M330" s="37">
        <v>8</v>
      </c>
      <c r="N330" s="37"/>
      <c r="O330" s="37" t="s">
        <v>424</v>
      </c>
      <c r="P330" s="37" t="s">
        <v>425</v>
      </c>
      <c r="Q330" s="60">
        <v>0</v>
      </c>
      <c r="R330" s="60">
        <v>0</v>
      </c>
      <c r="S330" s="60">
        <f t="shared" si="9"/>
        <v>0</v>
      </c>
      <c r="T330" s="37" t="s">
        <v>41</v>
      </c>
      <c r="U330" s="131" t="s">
        <v>2481</v>
      </c>
      <c r="V330" s="131" t="s">
        <v>201</v>
      </c>
      <c r="W330" s="210" t="s">
        <v>207</v>
      </c>
      <c r="X330" s="215" t="s">
        <v>50</v>
      </c>
    </row>
    <row r="331" spans="1:24" ht="128.25" hidden="1" customHeight="1">
      <c r="A331" s="12" t="s">
        <v>421</v>
      </c>
      <c r="B331" s="12" t="s">
        <v>1728</v>
      </c>
      <c r="C331" s="12" t="s">
        <v>1732</v>
      </c>
      <c r="D331" s="12" t="s">
        <v>1729</v>
      </c>
      <c r="E331" s="12">
        <v>15</v>
      </c>
      <c r="F331" s="12" t="s">
        <v>394</v>
      </c>
      <c r="G331" s="12" t="s">
        <v>35</v>
      </c>
      <c r="H331" s="12" t="s">
        <v>310</v>
      </c>
      <c r="I331" s="12" t="s">
        <v>37</v>
      </c>
      <c r="J331" s="62">
        <v>48</v>
      </c>
      <c r="K331" s="65" t="s">
        <v>1733</v>
      </c>
      <c r="L331" s="201"/>
      <c r="M331" s="12">
        <v>1</v>
      </c>
      <c r="N331" s="12">
        <v>1491224</v>
      </c>
      <c r="O331" s="12" t="s">
        <v>1734</v>
      </c>
      <c r="P331" s="12" t="s">
        <v>162</v>
      </c>
      <c r="Q331" s="64">
        <v>14553</v>
      </c>
      <c r="R331" s="64">
        <v>0</v>
      </c>
      <c r="S331" s="64">
        <f t="shared" si="9"/>
        <v>14553</v>
      </c>
      <c r="T331" s="64" t="s">
        <v>41</v>
      </c>
      <c r="U331" s="210" t="s">
        <v>2254</v>
      </c>
      <c r="V331" s="210" t="s">
        <v>1735</v>
      </c>
      <c r="W331" s="221" t="s">
        <v>398</v>
      </c>
      <c r="X331" s="217"/>
    </row>
    <row r="332" spans="1:24" ht="128.25" hidden="1" customHeight="1">
      <c r="A332" s="37" t="s">
        <v>421</v>
      </c>
      <c r="B332" s="37" t="s">
        <v>1728</v>
      </c>
      <c r="C332" s="37" t="s">
        <v>1748</v>
      </c>
      <c r="D332" s="37" t="s">
        <v>1729</v>
      </c>
      <c r="E332" s="37">
        <v>15</v>
      </c>
      <c r="F332" s="37" t="s">
        <v>1749</v>
      </c>
      <c r="G332" s="37" t="s">
        <v>35</v>
      </c>
      <c r="H332" s="86" t="s">
        <v>310</v>
      </c>
      <c r="I332" s="86" t="s">
        <v>37</v>
      </c>
      <c r="J332" s="88">
        <v>24</v>
      </c>
      <c r="K332" s="65" t="s">
        <v>1750</v>
      </c>
      <c r="L332" s="201"/>
      <c r="M332" s="86">
        <v>1</v>
      </c>
      <c r="N332" s="86">
        <v>1568711</v>
      </c>
      <c r="O332" s="37" t="s">
        <v>1751</v>
      </c>
      <c r="P332" s="37" t="s">
        <v>162</v>
      </c>
      <c r="Q332" s="60">
        <v>0</v>
      </c>
      <c r="R332" s="60">
        <v>0</v>
      </c>
      <c r="S332" s="60">
        <f t="shared" si="9"/>
        <v>0</v>
      </c>
      <c r="T332" s="60" t="s">
        <v>41</v>
      </c>
      <c r="U332" s="37"/>
      <c r="V332" s="131" t="s">
        <v>184</v>
      </c>
      <c r="W332" s="216" t="s">
        <v>269</v>
      </c>
      <c r="X332" s="217"/>
    </row>
    <row r="333" spans="1:24" ht="128.25" hidden="1" customHeight="1">
      <c r="A333" s="37" t="s">
        <v>421</v>
      </c>
      <c r="B333" s="37" t="s">
        <v>1728</v>
      </c>
      <c r="C333" s="37" t="s">
        <v>1748</v>
      </c>
      <c r="D333" s="37" t="s">
        <v>1729</v>
      </c>
      <c r="E333" s="37">
        <v>15</v>
      </c>
      <c r="F333" s="37" t="s">
        <v>1749</v>
      </c>
      <c r="G333" s="37" t="s">
        <v>35</v>
      </c>
      <c r="H333" s="86" t="s">
        <v>310</v>
      </c>
      <c r="I333" s="86" t="s">
        <v>37</v>
      </c>
      <c r="J333" s="88">
        <v>24</v>
      </c>
      <c r="K333" s="65" t="s">
        <v>1750</v>
      </c>
      <c r="L333" s="201"/>
      <c r="M333" s="86">
        <v>1</v>
      </c>
      <c r="N333" s="86">
        <v>1380073</v>
      </c>
      <c r="O333" s="37" t="s">
        <v>1752</v>
      </c>
      <c r="P333" s="37" t="s">
        <v>162</v>
      </c>
      <c r="Q333" s="60">
        <v>0</v>
      </c>
      <c r="R333" s="60">
        <v>0</v>
      </c>
      <c r="S333" s="60">
        <f t="shared" si="9"/>
        <v>0</v>
      </c>
      <c r="T333" s="60" t="s">
        <v>41</v>
      </c>
      <c r="U333" s="37"/>
      <c r="V333" s="131" t="s">
        <v>184</v>
      </c>
      <c r="W333" s="216" t="s">
        <v>269</v>
      </c>
      <c r="X333" s="217"/>
    </row>
    <row r="334" spans="1:24" ht="128.25" hidden="1" customHeight="1">
      <c r="A334" s="37" t="s">
        <v>421</v>
      </c>
      <c r="B334" s="37" t="s">
        <v>1728</v>
      </c>
      <c r="C334" s="37" t="s">
        <v>1732</v>
      </c>
      <c r="D334" s="37" t="s">
        <v>1729</v>
      </c>
      <c r="E334" s="37">
        <v>15</v>
      </c>
      <c r="F334" s="37" t="s">
        <v>1736</v>
      </c>
      <c r="G334" s="37" t="s">
        <v>35</v>
      </c>
      <c r="H334" s="86" t="s">
        <v>310</v>
      </c>
      <c r="I334" s="86" t="s">
        <v>37</v>
      </c>
      <c r="J334" s="88">
        <v>24</v>
      </c>
      <c r="K334" s="65" t="s">
        <v>1737</v>
      </c>
      <c r="L334" s="201"/>
      <c r="M334" s="86">
        <v>1</v>
      </c>
      <c r="N334" s="86">
        <v>1568335</v>
      </c>
      <c r="O334" s="86" t="s">
        <v>1738</v>
      </c>
      <c r="P334" s="37" t="s">
        <v>162</v>
      </c>
      <c r="Q334" s="60">
        <v>700</v>
      </c>
      <c r="R334" s="60">
        <v>5960</v>
      </c>
      <c r="S334" s="60">
        <f t="shared" si="9"/>
        <v>6660</v>
      </c>
      <c r="T334" s="37" t="s">
        <v>41</v>
      </c>
      <c r="U334" s="37"/>
      <c r="V334" s="37" t="s">
        <v>1036</v>
      </c>
      <c r="W334" s="216" t="s">
        <v>1739</v>
      </c>
      <c r="X334" s="217"/>
    </row>
    <row r="335" spans="1:24" ht="128.25" hidden="1" customHeight="1">
      <c r="A335" s="37" t="s">
        <v>421</v>
      </c>
      <c r="B335" s="37" t="s">
        <v>1728</v>
      </c>
      <c r="C335" s="37" t="s">
        <v>1748</v>
      </c>
      <c r="D335" s="37" t="s">
        <v>1729</v>
      </c>
      <c r="E335" s="37">
        <v>15</v>
      </c>
      <c r="F335" s="37" t="s">
        <v>1753</v>
      </c>
      <c r="G335" s="37" t="s">
        <v>35</v>
      </c>
      <c r="H335" s="86" t="s">
        <v>310</v>
      </c>
      <c r="I335" s="86" t="s">
        <v>37</v>
      </c>
      <c r="J335" s="88">
        <v>24</v>
      </c>
      <c r="K335" s="65">
        <v>43927</v>
      </c>
      <c r="L335" s="201"/>
      <c r="M335" s="86">
        <v>1</v>
      </c>
      <c r="N335" s="86">
        <v>1380073</v>
      </c>
      <c r="O335" s="37" t="s">
        <v>1752</v>
      </c>
      <c r="P335" s="37" t="s">
        <v>162</v>
      </c>
      <c r="Q335" s="60">
        <v>0</v>
      </c>
      <c r="R335" s="60">
        <v>0</v>
      </c>
      <c r="S335" s="60">
        <f t="shared" si="9"/>
        <v>0</v>
      </c>
      <c r="T335" s="60" t="s">
        <v>41</v>
      </c>
      <c r="U335" s="37"/>
      <c r="V335" s="131" t="s">
        <v>184</v>
      </c>
      <c r="W335" s="216" t="s">
        <v>1083</v>
      </c>
      <c r="X335" s="217"/>
    </row>
    <row r="336" spans="1:24" ht="128.25" hidden="1" customHeight="1">
      <c r="A336" s="37" t="s">
        <v>421</v>
      </c>
      <c r="B336" s="37" t="s">
        <v>1728</v>
      </c>
      <c r="C336" s="37" t="s">
        <v>1748</v>
      </c>
      <c r="D336" s="37" t="s">
        <v>1729</v>
      </c>
      <c r="E336" s="37">
        <v>15</v>
      </c>
      <c r="F336" s="37" t="s">
        <v>1753</v>
      </c>
      <c r="G336" s="86" t="s">
        <v>35</v>
      </c>
      <c r="H336" s="86" t="s">
        <v>310</v>
      </c>
      <c r="I336" s="86" t="s">
        <v>37</v>
      </c>
      <c r="J336" s="88">
        <v>24</v>
      </c>
      <c r="K336" s="65">
        <v>43927</v>
      </c>
      <c r="L336" s="201"/>
      <c r="M336" s="86">
        <v>1</v>
      </c>
      <c r="N336" s="86">
        <v>1348891</v>
      </c>
      <c r="O336" s="86" t="s">
        <v>1754</v>
      </c>
      <c r="P336" s="37" t="s">
        <v>162</v>
      </c>
      <c r="Q336" s="60">
        <v>0</v>
      </c>
      <c r="R336" s="60">
        <v>0</v>
      </c>
      <c r="S336" s="60">
        <f t="shared" si="9"/>
        <v>0</v>
      </c>
      <c r="T336" s="60" t="s">
        <v>41</v>
      </c>
      <c r="U336" s="37"/>
      <c r="V336" s="131" t="s">
        <v>184</v>
      </c>
      <c r="W336" s="216" t="s">
        <v>1083</v>
      </c>
      <c r="X336" s="217"/>
    </row>
    <row r="337" spans="1:24" ht="128.25" hidden="1" customHeight="1">
      <c r="A337" s="37" t="s">
        <v>421</v>
      </c>
      <c r="B337" s="37" t="s">
        <v>1728</v>
      </c>
      <c r="C337" s="37" t="s">
        <v>1748</v>
      </c>
      <c r="D337" s="37" t="s">
        <v>1729</v>
      </c>
      <c r="E337" s="37">
        <v>15</v>
      </c>
      <c r="F337" s="37" t="s">
        <v>1755</v>
      </c>
      <c r="G337" s="37" t="s">
        <v>35</v>
      </c>
      <c r="H337" s="86" t="s">
        <v>310</v>
      </c>
      <c r="I337" s="86" t="s">
        <v>37</v>
      </c>
      <c r="J337" s="88">
        <v>40</v>
      </c>
      <c r="K337" s="65" t="s">
        <v>1756</v>
      </c>
      <c r="L337" s="201"/>
      <c r="M337" s="86">
        <v>1</v>
      </c>
      <c r="N337" s="86">
        <v>2110700</v>
      </c>
      <c r="O337" s="86" t="s">
        <v>1757</v>
      </c>
      <c r="P337" s="37" t="s">
        <v>162</v>
      </c>
      <c r="Q337" s="60">
        <v>5305</v>
      </c>
      <c r="R337" s="60">
        <v>12746</v>
      </c>
      <c r="S337" s="60">
        <f t="shared" si="9"/>
        <v>18051</v>
      </c>
      <c r="T337" s="60" t="s">
        <v>41</v>
      </c>
      <c r="U337" s="37"/>
      <c r="V337" s="131" t="s">
        <v>184</v>
      </c>
      <c r="W337" s="216" t="s">
        <v>1758</v>
      </c>
      <c r="X337" s="217"/>
    </row>
    <row r="338" spans="1:24" ht="128.25" hidden="1" customHeight="1">
      <c r="A338" s="37" t="s">
        <v>421</v>
      </c>
      <c r="B338" s="37" t="s">
        <v>1728</v>
      </c>
      <c r="C338" s="37" t="s">
        <v>1748</v>
      </c>
      <c r="D338" s="37" t="s">
        <v>1729</v>
      </c>
      <c r="E338" s="37">
        <v>15</v>
      </c>
      <c r="F338" s="37" t="s">
        <v>1755</v>
      </c>
      <c r="G338" s="37" t="s">
        <v>35</v>
      </c>
      <c r="H338" s="86" t="s">
        <v>310</v>
      </c>
      <c r="I338" s="86" t="s">
        <v>37</v>
      </c>
      <c r="J338" s="88">
        <v>40</v>
      </c>
      <c r="K338" s="65" t="s">
        <v>1756</v>
      </c>
      <c r="L338" s="201"/>
      <c r="M338" s="86">
        <v>1</v>
      </c>
      <c r="N338" s="86">
        <v>2110800</v>
      </c>
      <c r="O338" s="86" t="s">
        <v>1759</v>
      </c>
      <c r="P338" s="37" t="s">
        <v>162</v>
      </c>
      <c r="Q338" s="60">
        <v>5305</v>
      </c>
      <c r="R338" s="60">
        <v>12746</v>
      </c>
      <c r="S338" s="60">
        <f t="shared" si="9"/>
        <v>18051</v>
      </c>
      <c r="T338" s="60" t="s">
        <v>41</v>
      </c>
      <c r="U338" s="37"/>
      <c r="V338" s="131" t="s">
        <v>184</v>
      </c>
      <c r="W338" s="216" t="s">
        <v>1758</v>
      </c>
      <c r="X338" s="217"/>
    </row>
    <row r="339" spans="1:24" ht="128.25" hidden="1" customHeight="1">
      <c r="A339" s="37" t="s">
        <v>421</v>
      </c>
      <c r="B339" s="37" t="s">
        <v>1728</v>
      </c>
      <c r="C339" s="37" t="s">
        <v>1748</v>
      </c>
      <c r="D339" s="37" t="s">
        <v>1729</v>
      </c>
      <c r="E339" s="37">
        <v>15</v>
      </c>
      <c r="F339" s="37" t="s">
        <v>1755</v>
      </c>
      <c r="G339" s="86" t="s">
        <v>35</v>
      </c>
      <c r="H339" s="86" t="s">
        <v>310</v>
      </c>
      <c r="I339" s="86" t="s">
        <v>37</v>
      </c>
      <c r="J339" s="88">
        <v>40</v>
      </c>
      <c r="K339" s="65" t="s">
        <v>1756</v>
      </c>
      <c r="L339" s="201"/>
      <c r="M339" s="86">
        <v>1</v>
      </c>
      <c r="N339" s="86">
        <v>1568233</v>
      </c>
      <c r="O339" s="86" t="s">
        <v>1760</v>
      </c>
      <c r="P339" s="37" t="s">
        <v>162</v>
      </c>
      <c r="Q339" s="60">
        <v>5305</v>
      </c>
      <c r="R339" s="60">
        <v>12746</v>
      </c>
      <c r="S339" s="60">
        <f t="shared" si="9"/>
        <v>18051</v>
      </c>
      <c r="T339" s="60" t="s">
        <v>41</v>
      </c>
      <c r="U339" s="37"/>
      <c r="V339" s="131" t="s">
        <v>184</v>
      </c>
      <c r="W339" s="216" t="s">
        <v>1758</v>
      </c>
      <c r="X339" s="217"/>
    </row>
    <row r="340" spans="1:24" ht="128.25" hidden="1" customHeight="1">
      <c r="A340" s="37" t="s">
        <v>421</v>
      </c>
      <c r="B340" s="37" t="s">
        <v>1728</v>
      </c>
      <c r="C340" s="37" t="s">
        <v>1748</v>
      </c>
      <c r="D340" s="37" t="s">
        <v>1729</v>
      </c>
      <c r="E340" s="37">
        <v>15</v>
      </c>
      <c r="F340" s="37" t="s">
        <v>1755</v>
      </c>
      <c r="G340" s="86" t="s">
        <v>35</v>
      </c>
      <c r="H340" s="86" t="s">
        <v>310</v>
      </c>
      <c r="I340" s="86" t="s">
        <v>37</v>
      </c>
      <c r="J340" s="88">
        <v>40</v>
      </c>
      <c r="K340" s="65" t="s">
        <v>1756</v>
      </c>
      <c r="L340" s="201"/>
      <c r="M340" s="86">
        <v>1</v>
      </c>
      <c r="N340" s="86">
        <v>1348891</v>
      </c>
      <c r="O340" s="86" t="s">
        <v>1754</v>
      </c>
      <c r="P340" s="37" t="s">
        <v>162</v>
      </c>
      <c r="Q340" s="60">
        <v>5305</v>
      </c>
      <c r="R340" s="60">
        <v>12746</v>
      </c>
      <c r="S340" s="60">
        <f t="shared" si="9"/>
        <v>18051</v>
      </c>
      <c r="T340" s="60" t="s">
        <v>41</v>
      </c>
      <c r="U340" s="37"/>
      <c r="V340" s="131" t="s">
        <v>184</v>
      </c>
      <c r="W340" s="216" t="s">
        <v>1758</v>
      </c>
      <c r="X340" s="217"/>
    </row>
    <row r="341" spans="1:24" ht="128.25" hidden="1" customHeight="1">
      <c r="A341" s="37" t="s">
        <v>421</v>
      </c>
      <c r="B341" s="37" t="s">
        <v>1728</v>
      </c>
      <c r="C341" s="37" t="s">
        <v>1732</v>
      </c>
      <c r="D341" s="37" t="s">
        <v>1740</v>
      </c>
      <c r="E341" s="37">
        <v>15</v>
      </c>
      <c r="F341" s="86" t="s">
        <v>1741</v>
      </c>
      <c r="G341" s="86" t="s">
        <v>145</v>
      </c>
      <c r="H341" s="86" t="s">
        <v>132</v>
      </c>
      <c r="I341" s="86" t="s">
        <v>37</v>
      </c>
      <c r="J341" s="88">
        <v>360</v>
      </c>
      <c r="K341" s="65" t="s">
        <v>1742</v>
      </c>
      <c r="L341" s="88" t="s">
        <v>759</v>
      </c>
      <c r="M341" s="86">
        <v>1</v>
      </c>
      <c r="N341" s="86">
        <v>1492802</v>
      </c>
      <c r="O341" s="86" t="s">
        <v>1743</v>
      </c>
      <c r="P341" s="37" t="s">
        <v>162</v>
      </c>
      <c r="Q341" s="60">
        <v>0</v>
      </c>
      <c r="R341" s="60">
        <v>0</v>
      </c>
      <c r="S341" s="60">
        <f t="shared" si="9"/>
        <v>0</v>
      </c>
      <c r="T341" s="60" t="s">
        <v>145</v>
      </c>
      <c r="U341" s="37" t="s">
        <v>2255</v>
      </c>
      <c r="V341" s="131" t="s">
        <v>184</v>
      </c>
      <c r="W341" s="131" t="s">
        <v>1226</v>
      </c>
      <c r="X341" s="217"/>
    </row>
    <row r="342" spans="1:24" ht="128.25" hidden="1" customHeight="1">
      <c r="A342" s="37" t="s">
        <v>421</v>
      </c>
      <c r="B342" s="37" t="s">
        <v>1728</v>
      </c>
      <c r="C342" s="37" t="s">
        <v>1732</v>
      </c>
      <c r="D342" s="37" t="s">
        <v>1744</v>
      </c>
      <c r="E342" s="37">
        <v>15</v>
      </c>
      <c r="F342" s="37" t="s">
        <v>1745</v>
      </c>
      <c r="G342" s="86" t="s">
        <v>35</v>
      </c>
      <c r="H342" s="12" t="s">
        <v>36</v>
      </c>
      <c r="I342" s="86" t="s">
        <v>37</v>
      </c>
      <c r="J342" s="88">
        <v>24</v>
      </c>
      <c r="K342" s="65" t="s">
        <v>1746</v>
      </c>
      <c r="L342" s="201"/>
      <c r="M342" s="86">
        <v>1</v>
      </c>
      <c r="N342" s="86">
        <v>1819566</v>
      </c>
      <c r="O342" s="86" t="s">
        <v>1747</v>
      </c>
      <c r="P342" s="37" t="s">
        <v>40</v>
      </c>
      <c r="Q342" s="60">
        <v>0</v>
      </c>
      <c r="R342" s="60">
        <v>0</v>
      </c>
      <c r="S342" s="60">
        <f t="shared" si="9"/>
        <v>0</v>
      </c>
      <c r="T342" s="60" t="s">
        <v>41</v>
      </c>
      <c r="U342" s="37" t="s">
        <v>2256</v>
      </c>
      <c r="V342" s="131" t="s">
        <v>184</v>
      </c>
      <c r="W342" s="216" t="s">
        <v>269</v>
      </c>
      <c r="X342" s="217"/>
    </row>
    <row r="343" spans="1:24" ht="128.25" hidden="1" customHeight="1">
      <c r="A343" s="37" t="s">
        <v>421</v>
      </c>
      <c r="B343" s="37" t="s">
        <v>1728</v>
      </c>
      <c r="C343" s="37" t="s">
        <v>1748</v>
      </c>
      <c r="D343" s="37" t="s">
        <v>1729</v>
      </c>
      <c r="E343" s="37">
        <v>15</v>
      </c>
      <c r="F343" s="37" t="s">
        <v>1761</v>
      </c>
      <c r="G343" s="86" t="s">
        <v>35</v>
      </c>
      <c r="H343" s="86" t="s">
        <v>310</v>
      </c>
      <c r="I343" s="86" t="s">
        <v>37</v>
      </c>
      <c r="J343" s="88">
        <v>16</v>
      </c>
      <c r="K343" s="65" t="s">
        <v>1762</v>
      </c>
      <c r="L343" s="201"/>
      <c r="M343" s="86">
        <v>1</v>
      </c>
      <c r="N343" s="86">
        <v>1348891</v>
      </c>
      <c r="O343" s="86" t="s">
        <v>1754</v>
      </c>
      <c r="P343" s="37" t="s">
        <v>162</v>
      </c>
      <c r="Q343" s="60">
        <v>0</v>
      </c>
      <c r="R343" s="60">
        <v>0</v>
      </c>
      <c r="S343" s="60">
        <f t="shared" si="9"/>
        <v>0</v>
      </c>
      <c r="T343" s="60" t="s">
        <v>41</v>
      </c>
      <c r="U343" s="37"/>
      <c r="V343" s="131" t="s">
        <v>184</v>
      </c>
      <c r="W343" s="216" t="s">
        <v>1758</v>
      </c>
      <c r="X343" s="217"/>
    </row>
    <row r="344" spans="1:24" ht="128.25" hidden="1" customHeight="1">
      <c r="A344" s="37" t="s">
        <v>421</v>
      </c>
      <c r="B344" s="37" t="s">
        <v>1728</v>
      </c>
      <c r="C344" s="37" t="s">
        <v>1748</v>
      </c>
      <c r="D344" s="37" t="s">
        <v>1729</v>
      </c>
      <c r="E344" s="37">
        <v>15</v>
      </c>
      <c r="F344" s="37" t="s">
        <v>1761</v>
      </c>
      <c r="G344" s="86" t="s">
        <v>35</v>
      </c>
      <c r="H344" s="86" t="s">
        <v>310</v>
      </c>
      <c r="I344" s="86" t="s">
        <v>37</v>
      </c>
      <c r="J344" s="88">
        <v>16</v>
      </c>
      <c r="K344" s="65" t="s">
        <v>1762</v>
      </c>
      <c r="L344" s="201"/>
      <c r="M344" s="86">
        <v>1</v>
      </c>
      <c r="N344" s="86">
        <v>1568233</v>
      </c>
      <c r="O344" s="86" t="s">
        <v>1760</v>
      </c>
      <c r="P344" s="37" t="s">
        <v>162</v>
      </c>
      <c r="Q344" s="60">
        <v>0</v>
      </c>
      <c r="R344" s="60">
        <v>0</v>
      </c>
      <c r="S344" s="60">
        <f t="shared" si="9"/>
        <v>0</v>
      </c>
      <c r="T344" s="60" t="s">
        <v>41</v>
      </c>
      <c r="U344" s="37"/>
      <c r="V344" s="131" t="s">
        <v>184</v>
      </c>
      <c r="W344" s="216" t="s">
        <v>1758</v>
      </c>
      <c r="X344" s="217"/>
    </row>
    <row r="345" spans="1:24" ht="128.25" hidden="1" customHeight="1">
      <c r="A345" s="37" t="s">
        <v>421</v>
      </c>
      <c r="B345" s="37" t="s">
        <v>1728</v>
      </c>
      <c r="C345" s="37" t="s">
        <v>1748</v>
      </c>
      <c r="D345" s="37" t="s">
        <v>1729</v>
      </c>
      <c r="E345" s="37">
        <v>15</v>
      </c>
      <c r="F345" s="37" t="s">
        <v>1761</v>
      </c>
      <c r="G345" s="37" t="s">
        <v>35</v>
      </c>
      <c r="H345" s="86" t="s">
        <v>310</v>
      </c>
      <c r="I345" s="86" t="s">
        <v>37</v>
      </c>
      <c r="J345" s="88">
        <v>16</v>
      </c>
      <c r="K345" s="65" t="s">
        <v>1762</v>
      </c>
      <c r="L345" s="201"/>
      <c r="M345" s="86">
        <v>1</v>
      </c>
      <c r="N345" s="86">
        <v>1568711</v>
      </c>
      <c r="O345" s="37" t="s">
        <v>1751</v>
      </c>
      <c r="P345" s="37" t="s">
        <v>162</v>
      </c>
      <c r="Q345" s="60">
        <v>0</v>
      </c>
      <c r="R345" s="60">
        <v>0</v>
      </c>
      <c r="S345" s="60">
        <f t="shared" si="9"/>
        <v>0</v>
      </c>
      <c r="T345" s="60" t="s">
        <v>41</v>
      </c>
      <c r="U345" s="37"/>
      <c r="V345" s="131" t="s">
        <v>184</v>
      </c>
      <c r="W345" s="216" t="s">
        <v>1758</v>
      </c>
      <c r="X345" s="217"/>
    </row>
    <row r="346" spans="1:24" ht="128.25" hidden="1" customHeight="1">
      <c r="A346" s="37" t="s">
        <v>421</v>
      </c>
      <c r="B346" s="37" t="s">
        <v>1728</v>
      </c>
      <c r="C346" s="37" t="s">
        <v>1748</v>
      </c>
      <c r="D346" s="37" t="s">
        <v>1729</v>
      </c>
      <c r="E346" s="37">
        <v>15</v>
      </c>
      <c r="F346" s="37" t="s">
        <v>1763</v>
      </c>
      <c r="G346" s="37" t="s">
        <v>35</v>
      </c>
      <c r="H346" s="86" t="s">
        <v>310</v>
      </c>
      <c r="I346" s="86" t="s">
        <v>37</v>
      </c>
      <c r="J346" s="88">
        <v>32</v>
      </c>
      <c r="K346" s="65" t="s">
        <v>1764</v>
      </c>
      <c r="L346" s="201"/>
      <c r="M346" s="86">
        <v>1</v>
      </c>
      <c r="N346" s="86">
        <v>2110700</v>
      </c>
      <c r="O346" s="86" t="s">
        <v>1757</v>
      </c>
      <c r="P346" s="37" t="s">
        <v>162</v>
      </c>
      <c r="Q346" s="60">
        <v>0</v>
      </c>
      <c r="R346" s="60">
        <v>0</v>
      </c>
      <c r="S346" s="60">
        <f t="shared" si="9"/>
        <v>0</v>
      </c>
      <c r="T346" s="60" t="s">
        <v>41</v>
      </c>
      <c r="U346" s="131" t="s">
        <v>2257</v>
      </c>
      <c r="V346" s="131" t="s">
        <v>184</v>
      </c>
      <c r="W346" s="216" t="s">
        <v>1758</v>
      </c>
      <c r="X346" s="217"/>
    </row>
    <row r="347" spans="1:24" ht="128.25" hidden="1" customHeight="1">
      <c r="A347" s="37" t="s">
        <v>421</v>
      </c>
      <c r="B347" s="37" t="s">
        <v>1728</v>
      </c>
      <c r="C347" s="37" t="s">
        <v>1748</v>
      </c>
      <c r="D347" s="37" t="s">
        <v>1729</v>
      </c>
      <c r="E347" s="37">
        <v>15</v>
      </c>
      <c r="F347" s="37" t="s">
        <v>1763</v>
      </c>
      <c r="G347" s="37" t="s">
        <v>35</v>
      </c>
      <c r="H347" s="86" t="s">
        <v>310</v>
      </c>
      <c r="I347" s="86" t="s">
        <v>37</v>
      </c>
      <c r="J347" s="88">
        <v>32</v>
      </c>
      <c r="K347" s="65" t="s">
        <v>1764</v>
      </c>
      <c r="L347" s="201"/>
      <c r="M347" s="86">
        <v>1</v>
      </c>
      <c r="N347" s="86">
        <v>2110800</v>
      </c>
      <c r="O347" s="86" t="s">
        <v>1759</v>
      </c>
      <c r="P347" s="37" t="s">
        <v>162</v>
      </c>
      <c r="Q347" s="60">
        <v>0</v>
      </c>
      <c r="R347" s="60">
        <v>0</v>
      </c>
      <c r="S347" s="60">
        <f t="shared" si="9"/>
        <v>0</v>
      </c>
      <c r="T347" s="60" t="s">
        <v>41</v>
      </c>
      <c r="U347" s="131" t="s">
        <v>2257</v>
      </c>
      <c r="V347" s="131" t="s">
        <v>184</v>
      </c>
      <c r="W347" s="216" t="s">
        <v>1758</v>
      </c>
      <c r="X347" s="217"/>
    </row>
    <row r="348" spans="1:24" ht="128.25" hidden="1" customHeight="1">
      <c r="A348" s="37" t="s">
        <v>421</v>
      </c>
      <c r="B348" s="37" t="s">
        <v>1728</v>
      </c>
      <c r="C348" s="37" t="s">
        <v>1748</v>
      </c>
      <c r="D348" s="37" t="s">
        <v>1729</v>
      </c>
      <c r="E348" s="37">
        <v>15</v>
      </c>
      <c r="F348" s="37" t="s">
        <v>1763</v>
      </c>
      <c r="G348" s="86" t="s">
        <v>35</v>
      </c>
      <c r="H348" s="86" t="s">
        <v>310</v>
      </c>
      <c r="I348" s="86" t="s">
        <v>37</v>
      </c>
      <c r="J348" s="88">
        <v>32</v>
      </c>
      <c r="K348" s="65" t="s">
        <v>1764</v>
      </c>
      <c r="L348" s="201"/>
      <c r="M348" s="86">
        <v>1</v>
      </c>
      <c r="N348" s="86">
        <v>1568233</v>
      </c>
      <c r="O348" s="86" t="s">
        <v>1760</v>
      </c>
      <c r="P348" s="37" t="s">
        <v>162</v>
      </c>
      <c r="Q348" s="60">
        <v>0</v>
      </c>
      <c r="R348" s="60">
        <v>0</v>
      </c>
      <c r="S348" s="60">
        <f t="shared" si="9"/>
        <v>0</v>
      </c>
      <c r="T348" s="60" t="s">
        <v>41</v>
      </c>
      <c r="U348" s="131" t="s">
        <v>2257</v>
      </c>
      <c r="V348" s="131" t="s">
        <v>184</v>
      </c>
      <c r="W348" s="216" t="s">
        <v>1758</v>
      </c>
      <c r="X348" s="217"/>
    </row>
    <row r="349" spans="1:24" ht="128.25" hidden="1" customHeight="1">
      <c r="A349" s="37" t="s">
        <v>421</v>
      </c>
      <c r="B349" s="37" t="s">
        <v>1728</v>
      </c>
      <c r="C349" s="37" t="s">
        <v>1748</v>
      </c>
      <c r="D349" s="37" t="s">
        <v>1729</v>
      </c>
      <c r="E349" s="37">
        <v>15</v>
      </c>
      <c r="F349" s="37" t="s">
        <v>1763</v>
      </c>
      <c r="G349" s="86" t="s">
        <v>35</v>
      </c>
      <c r="H349" s="86" t="s">
        <v>310</v>
      </c>
      <c r="I349" s="86" t="s">
        <v>37</v>
      </c>
      <c r="J349" s="88">
        <v>32</v>
      </c>
      <c r="K349" s="65" t="s">
        <v>1764</v>
      </c>
      <c r="L349" s="201"/>
      <c r="M349" s="86">
        <v>1</v>
      </c>
      <c r="N349" s="86">
        <v>1348891</v>
      </c>
      <c r="O349" s="86" t="s">
        <v>1754</v>
      </c>
      <c r="P349" s="37" t="s">
        <v>162</v>
      </c>
      <c r="Q349" s="60">
        <v>0</v>
      </c>
      <c r="R349" s="60">
        <v>0</v>
      </c>
      <c r="S349" s="60">
        <f t="shared" si="9"/>
        <v>0</v>
      </c>
      <c r="T349" s="60" t="s">
        <v>41</v>
      </c>
      <c r="U349" s="131" t="s">
        <v>2257</v>
      </c>
      <c r="V349" s="131" t="s">
        <v>184</v>
      </c>
      <c r="W349" s="216" t="s">
        <v>1758</v>
      </c>
      <c r="X349" s="217"/>
    </row>
    <row r="350" spans="1:24" ht="128.25" hidden="1" customHeight="1">
      <c r="A350" s="37" t="s">
        <v>421</v>
      </c>
      <c r="B350" s="37" t="s">
        <v>1728</v>
      </c>
      <c r="C350" s="37" t="s">
        <v>1748</v>
      </c>
      <c r="D350" s="37" t="s">
        <v>1729</v>
      </c>
      <c r="E350" s="37">
        <v>15</v>
      </c>
      <c r="F350" s="37" t="s">
        <v>1763</v>
      </c>
      <c r="G350" s="37" t="s">
        <v>35</v>
      </c>
      <c r="H350" s="86" t="s">
        <v>310</v>
      </c>
      <c r="I350" s="86" t="s">
        <v>37</v>
      </c>
      <c r="J350" s="88">
        <v>32</v>
      </c>
      <c r="K350" s="65" t="s">
        <v>1764</v>
      </c>
      <c r="L350" s="201"/>
      <c r="M350" s="86">
        <v>1</v>
      </c>
      <c r="N350" s="86">
        <v>1491431</v>
      </c>
      <c r="O350" s="86" t="s">
        <v>1765</v>
      </c>
      <c r="P350" s="37" t="s">
        <v>162</v>
      </c>
      <c r="Q350" s="60">
        <v>0</v>
      </c>
      <c r="R350" s="60">
        <v>0</v>
      </c>
      <c r="S350" s="60">
        <f t="shared" si="9"/>
        <v>0</v>
      </c>
      <c r="T350" s="60" t="s">
        <v>41</v>
      </c>
      <c r="U350" s="131" t="s">
        <v>2257</v>
      </c>
      <c r="V350" s="131" t="s">
        <v>184</v>
      </c>
      <c r="W350" s="216" t="s">
        <v>1758</v>
      </c>
      <c r="X350" s="217"/>
    </row>
    <row r="351" spans="1:24" ht="128.25" hidden="1" customHeight="1">
      <c r="A351" s="37" t="s">
        <v>421</v>
      </c>
      <c r="B351" s="37" t="s">
        <v>1728</v>
      </c>
      <c r="C351" s="37" t="s">
        <v>1748</v>
      </c>
      <c r="D351" s="37" t="s">
        <v>1729</v>
      </c>
      <c r="E351" s="37">
        <v>15</v>
      </c>
      <c r="F351" s="37" t="s">
        <v>1763</v>
      </c>
      <c r="G351" s="37" t="s">
        <v>35</v>
      </c>
      <c r="H351" s="86" t="s">
        <v>310</v>
      </c>
      <c r="I351" s="86" t="s">
        <v>37</v>
      </c>
      <c r="J351" s="88">
        <v>32</v>
      </c>
      <c r="K351" s="65" t="s">
        <v>1764</v>
      </c>
      <c r="L351" s="201"/>
      <c r="M351" s="86">
        <v>1</v>
      </c>
      <c r="N351" s="86">
        <v>2091209</v>
      </c>
      <c r="O351" s="86" t="s">
        <v>1766</v>
      </c>
      <c r="P351" s="37" t="s">
        <v>268</v>
      </c>
      <c r="Q351" s="60">
        <v>0</v>
      </c>
      <c r="R351" s="60">
        <v>0</v>
      </c>
      <c r="S351" s="60">
        <f t="shared" si="9"/>
        <v>0</v>
      </c>
      <c r="T351" s="60" t="s">
        <v>41</v>
      </c>
      <c r="U351" s="131" t="s">
        <v>2257</v>
      </c>
      <c r="V351" s="131" t="s">
        <v>184</v>
      </c>
      <c r="W351" s="216" t="s">
        <v>1758</v>
      </c>
      <c r="X351" s="217"/>
    </row>
    <row r="352" spans="1:24" ht="128.25" hidden="1" customHeight="1">
      <c r="A352" s="37" t="s">
        <v>421</v>
      </c>
      <c r="B352" s="56" t="s">
        <v>1767</v>
      </c>
      <c r="C352" s="56" t="s">
        <v>1767</v>
      </c>
      <c r="D352" s="56" t="s">
        <v>1778</v>
      </c>
      <c r="E352" s="56">
        <v>20</v>
      </c>
      <c r="F352" s="56" t="s">
        <v>1779</v>
      </c>
      <c r="G352" s="56" t="s">
        <v>35</v>
      </c>
      <c r="H352" s="56" t="s">
        <v>310</v>
      </c>
      <c r="I352" s="56" t="s">
        <v>37</v>
      </c>
      <c r="J352" s="58">
        <v>32</v>
      </c>
      <c r="K352" s="65" t="s">
        <v>1780</v>
      </c>
      <c r="L352" s="201"/>
      <c r="M352" s="56">
        <v>1</v>
      </c>
      <c r="N352" s="56">
        <v>1901791</v>
      </c>
      <c r="O352" s="56" t="s">
        <v>1781</v>
      </c>
      <c r="P352" s="37" t="s">
        <v>107</v>
      </c>
      <c r="Q352" s="146">
        <v>0</v>
      </c>
      <c r="R352" s="146">
        <v>0</v>
      </c>
      <c r="S352" s="146">
        <f t="shared" si="9"/>
        <v>0</v>
      </c>
      <c r="T352" s="60" t="s">
        <v>41</v>
      </c>
      <c r="U352" s="56"/>
      <c r="V352" s="216" t="s">
        <v>56</v>
      </c>
      <c r="W352" s="216" t="s">
        <v>57</v>
      </c>
      <c r="X352" s="217"/>
    </row>
    <row r="353" spans="1:24" ht="128.25" hidden="1" customHeight="1">
      <c r="A353" s="37" t="s">
        <v>421</v>
      </c>
      <c r="B353" s="56" t="s">
        <v>1767</v>
      </c>
      <c r="C353" s="56" t="s">
        <v>1767</v>
      </c>
      <c r="D353" s="56" t="s">
        <v>1778</v>
      </c>
      <c r="E353" s="56">
        <v>20</v>
      </c>
      <c r="F353" s="56" t="s">
        <v>1779</v>
      </c>
      <c r="G353" s="56" t="s">
        <v>35</v>
      </c>
      <c r="H353" s="56" t="s">
        <v>310</v>
      </c>
      <c r="I353" s="56" t="s">
        <v>37</v>
      </c>
      <c r="J353" s="58">
        <v>40</v>
      </c>
      <c r="K353" s="65" t="s">
        <v>1780</v>
      </c>
      <c r="L353" s="201"/>
      <c r="M353" s="56">
        <v>1</v>
      </c>
      <c r="N353" s="56">
        <v>1461291</v>
      </c>
      <c r="O353" s="56" t="s">
        <v>1782</v>
      </c>
      <c r="P353" s="37" t="s">
        <v>162</v>
      </c>
      <c r="Q353" s="146">
        <v>0</v>
      </c>
      <c r="R353" s="146">
        <v>0</v>
      </c>
      <c r="S353" s="146">
        <f t="shared" si="9"/>
        <v>0</v>
      </c>
      <c r="T353" s="60" t="s">
        <v>41</v>
      </c>
      <c r="U353" s="56"/>
      <c r="V353" s="216" t="s">
        <v>56</v>
      </c>
      <c r="W353" s="216" t="s">
        <v>57</v>
      </c>
      <c r="X353" s="217"/>
    </row>
    <row r="354" spans="1:24" ht="128.25" hidden="1" customHeight="1">
      <c r="A354" s="37" t="s">
        <v>421</v>
      </c>
      <c r="B354" s="37" t="s">
        <v>1767</v>
      </c>
      <c r="C354" s="37" t="s">
        <v>1767</v>
      </c>
      <c r="D354" s="37" t="s">
        <v>1778</v>
      </c>
      <c r="E354" s="37">
        <v>20</v>
      </c>
      <c r="F354" s="37" t="s">
        <v>1779</v>
      </c>
      <c r="G354" s="37" t="s">
        <v>35</v>
      </c>
      <c r="H354" s="37" t="s">
        <v>310</v>
      </c>
      <c r="I354" s="37" t="s">
        <v>37</v>
      </c>
      <c r="J354" s="65">
        <v>40</v>
      </c>
      <c r="K354" s="65" t="s">
        <v>1780</v>
      </c>
      <c r="L354" s="201"/>
      <c r="M354" s="37">
        <v>1</v>
      </c>
      <c r="N354" s="37">
        <v>2273781</v>
      </c>
      <c r="O354" s="37" t="s">
        <v>1783</v>
      </c>
      <c r="P354" s="37" t="s">
        <v>107</v>
      </c>
      <c r="Q354" s="60">
        <v>0</v>
      </c>
      <c r="R354" s="60">
        <v>0</v>
      </c>
      <c r="S354" s="60">
        <f t="shared" si="9"/>
        <v>0</v>
      </c>
      <c r="T354" s="60" t="s">
        <v>41</v>
      </c>
      <c r="U354" s="37"/>
      <c r="V354" s="216" t="s">
        <v>56</v>
      </c>
      <c r="W354" s="216" t="s">
        <v>57</v>
      </c>
      <c r="X354" s="217"/>
    </row>
    <row r="355" spans="1:24" ht="128.25" hidden="1" customHeight="1">
      <c r="A355" s="37" t="s">
        <v>421</v>
      </c>
      <c r="B355" s="37" t="s">
        <v>1767</v>
      </c>
      <c r="C355" s="37" t="s">
        <v>1767</v>
      </c>
      <c r="D355" s="37" t="s">
        <v>1778</v>
      </c>
      <c r="E355" s="37">
        <v>20</v>
      </c>
      <c r="F355" s="37" t="s">
        <v>1779</v>
      </c>
      <c r="G355" s="37" t="s">
        <v>35</v>
      </c>
      <c r="H355" s="37" t="s">
        <v>310</v>
      </c>
      <c r="I355" s="37" t="s">
        <v>37</v>
      </c>
      <c r="J355" s="65">
        <v>40</v>
      </c>
      <c r="K355" s="65" t="s">
        <v>1780</v>
      </c>
      <c r="L355" s="201"/>
      <c r="M355" s="37">
        <v>1</v>
      </c>
      <c r="N355" s="37">
        <v>3150903</v>
      </c>
      <c r="O355" s="37" t="s">
        <v>1784</v>
      </c>
      <c r="P355" s="37" t="s">
        <v>40</v>
      </c>
      <c r="Q355" s="60">
        <v>0</v>
      </c>
      <c r="R355" s="60">
        <v>0</v>
      </c>
      <c r="S355" s="60">
        <f t="shared" si="9"/>
        <v>0</v>
      </c>
      <c r="T355" s="60" t="s">
        <v>41</v>
      </c>
      <c r="U355" s="37"/>
      <c r="V355" s="216" t="s">
        <v>56</v>
      </c>
      <c r="W355" s="216" t="s">
        <v>57</v>
      </c>
      <c r="X355" s="217"/>
    </row>
    <row r="356" spans="1:24" ht="128.25" hidden="1" customHeight="1">
      <c r="A356" s="37" t="s">
        <v>421</v>
      </c>
      <c r="B356" s="37" t="s">
        <v>1767</v>
      </c>
      <c r="C356" s="37" t="s">
        <v>1767</v>
      </c>
      <c r="D356" s="37" t="s">
        <v>1778</v>
      </c>
      <c r="E356" s="37">
        <v>20</v>
      </c>
      <c r="F356" s="37" t="s">
        <v>1779</v>
      </c>
      <c r="G356" s="37" t="s">
        <v>35</v>
      </c>
      <c r="H356" s="37" t="s">
        <v>310</v>
      </c>
      <c r="I356" s="37" t="s">
        <v>37</v>
      </c>
      <c r="J356" s="65">
        <v>40</v>
      </c>
      <c r="K356" s="65" t="s">
        <v>1780</v>
      </c>
      <c r="L356" s="201"/>
      <c r="M356" s="37">
        <v>1</v>
      </c>
      <c r="N356" s="37">
        <v>1892404</v>
      </c>
      <c r="O356" s="37" t="s">
        <v>1785</v>
      </c>
      <c r="P356" s="37" t="s">
        <v>40</v>
      </c>
      <c r="Q356" s="60">
        <v>0</v>
      </c>
      <c r="R356" s="60">
        <v>0</v>
      </c>
      <c r="S356" s="60">
        <f t="shared" si="9"/>
        <v>0</v>
      </c>
      <c r="T356" s="60" t="s">
        <v>41</v>
      </c>
      <c r="U356" s="37"/>
      <c r="V356" s="216" t="s">
        <v>56</v>
      </c>
      <c r="W356" s="216" t="s">
        <v>57</v>
      </c>
      <c r="X356" s="217"/>
    </row>
    <row r="357" spans="1:24" ht="128.25" hidden="1" customHeight="1">
      <c r="A357" s="37" t="s">
        <v>421</v>
      </c>
      <c r="B357" s="37" t="s">
        <v>1767</v>
      </c>
      <c r="C357" s="37" t="s">
        <v>1768</v>
      </c>
      <c r="D357" s="37" t="s">
        <v>1769</v>
      </c>
      <c r="E357" s="37">
        <v>15</v>
      </c>
      <c r="F357" s="37" t="s">
        <v>1770</v>
      </c>
      <c r="G357" s="37" t="s">
        <v>35</v>
      </c>
      <c r="H357" s="37" t="s">
        <v>310</v>
      </c>
      <c r="I357" s="37" t="s">
        <v>37</v>
      </c>
      <c r="J357" s="65">
        <v>40</v>
      </c>
      <c r="K357" s="65">
        <v>2020</v>
      </c>
      <c r="L357" s="201"/>
      <c r="M357" s="37">
        <v>1</v>
      </c>
      <c r="N357" s="37">
        <v>1568331</v>
      </c>
      <c r="O357" s="37" t="s">
        <v>1771</v>
      </c>
      <c r="P357" s="37" t="s">
        <v>107</v>
      </c>
      <c r="Q357" s="60">
        <v>2560</v>
      </c>
      <c r="R357" s="60">
        <v>0</v>
      </c>
      <c r="S357" s="60">
        <f t="shared" si="9"/>
        <v>2560</v>
      </c>
      <c r="T357" s="37" t="s">
        <v>41</v>
      </c>
      <c r="U357" s="37"/>
      <c r="V357" s="210" t="s">
        <v>148</v>
      </c>
      <c r="W357" s="216" t="s">
        <v>225</v>
      </c>
      <c r="X357" s="217"/>
    </row>
    <row r="358" spans="1:24" ht="45" hidden="1">
      <c r="A358" s="37" t="s">
        <v>421</v>
      </c>
      <c r="B358" s="37" t="s">
        <v>1767</v>
      </c>
      <c r="C358" s="37" t="s">
        <v>1768</v>
      </c>
      <c r="D358" s="37" t="s">
        <v>1769</v>
      </c>
      <c r="E358" s="37">
        <v>15</v>
      </c>
      <c r="F358" s="37" t="s">
        <v>1770</v>
      </c>
      <c r="G358" s="37" t="s">
        <v>35</v>
      </c>
      <c r="H358" s="37" t="s">
        <v>310</v>
      </c>
      <c r="I358" s="37" t="s">
        <v>37</v>
      </c>
      <c r="J358" s="65">
        <v>40</v>
      </c>
      <c r="K358" s="65">
        <v>2020</v>
      </c>
      <c r="L358" s="201"/>
      <c r="M358" s="37">
        <v>1</v>
      </c>
      <c r="N358" s="37">
        <v>1509978</v>
      </c>
      <c r="O358" s="37" t="s">
        <v>1772</v>
      </c>
      <c r="P358" s="37" t="s">
        <v>107</v>
      </c>
      <c r="Q358" s="60">
        <v>2560</v>
      </c>
      <c r="R358" s="60">
        <v>0</v>
      </c>
      <c r="S358" s="60">
        <f t="shared" si="9"/>
        <v>2560</v>
      </c>
      <c r="T358" s="37" t="s">
        <v>41</v>
      </c>
      <c r="U358" s="37"/>
      <c r="V358" s="210" t="s">
        <v>148</v>
      </c>
      <c r="W358" s="216" t="s">
        <v>225</v>
      </c>
      <c r="X358" s="217"/>
    </row>
    <row r="359" spans="1:24" ht="299.25" hidden="1">
      <c r="A359" s="37" t="s">
        <v>421</v>
      </c>
      <c r="B359" s="37" t="s">
        <v>2039</v>
      </c>
      <c r="C359" s="37" t="s">
        <v>2039</v>
      </c>
      <c r="D359" s="37" t="s">
        <v>2040</v>
      </c>
      <c r="E359" s="37">
        <v>15</v>
      </c>
      <c r="F359" s="37" t="s">
        <v>2070</v>
      </c>
      <c r="G359" s="37" t="s">
        <v>35</v>
      </c>
      <c r="H359" s="12" t="s">
        <v>36</v>
      </c>
      <c r="I359" s="37" t="s">
        <v>37</v>
      </c>
      <c r="J359" s="65">
        <v>30</v>
      </c>
      <c r="K359" s="65" t="s">
        <v>1803</v>
      </c>
      <c r="L359" s="201"/>
      <c r="M359" s="37">
        <v>1</v>
      </c>
      <c r="N359" s="37">
        <v>1491408</v>
      </c>
      <c r="O359" s="37" t="s">
        <v>2054</v>
      </c>
      <c r="P359" s="37" t="s">
        <v>1088</v>
      </c>
      <c r="Q359" s="60">
        <v>0</v>
      </c>
      <c r="R359" s="60">
        <v>0</v>
      </c>
      <c r="S359" s="60">
        <f t="shared" si="9"/>
        <v>0</v>
      </c>
      <c r="T359" s="37" t="s">
        <v>41</v>
      </c>
      <c r="U359" s="37" t="s">
        <v>2258</v>
      </c>
      <c r="V359" s="131" t="s">
        <v>184</v>
      </c>
      <c r="W359" s="216" t="s">
        <v>626</v>
      </c>
      <c r="X359" s="217"/>
    </row>
    <row r="360" spans="1:24" ht="128.25" hidden="1" customHeight="1">
      <c r="A360" s="12" t="s">
        <v>421</v>
      </c>
      <c r="B360" s="12" t="s">
        <v>1767</v>
      </c>
      <c r="C360" s="12" t="s">
        <v>1767</v>
      </c>
      <c r="D360" s="12" t="s">
        <v>1786</v>
      </c>
      <c r="E360" s="12">
        <v>15</v>
      </c>
      <c r="F360" s="12" t="s">
        <v>1787</v>
      </c>
      <c r="G360" s="12" t="s">
        <v>35</v>
      </c>
      <c r="H360" s="12" t="s">
        <v>36</v>
      </c>
      <c r="I360" s="12" t="s">
        <v>46</v>
      </c>
      <c r="J360" s="62">
        <v>20</v>
      </c>
      <c r="K360" s="65" t="s">
        <v>1788</v>
      </c>
      <c r="L360" s="201"/>
      <c r="M360" s="12">
        <v>1</v>
      </c>
      <c r="N360" s="12">
        <v>1461291</v>
      </c>
      <c r="O360" s="12" t="s">
        <v>1782</v>
      </c>
      <c r="P360" s="12" t="s">
        <v>162</v>
      </c>
      <c r="Q360" s="64">
        <v>0</v>
      </c>
      <c r="R360" s="64">
        <v>0</v>
      </c>
      <c r="S360" s="64">
        <f t="shared" si="9"/>
        <v>0</v>
      </c>
      <c r="T360" s="12" t="s">
        <v>41</v>
      </c>
      <c r="U360" s="221" t="s">
        <v>2235</v>
      </c>
      <c r="V360" s="221" t="s">
        <v>48</v>
      </c>
      <c r="W360" s="221" t="s">
        <v>72</v>
      </c>
      <c r="X360" s="217"/>
    </row>
    <row r="361" spans="1:24" ht="128.25" hidden="1" customHeight="1">
      <c r="A361" s="12" t="s">
        <v>421</v>
      </c>
      <c r="B361" s="12" t="s">
        <v>1767</v>
      </c>
      <c r="C361" s="12" t="s">
        <v>1767</v>
      </c>
      <c r="D361" s="12" t="s">
        <v>1786</v>
      </c>
      <c r="E361" s="12">
        <v>15</v>
      </c>
      <c r="F361" s="12" t="s">
        <v>1787</v>
      </c>
      <c r="G361" s="12" t="s">
        <v>35</v>
      </c>
      <c r="H361" s="12" t="s">
        <v>36</v>
      </c>
      <c r="I361" s="12" t="s">
        <v>46</v>
      </c>
      <c r="J361" s="62">
        <v>20</v>
      </c>
      <c r="K361" s="65" t="s">
        <v>1788</v>
      </c>
      <c r="L361" s="201"/>
      <c r="M361" s="12">
        <v>1</v>
      </c>
      <c r="N361" s="12">
        <v>1359470</v>
      </c>
      <c r="O361" s="12" t="s">
        <v>1789</v>
      </c>
      <c r="P361" s="12" t="s">
        <v>162</v>
      </c>
      <c r="Q361" s="64">
        <v>0</v>
      </c>
      <c r="R361" s="64">
        <v>0</v>
      </c>
      <c r="S361" s="64">
        <f t="shared" si="9"/>
        <v>0</v>
      </c>
      <c r="T361" s="12" t="s">
        <v>41</v>
      </c>
      <c r="U361" s="221" t="s">
        <v>2235</v>
      </c>
      <c r="V361" s="221" t="s">
        <v>48</v>
      </c>
      <c r="W361" s="221" t="s">
        <v>72</v>
      </c>
      <c r="X361" s="217"/>
    </row>
    <row r="362" spans="1:24" ht="128.25" hidden="1" customHeight="1">
      <c r="A362" s="12" t="s">
        <v>421</v>
      </c>
      <c r="B362" s="12" t="s">
        <v>1767</v>
      </c>
      <c r="C362" s="12" t="s">
        <v>1767</v>
      </c>
      <c r="D362" s="12" t="s">
        <v>1786</v>
      </c>
      <c r="E362" s="12">
        <v>15</v>
      </c>
      <c r="F362" s="12" t="s">
        <v>1787</v>
      </c>
      <c r="G362" s="12" t="s">
        <v>35</v>
      </c>
      <c r="H362" s="12" t="s">
        <v>36</v>
      </c>
      <c r="I362" s="12" t="s">
        <v>46</v>
      </c>
      <c r="J362" s="62">
        <v>20</v>
      </c>
      <c r="K362" s="65" t="s">
        <v>1788</v>
      </c>
      <c r="L362" s="201"/>
      <c r="M362" s="12">
        <v>1</v>
      </c>
      <c r="N362" s="12">
        <v>1820416</v>
      </c>
      <c r="O362" s="12" t="s">
        <v>1790</v>
      </c>
      <c r="P362" s="12" t="s">
        <v>1791</v>
      </c>
      <c r="Q362" s="64">
        <v>0</v>
      </c>
      <c r="R362" s="64">
        <v>0</v>
      </c>
      <c r="S362" s="64">
        <f t="shared" si="9"/>
        <v>0</v>
      </c>
      <c r="T362" s="12" t="s">
        <v>41</v>
      </c>
      <c r="U362" s="221" t="s">
        <v>2235</v>
      </c>
      <c r="V362" s="221" t="s">
        <v>48</v>
      </c>
      <c r="W362" s="221" t="s">
        <v>72</v>
      </c>
      <c r="X362" s="217"/>
    </row>
    <row r="363" spans="1:24" s="222" customFormat="1" ht="128.25" hidden="1" customHeight="1">
      <c r="A363" s="12" t="s">
        <v>421</v>
      </c>
      <c r="B363" s="12" t="str">
        <f t="shared" ref="B363:E364" si="10">B362</f>
        <v>GGTIN</v>
      </c>
      <c r="C363" s="12" t="str">
        <f t="shared" si="10"/>
        <v>GGTIN</v>
      </c>
      <c r="D363" s="12" t="str">
        <f t="shared" si="10"/>
        <v>Criar e manter uma estratégia para digitalização de serviços</v>
      </c>
      <c r="E363" s="12">
        <f t="shared" si="10"/>
        <v>15</v>
      </c>
      <c r="F363" s="12" t="s">
        <v>44</v>
      </c>
      <c r="G363" s="12" t="s">
        <v>35</v>
      </c>
      <c r="H363" s="12" t="s">
        <v>36</v>
      </c>
      <c r="I363" s="12" t="s">
        <v>37</v>
      </c>
      <c r="J363" s="62">
        <v>20</v>
      </c>
      <c r="K363" s="65">
        <v>2020</v>
      </c>
      <c r="L363" s="201"/>
      <c r="M363" s="12">
        <v>1</v>
      </c>
      <c r="N363" s="12">
        <v>1094244</v>
      </c>
      <c r="O363" s="12" t="s">
        <v>921</v>
      </c>
      <c r="P363" s="12" t="s">
        <v>107</v>
      </c>
      <c r="Q363" s="64">
        <v>1800</v>
      </c>
      <c r="R363" s="64">
        <v>0</v>
      </c>
      <c r="S363" s="64">
        <f t="shared" si="9"/>
        <v>1800</v>
      </c>
      <c r="T363" s="12" t="s">
        <v>41</v>
      </c>
      <c r="U363" s="221"/>
      <c r="V363" s="131" t="s">
        <v>48</v>
      </c>
      <c r="W363" s="210" t="s">
        <v>49</v>
      </c>
      <c r="X363" s="215" t="s">
        <v>78</v>
      </c>
    </row>
    <row r="364" spans="1:24" s="222" customFormat="1" ht="128.25" hidden="1" customHeight="1">
      <c r="A364" s="12" t="s">
        <v>421</v>
      </c>
      <c r="B364" s="12" t="str">
        <f t="shared" si="10"/>
        <v>GGTIN</v>
      </c>
      <c r="C364" s="12" t="str">
        <f t="shared" si="10"/>
        <v>GGTIN</v>
      </c>
      <c r="D364" s="12" t="str">
        <f t="shared" si="10"/>
        <v>Criar e manter uma estratégia para digitalização de serviços</v>
      </c>
      <c r="E364" s="12">
        <f t="shared" si="10"/>
        <v>15</v>
      </c>
      <c r="F364" s="12" t="str">
        <f>F363</f>
        <v>Power BI</v>
      </c>
      <c r="G364" s="12" t="s">
        <v>45</v>
      </c>
      <c r="H364" s="12" t="s">
        <v>36</v>
      </c>
      <c r="I364" s="12" t="s">
        <v>37</v>
      </c>
      <c r="J364" s="62">
        <v>20</v>
      </c>
      <c r="K364" s="65">
        <f>K363</f>
        <v>2020</v>
      </c>
      <c r="L364" s="201"/>
      <c r="M364" s="12">
        <f>M363</f>
        <v>1</v>
      </c>
      <c r="N364" s="12">
        <v>1567992</v>
      </c>
      <c r="O364" s="12" t="s">
        <v>842</v>
      </c>
      <c r="P364" s="12" t="s">
        <v>107</v>
      </c>
      <c r="Q364" s="64">
        <v>1800</v>
      </c>
      <c r="R364" s="64">
        <v>0</v>
      </c>
      <c r="S364" s="64">
        <f t="shared" si="9"/>
        <v>1800</v>
      </c>
      <c r="T364" s="12" t="s">
        <v>41</v>
      </c>
      <c r="U364" s="221" t="s">
        <v>45</v>
      </c>
      <c r="V364" s="131" t="s">
        <v>48</v>
      </c>
      <c r="W364" s="210" t="s">
        <v>49</v>
      </c>
      <c r="X364" s="215" t="s">
        <v>50</v>
      </c>
    </row>
    <row r="365" spans="1:24" ht="128.25" hidden="1" customHeight="1">
      <c r="A365" s="37" t="s">
        <v>421</v>
      </c>
      <c r="B365" s="37" t="s">
        <v>1767</v>
      </c>
      <c r="C365" s="37" t="s">
        <v>1767</v>
      </c>
      <c r="D365" s="37" t="s">
        <v>1778</v>
      </c>
      <c r="E365" s="37">
        <v>20</v>
      </c>
      <c r="F365" s="37" t="s">
        <v>1792</v>
      </c>
      <c r="G365" s="37" t="s">
        <v>35</v>
      </c>
      <c r="H365" s="12" t="s">
        <v>36</v>
      </c>
      <c r="I365" s="37" t="s">
        <v>37</v>
      </c>
      <c r="J365" s="65">
        <v>16</v>
      </c>
      <c r="K365" s="65" t="s">
        <v>1793</v>
      </c>
      <c r="L365" s="201"/>
      <c r="M365" s="37">
        <v>1</v>
      </c>
      <c r="N365" s="37">
        <v>3150903</v>
      </c>
      <c r="O365" s="37" t="s">
        <v>1784</v>
      </c>
      <c r="P365" s="37" t="s">
        <v>40</v>
      </c>
      <c r="Q365" s="60">
        <v>2660</v>
      </c>
      <c r="R365" s="60">
        <v>0</v>
      </c>
      <c r="S365" s="60">
        <f t="shared" si="9"/>
        <v>2660</v>
      </c>
      <c r="T365" s="37" t="s">
        <v>41</v>
      </c>
      <c r="U365" s="37"/>
      <c r="V365" s="216" t="s">
        <v>48</v>
      </c>
      <c r="W365" s="216" t="s">
        <v>126</v>
      </c>
      <c r="X365" s="217"/>
    </row>
    <row r="366" spans="1:24" ht="128.25" hidden="1" customHeight="1">
      <c r="A366" s="37" t="s">
        <v>421</v>
      </c>
      <c r="B366" s="56" t="s">
        <v>1767</v>
      </c>
      <c r="C366" s="56" t="s">
        <v>1767</v>
      </c>
      <c r="D366" s="56" t="s">
        <v>1778</v>
      </c>
      <c r="E366" s="56">
        <v>20</v>
      </c>
      <c r="F366" s="56" t="s">
        <v>1792</v>
      </c>
      <c r="G366" s="37" t="s">
        <v>35</v>
      </c>
      <c r="H366" s="12" t="s">
        <v>36</v>
      </c>
      <c r="I366" s="37" t="s">
        <v>37</v>
      </c>
      <c r="J366" s="58">
        <v>16</v>
      </c>
      <c r="K366" s="65" t="s">
        <v>1793</v>
      </c>
      <c r="L366" s="201"/>
      <c r="M366" s="56">
        <v>1</v>
      </c>
      <c r="N366" s="56">
        <v>1892404</v>
      </c>
      <c r="O366" s="56" t="s">
        <v>1785</v>
      </c>
      <c r="P366" s="37" t="s">
        <v>40</v>
      </c>
      <c r="Q366" s="60">
        <v>2660</v>
      </c>
      <c r="R366" s="60">
        <v>0</v>
      </c>
      <c r="S366" s="60">
        <f t="shared" si="9"/>
        <v>2660</v>
      </c>
      <c r="T366" s="56" t="s">
        <v>41</v>
      </c>
      <c r="U366" s="56"/>
      <c r="V366" s="216" t="s">
        <v>48</v>
      </c>
      <c r="W366" s="216" t="s">
        <v>126</v>
      </c>
      <c r="X366" s="217"/>
    </row>
    <row r="367" spans="1:24" ht="128.25" hidden="1" customHeight="1">
      <c r="A367" s="37" t="s">
        <v>421</v>
      </c>
      <c r="B367" s="37" t="s">
        <v>1767</v>
      </c>
      <c r="C367" s="37" t="s">
        <v>1767</v>
      </c>
      <c r="D367" s="37" t="s">
        <v>1778</v>
      </c>
      <c r="E367" s="37">
        <v>20</v>
      </c>
      <c r="F367" s="37" t="s">
        <v>1792</v>
      </c>
      <c r="G367" s="37" t="s">
        <v>35</v>
      </c>
      <c r="H367" s="12" t="s">
        <v>36</v>
      </c>
      <c r="I367" s="37" t="s">
        <v>37</v>
      </c>
      <c r="J367" s="65">
        <v>16</v>
      </c>
      <c r="K367" s="65" t="s">
        <v>1793</v>
      </c>
      <c r="L367" s="201"/>
      <c r="M367" s="37">
        <v>1</v>
      </c>
      <c r="N367" s="37">
        <v>2273781</v>
      </c>
      <c r="O367" s="37" t="s">
        <v>1783</v>
      </c>
      <c r="P367" s="37" t="s">
        <v>107</v>
      </c>
      <c r="Q367" s="60">
        <v>2660</v>
      </c>
      <c r="R367" s="60">
        <v>0</v>
      </c>
      <c r="S367" s="60">
        <f t="shared" si="9"/>
        <v>2660</v>
      </c>
      <c r="T367" s="37" t="s">
        <v>41</v>
      </c>
      <c r="U367" s="37"/>
      <c r="V367" s="216" t="s">
        <v>48</v>
      </c>
      <c r="W367" s="216" t="s">
        <v>126</v>
      </c>
      <c r="X367" s="217"/>
    </row>
    <row r="368" spans="1:24" ht="128.25" hidden="1" customHeight="1">
      <c r="A368" s="37" t="s">
        <v>421</v>
      </c>
      <c r="B368" s="37" t="s">
        <v>1767</v>
      </c>
      <c r="C368" s="37" t="s">
        <v>1767</v>
      </c>
      <c r="D368" s="37" t="s">
        <v>1778</v>
      </c>
      <c r="E368" s="37">
        <v>20</v>
      </c>
      <c r="F368" s="37" t="s">
        <v>1792</v>
      </c>
      <c r="G368" s="37" t="s">
        <v>35</v>
      </c>
      <c r="H368" s="12" t="s">
        <v>36</v>
      </c>
      <c r="I368" s="37" t="s">
        <v>37</v>
      </c>
      <c r="J368" s="65">
        <v>16</v>
      </c>
      <c r="K368" s="65" t="s">
        <v>1793</v>
      </c>
      <c r="L368" s="201"/>
      <c r="M368" s="37">
        <v>1</v>
      </c>
      <c r="N368" s="37">
        <v>1926306</v>
      </c>
      <c r="O368" s="37" t="s">
        <v>1794</v>
      </c>
      <c r="P368" s="37" t="s">
        <v>162</v>
      </c>
      <c r="Q368" s="60">
        <v>2660</v>
      </c>
      <c r="R368" s="60">
        <v>0</v>
      </c>
      <c r="S368" s="60">
        <f t="shared" si="9"/>
        <v>2660</v>
      </c>
      <c r="T368" s="37" t="s">
        <v>41</v>
      </c>
      <c r="U368" s="37"/>
      <c r="V368" s="216" t="s">
        <v>48</v>
      </c>
      <c r="W368" s="216" t="s">
        <v>126</v>
      </c>
      <c r="X368" s="217"/>
    </row>
    <row r="369" spans="1:24" ht="128.25" hidden="1" customHeight="1">
      <c r="A369" s="37" t="s">
        <v>421</v>
      </c>
      <c r="B369" s="37" t="s">
        <v>1767</v>
      </c>
      <c r="C369" s="37" t="s">
        <v>1767</v>
      </c>
      <c r="D369" s="37" t="s">
        <v>1778</v>
      </c>
      <c r="E369" s="37">
        <v>20</v>
      </c>
      <c r="F369" s="37" t="s">
        <v>1792</v>
      </c>
      <c r="G369" s="37" t="s">
        <v>35</v>
      </c>
      <c r="H369" s="12" t="s">
        <v>36</v>
      </c>
      <c r="I369" s="37" t="s">
        <v>37</v>
      </c>
      <c r="J369" s="65">
        <v>16</v>
      </c>
      <c r="K369" s="65" t="s">
        <v>1793</v>
      </c>
      <c r="L369" s="201"/>
      <c r="M369" s="37">
        <v>1</v>
      </c>
      <c r="N369" s="37">
        <v>1821146</v>
      </c>
      <c r="O369" s="37" t="s">
        <v>1795</v>
      </c>
      <c r="P369" s="37" t="s">
        <v>1791</v>
      </c>
      <c r="Q369" s="60">
        <v>2660</v>
      </c>
      <c r="R369" s="60">
        <v>0</v>
      </c>
      <c r="S369" s="60">
        <f t="shared" si="9"/>
        <v>2660</v>
      </c>
      <c r="T369" s="37" t="s">
        <v>41</v>
      </c>
      <c r="U369" s="37"/>
      <c r="V369" s="216" t="s">
        <v>48</v>
      </c>
      <c r="W369" s="216" t="s">
        <v>126</v>
      </c>
      <c r="X369" s="217"/>
    </row>
    <row r="370" spans="1:24" ht="128.25" hidden="1" customHeight="1">
      <c r="A370" s="37" t="s">
        <v>421</v>
      </c>
      <c r="B370" s="37" t="s">
        <v>1527</v>
      </c>
      <c r="C370" s="37" t="s">
        <v>1532</v>
      </c>
      <c r="D370" s="37" t="s">
        <v>1536</v>
      </c>
      <c r="E370" s="37">
        <v>12</v>
      </c>
      <c r="F370" s="37" t="s">
        <v>1537</v>
      </c>
      <c r="G370" s="37" t="s">
        <v>35</v>
      </c>
      <c r="H370" s="12" t="s">
        <v>36</v>
      </c>
      <c r="I370" s="37" t="s">
        <v>37</v>
      </c>
      <c r="J370" s="65">
        <v>21</v>
      </c>
      <c r="K370" s="65" t="s">
        <v>1538</v>
      </c>
      <c r="L370" s="201"/>
      <c r="M370" s="37">
        <v>1</v>
      </c>
      <c r="N370" s="37">
        <v>1489645</v>
      </c>
      <c r="O370" s="37" t="s">
        <v>1539</v>
      </c>
      <c r="P370" s="37" t="s">
        <v>107</v>
      </c>
      <c r="Q370" s="60">
        <v>0</v>
      </c>
      <c r="R370" s="60">
        <v>0</v>
      </c>
      <c r="S370" s="60">
        <f t="shared" si="9"/>
        <v>0</v>
      </c>
      <c r="T370" s="37" t="s">
        <v>41</v>
      </c>
      <c r="U370" s="37"/>
      <c r="V370" s="210" t="s">
        <v>48</v>
      </c>
      <c r="W370" s="216" t="s">
        <v>274</v>
      </c>
      <c r="X370" s="217"/>
    </row>
    <row r="371" spans="1:24" ht="128.25" hidden="1" customHeight="1">
      <c r="A371" s="37" t="s">
        <v>421</v>
      </c>
      <c r="B371" s="37" t="s">
        <v>1527</v>
      </c>
      <c r="C371" s="37" t="s">
        <v>1532</v>
      </c>
      <c r="D371" s="37" t="s">
        <v>1536</v>
      </c>
      <c r="E371" s="37">
        <v>12</v>
      </c>
      <c r="F371" s="37" t="s">
        <v>1537</v>
      </c>
      <c r="G371" s="37" t="s">
        <v>35</v>
      </c>
      <c r="H371" s="12" t="s">
        <v>36</v>
      </c>
      <c r="I371" s="37" t="s">
        <v>46</v>
      </c>
      <c r="J371" s="65">
        <v>20</v>
      </c>
      <c r="K371" s="65" t="s">
        <v>1538</v>
      </c>
      <c r="L371" s="201"/>
      <c r="M371" s="37">
        <v>1</v>
      </c>
      <c r="N371" s="37">
        <v>1489645</v>
      </c>
      <c r="O371" s="37" t="s">
        <v>1539</v>
      </c>
      <c r="P371" s="37" t="s">
        <v>107</v>
      </c>
      <c r="Q371" s="60">
        <v>0</v>
      </c>
      <c r="R371" s="60">
        <v>0</v>
      </c>
      <c r="S371" s="60">
        <f t="shared" si="9"/>
        <v>0</v>
      </c>
      <c r="T371" s="37" t="s">
        <v>41</v>
      </c>
      <c r="U371" s="37"/>
      <c r="V371" s="210" t="s">
        <v>48</v>
      </c>
      <c r="W371" s="216" t="s">
        <v>274</v>
      </c>
      <c r="X371" s="217"/>
    </row>
    <row r="372" spans="1:24" ht="128.25" hidden="1" customHeight="1">
      <c r="A372" s="37" t="s">
        <v>421</v>
      </c>
      <c r="B372" s="37" t="s">
        <v>2039</v>
      </c>
      <c r="C372" s="37" t="s">
        <v>2039</v>
      </c>
      <c r="D372" s="37" t="s">
        <v>2065</v>
      </c>
      <c r="E372" s="37">
        <v>20</v>
      </c>
      <c r="F372" s="37" t="s">
        <v>2071</v>
      </c>
      <c r="G372" s="37" t="s">
        <v>35</v>
      </c>
      <c r="H372" s="37" t="s">
        <v>1325</v>
      </c>
      <c r="I372" s="37" t="s">
        <v>91</v>
      </c>
      <c r="J372" s="65">
        <v>420</v>
      </c>
      <c r="K372" s="65" t="s">
        <v>2072</v>
      </c>
      <c r="L372" s="201"/>
      <c r="M372" s="37">
        <v>1</v>
      </c>
      <c r="N372" s="37">
        <v>1491408</v>
      </c>
      <c r="O372" s="37" t="s">
        <v>2054</v>
      </c>
      <c r="P372" s="37" t="s">
        <v>2073</v>
      </c>
      <c r="Q372" s="60">
        <v>0</v>
      </c>
      <c r="R372" s="60">
        <v>0</v>
      </c>
      <c r="S372" s="60">
        <f t="shared" si="9"/>
        <v>0</v>
      </c>
      <c r="T372" s="37" t="s">
        <v>41</v>
      </c>
      <c r="U372" s="37" t="s">
        <v>2259</v>
      </c>
      <c r="V372" s="131" t="s">
        <v>184</v>
      </c>
      <c r="W372" s="216" t="s">
        <v>626</v>
      </c>
      <c r="X372" s="217"/>
    </row>
    <row r="373" spans="1:24" ht="128.25" hidden="1" customHeight="1">
      <c r="A373" s="37" t="s">
        <v>421</v>
      </c>
      <c r="B373" s="37" t="s">
        <v>1527</v>
      </c>
      <c r="C373" s="37" t="s">
        <v>1527</v>
      </c>
      <c r="D373" s="37" t="s">
        <v>1553</v>
      </c>
      <c r="E373" s="37">
        <v>20</v>
      </c>
      <c r="F373" s="37" t="s">
        <v>1554</v>
      </c>
      <c r="G373" s="37" t="s">
        <v>35</v>
      </c>
      <c r="H373" s="37" t="s">
        <v>310</v>
      </c>
      <c r="I373" s="37" t="s">
        <v>37</v>
      </c>
      <c r="J373" s="65">
        <v>24</v>
      </c>
      <c r="K373" s="65" t="s">
        <v>1555</v>
      </c>
      <c r="L373" s="201"/>
      <c r="M373" s="37">
        <v>1</v>
      </c>
      <c r="N373" s="37">
        <v>1436719</v>
      </c>
      <c r="O373" s="37" t="s">
        <v>1556</v>
      </c>
      <c r="P373" s="37" t="s">
        <v>611</v>
      </c>
      <c r="Q373" s="60">
        <v>4308</v>
      </c>
      <c r="R373" s="60">
        <v>2000</v>
      </c>
      <c r="S373" s="60">
        <f t="shared" si="9"/>
        <v>6308</v>
      </c>
      <c r="T373" s="37" t="s">
        <v>41</v>
      </c>
      <c r="U373" s="37"/>
      <c r="V373" s="210" t="s">
        <v>48</v>
      </c>
      <c r="W373" s="216" t="s">
        <v>274</v>
      </c>
      <c r="X373" s="217"/>
    </row>
    <row r="374" spans="1:24" ht="128.25" hidden="1" customHeight="1">
      <c r="A374" s="37" t="s">
        <v>421</v>
      </c>
      <c r="B374" s="37" t="s">
        <v>2039</v>
      </c>
      <c r="C374" s="37" t="s">
        <v>2039</v>
      </c>
      <c r="D374" s="37" t="s">
        <v>2040</v>
      </c>
      <c r="E374" s="37">
        <v>15</v>
      </c>
      <c r="F374" s="37" t="s">
        <v>2074</v>
      </c>
      <c r="G374" s="37" t="s">
        <v>35</v>
      </c>
      <c r="H374" s="37" t="s">
        <v>310</v>
      </c>
      <c r="I374" s="37" t="s">
        <v>37</v>
      </c>
      <c r="J374" s="65">
        <v>20</v>
      </c>
      <c r="K374" s="65" t="s">
        <v>305</v>
      </c>
      <c r="L374" s="201"/>
      <c r="M374" s="37">
        <v>1</v>
      </c>
      <c r="N374" s="37">
        <v>1492815</v>
      </c>
      <c r="O374" s="37" t="s">
        <v>2052</v>
      </c>
      <c r="P374" s="37" t="s">
        <v>1088</v>
      </c>
      <c r="Q374" s="60">
        <v>0</v>
      </c>
      <c r="R374" s="60">
        <v>0</v>
      </c>
      <c r="S374" s="60">
        <f t="shared" si="9"/>
        <v>0</v>
      </c>
      <c r="T374" s="37" t="s">
        <v>41</v>
      </c>
      <c r="U374" s="131" t="s">
        <v>2260</v>
      </c>
      <c r="V374" s="216" t="s">
        <v>184</v>
      </c>
      <c r="W374" s="131" t="s">
        <v>799</v>
      </c>
      <c r="X374" s="219" t="s">
        <v>78</v>
      </c>
    </row>
    <row r="375" spans="1:24" ht="128.25" hidden="1" customHeight="1">
      <c r="A375" s="37" t="s">
        <v>421</v>
      </c>
      <c r="B375" s="37" t="s">
        <v>2039</v>
      </c>
      <c r="C375" s="37" t="s">
        <v>2039</v>
      </c>
      <c r="D375" s="37" t="s">
        <v>2040</v>
      </c>
      <c r="E375" s="37">
        <v>15</v>
      </c>
      <c r="F375" s="37" t="s">
        <v>2074</v>
      </c>
      <c r="G375" s="37" t="s">
        <v>35</v>
      </c>
      <c r="H375" s="37" t="s">
        <v>310</v>
      </c>
      <c r="I375" s="37" t="s">
        <v>37</v>
      </c>
      <c r="J375" s="65">
        <v>20</v>
      </c>
      <c r="K375" s="65" t="s">
        <v>305</v>
      </c>
      <c r="L375" s="201"/>
      <c r="M375" s="37">
        <v>1</v>
      </c>
      <c r="N375" s="37">
        <v>1552039</v>
      </c>
      <c r="O375" s="37" t="s">
        <v>2044</v>
      </c>
      <c r="P375" s="37" t="s">
        <v>1088</v>
      </c>
      <c r="Q375" s="60">
        <v>0</v>
      </c>
      <c r="R375" s="60">
        <v>16000</v>
      </c>
      <c r="S375" s="60">
        <f t="shared" si="9"/>
        <v>16000</v>
      </c>
      <c r="T375" s="37" t="s">
        <v>41</v>
      </c>
      <c r="U375" s="131" t="s">
        <v>2261</v>
      </c>
      <c r="V375" s="216" t="s">
        <v>184</v>
      </c>
      <c r="W375" s="131" t="s">
        <v>799</v>
      </c>
      <c r="X375" s="219" t="s">
        <v>78</v>
      </c>
    </row>
    <row r="376" spans="1:24" ht="128.25" hidden="1" customHeight="1">
      <c r="A376" s="37" t="s">
        <v>421</v>
      </c>
      <c r="B376" s="37" t="s">
        <v>2039</v>
      </c>
      <c r="C376" s="37" t="s">
        <v>2039</v>
      </c>
      <c r="D376" s="37" t="s">
        <v>2075</v>
      </c>
      <c r="E376" s="37">
        <v>15</v>
      </c>
      <c r="F376" s="37" t="s">
        <v>2076</v>
      </c>
      <c r="G376" s="37" t="s">
        <v>35</v>
      </c>
      <c r="H376" s="37" t="s">
        <v>310</v>
      </c>
      <c r="I376" s="37" t="s">
        <v>37</v>
      </c>
      <c r="J376" s="65">
        <v>20</v>
      </c>
      <c r="K376" s="65" t="s">
        <v>295</v>
      </c>
      <c r="L376" s="201"/>
      <c r="M376" s="37">
        <v>1</v>
      </c>
      <c r="N376" s="37">
        <v>1492636</v>
      </c>
      <c r="O376" s="37" t="s">
        <v>2067</v>
      </c>
      <c r="P376" s="37" t="s">
        <v>1088</v>
      </c>
      <c r="Q376" s="60">
        <v>0</v>
      </c>
      <c r="R376" s="60">
        <v>0</v>
      </c>
      <c r="S376" s="60">
        <f t="shared" si="9"/>
        <v>0</v>
      </c>
      <c r="T376" s="37" t="s">
        <v>41</v>
      </c>
      <c r="U376" s="131" t="s">
        <v>2262</v>
      </c>
      <c r="V376" s="131" t="s">
        <v>184</v>
      </c>
      <c r="W376" s="216" t="s">
        <v>1251</v>
      </c>
      <c r="X376" s="215" t="s">
        <v>78</v>
      </c>
    </row>
    <row r="377" spans="1:24" ht="128.25" hidden="1" customHeight="1">
      <c r="A377" s="37" t="s">
        <v>421</v>
      </c>
      <c r="B377" s="37" t="s">
        <v>1767</v>
      </c>
      <c r="C377" s="37" t="s">
        <v>1767</v>
      </c>
      <c r="D377" s="37" t="s">
        <v>1796</v>
      </c>
      <c r="E377" s="37">
        <v>12</v>
      </c>
      <c r="F377" s="37" t="s">
        <v>1797</v>
      </c>
      <c r="G377" s="37" t="s">
        <v>35</v>
      </c>
      <c r="H377" s="37" t="s">
        <v>310</v>
      </c>
      <c r="I377" s="37" t="s">
        <v>37</v>
      </c>
      <c r="J377" s="65">
        <v>8</v>
      </c>
      <c r="K377" s="65" t="s">
        <v>1798</v>
      </c>
      <c r="L377" s="201"/>
      <c r="M377" s="37">
        <v>1</v>
      </c>
      <c r="N377" s="37">
        <v>1568331</v>
      </c>
      <c r="O377" s="37" t="s">
        <v>1771</v>
      </c>
      <c r="P377" s="37" t="s">
        <v>107</v>
      </c>
      <c r="Q377" s="60">
        <v>1100</v>
      </c>
      <c r="R377" s="60">
        <f>800+625</f>
        <v>1425</v>
      </c>
      <c r="S377" s="60">
        <f t="shared" si="9"/>
        <v>2525</v>
      </c>
      <c r="T377" s="37" t="s">
        <v>41</v>
      </c>
      <c r="U377" s="37"/>
      <c r="V377" s="216" t="s">
        <v>48</v>
      </c>
      <c r="W377" s="216" t="s">
        <v>126</v>
      </c>
      <c r="X377" s="217"/>
    </row>
    <row r="378" spans="1:24" ht="128.25" hidden="1" customHeight="1">
      <c r="A378" s="37" t="s">
        <v>421</v>
      </c>
      <c r="B378" s="37" t="s">
        <v>1767</v>
      </c>
      <c r="C378" s="37" t="s">
        <v>1767</v>
      </c>
      <c r="D378" s="37" t="s">
        <v>1796</v>
      </c>
      <c r="E378" s="37">
        <v>12</v>
      </c>
      <c r="F378" s="37" t="s">
        <v>1797</v>
      </c>
      <c r="G378" s="37" t="s">
        <v>35</v>
      </c>
      <c r="H378" s="37" t="s">
        <v>310</v>
      </c>
      <c r="I378" s="37" t="s">
        <v>37</v>
      </c>
      <c r="J378" s="65">
        <v>8</v>
      </c>
      <c r="K378" s="65" t="s">
        <v>1798</v>
      </c>
      <c r="L378" s="201"/>
      <c r="M378" s="37">
        <v>1</v>
      </c>
      <c r="N378" s="37">
        <v>1509978</v>
      </c>
      <c r="O378" s="37" t="s">
        <v>1799</v>
      </c>
      <c r="P378" s="37" t="s">
        <v>107</v>
      </c>
      <c r="Q378" s="60">
        <v>1100</v>
      </c>
      <c r="R378" s="60">
        <f>800+625</f>
        <v>1425</v>
      </c>
      <c r="S378" s="60">
        <f t="shared" si="9"/>
        <v>2525</v>
      </c>
      <c r="T378" s="37" t="s">
        <v>41</v>
      </c>
      <c r="U378" s="37"/>
      <c r="V378" s="216" t="s">
        <v>48</v>
      </c>
      <c r="W378" s="216" t="s">
        <v>126</v>
      </c>
      <c r="X378" s="217"/>
    </row>
    <row r="379" spans="1:24" ht="128.25" hidden="1" customHeight="1">
      <c r="A379" s="37" t="s">
        <v>421</v>
      </c>
      <c r="B379" s="37" t="s">
        <v>1767</v>
      </c>
      <c r="C379" s="37" t="s">
        <v>1767</v>
      </c>
      <c r="D379" s="37" t="s">
        <v>1786</v>
      </c>
      <c r="E379" s="37">
        <v>15</v>
      </c>
      <c r="F379" s="37" t="s">
        <v>1800</v>
      </c>
      <c r="G379" s="37" t="s">
        <v>35</v>
      </c>
      <c r="H379" s="12" t="s">
        <v>36</v>
      </c>
      <c r="I379" s="37" t="s">
        <v>37</v>
      </c>
      <c r="J379" s="65">
        <v>52.5</v>
      </c>
      <c r="K379" s="65">
        <v>2020</v>
      </c>
      <c r="L379" s="201"/>
      <c r="M379" s="37">
        <v>1</v>
      </c>
      <c r="N379" s="37">
        <v>1567874</v>
      </c>
      <c r="O379" s="37" t="s">
        <v>1801</v>
      </c>
      <c r="P379" s="37" t="s">
        <v>107</v>
      </c>
      <c r="Q379" s="60">
        <v>2580</v>
      </c>
      <c r="R379" s="60">
        <v>0</v>
      </c>
      <c r="S379" s="60">
        <f t="shared" si="9"/>
        <v>2580</v>
      </c>
      <c r="T379" s="37" t="s">
        <v>41</v>
      </c>
      <c r="U379" s="37"/>
      <c r="V379" s="216" t="s">
        <v>48</v>
      </c>
      <c r="W379" s="216" t="s">
        <v>126</v>
      </c>
      <c r="X379" s="217"/>
    </row>
    <row r="380" spans="1:24" ht="128.25" hidden="1" customHeight="1">
      <c r="A380" s="37" t="s">
        <v>421</v>
      </c>
      <c r="B380" s="37" t="s">
        <v>1767</v>
      </c>
      <c r="C380" s="37" t="s">
        <v>1767</v>
      </c>
      <c r="D380" s="37" t="s">
        <v>1786</v>
      </c>
      <c r="E380" s="37">
        <v>15</v>
      </c>
      <c r="F380" s="37" t="s">
        <v>1802</v>
      </c>
      <c r="G380" s="37" t="s">
        <v>35</v>
      </c>
      <c r="H380" s="12" t="s">
        <v>36</v>
      </c>
      <c r="I380" s="37" t="s">
        <v>46</v>
      </c>
      <c r="J380" s="65">
        <v>32</v>
      </c>
      <c r="K380" s="65" t="s">
        <v>1803</v>
      </c>
      <c r="L380" s="201"/>
      <c r="M380" s="37">
        <v>1</v>
      </c>
      <c r="N380" s="37">
        <v>1306389</v>
      </c>
      <c r="O380" s="37" t="s">
        <v>1804</v>
      </c>
      <c r="P380" s="37" t="s">
        <v>107</v>
      </c>
      <c r="Q380" s="60">
        <v>1420</v>
      </c>
      <c r="R380" s="60">
        <v>0</v>
      </c>
      <c r="S380" s="60">
        <f t="shared" si="9"/>
        <v>1420</v>
      </c>
      <c r="T380" s="37" t="s">
        <v>41</v>
      </c>
      <c r="U380" s="37"/>
      <c r="V380" s="216" t="s">
        <v>48</v>
      </c>
      <c r="W380" s="216" t="s">
        <v>126</v>
      </c>
      <c r="X380" s="217"/>
    </row>
    <row r="381" spans="1:24" ht="128.25" hidden="1" customHeight="1">
      <c r="A381" s="37" t="s">
        <v>421</v>
      </c>
      <c r="B381" s="37" t="s">
        <v>1767</v>
      </c>
      <c r="C381" s="37" t="s">
        <v>1767</v>
      </c>
      <c r="D381" s="37" t="s">
        <v>1786</v>
      </c>
      <c r="E381" s="37">
        <v>15</v>
      </c>
      <c r="F381" s="37" t="s">
        <v>1802</v>
      </c>
      <c r="G381" s="37" t="s">
        <v>35</v>
      </c>
      <c r="H381" s="12" t="s">
        <v>36</v>
      </c>
      <c r="I381" s="37" t="s">
        <v>46</v>
      </c>
      <c r="J381" s="65">
        <v>32</v>
      </c>
      <c r="K381" s="65" t="s">
        <v>1803</v>
      </c>
      <c r="L381" s="201"/>
      <c r="M381" s="37">
        <v>1</v>
      </c>
      <c r="N381" s="37">
        <v>1567874</v>
      </c>
      <c r="O381" s="37" t="s">
        <v>1805</v>
      </c>
      <c r="P381" s="37" t="s">
        <v>107</v>
      </c>
      <c r="Q381" s="60">
        <v>1420</v>
      </c>
      <c r="R381" s="60">
        <v>0</v>
      </c>
      <c r="S381" s="60">
        <f t="shared" si="9"/>
        <v>1420</v>
      </c>
      <c r="T381" s="37" t="s">
        <v>41</v>
      </c>
      <c r="U381" s="37"/>
      <c r="V381" s="216" t="s">
        <v>48</v>
      </c>
      <c r="W381" s="216" t="s">
        <v>126</v>
      </c>
      <c r="X381" s="217"/>
    </row>
    <row r="382" spans="1:24" ht="128.25" hidden="1" customHeight="1">
      <c r="A382" s="37" t="s">
        <v>421</v>
      </c>
      <c r="B382" s="37" t="s">
        <v>1767</v>
      </c>
      <c r="C382" s="37" t="s">
        <v>1767</v>
      </c>
      <c r="D382" s="37" t="s">
        <v>1786</v>
      </c>
      <c r="E382" s="37">
        <v>15</v>
      </c>
      <c r="F382" s="37" t="s">
        <v>1802</v>
      </c>
      <c r="G382" s="37" t="s">
        <v>35</v>
      </c>
      <c r="H382" s="12" t="s">
        <v>36</v>
      </c>
      <c r="I382" s="37" t="s">
        <v>46</v>
      </c>
      <c r="J382" s="65">
        <v>32</v>
      </c>
      <c r="K382" s="65" t="s">
        <v>1803</v>
      </c>
      <c r="L382" s="201"/>
      <c r="M382" s="37">
        <v>1</v>
      </c>
      <c r="N382" s="37">
        <v>1485900</v>
      </c>
      <c r="O382" s="37" t="s">
        <v>1806</v>
      </c>
      <c r="P382" s="37" t="s">
        <v>107</v>
      </c>
      <c r="Q382" s="60">
        <v>1420</v>
      </c>
      <c r="R382" s="60">
        <v>0</v>
      </c>
      <c r="S382" s="60">
        <f t="shared" si="9"/>
        <v>1420</v>
      </c>
      <c r="T382" s="37" t="s">
        <v>41</v>
      </c>
      <c r="U382" s="37"/>
      <c r="V382" s="216" t="s">
        <v>48</v>
      </c>
      <c r="W382" s="216" t="s">
        <v>126</v>
      </c>
      <c r="X382" s="217"/>
    </row>
    <row r="383" spans="1:24" ht="128.25" hidden="1" customHeight="1">
      <c r="A383" s="37" t="s">
        <v>421</v>
      </c>
      <c r="B383" s="37" t="s">
        <v>1767</v>
      </c>
      <c r="C383" s="37" t="s">
        <v>1767</v>
      </c>
      <c r="D383" s="37" t="s">
        <v>1786</v>
      </c>
      <c r="E383" s="37">
        <v>15</v>
      </c>
      <c r="F383" s="37" t="s">
        <v>1802</v>
      </c>
      <c r="G383" s="37" t="s">
        <v>35</v>
      </c>
      <c r="H383" s="12" t="s">
        <v>36</v>
      </c>
      <c r="I383" s="37" t="s">
        <v>46</v>
      </c>
      <c r="J383" s="65">
        <v>32</v>
      </c>
      <c r="K383" s="65" t="s">
        <v>1803</v>
      </c>
      <c r="L383" s="201"/>
      <c r="M383" s="37">
        <v>1</v>
      </c>
      <c r="N383" s="37">
        <v>3150903</v>
      </c>
      <c r="O383" s="37" t="s">
        <v>1784</v>
      </c>
      <c r="P383" s="37" t="s">
        <v>40</v>
      </c>
      <c r="Q383" s="60">
        <v>1420</v>
      </c>
      <c r="R383" s="60">
        <v>0</v>
      </c>
      <c r="S383" s="60">
        <f t="shared" si="9"/>
        <v>1420</v>
      </c>
      <c r="T383" s="37" t="s">
        <v>41</v>
      </c>
      <c r="U383" s="37"/>
      <c r="V383" s="216" t="s">
        <v>48</v>
      </c>
      <c r="W383" s="216" t="s">
        <v>126</v>
      </c>
      <c r="X383" s="217"/>
    </row>
    <row r="384" spans="1:24" ht="128.25" hidden="1" customHeight="1">
      <c r="A384" s="37" t="s">
        <v>421</v>
      </c>
      <c r="B384" s="37" t="s">
        <v>1767</v>
      </c>
      <c r="C384" s="37" t="s">
        <v>1767</v>
      </c>
      <c r="D384" s="37" t="s">
        <v>1786</v>
      </c>
      <c r="E384" s="37">
        <v>15</v>
      </c>
      <c r="F384" s="37" t="s">
        <v>1802</v>
      </c>
      <c r="G384" s="37" t="s">
        <v>35</v>
      </c>
      <c r="H384" s="12" t="s">
        <v>36</v>
      </c>
      <c r="I384" s="37" t="s">
        <v>46</v>
      </c>
      <c r="J384" s="65">
        <v>32</v>
      </c>
      <c r="K384" s="65" t="s">
        <v>1803</v>
      </c>
      <c r="L384" s="201"/>
      <c r="M384" s="37">
        <v>1</v>
      </c>
      <c r="N384" s="37">
        <v>1892404</v>
      </c>
      <c r="O384" s="37" t="s">
        <v>1785</v>
      </c>
      <c r="P384" s="37" t="s">
        <v>40</v>
      </c>
      <c r="Q384" s="60">
        <v>1420</v>
      </c>
      <c r="R384" s="60">
        <v>0</v>
      </c>
      <c r="S384" s="60">
        <f t="shared" si="9"/>
        <v>1420</v>
      </c>
      <c r="T384" s="37" t="s">
        <v>41</v>
      </c>
      <c r="U384" s="37"/>
      <c r="V384" s="216" t="s">
        <v>48</v>
      </c>
      <c r="W384" s="216" t="s">
        <v>126</v>
      </c>
      <c r="X384" s="217"/>
    </row>
    <row r="385" spans="1:24" ht="128.25" hidden="1" customHeight="1">
      <c r="A385" s="37" t="s">
        <v>421</v>
      </c>
      <c r="B385" s="37" t="s">
        <v>1767</v>
      </c>
      <c r="C385" s="37" t="s">
        <v>1767</v>
      </c>
      <c r="D385" s="37" t="s">
        <v>1786</v>
      </c>
      <c r="E385" s="37">
        <v>15</v>
      </c>
      <c r="F385" s="37" t="s">
        <v>1802</v>
      </c>
      <c r="G385" s="37" t="s">
        <v>35</v>
      </c>
      <c r="H385" s="12" t="s">
        <v>36</v>
      </c>
      <c r="I385" s="37" t="s">
        <v>46</v>
      </c>
      <c r="J385" s="65">
        <v>32</v>
      </c>
      <c r="K385" s="65" t="s">
        <v>1803</v>
      </c>
      <c r="L385" s="201"/>
      <c r="M385" s="37">
        <v>1</v>
      </c>
      <c r="N385" s="37">
        <v>1437588</v>
      </c>
      <c r="O385" s="37" t="s">
        <v>1807</v>
      </c>
      <c r="P385" s="37" t="s">
        <v>107</v>
      </c>
      <c r="Q385" s="60">
        <v>1420</v>
      </c>
      <c r="R385" s="60">
        <v>0</v>
      </c>
      <c r="S385" s="60">
        <f t="shared" si="9"/>
        <v>1420</v>
      </c>
      <c r="T385" s="37" t="s">
        <v>41</v>
      </c>
      <c r="U385" s="37"/>
      <c r="V385" s="216" t="s">
        <v>48</v>
      </c>
      <c r="W385" s="216" t="s">
        <v>126</v>
      </c>
      <c r="X385" s="217"/>
    </row>
    <row r="386" spans="1:24" ht="128.25" hidden="1" customHeight="1">
      <c r="A386" s="37" t="s">
        <v>421</v>
      </c>
      <c r="B386" s="37" t="s">
        <v>1767</v>
      </c>
      <c r="C386" s="37" t="s">
        <v>1767</v>
      </c>
      <c r="D386" s="37" t="s">
        <v>1786</v>
      </c>
      <c r="E386" s="37">
        <v>15</v>
      </c>
      <c r="F386" s="37" t="s">
        <v>1802</v>
      </c>
      <c r="G386" s="37" t="s">
        <v>35</v>
      </c>
      <c r="H386" s="12" t="s">
        <v>36</v>
      </c>
      <c r="I386" s="37" t="s">
        <v>46</v>
      </c>
      <c r="J386" s="65">
        <v>32</v>
      </c>
      <c r="K386" s="65" t="s">
        <v>1803</v>
      </c>
      <c r="L386" s="201"/>
      <c r="M386" s="37">
        <v>1</v>
      </c>
      <c r="N386" s="37">
        <v>1489272</v>
      </c>
      <c r="O386" s="37" t="s">
        <v>1808</v>
      </c>
      <c r="P386" s="37" t="s">
        <v>107</v>
      </c>
      <c r="Q386" s="60">
        <v>1420</v>
      </c>
      <c r="R386" s="60">
        <v>0</v>
      </c>
      <c r="S386" s="60">
        <f t="shared" si="9"/>
        <v>1420</v>
      </c>
      <c r="T386" s="37" t="s">
        <v>41</v>
      </c>
      <c r="U386" s="37"/>
      <c r="V386" s="216" t="s">
        <v>48</v>
      </c>
      <c r="W386" s="216" t="s">
        <v>126</v>
      </c>
      <c r="X386" s="217"/>
    </row>
    <row r="387" spans="1:24" ht="128.25" hidden="1" customHeight="1">
      <c r="A387" s="37" t="s">
        <v>421</v>
      </c>
      <c r="B387" s="37" t="s">
        <v>1767</v>
      </c>
      <c r="C387" s="37" t="s">
        <v>1767</v>
      </c>
      <c r="D387" s="37" t="s">
        <v>1786</v>
      </c>
      <c r="E387" s="37">
        <v>15</v>
      </c>
      <c r="F387" s="37" t="s">
        <v>1802</v>
      </c>
      <c r="G387" s="37" t="s">
        <v>35</v>
      </c>
      <c r="H387" s="12" t="s">
        <v>36</v>
      </c>
      <c r="I387" s="37" t="s">
        <v>46</v>
      </c>
      <c r="J387" s="65">
        <v>32</v>
      </c>
      <c r="K387" s="65" t="s">
        <v>1803</v>
      </c>
      <c r="L387" s="201"/>
      <c r="M387" s="37">
        <v>1</v>
      </c>
      <c r="N387" s="37">
        <v>2273781</v>
      </c>
      <c r="O387" s="37" t="s">
        <v>1783</v>
      </c>
      <c r="P387" s="37" t="s">
        <v>107</v>
      </c>
      <c r="Q387" s="60">
        <v>1420</v>
      </c>
      <c r="R387" s="60">
        <v>0</v>
      </c>
      <c r="S387" s="60">
        <f t="shared" si="9"/>
        <v>1420</v>
      </c>
      <c r="T387" s="37" t="s">
        <v>41</v>
      </c>
      <c r="U387" s="37"/>
      <c r="V387" s="216" t="s">
        <v>48</v>
      </c>
      <c r="W387" s="216" t="s">
        <v>126</v>
      </c>
      <c r="X387" s="217"/>
    </row>
    <row r="388" spans="1:24" ht="128.25" hidden="1" customHeight="1">
      <c r="A388" s="37" t="s">
        <v>421</v>
      </c>
      <c r="B388" s="37" t="s">
        <v>1767</v>
      </c>
      <c r="C388" s="37" t="s">
        <v>1767</v>
      </c>
      <c r="D388" s="37" t="s">
        <v>1786</v>
      </c>
      <c r="E388" s="37">
        <v>15</v>
      </c>
      <c r="F388" s="37" t="s">
        <v>1802</v>
      </c>
      <c r="G388" s="37" t="s">
        <v>35</v>
      </c>
      <c r="H388" s="12" t="s">
        <v>36</v>
      </c>
      <c r="I388" s="37" t="s">
        <v>46</v>
      </c>
      <c r="J388" s="65">
        <v>32</v>
      </c>
      <c r="K388" s="65" t="s">
        <v>1803</v>
      </c>
      <c r="L388" s="201"/>
      <c r="M388" s="37">
        <v>1</v>
      </c>
      <c r="N388" s="37">
        <v>1531063</v>
      </c>
      <c r="O388" s="37" t="s">
        <v>1809</v>
      </c>
      <c r="P388" s="37" t="s">
        <v>107</v>
      </c>
      <c r="Q388" s="60">
        <v>1420</v>
      </c>
      <c r="R388" s="60">
        <v>0</v>
      </c>
      <c r="S388" s="60">
        <f t="shared" ref="S388:S451" si="11">(R388+Q388)*M388</f>
        <v>1420</v>
      </c>
      <c r="T388" s="37" t="s">
        <v>41</v>
      </c>
      <c r="U388" s="37"/>
      <c r="V388" s="216" t="s">
        <v>48</v>
      </c>
      <c r="W388" s="216" t="s">
        <v>126</v>
      </c>
      <c r="X388" s="217"/>
    </row>
    <row r="389" spans="1:24" ht="128.25" hidden="1" customHeight="1">
      <c r="A389" s="37" t="s">
        <v>421</v>
      </c>
      <c r="B389" s="37" t="s">
        <v>1767</v>
      </c>
      <c r="C389" s="37" t="s">
        <v>1767</v>
      </c>
      <c r="D389" s="37" t="s">
        <v>1786</v>
      </c>
      <c r="E389" s="37">
        <v>15</v>
      </c>
      <c r="F389" s="37" t="s">
        <v>1802</v>
      </c>
      <c r="G389" s="37" t="s">
        <v>35</v>
      </c>
      <c r="H389" s="12" t="s">
        <v>36</v>
      </c>
      <c r="I389" s="37" t="s">
        <v>46</v>
      </c>
      <c r="J389" s="65">
        <v>32</v>
      </c>
      <c r="K389" s="65" t="s">
        <v>1803</v>
      </c>
      <c r="L389" s="201"/>
      <c r="M389" s="37">
        <v>1</v>
      </c>
      <c r="N389" s="37">
        <v>1359470</v>
      </c>
      <c r="O389" s="37" t="s">
        <v>1789</v>
      </c>
      <c r="P389" s="37" t="s">
        <v>162</v>
      </c>
      <c r="Q389" s="60">
        <v>1420</v>
      </c>
      <c r="R389" s="60">
        <v>0</v>
      </c>
      <c r="S389" s="60">
        <f t="shared" si="11"/>
        <v>1420</v>
      </c>
      <c r="T389" s="37" t="s">
        <v>41</v>
      </c>
      <c r="U389" s="37"/>
      <c r="V389" s="216" t="s">
        <v>48</v>
      </c>
      <c r="W389" s="216" t="s">
        <v>126</v>
      </c>
      <c r="X389" s="217"/>
    </row>
    <row r="390" spans="1:24" ht="128.25" hidden="1" customHeight="1">
      <c r="A390" s="37" t="s">
        <v>421</v>
      </c>
      <c r="B390" s="37" t="s">
        <v>1767</v>
      </c>
      <c r="C390" s="37" t="s">
        <v>1767</v>
      </c>
      <c r="D390" s="37" t="s">
        <v>1786</v>
      </c>
      <c r="E390" s="37">
        <v>15</v>
      </c>
      <c r="F390" s="37" t="s">
        <v>1802</v>
      </c>
      <c r="G390" s="37" t="s">
        <v>35</v>
      </c>
      <c r="H390" s="12" t="s">
        <v>36</v>
      </c>
      <c r="I390" s="37" t="s">
        <v>46</v>
      </c>
      <c r="J390" s="65">
        <v>32</v>
      </c>
      <c r="K390" s="65" t="s">
        <v>1803</v>
      </c>
      <c r="L390" s="201"/>
      <c r="M390" s="37">
        <v>1</v>
      </c>
      <c r="N390" s="37">
        <v>1926306</v>
      </c>
      <c r="O390" s="37" t="s">
        <v>1794</v>
      </c>
      <c r="P390" s="37" t="s">
        <v>162</v>
      </c>
      <c r="Q390" s="60">
        <v>1420</v>
      </c>
      <c r="R390" s="60">
        <v>0</v>
      </c>
      <c r="S390" s="60">
        <f t="shared" si="11"/>
        <v>1420</v>
      </c>
      <c r="T390" s="37" t="s">
        <v>41</v>
      </c>
      <c r="U390" s="37"/>
      <c r="V390" s="216" t="s">
        <v>48</v>
      </c>
      <c r="W390" s="216" t="s">
        <v>126</v>
      </c>
      <c r="X390" s="217"/>
    </row>
    <row r="391" spans="1:24" ht="128.25" hidden="1" customHeight="1">
      <c r="A391" s="37" t="s">
        <v>421</v>
      </c>
      <c r="B391" s="37" t="s">
        <v>1767</v>
      </c>
      <c r="C391" s="37" t="s">
        <v>1767</v>
      </c>
      <c r="D391" s="37" t="s">
        <v>1786</v>
      </c>
      <c r="E391" s="37">
        <v>15</v>
      </c>
      <c r="F391" s="37" t="s">
        <v>1802</v>
      </c>
      <c r="G391" s="37" t="s">
        <v>35</v>
      </c>
      <c r="H391" s="12" t="s">
        <v>36</v>
      </c>
      <c r="I391" s="37" t="s">
        <v>46</v>
      </c>
      <c r="J391" s="65">
        <v>32</v>
      </c>
      <c r="K391" s="65" t="s">
        <v>1803</v>
      </c>
      <c r="L391" s="201"/>
      <c r="M391" s="37">
        <v>1</v>
      </c>
      <c r="N391" s="37">
        <v>1821146</v>
      </c>
      <c r="O391" s="37" t="s">
        <v>1795</v>
      </c>
      <c r="P391" s="37" t="s">
        <v>1791</v>
      </c>
      <c r="Q391" s="60">
        <v>1420</v>
      </c>
      <c r="R391" s="60">
        <v>0</v>
      </c>
      <c r="S391" s="60">
        <f t="shared" si="11"/>
        <v>1420</v>
      </c>
      <c r="T391" s="37" t="s">
        <v>41</v>
      </c>
      <c r="U391" s="37"/>
      <c r="V391" s="216" t="s">
        <v>48</v>
      </c>
      <c r="W391" s="216" t="s">
        <v>126</v>
      </c>
      <c r="X391" s="217"/>
    </row>
    <row r="392" spans="1:24" ht="128.25" hidden="1" customHeight="1">
      <c r="A392" s="37" t="s">
        <v>421</v>
      </c>
      <c r="B392" s="37" t="s">
        <v>1767</v>
      </c>
      <c r="C392" s="37" t="s">
        <v>1767</v>
      </c>
      <c r="D392" s="37" t="s">
        <v>1786</v>
      </c>
      <c r="E392" s="37">
        <v>15</v>
      </c>
      <c r="F392" s="37" t="s">
        <v>1802</v>
      </c>
      <c r="G392" s="37" t="s">
        <v>35</v>
      </c>
      <c r="H392" s="12" t="s">
        <v>36</v>
      </c>
      <c r="I392" s="37" t="s">
        <v>46</v>
      </c>
      <c r="J392" s="65">
        <v>32</v>
      </c>
      <c r="K392" s="65" t="s">
        <v>1803</v>
      </c>
      <c r="L392" s="201"/>
      <c r="M392" s="37">
        <v>1</v>
      </c>
      <c r="N392" s="37">
        <v>1901791</v>
      </c>
      <c r="O392" s="37" t="s">
        <v>1781</v>
      </c>
      <c r="P392" s="37" t="s">
        <v>107</v>
      </c>
      <c r="Q392" s="60">
        <v>1420</v>
      </c>
      <c r="R392" s="60">
        <v>0</v>
      </c>
      <c r="S392" s="60">
        <f t="shared" si="11"/>
        <v>1420</v>
      </c>
      <c r="T392" s="37" t="s">
        <v>41</v>
      </c>
      <c r="U392" s="37"/>
      <c r="V392" s="216" t="s">
        <v>48</v>
      </c>
      <c r="W392" s="216" t="s">
        <v>126</v>
      </c>
      <c r="X392" s="217"/>
    </row>
    <row r="393" spans="1:24" ht="128.25" hidden="1" customHeight="1">
      <c r="A393" s="37" t="s">
        <v>421</v>
      </c>
      <c r="B393" s="37" t="s">
        <v>1767</v>
      </c>
      <c r="C393" s="37" t="s">
        <v>1767</v>
      </c>
      <c r="D393" s="37" t="s">
        <v>1786</v>
      </c>
      <c r="E393" s="37">
        <v>15</v>
      </c>
      <c r="F393" s="37" t="s">
        <v>1802</v>
      </c>
      <c r="G393" s="37" t="s">
        <v>35</v>
      </c>
      <c r="H393" s="12" t="s">
        <v>36</v>
      </c>
      <c r="I393" s="37" t="s">
        <v>46</v>
      </c>
      <c r="J393" s="65">
        <v>32</v>
      </c>
      <c r="K393" s="65" t="s">
        <v>1803</v>
      </c>
      <c r="L393" s="201"/>
      <c r="M393" s="37">
        <v>1</v>
      </c>
      <c r="N393" s="37">
        <v>1461291</v>
      </c>
      <c r="O393" s="37" t="s">
        <v>1782</v>
      </c>
      <c r="P393" s="37" t="s">
        <v>162</v>
      </c>
      <c r="Q393" s="60">
        <v>1420</v>
      </c>
      <c r="R393" s="60">
        <v>0</v>
      </c>
      <c r="S393" s="60">
        <f t="shared" si="11"/>
        <v>1420</v>
      </c>
      <c r="T393" s="37" t="s">
        <v>41</v>
      </c>
      <c r="U393" s="37"/>
      <c r="V393" s="216" t="s">
        <v>48</v>
      </c>
      <c r="W393" s="216" t="s">
        <v>126</v>
      </c>
      <c r="X393" s="217"/>
    </row>
    <row r="394" spans="1:24" ht="128.25" hidden="1" customHeight="1">
      <c r="A394" s="37" t="s">
        <v>421</v>
      </c>
      <c r="B394" s="37" t="s">
        <v>1767</v>
      </c>
      <c r="C394" s="37" t="s">
        <v>1767</v>
      </c>
      <c r="D394" s="37" t="s">
        <v>1778</v>
      </c>
      <c r="E394" s="37">
        <v>20</v>
      </c>
      <c r="F394" s="37" t="s">
        <v>1810</v>
      </c>
      <c r="G394" s="37" t="s">
        <v>35</v>
      </c>
      <c r="H394" s="37" t="s">
        <v>310</v>
      </c>
      <c r="I394" s="37" t="s">
        <v>37</v>
      </c>
      <c r="J394" s="65">
        <v>16</v>
      </c>
      <c r="K394" s="65" t="s">
        <v>1793</v>
      </c>
      <c r="L394" s="201"/>
      <c r="M394" s="37">
        <v>1</v>
      </c>
      <c r="N394" s="37">
        <v>1793041</v>
      </c>
      <c r="O394" s="37" t="s">
        <v>1811</v>
      </c>
      <c r="P394" s="37" t="s">
        <v>1791</v>
      </c>
      <c r="Q394" s="60">
        <v>3950</v>
      </c>
      <c r="R394" s="60">
        <f>800+(625*3)</f>
        <v>2675</v>
      </c>
      <c r="S394" s="60">
        <f t="shared" si="11"/>
        <v>6625</v>
      </c>
      <c r="T394" s="37" t="s">
        <v>41</v>
      </c>
      <c r="U394" s="37"/>
      <c r="V394" s="216" t="s">
        <v>48</v>
      </c>
      <c r="W394" s="216" t="s">
        <v>126</v>
      </c>
      <c r="X394" s="217"/>
    </row>
    <row r="395" spans="1:24" ht="128.25" hidden="1" customHeight="1">
      <c r="A395" s="37" t="s">
        <v>421</v>
      </c>
      <c r="B395" s="37" t="s">
        <v>1767</v>
      </c>
      <c r="C395" s="37" t="s">
        <v>1767</v>
      </c>
      <c r="D395" s="37" t="s">
        <v>1778</v>
      </c>
      <c r="E395" s="37">
        <v>20</v>
      </c>
      <c r="F395" s="37" t="s">
        <v>1810</v>
      </c>
      <c r="G395" s="37" t="s">
        <v>35</v>
      </c>
      <c r="H395" s="37" t="s">
        <v>310</v>
      </c>
      <c r="I395" s="37" t="s">
        <v>37</v>
      </c>
      <c r="J395" s="65">
        <v>16</v>
      </c>
      <c r="K395" s="65" t="s">
        <v>1793</v>
      </c>
      <c r="L395" s="201"/>
      <c r="M395" s="37">
        <v>1</v>
      </c>
      <c r="N395" s="37">
        <v>1306389</v>
      </c>
      <c r="O395" s="37" t="s">
        <v>1804</v>
      </c>
      <c r="P395" s="37" t="s">
        <v>107</v>
      </c>
      <c r="Q395" s="60">
        <v>3950</v>
      </c>
      <c r="R395" s="60">
        <f>800+(625*3)</f>
        <v>2675</v>
      </c>
      <c r="S395" s="60">
        <f t="shared" si="11"/>
        <v>6625</v>
      </c>
      <c r="T395" s="37" t="s">
        <v>41</v>
      </c>
      <c r="U395" s="37"/>
      <c r="V395" s="216" t="s">
        <v>48</v>
      </c>
      <c r="W395" s="216" t="s">
        <v>126</v>
      </c>
      <c r="X395" s="217"/>
    </row>
    <row r="396" spans="1:24" ht="128.25" hidden="1" customHeight="1">
      <c r="A396" s="37" t="s">
        <v>421</v>
      </c>
      <c r="B396" s="37" t="s">
        <v>1767</v>
      </c>
      <c r="C396" s="37" t="s">
        <v>1767</v>
      </c>
      <c r="D396" s="37" t="s">
        <v>1778</v>
      </c>
      <c r="E396" s="37">
        <v>20</v>
      </c>
      <c r="F396" s="37" t="s">
        <v>1810</v>
      </c>
      <c r="G396" s="37" t="s">
        <v>35</v>
      </c>
      <c r="H396" s="37" t="s">
        <v>310</v>
      </c>
      <c r="I396" s="37" t="s">
        <v>37</v>
      </c>
      <c r="J396" s="65">
        <v>16</v>
      </c>
      <c r="K396" s="65" t="s">
        <v>1793</v>
      </c>
      <c r="L396" s="201"/>
      <c r="M396" s="37">
        <v>1</v>
      </c>
      <c r="N396" s="37">
        <v>1567874</v>
      </c>
      <c r="O396" s="37" t="s">
        <v>1805</v>
      </c>
      <c r="P396" s="37" t="s">
        <v>107</v>
      </c>
      <c r="Q396" s="60">
        <v>3950</v>
      </c>
      <c r="R396" s="60">
        <f>800+(625*3)</f>
        <v>2675</v>
      </c>
      <c r="S396" s="60">
        <f t="shared" si="11"/>
        <v>6625</v>
      </c>
      <c r="T396" s="37" t="s">
        <v>41</v>
      </c>
      <c r="U396" s="37"/>
      <c r="V396" s="216" t="s">
        <v>48</v>
      </c>
      <c r="W396" s="216" t="s">
        <v>126</v>
      </c>
      <c r="X396" s="217"/>
    </row>
    <row r="397" spans="1:24" ht="128.25" hidden="1" customHeight="1">
      <c r="A397" s="37" t="s">
        <v>421</v>
      </c>
      <c r="B397" s="37" t="s">
        <v>1767</v>
      </c>
      <c r="C397" s="37" t="s">
        <v>1767</v>
      </c>
      <c r="D397" s="37" t="s">
        <v>1778</v>
      </c>
      <c r="E397" s="37">
        <v>20</v>
      </c>
      <c r="F397" s="37" t="s">
        <v>1810</v>
      </c>
      <c r="G397" s="37" t="s">
        <v>35</v>
      </c>
      <c r="H397" s="37" t="s">
        <v>310</v>
      </c>
      <c r="I397" s="37" t="s">
        <v>37</v>
      </c>
      <c r="J397" s="65">
        <v>16</v>
      </c>
      <c r="K397" s="65" t="s">
        <v>1793</v>
      </c>
      <c r="L397" s="201"/>
      <c r="M397" s="37">
        <v>1</v>
      </c>
      <c r="N397" s="37">
        <v>1074655</v>
      </c>
      <c r="O397" s="37" t="s">
        <v>1812</v>
      </c>
      <c r="P397" s="37" t="s">
        <v>107</v>
      </c>
      <c r="Q397" s="60">
        <v>0</v>
      </c>
      <c r="R397" s="60">
        <f>800+(625*3)</f>
        <v>2675</v>
      </c>
      <c r="S397" s="60">
        <f t="shared" si="11"/>
        <v>2675</v>
      </c>
      <c r="T397" s="37" t="s">
        <v>41</v>
      </c>
      <c r="U397" s="37"/>
      <c r="V397" s="216" t="s">
        <v>48</v>
      </c>
      <c r="W397" s="216" t="s">
        <v>126</v>
      </c>
      <c r="X397" s="217"/>
    </row>
    <row r="398" spans="1:24" ht="128.25" hidden="1" customHeight="1">
      <c r="A398" s="37" t="s">
        <v>421</v>
      </c>
      <c r="B398" s="37" t="s">
        <v>1767</v>
      </c>
      <c r="C398" s="37" t="s">
        <v>1768</v>
      </c>
      <c r="D398" s="37" t="s">
        <v>1773</v>
      </c>
      <c r="E398" s="37">
        <v>15</v>
      </c>
      <c r="F398" s="37" t="s">
        <v>1774</v>
      </c>
      <c r="G398" s="37" t="s">
        <v>35</v>
      </c>
      <c r="H398" s="37" t="s">
        <v>310</v>
      </c>
      <c r="I398" s="37" t="s">
        <v>37</v>
      </c>
      <c r="J398" s="65">
        <v>40</v>
      </c>
      <c r="K398" s="65" t="s">
        <v>1775</v>
      </c>
      <c r="L398" s="201"/>
      <c r="M398" s="37">
        <v>1</v>
      </c>
      <c r="N398" s="37">
        <v>1509978</v>
      </c>
      <c r="O398" s="37" t="s">
        <v>1772</v>
      </c>
      <c r="P398" s="37" t="s">
        <v>107</v>
      </c>
      <c r="Q398" s="60">
        <v>2560</v>
      </c>
      <c r="R398" s="60">
        <v>0</v>
      </c>
      <c r="S398" s="60">
        <f t="shared" si="11"/>
        <v>2560</v>
      </c>
      <c r="T398" s="37" t="s">
        <v>41</v>
      </c>
      <c r="U398" s="37"/>
      <c r="V398" s="216" t="s">
        <v>48</v>
      </c>
      <c r="W398" s="216" t="s">
        <v>126</v>
      </c>
      <c r="X398" s="217"/>
    </row>
    <row r="399" spans="1:24" ht="128.25" hidden="1" customHeight="1">
      <c r="A399" s="37" t="s">
        <v>421</v>
      </c>
      <c r="B399" s="37" t="s">
        <v>1767</v>
      </c>
      <c r="C399" s="37" t="s">
        <v>1767</v>
      </c>
      <c r="D399" s="37" t="s">
        <v>1778</v>
      </c>
      <c r="E399" s="37">
        <v>20</v>
      </c>
      <c r="F399" s="37" t="s">
        <v>1813</v>
      </c>
      <c r="G399" s="37" t="s">
        <v>35</v>
      </c>
      <c r="H399" s="12" t="s">
        <v>36</v>
      </c>
      <c r="I399" s="37" t="s">
        <v>37</v>
      </c>
      <c r="J399" s="65">
        <v>16</v>
      </c>
      <c r="K399" s="65" t="s">
        <v>1814</v>
      </c>
      <c r="L399" s="201"/>
      <c r="M399" s="37">
        <v>1</v>
      </c>
      <c r="N399" s="37">
        <v>1518199</v>
      </c>
      <c r="O399" s="37" t="s">
        <v>1815</v>
      </c>
      <c r="P399" s="37" t="s">
        <v>107</v>
      </c>
      <c r="Q399" s="60">
        <v>3950</v>
      </c>
      <c r="R399" s="60">
        <f>800+(625*3)</f>
        <v>2675</v>
      </c>
      <c r="S399" s="60">
        <f t="shared" si="11"/>
        <v>6625</v>
      </c>
      <c r="T399" s="37" t="s">
        <v>41</v>
      </c>
      <c r="U399" s="37"/>
      <c r="V399" s="216" t="s">
        <v>48</v>
      </c>
      <c r="W399" s="216" t="s">
        <v>126</v>
      </c>
      <c r="X399" s="217"/>
    </row>
    <row r="400" spans="1:24" ht="128.25" hidden="1" customHeight="1">
      <c r="A400" s="37" t="s">
        <v>421</v>
      </c>
      <c r="B400" s="37" t="s">
        <v>1767</v>
      </c>
      <c r="C400" s="37" t="s">
        <v>1767</v>
      </c>
      <c r="D400" s="37" t="s">
        <v>1778</v>
      </c>
      <c r="E400" s="37">
        <v>20</v>
      </c>
      <c r="F400" s="37" t="s">
        <v>1813</v>
      </c>
      <c r="G400" s="37" t="s">
        <v>35</v>
      </c>
      <c r="H400" s="12" t="s">
        <v>36</v>
      </c>
      <c r="I400" s="37" t="s">
        <v>37</v>
      </c>
      <c r="J400" s="65">
        <v>16</v>
      </c>
      <c r="K400" s="65" t="s">
        <v>1814</v>
      </c>
      <c r="L400" s="201"/>
      <c r="M400" s="37">
        <v>1</v>
      </c>
      <c r="N400" s="37">
        <v>2114439</v>
      </c>
      <c r="O400" s="37" t="s">
        <v>1816</v>
      </c>
      <c r="P400" s="37" t="s">
        <v>107</v>
      </c>
      <c r="Q400" s="60">
        <v>3950</v>
      </c>
      <c r="R400" s="60">
        <f>800+(625*3)</f>
        <v>2675</v>
      </c>
      <c r="S400" s="60">
        <f t="shared" si="11"/>
        <v>6625</v>
      </c>
      <c r="T400" s="37" t="s">
        <v>41</v>
      </c>
      <c r="U400" s="37"/>
      <c r="V400" s="216" t="s">
        <v>48</v>
      </c>
      <c r="W400" s="216" t="s">
        <v>126</v>
      </c>
      <c r="X400" s="217"/>
    </row>
    <row r="401" spans="1:24" ht="128.25" hidden="1" customHeight="1">
      <c r="A401" s="37" t="s">
        <v>421</v>
      </c>
      <c r="B401" s="37" t="s">
        <v>1767</v>
      </c>
      <c r="C401" s="37" t="s">
        <v>1767</v>
      </c>
      <c r="D401" s="37" t="s">
        <v>1778</v>
      </c>
      <c r="E401" s="37">
        <v>20</v>
      </c>
      <c r="F401" s="37" t="s">
        <v>1813</v>
      </c>
      <c r="G401" s="37" t="s">
        <v>35</v>
      </c>
      <c r="H401" s="12" t="s">
        <v>36</v>
      </c>
      <c r="I401" s="37" t="s">
        <v>37</v>
      </c>
      <c r="J401" s="65">
        <v>16</v>
      </c>
      <c r="K401" s="65" t="s">
        <v>1814</v>
      </c>
      <c r="L401" s="201"/>
      <c r="M401" s="37">
        <v>1</v>
      </c>
      <c r="N401" s="37">
        <v>2270163</v>
      </c>
      <c r="O401" s="37" t="s">
        <v>1817</v>
      </c>
      <c r="P401" s="37" t="s">
        <v>1791</v>
      </c>
      <c r="Q401" s="60">
        <v>3950</v>
      </c>
      <c r="R401" s="60">
        <f>800+(625*3)</f>
        <v>2675</v>
      </c>
      <c r="S401" s="60">
        <f t="shared" si="11"/>
        <v>6625</v>
      </c>
      <c r="T401" s="37" t="s">
        <v>41</v>
      </c>
      <c r="U401" s="37"/>
      <c r="V401" s="216" t="s">
        <v>48</v>
      </c>
      <c r="W401" s="216" t="s">
        <v>126</v>
      </c>
      <c r="X401" s="217"/>
    </row>
    <row r="402" spans="1:24" ht="128.25" hidden="1" customHeight="1">
      <c r="A402" s="37" t="s">
        <v>421</v>
      </c>
      <c r="B402" s="37" t="s">
        <v>1767</v>
      </c>
      <c r="C402" s="37" t="s">
        <v>1767</v>
      </c>
      <c r="D402" s="37" t="s">
        <v>1778</v>
      </c>
      <c r="E402" s="37">
        <v>20</v>
      </c>
      <c r="F402" s="37" t="s">
        <v>1813</v>
      </c>
      <c r="G402" s="37" t="s">
        <v>35</v>
      </c>
      <c r="H402" s="12" t="s">
        <v>36</v>
      </c>
      <c r="I402" s="37" t="s">
        <v>37</v>
      </c>
      <c r="J402" s="65">
        <v>16</v>
      </c>
      <c r="K402" s="65" t="s">
        <v>1814</v>
      </c>
      <c r="L402" s="201"/>
      <c r="M402" s="37">
        <v>1</v>
      </c>
      <c r="N402" s="37">
        <v>1567874</v>
      </c>
      <c r="O402" s="37" t="s">
        <v>1818</v>
      </c>
      <c r="P402" s="37" t="s">
        <v>107</v>
      </c>
      <c r="Q402" s="60">
        <v>3950</v>
      </c>
      <c r="R402" s="60">
        <f>800+(625*3)</f>
        <v>2675</v>
      </c>
      <c r="S402" s="60">
        <f t="shared" si="11"/>
        <v>6625</v>
      </c>
      <c r="T402" s="37" t="s">
        <v>41</v>
      </c>
      <c r="U402" s="37"/>
      <c r="V402" s="216" t="s">
        <v>48</v>
      </c>
      <c r="W402" s="216" t="s">
        <v>126</v>
      </c>
      <c r="X402" s="217"/>
    </row>
    <row r="403" spans="1:24" ht="128.25" hidden="1" customHeight="1">
      <c r="A403" s="37" t="s">
        <v>421</v>
      </c>
      <c r="B403" s="37" t="s">
        <v>1767</v>
      </c>
      <c r="C403" s="37" t="s">
        <v>1767</v>
      </c>
      <c r="D403" s="37" t="s">
        <v>1778</v>
      </c>
      <c r="E403" s="37">
        <v>20</v>
      </c>
      <c r="F403" s="37" t="s">
        <v>1819</v>
      </c>
      <c r="G403" s="37" t="s">
        <v>35</v>
      </c>
      <c r="H403" s="12" t="s">
        <v>36</v>
      </c>
      <c r="I403" s="37" t="s">
        <v>46</v>
      </c>
      <c r="J403" s="65">
        <v>360</v>
      </c>
      <c r="K403" s="65" t="s">
        <v>1820</v>
      </c>
      <c r="L403" s="201"/>
      <c r="M403" s="37">
        <v>1</v>
      </c>
      <c r="N403" s="37">
        <v>1531063</v>
      </c>
      <c r="O403" s="37" t="s">
        <v>1821</v>
      </c>
      <c r="P403" s="37" t="s">
        <v>107</v>
      </c>
      <c r="Q403" s="60">
        <v>5800</v>
      </c>
      <c r="R403" s="60">
        <v>0</v>
      </c>
      <c r="S403" s="60">
        <f t="shared" si="11"/>
        <v>5800</v>
      </c>
      <c r="T403" s="37" t="s">
        <v>41</v>
      </c>
      <c r="U403" s="37"/>
      <c r="V403" s="216" t="s">
        <v>48</v>
      </c>
      <c r="W403" s="216" t="s">
        <v>126</v>
      </c>
      <c r="X403" s="217"/>
    </row>
    <row r="404" spans="1:24" ht="128.25" hidden="1" customHeight="1">
      <c r="A404" s="37" t="s">
        <v>421</v>
      </c>
      <c r="B404" s="37" t="s">
        <v>1767</v>
      </c>
      <c r="C404" s="37" t="s">
        <v>1767</v>
      </c>
      <c r="D404" s="37" t="s">
        <v>1778</v>
      </c>
      <c r="E404" s="37">
        <v>20</v>
      </c>
      <c r="F404" s="37" t="s">
        <v>1822</v>
      </c>
      <c r="G404" s="37" t="s">
        <v>35</v>
      </c>
      <c r="H404" s="37" t="s">
        <v>310</v>
      </c>
      <c r="I404" s="37" t="s">
        <v>37</v>
      </c>
      <c r="J404" s="65">
        <v>16</v>
      </c>
      <c r="K404" s="65" t="s">
        <v>1823</v>
      </c>
      <c r="L404" s="201"/>
      <c r="M404" s="37">
        <v>1</v>
      </c>
      <c r="N404" s="37">
        <v>1820416</v>
      </c>
      <c r="O404" s="37" t="s">
        <v>1790</v>
      </c>
      <c r="P404" s="37" t="s">
        <v>1791</v>
      </c>
      <c r="Q404" s="60">
        <v>4890</v>
      </c>
      <c r="R404" s="60">
        <f>800+(625*5)</f>
        <v>3925</v>
      </c>
      <c r="S404" s="60">
        <f t="shared" si="11"/>
        <v>8815</v>
      </c>
      <c r="T404" s="37" t="s">
        <v>41</v>
      </c>
      <c r="U404" s="37"/>
      <c r="V404" s="216" t="s">
        <v>48</v>
      </c>
      <c r="W404" s="216" t="s">
        <v>126</v>
      </c>
      <c r="X404" s="217"/>
    </row>
    <row r="405" spans="1:24" ht="128.25" hidden="1" customHeight="1">
      <c r="A405" s="37" t="s">
        <v>421</v>
      </c>
      <c r="B405" s="37" t="s">
        <v>1767</v>
      </c>
      <c r="C405" s="37" t="s">
        <v>1767</v>
      </c>
      <c r="D405" s="37" t="s">
        <v>1778</v>
      </c>
      <c r="E405" s="37">
        <v>20</v>
      </c>
      <c r="F405" s="37" t="s">
        <v>1822</v>
      </c>
      <c r="G405" s="37" t="s">
        <v>35</v>
      </c>
      <c r="H405" s="37" t="s">
        <v>310</v>
      </c>
      <c r="I405" s="37" t="s">
        <v>37</v>
      </c>
      <c r="J405" s="65">
        <v>16</v>
      </c>
      <c r="K405" s="65" t="s">
        <v>1823</v>
      </c>
      <c r="L405" s="201"/>
      <c r="M405" s="37">
        <v>1</v>
      </c>
      <c r="N405" s="37">
        <v>1793041</v>
      </c>
      <c r="O405" s="37" t="s">
        <v>1811</v>
      </c>
      <c r="P405" s="37" t="s">
        <v>1791</v>
      </c>
      <c r="Q405" s="60">
        <v>4890</v>
      </c>
      <c r="R405" s="60">
        <f>800+(625*5)</f>
        <v>3925</v>
      </c>
      <c r="S405" s="60">
        <f t="shared" si="11"/>
        <v>8815</v>
      </c>
      <c r="T405" s="37" t="s">
        <v>41</v>
      </c>
      <c r="U405" s="37"/>
      <c r="V405" s="216" t="s">
        <v>48</v>
      </c>
      <c r="W405" s="216" t="s">
        <v>126</v>
      </c>
      <c r="X405" s="217"/>
    </row>
    <row r="406" spans="1:24" ht="128.25" hidden="1" customHeight="1">
      <c r="A406" s="37" t="s">
        <v>421</v>
      </c>
      <c r="B406" s="37" t="s">
        <v>1767</v>
      </c>
      <c r="C406" s="37" t="s">
        <v>1767</v>
      </c>
      <c r="D406" s="37" t="s">
        <v>1778</v>
      </c>
      <c r="E406" s="37">
        <v>20</v>
      </c>
      <c r="F406" s="37" t="s">
        <v>1822</v>
      </c>
      <c r="G406" s="37" t="s">
        <v>35</v>
      </c>
      <c r="H406" s="37" t="s">
        <v>310</v>
      </c>
      <c r="I406" s="37" t="s">
        <v>37</v>
      </c>
      <c r="J406" s="65">
        <v>16</v>
      </c>
      <c r="K406" s="65" t="s">
        <v>1823</v>
      </c>
      <c r="L406" s="201"/>
      <c r="M406" s="37">
        <v>1</v>
      </c>
      <c r="N406" s="37">
        <v>2270163</v>
      </c>
      <c r="O406" s="37" t="s">
        <v>1817</v>
      </c>
      <c r="P406" s="37" t="s">
        <v>1791</v>
      </c>
      <c r="Q406" s="60">
        <v>4890</v>
      </c>
      <c r="R406" s="60">
        <f>800+(625*5)</f>
        <v>3925</v>
      </c>
      <c r="S406" s="60">
        <f t="shared" si="11"/>
        <v>8815</v>
      </c>
      <c r="T406" s="37" t="s">
        <v>41</v>
      </c>
      <c r="U406" s="37"/>
      <c r="V406" s="216" t="s">
        <v>48</v>
      </c>
      <c r="W406" s="216" t="s">
        <v>126</v>
      </c>
      <c r="X406" s="217"/>
    </row>
    <row r="407" spans="1:24" ht="128.25" hidden="1" customHeight="1">
      <c r="A407" s="37" t="s">
        <v>421</v>
      </c>
      <c r="B407" s="37" t="s">
        <v>1767</v>
      </c>
      <c r="C407" s="37" t="s">
        <v>1767</v>
      </c>
      <c r="D407" s="37" t="s">
        <v>1778</v>
      </c>
      <c r="E407" s="37">
        <v>20</v>
      </c>
      <c r="F407" s="37" t="s">
        <v>1822</v>
      </c>
      <c r="G407" s="37" t="s">
        <v>35</v>
      </c>
      <c r="H407" s="37" t="s">
        <v>310</v>
      </c>
      <c r="I407" s="37" t="s">
        <v>37</v>
      </c>
      <c r="J407" s="65">
        <v>16</v>
      </c>
      <c r="K407" s="65" t="s">
        <v>1823</v>
      </c>
      <c r="L407" s="201"/>
      <c r="M407" s="37">
        <v>1</v>
      </c>
      <c r="N407" s="37">
        <v>1821146</v>
      </c>
      <c r="O407" s="37" t="s">
        <v>1795</v>
      </c>
      <c r="P407" s="37" t="s">
        <v>1791</v>
      </c>
      <c r="Q407" s="60">
        <v>4890</v>
      </c>
      <c r="R407" s="60">
        <v>3925</v>
      </c>
      <c r="S407" s="60">
        <f t="shared" si="11"/>
        <v>8815</v>
      </c>
      <c r="T407" s="37" t="s">
        <v>41</v>
      </c>
      <c r="U407" s="37"/>
      <c r="V407" s="216" t="s">
        <v>48</v>
      </c>
      <c r="W407" s="216" t="s">
        <v>126</v>
      </c>
      <c r="X407" s="217"/>
    </row>
    <row r="408" spans="1:24" ht="128.25" hidden="1" customHeight="1">
      <c r="A408" s="37" t="s">
        <v>421</v>
      </c>
      <c r="B408" s="37" t="s">
        <v>1767</v>
      </c>
      <c r="C408" s="37" t="s">
        <v>1767</v>
      </c>
      <c r="D408" s="37" t="s">
        <v>1778</v>
      </c>
      <c r="E408" s="37">
        <v>20</v>
      </c>
      <c r="F408" s="37" t="s">
        <v>1822</v>
      </c>
      <c r="G408" s="37" t="s">
        <v>35</v>
      </c>
      <c r="H408" s="56" t="s">
        <v>310</v>
      </c>
      <c r="I408" s="37" t="s">
        <v>37</v>
      </c>
      <c r="J408" s="65">
        <v>16</v>
      </c>
      <c r="K408" s="65" t="s">
        <v>1823</v>
      </c>
      <c r="L408" s="201"/>
      <c r="M408" s="37">
        <v>1</v>
      </c>
      <c r="N408" s="37">
        <v>1953465</v>
      </c>
      <c r="O408" s="37" t="s">
        <v>1824</v>
      </c>
      <c r="P408" s="37" t="s">
        <v>107</v>
      </c>
      <c r="Q408" s="60">
        <v>4890</v>
      </c>
      <c r="R408" s="60">
        <v>3925</v>
      </c>
      <c r="S408" s="60">
        <f t="shared" si="11"/>
        <v>8815</v>
      </c>
      <c r="T408" s="37" t="s">
        <v>41</v>
      </c>
      <c r="U408" s="37"/>
      <c r="V408" s="216" t="s">
        <v>48</v>
      </c>
      <c r="W408" s="216" t="s">
        <v>126</v>
      </c>
      <c r="X408" s="217"/>
    </row>
    <row r="409" spans="1:24" ht="128.25" hidden="1" customHeight="1">
      <c r="A409" s="12" t="s">
        <v>421</v>
      </c>
      <c r="B409" s="12" t="s">
        <v>1767</v>
      </c>
      <c r="C409" s="12" t="s">
        <v>1767</v>
      </c>
      <c r="D409" s="12" t="s">
        <v>1778</v>
      </c>
      <c r="E409" s="12">
        <v>20</v>
      </c>
      <c r="F409" s="12" t="s">
        <v>1822</v>
      </c>
      <c r="G409" s="12" t="s">
        <v>35</v>
      </c>
      <c r="H409" s="12" t="s">
        <v>310</v>
      </c>
      <c r="I409" s="12" t="s">
        <v>37</v>
      </c>
      <c r="J409" s="62">
        <v>16</v>
      </c>
      <c r="K409" s="65" t="s">
        <v>1823</v>
      </c>
      <c r="L409" s="201"/>
      <c r="M409" s="12">
        <v>1</v>
      </c>
      <c r="N409" s="12">
        <v>1306389</v>
      </c>
      <c r="O409" s="12" t="s">
        <v>1825</v>
      </c>
      <c r="P409" s="12" t="s">
        <v>107</v>
      </c>
      <c r="Q409" s="64">
        <v>0</v>
      </c>
      <c r="R409" s="64">
        <v>3925</v>
      </c>
      <c r="S409" s="64">
        <f t="shared" si="11"/>
        <v>3925</v>
      </c>
      <c r="T409" s="12" t="s">
        <v>41</v>
      </c>
      <c r="U409" s="210" t="s">
        <v>2263</v>
      </c>
      <c r="V409" s="216" t="s">
        <v>48</v>
      </c>
      <c r="W409" s="216" t="s">
        <v>126</v>
      </c>
      <c r="X409" s="217"/>
    </row>
    <row r="410" spans="1:24" ht="128.25" hidden="1" customHeight="1">
      <c r="A410" s="12" t="s">
        <v>421</v>
      </c>
      <c r="B410" s="12" t="s">
        <v>1767</v>
      </c>
      <c r="C410" s="12" t="s">
        <v>1767</v>
      </c>
      <c r="D410" s="12" t="s">
        <v>1778</v>
      </c>
      <c r="E410" s="12">
        <v>20</v>
      </c>
      <c r="F410" s="12" t="s">
        <v>1822</v>
      </c>
      <c r="G410" s="12" t="s">
        <v>35</v>
      </c>
      <c r="H410" s="12" t="s">
        <v>310</v>
      </c>
      <c r="I410" s="12" t="s">
        <v>37</v>
      </c>
      <c r="J410" s="62">
        <v>16</v>
      </c>
      <c r="K410" s="65" t="s">
        <v>1823</v>
      </c>
      <c r="L410" s="201"/>
      <c r="M410" s="12">
        <v>1</v>
      </c>
      <c r="N410" s="12">
        <v>1461291</v>
      </c>
      <c r="O410" s="12" t="s">
        <v>1826</v>
      </c>
      <c r="P410" s="12" t="s">
        <v>162</v>
      </c>
      <c r="Q410" s="64">
        <v>0</v>
      </c>
      <c r="R410" s="64">
        <v>3925</v>
      </c>
      <c r="S410" s="64">
        <f t="shared" si="11"/>
        <v>3925</v>
      </c>
      <c r="T410" s="12" t="s">
        <v>41</v>
      </c>
      <c r="U410" s="210" t="s">
        <v>2263</v>
      </c>
      <c r="V410" s="216" t="s">
        <v>48</v>
      </c>
      <c r="W410" s="216" t="s">
        <v>126</v>
      </c>
      <c r="X410" s="217"/>
    </row>
    <row r="411" spans="1:24" ht="128.25" hidden="1" customHeight="1">
      <c r="A411" s="95" t="s">
        <v>421</v>
      </c>
      <c r="B411" s="95" t="s">
        <v>2039</v>
      </c>
      <c r="C411" s="95" t="s">
        <v>2039</v>
      </c>
      <c r="D411" s="95" t="s">
        <v>2075</v>
      </c>
      <c r="E411" s="95">
        <v>15</v>
      </c>
      <c r="F411" s="95" t="s">
        <v>2077</v>
      </c>
      <c r="G411" s="95" t="s">
        <v>145</v>
      </c>
      <c r="H411" s="95" t="s">
        <v>36</v>
      </c>
      <c r="I411" s="95" t="s">
        <v>46</v>
      </c>
      <c r="J411" s="96">
        <v>180</v>
      </c>
      <c r="K411" s="65" t="s">
        <v>297</v>
      </c>
      <c r="L411" s="65" t="s">
        <v>224</v>
      </c>
      <c r="M411" s="95">
        <v>1</v>
      </c>
      <c r="N411" s="95">
        <v>2090643</v>
      </c>
      <c r="O411" s="95" t="s">
        <v>2069</v>
      </c>
      <c r="P411" s="95" t="s">
        <v>268</v>
      </c>
      <c r="Q411" s="97">
        <v>0</v>
      </c>
      <c r="R411" s="97">
        <v>0</v>
      </c>
      <c r="S411" s="97">
        <f t="shared" si="11"/>
        <v>0</v>
      </c>
      <c r="T411" s="95" t="s">
        <v>145</v>
      </c>
      <c r="U411" s="95" t="s">
        <v>2264</v>
      </c>
      <c r="V411" s="95" t="s">
        <v>230</v>
      </c>
      <c r="W411" s="131" t="s">
        <v>2078</v>
      </c>
      <c r="X411" s="99"/>
    </row>
    <row r="412" spans="1:24" ht="128.25" hidden="1" customHeight="1">
      <c r="A412" s="37" t="s">
        <v>421</v>
      </c>
      <c r="B412" s="37" t="s">
        <v>2039</v>
      </c>
      <c r="C412" s="37" t="s">
        <v>2039</v>
      </c>
      <c r="D412" s="37" t="s">
        <v>2075</v>
      </c>
      <c r="E412" s="37">
        <v>15</v>
      </c>
      <c r="F412" s="37" t="s">
        <v>2079</v>
      </c>
      <c r="G412" s="37" t="s">
        <v>35</v>
      </c>
      <c r="H412" s="37" t="s">
        <v>544</v>
      </c>
      <c r="I412" s="37" t="s">
        <v>37</v>
      </c>
      <c r="J412" s="65">
        <v>120</v>
      </c>
      <c r="K412" s="65" t="s">
        <v>797</v>
      </c>
      <c r="L412" s="201"/>
      <c r="M412" s="37">
        <v>1</v>
      </c>
      <c r="N412" s="37">
        <v>1568339</v>
      </c>
      <c r="O412" s="37" t="s">
        <v>2048</v>
      </c>
      <c r="P412" s="37" t="s">
        <v>162</v>
      </c>
      <c r="Q412" s="60">
        <v>0</v>
      </c>
      <c r="R412" s="60">
        <v>0</v>
      </c>
      <c r="S412" s="60">
        <f t="shared" si="11"/>
        <v>0</v>
      </c>
      <c r="T412" s="37" t="s">
        <v>41</v>
      </c>
      <c r="U412" s="131" t="s">
        <v>2265</v>
      </c>
      <c r="V412" s="131" t="s">
        <v>184</v>
      </c>
      <c r="W412" s="216" t="s">
        <v>1251</v>
      </c>
      <c r="X412" s="215" t="s">
        <v>78</v>
      </c>
    </row>
    <row r="413" spans="1:24" ht="128.25" hidden="1" customHeight="1">
      <c r="A413" s="37" t="s">
        <v>421</v>
      </c>
      <c r="B413" s="37" t="s">
        <v>2039</v>
      </c>
      <c r="C413" s="37" t="s">
        <v>2039</v>
      </c>
      <c r="D413" s="37" t="s">
        <v>2075</v>
      </c>
      <c r="E413" s="37">
        <v>15</v>
      </c>
      <c r="F413" s="37" t="s">
        <v>2080</v>
      </c>
      <c r="G413" s="37" t="s">
        <v>35</v>
      </c>
      <c r="H413" s="12" t="s">
        <v>36</v>
      </c>
      <c r="I413" s="37" t="s">
        <v>37</v>
      </c>
      <c r="J413" s="65">
        <v>120</v>
      </c>
      <c r="K413" s="65" t="s">
        <v>2081</v>
      </c>
      <c r="L413" s="201"/>
      <c r="M413" s="37">
        <v>1</v>
      </c>
      <c r="N413" s="37">
        <v>1492815</v>
      </c>
      <c r="O413" s="37" t="s">
        <v>2052</v>
      </c>
      <c r="P413" s="37" t="s">
        <v>162</v>
      </c>
      <c r="Q413" s="60">
        <v>0</v>
      </c>
      <c r="R413" s="60">
        <v>0</v>
      </c>
      <c r="S413" s="60">
        <f t="shared" si="11"/>
        <v>0</v>
      </c>
      <c r="T413" s="37" t="s">
        <v>41</v>
      </c>
      <c r="U413" s="131" t="s">
        <v>2265</v>
      </c>
      <c r="V413" s="131" t="s">
        <v>184</v>
      </c>
      <c r="W413" s="216" t="s">
        <v>1251</v>
      </c>
      <c r="X413" s="215" t="s">
        <v>78</v>
      </c>
    </row>
    <row r="414" spans="1:24" ht="128.25" hidden="1" customHeight="1">
      <c r="A414" s="37" t="s">
        <v>421</v>
      </c>
      <c r="B414" s="37" t="s">
        <v>2039</v>
      </c>
      <c r="C414" s="37" t="s">
        <v>2039</v>
      </c>
      <c r="D414" s="37" t="s">
        <v>2075</v>
      </c>
      <c r="E414" s="37">
        <v>15</v>
      </c>
      <c r="F414" s="37" t="s">
        <v>2080</v>
      </c>
      <c r="G414" s="37" t="s">
        <v>35</v>
      </c>
      <c r="H414" s="12" t="s">
        <v>36</v>
      </c>
      <c r="I414" s="37" t="s">
        <v>37</v>
      </c>
      <c r="J414" s="65">
        <v>120</v>
      </c>
      <c r="K414" s="65" t="s">
        <v>2081</v>
      </c>
      <c r="L414" s="201"/>
      <c r="M414" s="37">
        <v>1</v>
      </c>
      <c r="N414" s="37">
        <v>1492636</v>
      </c>
      <c r="O414" s="37" t="s">
        <v>2067</v>
      </c>
      <c r="P414" s="37" t="s">
        <v>162</v>
      </c>
      <c r="Q414" s="60">
        <v>0</v>
      </c>
      <c r="R414" s="60">
        <v>0</v>
      </c>
      <c r="S414" s="60">
        <f t="shared" si="11"/>
        <v>0</v>
      </c>
      <c r="T414" s="37" t="s">
        <v>41</v>
      </c>
      <c r="U414" s="131" t="s">
        <v>2265</v>
      </c>
      <c r="V414" s="131" t="s">
        <v>235</v>
      </c>
      <c r="W414" s="216" t="s">
        <v>236</v>
      </c>
      <c r="X414" s="217"/>
    </row>
    <row r="415" spans="1:24" ht="128.25" hidden="1" customHeight="1">
      <c r="A415" s="37" t="s">
        <v>421</v>
      </c>
      <c r="B415" s="37" t="s">
        <v>2039</v>
      </c>
      <c r="C415" s="37" t="s">
        <v>2039</v>
      </c>
      <c r="D415" s="37" t="s">
        <v>2075</v>
      </c>
      <c r="E415" s="37">
        <v>15</v>
      </c>
      <c r="F415" s="37" t="s">
        <v>2082</v>
      </c>
      <c r="G415" s="37" t="s">
        <v>35</v>
      </c>
      <c r="H415" s="12" t="s">
        <v>36</v>
      </c>
      <c r="I415" s="37" t="s">
        <v>37</v>
      </c>
      <c r="J415" s="65">
        <v>120</v>
      </c>
      <c r="K415" s="65" t="s">
        <v>2081</v>
      </c>
      <c r="L415" s="201"/>
      <c r="M415" s="37">
        <v>1</v>
      </c>
      <c r="N415" s="37">
        <v>1491408</v>
      </c>
      <c r="O415" s="37" t="s">
        <v>2054</v>
      </c>
      <c r="P415" s="37" t="s">
        <v>611</v>
      </c>
      <c r="Q415" s="60">
        <v>0</v>
      </c>
      <c r="R415" s="60">
        <v>0</v>
      </c>
      <c r="S415" s="60">
        <f t="shared" si="11"/>
        <v>0</v>
      </c>
      <c r="T415" s="37" t="s">
        <v>41</v>
      </c>
      <c r="U415" s="131" t="s">
        <v>2265</v>
      </c>
      <c r="V415" s="131" t="s">
        <v>235</v>
      </c>
      <c r="W415" s="216" t="s">
        <v>236</v>
      </c>
      <c r="X415" s="217"/>
    </row>
    <row r="416" spans="1:24" ht="128.25" hidden="1" customHeight="1">
      <c r="A416" s="37" t="s">
        <v>421</v>
      </c>
      <c r="B416" s="37" t="s">
        <v>422</v>
      </c>
      <c r="C416" s="37" t="s">
        <v>422</v>
      </c>
      <c r="D416" s="37" t="s">
        <v>365</v>
      </c>
      <c r="E416" s="37">
        <v>15</v>
      </c>
      <c r="F416" s="37" t="s">
        <v>426</v>
      </c>
      <c r="G416" s="37" t="s">
        <v>35</v>
      </c>
      <c r="H416" s="37" t="s">
        <v>310</v>
      </c>
      <c r="I416" s="37" t="s">
        <v>37</v>
      </c>
      <c r="J416" s="65">
        <v>32</v>
      </c>
      <c r="K416" s="65"/>
      <c r="L416" s="201"/>
      <c r="M416" s="37">
        <v>1</v>
      </c>
      <c r="N416" s="37">
        <v>1636635</v>
      </c>
      <c r="O416" s="37" t="s">
        <v>427</v>
      </c>
      <c r="P416" s="37" t="s">
        <v>425</v>
      </c>
      <c r="Q416" s="60">
        <v>400</v>
      </c>
      <c r="R416" s="60">
        <v>8000</v>
      </c>
      <c r="S416" s="60">
        <f t="shared" si="11"/>
        <v>8400</v>
      </c>
      <c r="T416" s="37" t="s">
        <v>41</v>
      </c>
      <c r="U416" s="236"/>
      <c r="V416" s="131" t="s">
        <v>148</v>
      </c>
      <c r="W416" s="221" t="s">
        <v>149</v>
      </c>
      <c r="X416" s="217"/>
    </row>
    <row r="417" spans="1:24" ht="128.25" hidden="1" customHeight="1">
      <c r="A417" s="37" t="s">
        <v>421</v>
      </c>
      <c r="B417" s="37" t="s">
        <v>422</v>
      </c>
      <c r="C417" s="37" t="s">
        <v>422</v>
      </c>
      <c r="D417" s="37" t="s">
        <v>365</v>
      </c>
      <c r="E417" s="37">
        <v>15</v>
      </c>
      <c r="F417" s="37" t="s">
        <v>426</v>
      </c>
      <c r="G417" s="37" t="s">
        <v>35</v>
      </c>
      <c r="H417" s="37" t="s">
        <v>310</v>
      </c>
      <c r="I417" s="37" t="s">
        <v>37</v>
      </c>
      <c r="J417" s="65">
        <v>32</v>
      </c>
      <c r="K417" s="65"/>
      <c r="L417" s="201"/>
      <c r="M417" s="37">
        <v>1</v>
      </c>
      <c r="N417" s="37">
        <v>2264120</v>
      </c>
      <c r="O417" s="37" t="s">
        <v>428</v>
      </c>
      <c r="P417" s="37" t="s">
        <v>425</v>
      </c>
      <c r="Q417" s="60">
        <v>400</v>
      </c>
      <c r="R417" s="60">
        <v>8000</v>
      </c>
      <c r="S417" s="60">
        <f t="shared" si="11"/>
        <v>8400</v>
      </c>
      <c r="T417" s="37" t="s">
        <v>41</v>
      </c>
      <c r="U417" s="37"/>
      <c r="V417" s="131" t="s">
        <v>148</v>
      </c>
      <c r="W417" s="221" t="s">
        <v>149</v>
      </c>
      <c r="X417" s="217"/>
    </row>
    <row r="418" spans="1:24" ht="128.25" hidden="1" customHeight="1">
      <c r="A418" s="37" t="s">
        <v>421</v>
      </c>
      <c r="B418" s="37" t="s">
        <v>2039</v>
      </c>
      <c r="C418" s="37" t="s">
        <v>2039</v>
      </c>
      <c r="D418" s="37" t="s">
        <v>2083</v>
      </c>
      <c r="E418" s="37">
        <v>20</v>
      </c>
      <c r="F418" s="37" t="s">
        <v>2084</v>
      </c>
      <c r="G418" s="37" t="s">
        <v>35</v>
      </c>
      <c r="H418" s="37" t="s">
        <v>825</v>
      </c>
      <c r="I418" s="37" t="s">
        <v>91</v>
      </c>
      <c r="J418" s="65">
        <v>40</v>
      </c>
      <c r="K418" s="65" t="s">
        <v>303</v>
      </c>
      <c r="L418" s="201"/>
      <c r="M418" s="37">
        <v>1</v>
      </c>
      <c r="N418" s="37"/>
      <c r="O418" s="37" t="s">
        <v>2053</v>
      </c>
      <c r="P418" s="37" t="s">
        <v>162</v>
      </c>
      <c r="Q418" s="60">
        <v>0</v>
      </c>
      <c r="R418" s="60">
        <v>0</v>
      </c>
      <c r="S418" s="60">
        <f t="shared" si="11"/>
        <v>0</v>
      </c>
      <c r="T418" s="37" t="s">
        <v>41</v>
      </c>
      <c r="U418" s="131" t="s">
        <v>2266</v>
      </c>
      <c r="V418" s="131" t="s">
        <v>866</v>
      </c>
      <c r="W418" s="216" t="s">
        <v>2085</v>
      </c>
      <c r="X418" s="215" t="s">
        <v>78</v>
      </c>
    </row>
    <row r="419" spans="1:24" ht="128.25" hidden="1" customHeight="1">
      <c r="A419" s="37" t="s">
        <v>421</v>
      </c>
      <c r="B419" s="37" t="s">
        <v>2039</v>
      </c>
      <c r="C419" s="37" t="s">
        <v>2039</v>
      </c>
      <c r="D419" s="37" t="s">
        <v>2083</v>
      </c>
      <c r="E419" s="37">
        <v>20</v>
      </c>
      <c r="F419" s="37" t="s">
        <v>2084</v>
      </c>
      <c r="G419" s="37" t="s">
        <v>35</v>
      </c>
      <c r="H419" s="37" t="s">
        <v>825</v>
      </c>
      <c r="I419" s="37" t="s">
        <v>91</v>
      </c>
      <c r="J419" s="65">
        <v>40</v>
      </c>
      <c r="K419" s="65" t="s">
        <v>303</v>
      </c>
      <c r="L419" s="201"/>
      <c r="M419" s="37">
        <v>1</v>
      </c>
      <c r="N419" s="37"/>
      <c r="O419" s="37" t="s">
        <v>2057</v>
      </c>
      <c r="P419" s="37" t="s">
        <v>162</v>
      </c>
      <c r="Q419" s="60">
        <v>0</v>
      </c>
      <c r="R419" s="60">
        <v>0</v>
      </c>
      <c r="S419" s="60">
        <f t="shared" si="11"/>
        <v>0</v>
      </c>
      <c r="T419" s="37" t="s">
        <v>41</v>
      </c>
      <c r="U419" s="131" t="s">
        <v>2266</v>
      </c>
      <c r="V419" s="131" t="s">
        <v>866</v>
      </c>
      <c r="W419" s="216" t="s">
        <v>2085</v>
      </c>
      <c r="X419" s="215" t="s">
        <v>78</v>
      </c>
    </row>
    <row r="420" spans="1:24" ht="128.25" hidden="1" customHeight="1">
      <c r="A420" s="37" t="s">
        <v>421</v>
      </c>
      <c r="B420" s="37" t="s">
        <v>2039</v>
      </c>
      <c r="C420" s="37" t="s">
        <v>2039</v>
      </c>
      <c r="D420" s="37" t="s">
        <v>2083</v>
      </c>
      <c r="E420" s="37">
        <v>20</v>
      </c>
      <c r="F420" s="37" t="s">
        <v>2084</v>
      </c>
      <c r="G420" s="37" t="s">
        <v>35</v>
      </c>
      <c r="H420" s="37" t="s">
        <v>825</v>
      </c>
      <c r="I420" s="37" t="s">
        <v>91</v>
      </c>
      <c r="J420" s="65">
        <v>40</v>
      </c>
      <c r="K420" s="65" t="s">
        <v>303</v>
      </c>
      <c r="L420" s="201"/>
      <c r="M420" s="37">
        <v>1</v>
      </c>
      <c r="N420" s="37">
        <v>1492815</v>
      </c>
      <c r="O420" s="37" t="s">
        <v>2052</v>
      </c>
      <c r="P420" s="37" t="s">
        <v>162</v>
      </c>
      <c r="Q420" s="60">
        <v>0</v>
      </c>
      <c r="R420" s="60">
        <v>0</v>
      </c>
      <c r="S420" s="60">
        <f t="shared" si="11"/>
        <v>0</v>
      </c>
      <c r="T420" s="37" t="s">
        <v>41</v>
      </c>
      <c r="U420" s="131" t="s">
        <v>2266</v>
      </c>
      <c r="V420" s="131" t="s">
        <v>866</v>
      </c>
      <c r="W420" s="216" t="s">
        <v>2085</v>
      </c>
      <c r="X420" s="215" t="s">
        <v>78</v>
      </c>
    </row>
    <row r="421" spans="1:24" ht="128.25" hidden="1" customHeight="1">
      <c r="A421" s="37" t="s">
        <v>421</v>
      </c>
      <c r="B421" s="37" t="s">
        <v>2039</v>
      </c>
      <c r="C421" s="37" t="s">
        <v>2039</v>
      </c>
      <c r="D421" s="37" t="s">
        <v>2083</v>
      </c>
      <c r="E421" s="37">
        <v>20</v>
      </c>
      <c r="F421" s="37" t="s">
        <v>2084</v>
      </c>
      <c r="G421" s="37" t="s">
        <v>35</v>
      </c>
      <c r="H421" s="37" t="s">
        <v>825</v>
      </c>
      <c r="I421" s="37" t="s">
        <v>91</v>
      </c>
      <c r="J421" s="65">
        <v>40</v>
      </c>
      <c r="K421" s="65" t="s">
        <v>303</v>
      </c>
      <c r="L421" s="201"/>
      <c r="M421" s="37">
        <v>1</v>
      </c>
      <c r="N421" s="37">
        <v>1568339</v>
      </c>
      <c r="O421" s="37" t="s">
        <v>2048</v>
      </c>
      <c r="P421" s="37" t="s">
        <v>162</v>
      </c>
      <c r="Q421" s="60">
        <v>0</v>
      </c>
      <c r="R421" s="60">
        <v>0</v>
      </c>
      <c r="S421" s="60">
        <f t="shared" si="11"/>
        <v>0</v>
      </c>
      <c r="T421" s="37" t="s">
        <v>41</v>
      </c>
      <c r="V421" s="131" t="s">
        <v>866</v>
      </c>
      <c r="W421" s="216" t="s">
        <v>2085</v>
      </c>
      <c r="X421" s="215" t="s">
        <v>78</v>
      </c>
    </row>
    <row r="422" spans="1:24" s="222" customFormat="1" ht="128.25" hidden="1" customHeight="1">
      <c r="A422" s="12" t="s">
        <v>421</v>
      </c>
      <c r="B422" s="12" t="s">
        <v>1767</v>
      </c>
      <c r="C422" s="12" t="s">
        <v>1767</v>
      </c>
      <c r="D422" s="12" t="s">
        <v>1827</v>
      </c>
      <c r="E422" s="12">
        <v>20</v>
      </c>
      <c r="F422" s="12" t="s">
        <v>1828</v>
      </c>
      <c r="G422" s="12" t="s">
        <v>45</v>
      </c>
      <c r="H422" s="12" t="s">
        <v>36</v>
      </c>
      <c r="I422" s="12" t="s">
        <v>46</v>
      </c>
      <c r="J422" s="62">
        <v>20</v>
      </c>
      <c r="K422" s="65">
        <v>2020</v>
      </c>
      <c r="L422" s="201"/>
      <c r="M422" s="12">
        <v>1</v>
      </c>
      <c r="N422" s="12">
        <v>3150903</v>
      </c>
      <c r="O422" s="12" t="s">
        <v>1784</v>
      </c>
      <c r="P422" s="12" t="s">
        <v>40</v>
      </c>
      <c r="Q422" s="64">
        <v>0</v>
      </c>
      <c r="R422" s="64">
        <v>0</v>
      </c>
      <c r="S422" s="64">
        <f t="shared" si="11"/>
        <v>0</v>
      </c>
      <c r="T422" s="12" t="s">
        <v>41</v>
      </c>
      <c r="U422" s="210" t="s">
        <v>2235</v>
      </c>
      <c r="V422" s="131" t="s">
        <v>48</v>
      </c>
      <c r="W422" s="210" t="s">
        <v>69</v>
      </c>
      <c r="X422" s="215" t="s">
        <v>50</v>
      </c>
    </row>
    <row r="423" spans="1:24" s="222" customFormat="1" ht="128.25" hidden="1" customHeight="1">
      <c r="A423" s="12" t="s">
        <v>421</v>
      </c>
      <c r="B423" s="12" t="s">
        <v>1767</v>
      </c>
      <c r="C423" s="12" t="s">
        <v>1767</v>
      </c>
      <c r="D423" s="12" t="s">
        <v>1827</v>
      </c>
      <c r="E423" s="12">
        <v>20</v>
      </c>
      <c r="F423" s="12" t="s">
        <v>1828</v>
      </c>
      <c r="G423" s="12" t="s">
        <v>45</v>
      </c>
      <c r="H423" s="12" t="s">
        <v>36</v>
      </c>
      <c r="I423" s="12" t="s">
        <v>46</v>
      </c>
      <c r="J423" s="62">
        <v>20</v>
      </c>
      <c r="K423" s="65">
        <v>2020</v>
      </c>
      <c r="L423" s="201"/>
      <c r="M423" s="12">
        <v>1</v>
      </c>
      <c r="N423" s="12">
        <v>1892404</v>
      </c>
      <c r="O423" s="12" t="s">
        <v>1785</v>
      </c>
      <c r="P423" s="12" t="s">
        <v>40</v>
      </c>
      <c r="Q423" s="64">
        <v>0</v>
      </c>
      <c r="R423" s="64">
        <v>0</v>
      </c>
      <c r="S423" s="64">
        <f t="shared" si="11"/>
        <v>0</v>
      </c>
      <c r="T423" s="12" t="s">
        <v>41</v>
      </c>
      <c r="U423" s="210" t="s">
        <v>2235</v>
      </c>
      <c r="V423" s="131" t="s">
        <v>48</v>
      </c>
      <c r="W423" s="210" t="s">
        <v>69</v>
      </c>
      <c r="X423" s="215" t="s">
        <v>50</v>
      </c>
    </row>
    <row r="424" spans="1:24" s="222" customFormat="1" ht="128.25" hidden="1" customHeight="1">
      <c r="A424" s="12" t="s">
        <v>421</v>
      </c>
      <c r="B424" s="12" t="s">
        <v>1767</v>
      </c>
      <c r="C424" s="12" t="s">
        <v>1767</v>
      </c>
      <c r="D424" s="12" t="s">
        <v>1827</v>
      </c>
      <c r="E424" s="12">
        <v>20</v>
      </c>
      <c r="F424" s="12" t="s">
        <v>1829</v>
      </c>
      <c r="G424" s="12" t="s">
        <v>45</v>
      </c>
      <c r="H424" s="12" t="s">
        <v>36</v>
      </c>
      <c r="I424" s="12" t="s">
        <v>37</v>
      </c>
      <c r="J424" s="62">
        <v>40</v>
      </c>
      <c r="K424" s="65">
        <v>2020</v>
      </c>
      <c r="L424" s="201"/>
      <c r="M424" s="12">
        <v>1</v>
      </c>
      <c r="N424" s="12">
        <v>1306389</v>
      </c>
      <c r="O424" s="12" t="s">
        <v>1804</v>
      </c>
      <c r="P424" s="12" t="s">
        <v>107</v>
      </c>
      <c r="Q424" s="64">
        <v>0</v>
      </c>
      <c r="R424" s="64">
        <v>0</v>
      </c>
      <c r="S424" s="64">
        <f t="shared" si="11"/>
        <v>0</v>
      </c>
      <c r="T424" s="12" t="s">
        <v>41</v>
      </c>
      <c r="U424" s="210" t="s">
        <v>2235</v>
      </c>
      <c r="V424" s="131" t="s">
        <v>92</v>
      </c>
      <c r="W424" s="210" t="s">
        <v>93</v>
      </c>
      <c r="X424" s="215" t="s">
        <v>50</v>
      </c>
    </row>
    <row r="425" spans="1:24" s="222" customFormat="1" ht="128.25" hidden="1" customHeight="1">
      <c r="A425" s="12" t="s">
        <v>421</v>
      </c>
      <c r="B425" s="12" t="s">
        <v>1767</v>
      </c>
      <c r="C425" s="12" t="s">
        <v>1767</v>
      </c>
      <c r="D425" s="12" t="s">
        <v>1827</v>
      </c>
      <c r="E425" s="12">
        <v>20</v>
      </c>
      <c r="F425" s="12" t="s">
        <v>1829</v>
      </c>
      <c r="G425" s="12" t="s">
        <v>45</v>
      </c>
      <c r="H425" s="12" t="s">
        <v>36</v>
      </c>
      <c r="I425" s="12" t="s">
        <v>37</v>
      </c>
      <c r="J425" s="62">
        <v>40</v>
      </c>
      <c r="K425" s="65">
        <v>2020</v>
      </c>
      <c r="L425" s="201"/>
      <c r="M425" s="12">
        <v>1</v>
      </c>
      <c r="N425" s="12">
        <v>1567874</v>
      </c>
      <c r="O425" s="12" t="s">
        <v>1805</v>
      </c>
      <c r="P425" s="12" t="s">
        <v>107</v>
      </c>
      <c r="Q425" s="64">
        <v>0</v>
      </c>
      <c r="R425" s="64">
        <v>0</v>
      </c>
      <c r="S425" s="64">
        <f t="shared" si="11"/>
        <v>0</v>
      </c>
      <c r="T425" s="12" t="s">
        <v>41</v>
      </c>
      <c r="U425" s="210" t="s">
        <v>2235</v>
      </c>
      <c r="V425" s="131" t="s">
        <v>92</v>
      </c>
      <c r="W425" s="210" t="s">
        <v>93</v>
      </c>
      <c r="X425" s="215" t="s">
        <v>50</v>
      </c>
    </row>
    <row r="426" spans="1:24" s="222" customFormat="1" ht="128.25" hidden="1" customHeight="1">
      <c r="A426" s="12" t="s">
        <v>421</v>
      </c>
      <c r="B426" s="12" t="s">
        <v>1767</v>
      </c>
      <c r="C426" s="12" t="s">
        <v>1767</v>
      </c>
      <c r="D426" s="12" t="s">
        <v>1827</v>
      </c>
      <c r="E426" s="12">
        <v>20</v>
      </c>
      <c r="F426" s="12" t="s">
        <v>1829</v>
      </c>
      <c r="G426" s="12" t="s">
        <v>45</v>
      </c>
      <c r="H426" s="12" t="s">
        <v>36</v>
      </c>
      <c r="I426" s="12" t="s">
        <v>37</v>
      </c>
      <c r="J426" s="62">
        <v>40</v>
      </c>
      <c r="K426" s="65">
        <v>2020</v>
      </c>
      <c r="L426" s="201"/>
      <c r="M426" s="12">
        <v>1</v>
      </c>
      <c r="N426" s="12">
        <v>1485900</v>
      </c>
      <c r="O426" s="12" t="s">
        <v>1806</v>
      </c>
      <c r="P426" s="12" t="s">
        <v>107</v>
      </c>
      <c r="Q426" s="64">
        <v>0</v>
      </c>
      <c r="R426" s="64">
        <v>0</v>
      </c>
      <c r="S426" s="64">
        <f t="shared" si="11"/>
        <v>0</v>
      </c>
      <c r="T426" s="12" t="s">
        <v>41</v>
      </c>
      <c r="U426" s="210" t="s">
        <v>2235</v>
      </c>
      <c r="V426" s="131" t="s">
        <v>92</v>
      </c>
      <c r="W426" s="210" t="s">
        <v>93</v>
      </c>
      <c r="X426" s="215" t="s">
        <v>50</v>
      </c>
    </row>
    <row r="427" spans="1:24" s="222" customFormat="1" ht="128.25" hidden="1" customHeight="1">
      <c r="A427" s="12" t="s">
        <v>421</v>
      </c>
      <c r="B427" s="12" t="s">
        <v>1767</v>
      </c>
      <c r="C427" s="12" t="s">
        <v>1767</v>
      </c>
      <c r="D427" s="12" t="s">
        <v>1827</v>
      </c>
      <c r="E427" s="12">
        <v>20</v>
      </c>
      <c r="F427" s="12" t="s">
        <v>1829</v>
      </c>
      <c r="G427" s="12" t="s">
        <v>45</v>
      </c>
      <c r="H427" s="12" t="s">
        <v>36</v>
      </c>
      <c r="I427" s="12" t="s">
        <v>37</v>
      </c>
      <c r="J427" s="62">
        <v>40</v>
      </c>
      <c r="K427" s="65">
        <v>2020</v>
      </c>
      <c r="L427" s="201"/>
      <c r="M427" s="12">
        <v>1</v>
      </c>
      <c r="N427" s="12">
        <v>3150903</v>
      </c>
      <c r="O427" s="12" t="s">
        <v>1784</v>
      </c>
      <c r="P427" s="12" t="s">
        <v>40</v>
      </c>
      <c r="Q427" s="64">
        <v>0</v>
      </c>
      <c r="R427" s="64">
        <v>0</v>
      </c>
      <c r="S427" s="64">
        <f t="shared" si="11"/>
        <v>0</v>
      </c>
      <c r="T427" s="12" t="s">
        <v>41</v>
      </c>
      <c r="U427" s="210" t="s">
        <v>2235</v>
      </c>
      <c r="V427" s="131" t="s">
        <v>92</v>
      </c>
      <c r="W427" s="210" t="s">
        <v>93</v>
      </c>
      <c r="X427" s="215" t="s">
        <v>50</v>
      </c>
    </row>
    <row r="428" spans="1:24" s="222" customFormat="1" ht="128.25" hidden="1" customHeight="1">
      <c r="A428" s="12" t="s">
        <v>421</v>
      </c>
      <c r="B428" s="12" t="s">
        <v>1767</v>
      </c>
      <c r="C428" s="12" t="s">
        <v>1767</v>
      </c>
      <c r="D428" s="12" t="s">
        <v>1827</v>
      </c>
      <c r="E428" s="12">
        <v>20</v>
      </c>
      <c r="F428" s="12" t="s">
        <v>1829</v>
      </c>
      <c r="G428" s="12" t="s">
        <v>45</v>
      </c>
      <c r="H428" s="12" t="s">
        <v>36</v>
      </c>
      <c r="I428" s="12" t="s">
        <v>37</v>
      </c>
      <c r="J428" s="62">
        <v>40</v>
      </c>
      <c r="K428" s="65">
        <v>2020</v>
      </c>
      <c r="L428" s="201"/>
      <c r="M428" s="12">
        <v>1</v>
      </c>
      <c r="N428" s="12">
        <v>1892404</v>
      </c>
      <c r="O428" s="12" t="s">
        <v>1785</v>
      </c>
      <c r="P428" s="12" t="s">
        <v>40</v>
      </c>
      <c r="Q428" s="64">
        <v>0</v>
      </c>
      <c r="R428" s="64">
        <v>0</v>
      </c>
      <c r="S428" s="64">
        <f t="shared" si="11"/>
        <v>0</v>
      </c>
      <c r="T428" s="12" t="s">
        <v>41</v>
      </c>
      <c r="U428" s="210" t="s">
        <v>2235</v>
      </c>
      <c r="V428" s="131" t="s">
        <v>92</v>
      </c>
      <c r="W428" s="210" t="s">
        <v>93</v>
      </c>
      <c r="X428" s="215" t="s">
        <v>50</v>
      </c>
    </row>
    <row r="429" spans="1:24" s="222" customFormat="1" ht="128.25" hidden="1" customHeight="1">
      <c r="A429" s="12" t="s">
        <v>421</v>
      </c>
      <c r="B429" s="12" t="s">
        <v>1767</v>
      </c>
      <c r="C429" s="12" t="s">
        <v>1767</v>
      </c>
      <c r="D429" s="12" t="s">
        <v>1827</v>
      </c>
      <c r="E429" s="12">
        <v>20</v>
      </c>
      <c r="F429" s="12" t="s">
        <v>1829</v>
      </c>
      <c r="G429" s="12" t="s">
        <v>45</v>
      </c>
      <c r="H429" s="12" t="s">
        <v>36</v>
      </c>
      <c r="I429" s="12" t="s">
        <v>37</v>
      </c>
      <c r="J429" s="62">
        <v>40</v>
      </c>
      <c r="K429" s="65">
        <v>2020</v>
      </c>
      <c r="L429" s="201"/>
      <c r="M429" s="12">
        <v>1</v>
      </c>
      <c r="N429" s="12">
        <v>1437588</v>
      </c>
      <c r="O429" s="12" t="s">
        <v>1807</v>
      </c>
      <c r="P429" s="12" t="s">
        <v>107</v>
      </c>
      <c r="Q429" s="64">
        <v>0</v>
      </c>
      <c r="R429" s="64">
        <v>0</v>
      </c>
      <c r="S429" s="64">
        <f t="shared" si="11"/>
        <v>0</v>
      </c>
      <c r="T429" s="12" t="s">
        <v>41</v>
      </c>
      <c r="U429" s="210" t="s">
        <v>2235</v>
      </c>
      <c r="V429" s="131" t="s">
        <v>92</v>
      </c>
      <c r="W429" s="210" t="s">
        <v>93</v>
      </c>
      <c r="X429" s="215" t="s">
        <v>50</v>
      </c>
    </row>
    <row r="430" spans="1:24" s="222" customFormat="1" ht="128.25" hidden="1" customHeight="1">
      <c r="A430" s="12" t="s">
        <v>421</v>
      </c>
      <c r="B430" s="12" t="s">
        <v>1767</v>
      </c>
      <c r="C430" s="12" t="s">
        <v>1767</v>
      </c>
      <c r="D430" s="12" t="s">
        <v>1827</v>
      </c>
      <c r="E430" s="12">
        <v>20</v>
      </c>
      <c r="F430" s="12" t="s">
        <v>1829</v>
      </c>
      <c r="G430" s="12" t="s">
        <v>45</v>
      </c>
      <c r="H430" s="12" t="s">
        <v>36</v>
      </c>
      <c r="I430" s="12" t="s">
        <v>37</v>
      </c>
      <c r="J430" s="62">
        <v>40</v>
      </c>
      <c r="K430" s="65">
        <v>2020</v>
      </c>
      <c r="L430" s="201"/>
      <c r="M430" s="12">
        <v>1</v>
      </c>
      <c r="N430" s="12">
        <v>1489272</v>
      </c>
      <c r="O430" s="12" t="s">
        <v>1808</v>
      </c>
      <c r="P430" s="12" t="s">
        <v>107</v>
      </c>
      <c r="Q430" s="64">
        <v>0</v>
      </c>
      <c r="R430" s="64">
        <v>0</v>
      </c>
      <c r="S430" s="64">
        <f t="shared" si="11"/>
        <v>0</v>
      </c>
      <c r="T430" s="12" t="s">
        <v>41</v>
      </c>
      <c r="U430" s="210" t="s">
        <v>2235</v>
      </c>
      <c r="V430" s="131" t="s">
        <v>92</v>
      </c>
      <c r="W430" s="210" t="s">
        <v>93</v>
      </c>
      <c r="X430" s="215" t="s">
        <v>50</v>
      </c>
    </row>
    <row r="431" spans="1:24" s="222" customFormat="1" ht="128.25" hidden="1" customHeight="1">
      <c r="A431" s="12" t="s">
        <v>421</v>
      </c>
      <c r="B431" s="12" t="s">
        <v>1767</v>
      </c>
      <c r="C431" s="12" t="s">
        <v>1767</v>
      </c>
      <c r="D431" s="12" t="s">
        <v>1827</v>
      </c>
      <c r="E431" s="12">
        <v>20</v>
      </c>
      <c r="F431" s="12" t="s">
        <v>1829</v>
      </c>
      <c r="G431" s="12" t="s">
        <v>45</v>
      </c>
      <c r="H431" s="12" t="s">
        <v>36</v>
      </c>
      <c r="I431" s="12" t="s">
        <v>37</v>
      </c>
      <c r="J431" s="62">
        <v>40</v>
      </c>
      <c r="K431" s="65">
        <v>2020</v>
      </c>
      <c r="L431" s="201"/>
      <c r="M431" s="12">
        <v>1</v>
      </c>
      <c r="N431" s="12">
        <v>2273781</v>
      </c>
      <c r="O431" s="12" t="s">
        <v>1783</v>
      </c>
      <c r="P431" s="12" t="s">
        <v>107</v>
      </c>
      <c r="Q431" s="64">
        <v>0</v>
      </c>
      <c r="R431" s="64">
        <v>0</v>
      </c>
      <c r="S431" s="64">
        <f t="shared" si="11"/>
        <v>0</v>
      </c>
      <c r="T431" s="12" t="s">
        <v>41</v>
      </c>
      <c r="U431" s="210" t="s">
        <v>2235</v>
      </c>
      <c r="V431" s="131" t="s">
        <v>92</v>
      </c>
      <c r="W431" s="210" t="s">
        <v>93</v>
      </c>
      <c r="X431" s="215" t="s">
        <v>50</v>
      </c>
    </row>
    <row r="432" spans="1:24" s="222" customFormat="1" ht="128.25" hidden="1" customHeight="1">
      <c r="A432" s="12" t="s">
        <v>421</v>
      </c>
      <c r="B432" s="12" t="s">
        <v>1767</v>
      </c>
      <c r="C432" s="12" t="s">
        <v>1767</v>
      </c>
      <c r="D432" s="12" t="s">
        <v>1827</v>
      </c>
      <c r="E432" s="12">
        <v>20</v>
      </c>
      <c r="F432" s="12" t="s">
        <v>1829</v>
      </c>
      <c r="G432" s="12" t="s">
        <v>45</v>
      </c>
      <c r="H432" s="12" t="s">
        <v>36</v>
      </c>
      <c r="I432" s="12" t="s">
        <v>37</v>
      </c>
      <c r="J432" s="62">
        <v>40</v>
      </c>
      <c r="K432" s="65">
        <v>2020</v>
      </c>
      <c r="L432" s="201"/>
      <c r="M432" s="12">
        <v>1</v>
      </c>
      <c r="N432" s="12">
        <v>1531063</v>
      </c>
      <c r="O432" s="12" t="s">
        <v>1809</v>
      </c>
      <c r="P432" s="12" t="s">
        <v>107</v>
      </c>
      <c r="Q432" s="64">
        <v>0</v>
      </c>
      <c r="R432" s="64">
        <v>0</v>
      </c>
      <c r="S432" s="64">
        <f t="shared" si="11"/>
        <v>0</v>
      </c>
      <c r="T432" s="12" t="s">
        <v>41</v>
      </c>
      <c r="U432" s="210" t="s">
        <v>2235</v>
      </c>
      <c r="V432" s="131" t="s">
        <v>92</v>
      </c>
      <c r="W432" s="210" t="s">
        <v>93</v>
      </c>
      <c r="X432" s="215" t="s">
        <v>50</v>
      </c>
    </row>
    <row r="433" spans="1:24" s="222" customFormat="1" ht="128.25" hidden="1" customHeight="1">
      <c r="A433" s="12" t="s">
        <v>421</v>
      </c>
      <c r="B433" s="12" t="s">
        <v>1767</v>
      </c>
      <c r="C433" s="12" t="s">
        <v>1767</v>
      </c>
      <c r="D433" s="12" t="s">
        <v>1827</v>
      </c>
      <c r="E433" s="12">
        <v>20</v>
      </c>
      <c r="F433" s="12" t="s">
        <v>1829</v>
      </c>
      <c r="G433" s="12" t="s">
        <v>45</v>
      </c>
      <c r="H433" s="12" t="s">
        <v>36</v>
      </c>
      <c r="I433" s="12" t="s">
        <v>37</v>
      </c>
      <c r="J433" s="62">
        <v>40</v>
      </c>
      <c r="K433" s="65">
        <v>2020</v>
      </c>
      <c r="L433" s="201"/>
      <c r="M433" s="12">
        <v>1</v>
      </c>
      <c r="N433" s="12">
        <v>1568331</v>
      </c>
      <c r="O433" s="12" t="s">
        <v>1771</v>
      </c>
      <c r="P433" s="12" t="s">
        <v>107</v>
      </c>
      <c r="Q433" s="64">
        <v>0</v>
      </c>
      <c r="R433" s="64">
        <v>0</v>
      </c>
      <c r="S433" s="64">
        <f t="shared" si="11"/>
        <v>0</v>
      </c>
      <c r="T433" s="12" t="s">
        <v>41</v>
      </c>
      <c r="U433" s="210" t="s">
        <v>2235</v>
      </c>
      <c r="V433" s="131" t="s">
        <v>92</v>
      </c>
      <c r="W433" s="210" t="s">
        <v>93</v>
      </c>
      <c r="X433" s="215" t="s">
        <v>50</v>
      </c>
    </row>
    <row r="434" spans="1:24" s="222" customFormat="1" ht="128.25" hidden="1" customHeight="1">
      <c r="A434" s="12" t="s">
        <v>421</v>
      </c>
      <c r="B434" s="12" t="s">
        <v>1767</v>
      </c>
      <c r="C434" s="12" t="s">
        <v>1767</v>
      </c>
      <c r="D434" s="12" t="s">
        <v>1827</v>
      </c>
      <c r="E434" s="12">
        <v>20</v>
      </c>
      <c r="F434" s="12" t="s">
        <v>1829</v>
      </c>
      <c r="G434" s="12" t="s">
        <v>45</v>
      </c>
      <c r="H434" s="12" t="s">
        <v>36</v>
      </c>
      <c r="I434" s="12" t="s">
        <v>37</v>
      </c>
      <c r="J434" s="62">
        <v>40</v>
      </c>
      <c r="K434" s="65">
        <v>2020</v>
      </c>
      <c r="L434" s="201"/>
      <c r="M434" s="12">
        <v>1</v>
      </c>
      <c r="N434" s="12">
        <v>1509978</v>
      </c>
      <c r="O434" s="12" t="s">
        <v>1799</v>
      </c>
      <c r="P434" s="12" t="s">
        <v>107</v>
      </c>
      <c r="Q434" s="64">
        <v>0</v>
      </c>
      <c r="R434" s="64">
        <v>0</v>
      </c>
      <c r="S434" s="64">
        <f t="shared" si="11"/>
        <v>0</v>
      </c>
      <c r="T434" s="12" t="s">
        <v>41</v>
      </c>
      <c r="U434" s="210" t="s">
        <v>2235</v>
      </c>
      <c r="V434" s="131" t="s">
        <v>92</v>
      </c>
      <c r="W434" s="210" t="s">
        <v>93</v>
      </c>
      <c r="X434" s="215" t="s">
        <v>50</v>
      </c>
    </row>
    <row r="435" spans="1:24" s="222" customFormat="1" ht="128.25" hidden="1" customHeight="1">
      <c r="A435" s="12" t="s">
        <v>421</v>
      </c>
      <c r="B435" s="12" t="s">
        <v>1767</v>
      </c>
      <c r="C435" s="12" t="s">
        <v>1767</v>
      </c>
      <c r="D435" s="12" t="s">
        <v>1827</v>
      </c>
      <c r="E435" s="12">
        <v>20</v>
      </c>
      <c r="F435" s="12" t="s">
        <v>1829</v>
      </c>
      <c r="G435" s="12" t="s">
        <v>45</v>
      </c>
      <c r="H435" s="12" t="s">
        <v>36</v>
      </c>
      <c r="I435" s="12" t="s">
        <v>37</v>
      </c>
      <c r="J435" s="62">
        <v>40</v>
      </c>
      <c r="K435" s="65">
        <v>2020</v>
      </c>
      <c r="L435" s="201"/>
      <c r="M435" s="12">
        <v>1</v>
      </c>
      <c r="N435" s="12">
        <v>1518199</v>
      </c>
      <c r="O435" s="12" t="s">
        <v>1815</v>
      </c>
      <c r="P435" s="12" t="s">
        <v>107</v>
      </c>
      <c r="Q435" s="64">
        <v>0</v>
      </c>
      <c r="R435" s="64">
        <v>0</v>
      </c>
      <c r="S435" s="64">
        <f t="shared" si="11"/>
        <v>0</v>
      </c>
      <c r="T435" s="12" t="s">
        <v>41</v>
      </c>
      <c r="U435" s="210" t="s">
        <v>2235</v>
      </c>
      <c r="V435" s="131" t="s">
        <v>92</v>
      </c>
      <c r="W435" s="210" t="s">
        <v>93</v>
      </c>
      <c r="X435" s="215" t="s">
        <v>50</v>
      </c>
    </row>
    <row r="436" spans="1:24" s="222" customFormat="1" ht="128.25" hidden="1" customHeight="1">
      <c r="A436" s="12" t="s">
        <v>421</v>
      </c>
      <c r="B436" s="12" t="s">
        <v>1767</v>
      </c>
      <c r="C436" s="12" t="s">
        <v>1767</v>
      </c>
      <c r="D436" s="12" t="s">
        <v>1827</v>
      </c>
      <c r="E436" s="12">
        <v>20</v>
      </c>
      <c r="F436" s="12" t="s">
        <v>1829</v>
      </c>
      <c r="G436" s="12" t="s">
        <v>45</v>
      </c>
      <c r="H436" s="12" t="s">
        <v>36</v>
      </c>
      <c r="I436" s="12" t="s">
        <v>37</v>
      </c>
      <c r="J436" s="62">
        <v>40</v>
      </c>
      <c r="K436" s="65">
        <v>2020</v>
      </c>
      <c r="L436" s="201"/>
      <c r="M436" s="12">
        <v>1</v>
      </c>
      <c r="N436" s="12">
        <v>2114439</v>
      </c>
      <c r="O436" s="12" t="s">
        <v>1816</v>
      </c>
      <c r="P436" s="12" t="s">
        <v>107</v>
      </c>
      <c r="Q436" s="64">
        <v>0</v>
      </c>
      <c r="R436" s="64">
        <v>0</v>
      </c>
      <c r="S436" s="64">
        <f t="shared" si="11"/>
        <v>0</v>
      </c>
      <c r="T436" s="12" t="s">
        <v>41</v>
      </c>
      <c r="U436" s="210" t="s">
        <v>2235</v>
      </c>
      <c r="V436" s="131" t="s">
        <v>92</v>
      </c>
      <c r="W436" s="210" t="s">
        <v>93</v>
      </c>
      <c r="X436" s="215" t="s">
        <v>50</v>
      </c>
    </row>
    <row r="437" spans="1:24" s="222" customFormat="1" ht="128.25" hidden="1" customHeight="1">
      <c r="A437" s="12" t="s">
        <v>421</v>
      </c>
      <c r="B437" s="12" t="s">
        <v>1767</v>
      </c>
      <c r="C437" s="12" t="s">
        <v>1767</v>
      </c>
      <c r="D437" s="12" t="s">
        <v>1827</v>
      </c>
      <c r="E437" s="12">
        <v>20</v>
      </c>
      <c r="F437" s="12" t="s">
        <v>1829</v>
      </c>
      <c r="G437" s="12" t="s">
        <v>45</v>
      </c>
      <c r="H437" s="12" t="s">
        <v>36</v>
      </c>
      <c r="I437" s="12" t="s">
        <v>37</v>
      </c>
      <c r="J437" s="62">
        <v>40</v>
      </c>
      <c r="K437" s="65">
        <v>2020</v>
      </c>
      <c r="L437" s="201"/>
      <c r="M437" s="12">
        <v>1</v>
      </c>
      <c r="N437" s="12">
        <v>1953465</v>
      </c>
      <c r="O437" s="12" t="s">
        <v>1830</v>
      </c>
      <c r="P437" s="12" t="s">
        <v>107</v>
      </c>
      <c r="Q437" s="64">
        <v>0</v>
      </c>
      <c r="R437" s="64">
        <v>0</v>
      </c>
      <c r="S437" s="64">
        <f t="shared" si="11"/>
        <v>0</v>
      </c>
      <c r="T437" s="12" t="s">
        <v>41</v>
      </c>
      <c r="U437" s="210" t="s">
        <v>2235</v>
      </c>
      <c r="V437" s="131" t="s">
        <v>92</v>
      </c>
      <c r="W437" s="210" t="s">
        <v>93</v>
      </c>
      <c r="X437" s="215" t="s">
        <v>50</v>
      </c>
    </row>
    <row r="438" spans="1:24" s="222" customFormat="1" ht="128.25" hidden="1" customHeight="1">
      <c r="A438" s="12" t="s">
        <v>421</v>
      </c>
      <c r="B438" s="12" t="s">
        <v>1767</v>
      </c>
      <c r="C438" s="12" t="s">
        <v>1767</v>
      </c>
      <c r="D438" s="12" t="s">
        <v>1827</v>
      </c>
      <c r="E438" s="12">
        <v>20</v>
      </c>
      <c r="F438" s="12" t="s">
        <v>1829</v>
      </c>
      <c r="G438" s="12" t="s">
        <v>45</v>
      </c>
      <c r="H438" s="12" t="s">
        <v>36</v>
      </c>
      <c r="I438" s="12" t="s">
        <v>37</v>
      </c>
      <c r="J438" s="62">
        <v>40</v>
      </c>
      <c r="K438" s="65">
        <v>2020</v>
      </c>
      <c r="L438" s="201"/>
      <c r="M438" s="12">
        <v>1</v>
      </c>
      <c r="N438" s="12">
        <v>1074655</v>
      </c>
      <c r="O438" s="12" t="s">
        <v>1831</v>
      </c>
      <c r="P438" s="12" t="s">
        <v>107</v>
      </c>
      <c r="Q438" s="64">
        <v>0</v>
      </c>
      <c r="R438" s="64">
        <v>0</v>
      </c>
      <c r="S438" s="64">
        <f t="shared" si="11"/>
        <v>0</v>
      </c>
      <c r="T438" s="12" t="s">
        <v>41</v>
      </c>
      <c r="U438" s="210" t="s">
        <v>2235</v>
      </c>
      <c r="V438" s="131" t="s">
        <v>92</v>
      </c>
      <c r="W438" s="210" t="s">
        <v>93</v>
      </c>
      <c r="X438" s="215" t="s">
        <v>50</v>
      </c>
    </row>
    <row r="439" spans="1:24" s="222" customFormat="1" ht="128.25" hidden="1" customHeight="1">
      <c r="A439" s="12" t="s">
        <v>421</v>
      </c>
      <c r="B439" s="12" t="s">
        <v>1767</v>
      </c>
      <c r="C439" s="12" t="s">
        <v>1767</v>
      </c>
      <c r="D439" s="12" t="s">
        <v>1827</v>
      </c>
      <c r="E439" s="12">
        <v>20</v>
      </c>
      <c r="F439" s="12" t="s">
        <v>1829</v>
      </c>
      <c r="G439" s="12" t="s">
        <v>45</v>
      </c>
      <c r="H439" s="12" t="s">
        <v>36</v>
      </c>
      <c r="I439" s="12" t="s">
        <v>37</v>
      </c>
      <c r="J439" s="62">
        <v>40</v>
      </c>
      <c r="K439" s="65">
        <v>2020</v>
      </c>
      <c r="L439" s="201"/>
      <c r="M439" s="12">
        <v>1</v>
      </c>
      <c r="N439" s="12">
        <v>1901791</v>
      </c>
      <c r="O439" s="12" t="s">
        <v>1781</v>
      </c>
      <c r="P439" s="12" t="s">
        <v>107</v>
      </c>
      <c r="Q439" s="64">
        <v>0</v>
      </c>
      <c r="R439" s="64">
        <v>0</v>
      </c>
      <c r="S439" s="64">
        <f t="shared" si="11"/>
        <v>0</v>
      </c>
      <c r="T439" s="12" t="s">
        <v>41</v>
      </c>
      <c r="U439" s="210" t="s">
        <v>2235</v>
      </c>
      <c r="V439" s="131" t="s">
        <v>92</v>
      </c>
      <c r="W439" s="210" t="s">
        <v>93</v>
      </c>
      <c r="X439" s="215" t="s">
        <v>50</v>
      </c>
    </row>
    <row r="440" spans="1:24" ht="128.25" hidden="1" customHeight="1">
      <c r="A440" s="12" t="s">
        <v>421</v>
      </c>
      <c r="B440" s="12" t="s">
        <v>1767</v>
      </c>
      <c r="C440" s="12" t="s">
        <v>1768</v>
      </c>
      <c r="D440" s="12" t="s">
        <v>1773</v>
      </c>
      <c r="E440" s="12">
        <v>15</v>
      </c>
      <c r="F440" s="12" t="s">
        <v>1776</v>
      </c>
      <c r="G440" s="12" t="s">
        <v>35</v>
      </c>
      <c r="H440" s="12" t="s">
        <v>310</v>
      </c>
      <c r="I440" s="12" t="s">
        <v>37</v>
      </c>
      <c r="J440" s="62">
        <v>16</v>
      </c>
      <c r="K440" s="65" t="s">
        <v>1777</v>
      </c>
      <c r="L440" s="201"/>
      <c r="M440" s="12">
        <v>1</v>
      </c>
      <c r="N440" s="12">
        <v>1509978</v>
      </c>
      <c r="O440" s="12" t="s">
        <v>1772</v>
      </c>
      <c r="P440" s="12" t="s">
        <v>107</v>
      </c>
      <c r="Q440" s="64">
        <v>3950</v>
      </c>
      <c r="R440" s="64">
        <f>800+(625*3)</f>
        <v>2675</v>
      </c>
      <c r="S440" s="64">
        <f t="shared" si="11"/>
        <v>6625</v>
      </c>
      <c r="T440" s="12" t="s">
        <v>41</v>
      </c>
      <c r="U440" s="210" t="s">
        <v>2235</v>
      </c>
      <c r="V440" s="216" t="s">
        <v>184</v>
      </c>
      <c r="W440" s="210" t="s">
        <v>799</v>
      </c>
      <c r="X440" s="99"/>
    </row>
    <row r="441" spans="1:24" ht="128.25" hidden="1" customHeight="1">
      <c r="A441" s="12" t="s">
        <v>421</v>
      </c>
      <c r="B441" s="12" t="s">
        <v>1767</v>
      </c>
      <c r="C441" s="12" t="s">
        <v>1768</v>
      </c>
      <c r="D441" s="12" t="s">
        <v>1773</v>
      </c>
      <c r="E441" s="12">
        <v>15</v>
      </c>
      <c r="F441" s="12" t="s">
        <v>1776</v>
      </c>
      <c r="G441" s="12" t="s">
        <v>35</v>
      </c>
      <c r="H441" s="12" t="s">
        <v>310</v>
      </c>
      <c r="I441" s="12" t="s">
        <v>37</v>
      </c>
      <c r="J441" s="62">
        <v>16</v>
      </c>
      <c r="K441" s="65" t="s">
        <v>1777</v>
      </c>
      <c r="L441" s="201"/>
      <c r="M441" s="12">
        <v>1</v>
      </c>
      <c r="N441" s="12">
        <v>1568331</v>
      </c>
      <c r="O441" s="12" t="s">
        <v>1771</v>
      </c>
      <c r="P441" s="12" t="s">
        <v>107</v>
      </c>
      <c r="Q441" s="64">
        <v>3950</v>
      </c>
      <c r="R441" s="64">
        <f>800+(625*3)</f>
        <v>2675</v>
      </c>
      <c r="S441" s="64">
        <f t="shared" si="11"/>
        <v>6625</v>
      </c>
      <c r="T441" s="12" t="s">
        <v>41</v>
      </c>
      <c r="U441" s="210" t="s">
        <v>2235</v>
      </c>
      <c r="V441" s="216" t="s">
        <v>184</v>
      </c>
      <c r="W441" s="210" t="s">
        <v>799</v>
      </c>
      <c r="X441" s="99"/>
    </row>
    <row r="442" spans="1:24" ht="128.25" hidden="1" customHeight="1">
      <c r="A442" s="37" t="s">
        <v>421</v>
      </c>
      <c r="B442" s="37" t="s">
        <v>577</v>
      </c>
      <c r="C442" s="37" t="s">
        <v>577</v>
      </c>
      <c r="D442" s="37" t="s">
        <v>578</v>
      </c>
      <c r="E442" s="37">
        <v>20</v>
      </c>
      <c r="F442" s="37" t="s">
        <v>579</v>
      </c>
      <c r="G442" s="37" t="s">
        <v>35</v>
      </c>
      <c r="H442" s="12" t="s">
        <v>36</v>
      </c>
      <c r="I442" s="37" t="s">
        <v>37</v>
      </c>
      <c r="J442" s="37" t="s">
        <v>580</v>
      </c>
      <c r="K442" s="201"/>
      <c r="L442" s="201"/>
      <c r="M442" s="37">
        <v>1</v>
      </c>
      <c r="N442" s="37">
        <v>1567993</v>
      </c>
      <c r="O442" s="37" t="s">
        <v>581</v>
      </c>
      <c r="P442" s="37" t="s">
        <v>582</v>
      </c>
      <c r="Q442" s="60">
        <v>2100</v>
      </c>
      <c r="R442" s="60">
        <v>875</v>
      </c>
      <c r="S442" s="60">
        <f t="shared" si="11"/>
        <v>2975</v>
      </c>
      <c r="T442" s="60" t="s">
        <v>41</v>
      </c>
      <c r="U442" s="37"/>
      <c r="V442" s="131" t="s">
        <v>48</v>
      </c>
      <c r="W442" s="221" t="s">
        <v>188</v>
      </c>
      <c r="X442" s="217"/>
    </row>
    <row r="443" spans="1:24" ht="128.25" hidden="1" customHeight="1">
      <c r="A443" s="37" t="s">
        <v>421</v>
      </c>
      <c r="B443" s="37" t="s">
        <v>577</v>
      </c>
      <c r="C443" s="37" t="s">
        <v>577</v>
      </c>
      <c r="D443" s="37" t="s">
        <v>578</v>
      </c>
      <c r="E443" s="37">
        <v>20</v>
      </c>
      <c r="F443" s="37" t="s">
        <v>583</v>
      </c>
      <c r="G443" s="37" t="s">
        <v>35</v>
      </c>
      <c r="H443" s="37" t="s">
        <v>310</v>
      </c>
      <c r="I443" s="37" t="s">
        <v>37</v>
      </c>
      <c r="J443" s="37" t="s">
        <v>584</v>
      </c>
      <c r="K443" s="201"/>
      <c r="L443" s="201"/>
      <c r="M443" s="37">
        <v>1</v>
      </c>
      <c r="N443" s="37">
        <v>1567993</v>
      </c>
      <c r="O443" s="37" t="s">
        <v>581</v>
      </c>
      <c r="P443" s="37" t="s">
        <v>582</v>
      </c>
      <c r="Q443" s="60">
        <v>11110</v>
      </c>
      <c r="R443" s="60">
        <v>14600</v>
      </c>
      <c r="S443" s="60">
        <f t="shared" si="11"/>
        <v>25710</v>
      </c>
      <c r="T443" s="60" t="s">
        <v>41</v>
      </c>
      <c r="U443" s="37"/>
      <c r="V443" s="131" t="s">
        <v>48</v>
      </c>
      <c r="W443" s="221" t="s">
        <v>188</v>
      </c>
      <c r="X443" s="217"/>
    </row>
    <row r="444" spans="1:24" ht="128.25" hidden="1" customHeight="1">
      <c r="A444" s="37" t="s">
        <v>421</v>
      </c>
      <c r="B444" s="37" t="s">
        <v>577</v>
      </c>
      <c r="C444" s="37" t="s">
        <v>577</v>
      </c>
      <c r="D444" s="37" t="s">
        <v>578</v>
      </c>
      <c r="E444" s="37">
        <v>20</v>
      </c>
      <c r="F444" s="37" t="s">
        <v>585</v>
      </c>
      <c r="G444" s="37" t="s">
        <v>35</v>
      </c>
      <c r="H444" s="37" t="s">
        <v>310</v>
      </c>
      <c r="I444" s="37" t="s">
        <v>37</v>
      </c>
      <c r="J444" s="37" t="s">
        <v>586</v>
      </c>
      <c r="K444" s="201"/>
      <c r="L444" s="201"/>
      <c r="M444" s="37">
        <v>1</v>
      </c>
      <c r="N444" s="37">
        <v>1567993</v>
      </c>
      <c r="O444" s="37" t="s">
        <v>581</v>
      </c>
      <c r="P444" s="37" t="s">
        <v>582</v>
      </c>
      <c r="Q444" s="60">
        <v>4725</v>
      </c>
      <c r="R444" s="60">
        <v>625</v>
      </c>
      <c r="S444" s="60">
        <f t="shared" si="11"/>
        <v>5350</v>
      </c>
      <c r="T444" s="37" t="s">
        <v>41</v>
      </c>
      <c r="U444" s="37"/>
      <c r="V444" s="131" t="s">
        <v>48</v>
      </c>
      <c r="W444" s="221" t="s">
        <v>188</v>
      </c>
      <c r="X444" s="217"/>
    </row>
    <row r="445" spans="1:24" ht="128.25" hidden="1" customHeight="1">
      <c r="A445" s="37" t="s">
        <v>421</v>
      </c>
      <c r="B445" s="37" t="s">
        <v>577</v>
      </c>
      <c r="C445" s="37" t="s">
        <v>577</v>
      </c>
      <c r="D445" s="37" t="s">
        <v>578</v>
      </c>
      <c r="E445" s="37">
        <v>20</v>
      </c>
      <c r="F445" s="37" t="s">
        <v>585</v>
      </c>
      <c r="G445" s="37" t="s">
        <v>35</v>
      </c>
      <c r="H445" s="37" t="s">
        <v>310</v>
      </c>
      <c r="I445" s="37" t="s">
        <v>37</v>
      </c>
      <c r="J445" s="37" t="s">
        <v>586</v>
      </c>
      <c r="K445" s="201"/>
      <c r="L445" s="201"/>
      <c r="M445" s="37">
        <v>1</v>
      </c>
      <c r="N445" s="37">
        <v>1491477</v>
      </c>
      <c r="O445" s="37" t="s">
        <v>587</v>
      </c>
      <c r="P445" s="37" t="s">
        <v>588</v>
      </c>
      <c r="Q445" s="60">
        <v>4725</v>
      </c>
      <c r="R445" s="60">
        <v>625</v>
      </c>
      <c r="S445" s="60">
        <f t="shared" si="11"/>
        <v>5350</v>
      </c>
      <c r="T445" s="37" t="s">
        <v>41</v>
      </c>
      <c r="U445" s="37"/>
      <c r="V445" s="131" t="s">
        <v>48</v>
      </c>
      <c r="W445" s="221" t="s">
        <v>188</v>
      </c>
      <c r="X445" s="217"/>
    </row>
    <row r="446" spans="1:24" ht="128.25" hidden="1" customHeight="1">
      <c r="A446" s="37" t="s">
        <v>421</v>
      </c>
      <c r="B446" s="37" t="s">
        <v>577</v>
      </c>
      <c r="C446" s="37" t="s">
        <v>577</v>
      </c>
      <c r="D446" s="37" t="s">
        <v>578</v>
      </c>
      <c r="E446" s="37">
        <v>20</v>
      </c>
      <c r="F446" s="37" t="s">
        <v>589</v>
      </c>
      <c r="G446" s="37" t="s">
        <v>35</v>
      </c>
      <c r="H446" s="12" t="s">
        <v>36</v>
      </c>
      <c r="I446" s="37" t="s">
        <v>37</v>
      </c>
      <c r="J446" s="37" t="s">
        <v>580</v>
      </c>
      <c r="K446" s="201"/>
      <c r="L446" s="201"/>
      <c r="M446" s="37">
        <v>1</v>
      </c>
      <c r="N446" s="37">
        <v>1567993</v>
      </c>
      <c r="O446" s="37" t="s">
        <v>581</v>
      </c>
      <c r="P446" s="37" t="s">
        <v>582</v>
      </c>
      <c r="Q446" s="60">
        <v>2100</v>
      </c>
      <c r="R446" s="60">
        <v>875</v>
      </c>
      <c r="S446" s="60">
        <f t="shared" si="11"/>
        <v>2975</v>
      </c>
      <c r="T446" s="60" t="s">
        <v>41</v>
      </c>
      <c r="U446" s="37"/>
      <c r="V446" s="131" t="s">
        <v>48</v>
      </c>
      <c r="W446" s="221" t="s">
        <v>188</v>
      </c>
      <c r="X446" s="217"/>
    </row>
    <row r="447" spans="1:24" s="222" customFormat="1" ht="128.25" hidden="1" customHeight="1">
      <c r="A447" s="12" t="s">
        <v>421</v>
      </c>
      <c r="B447" s="12" t="s">
        <v>577</v>
      </c>
      <c r="C447" s="12" t="s">
        <v>577</v>
      </c>
      <c r="D447" s="12" t="s">
        <v>590</v>
      </c>
      <c r="E447" s="12">
        <v>20</v>
      </c>
      <c r="F447" s="237" t="s">
        <v>276</v>
      </c>
      <c r="G447" s="12" t="s">
        <v>45</v>
      </c>
      <c r="H447" s="12" t="s">
        <v>36</v>
      </c>
      <c r="I447" s="12" t="s">
        <v>46</v>
      </c>
      <c r="J447" s="12" t="s">
        <v>591</v>
      </c>
      <c r="K447" s="201"/>
      <c r="L447" s="201"/>
      <c r="M447" s="12">
        <v>1</v>
      </c>
      <c r="N447" s="12">
        <v>1816331</v>
      </c>
      <c r="O447" s="12" t="s">
        <v>592</v>
      </c>
      <c r="P447" s="12" t="s">
        <v>40</v>
      </c>
      <c r="Q447" s="64">
        <v>0</v>
      </c>
      <c r="R447" s="64">
        <v>0</v>
      </c>
      <c r="S447" s="64">
        <f t="shared" si="11"/>
        <v>0</v>
      </c>
      <c r="T447" s="64" t="s">
        <v>41</v>
      </c>
      <c r="U447" s="210" t="s">
        <v>2235</v>
      </c>
      <c r="V447" s="210" t="s">
        <v>148</v>
      </c>
      <c r="W447" s="221" t="s">
        <v>93</v>
      </c>
      <c r="X447" s="215" t="s">
        <v>58</v>
      </c>
    </row>
    <row r="448" spans="1:24" s="222" customFormat="1" ht="128.25" hidden="1" customHeight="1">
      <c r="A448" s="12" t="s">
        <v>421</v>
      </c>
      <c r="B448" s="12" t="s">
        <v>577</v>
      </c>
      <c r="C448" s="12" t="s">
        <v>577</v>
      </c>
      <c r="D448" s="12" t="s">
        <v>590</v>
      </c>
      <c r="E448" s="12">
        <v>20</v>
      </c>
      <c r="F448" s="237" t="s">
        <v>276</v>
      </c>
      <c r="G448" s="12" t="s">
        <v>45</v>
      </c>
      <c r="H448" s="12" t="s">
        <v>36</v>
      </c>
      <c r="I448" s="12" t="s">
        <v>46</v>
      </c>
      <c r="J448" s="12" t="s">
        <v>591</v>
      </c>
      <c r="K448" s="201"/>
      <c r="L448" s="201"/>
      <c r="M448" s="12">
        <v>1</v>
      </c>
      <c r="N448" s="12">
        <v>2089649</v>
      </c>
      <c r="O448" s="12" t="s">
        <v>593</v>
      </c>
      <c r="P448" s="12" t="s">
        <v>40</v>
      </c>
      <c r="Q448" s="64">
        <v>0</v>
      </c>
      <c r="R448" s="64">
        <v>0</v>
      </c>
      <c r="S448" s="64">
        <f t="shared" si="11"/>
        <v>0</v>
      </c>
      <c r="T448" s="64" t="s">
        <v>41</v>
      </c>
      <c r="U448" s="210" t="s">
        <v>2235</v>
      </c>
      <c r="V448" s="210" t="s">
        <v>148</v>
      </c>
      <c r="W448" s="221" t="s">
        <v>93</v>
      </c>
      <c r="X448" s="215" t="s">
        <v>58</v>
      </c>
    </row>
    <row r="449" spans="1:24" s="222" customFormat="1" ht="128.25" hidden="1" customHeight="1">
      <c r="A449" s="12" t="s">
        <v>421</v>
      </c>
      <c r="B449" s="12" t="s">
        <v>577</v>
      </c>
      <c r="C449" s="12" t="s">
        <v>577</v>
      </c>
      <c r="D449" s="12" t="s">
        <v>590</v>
      </c>
      <c r="E449" s="12">
        <v>20</v>
      </c>
      <c r="F449" s="237" t="s">
        <v>276</v>
      </c>
      <c r="G449" s="12" t="s">
        <v>45</v>
      </c>
      <c r="H449" s="12" t="s">
        <v>36</v>
      </c>
      <c r="I449" s="12" t="s">
        <v>46</v>
      </c>
      <c r="J449" s="12" t="s">
        <v>591</v>
      </c>
      <c r="K449" s="201"/>
      <c r="L449" s="201"/>
      <c r="M449" s="12">
        <v>1</v>
      </c>
      <c r="N449" s="12">
        <v>1579514</v>
      </c>
      <c r="O449" s="12" t="s">
        <v>594</v>
      </c>
      <c r="P449" s="12" t="s">
        <v>40</v>
      </c>
      <c r="Q449" s="64">
        <v>0</v>
      </c>
      <c r="R449" s="64">
        <v>0</v>
      </c>
      <c r="S449" s="64">
        <f t="shared" si="11"/>
        <v>0</v>
      </c>
      <c r="T449" s="64" t="s">
        <v>41</v>
      </c>
      <c r="U449" s="210" t="s">
        <v>2235</v>
      </c>
      <c r="V449" s="210" t="s">
        <v>148</v>
      </c>
      <c r="W449" s="221" t="s">
        <v>93</v>
      </c>
      <c r="X449" s="215" t="s">
        <v>58</v>
      </c>
    </row>
    <row r="450" spans="1:24" s="222" customFormat="1" ht="128.25" hidden="1" customHeight="1">
      <c r="A450" s="12" t="s">
        <v>421</v>
      </c>
      <c r="B450" s="12" t="s">
        <v>577</v>
      </c>
      <c r="C450" s="12" t="s">
        <v>577</v>
      </c>
      <c r="D450" s="12" t="s">
        <v>590</v>
      </c>
      <c r="E450" s="12">
        <v>20</v>
      </c>
      <c r="F450" s="237" t="s">
        <v>276</v>
      </c>
      <c r="G450" s="12" t="s">
        <v>45</v>
      </c>
      <c r="H450" s="12" t="s">
        <v>36</v>
      </c>
      <c r="I450" s="12" t="s">
        <v>46</v>
      </c>
      <c r="J450" s="12" t="s">
        <v>591</v>
      </c>
      <c r="K450" s="201"/>
      <c r="L450" s="201"/>
      <c r="M450" s="12">
        <v>1</v>
      </c>
      <c r="N450" s="12">
        <v>1531703</v>
      </c>
      <c r="O450" s="12" t="s">
        <v>595</v>
      </c>
      <c r="P450" s="12" t="s">
        <v>596</v>
      </c>
      <c r="Q450" s="64">
        <v>0</v>
      </c>
      <c r="R450" s="64">
        <v>0</v>
      </c>
      <c r="S450" s="64">
        <f t="shared" si="11"/>
        <v>0</v>
      </c>
      <c r="T450" s="64" t="s">
        <v>41</v>
      </c>
      <c r="U450" s="210" t="s">
        <v>2235</v>
      </c>
      <c r="V450" s="210" t="s">
        <v>148</v>
      </c>
      <c r="W450" s="221" t="s">
        <v>93</v>
      </c>
      <c r="X450" s="215" t="s">
        <v>58</v>
      </c>
    </row>
    <row r="451" spans="1:24" s="222" customFormat="1" ht="128.25" hidden="1" customHeight="1">
      <c r="A451" s="12" t="s">
        <v>421</v>
      </c>
      <c r="B451" s="12" t="s">
        <v>577</v>
      </c>
      <c r="C451" s="12" t="s">
        <v>577</v>
      </c>
      <c r="D451" s="12" t="s">
        <v>590</v>
      </c>
      <c r="E451" s="12">
        <v>20</v>
      </c>
      <c r="F451" s="237" t="s">
        <v>276</v>
      </c>
      <c r="G451" s="12" t="s">
        <v>45</v>
      </c>
      <c r="H451" s="12" t="s">
        <v>36</v>
      </c>
      <c r="I451" s="12" t="s">
        <v>46</v>
      </c>
      <c r="J451" s="12" t="s">
        <v>591</v>
      </c>
      <c r="K451" s="201"/>
      <c r="L451" s="201"/>
      <c r="M451" s="12">
        <v>1</v>
      </c>
      <c r="N451" s="12">
        <v>1491556</v>
      </c>
      <c r="O451" s="12" t="s">
        <v>597</v>
      </c>
      <c r="P451" s="12" t="s">
        <v>598</v>
      </c>
      <c r="Q451" s="64">
        <v>0</v>
      </c>
      <c r="R451" s="64">
        <v>0</v>
      </c>
      <c r="S451" s="64">
        <f t="shared" si="11"/>
        <v>0</v>
      </c>
      <c r="T451" s="64" t="s">
        <v>41</v>
      </c>
      <c r="U451" s="210" t="s">
        <v>2235</v>
      </c>
      <c r="V451" s="210" t="s">
        <v>148</v>
      </c>
      <c r="W451" s="221" t="s">
        <v>93</v>
      </c>
      <c r="X451" s="215" t="s">
        <v>58</v>
      </c>
    </row>
    <row r="452" spans="1:24" s="222" customFormat="1" ht="128.25" hidden="1" customHeight="1">
      <c r="A452" s="12" t="s">
        <v>421</v>
      </c>
      <c r="B452" s="12" t="s">
        <v>577</v>
      </c>
      <c r="C452" s="12" t="s">
        <v>577</v>
      </c>
      <c r="D452" s="12" t="s">
        <v>590</v>
      </c>
      <c r="E452" s="12">
        <v>20</v>
      </c>
      <c r="F452" s="237" t="s">
        <v>276</v>
      </c>
      <c r="G452" s="12" t="s">
        <v>45</v>
      </c>
      <c r="H452" s="12" t="s">
        <v>36</v>
      </c>
      <c r="I452" s="12" t="s">
        <v>46</v>
      </c>
      <c r="J452" s="12" t="s">
        <v>591</v>
      </c>
      <c r="K452" s="201"/>
      <c r="L452" s="201"/>
      <c r="M452" s="12">
        <v>1</v>
      </c>
      <c r="N452" s="12">
        <v>3004381</v>
      </c>
      <c r="O452" s="12" t="s">
        <v>599</v>
      </c>
      <c r="P452" s="12" t="s">
        <v>40</v>
      </c>
      <c r="Q452" s="64">
        <v>0</v>
      </c>
      <c r="R452" s="64">
        <v>0</v>
      </c>
      <c r="S452" s="64">
        <f t="shared" ref="S452:S515" si="12">(R452+Q452)*M452</f>
        <v>0</v>
      </c>
      <c r="T452" s="64" t="s">
        <v>41</v>
      </c>
      <c r="U452" s="210" t="s">
        <v>2235</v>
      </c>
      <c r="V452" s="210" t="s">
        <v>148</v>
      </c>
      <c r="W452" s="221" t="s">
        <v>93</v>
      </c>
      <c r="X452" s="215" t="s">
        <v>58</v>
      </c>
    </row>
    <row r="453" spans="1:24" s="222" customFormat="1" ht="128.25" hidden="1" customHeight="1">
      <c r="A453" s="12" t="s">
        <v>421</v>
      </c>
      <c r="B453" s="12" t="s">
        <v>577</v>
      </c>
      <c r="C453" s="12" t="s">
        <v>577</v>
      </c>
      <c r="D453" s="12" t="s">
        <v>590</v>
      </c>
      <c r="E453" s="12">
        <v>20</v>
      </c>
      <c r="F453" s="237" t="s">
        <v>276</v>
      </c>
      <c r="G453" s="12" t="s">
        <v>45</v>
      </c>
      <c r="H453" s="12" t="s">
        <v>36</v>
      </c>
      <c r="I453" s="12" t="s">
        <v>46</v>
      </c>
      <c r="J453" s="12" t="s">
        <v>591</v>
      </c>
      <c r="K453" s="201"/>
      <c r="L453" s="201"/>
      <c r="M453" s="12">
        <v>1</v>
      </c>
      <c r="N453" s="12">
        <v>1583054</v>
      </c>
      <c r="O453" s="12" t="s">
        <v>600</v>
      </c>
      <c r="P453" s="12" t="s">
        <v>40</v>
      </c>
      <c r="Q453" s="64">
        <v>0</v>
      </c>
      <c r="R453" s="64">
        <v>0</v>
      </c>
      <c r="S453" s="64">
        <f t="shared" si="12"/>
        <v>0</v>
      </c>
      <c r="T453" s="64" t="s">
        <v>41</v>
      </c>
      <c r="U453" s="210" t="s">
        <v>2235</v>
      </c>
      <c r="V453" s="210" t="s">
        <v>148</v>
      </c>
      <c r="W453" s="221" t="s">
        <v>93</v>
      </c>
      <c r="X453" s="215" t="s">
        <v>58</v>
      </c>
    </row>
    <row r="454" spans="1:24" s="222" customFormat="1" ht="128.25" hidden="1" customHeight="1">
      <c r="A454" s="12" t="s">
        <v>421</v>
      </c>
      <c r="B454" s="12" t="s">
        <v>577</v>
      </c>
      <c r="C454" s="12" t="s">
        <v>577</v>
      </c>
      <c r="D454" s="12" t="s">
        <v>590</v>
      </c>
      <c r="E454" s="12">
        <v>20</v>
      </c>
      <c r="F454" s="237" t="s">
        <v>276</v>
      </c>
      <c r="G454" s="12" t="s">
        <v>45</v>
      </c>
      <c r="H454" s="12" t="s">
        <v>36</v>
      </c>
      <c r="I454" s="12" t="s">
        <v>46</v>
      </c>
      <c r="J454" s="12" t="s">
        <v>591</v>
      </c>
      <c r="K454" s="201"/>
      <c r="L454" s="201"/>
      <c r="M454" s="12">
        <v>1</v>
      </c>
      <c r="N454" s="12">
        <v>1493320</v>
      </c>
      <c r="O454" s="12" t="s">
        <v>601</v>
      </c>
      <c r="P454" s="12" t="s">
        <v>598</v>
      </c>
      <c r="Q454" s="64">
        <v>0</v>
      </c>
      <c r="R454" s="64">
        <v>0</v>
      </c>
      <c r="S454" s="64">
        <f t="shared" si="12"/>
        <v>0</v>
      </c>
      <c r="T454" s="64" t="s">
        <v>41</v>
      </c>
      <c r="U454" s="210" t="s">
        <v>2235</v>
      </c>
      <c r="V454" s="210" t="s">
        <v>148</v>
      </c>
      <c r="W454" s="221" t="s">
        <v>93</v>
      </c>
      <c r="X454" s="215" t="s">
        <v>58</v>
      </c>
    </row>
    <row r="455" spans="1:24" s="222" customFormat="1" ht="128.25" hidden="1" customHeight="1">
      <c r="A455" s="12" t="s">
        <v>421</v>
      </c>
      <c r="B455" s="12" t="s">
        <v>577</v>
      </c>
      <c r="C455" s="12" t="s">
        <v>577</v>
      </c>
      <c r="D455" s="12" t="s">
        <v>590</v>
      </c>
      <c r="E455" s="12">
        <v>20</v>
      </c>
      <c r="F455" s="237" t="s">
        <v>276</v>
      </c>
      <c r="G455" s="12" t="s">
        <v>45</v>
      </c>
      <c r="H455" s="12" t="s">
        <v>36</v>
      </c>
      <c r="I455" s="12" t="s">
        <v>46</v>
      </c>
      <c r="J455" s="12" t="s">
        <v>591</v>
      </c>
      <c r="K455" s="201"/>
      <c r="L455" s="201"/>
      <c r="M455" s="12">
        <v>1</v>
      </c>
      <c r="N455" s="12">
        <v>1242351</v>
      </c>
      <c r="O455" s="12" t="s">
        <v>602</v>
      </c>
      <c r="P455" s="12" t="s">
        <v>598</v>
      </c>
      <c r="Q455" s="64">
        <v>0</v>
      </c>
      <c r="R455" s="64">
        <v>0</v>
      </c>
      <c r="S455" s="64">
        <f t="shared" si="12"/>
        <v>0</v>
      </c>
      <c r="T455" s="64" t="s">
        <v>41</v>
      </c>
      <c r="U455" s="210" t="s">
        <v>2235</v>
      </c>
      <c r="V455" s="210" t="s">
        <v>148</v>
      </c>
      <c r="W455" s="221" t="s">
        <v>93</v>
      </c>
      <c r="X455" s="215" t="s">
        <v>58</v>
      </c>
    </row>
    <row r="456" spans="1:24" s="222" customFormat="1" ht="128.25" hidden="1" customHeight="1">
      <c r="A456" s="12" t="s">
        <v>421</v>
      </c>
      <c r="B456" s="12" t="s">
        <v>577</v>
      </c>
      <c r="C456" s="12" t="s">
        <v>577</v>
      </c>
      <c r="D456" s="12" t="s">
        <v>590</v>
      </c>
      <c r="E456" s="12">
        <v>20</v>
      </c>
      <c r="F456" s="237" t="s">
        <v>276</v>
      </c>
      <c r="G456" s="12" t="s">
        <v>45</v>
      </c>
      <c r="H456" s="12" t="s">
        <v>36</v>
      </c>
      <c r="I456" s="12" t="s">
        <v>46</v>
      </c>
      <c r="J456" s="12" t="s">
        <v>591</v>
      </c>
      <c r="K456" s="201"/>
      <c r="L456" s="201"/>
      <c r="M456" s="12">
        <v>1</v>
      </c>
      <c r="N456" s="12">
        <v>1569066</v>
      </c>
      <c r="O456" s="12" t="s">
        <v>603</v>
      </c>
      <c r="P456" s="12" t="s">
        <v>598</v>
      </c>
      <c r="Q456" s="64">
        <v>0</v>
      </c>
      <c r="R456" s="64">
        <v>0</v>
      </c>
      <c r="S456" s="64">
        <f t="shared" si="12"/>
        <v>0</v>
      </c>
      <c r="T456" s="64" t="s">
        <v>41</v>
      </c>
      <c r="U456" s="210" t="s">
        <v>2235</v>
      </c>
      <c r="V456" s="210" t="s">
        <v>148</v>
      </c>
      <c r="W456" s="221" t="s">
        <v>93</v>
      </c>
      <c r="X456" s="215" t="s">
        <v>58</v>
      </c>
    </row>
    <row r="457" spans="1:24" s="222" customFormat="1" ht="128.25" hidden="1" customHeight="1">
      <c r="A457" s="12" t="s">
        <v>421</v>
      </c>
      <c r="B457" s="12" t="s">
        <v>577</v>
      </c>
      <c r="C457" s="12" t="s">
        <v>577</v>
      </c>
      <c r="D457" s="12" t="s">
        <v>590</v>
      </c>
      <c r="E457" s="12">
        <v>20</v>
      </c>
      <c r="F457" s="12" t="s">
        <v>604</v>
      </c>
      <c r="G457" s="12" t="s">
        <v>45</v>
      </c>
      <c r="H457" s="12" t="s">
        <v>36</v>
      </c>
      <c r="I457" s="12" t="s">
        <v>46</v>
      </c>
      <c r="J457" s="12">
        <v>30</v>
      </c>
      <c r="K457" s="201"/>
      <c r="L457" s="201"/>
      <c r="M457" s="12">
        <v>1</v>
      </c>
      <c r="N457" s="12">
        <v>1816331</v>
      </c>
      <c r="O457" s="12" t="s">
        <v>592</v>
      </c>
      <c r="P457" s="12" t="s">
        <v>40</v>
      </c>
      <c r="Q457" s="64">
        <v>0</v>
      </c>
      <c r="R457" s="64">
        <v>0</v>
      </c>
      <c r="S457" s="64">
        <f t="shared" si="12"/>
        <v>0</v>
      </c>
      <c r="T457" s="64" t="s">
        <v>41</v>
      </c>
      <c r="U457" s="210" t="s">
        <v>2235</v>
      </c>
      <c r="V457" s="210" t="s">
        <v>148</v>
      </c>
      <c r="W457" s="221" t="s">
        <v>93</v>
      </c>
      <c r="X457" s="215" t="s">
        <v>58</v>
      </c>
    </row>
    <row r="458" spans="1:24" s="222" customFormat="1" ht="128.25" hidden="1" customHeight="1">
      <c r="A458" s="12" t="s">
        <v>421</v>
      </c>
      <c r="B458" s="12" t="s">
        <v>577</v>
      </c>
      <c r="C458" s="12" t="s">
        <v>577</v>
      </c>
      <c r="D458" s="12" t="s">
        <v>590</v>
      </c>
      <c r="E458" s="12">
        <v>20</v>
      </c>
      <c r="F458" s="12" t="s">
        <v>604</v>
      </c>
      <c r="G458" s="12" t="s">
        <v>45</v>
      </c>
      <c r="H458" s="12" t="s">
        <v>36</v>
      </c>
      <c r="I458" s="12" t="s">
        <v>46</v>
      </c>
      <c r="J458" s="12">
        <v>30</v>
      </c>
      <c r="K458" s="201"/>
      <c r="L458" s="201"/>
      <c r="M458" s="12">
        <v>1</v>
      </c>
      <c r="N458" s="12">
        <v>2089649</v>
      </c>
      <c r="O458" s="12" t="s">
        <v>593</v>
      </c>
      <c r="P458" s="12" t="s">
        <v>40</v>
      </c>
      <c r="Q458" s="64">
        <v>0</v>
      </c>
      <c r="R458" s="64">
        <v>0</v>
      </c>
      <c r="S458" s="64">
        <f t="shared" si="12"/>
        <v>0</v>
      </c>
      <c r="T458" s="64" t="s">
        <v>41</v>
      </c>
      <c r="U458" s="210" t="s">
        <v>2235</v>
      </c>
      <c r="V458" s="210" t="s">
        <v>148</v>
      </c>
      <c r="W458" s="221" t="s">
        <v>93</v>
      </c>
      <c r="X458" s="215" t="s">
        <v>58</v>
      </c>
    </row>
    <row r="459" spans="1:24" s="222" customFormat="1" ht="128.25" hidden="1" customHeight="1">
      <c r="A459" s="12" t="s">
        <v>421</v>
      </c>
      <c r="B459" s="12" t="s">
        <v>577</v>
      </c>
      <c r="C459" s="12" t="s">
        <v>577</v>
      </c>
      <c r="D459" s="12" t="s">
        <v>590</v>
      </c>
      <c r="E459" s="12">
        <v>20</v>
      </c>
      <c r="F459" s="12" t="s">
        <v>604</v>
      </c>
      <c r="G459" s="12" t="s">
        <v>45</v>
      </c>
      <c r="H459" s="12" t="s">
        <v>36</v>
      </c>
      <c r="I459" s="12" t="s">
        <v>46</v>
      </c>
      <c r="J459" s="12">
        <v>30</v>
      </c>
      <c r="K459" s="201"/>
      <c r="L459" s="201"/>
      <c r="M459" s="12">
        <v>1</v>
      </c>
      <c r="N459" s="12">
        <v>1579514</v>
      </c>
      <c r="O459" s="12" t="s">
        <v>594</v>
      </c>
      <c r="P459" s="12" t="s">
        <v>40</v>
      </c>
      <c r="Q459" s="64">
        <v>0</v>
      </c>
      <c r="R459" s="64">
        <v>0</v>
      </c>
      <c r="S459" s="64">
        <f t="shared" si="12"/>
        <v>0</v>
      </c>
      <c r="T459" s="64" t="s">
        <v>41</v>
      </c>
      <c r="U459" s="210" t="s">
        <v>2235</v>
      </c>
      <c r="V459" s="210" t="s">
        <v>148</v>
      </c>
      <c r="W459" s="221" t="s">
        <v>93</v>
      </c>
      <c r="X459" s="215" t="s">
        <v>58</v>
      </c>
    </row>
    <row r="460" spans="1:24" s="222" customFormat="1" ht="128.25" hidden="1" customHeight="1">
      <c r="A460" s="12" t="s">
        <v>421</v>
      </c>
      <c r="B460" s="12" t="s">
        <v>577</v>
      </c>
      <c r="C460" s="12" t="s">
        <v>577</v>
      </c>
      <c r="D460" s="12" t="s">
        <v>590</v>
      </c>
      <c r="E460" s="12">
        <v>20</v>
      </c>
      <c r="F460" s="12" t="s">
        <v>604</v>
      </c>
      <c r="G460" s="12" t="s">
        <v>45</v>
      </c>
      <c r="H460" s="12" t="s">
        <v>36</v>
      </c>
      <c r="I460" s="12" t="s">
        <v>46</v>
      </c>
      <c r="J460" s="12">
        <v>30</v>
      </c>
      <c r="K460" s="201"/>
      <c r="L460" s="201"/>
      <c r="M460" s="12">
        <v>1</v>
      </c>
      <c r="N460" s="12">
        <v>1531703</v>
      </c>
      <c r="O460" s="12" t="s">
        <v>595</v>
      </c>
      <c r="P460" s="12" t="s">
        <v>596</v>
      </c>
      <c r="Q460" s="64">
        <v>0</v>
      </c>
      <c r="R460" s="64">
        <v>0</v>
      </c>
      <c r="S460" s="64">
        <f t="shared" si="12"/>
        <v>0</v>
      </c>
      <c r="T460" s="64" t="s">
        <v>41</v>
      </c>
      <c r="U460" s="210" t="s">
        <v>2235</v>
      </c>
      <c r="V460" s="210" t="s">
        <v>148</v>
      </c>
      <c r="W460" s="221" t="s">
        <v>93</v>
      </c>
      <c r="X460" s="215" t="s">
        <v>58</v>
      </c>
    </row>
    <row r="461" spans="1:24" s="222" customFormat="1" ht="128.25" hidden="1" customHeight="1">
      <c r="A461" s="12" t="s">
        <v>421</v>
      </c>
      <c r="B461" s="12" t="s">
        <v>577</v>
      </c>
      <c r="C461" s="12" t="s">
        <v>577</v>
      </c>
      <c r="D461" s="12" t="s">
        <v>590</v>
      </c>
      <c r="E461" s="12">
        <v>20</v>
      </c>
      <c r="F461" s="12" t="s">
        <v>604</v>
      </c>
      <c r="G461" s="12" t="s">
        <v>45</v>
      </c>
      <c r="H461" s="12" t="s">
        <v>36</v>
      </c>
      <c r="I461" s="12" t="s">
        <v>46</v>
      </c>
      <c r="J461" s="12">
        <v>30</v>
      </c>
      <c r="K461" s="201"/>
      <c r="L461" s="201"/>
      <c r="M461" s="12">
        <v>1</v>
      </c>
      <c r="N461" s="12">
        <v>1491556</v>
      </c>
      <c r="O461" s="12" t="s">
        <v>597</v>
      </c>
      <c r="P461" s="12" t="s">
        <v>598</v>
      </c>
      <c r="Q461" s="64">
        <v>0</v>
      </c>
      <c r="R461" s="64">
        <v>0</v>
      </c>
      <c r="S461" s="64">
        <f t="shared" si="12"/>
        <v>0</v>
      </c>
      <c r="T461" s="64" t="s">
        <v>41</v>
      </c>
      <c r="U461" s="210" t="s">
        <v>2235</v>
      </c>
      <c r="V461" s="210" t="s">
        <v>148</v>
      </c>
      <c r="W461" s="221" t="s">
        <v>93</v>
      </c>
      <c r="X461" s="215" t="s">
        <v>58</v>
      </c>
    </row>
    <row r="462" spans="1:24" s="222" customFormat="1" ht="128.25" hidden="1" customHeight="1">
      <c r="A462" s="12" t="s">
        <v>421</v>
      </c>
      <c r="B462" s="12" t="s">
        <v>577</v>
      </c>
      <c r="C462" s="12" t="s">
        <v>577</v>
      </c>
      <c r="D462" s="12" t="s">
        <v>590</v>
      </c>
      <c r="E462" s="12">
        <v>20</v>
      </c>
      <c r="F462" s="12" t="s">
        <v>604</v>
      </c>
      <c r="G462" s="12" t="s">
        <v>45</v>
      </c>
      <c r="H462" s="12" t="s">
        <v>36</v>
      </c>
      <c r="I462" s="12" t="s">
        <v>46</v>
      </c>
      <c r="J462" s="12">
        <v>30</v>
      </c>
      <c r="K462" s="201"/>
      <c r="L462" s="201"/>
      <c r="M462" s="12">
        <v>1</v>
      </c>
      <c r="N462" s="12">
        <v>3004381</v>
      </c>
      <c r="O462" s="12" t="s">
        <v>599</v>
      </c>
      <c r="P462" s="12" t="s">
        <v>40</v>
      </c>
      <c r="Q462" s="64">
        <v>0</v>
      </c>
      <c r="R462" s="64">
        <v>0</v>
      </c>
      <c r="S462" s="64">
        <f t="shared" si="12"/>
        <v>0</v>
      </c>
      <c r="T462" s="64" t="s">
        <v>41</v>
      </c>
      <c r="U462" s="210" t="s">
        <v>2235</v>
      </c>
      <c r="V462" s="210" t="s">
        <v>148</v>
      </c>
      <c r="W462" s="221" t="s">
        <v>93</v>
      </c>
      <c r="X462" s="215" t="s">
        <v>58</v>
      </c>
    </row>
    <row r="463" spans="1:24" s="222" customFormat="1" ht="128.25" hidden="1" customHeight="1">
      <c r="A463" s="12" t="s">
        <v>421</v>
      </c>
      <c r="B463" s="12" t="s">
        <v>577</v>
      </c>
      <c r="C463" s="12" t="s">
        <v>577</v>
      </c>
      <c r="D463" s="12" t="s">
        <v>590</v>
      </c>
      <c r="E463" s="12">
        <v>20</v>
      </c>
      <c r="F463" s="12" t="s">
        <v>604</v>
      </c>
      <c r="G463" s="12" t="s">
        <v>45</v>
      </c>
      <c r="H463" s="12" t="s">
        <v>36</v>
      </c>
      <c r="I463" s="12" t="s">
        <v>46</v>
      </c>
      <c r="J463" s="12">
        <v>30</v>
      </c>
      <c r="K463" s="201"/>
      <c r="L463" s="201"/>
      <c r="M463" s="12">
        <v>1</v>
      </c>
      <c r="N463" s="12">
        <v>1583054</v>
      </c>
      <c r="O463" s="12" t="s">
        <v>600</v>
      </c>
      <c r="P463" s="12" t="s">
        <v>40</v>
      </c>
      <c r="Q463" s="64">
        <v>0</v>
      </c>
      <c r="R463" s="64">
        <v>0</v>
      </c>
      <c r="S463" s="64">
        <f t="shared" si="12"/>
        <v>0</v>
      </c>
      <c r="T463" s="64" t="s">
        <v>41</v>
      </c>
      <c r="U463" s="210" t="s">
        <v>2235</v>
      </c>
      <c r="V463" s="210" t="s">
        <v>148</v>
      </c>
      <c r="W463" s="221" t="s">
        <v>93</v>
      </c>
      <c r="X463" s="215" t="s">
        <v>58</v>
      </c>
    </row>
    <row r="464" spans="1:24" s="222" customFormat="1" ht="128.25" hidden="1" customHeight="1">
      <c r="A464" s="12" t="s">
        <v>421</v>
      </c>
      <c r="B464" s="12" t="s">
        <v>577</v>
      </c>
      <c r="C464" s="12" t="s">
        <v>577</v>
      </c>
      <c r="D464" s="12" t="s">
        <v>590</v>
      </c>
      <c r="E464" s="12">
        <v>20</v>
      </c>
      <c r="F464" s="12" t="s">
        <v>604</v>
      </c>
      <c r="G464" s="12" t="s">
        <v>45</v>
      </c>
      <c r="H464" s="12" t="s">
        <v>36</v>
      </c>
      <c r="I464" s="12" t="s">
        <v>46</v>
      </c>
      <c r="J464" s="12">
        <v>30</v>
      </c>
      <c r="K464" s="201"/>
      <c r="L464" s="201"/>
      <c r="M464" s="12">
        <v>1</v>
      </c>
      <c r="N464" s="12">
        <v>1493320</v>
      </c>
      <c r="O464" s="12" t="s">
        <v>601</v>
      </c>
      <c r="P464" s="12" t="s">
        <v>598</v>
      </c>
      <c r="Q464" s="64">
        <v>0</v>
      </c>
      <c r="R464" s="64">
        <v>0</v>
      </c>
      <c r="S464" s="64">
        <f t="shared" si="12"/>
        <v>0</v>
      </c>
      <c r="T464" s="64" t="s">
        <v>41</v>
      </c>
      <c r="U464" s="210" t="s">
        <v>2235</v>
      </c>
      <c r="V464" s="210" t="s">
        <v>148</v>
      </c>
      <c r="W464" s="221" t="s">
        <v>93</v>
      </c>
      <c r="X464" s="215" t="s">
        <v>58</v>
      </c>
    </row>
    <row r="465" spans="1:24" s="222" customFormat="1" ht="128.25" hidden="1" customHeight="1">
      <c r="A465" s="12" t="s">
        <v>421</v>
      </c>
      <c r="B465" s="12" t="s">
        <v>577</v>
      </c>
      <c r="C465" s="12" t="s">
        <v>577</v>
      </c>
      <c r="D465" s="12" t="s">
        <v>590</v>
      </c>
      <c r="E465" s="12">
        <v>20</v>
      </c>
      <c r="F465" s="12" t="s">
        <v>604</v>
      </c>
      <c r="G465" s="12" t="s">
        <v>45</v>
      </c>
      <c r="H465" s="12" t="s">
        <v>36</v>
      </c>
      <c r="I465" s="12" t="s">
        <v>46</v>
      </c>
      <c r="J465" s="12">
        <v>30</v>
      </c>
      <c r="K465" s="201"/>
      <c r="L465" s="201"/>
      <c r="M465" s="12">
        <v>1</v>
      </c>
      <c r="N465" s="12">
        <v>1242351</v>
      </c>
      <c r="O465" s="12" t="s">
        <v>602</v>
      </c>
      <c r="P465" s="12" t="s">
        <v>598</v>
      </c>
      <c r="Q465" s="64">
        <v>0</v>
      </c>
      <c r="R465" s="64">
        <v>0</v>
      </c>
      <c r="S465" s="64">
        <f t="shared" si="12"/>
        <v>0</v>
      </c>
      <c r="T465" s="64" t="s">
        <v>41</v>
      </c>
      <c r="U465" s="210" t="s">
        <v>2235</v>
      </c>
      <c r="V465" s="210" t="s">
        <v>148</v>
      </c>
      <c r="W465" s="221" t="s">
        <v>93</v>
      </c>
      <c r="X465" s="215" t="s">
        <v>58</v>
      </c>
    </row>
    <row r="466" spans="1:24" s="222" customFormat="1" ht="128.25" hidden="1" customHeight="1">
      <c r="A466" s="12" t="s">
        <v>421</v>
      </c>
      <c r="B466" s="12" t="s">
        <v>577</v>
      </c>
      <c r="C466" s="12" t="s">
        <v>577</v>
      </c>
      <c r="D466" s="12" t="s">
        <v>590</v>
      </c>
      <c r="E466" s="12">
        <v>20</v>
      </c>
      <c r="F466" s="12" t="s">
        <v>604</v>
      </c>
      <c r="G466" s="12" t="s">
        <v>45</v>
      </c>
      <c r="H466" s="12" t="s">
        <v>36</v>
      </c>
      <c r="I466" s="12" t="s">
        <v>46</v>
      </c>
      <c r="J466" s="12">
        <v>30</v>
      </c>
      <c r="K466" s="201"/>
      <c r="L466" s="201"/>
      <c r="M466" s="12">
        <v>1</v>
      </c>
      <c r="N466" s="12">
        <v>1569066</v>
      </c>
      <c r="O466" s="12" t="s">
        <v>603</v>
      </c>
      <c r="P466" s="12" t="s">
        <v>598</v>
      </c>
      <c r="Q466" s="64">
        <v>0</v>
      </c>
      <c r="R466" s="64">
        <v>0</v>
      </c>
      <c r="S466" s="64">
        <f t="shared" si="12"/>
        <v>0</v>
      </c>
      <c r="T466" s="64" t="s">
        <v>41</v>
      </c>
      <c r="U466" s="210" t="s">
        <v>2235</v>
      </c>
      <c r="V466" s="210" t="s">
        <v>148</v>
      </c>
      <c r="W466" s="221" t="s">
        <v>93</v>
      </c>
      <c r="X466" s="215" t="s">
        <v>58</v>
      </c>
    </row>
    <row r="467" spans="1:24" ht="128.25" hidden="1" customHeight="1">
      <c r="A467" s="37" t="s">
        <v>421</v>
      </c>
      <c r="B467" s="37" t="s">
        <v>577</v>
      </c>
      <c r="C467" s="37" t="s">
        <v>577</v>
      </c>
      <c r="D467" s="37" t="s">
        <v>605</v>
      </c>
      <c r="E467" s="37">
        <v>20</v>
      </c>
      <c r="F467" s="37" t="s">
        <v>606</v>
      </c>
      <c r="G467" s="37" t="s">
        <v>35</v>
      </c>
      <c r="H467" s="37" t="s">
        <v>310</v>
      </c>
      <c r="I467" s="37" t="s">
        <v>37</v>
      </c>
      <c r="J467" s="37" t="s">
        <v>580</v>
      </c>
      <c r="K467" s="65">
        <v>44105</v>
      </c>
      <c r="L467" s="201"/>
      <c r="M467" s="37">
        <v>1</v>
      </c>
      <c r="N467" s="37">
        <v>1531703</v>
      </c>
      <c r="O467" s="37" t="s">
        <v>595</v>
      </c>
      <c r="P467" s="37" t="s">
        <v>596</v>
      </c>
      <c r="Q467" s="60">
        <v>3950</v>
      </c>
      <c r="R467" s="60">
        <v>9700</v>
      </c>
      <c r="S467" s="60">
        <f t="shared" si="12"/>
        <v>13650</v>
      </c>
      <c r="T467" s="60" t="s">
        <v>41</v>
      </c>
      <c r="U467" s="37"/>
      <c r="V467" s="216" t="s">
        <v>56</v>
      </c>
      <c r="W467" s="221" t="s">
        <v>57</v>
      </c>
      <c r="X467" s="217"/>
    </row>
    <row r="468" spans="1:24" ht="128.25" hidden="1" customHeight="1">
      <c r="A468" s="37" t="s">
        <v>421</v>
      </c>
      <c r="B468" s="37" t="s">
        <v>577</v>
      </c>
      <c r="C468" s="37" t="s">
        <v>577</v>
      </c>
      <c r="D468" s="37" t="s">
        <v>605</v>
      </c>
      <c r="E468" s="37">
        <v>20</v>
      </c>
      <c r="F468" s="37" t="s">
        <v>606</v>
      </c>
      <c r="G468" s="37" t="s">
        <v>35</v>
      </c>
      <c r="H468" s="37" t="s">
        <v>310</v>
      </c>
      <c r="I468" s="37" t="s">
        <v>37</v>
      </c>
      <c r="J468" s="37" t="s">
        <v>580</v>
      </c>
      <c r="K468" s="65">
        <v>44105</v>
      </c>
      <c r="L468" s="201"/>
      <c r="M468" s="37">
        <v>2</v>
      </c>
      <c r="N468" s="201"/>
      <c r="O468" s="201"/>
      <c r="P468" s="201"/>
      <c r="Q468" s="60">
        <v>3950</v>
      </c>
      <c r="R468" s="60">
        <v>9700</v>
      </c>
      <c r="S468" s="60">
        <f t="shared" si="12"/>
        <v>27300</v>
      </c>
      <c r="T468" s="60" t="s">
        <v>41</v>
      </c>
      <c r="U468" s="37"/>
      <c r="V468" s="216" t="s">
        <v>56</v>
      </c>
      <c r="W468" s="221" t="s">
        <v>57</v>
      </c>
      <c r="X468" s="217"/>
    </row>
    <row r="469" spans="1:24" ht="128.25" hidden="1" customHeight="1">
      <c r="A469" s="37" t="s">
        <v>421</v>
      </c>
      <c r="B469" s="37" t="s">
        <v>577</v>
      </c>
      <c r="C469" s="37" t="s">
        <v>577</v>
      </c>
      <c r="D469" s="37" t="s">
        <v>607</v>
      </c>
      <c r="E469" s="37">
        <v>20</v>
      </c>
      <c r="F469" s="37" t="s">
        <v>608</v>
      </c>
      <c r="G469" s="37" t="s">
        <v>145</v>
      </c>
      <c r="H469" s="37" t="s">
        <v>609</v>
      </c>
      <c r="I469" s="37" t="s">
        <v>46</v>
      </c>
      <c r="J469" s="37">
        <v>120</v>
      </c>
      <c r="K469" s="65">
        <v>44044</v>
      </c>
      <c r="L469" s="201" t="s">
        <v>610</v>
      </c>
      <c r="M469" s="37">
        <v>1</v>
      </c>
      <c r="N469" s="37">
        <v>1491477</v>
      </c>
      <c r="O469" s="37" t="s">
        <v>587</v>
      </c>
      <c r="P469" s="37" t="s">
        <v>611</v>
      </c>
      <c r="Q469" s="60">
        <v>0</v>
      </c>
      <c r="R469" s="60">
        <v>0</v>
      </c>
      <c r="S469" s="60">
        <f t="shared" si="12"/>
        <v>0</v>
      </c>
      <c r="T469" s="37" t="s">
        <v>145</v>
      </c>
      <c r="U469" s="37"/>
      <c r="V469" s="131" t="s">
        <v>48</v>
      </c>
      <c r="W469" s="221" t="s">
        <v>188</v>
      </c>
      <c r="X469" s="217"/>
    </row>
    <row r="470" spans="1:24" ht="128.25" hidden="1" customHeight="1">
      <c r="A470" s="37" t="s">
        <v>421</v>
      </c>
      <c r="B470" s="37" t="s">
        <v>577</v>
      </c>
      <c r="C470" s="37" t="s">
        <v>577</v>
      </c>
      <c r="D470" s="37" t="s">
        <v>612</v>
      </c>
      <c r="E470" s="37">
        <v>12</v>
      </c>
      <c r="F470" s="37" t="s">
        <v>608</v>
      </c>
      <c r="G470" s="37" t="s">
        <v>145</v>
      </c>
      <c r="H470" s="12" t="s">
        <v>36</v>
      </c>
      <c r="I470" s="37" t="s">
        <v>46</v>
      </c>
      <c r="J470" s="37">
        <v>120</v>
      </c>
      <c r="K470" s="65">
        <v>44075</v>
      </c>
      <c r="L470" s="201" t="s">
        <v>610</v>
      </c>
      <c r="M470" s="37">
        <v>1</v>
      </c>
      <c r="N470" s="37">
        <v>1300882</v>
      </c>
      <c r="O470" s="37" t="s">
        <v>613</v>
      </c>
      <c r="P470" s="37" t="s">
        <v>582</v>
      </c>
      <c r="Q470" s="60">
        <v>0</v>
      </c>
      <c r="R470" s="60">
        <v>0</v>
      </c>
      <c r="S470" s="60">
        <f t="shared" si="12"/>
        <v>0</v>
      </c>
      <c r="T470" s="37" t="s">
        <v>145</v>
      </c>
      <c r="U470" s="37"/>
      <c r="V470" s="131" t="s">
        <v>148</v>
      </c>
      <c r="W470" s="221" t="s">
        <v>149</v>
      </c>
      <c r="X470" s="217"/>
    </row>
    <row r="471" spans="1:24" ht="128.25" hidden="1" customHeight="1">
      <c r="A471" s="37" t="s">
        <v>421</v>
      </c>
      <c r="B471" s="37" t="s">
        <v>577</v>
      </c>
      <c r="C471" s="37" t="s">
        <v>577</v>
      </c>
      <c r="D471" s="37" t="s">
        <v>614</v>
      </c>
      <c r="E471" s="37">
        <v>12</v>
      </c>
      <c r="F471" s="37" t="s">
        <v>608</v>
      </c>
      <c r="G471" s="37" t="s">
        <v>145</v>
      </c>
      <c r="H471" s="37" t="s">
        <v>609</v>
      </c>
      <c r="I471" s="37" t="s">
        <v>37</v>
      </c>
      <c r="J471" s="37">
        <v>372</v>
      </c>
      <c r="K471" s="65" t="s">
        <v>615</v>
      </c>
      <c r="L471" s="201" t="s">
        <v>385</v>
      </c>
      <c r="M471" s="37">
        <v>1</v>
      </c>
      <c r="N471" s="37">
        <v>1491054</v>
      </c>
      <c r="O471" s="37" t="s">
        <v>616</v>
      </c>
      <c r="P471" s="37" t="s">
        <v>596</v>
      </c>
      <c r="Q471" s="60">
        <v>0</v>
      </c>
      <c r="R471" s="60">
        <v>0</v>
      </c>
      <c r="S471" s="60">
        <f t="shared" si="12"/>
        <v>0</v>
      </c>
      <c r="T471" s="37" t="s">
        <v>145</v>
      </c>
      <c r="U471" s="37"/>
      <c r="V471" s="131" t="s">
        <v>148</v>
      </c>
      <c r="W471" s="221" t="s">
        <v>149</v>
      </c>
      <c r="X471" s="217"/>
    </row>
    <row r="472" spans="1:24" ht="114" hidden="1" customHeight="1">
      <c r="A472" s="37" t="s">
        <v>30</v>
      </c>
      <c r="B472" s="37" t="s">
        <v>51</v>
      </c>
      <c r="C472" s="37" t="s">
        <v>51</v>
      </c>
      <c r="D472" s="37" t="s">
        <v>89</v>
      </c>
      <c r="E472" s="37">
        <v>12</v>
      </c>
      <c r="F472" s="37" t="s">
        <v>90</v>
      </c>
      <c r="G472" s="37" t="s">
        <v>45</v>
      </c>
      <c r="H472" s="12" t="s">
        <v>36</v>
      </c>
      <c r="I472" s="37" t="s">
        <v>91</v>
      </c>
      <c r="J472" s="37">
        <v>21</v>
      </c>
      <c r="K472" s="65">
        <v>2020</v>
      </c>
      <c r="L472" s="201"/>
      <c r="M472" s="37">
        <v>4</v>
      </c>
      <c r="N472" s="37" t="s">
        <v>54</v>
      </c>
      <c r="O472" s="37" t="s">
        <v>54</v>
      </c>
      <c r="P472" s="37" t="s">
        <v>62</v>
      </c>
      <c r="Q472" s="60">
        <v>0</v>
      </c>
      <c r="R472" s="60">
        <v>0</v>
      </c>
      <c r="S472" s="60">
        <f t="shared" si="12"/>
        <v>0</v>
      </c>
      <c r="T472" s="37" t="s">
        <v>41</v>
      </c>
      <c r="U472" s="131" t="s">
        <v>2267</v>
      </c>
      <c r="V472" s="131" t="s">
        <v>92</v>
      </c>
      <c r="W472" s="210" t="s">
        <v>93</v>
      </c>
      <c r="X472" s="215" t="s">
        <v>50</v>
      </c>
    </row>
    <row r="473" spans="1:24" ht="85.5" hidden="1" customHeight="1">
      <c r="A473" s="37" t="s">
        <v>30</v>
      </c>
      <c r="B473" s="37" t="s">
        <v>284</v>
      </c>
      <c r="C473" s="37" t="s">
        <v>284</v>
      </c>
      <c r="D473" s="37" t="s">
        <v>285</v>
      </c>
      <c r="E473" s="37">
        <v>15</v>
      </c>
      <c r="F473" s="37" t="s">
        <v>286</v>
      </c>
      <c r="G473" s="37" t="s">
        <v>45</v>
      </c>
      <c r="H473" s="37" t="s">
        <v>287</v>
      </c>
      <c r="I473" s="37" t="s">
        <v>37</v>
      </c>
      <c r="J473" s="37">
        <v>3</v>
      </c>
      <c r="K473" s="65" t="s">
        <v>288</v>
      </c>
      <c r="L473" s="201"/>
      <c r="M473" s="37">
        <v>60</v>
      </c>
      <c r="N473" s="37" t="s">
        <v>289</v>
      </c>
      <c r="O473" s="37" t="s">
        <v>290</v>
      </c>
      <c r="P473" s="60" t="s">
        <v>291</v>
      </c>
      <c r="Q473" s="60">
        <v>0</v>
      </c>
      <c r="R473" s="60">
        <v>0</v>
      </c>
      <c r="S473" s="60">
        <f t="shared" si="12"/>
        <v>0</v>
      </c>
      <c r="T473" s="37" t="s">
        <v>41</v>
      </c>
      <c r="U473" s="131" t="s">
        <v>2482</v>
      </c>
      <c r="V473" s="216" t="s">
        <v>230</v>
      </c>
      <c r="W473" s="216" t="s">
        <v>231</v>
      </c>
      <c r="X473" s="215" t="s">
        <v>78</v>
      </c>
    </row>
    <row r="474" spans="1:24" ht="171" hidden="1" customHeight="1">
      <c r="A474" s="37" t="s">
        <v>30</v>
      </c>
      <c r="B474" s="37" t="s">
        <v>284</v>
      </c>
      <c r="C474" s="37" t="s">
        <v>284</v>
      </c>
      <c r="D474" s="37" t="s">
        <v>285</v>
      </c>
      <c r="E474" s="37">
        <v>15</v>
      </c>
      <c r="F474" s="37" t="s">
        <v>292</v>
      </c>
      <c r="G474" s="37" t="s">
        <v>45</v>
      </c>
      <c r="H474" s="37" t="s">
        <v>287</v>
      </c>
      <c r="I474" s="37" t="s">
        <v>37</v>
      </c>
      <c r="J474" s="37">
        <v>3</v>
      </c>
      <c r="K474" s="65" t="s">
        <v>293</v>
      </c>
      <c r="L474" s="201"/>
      <c r="M474" s="37">
        <v>60</v>
      </c>
      <c r="N474" s="37" t="s">
        <v>289</v>
      </c>
      <c r="O474" s="37" t="s">
        <v>290</v>
      </c>
      <c r="P474" s="60" t="s">
        <v>291</v>
      </c>
      <c r="Q474" s="60">
        <v>0</v>
      </c>
      <c r="R474" s="60">
        <v>0</v>
      </c>
      <c r="S474" s="60">
        <f t="shared" si="12"/>
        <v>0</v>
      </c>
      <c r="T474" s="37" t="s">
        <v>41</v>
      </c>
      <c r="U474" s="131" t="s">
        <v>2482</v>
      </c>
      <c r="V474" s="216" t="s">
        <v>230</v>
      </c>
      <c r="W474" s="216" t="s">
        <v>231</v>
      </c>
      <c r="X474" s="215" t="s">
        <v>78</v>
      </c>
    </row>
    <row r="475" spans="1:24" ht="156.75" hidden="1" customHeight="1">
      <c r="A475" s="37" t="s">
        <v>30</v>
      </c>
      <c r="B475" s="37" t="s">
        <v>284</v>
      </c>
      <c r="C475" s="37" t="s">
        <v>284</v>
      </c>
      <c r="D475" s="37" t="s">
        <v>285</v>
      </c>
      <c r="E475" s="37">
        <v>15</v>
      </c>
      <c r="F475" s="37" t="s">
        <v>294</v>
      </c>
      <c r="G475" s="37" t="s">
        <v>45</v>
      </c>
      <c r="H475" s="37" t="s">
        <v>287</v>
      </c>
      <c r="I475" s="37" t="s">
        <v>37</v>
      </c>
      <c r="J475" s="37">
        <v>3</v>
      </c>
      <c r="K475" s="65" t="s">
        <v>295</v>
      </c>
      <c r="L475" s="201"/>
      <c r="M475" s="37">
        <v>60</v>
      </c>
      <c r="N475" s="37" t="s">
        <v>289</v>
      </c>
      <c r="O475" s="37" t="s">
        <v>290</v>
      </c>
      <c r="P475" s="60" t="s">
        <v>291</v>
      </c>
      <c r="Q475" s="60">
        <v>0</v>
      </c>
      <c r="R475" s="60">
        <v>0</v>
      </c>
      <c r="S475" s="60">
        <f t="shared" si="12"/>
        <v>0</v>
      </c>
      <c r="T475" s="37" t="s">
        <v>41</v>
      </c>
      <c r="U475" s="131" t="s">
        <v>2482</v>
      </c>
      <c r="V475" s="216" t="s">
        <v>230</v>
      </c>
      <c r="W475" s="216" t="s">
        <v>231</v>
      </c>
      <c r="X475" s="215" t="s">
        <v>78</v>
      </c>
    </row>
    <row r="476" spans="1:24" ht="114" hidden="1" customHeight="1">
      <c r="A476" s="37" t="s">
        <v>30</v>
      </c>
      <c r="B476" s="37" t="s">
        <v>284</v>
      </c>
      <c r="C476" s="37" t="s">
        <v>284</v>
      </c>
      <c r="D476" s="37" t="s">
        <v>296</v>
      </c>
      <c r="E476" s="37">
        <v>15</v>
      </c>
      <c r="F476" s="37" t="s">
        <v>294</v>
      </c>
      <c r="G476" s="37" t="s">
        <v>45</v>
      </c>
      <c r="H476" s="37" t="s">
        <v>287</v>
      </c>
      <c r="I476" s="37" t="s">
        <v>37</v>
      </c>
      <c r="J476" s="37">
        <v>3</v>
      </c>
      <c r="K476" s="65" t="s">
        <v>297</v>
      </c>
      <c r="L476" s="201"/>
      <c r="M476" s="37">
        <v>30</v>
      </c>
      <c r="N476" s="37" t="s">
        <v>289</v>
      </c>
      <c r="O476" s="37" t="s">
        <v>298</v>
      </c>
      <c r="P476" s="60" t="s">
        <v>291</v>
      </c>
      <c r="Q476" s="60">
        <v>0</v>
      </c>
      <c r="R476" s="60">
        <v>0</v>
      </c>
      <c r="S476" s="60">
        <f t="shared" si="12"/>
        <v>0</v>
      </c>
      <c r="T476" s="37" t="s">
        <v>41</v>
      </c>
      <c r="U476" s="131" t="s">
        <v>2482</v>
      </c>
      <c r="V476" s="216" t="s">
        <v>230</v>
      </c>
      <c r="W476" s="216" t="s">
        <v>231</v>
      </c>
      <c r="X476" s="215" t="s">
        <v>78</v>
      </c>
    </row>
    <row r="477" spans="1:24" ht="156.75" hidden="1" customHeight="1">
      <c r="A477" s="37" t="s">
        <v>30</v>
      </c>
      <c r="B477" s="37" t="s">
        <v>284</v>
      </c>
      <c r="C477" s="37" t="s">
        <v>284</v>
      </c>
      <c r="D477" s="37" t="s">
        <v>285</v>
      </c>
      <c r="E477" s="37">
        <v>15</v>
      </c>
      <c r="F477" s="37" t="s">
        <v>294</v>
      </c>
      <c r="G477" s="37" t="s">
        <v>45</v>
      </c>
      <c r="H477" s="37" t="s">
        <v>287</v>
      </c>
      <c r="I477" s="37" t="s">
        <v>37</v>
      </c>
      <c r="J477" s="37">
        <v>3</v>
      </c>
      <c r="K477" s="65" t="s">
        <v>297</v>
      </c>
      <c r="L477" s="201"/>
      <c r="M477" s="37">
        <v>30</v>
      </c>
      <c r="N477" s="37" t="s">
        <v>289</v>
      </c>
      <c r="O477" s="37" t="s">
        <v>299</v>
      </c>
      <c r="P477" s="60" t="s">
        <v>291</v>
      </c>
      <c r="Q477" s="60">
        <v>0</v>
      </c>
      <c r="R477" s="60">
        <v>0</v>
      </c>
      <c r="S477" s="60">
        <f t="shared" si="12"/>
        <v>0</v>
      </c>
      <c r="T477" s="37" t="s">
        <v>41</v>
      </c>
      <c r="U477" s="131" t="s">
        <v>2482</v>
      </c>
      <c r="V477" s="216" t="s">
        <v>230</v>
      </c>
      <c r="W477" s="216" t="s">
        <v>231</v>
      </c>
      <c r="X477" s="215" t="s">
        <v>78</v>
      </c>
    </row>
    <row r="478" spans="1:24" ht="114" hidden="1" customHeight="1">
      <c r="A478" s="37" t="s">
        <v>30</v>
      </c>
      <c r="B478" s="37" t="s">
        <v>284</v>
      </c>
      <c r="C478" s="37" t="s">
        <v>284</v>
      </c>
      <c r="D478" s="37" t="s">
        <v>296</v>
      </c>
      <c r="E478" s="37">
        <v>15</v>
      </c>
      <c r="F478" s="37" t="s">
        <v>294</v>
      </c>
      <c r="G478" s="37" t="s">
        <v>45</v>
      </c>
      <c r="H478" s="37" t="s">
        <v>287</v>
      </c>
      <c r="I478" s="37" t="s">
        <v>37</v>
      </c>
      <c r="J478" s="37">
        <v>3</v>
      </c>
      <c r="K478" s="65" t="s">
        <v>300</v>
      </c>
      <c r="L478" s="201"/>
      <c r="M478" s="37">
        <v>30</v>
      </c>
      <c r="N478" s="37" t="s">
        <v>289</v>
      </c>
      <c r="O478" s="37" t="s">
        <v>301</v>
      </c>
      <c r="P478" s="60" t="s">
        <v>291</v>
      </c>
      <c r="Q478" s="60">
        <v>0</v>
      </c>
      <c r="R478" s="60">
        <v>0</v>
      </c>
      <c r="S478" s="60">
        <f t="shared" si="12"/>
        <v>0</v>
      </c>
      <c r="T478" s="37" t="s">
        <v>41</v>
      </c>
      <c r="U478" s="131" t="s">
        <v>2482</v>
      </c>
      <c r="V478" s="216" t="s">
        <v>230</v>
      </c>
      <c r="W478" s="216" t="s">
        <v>231</v>
      </c>
      <c r="X478" s="215" t="s">
        <v>78</v>
      </c>
    </row>
    <row r="479" spans="1:24" ht="156.75" hidden="1" customHeight="1">
      <c r="A479" s="37" t="s">
        <v>30</v>
      </c>
      <c r="B479" s="37" t="s">
        <v>284</v>
      </c>
      <c r="C479" s="37" t="s">
        <v>284</v>
      </c>
      <c r="D479" s="37" t="s">
        <v>285</v>
      </c>
      <c r="E479" s="37">
        <v>15</v>
      </c>
      <c r="F479" s="37" t="s">
        <v>294</v>
      </c>
      <c r="G479" s="37" t="s">
        <v>45</v>
      </c>
      <c r="H479" s="37" t="s">
        <v>287</v>
      </c>
      <c r="I479" s="37" t="s">
        <v>37</v>
      </c>
      <c r="J479" s="37">
        <v>3</v>
      </c>
      <c r="K479" s="65" t="s">
        <v>300</v>
      </c>
      <c r="L479" s="201"/>
      <c r="M479" s="37">
        <v>30</v>
      </c>
      <c r="N479" s="37" t="s">
        <v>289</v>
      </c>
      <c r="O479" s="37" t="s">
        <v>302</v>
      </c>
      <c r="P479" s="60" t="s">
        <v>291</v>
      </c>
      <c r="Q479" s="60">
        <v>0</v>
      </c>
      <c r="R479" s="60">
        <v>0</v>
      </c>
      <c r="S479" s="60">
        <f t="shared" si="12"/>
        <v>0</v>
      </c>
      <c r="T479" s="37" t="s">
        <v>41</v>
      </c>
      <c r="U479" s="131" t="s">
        <v>2482</v>
      </c>
      <c r="V479" s="216" t="s">
        <v>230</v>
      </c>
      <c r="W479" s="216" t="s">
        <v>231</v>
      </c>
      <c r="X479" s="215" t="s">
        <v>78</v>
      </c>
    </row>
    <row r="480" spans="1:24" ht="142.5" hidden="1" customHeight="1">
      <c r="A480" s="37" t="s">
        <v>30</v>
      </c>
      <c r="B480" s="37" t="s">
        <v>284</v>
      </c>
      <c r="C480" s="37" t="s">
        <v>284</v>
      </c>
      <c r="D480" s="37" t="s">
        <v>296</v>
      </c>
      <c r="E480" s="37">
        <v>15</v>
      </c>
      <c r="F480" s="37" t="s">
        <v>294</v>
      </c>
      <c r="G480" s="37" t="s">
        <v>45</v>
      </c>
      <c r="H480" s="37" t="s">
        <v>287</v>
      </c>
      <c r="I480" s="37" t="s">
        <v>37</v>
      </c>
      <c r="J480" s="37">
        <v>3</v>
      </c>
      <c r="K480" s="65" t="s">
        <v>303</v>
      </c>
      <c r="L480" s="201"/>
      <c r="M480" s="37">
        <v>30</v>
      </c>
      <c r="N480" s="37" t="s">
        <v>289</v>
      </c>
      <c r="O480" s="37" t="s">
        <v>298</v>
      </c>
      <c r="P480" s="60" t="s">
        <v>291</v>
      </c>
      <c r="Q480" s="60">
        <v>0</v>
      </c>
      <c r="R480" s="60">
        <v>0</v>
      </c>
      <c r="S480" s="60">
        <f t="shared" si="12"/>
        <v>0</v>
      </c>
      <c r="T480" s="37" t="s">
        <v>41</v>
      </c>
      <c r="U480" s="131" t="s">
        <v>2482</v>
      </c>
      <c r="V480" s="216" t="s">
        <v>230</v>
      </c>
      <c r="W480" s="216" t="s">
        <v>231</v>
      </c>
      <c r="X480" s="215" t="s">
        <v>78</v>
      </c>
    </row>
    <row r="481" spans="1:24" ht="156.75" hidden="1" customHeight="1">
      <c r="A481" s="37" t="s">
        <v>30</v>
      </c>
      <c r="B481" s="37" t="s">
        <v>284</v>
      </c>
      <c r="C481" s="37" t="s">
        <v>284</v>
      </c>
      <c r="D481" s="37" t="s">
        <v>296</v>
      </c>
      <c r="E481" s="37">
        <v>15</v>
      </c>
      <c r="F481" s="37" t="s">
        <v>294</v>
      </c>
      <c r="G481" s="37" t="s">
        <v>45</v>
      </c>
      <c r="H481" s="37" t="s">
        <v>287</v>
      </c>
      <c r="I481" s="37" t="s">
        <v>37</v>
      </c>
      <c r="J481" s="37">
        <v>3</v>
      </c>
      <c r="K481" s="65" t="s">
        <v>303</v>
      </c>
      <c r="L481" s="201"/>
      <c r="M481" s="37">
        <v>30</v>
      </c>
      <c r="N481" s="37" t="s">
        <v>289</v>
      </c>
      <c r="O481" s="37" t="s">
        <v>304</v>
      </c>
      <c r="P481" s="60" t="s">
        <v>291</v>
      </c>
      <c r="Q481" s="60">
        <v>0</v>
      </c>
      <c r="R481" s="60">
        <v>0</v>
      </c>
      <c r="S481" s="60">
        <f t="shared" si="12"/>
        <v>0</v>
      </c>
      <c r="T481" s="37" t="s">
        <v>41</v>
      </c>
      <c r="U481" s="131" t="s">
        <v>2482</v>
      </c>
      <c r="V481" s="216" t="s">
        <v>230</v>
      </c>
      <c r="W481" s="216" t="s">
        <v>231</v>
      </c>
      <c r="X481" s="215" t="s">
        <v>78</v>
      </c>
    </row>
    <row r="482" spans="1:24" ht="142.5" hidden="1" customHeight="1">
      <c r="A482" s="37" t="s">
        <v>30</v>
      </c>
      <c r="B482" s="37" t="s">
        <v>284</v>
      </c>
      <c r="C482" s="37" t="s">
        <v>284</v>
      </c>
      <c r="D482" s="37" t="s">
        <v>296</v>
      </c>
      <c r="E482" s="37">
        <v>15</v>
      </c>
      <c r="F482" s="37" t="s">
        <v>294</v>
      </c>
      <c r="G482" s="37" t="s">
        <v>45</v>
      </c>
      <c r="H482" s="37" t="s">
        <v>287</v>
      </c>
      <c r="I482" s="37" t="s">
        <v>37</v>
      </c>
      <c r="J482" s="37">
        <v>3</v>
      </c>
      <c r="K482" s="65" t="s">
        <v>305</v>
      </c>
      <c r="L482" s="201"/>
      <c r="M482" s="37">
        <v>30</v>
      </c>
      <c r="N482" s="37" t="s">
        <v>289</v>
      </c>
      <c r="O482" s="37" t="s">
        <v>306</v>
      </c>
      <c r="P482" s="60" t="s">
        <v>291</v>
      </c>
      <c r="Q482" s="60">
        <v>0</v>
      </c>
      <c r="R482" s="60">
        <v>0</v>
      </c>
      <c r="S482" s="60">
        <f t="shared" si="12"/>
        <v>0</v>
      </c>
      <c r="T482" s="37" t="s">
        <v>41</v>
      </c>
      <c r="U482" s="131" t="s">
        <v>2482</v>
      </c>
      <c r="V482" s="216" t="s">
        <v>230</v>
      </c>
      <c r="W482" s="216" t="s">
        <v>231</v>
      </c>
      <c r="X482" s="215" t="s">
        <v>78</v>
      </c>
    </row>
    <row r="483" spans="1:24" ht="156.75" hidden="1" customHeight="1">
      <c r="A483" s="37" t="s">
        <v>30</v>
      </c>
      <c r="B483" s="37" t="s">
        <v>284</v>
      </c>
      <c r="C483" s="37" t="s">
        <v>284</v>
      </c>
      <c r="D483" s="37" t="s">
        <v>285</v>
      </c>
      <c r="E483" s="37">
        <v>15</v>
      </c>
      <c r="F483" s="37" t="s">
        <v>294</v>
      </c>
      <c r="G483" s="37" t="s">
        <v>45</v>
      </c>
      <c r="H483" s="37" t="s">
        <v>287</v>
      </c>
      <c r="I483" s="37" t="s">
        <v>37</v>
      </c>
      <c r="J483" s="37">
        <v>3</v>
      </c>
      <c r="K483" s="65" t="s">
        <v>305</v>
      </c>
      <c r="L483" s="201"/>
      <c r="M483" s="37">
        <v>30</v>
      </c>
      <c r="N483" s="37" t="s">
        <v>289</v>
      </c>
      <c r="O483" s="37" t="s">
        <v>307</v>
      </c>
      <c r="P483" s="60" t="s">
        <v>291</v>
      </c>
      <c r="Q483" s="60">
        <v>0</v>
      </c>
      <c r="R483" s="60">
        <v>0</v>
      </c>
      <c r="S483" s="60">
        <f t="shared" si="12"/>
        <v>0</v>
      </c>
      <c r="T483" s="37" t="s">
        <v>41</v>
      </c>
      <c r="U483" s="131" t="s">
        <v>2482</v>
      </c>
      <c r="V483" s="216" t="s">
        <v>230</v>
      </c>
      <c r="W483" s="216" t="s">
        <v>231</v>
      </c>
      <c r="X483" s="215" t="s">
        <v>78</v>
      </c>
    </row>
    <row r="484" spans="1:24" ht="142.5" hidden="1" customHeight="1">
      <c r="A484" s="37" t="s">
        <v>30</v>
      </c>
      <c r="B484" s="37" t="s">
        <v>51</v>
      </c>
      <c r="C484" s="37" t="s">
        <v>51</v>
      </c>
      <c r="D484" s="37" t="s">
        <v>94</v>
      </c>
      <c r="E484" s="37">
        <v>12</v>
      </c>
      <c r="F484" s="37" t="s">
        <v>95</v>
      </c>
      <c r="G484" s="37" t="s">
        <v>45</v>
      </c>
      <c r="H484" s="12" t="s">
        <v>36</v>
      </c>
      <c r="I484" s="37" t="s">
        <v>46</v>
      </c>
      <c r="J484" s="37">
        <v>21</v>
      </c>
      <c r="K484" s="65">
        <v>2020</v>
      </c>
      <c r="L484" s="201"/>
      <c r="M484" s="37">
        <v>30</v>
      </c>
      <c r="N484" s="37" t="s">
        <v>54</v>
      </c>
      <c r="O484" s="37" t="s">
        <v>54</v>
      </c>
      <c r="P484" s="233" t="s">
        <v>55</v>
      </c>
      <c r="Q484" s="60">
        <v>0</v>
      </c>
      <c r="R484" s="60">
        <v>0</v>
      </c>
      <c r="S484" s="60">
        <f t="shared" si="12"/>
        <v>0</v>
      </c>
      <c r="T484" s="37" t="s">
        <v>41</v>
      </c>
      <c r="U484" s="131" t="s">
        <v>2270</v>
      </c>
      <c r="V484" s="221" t="s">
        <v>76</v>
      </c>
      <c r="W484" s="131" t="s">
        <v>77</v>
      </c>
      <c r="X484" s="215" t="s">
        <v>78</v>
      </c>
    </row>
    <row r="485" spans="1:24" ht="142.5" hidden="1" customHeight="1">
      <c r="A485" s="37" t="s">
        <v>30</v>
      </c>
      <c r="B485" s="37" t="s">
        <v>51</v>
      </c>
      <c r="C485" s="37" t="s">
        <v>51</v>
      </c>
      <c r="D485" s="37" t="s">
        <v>79</v>
      </c>
      <c r="E485" s="37">
        <v>15</v>
      </c>
      <c r="F485" s="37" t="s">
        <v>80</v>
      </c>
      <c r="G485" s="37" t="s">
        <v>45</v>
      </c>
      <c r="H485" s="12" t="s">
        <v>36</v>
      </c>
      <c r="I485" s="37" t="s">
        <v>37</v>
      </c>
      <c r="J485" s="37">
        <v>20</v>
      </c>
      <c r="K485" s="65">
        <v>2020</v>
      </c>
      <c r="L485" s="201"/>
      <c r="M485" s="37">
        <v>30</v>
      </c>
      <c r="N485" s="37" t="s">
        <v>54</v>
      </c>
      <c r="O485" s="37" t="s">
        <v>54</v>
      </c>
      <c r="P485" s="233" t="s">
        <v>55</v>
      </c>
      <c r="Q485" s="231">
        <v>0</v>
      </c>
      <c r="R485" s="60">
        <v>0</v>
      </c>
      <c r="S485" s="60">
        <f t="shared" si="12"/>
        <v>0</v>
      </c>
      <c r="T485" s="37" t="s">
        <v>41</v>
      </c>
      <c r="U485" s="131" t="s">
        <v>2270</v>
      </c>
      <c r="V485" s="221" t="s">
        <v>76</v>
      </c>
      <c r="W485" s="131" t="s">
        <v>77</v>
      </c>
      <c r="X485" s="215" t="s">
        <v>78</v>
      </c>
    </row>
    <row r="486" spans="1:24" ht="142.5" hidden="1" customHeight="1">
      <c r="A486" s="37" t="s">
        <v>30</v>
      </c>
      <c r="B486" s="37" t="s">
        <v>51</v>
      </c>
      <c r="C486" s="37" t="s">
        <v>51</v>
      </c>
      <c r="D486" s="37" t="s">
        <v>96</v>
      </c>
      <c r="E486" s="37">
        <v>12</v>
      </c>
      <c r="F486" s="37" t="s">
        <v>97</v>
      </c>
      <c r="G486" s="37" t="s">
        <v>45</v>
      </c>
      <c r="H486" s="12" t="s">
        <v>36</v>
      </c>
      <c r="I486" s="37" t="s">
        <v>37</v>
      </c>
      <c r="J486" s="37">
        <v>14</v>
      </c>
      <c r="K486" s="65">
        <v>2020</v>
      </c>
      <c r="L486" s="201"/>
      <c r="M486" s="37">
        <v>10</v>
      </c>
      <c r="N486" s="37" t="s">
        <v>54</v>
      </c>
      <c r="O486" s="37" t="s">
        <v>54</v>
      </c>
      <c r="P486" s="37" t="s">
        <v>67</v>
      </c>
      <c r="Q486" s="231">
        <v>2280</v>
      </c>
      <c r="R486" s="60">
        <v>0</v>
      </c>
      <c r="S486" s="60">
        <f t="shared" si="12"/>
        <v>22800</v>
      </c>
      <c r="T486" s="37" t="s">
        <v>41</v>
      </c>
      <c r="U486" s="131" t="s">
        <v>2270</v>
      </c>
      <c r="V486" s="221" t="s">
        <v>76</v>
      </c>
      <c r="W486" s="131" t="s">
        <v>77</v>
      </c>
      <c r="X486" s="215" t="s">
        <v>78</v>
      </c>
    </row>
    <row r="487" spans="1:24" ht="156.75" hidden="1" customHeight="1">
      <c r="A487" s="37" t="s">
        <v>30</v>
      </c>
      <c r="B487" s="37" t="s">
        <v>51</v>
      </c>
      <c r="C487" s="37" t="s">
        <v>51</v>
      </c>
      <c r="D487" s="37" t="s">
        <v>74</v>
      </c>
      <c r="E487" s="37">
        <v>16</v>
      </c>
      <c r="F487" s="37" t="s">
        <v>75</v>
      </c>
      <c r="G487" s="37" t="s">
        <v>45</v>
      </c>
      <c r="H487" s="12" t="s">
        <v>36</v>
      </c>
      <c r="I487" s="37" t="s">
        <v>37</v>
      </c>
      <c r="J487" s="37">
        <v>14</v>
      </c>
      <c r="K487" s="65">
        <v>2020</v>
      </c>
      <c r="L487" s="201"/>
      <c r="M487" s="37">
        <v>30</v>
      </c>
      <c r="N487" s="37" t="s">
        <v>54</v>
      </c>
      <c r="O487" s="37" t="s">
        <v>54</v>
      </c>
      <c r="P487" s="37" t="s">
        <v>67</v>
      </c>
      <c r="Q487" s="231">
        <v>0</v>
      </c>
      <c r="R487" s="60">
        <v>0</v>
      </c>
      <c r="S487" s="60">
        <f t="shared" si="12"/>
        <v>0</v>
      </c>
      <c r="T487" s="37" t="s">
        <v>41</v>
      </c>
      <c r="U487" s="131" t="s">
        <v>2270</v>
      </c>
      <c r="V487" s="221" t="s">
        <v>76</v>
      </c>
      <c r="W487" s="131" t="s">
        <v>77</v>
      </c>
      <c r="X487" s="215" t="s">
        <v>78</v>
      </c>
    </row>
    <row r="488" spans="1:24" ht="128.25" hidden="1" customHeight="1">
      <c r="A488" s="37" t="s">
        <v>30</v>
      </c>
      <c r="B488" s="37" t="s">
        <v>51</v>
      </c>
      <c r="C488" s="37" t="s">
        <v>51</v>
      </c>
      <c r="D488" s="37" t="s">
        <v>52</v>
      </c>
      <c r="E488" s="37">
        <v>20</v>
      </c>
      <c r="F488" s="238" t="s">
        <v>53</v>
      </c>
      <c r="G488" s="37" t="s">
        <v>45</v>
      </c>
      <c r="H488" s="12" t="s">
        <v>36</v>
      </c>
      <c r="I488" s="37" t="s">
        <v>37</v>
      </c>
      <c r="J488" s="37">
        <v>21</v>
      </c>
      <c r="K488" s="65">
        <v>2020</v>
      </c>
      <c r="L488" s="201"/>
      <c r="M488" s="37">
        <v>20</v>
      </c>
      <c r="N488" s="37" t="s">
        <v>54</v>
      </c>
      <c r="O488" s="37" t="s">
        <v>54</v>
      </c>
      <c r="P488" s="233" t="s">
        <v>55</v>
      </c>
      <c r="Q488" s="60">
        <v>0</v>
      </c>
      <c r="R488" s="60">
        <v>0</v>
      </c>
      <c r="S488" s="60">
        <f t="shared" si="12"/>
        <v>0</v>
      </c>
      <c r="T488" s="37" t="s">
        <v>41</v>
      </c>
      <c r="U488" s="131" t="s">
        <v>2270</v>
      </c>
      <c r="V488" s="216" t="s">
        <v>56</v>
      </c>
      <c r="W488" s="131" t="s">
        <v>57</v>
      </c>
      <c r="X488" s="215" t="s">
        <v>58</v>
      </c>
    </row>
    <row r="489" spans="1:24" ht="142.5" hidden="1" customHeight="1">
      <c r="A489" s="37" t="s">
        <v>30</v>
      </c>
      <c r="B489" s="37" t="s">
        <v>51</v>
      </c>
      <c r="C489" s="37" t="s">
        <v>51</v>
      </c>
      <c r="D489" s="37" t="s">
        <v>59</v>
      </c>
      <c r="E489" s="37">
        <v>20</v>
      </c>
      <c r="F489" s="238" t="s">
        <v>53</v>
      </c>
      <c r="G489" s="37" t="s">
        <v>45</v>
      </c>
      <c r="H489" s="12" t="s">
        <v>36</v>
      </c>
      <c r="I489" s="37" t="s">
        <v>37</v>
      </c>
      <c r="J489" s="37">
        <v>21</v>
      </c>
      <c r="K489" s="65">
        <v>2020</v>
      </c>
      <c r="L489" s="201"/>
      <c r="M489" s="37">
        <v>20</v>
      </c>
      <c r="N489" s="37" t="s">
        <v>54</v>
      </c>
      <c r="O489" s="37" t="s">
        <v>54</v>
      </c>
      <c r="P489" s="233" t="s">
        <v>55</v>
      </c>
      <c r="Q489" s="60">
        <v>0</v>
      </c>
      <c r="R489" s="60">
        <v>0</v>
      </c>
      <c r="S489" s="60">
        <f t="shared" si="12"/>
        <v>0</v>
      </c>
      <c r="T489" s="37" t="s">
        <v>41</v>
      </c>
      <c r="U489" s="131" t="s">
        <v>2271</v>
      </c>
      <c r="V489" s="216" t="s">
        <v>56</v>
      </c>
      <c r="W489" s="131" t="s">
        <v>57</v>
      </c>
      <c r="X489" s="215" t="s">
        <v>58</v>
      </c>
    </row>
    <row r="490" spans="1:24" ht="142.5" hidden="1" customHeight="1">
      <c r="A490" s="37" t="s">
        <v>30</v>
      </c>
      <c r="B490" s="37" t="s">
        <v>51</v>
      </c>
      <c r="C490" s="37" t="s">
        <v>51</v>
      </c>
      <c r="D490" s="37" t="s">
        <v>81</v>
      </c>
      <c r="E490" s="37">
        <v>15</v>
      </c>
      <c r="F490" s="238" t="s">
        <v>53</v>
      </c>
      <c r="G490" s="37" t="s">
        <v>45</v>
      </c>
      <c r="H490" s="12" t="s">
        <v>36</v>
      </c>
      <c r="I490" s="37" t="s">
        <v>37</v>
      </c>
      <c r="J490" s="37">
        <v>21</v>
      </c>
      <c r="K490" s="65">
        <v>2020</v>
      </c>
      <c r="L490" s="201"/>
      <c r="M490" s="37">
        <v>20</v>
      </c>
      <c r="N490" s="37" t="s">
        <v>54</v>
      </c>
      <c r="O490" s="37" t="s">
        <v>54</v>
      </c>
      <c r="P490" s="233" t="s">
        <v>55</v>
      </c>
      <c r="Q490" s="60">
        <v>0</v>
      </c>
      <c r="R490" s="60">
        <v>0</v>
      </c>
      <c r="S490" s="60">
        <f t="shared" si="12"/>
        <v>0</v>
      </c>
      <c r="T490" s="37" t="s">
        <v>41</v>
      </c>
      <c r="U490" s="131" t="s">
        <v>2271</v>
      </c>
      <c r="V490" s="216" t="s">
        <v>56</v>
      </c>
      <c r="W490" s="131" t="s">
        <v>57</v>
      </c>
      <c r="X490" s="215" t="s">
        <v>58</v>
      </c>
    </row>
    <row r="491" spans="1:24" ht="71.25" hidden="1" customHeight="1">
      <c r="A491" s="37" t="s">
        <v>30</v>
      </c>
      <c r="B491" s="37" t="s">
        <v>51</v>
      </c>
      <c r="C491" s="37" t="s">
        <v>51</v>
      </c>
      <c r="D491" s="37" t="s">
        <v>82</v>
      </c>
      <c r="E491" s="37">
        <v>15</v>
      </c>
      <c r="F491" s="37" t="s">
        <v>83</v>
      </c>
      <c r="G491" s="37" t="s">
        <v>45</v>
      </c>
      <c r="H491" s="12" t="s">
        <v>36</v>
      </c>
      <c r="I491" s="37" t="s">
        <v>37</v>
      </c>
      <c r="J491" s="37">
        <v>8</v>
      </c>
      <c r="K491" s="65">
        <v>2020</v>
      </c>
      <c r="L491" s="201"/>
      <c r="M491" s="37">
        <v>8</v>
      </c>
      <c r="N491" s="37" t="s">
        <v>54</v>
      </c>
      <c r="O491" s="37" t="s">
        <v>54</v>
      </c>
      <c r="P491" s="37" t="s">
        <v>62</v>
      </c>
      <c r="Q491" s="231">
        <v>36000</v>
      </c>
      <c r="R491" s="60">
        <v>0</v>
      </c>
      <c r="S491" s="60">
        <f t="shared" si="12"/>
        <v>288000</v>
      </c>
      <c r="T491" s="37" t="s">
        <v>41</v>
      </c>
      <c r="U491" s="131" t="s">
        <v>2251</v>
      </c>
      <c r="V491" s="131" t="s">
        <v>48</v>
      </c>
      <c r="W491" s="131" t="s">
        <v>84</v>
      </c>
      <c r="X491" s="215" t="s">
        <v>58</v>
      </c>
    </row>
    <row r="492" spans="1:24" ht="114" hidden="1" customHeight="1">
      <c r="A492" s="37" t="s">
        <v>30</v>
      </c>
      <c r="B492" s="37" t="s">
        <v>51</v>
      </c>
      <c r="C492" s="37" t="s">
        <v>51</v>
      </c>
      <c r="D492" s="37" t="s">
        <v>85</v>
      </c>
      <c r="E492" s="37">
        <v>15</v>
      </c>
      <c r="F492" s="37" t="s">
        <v>86</v>
      </c>
      <c r="G492" s="37" t="s">
        <v>45</v>
      </c>
      <c r="H492" s="12" t="s">
        <v>36</v>
      </c>
      <c r="I492" s="37" t="s">
        <v>37</v>
      </c>
      <c r="J492" s="37">
        <v>36</v>
      </c>
      <c r="K492" s="65">
        <v>2020</v>
      </c>
      <c r="L492" s="201"/>
      <c r="M492" s="37">
        <v>4</v>
      </c>
      <c r="N492" s="37" t="s">
        <v>54</v>
      </c>
      <c r="O492" s="37" t="s">
        <v>54</v>
      </c>
      <c r="P492" s="37" t="s">
        <v>62</v>
      </c>
      <c r="Q492" s="60">
        <v>2540</v>
      </c>
      <c r="R492" s="60">
        <v>0</v>
      </c>
      <c r="S492" s="60">
        <f t="shared" si="12"/>
        <v>10160</v>
      </c>
      <c r="T492" s="37" t="s">
        <v>41</v>
      </c>
      <c r="U492" s="131" t="s">
        <v>2272</v>
      </c>
      <c r="V492" s="131" t="s">
        <v>63</v>
      </c>
      <c r="W492" s="131" t="s">
        <v>64</v>
      </c>
      <c r="X492" s="215" t="s">
        <v>58</v>
      </c>
    </row>
    <row r="493" spans="1:24" ht="114" hidden="1" customHeight="1">
      <c r="A493" s="37" t="s">
        <v>30</v>
      </c>
      <c r="B493" s="37" t="s">
        <v>51</v>
      </c>
      <c r="C493" s="37" t="s">
        <v>51</v>
      </c>
      <c r="D493" s="37" t="s">
        <v>87</v>
      </c>
      <c r="E493" s="37">
        <v>15</v>
      </c>
      <c r="F493" s="37" t="s">
        <v>61</v>
      </c>
      <c r="G493" s="37" t="s">
        <v>45</v>
      </c>
      <c r="H493" s="12" t="s">
        <v>36</v>
      </c>
      <c r="I493" s="37" t="s">
        <v>37</v>
      </c>
      <c r="J493" s="37">
        <v>20</v>
      </c>
      <c r="K493" s="65">
        <v>2020</v>
      </c>
      <c r="L493" s="201"/>
      <c r="M493" s="37">
        <v>8</v>
      </c>
      <c r="N493" s="37" t="s">
        <v>54</v>
      </c>
      <c r="O493" s="37" t="s">
        <v>54</v>
      </c>
      <c r="P493" s="37" t="s">
        <v>62</v>
      </c>
      <c r="Q493" s="231">
        <v>2280</v>
      </c>
      <c r="R493" s="60">
        <v>0</v>
      </c>
      <c r="S493" s="60">
        <f t="shared" si="12"/>
        <v>18240</v>
      </c>
      <c r="T493" s="37" t="s">
        <v>41</v>
      </c>
      <c r="U493" s="131" t="s">
        <v>2273</v>
      </c>
      <c r="V493" s="131" t="s">
        <v>63</v>
      </c>
      <c r="W493" s="131" t="s">
        <v>64</v>
      </c>
      <c r="X493" s="215" t="s">
        <v>58</v>
      </c>
    </row>
    <row r="494" spans="1:24" ht="114" hidden="1" customHeight="1">
      <c r="A494" s="37" t="s">
        <v>30</v>
      </c>
      <c r="B494" s="37" t="s">
        <v>51</v>
      </c>
      <c r="C494" s="37" t="s">
        <v>51</v>
      </c>
      <c r="D494" s="37" t="s">
        <v>60</v>
      </c>
      <c r="E494" s="37">
        <v>20</v>
      </c>
      <c r="F494" s="37" t="s">
        <v>61</v>
      </c>
      <c r="G494" s="37" t="s">
        <v>45</v>
      </c>
      <c r="H494" s="12" t="s">
        <v>36</v>
      </c>
      <c r="I494" s="37" t="s">
        <v>37</v>
      </c>
      <c r="J494" s="65">
        <v>20</v>
      </c>
      <c r="K494" s="65">
        <v>2020</v>
      </c>
      <c r="L494" s="201"/>
      <c r="M494" s="37">
        <v>8</v>
      </c>
      <c r="N494" s="37" t="s">
        <v>54</v>
      </c>
      <c r="O494" s="37" t="s">
        <v>54</v>
      </c>
      <c r="P494" s="37" t="s">
        <v>62</v>
      </c>
      <c r="Q494" s="231">
        <v>2280</v>
      </c>
      <c r="R494" s="60">
        <v>0</v>
      </c>
      <c r="S494" s="60">
        <f t="shared" si="12"/>
        <v>18240</v>
      </c>
      <c r="T494" s="37" t="s">
        <v>41</v>
      </c>
      <c r="U494" s="131" t="s">
        <v>2273</v>
      </c>
      <c r="V494" s="131" t="s">
        <v>63</v>
      </c>
      <c r="W494" s="131" t="s">
        <v>64</v>
      </c>
      <c r="X494" s="215" t="s">
        <v>58</v>
      </c>
    </row>
    <row r="495" spans="1:24" ht="99.75" hidden="1" customHeight="1">
      <c r="A495" s="37" t="s">
        <v>30</v>
      </c>
      <c r="B495" s="37" t="s">
        <v>51</v>
      </c>
      <c r="C495" s="37" t="s">
        <v>51</v>
      </c>
      <c r="D495" s="37" t="s">
        <v>88</v>
      </c>
      <c r="E495" s="37">
        <v>15</v>
      </c>
      <c r="F495" s="37" t="s">
        <v>61</v>
      </c>
      <c r="G495" s="37" t="s">
        <v>45</v>
      </c>
      <c r="H495" s="12" t="s">
        <v>36</v>
      </c>
      <c r="I495" s="37" t="s">
        <v>37</v>
      </c>
      <c r="J495" s="65">
        <v>20</v>
      </c>
      <c r="K495" s="65">
        <v>2020</v>
      </c>
      <c r="L495" s="201"/>
      <c r="M495" s="37">
        <v>8</v>
      </c>
      <c r="N495" s="37" t="s">
        <v>54</v>
      </c>
      <c r="O495" s="37" t="s">
        <v>54</v>
      </c>
      <c r="P495" s="37" t="s">
        <v>62</v>
      </c>
      <c r="Q495" s="231">
        <v>2280</v>
      </c>
      <c r="R495" s="60">
        <v>0</v>
      </c>
      <c r="S495" s="60">
        <f t="shared" si="12"/>
        <v>18240</v>
      </c>
      <c r="T495" s="37" t="s">
        <v>41</v>
      </c>
      <c r="U495" s="131" t="s">
        <v>2273</v>
      </c>
      <c r="V495" s="131" t="s">
        <v>63</v>
      </c>
      <c r="W495" s="131" t="s">
        <v>64</v>
      </c>
      <c r="X495" s="215" t="s">
        <v>58</v>
      </c>
    </row>
    <row r="496" spans="1:24" ht="71.25" hidden="1" customHeight="1">
      <c r="A496" s="37" t="s">
        <v>30</v>
      </c>
      <c r="B496" s="37" t="s">
        <v>51</v>
      </c>
      <c r="C496" s="37" t="s">
        <v>51</v>
      </c>
      <c r="D496" s="37" t="s">
        <v>65</v>
      </c>
      <c r="E496" s="37">
        <v>20</v>
      </c>
      <c r="F496" s="37" t="s">
        <v>66</v>
      </c>
      <c r="G496" s="37" t="s">
        <v>45</v>
      </c>
      <c r="H496" s="12" t="s">
        <v>36</v>
      </c>
      <c r="I496" s="37" t="s">
        <v>46</v>
      </c>
      <c r="J496" s="37">
        <v>20</v>
      </c>
      <c r="K496" s="65">
        <v>2020</v>
      </c>
      <c r="L496" s="201"/>
      <c r="M496" s="37">
        <v>50</v>
      </c>
      <c r="N496" s="37" t="s">
        <v>54</v>
      </c>
      <c r="O496" s="37" t="s">
        <v>54</v>
      </c>
      <c r="P496" s="37" t="s">
        <v>67</v>
      </c>
      <c r="Q496" s="231">
        <v>0</v>
      </c>
      <c r="R496" s="60">
        <v>0</v>
      </c>
      <c r="S496" s="60">
        <f t="shared" si="12"/>
        <v>0</v>
      </c>
      <c r="T496" s="37" t="s">
        <v>68</v>
      </c>
      <c r="U496" s="131" t="s">
        <v>2270</v>
      </c>
      <c r="V496" s="131" t="s">
        <v>48</v>
      </c>
      <c r="W496" s="131" t="s">
        <v>69</v>
      </c>
      <c r="X496" s="215" t="s">
        <v>50</v>
      </c>
    </row>
    <row r="497" spans="1:24" ht="128.25" hidden="1" customHeight="1">
      <c r="A497" s="37" t="s">
        <v>30</v>
      </c>
      <c r="B497" s="37" t="s">
        <v>51</v>
      </c>
      <c r="C497" s="37" t="s">
        <v>51</v>
      </c>
      <c r="D497" s="37" t="s">
        <v>70</v>
      </c>
      <c r="E497" s="37">
        <v>20</v>
      </c>
      <c r="F497" s="37" t="s">
        <v>71</v>
      </c>
      <c r="G497" s="37" t="s">
        <v>45</v>
      </c>
      <c r="H497" s="12" t="s">
        <v>36</v>
      </c>
      <c r="I497" s="37" t="s">
        <v>37</v>
      </c>
      <c r="J497" s="201"/>
      <c r="K497" s="65">
        <v>2020</v>
      </c>
      <c r="L497" s="201"/>
      <c r="M497" s="37">
        <v>30</v>
      </c>
      <c r="N497" s="37" t="s">
        <v>54</v>
      </c>
      <c r="O497" s="37" t="s">
        <v>54</v>
      </c>
      <c r="P497" s="37" t="s">
        <v>55</v>
      </c>
      <c r="Q497" s="231">
        <v>0</v>
      </c>
      <c r="R497" s="60">
        <v>0</v>
      </c>
      <c r="S497" s="60">
        <f t="shared" si="12"/>
        <v>0</v>
      </c>
      <c r="T497" s="37" t="s">
        <v>41</v>
      </c>
      <c r="U497" s="131" t="s">
        <v>2271</v>
      </c>
      <c r="V497" s="131" t="s">
        <v>48</v>
      </c>
      <c r="W497" s="131" t="s">
        <v>72</v>
      </c>
      <c r="X497" s="215" t="s">
        <v>50</v>
      </c>
    </row>
    <row r="498" spans="1:24" ht="71.25" hidden="1" customHeight="1">
      <c r="A498" s="37" t="s">
        <v>30</v>
      </c>
      <c r="B498" s="37" t="s">
        <v>51</v>
      </c>
      <c r="C498" s="37" t="s">
        <v>51</v>
      </c>
      <c r="D498" s="37" t="s">
        <v>73</v>
      </c>
      <c r="E498" s="37">
        <v>20</v>
      </c>
      <c r="F498" s="37" t="s">
        <v>71</v>
      </c>
      <c r="G498" s="37" t="s">
        <v>45</v>
      </c>
      <c r="H498" s="12" t="s">
        <v>36</v>
      </c>
      <c r="I498" s="37" t="s">
        <v>37</v>
      </c>
      <c r="J498" s="201"/>
      <c r="K498" s="65">
        <v>2020</v>
      </c>
      <c r="L498" s="201"/>
      <c r="M498" s="37">
        <v>30</v>
      </c>
      <c r="N498" s="37" t="s">
        <v>54</v>
      </c>
      <c r="O498" s="37" t="s">
        <v>54</v>
      </c>
      <c r="P498" s="37" t="s">
        <v>55</v>
      </c>
      <c r="Q498" s="231">
        <v>0</v>
      </c>
      <c r="R498" s="60">
        <v>0</v>
      </c>
      <c r="S498" s="60">
        <f t="shared" si="12"/>
        <v>0</v>
      </c>
      <c r="T498" s="37" t="s">
        <v>41</v>
      </c>
      <c r="U498" s="131" t="s">
        <v>2271</v>
      </c>
      <c r="V498" s="131" t="s">
        <v>48</v>
      </c>
      <c r="W498" s="131" t="s">
        <v>72</v>
      </c>
      <c r="X498" s="215" t="s">
        <v>50</v>
      </c>
    </row>
    <row r="499" spans="1:24" ht="142.5" hidden="1" customHeight="1">
      <c r="A499" s="37" t="s">
        <v>30</v>
      </c>
      <c r="B499" s="37" t="s">
        <v>30</v>
      </c>
      <c r="C499" s="37" t="s">
        <v>30</v>
      </c>
      <c r="D499" s="37" t="s">
        <v>483</v>
      </c>
      <c r="E499" s="37">
        <v>15</v>
      </c>
      <c r="F499" s="37" t="s">
        <v>484</v>
      </c>
      <c r="G499" s="37" t="s">
        <v>145</v>
      </c>
      <c r="H499" s="12" t="s">
        <v>36</v>
      </c>
      <c r="I499" s="37" t="s">
        <v>46</v>
      </c>
      <c r="J499" s="62">
        <v>180</v>
      </c>
      <c r="K499" s="65" t="s">
        <v>485</v>
      </c>
      <c r="L499" s="65" t="s">
        <v>147</v>
      </c>
      <c r="M499" s="37">
        <v>1</v>
      </c>
      <c r="N499" s="37">
        <v>1491169</v>
      </c>
      <c r="O499" s="37" t="s">
        <v>486</v>
      </c>
      <c r="P499" s="37" t="s">
        <v>162</v>
      </c>
      <c r="Q499" s="60">
        <v>0</v>
      </c>
      <c r="R499" s="60">
        <v>0</v>
      </c>
      <c r="S499" s="60">
        <f t="shared" si="12"/>
        <v>0</v>
      </c>
      <c r="T499" s="37" t="s">
        <v>145</v>
      </c>
      <c r="U499" s="37"/>
      <c r="V499" s="216" t="s">
        <v>218</v>
      </c>
      <c r="W499" s="216" t="s">
        <v>398</v>
      </c>
      <c r="X499" s="217"/>
    </row>
    <row r="500" spans="1:24" ht="142.5" hidden="1" customHeight="1">
      <c r="A500" s="37" t="s">
        <v>30</v>
      </c>
      <c r="B500" s="37" t="s">
        <v>30</v>
      </c>
      <c r="C500" s="37" t="s">
        <v>30</v>
      </c>
      <c r="D500" s="37" t="s">
        <v>483</v>
      </c>
      <c r="E500" s="37">
        <v>15</v>
      </c>
      <c r="F500" s="37" t="s">
        <v>435</v>
      </c>
      <c r="G500" s="37" t="s">
        <v>145</v>
      </c>
      <c r="H500" s="12" t="s">
        <v>36</v>
      </c>
      <c r="I500" s="37" t="s">
        <v>46</v>
      </c>
      <c r="J500" s="62">
        <v>180</v>
      </c>
      <c r="K500" s="65" t="s">
        <v>485</v>
      </c>
      <c r="L500" s="65" t="s">
        <v>147</v>
      </c>
      <c r="M500" s="37">
        <v>1</v>
      </c>
      <c r="N500" s="37">
        <v>1491169</v>
      </c>
      <c r="O500" s="37" t="s">
        <v>486</v>
      </c>
      <c r="P500" s="37" t="s">
        <v>162</v>
      </c>
      <c r="Q500" s="60">
        <v>0</v>
      </c>
      <c r="R500" s="60">
        <v>0</v>
      </c>
      <c r="S500" s="60">
        <f t="shared" si="12"/>
        <v>0</v>
      </c>
      <c r="T500" s="37" t="s">
        <v>145</v>
      </c>
      <c r="U500" s="37"/>
      <c r="V500" s="131" t="s">
        <v>148</v>
      </c>
      <c r="W500" s="131" t="s">
        <v>157</v>
      </c>
      <c r="X500" s="217"/>
    </row>
    <row r="501" spans="1:24" ht="142.5" hidden="1" customHeight="1">
      <c r="A501" s="37" t="s">
        <v>30</v>
      </c>
      <c r="B501" s="37" t="s">
        <v>284</v>
      </c>
      <c r="C501" s="37" t="s">
        <v>284</v>
      </c>
      <c r="D501" s="37" t="s">
        <v>308</v>
      </c>
      <c r="E501" s="37">
        <v>15</v>
      </c>
      <c r="F501" s="37" t="s">
        <v>309</v>
      </c>
      <c r="G501" s="37" t="s">
        <v>35</v>
      </c>
      <c r="H501" s="37" t="s">
        <v>310</v>
      </c>
      <c r="I501" s="37" t="s">
        <v>37</v>
      </c>
      <c r="J501" s="62">
        <v>32</v>
      </c>
      <c r="K501" s="65" t="s">
        <v>295</v>
      </c>
      <c r="L501" s="201"/>
      <c r="M501" s="37">
        <v>1</v>
      </c>
      <c r="N501" s="37">
        <v>2092294</v>
      </c>
      <c r="O501" s="37" t="s">
        <v>311</v>
      </c>
      <c r="P501" s="37" t="s">
        <v>268</v>
      </c>
      <c r="Q501" s="60">
        <v>1000</v>
      </c>
      <c r="R501" s="60">
        <v>9200</v>
      </c>
      <c r="S501" s="60">
        <f t="shared" si="12"/>
        <v>10200</v>
      </c>
      <c r="T501" s="37" t="s">
        <v>41</v>
      </c>
      <c r="U501" s="37"/>
      <c r="V501" s="131" t="s">
        <v>148</v>
      </c>
      <c r="W501" s="221" t="s">
        <v>149</v>
      </c>
      <c r="X501" s="217"/>
    </row>
    <row r="502" spans="1:24" ht="142.5" hidden="1" customHeight="1">
      <c r="A502" s="37" t="s">
        <v>30</v>
      </c>
      <c r="B502" s="37" t="s">
        <v>284</v>
      </c>
      <c r="C502" s="37" t="s">
        <v>284</v>
      </c>
      <c r="D502" s="37" t="s">
        <v>308</v>
      </c>
      <c r="E502" s="37">
        <v>15</v>
      </c>
      <c r="F502" s="37" t="s">
        <v>309</v>
      </c>
      <c r="G502" s="37" t="s">
        <v>35</v>
      </c>
      <c r="H502" s="37" t="s">
        <v>310</v>
      </c>
      <c r="I502" s="37" t="s">
        <v>37</v>
      </c>
      <c r="J502" s="62">
        <v>32</v>
      </c>
      <c r="K502" s="65" t="s">
        <v>295</v>
      </c>
      <c r="L502" s="201"/>
      <c r="M502" s="37">
        <v>1</v>
      </c>
      <c r="N502" s="37">
        <v>1491857</v>
      </c>
      <c r="O502" s="37" t="s">
        <v>312</v>
      </c>
      <c r="P502" s="37" t="s">
        <v>107</v>
      </c>
      <c r="Q502" s="60">
        <v>1000</v>
      </c>
      <c r="R502" s="60">
        <v>9200</v>
      </c>
      <c r="S502" s="60">
        <f t="shared" si="12"/>
        <v>10200</v>
      </c>
      <c r="T502" s="37" t="s">
        <v>41</v>
      </c>
      <c r="U502" s="37"/>
      <c r="V502" s="131" t="s">
        <v>148</v>
      </c>
      <c r="W502" s="221" t="s">
        <v>149</v>
      </c>
      <c r="X502" s="217"/>
    </row>
    <row r="503" spans="1:24" ht="85.5" hidden="1" customHeight="1">
      <c r="A503" s="12" t="s">
        <v>30</v>
      </c>
      <c r="B503" s="12" t="s">
        <v>284</v>
      </c>
      <c r="C503" s="12" t="s">
        <v>284</v>
      </c>
      <c r="D503" s="12" t="s">
        <v>308</v>
      </c>
      <c r="E503" s="12">
        <v>15</v>
      </c>
      <c r="F503" s="12" t="s">
        <v>313</v>
      </c>
      <c r="G503" s="12" t="s">
        <v>35</v>
      </c>
      <c r="H503" s="12" t="s">
        <v>314</v>
      </c>
      <c r="I503" s="12" t="s">
        <v>37</v>
      </c>
      <c r="J503" s="62">
        <v>8</v>
      </c>
      <c r="K503" s="65" t="s">
        <v>303</v>
      </c>
      <c r="L503" s="201"/>
      <c r="M503" s="12">
        <v>1</v>
      </c>
      <c r="N503" s="12">
        <v>1491857</v>
      </c>
      <c r="O503" s="12" t="s">
        <v>312</v>
      </c>
      <c r="P503" s="234" t="s">
        <v>107</v>
      </c>
      <c r="Q503" s="64">
        <v>0</v>
      </c>
      <c r="R503" s="64">
        <v>0</v>
      </c>
      <c r="S503" s="64">
        <f t="shared" si="12"/>
        <v>0</v>
      </c>
      <c r="T503" s="12" t="s">
        <v>41</v>
      </c>
      <c r="U503" s="221" t="s">
        <v>2235</v>
      </c>
      <c r="V503" s="221" t="s">
        <v>230</v>
      </c>
      <c r="W503" s="221" t="s">
        <v>231</v>
      </c>
      <c r="X503" s="215" t="s">
        <v>78</v>
      </c>
    </row>
    <row r="504" spans="1:24" ht="114" hidden="1" customHeight="1">
      <c r="A504" s="12" t="s">
        <v>30</v>
      </c>
      <c r="B504" s="12" t="s">
        <v>284</v>
      </c>
      <c r="C504" s="12" t="s">
        <v>284</v>
      </c>
      <c r="D504" s="12" t="s">
        <v>308</v>
      </c>
      <c r="E504" s="12">
        <v>15</v>
      </c>
      <c r="F504" s="12" t="s">
        <v>313</v>
      </c>
      <c r="G504" s="12" t="s">
        <v>35</v>
      </c>
      <c r="H504" s="12" t="s">
        <v>314</v>
      </c>
      <c r="I504" s="12" t="s">
        <v>37</v>
      </c>
      <c r="J504" s="62">
        <v>8</v>
      </c>
      <c r="K504" s="65" t="s">
        <v>303</v>
      </c>
      <c r="L504" s="201"/>
      <c r="M504" s="12">
        <v>1</v>
      </c>
      <c r="N504" s="12">
        <v>2092294</v>
      </c>
      <c r="O504" s="12" t="s">
        <v>315</v>
      </c>
      <c r="P504" s="12" t="s">
        <v>268</v>
      </c>
      <c r="Q504" s="64">
        <v>0</v>
      </c>
      <c r="R504" s="64">
        <v>0</v>
      </c>
      <c r="S504" s="64">
        <f t="shared" si="12"/>
        <v>0</v>
      </c>
      <c r="T504" s="12" t="s">
        <v>41</v>
      </c>
      <c r="U504" s="221" t="s">
        <v>2235</v>
      </c>
      <c r="V504" s="221" t="s">
        <v>230</v>
      </c>
      <c r="W504" s="221" t="s">
        <v>231</v>
      </c>
      <c r="X504" s="215" t="s">
        <v>78</v>
      </c>
    </row>
    <row r="505" spans="1:24" ht="114" hidden="1" customHeight="1">
      <c r="A505" s="12" t="s">
        <v>30</v>
      </c>
      <c r="B505" s="12" t="s">
        <v>284</v>
      </c>
      <c r="C505" s="12" t="s">
        <v>284</v>
      </c>
      <c r="D505" s="12" t="s">
        <v>308</v>
      </c>
      <c r="E505" s="12">
        <v>15</v>
      </c>
      <c r="F505" s="12" t="s">
        <v>313</v>
      </c>
      <c r="G505" s="12" t="s">
        <v>35</v>
      </c>
      <c r="H505" s="12" t="s">
        <v>314</v>
      </c>
      <c r="I505" s="12" t="s">
        <v>37</v>
      </c>
      <c r="J505" s="62">
        <v>8</v>
      </c>
      <c r="K505" s="65" t="s">
        <v>303</v>
      </c>
      <c r="L505" s="201"/>
      <c r="M505" s="12">
        <v>1</v>
      </c>
      <c r="N505" s="12">
        <v>1636635</v>
      </c>
      <c r="O505" s="12" t="s">
        <v>316</v>
      </c>
      <c r="P505" s="12" t="s">
        <v>40</v>
      </c>
      <c r="Q505" s="64">
        <v>0</v>
      </c>
      <c r="R505" s="64">
        <v>0</v>
      </c>
      <c r="S505" s="64">
        <f t="shared" si="12"/>
        <v>0</v>
      </c>
      <c r="T505" s="12" t="s">
        <v>41</v>
      </c>
      <c r="U505" s="221" t="s">
        <v>2235</v>
      </c>
      <c r="V505" s="221" t="s">
        <v>230</v>
      </c>
      <c r="W505" s="221" t="s">
        <v>231</v>
      </c>
      <c r="X505" s="215" t="s">
        <v>78</v>
      </c>
    </row>
    <row r="506" spans="1:24" ht="114" hidden="1" customHeight="1">
      <c r="A506" s="12" t="s">
        <v>30</v>
      </c>
      <c r="B506" s="12" t="s">
        <v>284</v>
      </c>
      <c r="C506" s="12" t="s">
        <v>284</v>
      </c>
      <c r="D506" s="12" t="s">
        <v>308</v>
      </c>
      <c r="E506" s="12">
        <v>15</v>
      </c>
      <c r="F506" s="12" t="s">
        <v>313</v>
      </c>
      <c r="G506" s="12" t="s">
        <v>35</v>
      </c>
      <c r="H506" s="12" t="s">
        <v>314</v>
      </c>
      <c r="I506" s="12" t="s">
        <v>37</v>
      </c>
      <c r="J506" s="62">
        <v>8</v>
      </c>
      <c r="K506" s="65" t="s">
        <v>303</v>
      </c>
      <c r="L506" s="201"/>
      <c r="M506" s="12">
        <v>1</v>
      </c>
      <c r="N506" s="12">
        <v>1492858</v>
      </c>
      <c r="O506" s="12" t="s">
        <v>317</v>
      </c>
      <c r="P506" s="12" t="s">
        <v>162</v>
      </c>
      <c r="Q506" s="64">
        <v>0</v>
      </c>
      <c r="R506" s="64">
        <v>0</v>
      </c>
      <c r="S506" s="64">
        <f t="shared" si="12"/>
        <v>0</v>
      </c>
      <c r="T506" s="12" t="s">
        <v>41</v>
      </c>
      <c r="U506" s="221" t="s">
        <v>2235</v>
      </c>
      <c r="V506" s="221" t="s">
        <v>230</v>
      </c>
      <c r="W506" s="221" t="s">
        <v>231</v>
      </c>
      <c r="X506" s="215" t="s">
        <v>78</v>
      </c>
    </row>
    <row r="507" spans="1:24" ht="114" hidden="1" customHeight="1">
      <c r="A507" s="12" t="s">
        <v>30</v>
      </c>
      <c r="B507" s="12" t="s">
        <v>284</v>
      </c>
      <c r="C507" s="12" t="s">
        <v>284</v>
      </c>
      <c r="D507" s="12" t="s">
        <v>308</v>
      </c>
      <c r="E507" s="12">
        <v>15</v>
      </c>
      <c r="F507" s="12" t="s">
        <v>313</v>
      </c>
      <c r="G507" s="12" t="s">
        <v>35</v>
      </c>
      <c r="H507" s="12" t="s">
        <v>314</v>
      </c>
      <c r="I507" s="12" t="s">
        <v>37</v>
      </c>
      <c r="J507" s="62">
        <v>8</v>
      </c>
      <c r="K507" s="65" t="s">
        <v>303</v>
      </c>
      <c r="L507" s="201"/>
      <c r="M507" s="12">
        <v>1</v>
      </c>
      <c r="N507" s="12">
        <v>1518751</v>
      </c>
      <c r="O507" s="12" t="s">
        <v>318</v>
      </c>
      <c r="P507" s="12" t="s">
        <v>162</v>
      </c>
      <c r="Q507" s="64">
        <v>0</v>
      </c>
      <c r="R507" s="64">
        <v>0</v>
      </c>
      <c r="S507" s="64">
        <f t="shared" si="12"/>
        <v>0</v>
      </c>
      <c r="T507" s="12" t="s">
        <v>41</v>
      </c>
      <c r="U507" s="221" t="s">
        <v>2235</v>
      </c>
      <c r="V507" s="221" t="s">
        <v>230</v>
      </c>
      <c r="W507" s="221" t="s">
        <v>231</v>
      </c>
      <c r="X507" s="215" t="s">
        <v>78</v>
      </c>
    </row>
    <row r="508" spans="1:24" ht="114" hidden="1" customHeight="1">
      <c r="A508" s="12" t="s">
        <v>30</v>
      </c>
      <c r="B508" s="12" t="s">
        <v>284</v>
      </c>
      <c r="C508" s="12" t="s">
        <v>284</v>
      </c>
      <c r="D508" s="12" t="s">
        <v>308</v>
      </c>
      <c r="E508" s="12">
        <v>15</v>
      </c>
      <c r="F508" s="12" t="s">
        <v>313</v>
      </c>
      <c r="G508" s="12" t="s">
        <v>35</v>
      </c>
      <c r="H508" s="12" t="s">
        <v>314</v>
      </c>
      <c r="I508" s="12" t="s">
        <v>37</v>
      </c>
      <c r="J508" s="62">
        <v>8</v>
      </c>
      <c r="K508" s="65" t="s">
        <v>303</v>
      </c>
      <c r="L508" s="201"/>
      <c r="M508" s="12">
        <v>1</v>
      </c>
      <c r="N508" s="12">
        <v>445195</v>
      </c>
      <c r="O508" s="12" t="s">
        <v>319</v>
      </c>
      <c r="P508" s="234" t="s">
        <v>107</v>
      </c>
      <c r="Q508" s="64">
        <v>0</v>
      </c>
      <c r="R508" s="64">
        <v>0</v>
      </c>
      <c r="S508" s="64">
        <f t="shared" si="12"/>
        <v>0</v>
      </c>
      <c r="T508" s="12" t="s">
        <v>41</v>
      </c>
      <c r="U508" s="221" t="s">
        <v>2235</v>
      </c>
      <c r="V508" s="221" t="s">
        <v>230</v>
      </c>
      <c r="W508" s="221" t="s">
        <v>231</v>
      </c>
      <c r="X508" s="215" t="s">
        <v>78</v>
      </c>
    </row>
    <row r="509" spans="1:24" ht="114" hidden="1" customHeight="1">
      <c r="A509" s="12" t="s">
        <v>30</v>
      </c>
      <c r="B509" s="12" t="s">
        <v>284</v>
      </c>
      <c r="C509" s="12" t="s">
        <v>284</v>
      </c>
      <c r="D509" s="12" t="s">
        <v>308</v>
      </c>
      <c r="E509" s="12">
        <v>15</v>
      </c>
      <c r="F509" s="12" t="s">
        <v>313</v>
      </c>
      <c r="G509" s="12" t="s">
        <v>35</v>
      </c>
      <c r="H509" s="12" t="s">
        <v>314</v>
      </c>
      <c r="I509" s="12" t="s">
        <v>37</v>
      </c>
      <c r="J509" s="62">
        <v>8</v>
      </c>
      <c r="K509" s="65" t="s">
        <v>303</v>
      </c>
      <c r="L509" s="201"/>
      <c r="M509" s="12">
        <v>1</v>
      </c>
      <c r="N509" s="12">
        <v>1980441</v>
      </c>
      <c r="O509" s="12" t="s">
        <v>320</v>
      </c>
      <c r="P509" s="234" t="s">
        <v>107</v>
      </c>
      <c r="Q509" s="64">
        <v>0</v>
      </c>
      <c r="R509" s="64">
        <v>0</v>
      </c>
      <c r="S509" s="64">
        <f t="shared" si="12"/>
        <v>0</v>
      </c>
      <c r="T509" s="12" t="s">
        <v>41</v>
      </c>
      <c r="U509" s="221" t="s">
        <v>2235</v>
      </c>
      <c r="V509" s="221" t="s">
        <v>230</v>
      </c>
      <c r="W509" s="221" t="s">
        <v>231</v>
      </c>
      <c r="X509" s="215" t="s">
        <v>78</v>
      </c>
    </row>
    <row r="510" spans="1:24" ht="71.25" hidden="1" customHeight="1">
      <c r="A510" s="12" t="s">
        <v>30</v>
      </c>
      <c r="B510" s="12" t="s">
        <v>284</v>
      </c>
      <c r="C510" s="12" t="s">
        <v>284</v>
      </c>
      <c r="D510" s="12" t="s">
        <v>308</v>
      </c>
      <c r="E510" s="12">
        <v>15</v>
      </c>
      <c r="F510" s="12" t="s">
        <v>313</v>
      </c>
      <c r="G510" s="12" t="s">
        <v>35</v>
      </c>
      <c r="H510" s="12" t="s">
        <v>314</v>
      </c>
      <c r="I510" s="12" t="s">
        <v>37</v>
      </c>
      <c r="J510" s="62">
        <v>8</v>
      </c>
      <c r="K510" s="65" t="s">
        <v>303</v>
      </c>
      <c r="L510" s="201"/>
      <c r="M510" s="12">
        <v>1</v>
      </c>
      <c r="N510" s="12">
        <v>1525343</v>
      </c>
      <c r="O510" s="12" t="s">
        <v>321</v>
      </c>
      <c r="P510" s="12" t="s">
        <v>107</v>
      </c>
      <c r="Q510" s="64">
        <v>0</v>
      </c>
      <c r="R510" s="64">
        <v>0</v>
      </c>
      <c r="S510" s="64">
        <f t="shared" si="12"/>
        <v>0</v>
      </c>
      <c r="T510" s="12" t="s">
        <v>41</v>
      </c>
      <c r="U510" s="221" t="s">
        <v>2235</v>
      </c>
      <c r="V510" s="221" t="s">
        <v>230</v>
      </c>
      <c r="W510" s="221" t="s">
        <v>231</v>
      </c>
      <c r="X510" s="215" t="s">
        <v>78</v>
      </c>
    </row>
    <row r="511" spans="1:24" ht="142.5" hidden="1" customHeight="1">
      <c r="A511" s="12" t="s">
        <v>30</v>
      </c>
      <c r="B511" s="12" t="s">
        <v>284</v>
      </c>
      <c r="C511" s="12" t="s">
        <v>284</v>
      </c>
      <c r="D511" s="12" t="s">
        <v>308</v>
      </c>
      <c r="E511" s="12">
        <v>15</v>
      </c>
      <c r="F511" s="12" t="s">
        <v>313</v>
      </c>
      <c r="G511" s="12" t="s">
        <v>35</v>
      </c>
      <c r="H511" s="12" t="s">
        <v>314</v>
      </c>
      <c r="I511" s="12" t="s">
        <v>37</v>
      </c>
      <c r="J511" s="62">
        <v>8</v>
      </c>
      <c r="K511" s="65" t="s">
        <v>303</v>
      </c>
      <c r="L511" s="201"/>
      <c r="M511" s="12">
        <v>1</v>
      </c>
      <c r="N511" s="12">
        <v>1518749</v>
      </c>
      <c r="O511" s="12" t="s">
        <v>322</v>
      </c>
      <c r="P511" s="12" t="s">
        <v>107</v>
      </c>
      <c r="Q511" s="64">
        <v>0</v>
      </c>
      <c r="R511" s="64">
        <v>0</v>
      </c>
      <c r="S511" s="64">
        <f t="shared" si="12"/>
        <v>0</v>
      </c>
      <c r="T511" s="12" t="s">
        <v>41</v>
      </c>
      <c r="U511" s="221" t="s">
        <v>2235</v>
      </c>
      <c r="V511" s="221" t="s">
        <v>230</v>
      </c>
      <c r="W511" s="221" t="s">
        <v>231</v>
      </c>
      <c r="X511" s="215" t="s">
        <v>78</v>
      </c>
    </row>
    <row r="512" spans="1:24" ht="142.5" hidden="1" customHeight="1">
      <c r="A512" s="12" t="s">
        <v>30</v>
      </c>
      <c r="B512" s="12" t="s">
        <v>284</v>
      </c>
      <c r="C512" s="12" t="s">
        <v>284</v>
      </c>
      <c r="D512" s="12" t="s">
        <v>308</v>
      </c>
      <c r="E512" s="12">
        <v>15</v>
      </c>
      <c r="F512" s="12" t="s">
        <v>313</v>
      </c>
      <c r="G512" s="12" t="s">
        <v>35</v>
      </c>
      <c r="H512" s="12" t="s">
        <v>314</v>
      </c>
      <c r="I512" s="12" t="s">
        <v>37</v>
      </c>
      <c r="J512" s="62">
        <v>8</v>
      </c>
      <c r="K512" s="65" t="s">
        <v>303</v>
      </c>
      <c r="L512" s="201"/>
      <c r="M512" s="12">
        <v>1</v>
      </c>
      <c r="N512" s="12">
        <v>2264120</v>
      </c>
      <c r="O512" s="12" t="s">
        <v>323</v>
      </c>
      <c r="P512" s="12" t="s">
        <v>40</v>
      </c>
      <c r="Q512" s="64">
        <v>0</v>
      </c>
      <c r="R512" s="64">
        <v>0</v>
      </c>
      <c r="S512" s="64">
        <f t="shared" si="12"/>
        <v>0</v>
      </c>
      <c r="T512" s="12" t="s">
        <v>41</v>
      </c>
      <c r="U512" s="221" t="s">
        <v>2235</v>
      </c>
      <c r="V512" s="221" t="s">
        <v>230</v>
      </c>
      <c r="W512" s="221" t="s">
        <v>231</v>
      </c>
      <c r="X512" s="215" t="s">
        <v>78</v>
      </c>
    </row>
    <row r="513" spans="1:24" ht="142.5" hidden="1" customHeight="1">
      <c r="A513" s="12" t="s">
        <v>30</v>
      </c>
      <c r="B513" s="12" t="s">
        <v>31</v>
      </c>
      <c r="C513" s="12" t="s">
        <v>32</v>
      </c>
      <c r="D513" s="12" t="s">
        <v>33</v>
      </c>
      <c r="E513" s="12">
        <v>15</v>
      </c>
      <c r="F513" s="12" t="s">
        <v>34</v>
      </c>
      <c r="G513" s="12" t="s">
        <v>35</v>
      </c>
      <c r="H513" s="12" t="s">
        <v>36</v>
      </c>
      <c r="I513" s="12" t="s">
        <v>37</v>
      </c>
      <c r="J513" s="62">
        <v>21</v>
      </c>
      <c r="K513" s="65" t="s">
        <v>38</v>
      </c>
      <c r="L513" s="201"/>
      <c r="M513" s="12">
        <v>1</v>
      </c>
      <c r="N513" s="12">
        <v>1820878</v>
      </c>
      <c r="O513" s="12" t="s">
        <v>39</v>
      </c>
      <c r="P513" s="12" t="s">
        <v>40</v>
      </c>
      <c r="Q513" s="232">
        <v>0</v>
      </c>
      <c r="R513" s="64">
        <v>0</v>
      </c>
      <c r="S513" s="64">
        <f t="shared" si="12"/>
        <v>0</v>
      </c>
      <c r="T513" s="12" t="s">
        <v>41</v>
      </c>
      <c r="U513" s="221" t="s">
        <v>2235</v>
      </c>
      <c r="V513" s="210" t="s">
        <v>42</v>
      </c>
      <c r="W513" s="221" t="s">
        <v>43</v>
      </c>
      <c r="X513" s="217"/>
    </row>
    <row r="514" spans="1:24" ht="114" hidden="1" customHeight="1">
      <c r="A514" s="12" t="s">
        <v>30</v>
      </c>
      <c r="B514" s="12" t="s">
        <v>284</v>
      </c>
      <c r="C514" s="12" t="s">
        <v>284</v>
      </c>
      <c r="D514" s="12" t="s">
        <v>308</v>
      </c>
      <c r="E514" s="12">
        <v>15</v>
      </c>
      <c r="F514" s="12" t="s">
        <v>324</v>
      </c>
      <c r="G514" s="12" t="s">
        <v>35</v>
      </c>
      <c r="H514" s="12" t="s">
        <v>36</v>
      </c>
      <c r="I514" s="12" t="s">
        <v>37</v>
      </c>
      <c r="J514" s="62">
        <v>24</v>
      </c>
      <c r="K514" s="65" t="s">
        <v>325</v>
      </c>
      <c r="L514" s="201"/>
      <c r="M514" s="12">
        <v>1</v>
      </c>
      <c r="N514" s="12">
        <v>1518751</v>
      </c>
      <c r="O514" s="12" t="s">
        <v>318</v>
      </c>
      <c r="P514" s="12" t="s">
        <v>162</v>
      </c>
      <c r="Q514" s="232">
        <v>0</v>
      </c>
      <c r="R514" s="64">
        <v>0</v>
      </c>
      <c r="S514" s="64">
        <f t="shared" si="12"/>
        <v>0</v>
      </c>
      <c r="T514" s="12" t="s">
        <v>41</v>
      </c>
      <c r="U514" s="221" t="s">
        <v>2235</v>
      </c>
      <c r="V514" s="221" t="s">
        <v>230</v>
      </c>
      <c r="W514" s="221" t="s">
        <v>231</v>
      </c>
      <c r="X514" s="215" t="s">
        <v>78</v>
      </c>
    </row>
    <row r="515" spans="1:24" ht="128.25" hidden="1" customHeight="1">
      <c r="A515" s="12" t="s">
        <v>30</v>
      </c>
      <c r="B515" s="12" t="s">
        <v>284</v>
      </c>
      <c r="C515" s="12" t="s">
        <v>284</v>
      </c>
      <c r="D515" s="12" t="s">
        <v>308</v>
      </c>
      <c r="E515" s="12">
        <v>15</v>
      </c>
      <c r="F515" s="12" t="s">
        <v>324</v>
      </c>
      <c r="G515" s="12" t="s">
        <v>35</v>
      </c>
      <c r="H515" s="12" t="s">
        <v>36</v>
      </c>
      <c r="I515" s="12" t="s">
        <v>37</v>
      </c>
      <c r="J515" s="62">
        <v>24</v>
      </c>
      <c r="K515" s="65" t="s">
        <v>325</v>
      </c>
      <c r="L515" s="201"/>
      <c r="M515" s="12">
        <v>1</v>
      </c>
      <c r="N515" s="12">
        <v>1525343</v>
      </c>
      <c r="O515" s="12" t="s">
        <v>321</v>
      </c>
      <c r="P515" s="12" t="s">
        <v>107</v>
      </c>
      <c r="Q515" s="232">
        <v>0</v>
      </c>
      <c r="R515" s="64">
        <v>0</v>
      </c>
      <c r="S515" s="64">
        <f t="shared" si="12"/>
        <v>0</v>
      </c>
      <c r="T515" s="12" t="s">
        <v>41</v>
      </c>
      <c r="U515" s="221" t="s">
        <v>2235</v>
      </c>
      <c r="V515" s="221" t="s">
        <v>230</v>
      </c>
      <c r="W515" s="221" t="s">
        <v>231</v>
      </c>
      <c r="X515" s="215" t="s">
        <v>78</v>
      </c>
    </row>
    <row r="516" spans="1:24" ht="102.75" hidden="1" customHeight="1">
      <c r="A516" s="12" t="s">
        <v>30</v>
      </c>
      <c r="B516" s="12" t="s">
        <v>284</v>
      </c>
      <c r="C516" s="12" t="s">
        <v>284</v>
      </c>
      <c r="D516" s="12" t="s">
        <v>308</v>
      </c>
      <c r="E516" s="12">
        <v>15</v>
      </c>
      <c r="F516" s="12" t="s">
        <v>324</v>
      </c>
      <c r="G516" s="12" t="s">
        <v>35</v>
      </c>
      <c r="H516" s="12" t="s">
        <v>36</v>
      </c>
      <c r="I516" s="12" t="s">
        <v>37</v>
      </c>
      <c r="J516" s="62">
        <v>24</v>
      </c>
      <c r="K516" s="65" t="s">
        <v>325</v>
      </c>
      <c r="L516" s="201"/>
      <c r="M516" s="12">
        <v>1</v>
      </c>
      <c r="N516" s="12">
        <v>1518749</v>
      </c>
      <c r="O516" s="12" t="s">
        <v>322</v>
      </c>
      <c r="P516" s="12" t="s">
        <v>107</v>
      </c>
      <c r="Q516" s="232">
        <v>0</v>
      </c>
      <c r="R516" s="64">
        <v>0</v>
      </c>
      <c r="S516" s="64">
        <f t="shared" ref="S516:S542" si="13">(R516+Q516)*M516</f>
        <v>0</v>
      </c>
      <c r="T516" s="12" t="s">
        <v>41</v>
      </c>
      <c r="U516" s="221" t="s">
        <v>2235</v>
      </c>
      <c r="V516" s="221" t="s">
        <v>230</v>
      </c>
      <c r="W516" s="221" t="s">
        <v>231</v>
      </c>
      <c r="X516" s="215" t="s">
        <v>78</v>
      </c>
    </row>
    <row r="517" spans="1:24" ht="85.5" hidden="1" customHeight="1">
      <c r="A517" s="12" t="s">
        <v>30</v>
      </c>
      <c r="B517" s="12" t="s">
        <v>284</v>
      </c>
      <c r="C517" s="12" t="s">
        <v>284</v>
      </c>
      <c r="D517" s="12" t="s">
        <v>308</v>
      </c>
      <c r="E517" s="12">
        <v>15</v>
      </c>
      <c r="F517" s="12" t="s">
        <v>324</v>
      </c>
      <c r="G517" s="12" t="s">
        <v>35</v>
      </c>
      <c r="H517" s="12" t="s">
        <v>36</v>
      </c>
      <c r="I517" s="12" t="s">
        <v>37</v>
      </c>
      <c r="J517" s="62">
        <v>24</v>
      </c>
      <c r="K517" s="65" t="s">
        <v>325</v>
      </c>
      <c r="L517" s="201"/>
      <c r="M517" s="12">
        <v>1</v>
      </c>
      <c r="N517" s="12">
        <v>2264120</v>
      </c>
      <c r="O517" s="12" t="s">
        <v>323</v>
      </c>
      <c r="P517" s="12" t="s">
        <v>40</v>
      </c>
      <c r="Q517" s="232">
        <v>0</v>
      </c>
      <c r="R517" s="64">
        <v>0</v>
      </c>
      <c r="S517" s="64">
        <f t="shared" si="13"/>
        <v>0</v>
      </c>
      <c r="T517" s="12" t="s">
        <v>41</v>
      </c>
      <c r="U517" s="221" t="s">
        <v>2235</v>
      </c>
      <c r="V517" s="221" t="s">
        <v>230</v>
      </c>
      <c r="W517" s="221" t="s">
        <v>231</v>
      </c>
      <c r="X517" s="215" t="s">
        <v>78</v>
      </c>
    </row>
    <row r="518" spans="1:24" ht="85.5" hidden="1" customHeight="1">
      <c r="A518" s="37" t="s">
        <v>30</v>
      </c>
      <c r="B518" s="37" t="s">
        <v>30</v>
      </c>
      <c r="C518" s="37" t="s">
        <v>30</v>
      </c>
      <c r="D518" s="37" t="s">
        <v>483</v>
      </c>
      <c r="E518" s="37">
        <v>15</v>
      </c>
      <c r="F518" s="37" t="s">
        <v>487</v>
      </c>
      <c r="G518" s="37" t="s">
        <v>145</v>
      </c>
      <c r="H518" s="12" t="s">
        <v>36</v>
      </c>
      <c r="I518" s="37" t="s">
        <v>46</v>
      </c>
      <c r="J518" s="62">
        <v>180</v>
      </c>
      <c r="K518" s="65" t="s">
        <v>485</v>
      </c>
      <c r="L518" s="65" t="s">
        <v>147</v>
      </c>
      <c r="M518" s="37">
        <v>1</v>
      </c>
      <c r="N518" s="37">
        <v>1491169</v>
      </c>
      <c r="O518" s="37" t="s">
        <v>486</v>
      </c>
      <c r="P518" s="37" t="s">
        <v>162</v>
      </c>
      <c r="Q518" s="60">
        <v>0</v>
      </c>
      <c r="R518" s="60">
        <v>0</v>
      </c>
      <c r="S518" s="60">
        <f t="shared" si="13"/>
        <v>0</v>
      </c>
      <c r="T518" s="37" t="s">
        <v>145</v>
      </c>
      <c r="U518" s="37"/>
      <c r="V518" s="216" t="s">
        <v>218</v>
      </c>
      <c r="W518" s="216" t="s">
        <v>398</v>
      </c>
      <c r="X518" s="217"/>
    </row>
    <row r="519" spans="1:24" ht="85.5" hidden="1" customHeight="1">
      <c r="A519" s="37" t="s">
        <v>30</v>
      </c>
      <c r="B519" s="37" t="s">
        <v>30</v>
      </c>
      <c r="C519" s="37" t="s">
        <v>30</v>
      </c>
      <c r="D519" s="37" t="s">
        <v>483</v>
      </c>
      <c r="E519" s="37">
        <v>15</v>
      </c>
      <c r="F519" s="37" t="s">
        <v>487</v>
      </c>
      <c r="G519" s="37" t="s">
        <v>145</v>
      </c>
      <c r="H519" s="12" t="s">
        <v>36</v>
      </c>
      <c r="I519" s="37" t="s">
        <v>46</v>
      </c>
      <c r="J519" s="62">
        <v>120</v>
      </c>
      <c r="K519" s="65" t="s">
        <v>488</v>
      </c>
      <c r="L519" s="65" t="s">
        <v>152</v>
      </c>
      <c r="M519" s="37">
        <v>1</v>
      </c>
      <c r="N519" s="37">
        <v>2115007</v>
      </c>
      <c r="O519" s="37" t="s">
        <v>489</v>
      </c>
      <c r="P519" s="37" t="s">
        <v>162</v>
      </c>
      <c r="Q519" s="60">
        <v>0</v>
      </c>
      <c r="R519" s="60">
        <v>0</v>
      </c>
      <c r="S519" s="60">
        <f t="shared" si="13"/>
        <v>0</v>
      </c>
      <c r="T519" s="37" t="s">
        <v>490</v>
      </c>
      <c r="U519" s="37"/>
      <c r="V519" s="216" t="s">
        <v>218</v>
      </c>
      <c r="W519" s="216" t="s">
        <v>398</v>
      </c>
      <c r="X519" s="217"/>
    </row>
    <row r="520" spans="1:24" ht="114" hidden="1" customHeight="1">
      <c r="A520" s="37" t="s">
        <v>30</v>
      </c>
      <c r="B520" s="37" t="s">
        <v>30</v>
      </c>
      <c r="C520" s="37" t="s">
        <v>465</v>
      </c>
      <c r="D520" s="37" t="s">
        <v>466</v>
      </c>
      <c r="E520" s="37">
        <v>15</v>
      </c>
      <c r="F520" s="37" t="s">
        <v>467</v>
      </c>
      <c r="G520" s="37" t="s">
        <v>145</v>
      </c>
      <c r="H520" s="12" t="s">
        <v>36</v>
      </c>
      <c r="I520" s="37" t="s">
        <v>46</v>
      </c>
      <c r="J520" s="62">
        <v>180</v>
      </c>
      <c r="K520" s="65" t="s">
        <v>468</v>
      </c>
      <c r="L520" s="65" t="s">
        <v>216</v>
      </c>
      <c r="M520" s="37">
        <v>1</v>
      </c>
      <c r="N520" s="37">
        <v>1821518</v>
      </c>
      <c r="O520" s="37" t="s">
        <v>469</v>
      </c>
      <c r="P520" s="37" t="s">
        <v>40</v>
      </c>
      <c r="Q520" s="60">
        <v>0</v>
      </c>
      <c r="R520" s="60">
        <v>0</v>
      </c>
      <c r="S520" s="60">
        <f t="shared" si="13"/>
        <v>0</v>
      </c>
      <c r="T520" s="37" t="s">
        <v>145</v>
      </c>
      <c r="U520" s="37"/>
      <c r="V520" s="131" t="s">
        <v>148</v>
      </c>
      <c r="W520" s="131" t="s">
        <v>157</v>
      </c>
      <c r="X520" s="217"/>
    </row>
    <row r="521" spans="1:24" ht="71.25" hidden="1" customHeight="1">
      <c r="A521" s="12" t="s">
        <v>30</v>
      </c>
      <c r="B521" s="12" t="s">
        <v>30</v>
      </c>
      <c r="C521" s="12" t="s">
        <v>465</v>
      </c>
      <c r="D521" s="12" t="s">
        <v>470</v>
      </c>
      <c r="E521" s="12">
        <v>15</v>
      </c>
      <c r="F521" s="12" t="s">
        <v>471</v>
      </c>
      <c r="G521" s="12" t="s">
        <v>45</v>
      </c>
      <c r="H521" s="12" t="s">
        <v>36</v>
      </c>
      <c r="I521" s="12" t="s">
        <v>46</v>
      </c>
      <c r="J521" s="62">
        <v>130</v>
      </c>
      <c r="K521" s="65">
        <v>2020</v>
      </c>
      <c r="L521" s="201"/>
      <c r="M521" s="12">
        <v>1</v>
      </c>
      <c r="N521" s="12">
        <v>2439065</v>
      </c>
      <c r="O521" s="12" t="s">
        <v>472</v>
      </c>
      <c r="P521" s="12" t="s">
        <v>162</v>
      </c>
      <c r="Q521" s="232">
        <v>0</v>
      </c>
      <c r="R521" s="64">
        <v>0</v>
      </c>
      <c r="S521" s="64">
        <f t="shared" si="13"/>
        <v>0</v>
      </c>
      <c r="T521" s="12" t="s">
        <v>41</v>
      </c>
      <c r="U521" s="221" t="s">
        <v>2235</v>
      </c>
      <c r="V521" s="221" t="s">
        <v>48</v>
      </c>
      <c r="W521" s="221" t="s">
        <v>473</v>
      </c>
      <c r="X521" s="215" t="s">
        <v>78</v>
      </c>
    </row>
    <row r="522" spans="1:24" ht="71.25" hidden="1" customHeight="1">
      <c r="A522" s="12" t="s">
        <v>30</v>
      </c>
      <c r="B522" s="12" t="s">
        <v>30</v>
      </c>
      <c r="C522" s="12" t="s">
        <v>465</v>
      </c>
      <c r="D522" s="12" t="s">
        <v>474</v>
      </c>
      <c r="E522" s="12">
        <v>15</v>
      </c>
      <c r="F522" s="12" t="s">
        <v>471</v>
      </c>
      <c r="G522" s="12" t="s">
        <v>45</v>
      </c>
      <c r="H522" s="12" t="s">
        <v>36</v>
      </c>
      <c r="I522" s="12" t="s">
        <v>46</v>
      </c>
      <c r="J522" s="62">
        <v>130</v>
      </c>
      <c r="K522" s="65">
        <v>2020</v>
      </c>
      <c r="L522" s="201"/>
      <c r="M522" s="12">
        <v>1</v>
      </c>
      <c r="N522" s="12">
        <v>1060737</v>
      </c>
      <c r="O522" s="12" t="s">
        <v>475</v>
      </c>
      <c r="P522" s="12" t="s">
        <v>40</v>
      </c>
      <c r="Q522" s="232">
        <v>0</v>
      </c>
      <c r="R522" s="64">
        <v>0</v>
      </c>
      <c r="S522" s="64">
        <f t="shared" si="13"/>
        <v>0</v>
      </c>
      <c r="T522" s="12" t="s">
        <v>41</v>
      </c>
      <c r="U522" s="221" t="s">
        <v>2235</v>
      </c>
      <c r="V522" s="221" t="s">
        <v>48</v>
      </c>
      <c r="W522" s="221" t="s">
        <v>473</v>
      </c>
      <c r="X522" s="215" t="s">
        <v>78</v>
      </c>
    </row>
    <row r="523" spans="1:24" ht="85.5" hidden="1">
      <c r="A523" s="12" t="s">
        <v>30</v>
      </c>
      <c r="B523" s="12" t="s">
        <v>30</v>
      </c>
      <c r="C523" s="12" t="s">
        <v>465</v>
      </c>
      <c r="D523" s="12" t="s">
        <v>474</v>
      </c>
      <c r="E523" s="12">
        <v>15</v>
      </c>
      <c r="F523" s="12" t="s">
        <v>471</v>
      </c>
      <c r="G523" s="12" t="s">
        <v>45</v>
      </c>
      <c r="H523" s="12" t="s">
        <v>36</v>
      </c>
      <c r="I523" s="12" t="s">
        <v>46</v>
      </c>
      <c r="J523" s="62">
        <v>130</v>
      </c>
      <c r="K523" s="65">
        <v>2020</v>
      </c>
      <c r="L523" s="201"/>
      <c r="M523" s="12">
        <v>1</v>
      </c>
      <c r="N523" s="12">
        <v>19996163</v>
      </c>
      <c r="O523" s="12" t="s">
        <v>476</v>
      </c>
      <c r="P523" s="12" t="s">
        <v>40</v>
      </c>
      <c r="Q523" s="232">
        <v>0</v>
      </c>
      <c r="R523" s="64">
        <v>0</v>
      </c>
      <c r="S523" s="64">
        <f t="shared" si="13"/>
        <v>0</v>
      </c>
      <c r="T523" s="12" t="s">
        <v>41</v>
      </c>
      <c r="U523" s="221" t="s">
        <v>2235</v>
      </c>
      <c r="V523" s="221" t="s">
        <v>48</v>
      </c>
      <c r="W523" s="221" t="s">
        <v>473</v>
      </c>
      <c r="X523" s="215" t="s">
        <v>78</v>
      </c>
    </row>
    <row r="524" spans="1:24" ht="85.5" hidden="1" customHeight="1">
      <c r="A524" s="12" t="s">
        <v>30</v>
      </c>
      <c r="B524" s="12" t="s">
        <v>30</v>
      </c>
      <c r="C524" s="12" t="s">
        <v>465</v>
      </c>
      <c r="D524" s="12" t="s">
        <v>474</v>
      </c>
      <c r="E524" s="12">
        <v>15</v>
      </c>
      <c r="F524" s="12" t="s">
        <v>471</v>
      </c>
      <c r="G524" s="12" t="s">
        <v>45</v>
      </c>
      <c r="H524" s="12" t="s">
        <v>36</v>
      </c>
      <c r="I524" s="12" t="s">
        <v>46</v>
      </c>
      <c r="J524" s="62">
        <v>130</v>
      </c>
      <c r="K524" s="65">
        <v>2020</v>
      </c>
      <c r="L524" s="201"/>
      <c r="M524" s="12">
        <v>1</v>
      </c>
      <c r="N524" s="12">
        <v>1516425</v>
      </c>
      <c r="O524" s="12" t="s">
        <v>477</v>
      </c>
      <c r="P524" s="12" t="s">
        <v>478</v>
      </c>
      <c r="Q524" s="232">
        <v>0</v>
      </c>
      <c r="R524" s="64">
        <v>0</v>
      </c>
      <c r="S524" s="64">
        <f t="shared" si="13"/>
        <v>0</v>
      </c>
      <c r="T524" s="12" t="s">
        <v>41</v>
      </c>
      <c r="U524" s="221" t="s">
        <v>2235</v>
      </c>
      <c r="V524" s="221" t="s">
        <v>48</v>
      </c>
      <c r="W524" s="221" t="s">
        <v>473</v>
      </c>
      <c r="X524" s="215" t="s">
        <v>78</v>
      </c>
    </row>
    <row r="525" spans="1:24" ht="114" hidden="1" customHeight="1">
      <c r="A525" s="12" t="s">
        <v>30</v>
      </c>
      <c r="B525" s="12" t="s">
        <v>30</v>
      </c>
      <c r="C525" s="12" t="s">
        <v>465</v>
      </c>
      <c r="D525" s="12" t="s">
        <v>474</v>
      </c>
      <c r="E525" s="12">
        <v>15</v>
      </c>
      <c r="F525" s="12" t="s">
        <v>471</v>
      </c>
      <c r="G525" s="12" t="s">
        <v>45</v>
      </c>
      <c r="H525" s="12" t="s">
        <v>36</v>
      </c>
      <c r="I525" s="12" t="s">
        <v>46</v>
      </c>
      <c r="J525" s="62">
        <v>130</v>
      </c>
      <c r="K525" s="65">
        <v>2020</v>
      </c>
      <c r="L525" s="201"/>
      <c r="M525" s="12">
        <v>1</v>
      </c>
      <c r="N525" s="12">
        <v>2089606</v>
      </c>
      <c r="O525" s="12" t="s">
        <v>479</v>
      </c>
      <c r="P525" s="12" t="s">
        <v>40</v>
      </c>
      <c r="Q525" s="232">
        <v>0</v>
      </c>
      <c r="R525" s="64">
        <v>0</v>
      </c>
      <c r="S525" s="64">
        <f t="shared" si="13"/>
        <v>0</v>
      </c>
      <c r="T525" s="12" t="s">
        <v>41</v>
      </c>
      <c r="U525" s="221" t="s">
        <v>2235</v>
      </c>
      <c r="V525" s="221" t="s">
        <v>48</v>
      </c>
      <c r="W525" s="221" t="s">
        <v>473</v>
      </c>
      <c r="X525" s="215" t="s">
        <v>78</v>
      </c>
    </row>
    <row r="526" spans="1:24" ht="142.5" hidden="1" customHeight="1">
      <c r="A526" s="37" t="s">
        <v>30</v>
      </c>
      <c r="B526" s="37" t="s">
        <v>30</v>
      </c>
      <c r="C526" s="37" t="s">
        <v>30</v>
      </c>
      <c r="D526" s="37" t="s">
        <v>483</v>
      </c>
      <c r="E526" s="37">
        <v>15</v>
      </c>
      <c r="F526" s="37" t="s">
        <v>2483</v>
      </c>
      <c r="G526" s="37" t="s">
        <v>145</v>
      </c>
      <c r="H526" s="12" t="s">
        <v>36</v>
      </c>
      <c r="I526" s="37" t="s">
        <v>46</v>
      </c>
      <c r="J526" s="62">
        <v>160</v>
      </c>
      <c r="K526" s="65" t="s">
        <v>492</v>
      </c>
      <c r="L526" s="65" t="s">
        <v>356</v>
      </c>
      <c r="M526" s="37">
        <v>1</v>
      </c>
      <c r="N526" s="37">
        <v>2439468</v>
      </c>
      <c r="O526" s="37" t="s">
        <v>493</v>
      </c>
      <c r="P526" s="37" t="s">
        <v>162</v>
      </c>
      <c r="Q526" s="60">
        <v>0</v>
      </c>
      <c r="R526" s="60">
        <v>0</v>
      </c>
      <c r="S526" s="60">
        <f t="shared" si="13"/>
        <v>0</v>
      </c>
      <c r="T526" s="37" t="s">
        <v>145</v>
      </c>
      <c r="U526" s="131" t="s">
        <v>1048</v>
      </c>
      <c r="V526" s="131" t="s">
        <v>235</v>
      </c>
      <c r="W526" s="216" t="s">
        <v>236</v>
      </c>
      <c r="X526" s="217"/>
    </row>
    <row r="527" spans="1:24" ht="71.25" hidden="1" customHeight="1">
      <c r="A527" s="37" t="s">
        <v>30</v>
      </c>
      <c r="B527" s="37" t="s">
        <v>30</v>
      </c>
      <c r="C527" s="37" t="s">
        <v>30</v>
      </c>
      <c r="D527" s="37" t="s">
        <v>483</v>
      </c>
      <c r="E527" s="37">
        <v>15</v>
      </c>
      <c r="F527" s="37" t="s">
        <v>426</v>
      </c>
      <c r="G527" s="37" t="s">
        <v>35</v>
      </c>
      <c r="H527" s="37" t="s">
        <v>310</v>
      </c>
      <c r="I527" s="37" t="s">
        <v>37</v>
      </c>
      <c r="J527" s="62">
        <v>32</v>
      </c>
      <c r="K527" s="65">
        <v>44136</v>
      </c>
      <c r="L527" s="201"/>
      <c r="M527" s="37">
        <v>1</v>
      </c>
      <c r="N527" s="37">
        <v>2264120</v>
      </c>
      <c r="O527" s="37" t="s">
        <v>428</v>
      </c>
      <c r="P527" s="37" t="s">
        <v>425</v>
      </c>
      <c r="Q527" s="231">
        <v>400</v>
      </c>
      <c r="R527" s="231">
        <v>8000</v>
      </c>
      <c r="S527" s="60">
        <f t="shared" si="13"/>
        <v>8400</v>
      </c>
      <c r="T527" s="37" t="s">
        <v>41</v>
      </c>
      <c r="U527" s="37"/>
      <c r="V527" s="131" t="s">
        <v>148</v>
      </c>
      <c r="W527" s="221" t="s">
        <v>149</v>
      </c>
      <c r="X527" s="217"/>
    </row>
    <row r="528" spans="1:24" ht="71.25" hidden="1" customHeight="1">
      <c r="A528" s="12" t="s">
        <v>30</v>
      </c>
      <c r="B528" s="12" t="s">
        <v>30</v>
      </c>
      <c r="C528" s="12" t="s">
        <v>465</v>
      </c>
      <c r="D528" s="12" t="s">
        <v>466</v>
      </c>
      <c r="E528" s="12">
        <v>15</v>
      </c>
      <c r="F528" s="12" t="s">
        <v>480</v>
      </c>
      <c r="G528" s="12" t="s">
        <v>35</v>
      </c>
      <c r="H528" s="12" t="s">
        <v>36</v>
      </c>
      <c r="I528" s="12" t="s">
        <v>37</v>
      </c>
      <c r="J528" s="62">
        <v>390</v>
      </c>
      <c r="K528" s="65">
        <v>43862</v>
      </c>
      <c r="L528" s="201"/>
      <c r="M528" s="12">
        <v>1</v>
      </c>
      <c r="N528" s="12">
        <v>1516425</v>
      </c>
      <c r="O528" s="12" t="s">
        <v>481</v>
      </c>
      <c r="P528" s="12" t="s">
        <v>478</v>
      </c>
      <c r="Q528" s="232">
        <v>0</v>
      </c>
      <c r="R528" s="64">
        <v>0</v>
      </c>
      <c r="S528" s="64">
        <f t="shared" si="13"/>
        <v>0</v>
      </c>
      <c r="T528" s="12" t="s">
        <v>41</v>
      </c>
      <c r="U528" s="221" t="s">
        <v>2274</v>
      </c>
      <c r="V528" s="221" t="s">
        <v>218</v>
      </c>
      <c r="W528" s="221" t="s">
        <v>219</v>
      </c>
      <c r="X528" s="99"/>
    </row>
    <row r="529" spans="1:24" s="222" customFormat="1" ht="99.75" hidden="1" customHeight="1">
      <c r="A529" s="12" t="s">
        <v>30</v>
      </c>
      <c r="B529" s="12" t="s">
        <v>31</v>
      </c>
      <c r="C529" s="12" t="s">
        <v>32</v>
      </c>
      <c r="D529" s="12" t="s">
        <v>33</v>
      </c>
      <c r="E529" s="12">
        <v>15</v>
      </c>
      <c r="F529" s="12" t="s">
        <v>44</v>
      </c>
      <c r="G529" s="12" t="s">
        <v>45</v>
      </c>
      <c r="H529" s="12" t="s">
        <v>36</v>
      </c>
      <c r="I529" s="12" t="s">
        <v>46</v>
      </c>
      <c r="J529" s="62">
        <v>30</v>
      </c>
      <c r="K529" s="65" t="s">
        <v>47</v>
      </c>
      <c r="L529" s="201"/>
      <c r="M529" s="12">
        <v>1</v>
      </c>
      <c r="N529" s="12">
        <v>1820878</v>
      </c>
      <c r="O529" s="12" t="s">
        <v>39</v>
      </c>
      <c r="P529" s="12" t="s">
        <v>40</v>
      </c>
      <c r="Q529" s="232">
        <v>250</v>
      </c>
      <c r="R529" s="64">
        <v>0</v>
      </c>
      <c r="S529" s="64">
        <f t="shared" si="13"/>
        <v>250</v>
      </c>
      <c r="T529" s="12" t="s">
        <v>41</v>
      </c>
      <c r="U529" s="237" t="s">
        <v>2484</v>
      </c>
      <c r="V529" s="131" t="s">
        <v>48</v>
      </c>
      <c r="W529" s="221" t="s">
        <v>49</v>
      </c>
      <c r="X529" s="215" t="s">
        <v>50</v>
      </c>
    </row>
    <row r="530" spans="1:24" ht="99.75" hidden="1" customHeight="1">
      <c r="A530" s="37" t="s">
        <v>30</v>
      </c>
      <c r="B530" s="37" t="s">
        <v>30</v>
      </c>
      <c r="C530" s="37" t="s">
        <v>465</v>
      </c>
      <c r="D530" s="37" t="s">
        <v>466</v>
      </c>
      <c r="E530" s="37">
        <v>15</v>
      </c>
      <c r="F530" s="37" t="s">
        <v>482</v>
      </c>
      <c r="G530" s="37" t="s">
        <v>145</v>
      </c>
      <c r="H530" s="12" t="s">
        <v>36</v>
      </c>
      <c r="I530" s="37" t="s">
        <v>46</v>
      </c>
      <c r="J530" s="62">
        <v>180</v>
      </c>
      <c r="K530" s="65" t="s">
        <v>468</v>
      </c>
      <c r="L530" s="65" t="s">
        <v>216</v>
      </c>
      <c r="M530" s="37">
        <v>1</v>
      </c>
      <c r="N530" s="37">
        <v>1821518</v>
      </c>
      <c r="O530" s="37" t="s">
        <v>469</v>
      </c>
      <c r="P530" s="37" t="s">
        <v>40</v>
      </c>
      <c r="Q530" s="60">
        <v>0</v>
      </c>
      <c r="R530" s="60">
        <v>0</v>
      </c>
      <c r="S530" s="60">
        <f t="shared" si="13"/>
        <v>0</v>
      </c>
      <c r="T530" s="37" t="s">
        <v>145</v>
      </c>
      <c r="V530" s="131" t="s">
        <v>201</v>
      </c>
      <c r="W530" s="131" t="s">
        <v>202</v>
      </c>
      <c r="X530" s="217"/>
    </row>
    <row r="531" spans="1:24" ht="128.25" hidden="1" customHeight="1">
      <c r="A531" s="12" t="s">
        <v>30</v>
      </c>
      <c r="B531" s="12" t="s">
        <v>30</v>
      </c>
      <c r="C531" s="12" t="s">
        <v>30</v>
      </c>
      <c r="D531" s="12" t="s">
        <v>494</v>
      </c>
      <c r="E531" s="12">
        <v>15</v>
      </c>
      <c r="F531" s="12" t="s">
        <v>423</v>
      </c>
      <c r="G531" s="12" t="s">
        <v>45</v>
      </c>
      <c r="H531" s="12" t="s">
        <v>36</v>
      </c>
      <c r="I531" s="12" t="s">
        <v>46</v>
      </c>
      <c r="J531" s="62">
        <v>20</v>
      </c>
      <c r="K531" s="65" t="s">
        <v>495</v>
      </c>
      <c r="L531" s="201"/>
      <c r="M531" s="12">
        <v>1</v>
      </c>
      <c r="N531" s="12">
        <v>1060737</v>
      </c>
      <c r="O531" s="12" t="s">
        <v>496</v>
      </c>
      <c r="P531" s="12" t="s">
        <v>497</v>
      </c>
      <c r="Q531" s="232">
        <v>0</v>
      </c>
      <c r="R531" s="64">
        <v>0</v>
      </c>
      <c r="S531" s="64">
        <f t="shared" si="13"/>
        <v>0</v>
      </c>
      <c r="T531" s="12" t="s">
        <v>41</v>
      </c>
      <c r="U531" s="210" t="s">
        <v>45</v>
      </c>
      <c r="V531" s="131" t="s">
        <v>201</v>
      </c>
      <c r="W531" s="210" t="s">
        <v>207</v>
      </c>
      <c r="X531" s="215" t="s">
        <v>50</v>
      </c>
    </row>
    <row r="532" spans="1:24" ht="57" hidden="1" customHeight="1">
      <c r="A532" s="12" t="s">
        <v>30</v>
      </c>
      <c r="B532" s="12" t="s">
        <v>30</v>
      </c>
      <c r="C532" s="12" t="s">
        <v>30</v>
      </c>
      <c r="D532" s="12" t="s">
        <v>494</v>
      </c>
      <c r="E532" s="12">
        <v>15</v>
      </c>
      <c r="F532" s="12" t="s">
        <v>423</v>
      </c>
      <c r="G532" s="12" t="s">
        <v>45</v>
      </c>
      <c r="H532" s="12" t="s">
        <v>36</v>
      </c>
      <c r="I532" s="12" t="s">
        <v>46</v>
      </c>
      <c r="J532" s="62">
        <v>20</v>
      </c>
      <c r="K532" s="65" t="s">
        <v>406</v>
      </c>
      <c r="L532" s="201"/>
      <c r="M532" s="12">
        <v>1</v>
      </c>
      <c r="N532" s="12">
        <v>2264120</v>
      </c>
      <c r="O532" s="12" t="s">
        <v>428</v>
      </c>
      <c r="P532" s="12" t="s">
        <v>425</v>
      </c>
      <c r="Q532" s="232">
        <v>0</v>
      </c>
      <c r="R532" s="64">
        <v>0</v>
      </c>
      <c r="S532" s="64">
        <f t="shared" si="13"/>
        <v>0</v>
      </c>
      <c r="T532" s="12" t="s">
        <v>41</v>
      </c>
      <c r="U532" s="210" t="s">
        <v>45</v>
      </c>
      <c r="V532" s="131" t="s">
        <v>201</v>
      </c>
      <c r="W532" s="210" t="s">
        <v>207</v>
      </c>
      <c r="X532" s="215" t="s">
        <v>50</v>
      </c>
    </row>
    <row r="533" spans="1:24" ht="114" hidden="1" customHeight="1">
      <c r="A533" s="12" t="s">
        <v>30</v>
      </c>
      <c r="B533" s="12" t="s">
        <v>284</v>
      </c>
      <c r="C533" s="12" t="s">
        <v>284</v>
      </c>
      <c r="D533" s="12" t="s">
        <v>326</v>
      </c>
      <c r="E533" s="12">
        <v>12</v>
      </c>
      <c r="F533" s="12" t="s">
        <v>327</v>
      </c>
      <c r="G533" s="12" t="s">
        <v>35</v>
      </c>
      <c r="H533" s="12" t="s">
        <v>314</v>
      </c>
      <c r="I533" s="12" t="s">
        <v>37</v>
      </c>
      <c r="J533" s="62">
        <v>16</v>
      </c>
      <c r="K533" s="65" t="s">
        <v>295</v>
      </c>
      <c r="L533" s="201"/>
      <c r="M533" s="12">
        <v>1</v>
      </c>
      <c r="N533" s="12">
        <v>1491857</v>
      </c>
      <c r="O533" s="12" t="s">
        <v>312</v>
      </c>
      <c r="P533" s="12" t="s">
        <v>107</v>
      </c>
      <c r="Q533" s="64">
        <v>0</v>
      </c>
      <c r="R533" s="64">
        <v>0</v>
      </c>
      <c r="S533" s="64">
        <f t="shared" si="13"/>
        <v>0</v>
      </c>
      <c r="T533" s="12" t="s">
        <v>41</v>
      </c>
      <c r="U533" s="210"/>
      <c r="V533" s="216" t="s">
        <v>230</v>
      </c>
      <c r="W533" s="221" t="s">
        <v>231</v>
      </c>
      <c r="X533" s="215" t="s">
        <v>78</v>
      </c>
    </row>
    <row r="534" spans="1:24" ht="114" hidden="1" customHeight="1">
      <c r="A534" s="37" t="s">
        <v>30</v>
      </c>
      <c r="B534" s="37" t="s">
        <v>284</v>
      </c>
      <c r="C534" s="37" t="s">
        <v>284</v>
      </c>
      <c r="D534" s="37" t="s">
        <v>326</v>
      </c>
      <c r="E534" s="37">
        <v>12</v>
      </c>
      <c r="F534" s="37" t="s">
        <v>327</v>
      </c>
      <c r="G534" s="37" t="s">
        <v>35</v>
      </c>
      <c r="H534" s="37" t="s">
        <v>314</v>
      </c>
      <c r="I534" s="37" t="s">
        <v>37</v>
      </c>
      <c r="J534" s="65">
        <v>16</v>
      </c>
      <c r="K534" s="65" t="s">
        <v>295</v>
      </c>
      <c r="L534" s="201"/>
      <c r="M534" s="37">
        <v>1</v>
      </c>
      <c r="N534" s="37">
        <v>2092294</v>
      </c>
      <c r="O534" s="37" t="s">
        <v>315</v>
      </c>
      <c r="P534" s="37" t="s">
        <v>268</v>
      </c>
      <c r="Q534" s="60">
        <v>0</v>
      </c>
      <c r="R534" s="60">
        <v>0</v>
      </c>
      <c r="S534" s="60">
        <f t="shared" si="13"/>
        <v>0</v>
      </c>
      <c r="T534" s="37" t="s">
        <v>41</v>
      </c>
      <c r="U534" s="37"/>
      <c r="V534" s="216" t="s">
        <v>230</v>
      </c>
      <c r="W534" s="216" t="s">
        <v>231</v>
      </c>
      <c r="X534" s="215" t="s">
        <v>78</v>
      </c>
    </row>
    <row r="535" spans="1:24" ht="114" hidden="1" customHeight="1">
      <c r="A535" s="37" t="s">
        <v>30</v>
      </c>
      <c r="B535" s="37" t="s">
        <v>284</v>
      </c>
      <c r="C535" s="37" t="s">
        <v>284</v>
      </c>
      <c r="D535" s="37" t="s">
        <v>326</v>
      </c>
      <c r="E535" s="37">
        <v>12</v>
      </c>
      <c r="F535" s="37" t="s">
        <v>327</v>
      </c>
      <c r="G535" s="37" t="s">
        <v>35</v>
      </c>
      <c r="H535" s="37" t="s">
        <v>314</v>
      </c>
      <c r="I535" s="37" t="s">
        <v>37</v>
      </c>
      <c r="J535" s="65">
        <v>16</v>
      </c>
      <c r="K535" s="65" t="s">
        <v>295</v>
      </c>
      <c r="L535" s="201"/>
      <c r="M535" s="37">
        <v>1</v>
      </c>
      <c r="N535" s="37">
        <v>1636635</v>
      </c>
      <c r="O535" s="37" t="s">
        <v>316</v>
      </c>
      <c r="P535" s="37" t="s">
        <v>40</v>
      </c>
      <c r="Q535" s="60">
        <v>0</v>
      </c>
      <c r="R535" s="60">
        <v>0</v>
      </c>
      <c r="S535" s="60">
        <f t="shared" si="13"/>
        <v>0</v>
      </c>
      <c r="T535" s="37" t="s">
        <v>41</v>
      </c>
      <c r="U535" s="37"/>
      <c r="V535" s="216" t="s">
        <v>230</v>
      </c>
      <c r="W535" s="216" t="s">
        <v>231</v>
      </c>
      <c r="X535" s="215" t="s">
        <v>78</v>
      </c>
    </row>
    <row r="536" spans="1:24" ht="114" hidden="1" customHeight="1">
      <c r="A536" s="37" t="s">
        <v>30</v>
      </c>
      <c r="B536" s="37" t="s">
        <v>284</v>
      </c>
      <c r="C536" s="37" t="s">
        <v>284</v>
      </c>
      <c r="D536" s="37" t="s">
        <v>326</v>
      </c>
      <c r="E536" s="37">
        <v>12</v>
      </c>
      <c r="F536" s="37" t="s">
        <v>327</v>
      </c>
      <c r="G536" s="37" t="s">
        <v>35</v>
      </c>
      <c r="H536" s="37" t="s">
        <v>314</v>
      </c>
      <c r="I536" s="37" t="s">
        <v>37</v>
      </c>
      <c r="J536" s="65">
        <v>16</v>
      </c>
      <c r="K536" s="65" t="s">
        <v>295</v>
      </c>
      <c r="L536" s="201"/>
      <c r="M536" s="37">
        <v>1</v>
      </c>
      <c r="N536" s="37">
        <v>1492858</v>
      </c>
      <c r="O536" s="37" t="s">
        <v>317</v>
      </c>
      <c r="P536" s="37" t="s">
        <v>162</v>
      </c>
      <c r="Q536" s="60">
        <v>0</v>
      </c>
      <c r="R536" s="60">
        <v>0</v>
      </c>
      <c r="S536" s="60">
        <f t="shared" si="13"/>
        <v>0</v>
      </c>
      <c r="T536" s="37" t="s">
        <v>41</v>
      </c>
      <c r="U536" s="37"/>
      <c r="V536" s="216" t="s">
        <v>230</v>
      </c>
      <c r="W536" s="216" t="s">
        <v>231</v>
      </c>
      <c r="X536" s="215" t="s">
        <v>78</v>
      </c>
    </row>
    <row r="537" spans="1:24" ht="128.25" hidden="1" customHeight="1">
      <c r="A537" s="37" t="s">
        <v>30</v>
      </c>
      <c r="B537" s="37" t="s">
        <v>284</v>
      </c>
      <c r="C537" s="37" t="s">
        <v>284</v>
      </c>
      <c r="D537" s="37" t="s">
        <v>326</v>
      </c>
      <c r="E537" s="37">
        <v>12</v>
      </c>
      <c r="F537" s="37" t="s">
        <v>327</v>
      </c>
      <c r="G537" s="37" t="s">
        <v>35</v>
      </c>
      <c r="H537" s="37" t="s">
        <v>314</v>
      </c>
      <c r="I537" s="37" t="s">
        <v>37</v>
      </c>
      <c r="J537" s="65">
        <v>16</v>
      </c>
      <c r="K537" s="65" t="s">
        <v>295</v>
      </c>
      <c r="L537" s="201"/>
      <c r="M537" s="37">
        <v>1</v>
      </c>
      <c r="N537" s="37">
        <v>1518751</v>
      </c>
      <c r="O537" s="37" t="s">
        <v>318</v>
      </c>
      <c r="P537" s="37" t="s">
        <v>162</v>
      </c>
      <c r="Q537" s="60">
        <v>0</v>
      </c>
      <c r="R537" s="60">
        <v>0</v>
      </c>
      <c r="S537" s="60">
        <f t="shared" si="13"/>
        <v>0</v>
      </c>
      <c r="T537" s="37" t="s">
        <v>41</v>
      </c>
      <c r="U537" s="37"/>
      <c r="V537" s="216" t="s">
        <v>230</v>
      </c>
      <c r="W537" s="216" t="s">
        <v>231</v>
      </c>
      <c r="X537" s="215" t="s">
        <v>78</v>
      </c>
    </row>
    <row r="538" spans="1:24" ht="128.25" hidden="1" customHeight="1">
      <c r="A538" s="37" t="s">
        <v>30</v>
      </c>
      <c r="B538" s="37" t="s">
        <v>284</v>
      </c>
      <c r="C538" s="37" t="s">
        <v>284</v>
      </c>
      <c r="D538" s="37" t="s">
        <v>326</v>
      </c>
      <c r="E538" s="37">
        <v>12</v>
      </c>
      <c r="F538" s="37" t="s">
        <v>327</v>
      </c>
      <c r="G538" s="37" t="s">
        <v>35</v>
      </c>
      <c r="H538" s="37" t="s">
        <v>314</v>
      </c>
      <c r="I538" s="37" t="s">
        <v>37</v>
      </c>
      <c r="J538" s="65">
        <v>16</v>
      </c>
      <c r="K538" s="65" t="s">
        <v>295</v>
      </c>
      <c r="L538" s="201"/>
      <c r="M538" s="37">
        <v>1</v>
      </c>
      <c r="N538" s="37">
        <v>445195</v>
      </c>
      <c r="O538" s="37" t="s">
        <v>319</v>
      </c>
      <c r="P538" s="37" t="s">
        <v>107</v>
      </c>
      <c r="Q538" s="60">
        <v>0</v>
      </c>
      <c r="R538" s="60">
        <v>0</v>
      </c>
      <c r="S538" s="60">
        <f t="shared" si="13"/>
        <v>0</v>
      </c>
      <c r="T538" s="37" t="s">
        <v>41</v>
      </c>
      <c r="U538" s="37"/>
      <c r="V538" s="216" t="s">
        <v>230</v>
      </c>
      <c r="W538" s="216" t="s">
        <v>231</v>
      </c>
      <c r="X538" s="215" t="s">
        <v>78</v>
      </c>
    </row>
    <row r="539" spans="1:24" ht="128.25" hidden="1" customHeight="1">
      <c r="A539" s="37" t="s">
        <v>30</v>
      </c>
      <c r="B539" s="37" t="s">
        <v>284</v>
      </c>
      <c r="C539" s="37" t="s">
        <v>284</v>
      </c>
      <c r="D539" s="37" t="s">
        <v>326</v>
      </c>
      <c r="E539" s="37">
        <v>12</v>
      </c>
      <c r="F539" s="37" t="s">
        <v>327</v>
      </c>
      <c r="G539" s="37" t="s">
        <v>35</v>
      </c>
      <c r="H539" s="37" t="s">
        <v>314</v>
      </c>
      <c r="I539" s="37" t="s">
        <v>37</v>
      </c>
      <c r="J539" s="65">
        <v>16</v>
      </c>
      <c r="K539" s="65" t="s">
        <v>295</v>
      </c>
      <c r="L539" s="201"/>
      <c r="M539" s="37">
        <v>1</v>
      </c>
      <c r="N539" s="37">
        <v>1980441</v>
      </c>
      <c r="O539" s="37" t="s">
        <v>320</v>
      </c>
      <c r="P539" s="37" t="s">
        <v>107</v>
      </c>
      <c r="Q539" s="60">
        <v>0</v>
      </c>
      <c r="R539" s="60">
        <v>0</v>
      </c>
      <c r="S539" s="60">
        <f t="shared" si="13"/>
        <v>0</v>
      </c>
      <c r="T539" s="37" t="s">
        <v>41</v>
      </c>
      <c r="U539" s="37"/>
      <c r="V539" s="216" t="s">
        <v>230</v>
      </c>
      <c r="W539" s="216" t="s">
        <v>231</v>
      </c>
      <c r="X539" s="215" t="s">
        <v>78</v>
      </c>
    </row>
    <row r="540" spans="1:24" ht="128.25" hidden="1" customHeight="1">
      <c r="A540" s="37" t="s">
        <v>30</v>
      </c>
      <c r="B540" s="37" t="s">
        <v>284</v>
      </c>
      <c r="C540" s="37" t="s">
        <v>284</v>
      </c>
      <c r="D540" s="37" t="s">
        <v>326</v>
      </c>
      <c r="E540" s="37">
        <v>12</v>
      </c>
      <c r="F540" s="37" t="s">
        <v>327</v>
      </c>
      <c r="G540" s="37" t="s">
        <v>35</v>
      </c>
      <c r="H540" s="37" t="s">
        <v>314</v>
      </c>
      <c r="I540" s="37" t="s">
        <v>37</v>
      </c>
      <c r="J540" s="65">
        <v>16</v>
      </c>
      <c r="K540" s="65" t="s">
        <v>295</v>
      </c>
      <c r="L540" s="201"/>
      <c r="M540" s="37">
        <v>1</v>
      </c>
      <c r="N540" s="37">
        <v>1525343</v>
      </c>
      <c r="O540" s="37" t="s">
        <v>321</v>
      </c>
      <c r="P540" s="37" t="s">
        <v>107</v>
      </c>
      <c r="Q540" s="60">
        <v>0</v>
      </c>
      <c r="R540" s="60">
        <v>0</v>
      </c>
      <c r="S540" s="60">
        <f t="shared" si="13"/>
        <v>0</v>
      </c>
      <c r="T540" s="37" t="s">
        <v>41</v>
      </c>
      <c r="U540" s="37"/>
      <c r="V540" s="216" t="s">
        <v>230</v>
      </c>
      <c r="W540" s="216" t="s">
        <v>231</v>
      </c>
      <c r="X540" s="215" t="s">
        <v>78</v>
      </c>
    </row>
    <row r="541" spans="1:24" ht="114" hidden="1" customHeight="1">
      <c r="A541" s="37" t="s">
        <v>30</v>
      </c>
      <c r="B541" s="37" t="s">
        <v>284</v>
      </c>
      <c r="C541" s="37" t="s">
        <v>284</v>
      </c>
      <c r="D541" s="37" t="s">
        <v>326</v>
      </c>
      <c r="E541" s="37">
        <v>12</v>
      </c>
      <c r="F541" s="37" t="s">
        <v>327</v>
      </c>
      <c r="G541" s="37" t="s">
        <v>35</v>
      </c>
      <c r="H541" s="37" t="s">
        <v>314</v>
      </c>
      <c r="I541" s="37" t="s">
        <v>37</v>
      </c>
      <c r="J541" s="65">
        <v>16</v>
      </c>
      <c r="K541" s="65" t="s">
        <v>295</v>
      </c>
      <c r="L541" s="201"/>
      <c r="M541" s="37">
        <v>1</v>
      </c>
      <c r="N541" s="37">
        <v>1518749</v>
      </c>
      <c r="O541" s="37" t="s">
        <v>322</v>
      </c>
      <c r="P541" s="37" t="s">
        <v>107</v>
      </c>
      <c r="Q541" s="60">
        <v>0</v>
      </c>
      <c r="R541" s="60">
        <v>0</v>
      </c>
      <c r="S541" s="60">
        <f t="shared" si="13"/>
        <v>0</v>
      </c>
      <c r="T541" s="37" t="s">
        <v>41</v>
      </c>
      <c r="U541" s="37"/>
      <c r="V541" s="216" t="s">
        <v>230</v>
      </c>
      <c r="W541" s="216" t="s">
        <v>231</v>
      </c>
      <c r="X541" s="215" t="s">
        <v>78</v>
      </c>
    </row>
    <row r="542" spans="1:24" ht="42.75" hidden="1" customHeight="1">
      <c r="A542" s="56" t="s">
        <v>30</v>
      </c>
      <c r="B542" s="56" t="s">
        <v>284</v>
      </c>
      <c r="C542" s="56" t="s">
        <v>284</v>
      </c>
      <c r="D542" s="56" t="s">
        <v>326</v>
      </c>
      <c r="E542" s="56">
        <v>12</v>
      </c>
      <c r="F542" s="56" t="s">
        <v>327</v>
      </c>
      <c r="G542" s="56" t="s">
        <v>35</v>
      </c>
      <c r="H542" s="56" t="s">
        <v>314</v>
      </c>
      <c r="I542" s="56" t="s">
        <v>37</v>
      </c>
      <c r="J542" s="58">
        <v>16</v>
      </c>
      <c r="K542" s="65" t="s">
        <v>295</v>
      </c>
      <c r="L542" s="201"/>
      <c r="M542" s="56">
        <v>1</v>
      </c>
      <c r="N542" s="56">
        <v>2264120</v>
      </c>
      <c r="O542" s="56" t="s">
        <v>323</v>
      </c>
      <c r="P542" s="56" t="s">
        <v>40</v>
      </c>
      <c r="Q542" s="146">
        <v>0</v>
      </c>
      <c r="R542" s="146">
        <v>0</v>
      </c>
      <c r="S542" s="146">
        <f t="shared" si="13"/>
        <v>0</v>
      </c>
      <c r="T542" s="56" t="s">
        <v>41</v>
      </c>
      <c r="U542" s="56"/>
      <c r="V542" s="216" t="s">
        <v>230</v>
      </c>
      <c r="W542" s="216" t="s">
        <v>231</v>
      </c>
      <c r="X542" s="215" t="s">
        <v>78</v>
      </c>
    </row>
    <row r="543" spans="1:24" ht="99.75" hidden="1">
      <c r="A543" s="37" t="s">
        <v>358</v>
      </c>
      <c r="B543" s="37" t="s">
        <v>1005</v>
      </c>
      <c r="C543" s="37" t="s">
        <v>1111</v>
      </c>
      <c r="D543" s="37" t="s">
        <v>1112</v>
      </c>
      <c r="E543" s="37">
        <v>15</v>
      </c>
      <c r="F543" s="95" t="s">
        <v>1113</v>
      </c>
      <c r="G543" s="95" t="s">
        <v>35</v>
      </c>
      <c r="H543" s="95" t="s">
        <v>36</v>
      </c>
      <c r="I543" s="95" t="s">
        <v>37</v>
      </c>
      <c r="J543" s="65">
        <v>16</v>
      </c>
      <c r="K543" s="37" t="s">
        <v>1114</v>
      </c>
      <c r="L543" s="201"/>
      <c r="M543" s="37">
        <v>1</v>
      </c>
      <c r="N543" s="201"/>
      <c r="O543" s="201"/>
      <c r="P543" s="37" t="s">
        <v>162</v>
      </c>
      <c r="Q543" s="60">
        <v>0</v>
      </c>
      <c r="R543" s="60">
        <v>0</v>
      </c>
      <c r="S543" s="60">
        <v>0</v>
      </c>
      <c r="T543" s="37" t="s">
        <v>41</v>
      </c>
      <c r="U543" s="210" t="s">
        <v>2276</v>
      </c>
      <c r="V543" s="131" t="s">
        <v>866</v>
      </c>
      <c r="W543" s="221" t="s">
        <v>1014</v>
      </c>
      <c r="X543" s="215" t="s">
        <v>78</v>
      </c>
    </row>
    <row r="544" spans="1:24" ht="71.25" hidden="1">
      <c r="A544" s="37" t="s">
        <v>358</v>
      </c>
      <c r="B544" s="37" t="s">
        <v>1005</v>
      </c>
      <c r="C544" s="37" t="s">
        <v>1032</v>
      </c>
      <c r="D544" s="37" t="s">
        <v>1033</v>
      </c>
      <c r="E544" s="37">
        <v>10</v>
      </c>
      <c r="F544" s="12" t="s">
        <v>1034</v>
      </c>
      <c r="G544" s="12" t="s">
        <v>45</v>
      </c>
      <c r="H544" s="37" t="s">
        <v>36</v>
      </c>
      <c r="I544" s="37" t="s">
        <v>37</v>
      </c>
      <c r="J544" s="65">
        <v>40</v>
      </c>
      <c r="K544" s="37">
        <v>2020</v>
      </c>
      <c r="L544" s="201"/>
      <c r="M544" s="37">
        <v>4</v>
      </c>
      <c r="N544" s="201"/>
      <c r="O544" s="201"/>
      <c r="P544" s="37" t="s">
        <v>162</v>
      </c>
      <c r="Q544" s="60">
        <v>0</v>
      </c>
      <c r="R544" s="60">
        <v>0</v>
      </c>
      <c r="S544" s="60">
        <v>0</v>
      </c>
      <c r="T544" s="37" t="s">
        <v>41</v>
      </c>
      <c r="U544" s="210" t="s">
        <v>2277</v>
      </c>
      <c r="V544" s="216" t="s">
        <v>184</v>
      </c>
      <c r="W544" s="216" t="s">
        <v>248</v>
      </c>
      <c r="X544" s="215" t="s">
        <v>58</v>
      </c>
    </row>
    <row r="545" spans="1:24" ht="120" hidden="1">
      <c r="A545" s="12" t="s">
        <v>358</v>
      </c>
      <c r="B545" s="12" t="s">
        <v>1005</v>
      </c>
      <c r="C545" s="12" t="s">
        <v>1170</v>
      </c>
      <c r="D545" s="12" t="s">
        <v>1171</v>
      </c>
      <c r="E545" s="12">
        <v>15</v>
      </c>
      <c r="F545" s="12" t="s">
        <v>1172</v>
      </c>
      <c r="G545" s="12" t="s">
        <v>45</v>
      </c>
      <c r="H545" s="12" t="s">
        <v>139</v>
      </c>
      <c r="I545" s="12" t="s">
        <v>37</v>
      </c>
      <c r="J545" s="62">
        <v>8</v>
      </c>
      <c r="K545" s="12">
        <v>2020</v>
      </c>
      <c r="L545" s="201"/>
      <c r="M545" s="12">
        <v>43</v>
      </c>
      <c r="N545" s="201"/>
      <c r="O545" s="201"/>
      <c r="P545" s="12" t="s">
        <v>162</v>
      </c>
      <c r="Q545" s="64">
        <v>0</v>
      </c>
      <c r="R545" s="64">
        <v>0</v>
      </c>
      <c r="S545" s="64">
        <v>0</v>
      </c>
      <c r="T545" s="12" t="s">
        <v>41</v>
      </c>
      <c r="U545" s="210" t="s">
        <v>2278</v>
      </c>
      <c r="V545" s="210" t="s">
        <v>184</v>
      </c>
      <c r="W545" s="221" t="s">
        <v>696</v>
      </c>
      <c r="X545" s="215" t="s">
        <v>78</v>
      </c>
    </row>
    <row r="546" spans="1:24" ht="57" hidden="1">
      <c r="A546" s="37" t="s">
        <v>358</v>
      </c>
      <c r="B546" s="37" t="s">
        <v>1005</v>
      </c>
      <c r="C546" s="37" t="s">
        <v>1084</v>
      </c>
      <c r="D546" s="37" t="s">
        <v>1085</v>
      </c>
      <c r="E546" s="37">
        <v>15</v>
      </c>
      <c r="F546" s="12" t="s">
        <v>1086</v>
      </c>
      <c r="G546" s="12" t="s">
        <v>45</v>
      </c>
      <c r="H546" s="37" t="s">
        <v>36</v>
      </c>
      <c r="I546" s="37" t="s">
        <v>37</v>
      </c>
      <c r="J546" s="65">
        <v>20</v>
      </c>
      <c r="K546" s="37">
        <v>2020</v>
      </c>
      <c r="L546" s="201"/>
      <c r="M546" s="37">
        <v>1</v>
      </c>
      <c r="N546" s="12">
        <v>1493041</v>
      </c>
      <c r="O546" s="12" t="s">
        <v>1087</v>
      </c>
      <c r="P546" s="37" t="s">
        <v>1088</v>
      </c>
      <c r="Q546" s="60">
        <v>0</v>
      </c>
      <c r="R546" s="60">
        <v>0</v>
      </c>
      <c r="S546" s="60">
        <v>0</v>
      </c>
      <c r="T546" s="37" t="s">
        <v>41</v>
      </c>
      <c r="U546" s="131" t="s">
        <v>2279</v>
      </c>
      <c r="V546" s="210" t="s">
        <v>148</v>
      </c>
      <c r="W546" s="131" t="s">
        <v>225</v>
      </c>
      <c r="X546" s="219" t="s">
        <v>50</v>
      </c>
    </row>
    <row r="547" spans="1:24" ht="57" hidden="1">
      <c r="A547" s="37" t="s">
        <v>358</v>
      </c>
      <c r="B547" s="37" t="s">
        <v>1005</v>
      </c>
      <c r="C547" s="37" t="s">
        <v>1084</v>
      </c>
      <c r="D547" s="37" t="s">
        <v>1085</v>
      </c>
      <c r="E547" s="37">
        <v>15</v>
      </c>
      <c r="F547" s="12" t="s">
        <v>1086</v>
      </c>
      <c r="G547" s="12" t="s">
        <v>45</v>
      </c>
      <c r="H547" s="37" t="s">
        <v>36</v>
      </c>
      <c r="I547" s="37" t="s">
        <v>37</v>
      </c>
      <c r="J547" s="65">
        <v>20</v>
      </c>
      <c r="K547" s="37">
        <v>2020</v>
      </c>
      <c r="L547" s="201"/>
      <c r="M547" s="37">
        <v>1</v>
      </c>
      <c r="N547" s="12">
        <v>2090087</v>
      </c>
      <c r="O547" s="12" t="s">
        <v>1089</v>
      </c>
      <c r="P547" s="37" t="s">
        <v>268</v>
      </c>
      <c r="Q547" s="60">
        <v>0</v>
      </c>
      <c r="R547" s="60">
        <v>0</v>
      </c>
      <c r="S547" s="60">
        <v>0</v>
      </c>
      <c r="T547" s="37" t="s">
        <v>41</v>
      </c>
      <c r="U547" s="131" t="s">
        <v>2279</v>
      </c>
      <c r="V547" s="210" t="s">
        <v>148</v>
      </c>
      <c r="W547" s="131" t="s">
        <v>225</v>
      </c>
      <c r="X547" s="219" t="s">
        <v>50</v>
      </c>
    </row>
    <row r="548" spans="1:24" ht="75" hidden="1">
      <c r="A548" s="37" t="s">
        <v>358</v>
      </c>
      <c r="B548" s="37" t="s">
        <v>1005</v>
      </c>
      <c r="C548" s="37" t="s">
        <v>1005</v>
      </c>
      <c r="D548" s="37" t="s">
        <v>1101</v>
      </c>
      <c r="E548" s="37">
        <v>15</v>
      </c>
      <c r="F548" s="12" t="s">
        <v>1108</v>
      </c>
      <c r="G548" s="12" t="s">
        <v>45</v>
      </c>
      <c r="H548" s="12" t="s">
        <v>36</v>
      </c>
      <c r="I548" s="37" t="s">
        <v>37</v>
      </c>
      <c r="J548" s="65">
        <v>24</v>
      </c>
      <c r="K548" s="37">
        <v>2020</v>
      </c>
      <c r="L548" s="201"/>
      <c r="M548" s="37">
        <v>10</v>
      </c>
      <c r="N548" s="201"/>
      <c r="O548" s="201"/>
      <c r="P548" s="37" t="s">
        <v>1109</v>
      </c>
      <c r="Q548" s="60">
        <v>0</v>
      </c>
      <c r="R548" s="60">
        <v>8000</v>
      </c>
      <c r="S548" s="60">
        <v>16000</v>
      </c>
      <c r="T548" s="37" t="s">
        <v>41</v>
      </c>
      <c r="U548" s="210" t="s">
        <v>2280</v>
      </c>
      <c r="V548" s="210" t="s">
        <v>184</v>
      </c>
      <c r="W548" s="131" t="s">
        <v>1068</v>
      </c>
      <c r="X548" s="215" t="s">
        <v>78</v>
      </c>
    </row>
    <row r="549" spans="1:24" ht="242.25" hidden="1">
      <c r="A549" s="37" t="s">
        <v>358</v>
      </c>
      <c r="B549" s="37" t="s">
        <v>1005</v>
      </c>
      <c r="C549" s="37" t="s">
        <v>1063</v>
      </c>
      <c r="D549" s="37" t="s">
        <v>1064</v>
      </c>
      <c r="E549" s="37">
        <v>15</v>
      </c>
      <c r="F549" s="12" t="s">
        <v>1065</v>
      </c>
      <c r="G549" s="12" t="s">
        <v>45</v>
      </c>
      <c r="H549" s="37" t="s">
        <v>36</v>
      </c>
      <c r="I549" s="37" t="s">
        <v>37</v>
      </c>
      <c r="J549" s="65">
        <v>16</v>
      </c>
      <c r="K549" s="37">
        <v>2020</v>
      </c>
      <c r="L549" s="201"/>
      <c r="M549" s="37">
        <v>16</v>
      </c>
      <c r="N549" s="12" t="s">
        <v>1066</v>
      </c>
      <c r="O549" s="12" t="s">
        <v>1067</v>
      </c>
      <c r="P549" s="37" t="s">
        <v>247</v>
      </c>
      <c r="Q549" s="60">
        <v>0</v>
      </c>
      <c r="R549" s="60">
        <v>0</v>
      </c>
      <c r="S549" s="60">
        <v>0</v>
      </c>
      <c r="T549" s="37" t="s">
        <v>41</v>
      </c>
      <c r="U549" s="210" t="s">
        <v>2281</v>
      </c>
      <c r="V549" s="210" t="s">
        <v>184</v>
      </c>
      <c r="W549" s="131" t="s">
        <v>1068</v>
      </c>
      <c r="X549" s="215" t="s">
        <v>78</v>
      </c>
    </row>
    <row r="550" spans="1:24" ht="128.25" hidden="1">
      <c r="A550" s="37" t="s">
        <v>358</v>
      </c>
      <c r="B550" s="37" t="s">
        <v>526</v>
      </c>
      <c r="C550" s="37" t="s">
        <v>526</v>
      </c>
      <c r="D550" s="37" t="s">
        <v>527</v>
      </c>
      <c r="E550" s="37">
        <v>15</v>
      </c>
      <c r="F550" s="37" t="s">
        <v>528</v>
      </c>
      <c r="G550" s="37" t="s">
        <v>45</v>
      </c>
      <c r="H550" s="37" t="s">
        <v>36</v>
      </c>
      <c r="I550" s="37" t="s">
        <v>37</v>
      </c>
      <c r="J550" s="65">
        <v>35</v>
      </c>
      <c r="K550" s="37">
        <v>2020</v>
      </c>
      <c r="L550" s="201"/>
      <c r="M550" s="37">
        <v>4</v>
      </c>
      <c r="N550" s="201"/>
      <c r="O550" s="201"/>
      <c r="P550" s="37" t="s">
        <v>529</v>
      </c>
      <c r="Q550" s="60">
        <v>0</v>
      </c>
      <c r="R550" s="60">
        <v>0</v>
      </c>
      <c r="S550" s="60">
        <v>0</v>
      </c>
      <c r="T550" s="37" t="s">
        <v>41</v>
      </c>
      <c r="U550" s="131" t="s">
        <v>2282</v>
      </c>
      <c r="V550" s="221" t="s">
        <v>48</v>
      </c>
      <c r="W550" s="221" t="s">
        <v>163</v>
      </c>
      <c r="X550" s="219" t="s">
        <v>50</v>
      </c>
    </row>
    <row r="551" spans="1:24" ht="99.75" hidden="1">
      <c r="A551" s="37" t="s">
        <v>358</v>
      </c>
      <c r="B551" s="37" t="s">
        <v>1005</v>
      </c>
      <c r="C551" s="37" t="s">
        <v>1051</v>
      </c>
      <c r="D551" s="37" t="s">
        <v>1052</v>
      </c>
      <c r="E551" s="37">
        <v>10</v>
      </c>
      <c r="F551" s="37" t="s">
        <v>528</v>
      </c>
      <c r="G551" s="37" t="s">
        <v>45</v>
      </c>
      <c r="H551" s="37" t="s">
        <v>36</v>
      </c>
      <c r="I551" s="37" t="s">
        <v>37</v>
      </c>
      <c r="J551" s="65">
        <v>40</v>
      </c>
      <c r="K551" s="37">
        <v>2020</v>
      </c>
      <c r="L551" s="201"/>
      <c r="M551" s="12">
        <v>3</v>
      </c>
      <c r="N551" s="201"/>
      <c r="O551" s="201"/>
      <c r="P551" s="37" t="s">
        <v>162</v>
      </c>
      <c r="Q551" s="60">
        <v>0</v>
      </c>
      <c r="R551" s="60">
        <v>0</v>
      </c>
      <c r="S551" s="60">
        <v>0</v>
      </c>
      <c r="T551" s="37" t="s">
        <v>41</v>
      </c>
      <c r="U551" s="131" t="s">
        <v>2282</v>
      </c>
      <c r="V551" s="221" t="s">
        <v>48</v>
      </c>
      <c r="W551" s="221" t="s">
        <v>163</v>
      </c>
      <c r="X551" s="219" t="s">
        <v>50</v>
      </c>
    </row>
    <row r="552" spans="1:24" ht="45" hidden="1">
      <c r="A552" s="37" t="s">
        <v>358</v>
      </c>
      <c r="B552" s="37" t="s">
        <v>1005</v>
      </c>
      <c r="C552" s="37" t="s">
        <v>1006</v>
      </c>
      <c r="D552" s="37" t="s">
        <v>1007</v>
      </c>
      <c r="E552" s="37">
        <v>15</v>
      </c>
      <c r="F552" s="37" t="s">
        <v>1008</v>
      </c>
      <c r="G552" s="37" t="s">
        <v>45</v>
      </c>
      <c r="H552" s="37" t="s">
        <v>36</v>
      </c>
      <c r="I552" s="37" t="s">
        <v>37</v>
      </c>
      <c r="J552" s="65">
        <v>40</v>
      </c>
      <c r="K552" s="37">
        <v>2020</v>
      </c>
      <c r="L552" s="201"/>
      <c r="M552" s="37">
        <v>2</v>
      </c>
      <c r="N552" s="201"/>
      <c r="O552" s="201"/>
      <c r="P552" s="37" t="s">
        <v>162</v>
      </c>
      <c r="Q552" s="60">
        <v>0</v>
      </c>
      <c r="R552" s="60">
        <v>0</v>
      </c>
      <c r="S552" s="60">
        <v>0</v>
      </c>
      <c r="T552" s="37" t="s">
        <v>68</v>
      </c>
      <c r="U552" s="131" t="s">
        <v>2282</v>
      </c>
      <c r="V552" s="131" t="s">
        <v>148</v>
      </c>
      <c r="W552" s="131" t="s">
        <v>149</v>
      </c>
      <c r="X552" s="219" t="s">
        <v>50</v>
      </c>
    </row>
    <row r="553" spans="1:24" ht="99.75" hidden="1">
      <c r="A553" s="37" t="s">
        <v>358</v>
      </c>
      <c r="B553" s="37" t="s">
        <v>1005</v>
      </c>
      <c r="C553" s="37" t="s">
        <v>1051</v>
      </c>
      <c r="D553" s="37" t="s">
        <v>1052</v>
      </c>
      <c r="E553" s="37">
        <v>10</v>
      </c>
      <c r="F553" s="12" t="s">
        <v>1053</v>
      </c>
      <c r="G553" s="37" t="s">
        <v>35</v>
      </c>
      <c r="H553" s="37" t="s">
        <v>36</v>
      </c>
      <c r="I553" s="37" t="s">
        <v>37</v>
      </c>
      <c r="J553" s="65">
        <v>80</v>
      </c>
      <c r="K553" s="37">
        <v>2020</v>
      </c>
      <c r="L553" s="201"/>
      <c r="M553" s="37">
        <v>5</v>
      </c>
      <c r="N553" s="201"/>
      <c r="O553" s="201"/>
      <c r="P553" s="37" t="s">
        <v>162</v>
      </c>
      <c r="Q553" s="60">
        <v>0</v>
      </c>
      <c r="R553" s="60">
        <v>0</v>
      </c>
      <c r="S553" s="60">
        <v>0</v>
      </c>
      <c r="T553" s="37" t="s">
        <v>235</v>
      </c>
      <c r="U553" s="210" t="s">
        <v>2283</v>
      </c>
      <c r="V553" s="131" t="s">
        <v>235</v>
      </c>
      <c r="W553" s="216" t="s">
        <v>236</v>
      </c>
      <c r="X553" s="219"/>
    </row>
    <row r="554" spans="1:24" ht="57" hidden="1">
      <c r="A554" s="37" t="s">
        <v>358</v>
      </c>
      <c r="B554" s="37" t="s">
        <v>1005</v>
      </c>
      <c r="C554" s="37" t="s">
        <v>1084</v>
      </c>
      <c r="D554" s="37" t="s">
        <v>1090</v>
      </c>
      <c r="E554" s="37">
        <v>15</v>
      </c>
      <c r="F554" s="12" t="s">
        <v>1053</v>
      </c>
      <c r="G554" s="37" t="s">
        <v>35</v>
      </c>
      <c r="H554" s="37" t="s">
        <v>36</v>
      </c>
      <c r="I554" s="37" t="s">
        <v>37</v>
      </c>
      <c r="J554" s="65">
        <v>80</v>
      </c>
      <c r="K554" s="37">
        <v>2020</v>
      </c>
      <c r="L554" s="201"/>
      <c r="M554" s="12">
        <v>2</v>
      </c>
      <c r="N554" s="201"/>
      <c r="O554" s="201"/>
      <c r="P554" s="37" t="s">
        <v>247</v>
      </c>
      <c r="Q554" s="60">
        <v>0</v>
      </c>
      <c r="R554" s="60">
        <v>0</v>
      </c>
      <c r="S554" s="60">
        <v>0</v>
      </c>
      <c r="T554" s="37" t="s">
        <v>235</v>
      </c>
      <c r="U554" s="210" t="s">
        <v>2283</v>
      </c>
      <c r="V554" s="131" t="s">
        <v>235</v>
      </c>
      <c r="W554" s="216" t="s">
        <v>236</v>
      </c>
      <c r="X554" s="219"/>
    </row>
    <row r="555" spans="1:24" ht="90" hidden="1">
      <c r="A555" s="12" t="s">
        <v>358</v>
      </c>
      <c r="B555" s="12" t="s">
        <v>1005</v>
      </c>
      <c r="C555" s="12" t="s">
        <v>1032</v>
      </c>
      <c r="D555" s="12" t="s">
        <v>1033</v>
      </c>
      <c r="E555" s="12">
        <v>10</v>
      </c>
      <c r="F555" s="95" t="s">
        <v>1035</v>
      </c>
      <c r="G555" s="95" t="s">
        <v>35</v>
      </c>
      <c r="H555" s="95" t="s">
        <v>36</v>
      </c>
      <c r="I555" s="12" t="s">
        <v>37</v>
      </c>
      <c r="J555" s="62">
        <v>40</v>
      </c>
      <c r="K555" s="12">
        <v>2020</v>
      </c>
      <c r="L555" s="201"/>
      <c r="M555" s="12">
        <v>3</v>
      </c>
      <c r="N555" s="201"/>
      <c r="O555" s="201"/>
      <c r="P555" s="12" t="s">
        <v>162</v>
      </c>
      <c r="Q555" s="64">
        <v>0</v>
      </c>
      <c r="R555" s="64">
        <v>0</v>
      </c>
      <c r="S555" s="64">
        <v>0</v>
      </c>
      <c r="T555" s="12" t="s">
        <v>41</v>
      </c>
      <c r="U555" s="210" t="s">
        <v>2485</v>
      </c>
      <c r="V555" s="210" t="s">
        <v>1036</v>
      </c>
      <c r="W555" s="221" t="s">
        <v>1037</v>
      </c>
      <c r="X555" s="219"/>
    </row>
    <row r="556" spans="1:24" ht="85.5" hidden="1">
      <c r="A556" s="37" t="s">
        <v>358</v>
      </c>
      <c r="B556" s="37" t="s">
        <v>1005</v>
      </c>
      <c r="C556" s="37" t="s">
        <v>1170</v>
      </c>
      <c r="D556" s="37" t="s">
        <v>1007</v>
      </c>
      <c r="E556" s="37">
        <v>15</v>
      </c>
      <c r="F556" s="37" t="s">
        <v>1173</v>
      </c>
      <c r="G556" s="37" t="s">
        <v>45</v>
      </c>
      <c r="H556" s="37" t="s">
        <v>1174</v>
      </c>
      <c r="I556" s="37" t="s">
        <v>46</v>
      </c>
      <c r="J556" s="65">
        <v>10</v>
      </c>
      <c r="K556" s="37">
        <v>2020</v>
      </c>
      <c r="L556" s="201"/>
      <c r="M556" s="37">
        <v>11</v>
      </c>
      <c r="N556" s="201"/>
      <c r="O556" s="201"/>
      <c r="P556" s="37" t="s">
        <v>1175</v>
      </c>
      <c r="Q556" s="60">
        <v>0</v>
      </c>
      <c r="R556" s="60">
        <v>0</v>
      </c>
      <c r="S556" s="60">
        <v>0</v>
      </c>
      <c r="T556" s="37" t="s">
        <v>68</v>
      </c>
      <c r="U556" s="210" t="s">
        <v>2285</v>
      </c>
      <c r="V556" s="216" t="s">
        <v>56</v>
      </c>
      <c r="W556" s="131" t="s">
        <v>57</v>
      </c>
      <c r="X556" s="219" t="s">
        <v>78</v>
      </c>
    </row>
    <row r="557" spans="1:24" ht="99.75" hidden="1">
      <c r="A557" s="37" t="s">
        <v>358</v>
      </c>
      <c r="B557" s="37" t="s">
        <v>358</v>
      </c>
      <c r="C557" s="37" t="s">
        <v>358</v>
      </c>
      <c r="D557" s="37" t="s">
        <v>359</v>
      </c>
      <c r="E557" s="37">
        <v>10</v>
      </c>
      <c r="F557" s="37" t="s">
        <v>360</v>
      </c>
      <c r="G557" s="37" t="s">
        <v>45</v>
      </c>
      <c r="H557" s="37" t="s">
        <v>36</v>
      </c>
      <c r="I557" s="37" t="s">
        <v>37</v>
      </c>
      <c r="J557" s="65">
        <v>20</v>
      </c>
      <c r="K557" s="37">
        <v>2020</v>
      </c>
      <c r="L557" s="201"/>
      <c r="M557" s="37">
        <v>1</v>
      </c>
      <c r="N557" s="37">
        <v>1454718</v>
      </c>
      <c r="O557" s="37" t="s">
        <v>361</v>
      </c>
      <c r="P557" s="37" t="s">
        <v>162</v>
      </c>
      <c r="Q557" s="60">
        <v>0</v>
      </c>
      <c r="R557" s="60">
        <v>0</v>
      </c>
      <c r="S557" s="60">
        <v>0</v>
      </c>
      <c r="T557" s="37" t="s">
        <v>41</v>
      </c>
      <c r="U557" s="131" t="s">
        <v>2267</v>
      </c>
      <c r="V557" s="210" t="s">
        <v>148</v>
      </c>
      <c r="W557" s="131" t="s">
        <v>225</v>
      </c>
      <c r="X557" s="219" t="s">
        <v>50</v>
      </c>
    </row>
    <row r="558" spans="1:24" ht="85.5" hidden="1">
      <c r="A558" s="37" t="s">
        <v>358</v>
      </c>
      <c r="B558" s="37" t="s">
        <v>358</v>
      </c>
      <c r="C558" s="37" t="s">
        <v>358</v>
      </c>
      <c r="D558" s="37" t="s">
        <v>362</v>
      </c>
      <c r="E558" s="37">
        <v>10</v>
      </c>
      <c r="F558" s="37" t="s">
        <v>363</v>
      </c>
      <c r="G558" s="37" t="s">
        <v>45</v>
      </c>
      <c r="H558" s="37" t="s">
        <v>331</v>
      </c>
      <c r="I558" s="37" t="s">
        <v>37</v>
      </c>
      <c r="J558" s="65">
        <v>16</v>
      </c>
      <c r="K558" s="37">
        <v>2020</v>
      </c>
      <c r="L558" s="201"/>
      <c r="M558" s="37">
        <v>1</v>
      </c>
      <c r="N558" s="37">
        <v>1568137</v>
      </c>
      <c r="O558" s="37" t="s">
        <v>364</v>
      </c>
      <c r="P558" s="37" t="s">
        <v>162</v>
      </c>
      <c r="Q558" s="60">
        <v>0</v>
      </c>
      <c r="R558" s="60">
        <v>0</v>
      </c>
      <c r="S558" s="60">
        <v>0</v>
      </c>
      <c r="T558" s="37" t="s">
        <v>41</v>
      </c>
      <c r="U558" s="131" t="s">
        <v>2286</v>
      </c>
      <c r="V558" s="216" t="s">
        <v>56</v>
      </c>
      <c r="W558" s="131" t="s">
        <v>57</v>
      </c>
      <c r="X558" s="215" t="s">
        <v>58</v>
      </c>
    </row>
    <row r="559" spans="1:24" ht="85.5" hidden="1">
      <c r="A559" s="37" t="s">
        <v>358</v>
      </c>
      <c r="B559" s="37" t="s">
        <v>358</v>
      </c>
      <c r="C559" s="37" t="s">
        <v>358</v>
      </c>
      <c r="D559" s="37" t="s">
        <v>365</v>
      </c>
      <c r="E559" s="37">
        <v>10</v>
      </c>
      <c r="F559" s="37" t="s">
        <v>366</v>
      </c>
      <c r="G559" s="37" t="s">
        <v>45</v>
      </c>
      <c r="H559" s="37" t="s">
        <v>331</v>
      </c>
      <c r="I559" s="37" t="s">
        <v>37</v>
      </c>
      <c r="J559" s="65">
        <v>16</v>
      </c>
      <c r="K559" s="37">
        <v>2020</v>
      </c>
      <c r="L559" s="201"/>
      <c r="M559" s="37">
        <v>1</v>
      </c>
      <c r="N559" s="37">
        <v>1492768</v>
      </c>
      <c r="O559" s="37" t="s">
        <v>367</v>
      </c>
      <c r="P559" s="37" t="s">
        <v>162</v>
      </c>
      <c r="Q559" s="60">
        <v>0</v>
      </c>
      <c r="R559" s="60">
        <v>0</v>
      </c>
      <c r="S559" s="60">
        <v>0</v>
      </c>
      <c r="T559" s="37" t="s">
        <v>41</v>
      </c>
      <c r="U559" s="131" t="s">
        <v>2286</v>
      </c>
      <c r="V559" s="131" t="s">
        <v>176</v>
      </c>
      <c r="W559" s="131" t="s">
        <v>368</v>
      </c>
      <c r="X559" s="219" t="s">
        <v>50</v>
      </c>
    </row>
    <row r="560" spans="1:24" ht="85.5" hidden="1">
      <c r="A560" s="37" t="s">
        <v>358</v>
      </c>
      <c r="B560" s="37" t="s">
        <v>358</v>
      </c>
      <c r="C560" s="37" t="s">
        <v>358</v>
      </c>
      <c r="D560" s="37" t="s">
        <v>365</v>
      </c>
      <c r="E560" s="37">
        <v>10</v>
      </c>
      <c r="F560" s="37" t="s">
        <v>366</v>
      </c>
      <c r="G560" s="37" t="s">
        <v>45</v>
      </c>
      <c r="H560" s="37" t="s">
        <v>331</v>
      </c>
      <c r="I560" s="37" t="s">
        <v>37</v>
      </c>
      <c r="J560" s="65">
        <v>16</v>
      </c>
      <c r="K560" s="37">
        <v>2020</v>
      </c>
      <c r="L560" s="201"/>
      <c r="M560" s="37">
        <v>1</v>
      </c>
      <c r="N560" s="37" t="s">
        <v>369</v>
      </c>
      <c r="O560" s="37" t="s">
        <v>370</v>
      </c>
      <c r="P560" s="37" t="s">
        <v>162</v>
      </c>
      <c r="Q560" s="60">
        <v>0</v>
      </c>
      <c r="R560" s="60">
        <v>0</v>
      </c>
      <c r="S560" s="60">
        <v>0</v>
      </c>
      <c r="T560" s="37" t="s">
        <v>41</v>
      </c>
      <c r="U560" s="131" t="s">
        <v>2286</v>
      </c>
      <c r="V560" s="131" t="s">
        <v>176</v>
      </c>
      <c r="W560" s="131" t="s">
        <v>368</v>
      </c>
      <c r="X560" s="219" t="s">
        <v>50</v>
      </c>
    </row>
    <row r="561" spans="1:24" ht="90" hidden="1">
      <c r="A561" s="12" t="s">
        <v>358</v>
      </c>
      <c r="B561" s="12" t="s">
        <v>1005</v>
      </c>
      <c r="C561" s="12" t="s">
        <v>1006</v>
      </c>
      <c r="D561" s="12" t="s">
        <v>1009</v>
      </c>
      <c r="E561" s="12">
        <v>15</v>
      </c>
      <c r="F561" s="95" t="s">
        <v>1010</v>
      </c>
      <c r="G561" s="95" t="s">
        <v>35</v>
      </c>
      <c r="H561" s="95" t="s">
        <v>36</v>
      </c>
      <c r="I561" s="12" t="s">
        <v>37</v>
      </c>
      <c r="J561" s="62">
        <v>40</v>
      </c>
      <c r="K561" s="12">
        <v>2020</v>
      </c>
      <c r="L561" s="201"/>
      <c r="M561" s="12">
        <v>5</v>
      </c>
      <c r="N561" s="201"/>
      <c r="O561" s="201"/>
      <c r="P561" s="12" t="s">
        <v>162</v>
      </c>
      <c r="Q561" s="64">
        <v>0</v>
      </c>
      <c r="R561" s="64">
        <v>0</v>
      </c>
      <c r="S561" s="64">
        <v>0</v>
      </c>
      <c r="T561" s="12" t="s">
        <v>41</v>
      </c>
      <c r="U561" s="210" t="s">
        <v>2486</v>
      </c>
      <c r="V561" s="210" t="s">
        <v>184</v>
      </c>
      <c r="W561" s="210" t="s">
        <v>1011</v>
      </c>
      <c r="X561" s="219"/>
    </row>
    <row r="562" spans="1:24" ht="242.25" hidden="1">
      <c r="A562" s="37" t="s">
        <v>358</v>
      </c>
      <c r="B562" s="37" t="s">
        <v>1005</v>
      </c>
      <c r="C562" s="37" t="s">
        <v>1063</v>
      </c>
      <c r="D562" s="37" t="s">
        <v>1064</v>
      </c>
      <c r="E562" s="37">
        <v>15</v>
      </c>
      <c r="F562" s="12" t="s">
        <v>1069</v>
      </c>
      <c r="G562" s="12" t="s">
        <v>45</v>
      </c>
      <c r="H562" s="37" t="s">
        <v>36</v>
      </c>
      <c r="I562" s="37" t="s">
        <v>37</v>
      </c>
      <c r="J562" s="65">
        <v>16</v>
      </c>
      <c r="K562" s="37">
        <v>2020</v>
      </c>
      <c r="L562" s="201"/>
      <c r="M562" s="37">
        <v>16</v>
      </c>
      <c r="N562" s="12" t="s">
        <v>1070</v>
      </c>
      <c r="O562" s="12" t="s">
        <v>1067</v>
      </c>
      <c r="P562" s="37" t="s">
        <v>247</v>
      </c>
      <c r="Q562" s="60">
        <v>0</v>
      </c>
      <c r="R562" s="60">
        <v>0</v>
      </c>
      <c r="S562" s="60">
        <v>0</v>
      </c>
      <c r="T562" s="37" t="s">
        <v>41</v>
      </c>
      <c r="U562" s="210" t="s">
        <v>2288</v>
      </c>
      <c r="V562" s="216" t="s">
        <v>184</v>
      </c>
      <c r="W562" s="131" t="s">
        <v>1071</v>
      </c>
      <c r="X562" s="219" t="s">
        <v>78</v>
      </c>
    </row>
    <row r="563" spans="1:24" ht="242.25" hidden="1">
      <c r="A563" s="37" t="s">
        <v>358</v>
      </c>
      <c r="B563" s="37" t="s">
        <v>1005</v>
      </c>
      <c r="C563" s="37" t="s">
        <v>1063</v>
      </c>
      <c r="D563" s="37" t="s">
        <v>1064</v>
      </c>
      <c r="E563" s="37">
        <v>15</v>
      </c>
      <c r="F563" s="12" t="s">
        <v>1072</v>
      </c>
      <c r="G563" s="12" t="s">
        <v>45</v>
      </c>
      <c r="H563" s="37" t="s">
        <v>36</v>
      </c>
      <c r="I563" s="37" t="s">
        <v>37</v>
      </c>
      <c r="J563" s="65">
        <v>16</v>
      </c>
      <c r="K563" s="37">
        <v>2020</v>
      </c>
      <c r="L563" s="201"/>
      <c r="M563" s="37">
        <v>16</v>
      </c>
      <c r="N563" s="12" t="s">
        <v>1070</v>
      </c>
      <c r="O563" s="12" t="s">
        <v>1067</v>
      </c>
      <c r="P563" s="37" t="s">
        <v>247</v>
      </c>
      <c r="Q563" s="60">
        <v>0</v>
      </c>
      <c r="R563" s="60">
        <v>0</v>
      </c>
      <c r="S563" s="60">
        <v>0</v>
      </c>
      <c r="T563" s="37" t="s">
        <v>41</v>
      </c>
      <c r="U563" s="210" t="s">
        <v>2289</v>
      </c>
      <c r="V563" s="216" t="s">
        <v>184</v>
      </c>
      <c r="W563" s="210" t="s">
        <v>1071</v>
      </c>
      <c r="X563" s="219" t="s">
        <v>78</v>
      </c>
    </row>
    <row r="564" spans="1:24" ht="242.25" hidden="1">
      <c r="A564" s="37" t="s">
        <v>358</v>
      </c>
      <c r="B564" s="37" t="s">
        <v>1005</v>
      </c>
      <c r="C564" s="37" t="s">
        <v>1063</v>
      </c>
      <c r="D564" s="37" t="s">
        <v>1064</v>
      </c>
      <c r="E564" s="37">
        <v>15</v>
      </c>
      <c r="F564" s="12" t="s">
        <v>1073</v>
      </c>
      <c r="G564" s="12" t="s">
        <v>45</v>
      </c>
      <c r="H564" s="37" t="s">
        <v>1074</v>
      </c>
      <c r="I564" s="37" t="s">
        <v>37</v>
      </c>
      <c r="J564" s="65">
        <v>16</v>
      </c>
      <c r="K564" s="37">
        <v>2020</v>
      </c>
      <c r="L564" s="201"/>
      <c r="M564" s="37">
        <v>16</v>
      </c>
      <c r="N564" s="12" t="s">
        <v>1070</v>
      </c>
      <c r="O564" s="12" t="s">
        <v>1067</v>
      </c>
      <c r="P564" s="37" t="s">
        <v>247</v>
      </c>
      <c r="Q564" s="60">
        <v>0</v>
      </c>
      <c r="R564" s="60">
        <v>0</v>
      </c>
      <c r="S564" s="60">
        <v>0</v>
      </c>
      <c r="T564" s="37" t="s">
        <v>41</v>
      </c>
      <c r="U564" s="210" t="s">
        <v>2290</v>
      </c>
      <c r="V564" s="216" t="s">
        <v>184</v>
      </c>
      <c r="W564" s="131" t="s">
        <v>1071</v>
      </c>
      <c r="X564" s="219" t="s">
        <v>78</v>
      </c>
    </row>
    <row r="565" spans="1:24" ht="242.25" hidden="1">
      <c r="A565" s="37" t="s">
        <v>358</v>
      </c>
      <c r="B565" s="37" t="s">
        <v>1005</v>
      </c>
      <c r="C565" s="37" t="s">
        <v>1063</v>
      </c>
      <c r="D565" s="37" t="s">
        <v>1064</v>
      </c>
      <c r="E565" s="37">
        <v>15</v>
      </c>
      <c r="F565" s="37" t="s">
        <v>1075</v>
      </c>
      <c r="G565" s="37" t="s">
        <v>45</v>
      </c>
      <c r="H565" s="37" t="s">
        <v>1074</v>
      </c>
      <c r="I565" s="37" t="s">
        <v>37</v>
      </c>
      <c r="J565" s="65">
        <v>8</v>
      </c>
      <c r="K565" s="37">
        <v>2020</v>
      </c>
      <c r="L565" s="201"/>
      <c r="M565" s="37">
        <v>10</v>
      </c>
      <c r="N565" s="12" t="s">
        <v>1070</v>
      </c>
      <c r="O565" s="12" t="s">
        <v>1067</v>
      </c>
      <c r="P565" s="37" t="s">
        <v>162</v>
      </c>
      <c r="Q565" s="60">
        <v>0</v>
      </c>
      <c r="R565" s="60">
        <v>0</v>
      </c>
      <c r="S565" s="60">
        <v>0</v>
      </c>
      <c r="T565" s="37" t="s">
        <v>41</v>
      </c>
      <c r="U565" s="210" t="s">
        <v>2289</v>
      </c>
      <c r="V565" s="216" t="s">
        <v>184</v>
      </c>
      <c r="W565" s="131" t="s">
        <v>1071</v>
      </c>
      <c r="X565" s="219" t="s">
        <v>78</v>
      </c>
    </row>
    <row r="566" spans="1:24" ht="128.25" hidden="1">
      <c r="A566" s="37" t="s">
        <v>358</v>
      </c>
      <c r="B566" s="37" t="s">
        <v>526</v>
      </c>
      <c r="C566" s="37" t="s">
        <v>526</v>
      </c>
      <c r="D566" s="37" t="s">
        <v>527</v>
      </c>
      <c r="E566" s="37">
        <v>15</v>
      </c>
      <c r="F566" s="37" t="s">
        <v>44</v>
      </c>
      <c r="G566" s="37" t="s">
        <v>45</v>
      </c>
      <c r="H566" s="37" t="s">
        <v>36</v>
      </c>
      <c r="I566" s="37" t="s">
        <v>37</v>
      </c>
      <c r="J566" s="65">
        <v>30</v>
      </c>
      <c r="K566" s="37">
        <v>2020</v>
      </c>
      <c r="L566" s="239"/>
      <c r="M566" s="37">
        <v>5</v>
      </c>
      <c r="N566" s="239"/>
      <c r="O566" s="239"/>
      <c r="P566" s="37" t="s">
        <v>529</v>
      </c>
      <c r="Q566" s="60">
        <v>0</v>
      </c>
      <c r="R566" s="60">
        <v>0</v>
      </c>
      <c r="S566" s="60">
        <v>0</v>
      </c>
      <c r="T566" s="37" t="s">
        <v>41</v>
      </c>
      <c r="U566" s="131" t="s">
        <v>2282</v>
      </c>
      <c r="V566" s="131" t="s">
        <v>48</v>
      </c>
      <c r="W566" s="131" t="s">
        <v>49</v>
      </c>
      <c r="X566" s="219" t="s">
        <v>50</v>
      </c>
    </row>
    <row r="567" spans="1:24" ht="99.75" hidden="1">
      <c r="A567" s="37" t="s">
        <v>358</v>
      </c>
      <c r="B567" s="37" t="s">
        <v>1005</v>
      </c>
      <c r="C567" s="37" t="s">
        <v>1051</v>
      </c>
      <c r="D567" s="37" t="s">
        <v>1052</v>
      </c>
      <c r="E567" s="37">
        <v>10</v>
      </c>
      <c r="F567" s="37" t="s">
        <v>44</v>
      </c>
      <c r="G567" s="37" t="s">
        <v>45</v>
      </c>
      <c r="H567" s="37" t="s">
        <v>36</v>
      </c>
      <c r="I567" s="37" t="s">
        <v>37</v>
      </c>
      <c r="J567" s="65">
        <v>40</v>
      </c>
      <c r="K567" s="37">
        <v>2020</v>
      </c>
      <c r="L567" s="201"/>
      <c r="M567" s="37">
        <v>3</v>
      </c>
      <c r="N567" s="201"/>
      <c r="O567" s="201"/>
      <c r="P567" s="37" t="s">
        <v>162</v>
      </c>
      <c r="Q567" s="60">
        <v>0</v>
      </c>
      <c r="R567" s="60">
        <v>0</v>
      </c>
      <c r="S567" s="60">
        <v>0</v>
      </c>
      <c r="T567" s="37" t="s">
        <v>41</v>
      </c>
      <c r="U567" s="131" t="s">
        <v>2282</v>
      </c>
      <c r="V567" s="131" t="s">
        <v>48</v>
      </c>
      <c r="W567" s="131" t="s">
        <v>49</v>
      </c>
      <c r="X567" s="219" t="s">
        <v>50</v>
      </c>
    </row>
    <row r="568" spans="1:24" ht="99.75" hidden="1">
      <c r="A568" s="37" t="s">
        <v>358</v>
      </c>
      <c r="B568" s="37" t="s">
        <v>358</v>
      </c>
      <c r="C568" s="37" t="s">
        <v>358</v>
      </c>
      <c r="D568" s="37" t="s">
        <v>359</v>
      </c>
      <c r="E568" s="37">
        <v>10</v>
      </c>
      <c r="F568" s="37" t="s">
        <v>371</v>
      </c>
      <c r="G568" s="37" t="s">
        <v>45</v>
      </c>
      <c r="H568" s="37" t="s">
        <v>36</v>
      </c>
      <c r="I568" s="37" t="s">
        <v>37</v>
      </c>
      <c r="J568" s="65">
        <v>30</v>
      </c>
      <c r="K568" s="37"/>
      <c r="L568" s="201"/>
      <c r="M568" s="37">
        <v>1</v>
      </c>
      <c r="N568" s="37">
        <v>3003053</v>
      </c>
      <c r="O568" s="37" t="s">
        <v>372</v>
      </c>
      <c r="P568" s="37" t="s">
        <v>40</v>
      </c>
      <c r="Q568" s="60">
        <v>0</v>
      </c>
      <c r="R568" s="60">
        <v>0</v>
      </c>
      <c r="S568" s="60">
        <v>0</v>
      </c>
      <c r="T568" s="37" t="s">
        <v>41</v>
      </c>
      <c r="U568" s="131" t="s">
        <v>2267</v>
      </c>
      <c r="V568" s="131" t="s">
        <v>48</v>
      </c>
      <c r="W568" s="131" t="s">
        <v>49</v>
      </c>
      <c r="X568" s="219" t="s">
        <v>50</v>
      </c>
    </row>
    <row r="569" spans="1:24" ht="85.5" hidden="1">
      <c r="A569" s="37" t="s">
        <v>358</v>
      </c>
      <c r="B569" s="37" t="s">
        <v>526</v>
      </c>
      <c r="C569" s="37" t="s">
        <v>526</v>
      </c>
      <c r="D569" s="37" t="s">
        <v>530</v>
      </c>
      <c r="E569" s="37">
        <v>10</v>
      </c>
      <c r="F569" s="37" t="s">
        <v>531</v>
      </c>
      <c r="G569" s="37" t="s">
        <v>45</v>
      </c>
      <c r="H569" s="37" t="s">
        <v>36</v>
      </c>
      <c r="I569" s="37" t="s">
        <v>46</v>
      </c>
      <c r="J569" s="65">
        <v>40</v>
      </c>
      <c r="K569" s="37">
        <v>2020</v>
      </c>
      <c r="L569" s="201"/>
      <c r="M569" s="37">
        <v>2</v>
      </c>
      <c r="N569" s="201"/>
      <c r="O569" s="201"/>
      <c r="P569" s="37" t="s">
        <v>532</v>
      </c>
      <c r="Q569" s="60">
        <v>0</v>
      </c>
      <c r="R569" s="60">
        <v>0</v>
      </c>
      <c r="S569" s="60">
        <v>0</v>
      </c>
      <c r="T569" s="37" t="s">
        <v>41</v>
      </c>
      <c r="U569" s="131" t="s">
        <v>2282</v>
      </c>
      <c r="V569" s="131" t="s">
        <v>201</v>
      </c>
      <c r="W569" s="131" t="s">
        <v>202</v>
      </c>
      <c r="X569" s="219" t="s">
        <v>50</v>
      </c>
    </row>
    <row r="570" spans="1:24" ht="57" hidden="1">
      <c r="A570" s="37" t="s">
        <v>358</v>
      </c>
      <c r="B570" s="37" t="s">
        <v>1005</v>
      </c>
      <c r="C570" s="37" t="s">
        <v>1084</v>
      </c>
      <c r="D570" s="37" t="s">
        <v>1085</v>
      </c>
      <c r="E570" s="37">
        <v>15</v>
      </c>
      <c r="F570" s="37" t="s">
        <v>1091</v>
      </c>
      <c r="G570" s="37" t="s">
        <v>45</v>
      </c>
      <c r="H570" s="37" t="s">
        <v>36</v>
      </c>
      <c r="I570" s="37" t="s">
        <v>37</v>
      </c>
      <c r="J570" s="65">
        <v>20</v>
      </c>
      <c r="K570" s="37">
        <v>2020</v>
      </c>
      <c r="L570" s="201"/>
      <c r="M570" s="37">
        <v>3</v>
      </c>
      <c r="N570" s="201"/>
      <c r="O570" s="201"/>
      <c r="P570" s="37" t="s">
        <v>247</v>
      </c>
      <c r="Q570" s="60">
        <v>0</v>
      </c>
      <c r="R570" s="60">
        <v>0</v>
      </c>
      <c r="S570" s="60">
        <v>0</v>
      </c>
      <c r="T570" s="37" t="s">
        <v>41</v>
      </c>
      <c r="U570" s="131" t="s">
        <v>2291</v>
      </c>
      <c r="V570" s="131" t="s">
        <v>201</v>
      </c>
      <c r="W570" s="131" t="s">
        <v>202</v>
      </c>
      <c r="X570" s="219" t="s">
        <v>50</v>
      </c>
    </row>
    <row r="571" spans="1:24" ht="99.75" hidden="1">
      <c r="A571" s="12" t="s">
        <v>358</v>
      </c>
      <c r="B571" s="12" t="s">
        <v>1005</v>
      </c>
      <c r="C571" s="12" t="s">
        <v>1111</v>
      </c>
      <c r="D571" s="12" t="s">
        <v>1112</v>
      </c>
      <c r="E571" s="12">
        <v>15</v>
      </c>
      <c r="F571" s="95" t="s">
        <v>1115</v>
      </c>
      <c r="G571" s="95" t="s">
        <v>35</v>
      </c>
      <c r="H571" s="95" t="s">
        <v>36</v>
      </c>
      <c r="I571" s="12" t="s">
        <v>37</v>
      </c>
      <c r="J571" s="62">
        <v>24</v>
      </c>
      <c r="K571" s="12" t="s">
        <v>1116</v>
      </c>
      <c r="L571" s="201"/>
      <c r="M571" s="12">
        <v>1</v>
      </c>
      <c r="N571" s="201"/>
      <c r="O571" s="201"/>
      <c r="P571" s="12" t="s">
        <v>162</v>
      </c>
      <c r="Q571" s="64">
        <v>0</v>
      </c>
      <c r="R571" s="64">
        <v>0</v>
      </c>
      <c r="S571" s="64">
        <v>0</v>
      </c>
      <c r="T571" s="12" t="s">
        <v>41</v>
      </c>
      <c r="U571" s="210" t="s">
        <v>2292</v>
      </c>
      <c r="V571" s="131" t="s">
        <v>866</v>
      </c>
      <c r="W571" s="221" t="s">
        <v>1014</v>
      </c>
      <c r="X571" s="219" t="s">
        <v>78</v>
      </c>
    </row>
    <row r="572" spans="1:24" ht="99.75" hidden="1">
      <c r="A572" s="12" t="s">
        <v>358</v>
      </c>
      <c r="B572" s="12" t="s">
        <v>1005</v>
      </c>
      <c r="C572" s="12" t="s">
        <v>1111</v>
      </c>
      <c r="D572" s="12" t="s">
        <v>1112</v>
      </c>
      <c r="E572" s="12">
        <v>15</v>
      </c>
      <c r="F572" s="95" t="s">
        <v>1117</v>
      </c>
      <c r="G572" s="95" t="s">
        <v>35</v>
      </c>
      <c r="H572" s="95" t="s">
        <v>36</v>
      </c>
      <c r="I572" s="12" t="s">
        <v>37</v>
      </c>
      <c r="J572" s="62">
        <v>16</v>
      </c>
      <c r="K572" s="12" t="s">
        <v>1118</v>
      </c>
      <c r="L572" s="201"/>
      <c r="M572" s="12">
        <v>1</v>
      </c>
      <c r="N572" s="201"/>
      <c r="O572" s="201"/>
      <c r="P572" s="12" t="s">
        <v>162</v>
      </c>
      <c r="Q572" s="64">
        <v>0</v>
      </c>
      <c r="R572" s="64">
        <v>0</v>
      </c>
      <c r="S572" s="64">
        <v>0</v>
      </c>
      <c r="T572" s="12" t="s">
        <v>41</v>
      </c>
      <c r="U572" s="210" t="s">
        <v>2292</v>
      </c>
      <c r="V572" s="131" t="s">
        <v>866</v>
      </c>
      <c r="W572" s="221" t="s">
        <v>1014</v>
      </c>
      <c r="X572" s="219" t="s">
        <v>78</v>
      </c>
    </row>
    <row r="573" spans="1:24" ht="299.25" hidden="1">
      <c r="A573" s="12" t="s">
        <v>358</v>
      </c>
      <c r="B573" s="12" t="s">
        <v>1005</v>
      </c>
      <c r="C573" s="12" t="s">
        <v>1111</v>
      </c>
      <c r="D573" s="12" t="s">
        <v>1119</v>
      </c>
      <c r="E573" s="12">
        <v>15</v>
      </c>
      <c r="F573" s="95" t="s">
        <v>1120</v>
      </c>
      <c r="G573" s="95" t="s">
        <v>35</v>
      </c>
      <c r="H573" s="95" t="s">
        <v>36</v>
      </c>
      <c r="I573" s="12" t="s">
        <v>37</v>
      </c>
      <c r="J573" s="62">
        <v>40</v>
      </c>
      <c r="K573" s="12">
        <v>2020</v>
      </c>
      <c r="L573" s="201"/>
      <c r="M573" s="12">
        <v>5</v>
      </c>
      <c r="N573" s="201"/>
      <c r="O573" s="201"/>
      <c r="P573" s="12" t="s">
        <v>162</v>
      </c>
      <c r="Q573" s="64">
        <v>0</v>
      </c>
      <c r="R573" s="64">
        <v>0</v>
      </c>
      <c r="S573" s="64">
        <v>0</v>
      </c>
      <c r="T573" s="12" t="s">
        <v>41</v>
      </c>
      <c r="U573" s="210" t="s">
        <v>2293</v>
      </c>
      <c r="V573" s="210" t="s">
        <v>866</v>
      </c>
      <c r="W573" s="221" t="s">
        <v>1014</v>
      </c>
      <c r="X573" s="219"/>
    </row>
    <row r="574" spans="1:24" ht="299.25" hidden="1">
      <c r="A574" s="12" t="s">
        <v>358</v>
      </c>
      <c r="B574" s="12" t="s">
        <v>1005</v>
      </c>
      <c r="C574" s="12" t="s">
        <v>1111</v>
      </c>
      <c r="D574" s="12" t="s">
        <v>1119</v>
      </c>
      <c r="E574" s="12">
        <v>15</v>
      </c>
      <c r="F574" s="95" t="s">
        <v>1121</v>
      </c>
      <c r="G574" s="95" t="s">
        <v>35</v>
      </c>
      <c r="H574" s="95" t="s">
        <v>36</v>
      </c>
      <c r="I574" s="12" t="s">
        <v>37</v>
      </c>
      <c r="J574" s="62">
        <v>40</v>
      </c>
      <c r="K574" s="12">
        <v>2020</v>
      </c>
      <c r="L574" s="201"/>
      <c r="M574" s="12">
        <v>5</v>
      </c>
      <c r="N574" s="201"/>
      <c r="O574" s="201"/>
      <c r="P574" s="12" t="s">
        <v>162</v>
      </c>
      <c r="Q574" s="64">
        <v>0</v>
      </c>
      <c r="R574" s="64">
        <v>0</v>
      </c>
      <c r="S574" s="64">
        <v>0</v>
      </c>
      <c r="T574" s="12" t="s">
        <v>41</v>
      </c>
      <c r="U574" s="112" t="s">
        <v>2293</v>
      </c>
      <c r="V574" s="131" t="s">
        <v>866</v>
      </c>
      <c r="W574" s="221" t="s">
        <v>1014</v>
      </c>
      <c r="X574" s="219"/>
    </row>
    <row r="575" spans="1:24" ht="225" hidden="1">
      <c r="A575" s="12" t="s">
        <v>358</v>
      </c>
      <c r="B575" s="12" t="s">
        <v>1005</v>
      </c>
      <c r="C575" s="12" t="s">
        <v>1170</v>
      </c>
      <c r="D575" s="12" t="s">
        <v>1176</v>
      </c>
      <c r="E575" s="12">
        <v>15</v>
      </c>
      <c r="F575" s="12" t="s">
        <v>1177</v>
      </c>
      <c r="G575" s="12" t="s">
        <v>45</v>
      </c>
      <c r="H575" s="12" t="s">
        <v>331</v>
      </c>
      <c r="I575" s="12" t="s">
        <v>37</v>
      </c>
      <c r="J575" s="62">
        <v>8</v>
      </c>
      <c r="K575" s="12">
        <v>2020</v>
      </c>
      <c r="L575" s="201"/>
      <c r="M575" s="12">
        <v>43</v>
      </c>
      <c r="N575" s="201"/>
      <c r="O575" s="201"/>
      <c r="P575" s="12" t="s">
        <v>162</v>
      </c>
      <c r="Q575" s="64">
        <v>0</v>
      </c>
      <c r="R575" s="64">
        <v>0</v>
      </c>
      <c r="S575" s="64">
        <v>15000</v>
      </c>
      <c r="T575" s="12" t="s">
        <v>41</v>
      </c>
      <c r="U575" s="210" t="s">
        <v>2294</v>
      </c>
      <c r="V575" s="131" t="s">
        <v>866</v>
      </c>
      <c r="W575" s="221" t="s">
        <v>1014</v>
      </c>
      <c r="X575" s="219" t="s">
        <v>78</v>
      </c>
    </row>
    <row r="576" spans="1:24" ht="85.5" hidden="1">
      <c r="A576" s="12" t="s">
        <v>358</v>
      </c>
      <c r="B576" s="12" t="s">
        <v>1005</v>
      </c>
      <c r="C576" s="12" t="s">
        <v>1006</v>
      </c>
      <c r="D576" s="12" t="s">
        <v>1012</v>
      </c>
      <c r="E576" s="12">
        <v>15</v>
      </c>
      <c r="F576" s="12" t="s">
        <v>1013</v>
      </c>
      <c r="G576" s="12" t="s">
        <v>35</v>
      </c>
      <c r="H576" s="12" t="s">
        <v>36</v>
      </c>
      <c r="I576" s="12" t="s">
        <v>37</v>
      </c>
      <c r="J576" s="62">
        <v>40</v>
      </c>
      <c r="K576" s="12">
        <v>2020</v>
      </c>
      <c r="L576" s="201"/>
      <c r="M576" s="12">
        <v>5</v>
      </c>
      <c r="N576" s="201"/>
      <c r="O576" s="201"/>
      <c r="P576" s="12" t="s">
        <v>162</v>
      </c>
      <c r="Q576" s="64">
        <v>0</v>
      </c>
      <c r="R576" s="64">
        <v>0</v>
      </c>
      <c r="S576" s="64">
        <v>0</v>
      </c>
      <c r="T576" s="12" t="s">
        <v>41</v>
      </c>
      <c r="U576" s="112" t="s">
        <v>2487</v>
      </c>
      <c r="V576" s="131" t="s">
        <v>866</v>
      </c>
      <c r="W576" s="221" t="s">
        <v>1014</v>
      </c>
      <c r="X576" s="219"/>
    </row>
    <row r="577" spans="1:24" ht="85.5" hidden="1">
      <c r="A577" s="12" t="s">
        <v>358</v>
      </c>
      <c r="B577" s="12" t="s">
        <v>1005</v>
      </c>
      <c r="C577" s="12" t="s">
        <v>1006</v>
      </c>
      <c r="D577" s="12" t="s">
        <v>1012</v>
      </c>
      <c r="E577" s="12">
        <v>15</v>
      </c>
      <c r="F577" s="12" t="s">
        <v>1015</v>
      </c>
      <c r="G577" s="12" t="s">
        <v>35</v>
      </c>
      <c r="H577" s="12" t="s">
        <v>36</v>
      </c>
      <c r="I577" s="12" t="s">
        <v>37</v>
      </c>
      <c r="J577" s="62">
        <v>40</v>
      </c>
      <c r="K577" s="12">
        <v>2020</v>
      </c>
      <c r="L577" s="201"/>
      <c r="M577" s="12">
        <v>5</v>
      </c>
      <c r="N577" s="201"/>
      <c r="O577" s="201"/>
      <c r="P577" s="12" t="s">
        <v>162</v>
      </c>
      <c r="Q577" s="64">
        <v>0</v>
      </c>
      <c r="R577" s="64">
        <v>0</v>
      </c>
      <c r="S577" s="64">
        <v>0</v>
      </c>
      <c r="T577" s="12" t="s">
        <v>41</v>
      </c>
      <c r="U577" s="112" t="s">
        <v>2487</v>
      </c>
      <c r="V577" s="131" t="s">
        <v>866</v>
      </c>
      <c r="W577" s="221" t="s">
        <v>1014</v>
      </c>
      <c r="X577" s="219"/>
    </row>
    <row r="578" spans="1:24" ht="85.5" hidden="1">
      <c r="A578" s="12" t="s">
        <v>358</v>
      </c>
      <c r="B578" s="12" t="s">
        <v>1005</v>
      </c>
      <c r="C578" s="12" t="s">
        <v>1006</v>
      </c>
      <c r="D578" s="12" t="s">
        <v>1012</v>
      </c>
      <c r="E578" s="12">
        <v>15</v>
      </c>
      <c r="F578" s="95" t="s">
        <v>1016</v>
      </c>
      <c r="G578" s="95" t="s">
        <v>35</v>
      </c>
      <c r="H578" s="95" t="s">
        <v>36</v>
      </c>
      <c r="I578" s="12" t="s">
        <v>37</v>
      </c>
      <c r="J578" s="62">
        <v>40</v>
      </c>
      <c r="K578" s="12">
        <v>2020</v>
      </c>
      <c r="L578" s="201"/>
      <c r="M578" s="12">
        <v>5</v>
      </c>
      <c r="N578" s="201"/>
      <c r="O578" s="201"/>
      <c r="P578" s="12" t="s">
        <v>162</v>
      </c>
      <c r="Q578" s="64">
        <v>0</v>
      </c>
      <c r="R578" s="64">
        <v>0</v>
      </c>
      <c r="S578" s="64">
        <v>0</v>
      </c>
      <c r="T578" s="12" t="s">
        <v>41</v>
      </c>
      <c r="U578" s="210" t="s">
        <v>2296</v>
      </c>
      <c r="V578" s="131" t="s">
        <v>866</v>
      </c>
      <c r="W578" s="216" t="s">
        <v>1014</v>
      </c>
      <c r="X578" s="219" t="s">
        <v>78</v>
      </c>
    </row>
    <row r="579" spans="1:24" ht="165" hidden="1">
      <c r="A579" s="12" t="s">
        <v>358</v>
      </c>
      <c r="B579" s="12" t="s">
        <v>1005</v>
      </c>
      <c r="C579" s="12" t="s">
        <v>1170</v>
      </c>
      <c r="D579" s="12" t="s">
        <v>1176</v>
      </c>
      <c r="E579" s="12">
        <v>15</v>
      </c>
      <c r="F579" s="12" t="s">
        <v>1178</v>
      </c>
      <c r="G579" s="12" t="s">
        <v>45</v>
      </c>
      <c r="H579" s="12" t="s">
        <v>331</v>
      </c>
      <c r="I579" s="12" t="s">
        <v>37</v>
      </c>
      <c r="J579" s="62">
        <v>4</v>
      </c>
      <c r="K579" s="12">
        <v>2020</v>
      </c>
      <c r="L579" s="201"/>
      <c r="M579" s="12">
        <v>43</v>
      </c>
      <c r="N579" s="201"/>
      <c r="O579" s="201"/>
      <c r="P579" s="12" t="s">
        <v>162</v>
      </c>
      <c r="Q579" s="64">
        <v>0</v>
      </c>
      <c r="R579" s="64">
        <v>0</v>
      </c>
      <c r="S579" s="64">
        <v>10000</v>
      </c>
      <c r="T579" s="12" t="s">
        <v>41</v>
      </c>
      <c r="U579" s="210" t="s">
        <v>2297</v>
      </c>
      <c r="V579" s="131" t="s">
        <v>866</v>
      </c>
      <c r="W579" s="221" t="s">
        <v>1014</v>
      </c>
      <c r="X579" s="219" t="s">
        <v>78</v>
      </c>
    </row>
    <row r="580" spans="1:24" ht="135" hidden="1">
      <c r="A580" s="12" t="s">
        <v>358</v>
      </c>
      <c r="B580" s="12" t="s">
        <v>1005</v>
      </c>
      <c r="C580" s="12" t="s">
        <v>1170</v>
      </c>
      <c r="D580" s="12" t="s">
        <v>1176</v>
      </c>
      <c r="E580" s="12">
        <v>15</v>
      </c>
      <c r="F580" s="12" t="s">
        <v>1179</v>
      </c>
      <c r="G580" s="12" t="s">
        <v>45</v>
      </c>
      <c r="H580" s="12" t="s">
        <v>36</v>
      </c>
      <c r="I580" s="12" t="s">
        <v>37</v>
      </c>
      <c r="J580" s="62">
        <v>16</v>
      </c>
      <c r="K580" s="12">
        <v>2020</v>
      </c>
      <c r="L580" s="201"/>
      <c r="M580" s="12">
        <v>43</v>
      </c>
      <c r="N580" s="201"/>
      <c r="O580" s="201"/>
      <c r="P580" s="12" t="s">
        <v>247</v>
      </c>
      <c r="Q580" s="64">
        <v>0</v>
      </c>
      <c r="R580" s="64">
        <v>0</v>
      </c>
      <c r="S580" s="64">
        <v>0</v>
      </c>
      <c r="T580" s="12" t="s">
        <v>41</v>
      </c>
      <c r="U580" s="210" t="s">
        <v>2298</v>
      </c>
      <c r="V580" s="131" t="s">
        <v>866</v>
      </c>
      <c r="W580" s="221" t="s">
        <v>1014</v>
      </c>
      <c r="X580" s="219" t="s">
        <v>78</v>
      </c>
    </row>
    <row r="581" spans="1:24" ht="135" hidden="1">
      <c r="A581" s="12" t="s">
        <v>358</v>
      </c>
      <c r="B581" s="12" t="s">
        <v>1005</v>
      </c>
      <c r="C581" s="12" t="s">
        <v>1170</v>
      </c>
      <c r="D581" s="12" t="s">
        <v>1176</v>
      </c>
      <c r="E581" s="12">
        <v>15</v>
      </c>
      <c r="F581" s="12" t="s">
        <v>1180</v>
      </c>
      <c r="G581" s="12" t="s">
        <v>45</v>
      </c>
      <c r="H581" s="12" t="s">
        <v>331</v>
      </c>
      <c r="I581" s="12" t="s">
        <v>37</v>
      </c>
      <c r="J581" s="62">
        <v>8</v>
      </c>
      <c r="K581" s="12">
        <v>2020</v>
      </c>
      <c r="L581" s="201"/>
      <c r="M581" s="12">
        <v>43</v>
      </c>
      <c r="N581" s="201"/>
      <c r="O581" s="201"/>
      <c r="P581" s="12" t="s">
        <v>162</v>
      </c>
      <c r="Q581" s="64">
        <v>0</v>
      </c>
      <c r="R581" s="64">
        <v>0</v>
      </c>
      <c r="S581" s="64">
        <v>15000</v>
      </c>
      <c r="T581" s="12" t="s">
        <v>41</v>
      </c>
      <c r="U581" s="210" t="s">
        <v>2299</v>
      </c>
      <c r="V581" s="131" t="s">
        <v>866</v>
      </c>
      <c r="W581" s="221" t="s">
        <v>1014</v>
      </c>
      <c r="X581" s="219" t="s">
        <v>78</v>
      </c>
    </row>
    <row r="582" spans="1:24" ht="135" hidden="1">
      <c r="A582" s="12" t="s">
        <v>358</v>
      </c>
      <c r="B582" s="12" t="s">
        <v>1005</v>
      </c>
      <c r="C582" s="12" t="s">
        <v>1170</v>
      </c>
      <c r="D582" s="12" t="s">
        <v>1176</v>
      </c>
      <c r="E582" s="12">
        <v>15</v>
      </c>
      <c r="F582" s="12" t="s">
        <v>1181</v>
      </c>
      <c r="G582" s="12" t="s">
        <v>45</v>
      </c>
      <c r="H582" s="12" t="s">
        <v>331</v>
      </c>
      <c r="I582" s="12" t="s">
        <v>37</v>
      </c>
      <c r="J582" s="62">
        <v>8</v>
      </c>
      <c r="K582" s="12">
        <v>2020</v>
      </c>
      <c r="L582" s="201"/>
      <c r="M582" s="12">
        <v>43</v>
      </c>
      <c r="N582" s="201"/>
      <c r="O582" s="201"/>
      <c r="P582" s="12" t="s">
        <v>162</v>
      </c>
      <c r="Q582" s="64">
        <v>0</v>
      </c>
      <c r="R582" s="64">
        <v>0</v>
      </c>
      <c r="S582" s="64">
        <v>15000</v>
      </c>
      <c r="T582" s="12" t="s">
        <v>41</v>
      </c>
      <c r="U582" s="210" t="s">
        <v>2300</v>
      </c>
      <c r="V582" s="131" t="s">
        <v>866</v>
      </c>
      <c r="W582" s="221" t="s">
        <v>1014</v>
      </c>
      <c r="X582" s="219" t="s">
        <v>78</v>
      </c>
    </row>
    <row r="583" spans="1:24" ht="135" hidden="1">
      <c r="A583" s="12" t="s">
        <v>358</v>
      </c>
      <c r="B583" s="12" t="s">
        <v>1005</v>
      </c>
      <c r="C583" s="12" t="s">
        <v>1170</v>
      </c>
      <c r="D583" s="12" t="s">
        <v>1176</v>
      </c>
      <c r="E583" s="12">
        <v>15</v>
      </c>
      <c r="F583" s="12" t="s">
        <v>1182</v>
      </c>
      <c r="G583" s="12" t="s">
        <v>45</v>
      </c>
      <c r="H583" s="12" t="s">
        <v>331</v>
      </c>
      <c r="I583" s="12" t="s">
        <v>37</v>
      </c>
      <c r="J583" s="62">
        <v>8</v>
      </c>
      <c r="K583" s="12">
        <v>2020</v>
      </c>
      <c r="L583" s="201"/>
      <c r="M583" s="12">
        <v>43</v>
      </c>
      <c r="N583" s="201"/>
      <c r="O583" s="201"/>
      <c r="P583" s="12" t="s">
        <v>162</v>
      </c>
      <c r="Q583" s="64">
        <v>0</v>
      </c>
      <c r="R583" s="64">
        <v>0</v>
      </c>
      <c r="S583" s="64">
        <v>0</v>
      </c>
      <c r="T583" s="12" t="s">
        <v>41</v>
      </c>
      <c r="U583" s="210" t="s">
        <v>2301</v>
      </c>
      <c r="V583" s="131" t="s">
        <v>866</v>
      </c>
      <c r="W583" s="221" t="s">
        <v>1014</v>
      </c>
      <c r="X583" s="219" t="s">
        <v>78</v>
      </c>
    </row>
    <row r="584" spans="1:24" ht="120" hidden="1">
      <c r="A584" s="37" t="s">
        <v>358</v>
      </c>
      <c r="B584" s="37" t="s">
        <v>1005</v>
      </c>
      <c r="C584" s="37" t="s">
        <v>1143</v>
      </c>
      <c r="D584" s="37" t="s">
        <v>1144</v>
      </c>
      <c r="E584" s="37">
        <v>15</v>
      </c>
      <c r="F584" s="12" t="s">
        <v>1145</v>
      </c>
      <c r="G584" s="12" t="s">
        <v>45</v>
      </c>
      <c r="H584" s="37" t="s">
        <v>1074</v>
      </c>
      <c r="I584" s="37" t="s">
        <v>37</v>
      </c>
      <c r="J584" s="65">
        <v>24</v>
      </c>
      <c r="K584" s="37">
        <v>2020</v>
      </c>
      <c r="L584" s="201"/>
      <c r="M584" s="37">
        <v>22</v>
      </c>
      <c r="N584" s="201"/>
      <c r="O584" s="201"/>
      <c r="P584" s="37" t="s">
        <v>247</v>
      </c>
      <c r="Q584" s="60">
        <v>0</v>
      </c>
      <c r="R584" s="60">
        <v>0</v>
      </c>
      <c r="S584" s="60">
        <f>(Q584+R584)*M584</f>
        <v>0</v>
      </c>
      <c r="T584" s="37" t="s">
        <v>41</v>
      </c>
      <c r="U584" s="210" t="s">
        <v>2302</v>
      </c>
      <c r="V584" s="131" t="s">
        <v>866</v>
      </c>
      <c r="W584" s="216" t="s">
        <v>1014</v>
      </c>
      <c r="X584" s="219" t="s">
        <v>78</v>
      </c>
    </row>
    <row r="585" spans="1:24" ht="180" hidden="1">
      <c r="A585" s="12" t="s">
        <v>358</v>
      </c>
      <c r="B585" s="12" t="s">
        <v>1005</v>
      </c>
      <c r="C585" s="12" t="s">
        <v>1170</v>
      </c>
      <c r="D585" s="12" t="s">
        <v>1176</v>
      </c>
      <c r="E585" s="12">
        <v>15</v>
      </c>
      <c r="F585" s="12" t="s">
        <v>1183</v>
      </c>
      <c r="G585" s="12" t="s">
        <v>45</v>
      </c>
      <c r="H585" s="12" t="s">
        <v>544</v>
      </c>
      <c r="I585" s="12" t="s">
        <v>37</v>
      </c>
      <c r="J585" s="62">
        <v>16</v>
      </c>
      <c r="K585" s="12">
        <v>2020</v>
      </c>
      <c r="L585" s="201"/>
      <c r="M585" s="12">
        <v>10</v>
      </c>
      <c r="N585" s="201"/>
      <c r="O585" s="201"/>
      <c r="P585" s="12" t="s">
        <v>162</v>
      </c>
      <c r="Q585" s="64">
        <v>0</v>
      </c>
      <c r="R585" s="64">
        <v>0</v>
      </c>
      <c r="S585" s="64">
        <v>39484</v>
      </c>
      <c r="T585" s="12" t="s">
        <v>41</v>
      </c>
      <c r="U585" s="210" t="s">
        <v>2303</v>
      </c>
      <c r="V585" s="131" t="s">
        <v>866</v>
      </c>
      <c r="W585" s="221" t="s">
        <v>1014</v>
      </c>
      <c r="X585" s="219" t="s">
        <v>78</v>
      </c>
    </row>
    <row r="586" spans="1:24" ht="45" hidden="1">
      <c r="A586" s="37" t="s">
        <v>358</v>
      </c>
      <c r="B586" s="37" t="s">
        <v>1005</v>
      </c>
      <c r="C586" s="37" t="s">
        <v>1143</v>
      </c>
      <c r="D586" s="37" t="s">
        <v>1144</v>
      </c>
      <c r="E586" s="37">
        <v>15</v>
      </c>
      <c r="F586" s="12" t="s">
        <v>1146</v>
      </c>
      <c r="G586" s="12" t="s">
        <v>45</v>
      </c>
      <c r="H586" s="37" t="s">
        <v>331</v>
      </c>
      <c r="I586" s="37" t="s">
        <v>37</v>
      </c>
      <c r="J586" s="65">
        <v>8</v>
      </c>
      <c r="K586" s="37">
        <v>2020</v>
      </c>
      <c r="L586" s="201"/>
      <c r="M586" s="37">
        <v>22</v>
      </c>
      <c r="N586" s="201"/>
      <c r="O586" s="201"/>
      <c r="P586" s="37" t="s">
        <v>247</v>
      </c>
      <c r="Q586" s="60">
        <v>0</v>
      </c>
      <c r="R586" s="60">
        <v>0</v>
      </c>
      <c r="S586" s="60">
        <v>0</v>
      </c>
      <c r="T586" s="37" t="s">
        <v>41</v>
      </c>
      <c r="U586" s="210" t="s">
        <v>2304</v>
      </c>
      <c r="V586" s="131" t="s">
        <v>866</v>
      </c>
      <c r="W586" s="216" t="s">
        <v>1014</v>
      </c>
      <c r="X586" s="219" t="s">
        <v>78</v>
      </c>
    </row>
    <row r="587" spans="1:24" ht="105" hidden="1">
      <c r="A587" s="12" t="s">
        <v>358</v>
      </c>
      <c r="B587" s="12" t="s">
        <v>1005</v>
      </c>
      <c r="C587" s="12" t="s">
        <v>1170</v>
      </c>
      <c r="D587" s="12" t="s">
        <v>1176</v>
      </c>
      <c r="E587" s="12">
        <v>15</v>
      </c>
      <c r="F587" s="12" t="s">
        <v>1184</v>
      </c>
      <c r="G587" s="12" t="s">
        <v>45</v>
      </c>
      <c r="H587" s="12" t="s">
        <v>331</v>
      </c>
      <c r="I587" s="12" t="s">
        <v>37</v>
      </c>
      <c r="J587" s="62">
        <v>8</v>
      </c>
      <c r="K587" s="12">
        <v>2020</v>
      </c>
      <c r="L587" s="201"/>
      <c r="M587" s="12">
        <v>43</v>
      </c>
      <c r="N587" s="201"/>
      <c r="O587" s="201"/>
      <c r="P587" s="12" t="s">
        <v>162</v>
      </c>
      <c r="Q587" s="64">
        <v>0</v>
      </c>
      <c r="R587" s="64">
        <v>0</v>
      </c>
      <c r="S587" s="64">
        <v>0</v>
      </c>
      <c r="T587" s="12" t="s">
        <v>41</v>
      </c>
      <c r="U587" s="210" t="s">
        <v>2305</v>
      </c>
      <c r="V587" s="131" t="s">
        <v>866</v>
      </c>
      <c r="W587" s="221" t="s">
        <v>1014</v>
      </c>
      <c r="X587" s="219" t="s">
        <v>78</v>
      </c>
    </row>
    <row r="588" spans="1:24" ht="90" hidden="1">
      <c r="A588" s="12" t="s">
        <v>358</v>
      </c>
      <c r="B588" s="12" t="s">
        <v>1005</v>
      </c>
      <c r="C588" s="12" t="s">
        <v>1143</v>
      </c>
      <c r="D588" s="37" t="s">
        <v>1144</v>
      </c>
      <c r="E588" s="12">
        <v>15</v>
      </c>
      <c r="F588" s="12" t="s">
        <v>1147</v>
      </c>
      <c r="G588" s="12" t="s">
        <v>45</v>
      </c>
      <c r="H588" s="12" t="s">
        <v>1074</v>
      </c>
      <c r="I588" s="12" t="s">
        <v>37</v>
      </c>
      <c r="J588" s="62">
        <v>8</v>
      </c>
      <c r="K588" s="12">
        <v>2020</v>
      </c>
      <c r="L588" s="201"/>
      <c r="M588" s="12">
        <v>22</v>
      </c>
      <c r="N588" s="201"/>
      <c r="O588" s="201"/>
      <c r="P588" s="12" t="s">
        <v>247</v>
      </c>
      <c r="Q588" s="64">
        <v>0</v>
      </c>
      <c r="R588" s="64">
        <v>0</v>
      </c>
      <c r="S588" s="64">
        <f>(Q588+R588)*M588</f>
        <v>0</v>
      </c>
      <c r="T588" s="12" t="s">
        <v>41</v>
      </c>
      <c r="U588" s="210" t="s">
        <v>2306</v>
      </c>
      <c r="V588" s="131" t="s">
        <v>866</v>
      </c>
      <c r="W588" s="216" t="s">
        <v>1014</v>
      </c>
      <c r="X588" s="219" t="s">
        <v>78</v>
      </c>
    </row>
    <row r="589" spans="1:24" ht="90" hidden="1">
      <c r="A589" s="12" t="s">
        <v>358</v>
      </c>
      <c r="B589" s="12" t="s">
        <v>1005</v>
      </c>
      <c r="C589" s="12" t="s">
        <v>1143</v>
      </c>
      <c r="D589" s="37" t="s">
        <v>1144</v>
      </c>
      <c r="E589" s="12">
        <v>15</v>
      </c>
      <c r="F589" s="12" t="s">
        <v>1148</v>
      </c>
      <c r="G589" s="12" t="s">
        <v>45</v>
      </c>
      <c r="H589" s="12" t="s">
        <v>331</v>
      </c>
      <c r="I589" s="12" t="s">
        <v>37</v>
      </c>
      <c r="J589" s="62">
        <v>8</v>
      </c>
      <c r="K589" s="12">
        <v>2020</v>
      </c>
      <c r="L589" s="201"/>
      <c r="M589" s="12">
        <v>22</v>
      </c>
      <c r="N589" s="201"/>
      <c r="O589" s="201"/>
      <c r="P589" s="12" t="s">
        <v>247</v>
      </c>
      <c r="Q589" s="64">
        <v>0</v>
      </c>
      <c r="R589" s="64">
        <v>0</v>
      </c>
      <c r="S589" s="64">
        <v>0</v>
      </c>
      <c r="T589" s="12" t="s">
        <v>41</v>
      </c>
      <c r="U589" s="210" t="s">
        <v>2307</v>
      </c>
      <c r="V589" s="131" t="s">
        <v>866</v>
      </c>
      <c r="W589" s="216" t="s">
        <v>1014</v>
      </c>
      <c r="X589" s="219" t="s">
        <v>78</v>
      </c>
    </row>
    <row r="590" spans="1:24" ht="90" hidden="1">
      <c r="A590" s="12" t="s">
        <v>358</v>
      </c>
      <c r="B590" s="12" t="s">
        <v>1005</v>
      </c>
      <c r="C590" s="12" t="s">
        <v>1143</v>
      </c>
      <c r="D590" s="37" t="s">
        <v>1144</v>
      </c>
      <c r="E590" s="12">
        <v>15</v>
      </c>
      <c r="F590" s="12" t="s">
        <v>1075</v>
      </c>
      <c r="G590" s="12" t="s">
        <v>45</v>
      </c>
      <c r="H590" s="12" t="s">
        <v>1074</v>
      </c>
      <c r="I590" s="12" t="s">
        <v>37</v>
      </c>
      <c r="J590" s="62">
        <v>8</v>
      </c>
      <c r="K590" s="12">
        <v>2020</v>
      </c>
      <c r="L590" s="201"/>
      <c r="M590" s="12">
        <v>20</v>
      </c>
      <c r="N590" s="201"/>
      <c r="O590" s="201"/>
      <c r="P590" s="12" t="s">
        <v>162</v>
      </c>
      <c r="Q590" s="64">
        <v>0</v>
      </c>
      <c r="R590" s="64">
        <v>0</v>
      </c>
      <c r="S590" s="64">
        <f>(Q590+R590)*M590</f>
        <v>0</v>
      </c>
      <c r="T590" s="12" t="s">
        <v>41</v>
      </c>
      <c r="U590" s="210" t="s">
        <v>2308</v>
      </c>
      <c r="V590" s="131" t="s">
        <v>866</v>
      </c>
      <c r="W590" s="216" t="s">
        <v>1014</v>
      </c>
      <c r="X590" s="219" t="s">
        <v>78</v>
      </c>
    </row>
    <row r="591" spans="1:24" ht="85.5" hidden="1">
      <c r="A591" s="12" t="s">
        <v>358</v>
      </c>
      <c r="B591" s="12" t="s">
        <v>1005</v>
      </c>
      <c r="C591" s="12" t="s">
        <v>1006</v>
      </c>
      <c r="D591" s="12" t="s">
        <v>1012</v>
      </c>
      <c r="E591" s="12">
        <v>15</v>
      </c>
      <c r="F591" s="95" t="s">
        <v>1017</v>
      </c>
      <c r="G591" s="95" t="s">
        <v>35</v>
      </c>
      <c r="H591" s="95" t="s">
        <v>36</v>
      </c>
      <c r="I591" s="12" t="s">
        <v>37</v>
      </c>
      <c r="J591" s="62">
        <v>40</v>
      </c>
      <c r="K591" s="12">
        <v>2020</v>
      </c>
      <c r="L591" s="201"/>
      <c r="M591" s="12">
        <v>5</v>
      </c>
      <c r="N591" s="201"/>
      <c r="O591" s="201"/>
      <c r="P591" s="12" t="s">
        <v>162</v>
      </c>
      <c r="Q591" s="64">
        <v>0</v>
      </c>
      <c r="R591" s="64">
        <v>0</v>
      </c>
      <c r="S591" s="64">
        <v>0</v>
      </c>
      <c r="T591" s="12" t="s">
        <v>41</v>
      </c>
      <c r="U591" s="210" t="s">
        <v>2296</v>
      </c>
      <c r="V591" s="131" t="s">
        <v>866</v>
      </c>
      <c r="W591" s="221" t="s">
        <v>1014</v>
      </c>
      <c r="X591" s="219" t="s">
        <v>78</v>
      </c>
    </row>
    <row r="592" spans="1:24" ht="45" hidden="1">
      <c r="A592" s="37" t="s">
        <v>358</v>
      </c>
      <c r="B592" s="37" t="s">
        <v>1005</v>
      </c>
      <c r="C592" s="37" t="s">
        <v>1006</v>
      </c>
      <c r="D592" s="37" t="s">
        <v>1007</v>
      </c>
      <c r="E592" s="37">
        <v>15</v>
      </c>
      <c r="F592" s="37" t="s">
        <v>1018</v>
      </c>
      <c r="G592" s="37" t="s">
        <v>45</v>
      </c>
      <c r="H592" s="37" t="s">
        <v>36</v>
      </c>
      <c r="I592" s="37" t="s">
        <v>37</v>
      </c>
      <c r="J592" s="65">
        <v>40</v>
      </c>
      <c r="K592" s="37">
        <v>2020</v>
      </c>
      <c r="L592" s="201"/>
      <c r="M592" s="37">
        <v>2</v>
      </c>
      <c r="N592" s="201"/>
      <c r="O592" s="201"/>
      <c r="P592" s="37" t="s">
        <v>162</v>
      </c>
      <c r="Q592" s="60">
        <v>0</v>
      </c>
      <c r="R592" s="60">
        <v>0</v>
      </c>
      <c r="S592" s="60">
        <v>0</v>
      </c>
      <c r="T592" s="37" t="s">
        <v>41</v>
      </c>
      <c r="U592" s="131" t="s">
        <v>2282</v>
      </c>
      <c r="V592" s="131" t="s">
        <v>201</v>
      </c>
      <c r="W592" s="210" t="s">
        <v>207</v>
      </c>
      <c r="X592" s="219" t="s">
        <v>50</v>
      </c>
    </row>
    <row r="593" spans="1:24" ht="85.5" hidden="1">
      <c r="A593" s="12" t="s">
        <v>358</v>
      </c>
      <c r="B593" s="12" t="s">
        <v>1005</v>
      </c>
      <c r="C593" s="12" t="s">
        <v>1006</v>
      </c>
      <c r="D593" s="12" t="s">
        <v>1012</v>
      </c>
      <c r="E593" s="12">
        <v>15</v>
      </c>
      <c r="F593" s="95" t="s">
        <v>1019</v>
      </c>
      <c r="G593" s="95" t="s">
        <v>35</v>
      </c>
      <c r="H593" s="95" t="s">
        <v>36</v>
      </c>
      <c r="I593" s="12" t="s">
        <v>37</v>
      </c>
      <c r="J593" s="62">
        <v>40</v>
      </c>
      <c r="K593" s="12">
        <v>2020</v>
      </c>
      <c r="L593" s="201"/>
      <c r="M593" s="12">
        <v>5</v>
      </c>
      <c r="N593" s="201"/>
      <c r="O593" s="201"/>
      <c r="P593" s="12" t="s">
        <v>162</v>
      </c>
      <c r="Q593" s="64">
        <v>0</v>
      </c>
      <c r="R593" s="64">
        <v>0</v>
      </c>
      <c r="S593" s="64">
        <v>0</v>
      </c>
      <c r="T593" s="12" t="s">
        <v>41</v>
      </c>
      <c r="U593" s="210" t="s">
        <v>2296</v>
      </c>
      <c r="V593" s="131" t="s">
        <v>866</v>
      </c>
      <c r="W593" s="221" t="s">
        <v>1014</v>
      </c>
      <c r="X593" s="219" t="s">
        <v>78</v>
      </c>
    </row>
    <row r="594" spans="1:24" ht="120" hidden="1">
      <c r="A594" s="12" t="s">
        <v>358</v>
      </c>
      <c r="B594" s="12" t="s">
        <v>1005</v>
      </c>
      <c r="C594" s="12" t="s">
        <v>1170</v>
      </c>
      <c r="D594" s="12" t="s">
        <v>1176</v>
      </c>
      <c r="E594" s="12">
        <v>15</v>
      </c>
      <c r="F594" s="12" t="s">
        <v>1185</v>
      </c>
      <c r="G594" s="12" t="s">
        <v>45</v>
      </c>
      <c r="H594" s="12" t="s">
        <v>331</v>
      </c>
      <c r="I594" s="12" t="s">
        <v>37</v>
      </c>
      <c r="J594" s="62">
        <v>8</v>
      </c>
      <c r="K594" s="12">
        <v>2020</v>
      </c>
      <c r="L594" s="201"/>
      <c r="M594" s="12">
        <v>43</v>
      </c>
      <c r="N594" s="201"/>
      <c r="O594" s="201"/>
      <c r="P594" s="12" t="s">
        <v>162</v>
      </c>
      <c r="Q594" s="64">
        <v>0</v>
      </c>
      <c r="R594" s="64">
        <v>0</v>
      </c>
      <c r="S594" s="60">
        <v>0</v>
      </c>
      <c r="T594" s="12" t="s">
        <v>41</v>
      </c>
      <c r="U594" s="131" t="s">
        <v>2309</v>
      </c>
      <c r="V594" s="131" t="s">
        <v>866</v>
      </c>
      <c r="W594" s="221" t="s">
        <v>1014</v>
      </c>
      <c r="X594" s="219" t="s">
        <v>78</v>
      </c>
    </row>
    <row r="595" spans="1:24" ht="105" hidden="1">
      <c r="A595" s="12" t="s">
        <v>358</v>
      </c>
      <c r="B595" s="12" t="s">
        <v>1005</v>
      </c>
      <c r="C595" s="12" t="s">
        <v>1170</v>
      </c>
      <c r="D595" s="12" t="s">
        <v>1176</v>
      </c>
      <c r="E595" s="12">
        <v>15</v>
      </c>
      <c r="F595" s="12" t="s">
        <v>1186</v>
      </c>
      <c r="G595" s="12" t="s">
        <v>45</v>
      </c>
      <c r="H595" s="12" t="s">
        <v>1174</v>
      </c>
      <c r="I595" s="12" t="s">
        <v>37</v>
      </c>
      <c r="J595" s="62">
        <v>16</v>
      </c>
      <c r="K595" s="12">
        <v>2020</v>
      </c>
      <c r="L595" s="201"/>
      <c r="M595" s="12">
        <v>43</v>
      </c>
      <c r="N595" s="201"/>
      <c r="O595" s="201"/>
      <c r="P595" s="12" t="s">
        <v>162</v>
      </c>
      <c r="Q595" s="64">
        <v>0</v>
      </c>
      <c r="R595" s="64">
        <v>0</v>
      </c>
      <c r="S595" s="60">
        <v>0</v>
      </c>
      <c r="T595" s="12" t="s">
        <v>41</v>
      </c>
      <c r="U595" s="131" t="s">
        <v>2310</v>
      </c>
      <c r="V595" s="131" t="s">
        <v>866</v>
      </c>
      <c r="W595" s="221" t="s">
        <v>1014</v>
      </c>
      <c r="X595" s="219" t="s">
        <v>78</v>
      </c>
    </row>
    <row r="596" spans="1:24" ht="120" hidden="1">
      <c r="A596" s="12" t="s">
        <v>358</v>
      </c>
      <c r="B596" s="12" t="s">
        <v>1005</v>
      </c>
      <c r="C596" s="12" t="s">
        <v>1170</v>
      </c>
      <c r="D596" s="12" t="s">
        <v>1176</v>
      </c>
      <c r="E596" s="12">
        <v>15</v>
      </c>
      <c r="F596" s="12" t="s">
        <v>1187</v>
      </c>
      <c r="G596" s="12" t="s">
        <v>45</v>
      </c>
      <c r="H596" s="12" t="s">
        <v>331</v>
      </c>
      <c r="I596" s="12" t="s">
        <v>37</v>
      </c>
      <c r="J596" s="62">
        <v>8</v>
      </c>
      <c r="K596" s="12">
        <v>2020</v>
      </c>
      <c r="L596" s="201"/>
      <c r="M596" s="12">
        <v>43</v>
      </c>
      <c r="N596" s="201"/>
      <c r="O596" s="201"/>
      <c r="P596" s="12" t="s">
        <v>162</v>
      </c>
      <c r="Q596" s="64">
        <v>0</v>
      </c>
      <c r="R596" s="64">
        <v>0</v>
      </c>
      <c r="S596" s="60">
        <v>0</v>
      </c>
      <c r="T596" s="12" t="s">
        <v>41</v>
      </c>
      <c r="U596" s="131" t="s">
        <v>2311</v>
      </c>
      <c r="V596" s="131" t="s">
        <v>866</v>
      </c>
      <c r="W596" s="221" t="s">
        <v>1014</v>
      </c>
      <c r="X596" s="219" t="s">
        <v>78</v>
      </c>
    </row>
    <row r="597" spans="1:24" ht="30" hidden="1">
      <c r="A597" s="37" t="s">
        <v>358</v>
      </c>
      <c r="B597" s="37" t="s">
        <v>1005</v>
      </c>
      <c r="C597" s="37" t="s">
        <v>1005</v>
      </c>
      <c r="D597" s="37" t="s">
        <v>1007</v>
      </c>
      <c r="E597" s="37">
        <v>15</v>
      </c>
      <c r="F597" s="37" t="s">
        <v>1110</v>
      </c>
      <c r="G597" s="37" t="s">
        <v>45</v>
      </c>
      <c r="H597" s="37" t="s">
        <v>36</v>
      </c>
      <c r="I597" s="37" t="s">
        <v>37</v>
      </c>
      <c r="J597" s="65">
        <v>20</v>
      </c>
      <c r="K597" s="37">
        <v>2020</v>
      </c>
      <c r="L597" s="201"/>
      <c r="M597" s="37">
        <v>2</v>
      </c>
      <c r="N597" s="201"/>
      <c r="O597" s="201"/>
      <c r="P597" s="37" t="s">
        <v>162</v>
      </c>
      <c r="Q597" s="60">
        <v>0</v>
      </c>
      <c r="R597" s="60">
        <v>0</v>
      </c>
      <c r="S597" s="60">
        <v>0</v>
      </c>
      <c r="T597" s="37" t="s">
        <v>41</v>
      </c>
      <c r="U597" s="210" t="s">
        <v>2312</v>
      </c>
      <c r="V597" s="216" t="s">
        <v>218</v>
      </c>
      <c r="W597" s="131" t="s">
        <v>377</v>
      </c>
      <c r="X597" s="219" t="s">
        <v>58</v>
      </c>
    </row>
    <row r="598" spans="1:24" ht="90" hidden="1">
      <c r="A598" s="37" t="s">
        <v>358</v>
      </c>
      <c r="B598" s="37" t="s">
        <v>1005</v>
      </c>
      <c r="C598" s="37" t="s">
        <v>1143</v>
      </c>
      <c r="D598" s="37" t="s">
        <v>1149</v>
      </c>
      <c r="E598" s="37">
        <v>15</v>
      </c>
      <c r="F598" s="95" t="s">
        <v>1150</v>
      </c>
      <c r="G598" s="95" t="s">
        <v>45</v>
      </c>
      <c r="H598" s="95" t="s">
        <v>1074</v>
      </c>
      <c r="I598" s="37" t="s">
        <v>37</v>
      </c>
      <c r="J598" s="65">
        <v>16</v>
      </c>
      <c r="K598" s="37">
        <v>2020</v>
      </c>
      <c r="L598" s="201"/>
      <c r="M598" s="37">
        <v>5</v>
      </c>
      <c r="N598" s="201"/>
      <c r="O598" s="201"/>
      <c r="P598" s="37" t="s">
        <v>247</v>
      </c>
      <c r="Q598" s="60">
        <v>0</v>
      </c>
      <c r="R598" s="60">
        <v>0</v>
      </c>
      <c r="S598" s="60">
        <f>(Q598+R598)*M598</f>
        <v>0</v>
      </c>
      <c r="T598" s="37" t="s">
        <v>41</v>
      </c>
      <c r="U598" s="210" t="s">
        <v>2313</v>
      </c>
      <c r="V598" s="210" t="s">
        <v>184</v>
      </c>
      <c r="W598" s="131" t="s">
        <v>1011</v>
      </c>
      <c r="X598" s="219" t="s">
        <v>58</v>
      </c>
    </row>
    <row r="599" spans="1:24" ht="85.5" hidden="1">
      <c r="A599" s="37" t="s">
        <v>358</v>
      </c>
      <c r="B599" s="37" t="s">
        <v>1005</v>
      </c>
      <c r="C599" s="37" t="s">
        <v>1170</v>
      </c>
      <c r="D599" s="37" t="s">
        <v>1188</v>
      </c>
      <c r="E599" s="37">
        <v>15</v>
      </c>
      <c r="F599" s="37" t="s">
        <v>66</v>
      </c>
      <c r="G599" s="37" t="s">
        <v>45</v>
      </c>
      <c r="H599" s="37" t="s">
        <v>1174</v>
      </c>
      <c r="I599" s="37" t="s">
        <v>46</v>
      </c>
      <c r="J599" s="65">
        <v>20</v>
      </c>
      <c r="K599" s="37">
        <v>2020</v>
      </c>
      <c r="L599" s="201"/>
      <c r="M599" s="37">
        <v>11</v>
      </c>
      <c r="N599" s="201"/>
      <c r="O599" s="201"/>
      <c r="P599" s="37" t="s">
        <v>1175</v>
      </c>
      <c r="Q599" s="60">
        <v>0</v>
      </c>
      <c r="R599" s="60">
        <v>0</v>
      </c>
      <c r="S599" s="60">
        <v>0</v>
      </c>
      <c r="T599" s="37" t="s">
        <v>41</v>
      </c>
      <c r="U599" s="131" t="s">
        <v>2279</v>
      </c>
      <c r="V599" s="216" t="s">
        <v>184</v>
      </c>
      <c r="W599" s="131" t="s">
        <v>799</v>
      </c>
      <c r="X599" s="219" t="s">
        <v>58</v>
      </c>
    </row>
    <row r="600" spans="1:24" ht="57" hidden="1">
      <c r="A600" s="37" t="s">
        <v>358</v>
      </c>
      <c r="B600" s="37" t="s">
        <v>526</v>
      </c>
      <c r="C600" s="37" t="s">
        <v>526</v>
      </c>
      <c r="D600" s="37" t="s">
        <v>533</v>
      </c>
      <c r="E600" s="37">
        <v>15</v>
      </c>
      <c r="F600" s="37" t="s">
        <v>534</v>
      </c>
      <c r="G600" s="37" t="s">
        <v>45</v>
      </c>
      <c r="H600" s="37" t="s">
        <v>331</v>
      </c>
      <c r="I600" s="37" t="s">
        <v>37</v>
      </c>
      <c r="J600" s="65">
        <v>16</v>
      </c>
      <c r="K600" s="136" t="s">
        <v>535</v>
      </c>
      <c r="L600" s="201"/>
      <c r="M600" s="37">
        <v>20</v>
      </c>
      <c r="N600" s="201"/>
      <c r="O600" s="201"/>
      <c r="P600" s="37" t="s">
        <v>532</v>
      </c>
      <c r="Q600" s="60">
        <v>0</v>
      </c>
      <c r="R600" s="60">
        <v>0</v>
      </c>
      <c r="S600" s="60">
        <v>0</v>
      </c>
      <c r="T600" s="37" t="s">
        <v>41</v>
      </c>
      <c r="U600" s="131" t="s">
        <v>2314</v>
      </c>
      <c r="V600" s="131" t="s">
        <v>184</v>
      </c>
      <c r="W600" s="216" t="s">
        <v>536</v>
      </c>
      <c r="X600" s="219" t="s">
        <v>78</v>
      </c>
    </row>
    <row r="601" spans="1:24" ht="57" hidden="1">
      <c r="A601" s="37" t="s">
        <v>358</v>
      </c>
      <c r="B601" s="37" t="s">
        <v>1005</v>
      </c>
      <c r="C601" s="37" t="s">
        <v>1084</v>
      </c>
      <c r="D601" s="37" t="s">
        <v>1085</v>
      </c>
      <c r="E601" s="37">
        <v>15</v>
      </c>
      <c r="F601" s="37" t="s">
        <v>1092</v>
      </c>
      <c r="G601" s="37" t="s">
        <v>45</v>
      </c>
      <c r="H601" s="37" t="s">
        <v>36</v>
      </c>
      <c r="I601" s="37" t="s">
        <v>37</v>
      </c>
      <c r="J601" s="65">
        <v>20</v>
      </c>
      <c r="K601" s="37">
        <v>2020</v>
      </c>
      <c r="L601" s="201"/>
      <c r="M601" s="37">
        <v>3</v>
      </c>
      <c r="N601" s="201"/>
      <c r="O601" s="201"/>
      <c r="P601" s="37" t="s">
        <v>247</v>
      </c>
      <c r="Q601" s="60">
        <v>0</v>
      </c>
      <c r="R601" s="60">
        <v>0</v>
      </c>
      <c r="S601" s="60">
        <v>0</v>
      </c>
      <c r="T601" s="37" t="s">
        <v>41</v>
      </c>
      <c r="U601" s="131" t="s">
        <v>2312</v>
      </c>
      <c r="V601" s="131" t="s">
        <v>63</v>
      </c>
      <c r="W601" s="131" t="s">
        <v>449</v>
      </c>
      <c r="X601" s="219" t="s">
        <v>58</v>
      </c>
    </row>
    <row r="602" spans="1:24" ht="99.75" hidden="1">
      <c r="A602" s="37" t="s">
        <v>358</v>
      </c>
      <c r="B602" s="37" t="s">
        <v>1005</v>
      </c>
      <c r="C602" s="37" t="s">
        <v>1111</v>
      </c>
      <c r="D602" s="37" t="s">
        <v>1112</v>
      </c>
      <c r="E602" s="37">
        <v>15</v>
      </c>
      <c r="F602" s="37" t="s">
        <v>1122</v>
      </c>
      <c r="G602" s="37" t="s">
        <v>35</v>
      </c>
      <c r="H602" s="37" t="s">
        <v>36</v>
      </c>
      <c r="I602" s="37" t="s">
        <v>46</v>
      </c>
      <c r="J602" s="65">
        <v>40</v>
      </c>
      <c r="K602" s="37" t="s">
        <v>1123</v>
      </c>
      <c r="L602" s="201"/>
      <c r="M602" s="37">
        <v>1</v>
      </c>
      <c r="N602" s="37">
        <v>1000744</v>
      </c>
      <c r="O602" s="37" t="s">
        <v>1124</v>
      </c>
      <c r="P602" s="37" t="s">
        <v>268</v>
      </c>
      <c r="Q602" s="60">
        <v>0</v>
      </c>
      <c r="R602" s="60">
        <v>0</v>
      </c>
      <c r="S602" s="60">
        <v>0</v>
      </c>
      <c r="T602" s="37" t="s">
        <v>235</v>
      </c>
      <c r="U602" s="37"/>
      <c r="V602" s="131" t="s">
        <v>235</v>
      </c>
      <c r="W602" s="216" t="s">
        <v>236</v>
      </c>
      <c r="X602" s="219"/>
    </row>
    <row r="603" spans="1:24" ht="28.5" hidden="1">
      <c r="A603" s="37" t="s">
        <v>358</v>
      </c>
      <c r="B603" s="37" t="s">
        <v>1005</v>
      </c>
      <c r="C603" s="37" t="s">
        <v>1006</v>
      </c>
      <c r="D603" s="37" t="s">
        <v>1020</v>
      </c>
      <c r="E603" s="37">
        <v>15</v>
      </c>
      <c r="F603" s="37" t="s">
        <v>1021</v>
      </c>
      <c r="G603" s="37" t="s">
        <v>145</v>
      </c>
      <c r="H603" s="37" t="s">
        <v>36</v>
      </c>
      <c r="I603" s="37" t="s">
        <v>46</v>
      </c>
      <c r="J603" s="62">
        <v>100</v>
      </c>
      <c r="K603" s="37" t="s">
        <v>1022</v>
      </c>
      <c r="L603" s="37" t="s">
        <v>759</v>
      </c>
      <c r="M603" s="37">
        <v>1</v>
      </c>
      <c r="N603" s="37">
        <v>2110915</v>
      </c>
      <c r="O603" s="37" t="s">
        <v>1023</v>
      </c>
      <c r="P603" s="37" t="s">
        <v>162</v>
      </c>
      <c r="Q603" s="60">
        <v>0</v>
      </c>
      <c r="R603" s="60">
        <v>0</v>
      </c>
      <c r="S603" s="60">
        <v>0</v>
      </c>
      <c r="T603" s="37" t="s">
        <v>145</v>
      </c>
      <c r="U603" s="37"/>
      <c r="V603" s="216" t="s">
        <v>218</v>
      </c>
      <c r="W603" s="216" t="s">
        <v>398</v>
      </c>
      <c r="X603" s="219"/>
    </row>
    <row r="604" spans="1:24" ht="71.25" hidden="1">
      <c r="A604" s="12" t="s">
        <v>358</v>
      </c>
      <c r="B604" s="12" t="s">
        <v>526</v>
      </c>
      <c r="C604" s="12" t="s">
        <v>526</v>
      </c>
      <c r="D604" s="12" t="s">
        <v>537</v>
      </c>
      <c r="E604" s="12">
        <v>10</v>
      </c>
      <c r="F604" s="12" t="s">
        <v>538</v>
      </c>
      <c r="G604" s="12" t="s">
        <v>45</v>
      </c>
      <c r="H604" s="12" t="s">
        <v>36</v>
      </c>
      <c r="I604" s="12" t="s">
        <v>37</v>
      </c>
      <c r="J604" s="62">
        <v>40</v>
      </c>
      <c r="K604" s="12">
        <v>2020</v>
      </c>
      <c r="L604" s="201"/>
      <c r="M604" s="12">
        <v>1</v>
      </c>
      <c r="N604" s="201"/>
      <c r="O604" s="201"/>
      <c r="P604" s="37" t="s">
        <v>162</v>
      </c>
      <c r="Q604" s="64">
        <v>0</v>
      </c>
      <c r="R604" s="64">
        <v>15000</v>
      </c>
      <c r="S604" s="64">
        <v>15000</v>
      </c>
      <c r="T604" s="37" t="s">
        <v>41</v>
      </c>
      <c r="U604" s="210" t="s">
        <v>2315</v>
      </c>
      <c r="V604" s="213" t="s">
        <v>539</v>
      </c>
      <c r="W604" s="214" t="s">
        <v>540</v>
      </c>
      <c r="X604" s="219" t="s">
        <v>58</v>
      </c>
    </row>
    <row r="605" spans="1:24" ht="60" hidden="1">
      <c r="A605" s="12" t="s">
        <v>358</v>
      </c>
      <c r="B605" s="12" t="s">
        <v>1005</v>
      </c>
      <c r="C605" s="12" t="s">
        <v>1143</v>
      </c>
      <c r="D605" s="12" t="s">
        <v>1144</v>
      </c>
      <c r="E605" s="12">
        <v>15</v>
      </c>
      <c r="F605" s="12" t="s">
        <v>1151</v>
      </c>
      <c r="G605" s="12" t="s">
        <v>45</v>
      </c>
      <c r="H605" s="12" t="s">
        <v>36</v>
      </c>
      <c r="I605" s="12" t="s">
        <v>37</v>
      </c>
      <c r="J605" s="62">
        <v>40</v>
      </c>
      <c r="K605" s="12">
        <v>2020</v>
      </c>
      <c r="L605" s="201"/>
      <c r="M605" s="12">
        <v>10</v>
      </c>
      <c r="N605" s="201"/>
      <c r="O605" s="201"/>
      <c r="P605" s="12" t="s">
        <v>247</v>
      </c>
      <c r="Q605" s="64">
        <v>0</v>
      </c>
      <c r="R605" s="64">
        <v>2250</v>
      </c>
      <c r="S605" s="64">
        <v>22500</v>
      </c>
      <c r="T605" s="12" t="s">
        <v>41</v>
      </c>
      <c r="U605" s="210" t="s">
        <v>2488</v>
      </c>
      <c r="V605" s="131" t="s">
        <v>866</v>
      </c>
      <c r="W605" s="221" t="s">
        <v>1014</v>
      </c>
      <c r="X605" s="219" t="s">
        <v>78</v>
      </c>
    </row>
    <row r="606" spans="1:24" ht="57" hidden="1">
      <c r="A606" s="37" t="s">
        <v>358</v>
      </c>
      <c r="B606" s="37" t="s">
        <v>526</v>
      </c>
      <c r="C606" s="37" t="s">
        <v>526</v>
      </c>
      <c r="D606" s="37" t="s">
        <v>533</v>
      </c>
      <c r="E606" s="37">
        <v>15</v>
      </c>
      <c r="F606" s="37" t="s">
        <v>541</v>
      </c>
      <c r="G606" s="37" t="s">
        <v>35</v>
      </c>
      <c r="H606" s="37" t="s">
        <v>36</v>
      </c>
      <c r="I606" s="37" t="s">
        <v>91</v>
      </c>
      <c r="J606" s="65">
        <v>40</v>
      </c>
      <c r="K606" s="37">
        <v>2020</v>
      </c>
      <c r="L606" s="201"/>
      <c r="M606" s="37">
        <v>4</v>
      </c>
      <c r="N606" s="201"/>
      <c r="O606" s="201"/>
      <c r="P606" s="37" t="s">
        <v>162</v>
      </c>
      <c r="Q606" s="60">
        <v>0</v>
      </c>
      <c r="R606" s="60">
        <v>0</v>
      </c>
      <c r="S606" s="60">
        <v>0</v>
      </c>
      <c r="T606" s="37" t="s">
        <v>41</v>
      </c>
      <c r="U606" s="131" t="s">
        <v>2317</v>
      </c>
      <c r="V606" s="131" t="s">
        <v>184</v>
      </c>
      <c r="W606" s="216" t="s">
        <v>542</v>
      </c>
      <c r="X606" s="219" t="s">
        <v>78</v>
      </c>
    </row>
    <row r="607" spans="1:24" ht="60" hidden="1">
      <c r="A607" s="62" t="s">
        <v>358</v>
      </c>
      <c r="B607" s="62" t="s">
        <v>526</v>
      </c>
      <c r="C607" s="62" t="s">
        <v>526</v>
      </c>
      <c r="D607" s="62" t="s">
        <v>533</v>
      </c>
      <c r="E607" s="62">
        <v>15</v>
      </c>
      <c r="F607" s="62" t="s">
        <v>543</v>
      </c>
      <c r="G607" s="62" t="s">
        <v>35</v>
      </c>
      <c r="H607" s="62" t="s">
        <v>544</v>
      </c>
      <c r="I607" s="62" t="s">
        <v>37</v>
      </c>
      <c r="J607" s="62">
        <v>480</v>
      </c>
      <c r="K607" s="62" t="s">
        <v>545</v>
      </c>
      <c r="L607" s="201"/>
      <c r="M607" s="62">
        <v>1</v>
      </c>
      <c r="N607" s="62">
        <v>1611355</v>
      </c>
      <c r="O607" s="62" t="s">
        <v>546</v>
      </c>
      <c r="P607" s="62" t="s">
        <v>162</v>
      </c>
      <c r="Q607" s="62">
        <v>0</v>
      </c>
      <c r="R607" s="62">
        <v>0</v>
      </c>
      <c r="S607" s="62">
        <v>0</v>
      </c>
      <c r="T607" s="62" t="s">
        <v>41</v>
      </c>
      <c r="U607" s="112" t="s">
        <v>2489</v>
      </c>
      <c r="V607" s="131" t="s">
        <v>184</v>
      </c>
      <c r="W607" s="62" t="s">
        <v>547</v>
      </c>
      <c r="X607" s="219"/>
    </row>
    <row r="608" spans="1:24" ht="99.75" hidden="1">
      <c r="A608" s="12" t="s">
        <v>358</v>
      </c>
      <c r="B608" s="12" t="s">
        <v>1005</v>
      </c>
      <c r="C608" s="12" t="s">
        <v>1051</v>
      </c>
      <c r="D608" s="12" t="s">
        <v>1052</v>
      </c>
      <c r="E608" s="12">
        <v>10</v>
      </c>
      <c r="F608" s="12" t="s">
        <v>1054</v>
      </c>
      <c r="G608" s="12" t="s">
        <v>35</v>
      </c>
      <c r="H608" s="12" t="s">
        <v>36</v>
      </c>
      <c r="I608" s="12" t="s">
        <v>37</v>
      </c>
      <c r="J608" s="62">
        <v>45</v>
      </c>
      <c r="K608" s="12">
        <v>2020</v>
      </c>
      <c r="L608" s="201"/>
      <c r="M608" s="12">
        <v>5</v>
      </c>
      <c r="N608" s="201"/>
      <c r="O608" s="201"/>
      <c r="P608" s="12" t="s">
        <v>162</v>
      </c>
      <c r="Q608" s="64">
        <v>0</v>
      </c>
      <c r="R608" s="64">
        <v>0</v>
      </c>
      <c r="S608" s="64">
        <v>0</v>
      </c>
      <c r="T608" s="12" t="s">
        <v>41</v>
      </c>
      <c r="U608" s="12" t="s">
        <v>2319</v>
      </c>
      <c r="V608" s="210" t="s">
        <v>184</v>
      </c>
      <c r="W608" s="221" t="s">
        <v>1011</v>
      </c>
      <c r="X608" s="219" t="s">
        <v>78</v>
      </c>
    </row>
    <row r="609" spans="1:24" ht="99.75" hidden="1">
      <c r="A609" s="12" t="s">
        <v>358</v>
      </c>
      <c r="B609" s="12" t="s">
        <v>1005</v>
      </c>
      <c r="C609" s="12" t="s">
        <v>1051</v>
      </c>
      <c r="D609" s="12" t="s">
        <v>1052</v>
      </c>
      <c r="E609" s="12">
        <v>10</v>
      </c>
      <c r="F609" s="12" t="s">
        <v>1055</v>
      </c>
      <c r="G609" s="12" t="s">
        <v>35</v>
      </c>
      <c r="H609" s="12" t="s">
        <v>36</v>
      </c>
      <c r="I609" s="12" t="s">
        <v>37</v>
      </c>
      <c r="J609" s="62">
        <v>30</v>
      </c>
      <c r="K609" s="12">
        <v>2020</v>
      </c>
      <c r="L609" s="201"/>
      <c r="M609" s="12">
        <v>2</v>
      </c>
      <c r="N609" s="201"/>
      <c r="O609" s="201"/>
      <c r="P609" s="12" t="s">
        <v>162</v>
      </c>
      <c r="Q609" s="64">
        <v>0</v>
      </c>
      <c r="R609" s="64">
        <v>0</v>
      </c>
      <c r="S609" s="64">
        <v>0</v>
      </c>
      <c r="T609" s="12" t="s">
        <v>41</v>
      </c>
      <c r="U609" s="12" t="s">
        <v>2319</v>
      </c>
      <c r="V609" s="210" t="s">
        <v>184</v>
      </c>
      <c r="W609" s="221" t="s">
        <v>1011</v>
      </c>
      <c r="X609" s="219" t="s">
        <v>78</v>
      </c>
    </row>
    <row r="610" spans="1:24" ht="45" hidden="1">
      <c r="A610" s="12" t="s">
        <v>358</v>
      </c>
      <c r="B610" s="12" t="s">
        <v>1005</v>
      </c>
      <c r="C610" s="12" t="s">
        <v>1111</v>
      </c>
      <c r="D610" s="12" t="s">
        <v>1007</v>
      </c>
      <c r="E610" s="12">
        <v>15</v>
      </c>
      <c r="F610" s="12" t="s">
        <v>1125</v>
      </c>
      <c r="G610" s="12" t="s">
        <v>45</v>
      </c>
      <c r="H610" s="12" t="s">
        <v>36</v>
      </c>
      <c r="I610" s="12" t="s">
        <v>37</v>
      </c>
      <c r="J610" s="62">
        <v>16</v>
      </c>
      <c r="K610" s="12" t="s">
        <v>1126</v>
      </c>
      <c r="L610" s="201"/>
      <c r="M610" s="12">
        <v>1</v>
      </c>
      <c r="N610" s="12">
        <v>1491166</v>
      </c>
      <c r="O610" s="12" t="s">
        <v>1127</v>
      </c>
      <c r="P610" s="12" t="s">
        <v>162</v>
      </c>
      <c r="Q610" s="64">
        <v>0</v>
      </c>
      <c r="R610" s="64">
        <v>0</v>
      </c>
      <c r="S610" s="64">
        <v>0</v>
      </c>
      <c r="T610" s="12" t="s">
        <v>68</v>
      </c>
      <c r="U610" s="210" t="s">
        <v>2320</v>
      </c>
      <c r="V610" s="131" t="s">
        <v>42</v>
      </c>
      <c r="W610" s="131" t="s">
        <v>43</v>
      </c>
      <c r="X610" s="219" t="s">
        <v>50</v>
      </c>
    </row>
    <row r="611" spans="1:24" ht="42.75" hidden="1">
      <c r="A611" s="37" t="s">
        <v>358</v>
      </c>
      <c r="B611" s="37" t="s">
        <v>1005</v>
      </c>
      <c r="C611" s="37" t="s">
        <v>1143</v>
      </c>
      <c r="D611" s="37" t="s">
        <v>1152</v>
      </c>
      <c r="E611" s="37">
        <v>15</v>
      </c>
      <c r="F611" s="37" t="s">
        <v>1153</v>
      </c>
      <c r="G611" s="37" t="s">
        <v>35</v>
      </c>
      <c r="H611" s="37" t="s">
        <v>36</v>
      </c>
      <c r="I611" s="37" t="s">
        <v>37</v>
      </c>
      <c r="J611" s="65">
        <v>24</v>
      </c>
      <c r="K611" s="37">
        <v>2020</v>
      </c>
      <c r="L611" s="201"/>
      <c r="M611" s="37">
        <v>2</v>
      </c>
      <c r="N611" s="201"/>
      <c r="O611" s="201"/>
      <c r="P611" s="37" t="s">
        <v>162</v>
      </c>
      <c r="Q611" s="60">
        <v>0</v>
      </c>
      <c r="R611" s="60">
        <v>1750</v>
      </c>
      <c r="S611" s="60">
        <v>3500</v>
      </c>
      <c r="T611" s="37" t="s">
        <v>41</v>
      </c>
      <c r="U611" s="131" t="s">
        <v>2490</v>
      </c>
      <c r="V611" s="131" t="s">
        <v>866</v>
      </c>
      <c r="W611" s="216" t="s">
        <v>1014</v>
      </c>
      <c r="X611" s="219"/>
    </row>
    <row r="612" spans="1:24" ht="42.75" hidden="1">
      <c r="A612" s="37" t="s">
        <v>358</v>
      </c>
      <c r="B612" s="37" t="s">
        <v>1005</v>
      </c>
      <c r="C612" s="37" t="s">
        <v>1143</v>
      </c>
      <c r="D612" s="37" t="s">
        <v>1152</v>
      </c>
      <c r="E612" s="37">
        <v>15</v>
      </c>
      <c r="F612" s="37" t="s">
        <v>1153</v>
      </c>
      <c r="G612" s="37" t="s">
        <v>35</v>
      </c>
      <c r="H612" s="37" t="s">
        <v>36</v>
      </c>
      <c r="I612" s="37" t="s">
        <v>37</v>
      </c>
      <c r="J612" s="65">
        <v>24</v>
      </c>
      <c r="K612" s="37">
        <v>2020</v>
      </c>
      <c r="L612" s="201"/>
      <c r="M612" s="37">
        <v>2</v>
      </c>
      <c r="N612" s="201"/>
      <c r="O612" s="201"/>
      <c r="P612" s="37" t="s">
        <v>162</v>
      </c>
      <c r="Q612" s="60">
        <v>0</v>
      </c>
      <c r="R612" s="60">
        <v>1750</v>
      </c>
      <c r="S612" s="60">
        <v>3500</v>
      </c>
      <c r="T612" s="37" t="s">
        <v>41</v>
      </c>
      <c r="U612" s="131" t="s">
        <v>2490</v>
      </c>
      <c r="V612" s="131" t="s">
        <v>866</v>
      </c>
      <c r="W612" s="216" t="s">
        <v>1014</v>
      </c>
      <c r="X612" s="219"/>
    </row>
    <row r="613" spans="1:24" ht="42.75" hidden="1">
      <c r="A613" s="37" t="s">
        <v>358</v>
      </c>
      <c r="B613" s="37" t="s">
        <v>1005</v>
      </c>
      <c r="C613" s="37" t="s">
        <v>1143</v>
      </c>
      <c r="D613" s="37" t="s">
        <v>1144</v>
      </c>
      <c r="E613" s="37">
        <v>15</v>
      </c>
      <c r="F613" s="37" t="s">
        <v>1153</v>
      </c>
      <c r="G613" s="37" t="s">
        <v>35</v>
      </c>
      <c r="H613" s="37" t="s">
        <v>36</v>
      </c>
      <c r="I613" s="37" t="s">
        <v>37</v>
      </c>
      <c r="J613" s="65">
        <v>16</v>
      </c>
      <c r="K613" s="37">
        <v>2020</v>
      </c>
      <c r="L613" s="201"/>
      <c r="M613" s="37">
        <v>2</v>
      </c>
      <c r="N613" s="201"/>
      <c r="O613" s="201"/>
      <c r="P613" s="37" t="s">
        <v>162</v>
      </c>
      <c r="Q613" s="60">
        <v>0</v>
      </c>
      <c r="R613" s="60">
        <v>1500</v>
      </c>
      <c r="S613" s="60">
        <v>3000</v>
      </c>
      <c r="T613" s="37" t="s">
        <v>41</v>
      </c>
      <c r="U613" s="131" t="s">
        <v>2490</v>
      </c>
      <c r="V613" s="131" t="s">
        <v>866</v>
      </c>
      <c r="W613" s="216" t="s">
        <v>1014</v>
      </c>
      <c r="X613" s="219"/>
    </row>
    <row r="614" spans="1:24" ht="99.75" hidden="1">
      <c r="A614" s="37" t="s">
        <v>358</v>
      </c>
      <c r="B614" s="37" t="s">
        <v>1005</v>
      </c>
      <c r="C614" s="37" t="s">
        <v>1051</v>
      </c>
      <c r="D614" s="37" t="s">
        <v>1052</v>
      </c>
      <c r="E614" s="37">
        <v>10</v>
      </c>
      <c r="F614" s="37" t="s">
        <v>1056</v>
      </c>
      <c r="G614" s="37" t="s">
        <v>35</v>
      </c>
      <c r="H614" s="37" t="s">
        <v>310</v>
      </c>
      <c r="I614" s="37" t="s">
        <v>37</v>
      </c>
      <c r="J614" s="65">
        <v>32</v>
      </c>
      <c r="K614" s="136" t="s">
        <v>1057</v>
      </c>
      <c r="L614" s="201"/>
      <c r="M614" s="37">
        <v>4</v>
      </c>
      <c r="N614" s="201"/>
      <c r="O614" s="201"/>
      <c r="P614" s="37" t="s">
        <v>162</v>
      </c>
      <c r="Q614" s="60">
        <v>950</v>
      </c>
      <c r="R614" s="60">
        <v>2000</v>
      </c>
      <c r="S614" s="60">
        <v>11950</v>
      </c>
      <c r="T614" s="37" t="s">
        <v>41</v>
      </c>
      <c r="U614" s="131" t="s">
        <v>1056</v>
      </c>
      <c r="V614" s="131" t="s">
        <v>1036</v>
      </c>
      <c r="W614" s="216" t="s">
        <v>1058</v>
      </c>
      <c r="X614" s="219"/>
    </row>
    <row r="615" spans="1:24" ht="57" hidden="1">
      <c r="A615" s="37" t="s">
        <v>358</v>
      </c>
      <c r="B615" s="37" t="s">
        <v>1005</v>
      </c>
      <c r="C615" s="37" t="s">
        <v>1100</v>
      </c>
      <c r="D615" s="37" t="s">
        <v>1101</v>
      </c>
      <c r="E615" s="37">
        <v>15</v>
      </c>
      <c r="F615" s="37" t="s">
        <v>1102</v>
      </c>
      <c r="G615" s="37" t="s">
        <v>35</v>
      </c>
      <c r="H615" s="37" t="s">
        <v>36</v>
      </c>
      <c r="I615" s="37" t="s">
        <v>37</v>
      </c>
      <c r="J615" s="65">
        <v>40</v>
      </c>
      <c r="K615" s="37">
        <v>2020</v>
      </c>
      <c r="L615" s="201"/>
      <c r="M615" s="37">
        <v>1</v>
      </c>
      <c r="N615" s="37">
        <v>1681661</v>
      </c>
      <c r="O615" s="37" t="s">
        <v>1103</v>
      </c>
      <c r="P615" s="37" t="s">
        <v>162</v>
      </c>
      <c r="Q615" s="60">
        <v>3864</v>
      </c>
      <c r="R615" s="60">
        <v>2000</v>
      </c>
      <c r="S615" s="60">
        <v>5864</v>
      </c>
      <c r="T615" s="37" t="s">
        <v>41</v>
      </c>
      <c r="U615" s="37"/>
      <c r="V615" s="131" t="s">
        <v>866</v>
      </c>
      <c r="W615" s="216" t="s">
        <v>1014</v>
      </c>
      <c r="X615" s="219"/>
    </row>
    <row r="616" spans="1:24" ht="57" hidden="1">
      <c r="A616" s="37" t="s">
        <v>358</v>
      </c>
      <c r="B616" s="37" t="s">
        <v>526</v>
      </c>
      <c r="C616" s="37" t="s">
        <v>526</v>
      </c>
      <c r="D616" s="37" t="s">
        <v>533</v>
      </c>
      <c r="E616" s="37">
        <v>15</v>
      </c>
      <c r="F616" s="37" t="s">
        <v>548</v>
      </c>
      <c r="G616" s="37" t="s">
        <v>35</v>
      </c>
      <c r="H616" s="37" t="s">
        <v>36</v>
      </c>
      <c r="I616" s="37" t="s">
        <v>37</v>
      </c>
      <c r="J616" s="65">
        <v>40</v>
      </c>
      <c r="K616" s="37">
        <v>2020</v>
      </c>
      <c r="L616" s="201"/>
      <c r="M616" s="37">
        <v>5</v>
      </c>
      <c r="N616" s="201"/>
      <c r="O616" s="201"/>
      <c r="P616" s="37" t="s">
        <v>162</v>
      </c>
      <c r="Q616" s="60">
        <v>15000</v>
      </c>
      <c r="R616" s="60">
        <v>0</v>
      </c>
      <c r="S616" s="60">
        <v>75000</v>
      </c>
      <c r="T616" s="37" t="s">
        <v>41</v>
      </c>
      <c r="U616" s="131" t="s">
        <v>2323</v>
      </c>
      <c r="V616" s="131" t="s">
        <v>184</v>
      </c>
      <c r="W616" s="216" t="s">
        <v>549</v>
      </c>
      <c r="X616" s="219"/>
    </row>
    <row r="617" spans="1:24" ht="57" hidden="1">
      <c r="A617" s="37" t="s">
        <v>358</v>
      </c>
      <c r="B617" s="37" t="s">
        <v>1005</v>
      </c>
      <c r="C617" s="37" t="s">
        <v>1143</v>
      </c>
      <c r="D617" s="37" t="s">
        <v>1154</v>
      </c>
      <c r="E617" s="37">
        <v>15</v>
      </c>
      <c r="F617" s="37" t="s">
        <v>1155</v>
      </c>
      <c r="G617" s="37" t="s">
        <v>145</v>
      </c>
      <c r="H617" s="37" t="s">
        <v>36</v>
      </c>
      <c r="I617" s="37" t="s">
        <v>37</v>
      </c>
      <c r="J617" s="65">
        <v>360</v>
      </c>
      <c r="K617" s="37" t="s">
        <v>1156</v>
      </c>
      <c r="L617" s="37" t="s">
        <v>152</v>
      </c>
      <c r="M617" s="37">
        <v>1</v>
      </c>
      <c r="N617" s="37">
        <v>1568343</v>
      </c>
      <c r="O617" s="37" t="s">
        <v>1157</v>
      </c>
      <c r="P617" s="37" t="s">
        <v>162</v>
      </c>
      <c r="Q617" s="60">
        <v>0</v>
      </c>
      <c r="R617" s="60">
        <v>0</v>
      </c>
      <c r="S617" s="60">
        <v>0</v>
      </c>
      <c r="T617" s="37" t="s">
        <v>145</v>
      </c>
      <c r="U617" s="37"/>
      <c r="V617" s="131" t="s">
        <v>235</v>
      </c>
      <c r="W617" s="216" t="s">
        <v>236</v>
      </c>
      <c r="X617" s="219"/>
    </row>
    <row r="618" spans="1:24" ht="71.25" hidden="1">
      <c r="A618" s="56" t="s">
        <v>358</v>
      </c>
      <c r="B618" s="56" t="s">
        <v>1005</v>
      </c>
      <c r="C618" s="56" t="s">
        <v>1032</v>
      </c>
      <c r="D618" s="56" t="s">
        <v>1033</v>
      </c>
      <c r="E618" s="56">
        <v>10</v>
      </c>
      <c r="F618" s="56" t="s">
        <v>1038</v>
      </c>
      <c r="G618" s="56" t="s">
        <v>145</v>
      </c>
      <c r="H618" s="56" t="s">
        <v>36</v>
      </c>
      <c r="I618" s="56" t="s">
        <v>37</v>
      </c>
      <c r="J618" s="58">
        <v>80</v>
      </c>
      <c r="K618" s="56" t="s">
        <v>1039</v>
      </c>
      <c r="L618" s="56" t="s">
        <v>632</v>
      </c>
      <c r="M618" s="56">
        <v>1</v>
      </c>
      <c r="N618" s="56">
        <v>2111401</v>
      </c>
      <c r="O618" s="56" t="s">
        <v>1040</v>
      </c>
      <c r="P618" s="37" t="s">
        <v>162</v>
      </c>
      <c r="Q618" s="146">
        <v>0</v>
      </c>
      <c r="R618" s="60">
        <v>0</v>
      </c>
      <c r="S618" s="146">
        <v>0</v>
      </c>
      <c r="T618" s="37" t="s">
        <v>145</v>
      </c>
      <c r="U618" s="240"/>
      <c r="V618" s="221" t="s">
        <v>48</v>
      </c>
      <c r="W618" s="131" t="s">
        <v>163</v>
      </c>
      <c r="X618" s="219"/>
    </row>
    <row r="619" spans="1:24" ht="42.75" hidden="1">
      <c r="A619" s="37" t="s">
        <v>358</v>
      </c>
      <c r="B619" s="37" t="s">
        <v>1005</v>
      </c>
      <c r="C619" s="37" t="s">
        <v>1143</v>
      </c>
      <c r="D619" s="37" t="s">
        <v>1144</v>
      </c>
      <c r="E619" s="37">
        <v>15</v>
      </c>
      <c r="F619" s="37" t="s">
        <v>1158</v>
      </c>
      <c r="G619" s="37" t="s">
        <v>35</v>
      </c>
      <c r="H619" s="37" t="s">
        <v>36</v>
      </c>
      <c r="I619" s="37" t="s">
        <v>46</v>
      </c>
      <c r="J619" s="65">
        <v>25</v>
      </c>
      <c r="K619" s="37">
        <v>2020</v>
      </c>
      <c r="L619" s="201"/>
      <c r="M619" s="37">
        <v>5</v>
      </c>
      <c r="N619" s="201"/>
      <c r="O619" s="201"/>
      <c r="P619" s="37" t="s">
        <v>162</v>
      </c>
      <c r="Q619" s="60">
        <v>1659</v>
      </c>
      <c r="R619" s="60">
        <v>0</v>
      </c>
      <c r="S619" s="60">
        <v>8475</v>
      </c>
      <c r="T619" s="37" t="s">
        <v>41</v>
      </c>
      <c r="U619" s="131" t="s">
        <v>2324</v>
      </c>
      <c r="V619" s="131" t="s">
        <v>866</v>
      </c>
      <c r="W619" s="216" t="s">
        <v>1014</v>
      </c>
      <c r="X619" s="217"/>
    </row>
    <row r="620" spans="1:24" ht="42.75" hidden="1">
      <c r="A620" s="37" t="s">
        <v>358</v>
      </c>
      <c r="B620" s="37" t="s">
        <v>1005</v>
      </c>
      <c r="C620" s="37" t="s">
        <v>1143</v>
      </c>
      <c r="D620" s="37" t="s">
        <v>1144</v>
      </c>
      <c r="E620" s="37">
        <v>15</v>
      </c>
      <c r="F620" s="37" t="s">
        <v>1159</v>
      </c>
      <c r="G620" s="37" t="s">
        <v>35</v>
      </c>
      <c r="H620" s="37" t="s">
        <v>36</v>
      </c>
      <c r="I620" s="37" t="s">
        <v>46</v>
      </c>
      <c r="J620" s="65">
        <v>38</v>
      </c>
      <c r="K620" s="37">
        <v>2020</v>
      </c>
      <c r="L620" s="201"/>
      <c r="M620" s="37">
        <v>5</v>
      </c>
      <c r="N620" s="201"/>
      <c r="O620" s="201"/>
      <c r="P620" s="37" t="s">
        <v>162</v>
      </c>
      <c r="Q620" s="60">
        <v>2835</v>
      </c>
      <c r="R620" s="60">
        <v>0</v>
      </c>
      <c r="S620" s="60">
        <v>14175</v>
      </c>
      <c r="T620" s="37" t="s">
        <v>41</v>
      </c>
      <c r="U620" s="131" t="s">
        <v>2324</v>
      </c>
      <c r="V620" s="131" t="s">
        <v>866</v>
      </c>
      <c r="W620" s="216" t="s">
        <v>1014</v>
      </c>
      <c r="X620" s="217"/>
    </row>
    <row r="621" spans="1:24" ht="28.5" hidden="1">
      <c r="A621" s="37" t="s">
        <v>358</v>
      </c>
      <c r="B621" s="37" t="s">
        <v>1005</v>
      </c>
      <c r="C621" s="37" t="s">
        <v>1111</v>
      </c>
      <c r="D621" s="37" t="s">
        <v>1007</v>
      </c>
      <c r="E621" s="37">
        <v>15</v>
      </c>
      <c r="F621" s="37" t="s">
        <v>1128</v>
      </c>
      <c r="G621" s="37" t="s">
        <v>145</v>
      </c>
      <c r="H621" s="37" t="s">
        <v>36</v>
      </c>
      <c r="I621" s="37" t="s">
        <v>46</v>
      </c>
      <c r="J621" s="65">
        <v>180</v>
      </c>
      <c r="K621" s="37" t="s">
        <v>1129</v>
      </c>
      <c r="L621" s="65" t="s">
        <v>224</v>
      </c>
      <c r="M621" s="37">
        <v>1</v>
      </c>
      <c r="N621" s="37">
        <v>1568102</v>
      </c>
      <c r="O621" s="37" t="s">
        <v>1130</v>
      </c>
      <c r="P621" s="37" t="s">
        <v>1131</v>
      </c>
      <c r="Q621" s="60">
        <v>0</v>
      </c>
      <c r="R621" s="60">
        <v>0</v>
      </c>
      <c r="S621" s="60">
        <v>0</v>
      </c>
      <c r="T621" s="37" t="s">
        <v>145</v>
      </c>
      <c r="U621" s="240"/>
      <c r="V621" s="210" t="s">
        <v>48</v>
      </c>
      <c r="W621" s="131" t="s">
        <v>274</v>
      </c>
      <c r="X621" s="217"/>
    </row>
    <row r="622" spans="1:24" ht="71.25" hidden="1">
      <c r="A622" s="37" t="s">
        <v>358</v>
      </c>
      <c r="B622" s="37" t="s">
        <v>1005</v>
      </c>
      <c r="C622" s="37" t="s">
        <v>1032</v>
      </c>
      <c r="D622" s="37" t="s">
        <v>1033</v>
      </c>
      <c r="E622" s="37">
        <v>10</v>
      </c>
      <c r="F622" s="37" t="s">
        <v>1041</v>
      </c>
      <c r="G622" s="37" t="s">
        <v>145</v>
      </c>
      <c r="H622" s="37" t="s">
        <v>36</v>
      </c>
      <c r="I622" s="37" t="s">
        <v>37</v>
      </c>
      <c r="J622" s="65">
        <v>90</v>
      </c>
      <c r="K622" s="37" t="s">
        <v>1042</v>
      </c>
      <c r="L622" s="37" t="s">
        <v>152</v>
      </c>
      <c r="M622" s="37">
        <v>1</v>
      </c>
      <c r="N622" s="37">
        <v>2111659</v>
      </c>
      <c r="O622" s="37" t="s">
        <v>1043</v>
      </c>
      <c r="P622" s="37" t="s">
        <v>162</v>
      </c>
      <c r="Q622" s="60">
        <v>0</v>
      </c>
      <c r="R622" s="60">
        <v>0</v>
      </c>
      <c r="S622" s="60">
        <v>0</v>
      </c>
      <c r="T622" s="37" t="s">
        <v>145</v>
      </c>
      <c r="U622" s="240"/>
      <c r="V622" s="131" t="s">
        <v>148</v>
      </c>
      <c r="W622" s="131" t="s">
        <v>149</v>
      </c>
      <c r="X622" s="217"/>
    </row>
    <row r="623" spans="1:24" ht="99.75" hidden="1">
      <c r="A623" s="37" t="s">
        <v>358</v>
      </c>
      <c r="B623" s="37" t="s">
        <v>1005</v>
      </c>
      <c r="C623" s="37" t="s">
        <v>1111</v>
      </c>
      <c r="D623" s="37" t="s">
        <v>1112</v>
      </c>
      <c r="E623" s="37">
        <v>15</v>
      </c>
      <c r="F623" s="37" t="s">
        <v>1132</v>
      </c>
      <c r="G623" s="37" t="s">
        <v>145</v>
      </c>
      <c r="H623" s="37" t="s">
        <v>36</v>
      </c>
      <c r="I623" s="37" t="s">
        <v>46</v>
      </c>
      <c r="J623" s="65">
        <v>240</v>
      </c>
      <c r="K623" s="37" t="s">
        <v>1133</v>
      </c>
      <c r="L623" s="65" t="s">
        <v>224</v>
      </c>
      <c r="M623" s="37">
        <v>1</v>
      </c>
      <c r="N623" s="37">
        <v>1568692</v>
      </c>
      <c r="O623" s="37" t="s">
        <v>1134</v>
      </c>
      <c r="P623" s="37" t="s">
        <v>162</v>
      </c>
      <c r="Q623" s="60">
        <v>0</v>
      </c>
      <c r="R623" s="60">
        <v>0</v>
      </c>
      <c r="S623" s="60">
        <v>0</v>
      </c>
      <c r="T623" s="37" t="s">
        <v>145</v>
      </c>
      <c r="U623" s="37"/>
      <c r="V623" s="131" t="s">
        <v>148</v>
      </c>
      <c r="W623" s="131" t="s">
        <v>149</v>
      </c>
      <c r="X623" s="217"/>
    </row>
    <row r="624" spans="1:24" ht="28.5" hidden="1">
      <c r="A624" s="37" t="s">
        <v>358</v>
      </c>
      <c r="B624" s="37" t="s">
        <v>1005</v>
      </c>
      <c r="C624" s="37" t="s">
        <v>1111</v>
      </c>
      <c r="D624" s="37" t="s">
        <v>1007</v>
      </c>
      <c r="E624" s="37">
        <v>15</v>
      </c>
      <c r="F624" s="37" t="s">
        <v>1135</v>
      </c>
      <c r="G624" s="37" t="s">
        <v>145</v>
      </c>
      <c r="H624" s="37" t="s">
        <v>36</v>
      </c>
      <c r="I624" s="37" t="s">
        <v>46</v>
      </c>
      <c r="J624" s="65">
        <v>180</v>
      </c>
      <c r="K624" s="37" t="s">
        <v>1136</v>
      </c>
      <c r="L624" s="37" t="s">
        <v>566</v>
      </c>
      <c r="M624" s="37">
        <v>1</v>
      </c>
      <c r="N624" s="37">
        <v>1568102</v>
      </c>
      <c r="O624" s="37" t="s">
        <v>1130</v>
      </c>
      <c r="P624" s="37" t="s">
        <v>1131</v>
      </c>
      <c r="Q624" s="60">
        <v>0</v>
      </c>
      <c r="R624" s="60">
        <v>0</v>
      </c>
      <c r="S624" s="60">
        <v>0</v>
      </c>
      <c r="T624" s="37" t="s">
        <v>145</v>
      </c>
      <c r="U624" s="37"/>
      <c r="V624" s="131" t="s">
        <v>148</v>
      </c>
      <c r="W624" s="131" t="s">
        <v>149</v>
      </c>
      <c r="X624" s="217"/>
    </row>
    <row r="625" spans="1:24" ht="71.25" hidden="1">
      <c r="A625" s="37" t="s">
        <v>358</v>
      </c>
      <c r="B625" s="37" t="s">
        <v>526</v>
      </c>
      <c r="C625" s="37" t="s">
        <v>526</v>
      </c>
      <c r="D625" s="37" t="s">
        <v>550</v>
      </c>
      <c r="E625" s="37">
        <v>10</v>
      </c>
      <c r="F625" s="37" t="s">
        <v>551</v>
      </c>
      <c r="G625" s="37" t="s">
        <v>145</v>
      </c>
      <c r="H625" s="37" t="s">
        <v>36</v>
      </c>
      <c r="I625" s="37" t="s">
        <v>37</v>
      </c>
      <c r="J625" s="65">
        <v>160</v>
      </c>
      <c r="K625" s="136" t="s">
        <v>552</v>
      </c>
      <c r="L625" s="136" t="s">
        <v>152</v>
      </c>
      <c r="M625" s="37">
        <v>1</v>
      </c>
      <c r="N625" s="37">
        <v>1491449</v>
      </c>
      <c r="O625" s="37" t="s">
        <v>553</v>
      </c>
      <c r="P625" s="37" t="s">
        <v>532</v>
      </c>
      <c r="Q625" s="60">
        <v>0</v>
      </c>
      <c r="R625" s="60">
        <v>0</v>
      </c>
      <c r="S625" s="60">
        <v>0</v>
      </c>
      <c r="T625" s="37" t="s">
        <v>145</v>
      </c>
      <c r="V625" s="131" t="s">
        <v>235</v>
      </c>
      <c r="W625" s="216" t="s">
        <v>236</v>
      </c>
      <c r="X625" s="217"/>
    </row>
    <row r="626" spans="1:24" ht="71.25" hidden="1">
      <c r="A626" s="37" t="s">
        <v>358</v>
      </c>
      <c r="B626" s="37" t="s">
        <v>526</v>
      </c>
      <c r="C626" s="37" t="s">
        <v>526</v>
      </c>
      <c r="D626" s="37" t="s">
        <v>550</v>
      </c>
      <c r="E626" s="37">
        <v>10</v>
      </c>
      <c r="F626" s="37" t="s">
        <v>551</v>
      </c>
      <c r="G626" s="37" t="s">
        <v>145</v>
      </c>
      <c r="H626" s="37" t="s">
        <v>36</v>
      </c>
      <c r="I626" s="37" t="s">
        <v>37</v>
      </c>
      <c r="J626" s="65">
        <v>120</v>
      </c>
      <c r="K626" s="37" t="s">
        <v>554</v>
      </c>
      <c r="L626" s="65" t="s">
        <v>224</v>
      </c>
      <c r="M626" s="37">
        <v>1</v>
      </c>
      <c r="N626" s="37">
        <v>1492833</v>
      </c>
      <c r="O626" s="37" t="s">
        <v>555</v>
      </c>
      <c r="P626" s="37" t="s">
        <v>162</v>
      </c>
      <c r="Q626" s="60">
        <v>0</v>
      </c>
      <c r="R626" s="60">
        <v>0</v>
      </c>
      <c r="S626" s="60">
        <v>0</v>
      </c>
      <c r="T626" s="37" t="s">
        <v>145</v>
      </c>
      <c r="U626" s="131"/>
      <c r="V626" s="131" t="s">
        <v>235</v>
      </c>
      <c r="W626" s="216" t="s">
        <v>236</v>
      </c>
      <c r="X626" s="217"/>
    </row>
    <row r="627" spans="1:24" ht="57" hidden="1">
      <c r="A627" s="37" t="s">
        <v>358</v>
      </c>
      <c r="B627" s="37" t="s">
        <v>526</v>
      </c>
      <c r="C627" s="37" t="s">
        <v>526</v>
      </c>
      <c r="D627" s="37" t="s">
        <v>533</v>
      </c>
      <c r="E627" s="37">
        <v>15</v>
      </c>
      <c r="F627" s="37" t="s">
        <v>556</v>
      </c>
      <c r="G627" s="37" t="s">
        <v>145</v>
      </c>
      <c r="H627" s="37" t="s">
        <v>36</v>
      </c>
      <c r="I627" s="37" t="s">
        <v>37</v>
      </c>
      <c r="J627" s="65">
        <v>126</v>
      </c>
      <c r="K627" s="37" t="s">
        <v>557</v>
      </c>
      <c r="L627" s="37" t="s">
        <v>216</v>
      </c>
      <c r="M627" s="37">
        <v>1</v>
      </c>
      <c r="N627" s="37">
        <v>1569170</v>
      </c>
      <c r="O627" s="37" t="s">
        <v>558</v>
      </c>
      <c r="P627" s="37" t="s">
        <v>532</v>
      </c>
      <c r="Q627" s="60">
        <v>0</v>
      </c>
      <c r="R627" s="60">
        <v>0</v>
      </c>
      <c r="S627" s="60">
        <v>0</v>
      </c>
      <c r="T627" s="37" t="s">
        <v>145</v>
      </c>
      <c r="U627" s="131"/>
      <c r="V627" s="131" t="s">
        <v>235</v>
      </c>
      <c r="W627" s="216" t="s">
        <v>236</v>
      </c>
      <c r="X627" s="217"/>
    </row>
    <row r="628" spans="1:24" ht="57" hidden="1">
      <c r="A628" s="37" t="s">
        <v>358</v>
      </c>
      <c r="B628" s="37" t="s">
        <v>526</v>
      </c>
      <c r="C628" s="37" t="s">
        <v>526</v>
      </c>
      <c r="D628" s="37" t="s">
        <v>533</v>
      </c>
      <c r="E628" s="37">
        <v>15</v>
      </c>
      <c r="F628" s="37" t="s">
        <v>556</v>
      </c>
      <c r="G628" s="37" t="s">
        <v>145</v>
      </c>
      <c r="H628" s="37" t="s">
        <v>36</v>
      </c>
      <c r="I628" s="37" t="s">
        <v>37</v>
      </c>
      <c r="J628" s="65">
        <v>120</v>
      </c>
      <c r="K628" s="136" t="s">
        <v>559</v>
      </c>
      <c r="L628" s="136" t="s">
        <v>147</v>
      </c>
      <c r="M628" s="37">
        <v>1</v>
      </c>
      <c r="N628" s="37">
        <v>1492830</v>
      </c>
      <c r="O628" s="37" t="s">
        <v>560</v>
      </c>
      <c r="P628" s="37" t="s">
        <v>162</v>
      </c>
      <c r="Q628" s="60">
        <v>0</v>
      </c>
      <c r="R628" s="60">
        <v>0</v>
      </c>
      <c r="S628" s="60">
        <v>0</v>
      </c>
      <c r="T628" s="37" t="s">
        <v>145</v>
      </c>
      <c r="U628" s="131"/>
      <c r="V628" s="131" t="s">
        <v>235</v>
      </c>
      <c r="W628" s="216" t="s">
        <v>236</v>
      </c>
      <c r="X628" s="217"/>
    </row>
    <row r="629" spans="1:24" ht="71.25" hidden="1">
      <c r="A629" s="37" t="s">
        <v>358</v>
      </c>
      <c r="B629" s="37" t="s">
        <v>1005</v>
      </c>
      <c r="C629" s="37" t="s">
        <v>1032</v>
      </c>
      <c r="D629" s="37" t="s">
        <v>1033</v>
      </c>
      <c r="E629" s="37">
        <v>10</v>
      </c>
      <c r="F629" s="37" t="s">
        <v>1044</v>
      </c>
      <c r="G629" s="37" t="s">
        <v>145</v>
      </c>
      <c r="H629" s="37" t="s">
        <v>36</v>
      </c>
      <c r="I629" s="37" t="s">
        <v>37</v>
      </c>
      <c r="J629" s="65">
        <v>80</v>
      </c>
      <c r="K629" s="37" t="s">
        <v>1031</v>
      </c>
      <c r="L629" s="37" t="s">
        <v>566</v>
      </c>
      <c r="M629" s="37">
        <v>1</v>
      </c>
      <c r="N629" s="37">
        <v>1492640</v>
      </c>
      <c r="O629" s="37" t="s">
        <v>1045</v>
      </c>
      <c r="P629" s="37" t="s">
        <v>162</v>
      </c>
      <c r="Q629" s="60">
        <v>0</v>
      </c>
      <c r="R629" s="60">
        <v>0</v>
      </c>
      <c r="S629" s="60">
        <v>0</v>
      </c>
      <c r="T629" s="37" t="s">
        <v>145</v>
      </c>
      <c r="U629" s="37"/>
      <c r="V629" s="131" t="s">
        <v>235</v>
      </c>
      <c r="W629" s="216" t="s">
        <v>236</v>
      </c>
      <c r="X629" s="217"/>
    </row>
    <row r="630" spans="1:24" ht="57" hidden="1">
      <c r="A630" s="37" t="s">
        <v>358</v>
      </c>
      <c r="B630" s="37" t="s">
        <v>1005</v>
      </c>
      <c r="C630" s="37" t="s">
        <v>1143</v>
      </c>
      <c r="D630" s="37" t="s">
        <v>1154</v>
      </c>
      <c r="E630" s="37">
        <v>15</v>
      </c>
      <c r="F630" s="37" t="s">
        <v>1044</v>
      </c>
      <c r="G630" s="37" t="s">
        <v>145</v>
      </c>
      <c r="H630" s="37" t="s">
        <v>825</v>
      </c>
      <c r="I630" s="37" t="s">
        <v>37</v>
      </c>
      <c r="J630" s="65">
        <v>240</v>
      </c>
      <c r="K630" s="37" t="s">
        <v>1160</v>
      </c>
      <c r="L630" s="37" t="s">
        <v>272</v>
      </c>
      <c r="M630" s="37">
        <v>1</v>
      </c>
      <c r="N630" s="37">
        <v>1491214</v>
      </c>
      <c r="O630" s="37" t="s">
        <v>1161</v>
      </c>
      <c r="P630" s="37" t="s">
        <v>162</v>
      </c>
      <c r="Q630" s="60">
        <v>0</v>
      </c>
      <c r="R630" s="60">
        <v>0</v>
      </c>
      <c r="S630" s="60">
        <v>0</v>
      </c>
      <c r="T630" s="37" t="s">
        <v>145</v>
      </c>
      <c r="U630" s="37"/>
      <c r="V630" s="131" t="s">
        <v>235</v>
      </c>
      <c r="W630" s="216" t="s">
        <v>236</v>
      </c>
      <c r="X630" s="217"/>
    </row>
    <row r="631" spans="1:24" ht="57" hidden="1">
      <c r="A631" s="37" t="s">
        <v>358</v>
      </c>
      <c r="B631" s="37" t="s">
        <v>1005</v>
      </c>
      <c r="C631" s="37" t="s">
        <v>1143</v>
      </c>
      <c r="D631" s="37" t="s">
        <v>1154</v>
      </c>
      <c r="E631" s="37">
        <v>15</v>
      </c>
      <c r="F631" s="37" t="s">
        <v>1044</v>
      </c>
      <c r="G631" s="37" t="s">
        <v>145</v>
      </c>
      <c r="H631" s="37" t="s">
        <v>825</v>
      </c>
      <c r="I631" s="37" t="s">
        <v>37</v>
      </c>
      <c r="J631" s="65">
        <v>360</v>
      </c>
      <c r="K631" s="37" t="s">
        <v>1162</v>
      </c>
      <c r="L631" s="37" t="s">
        <v>356</v>
      </c>
      <c r="M631" s="37">
        <v>1</v>
      </c>
      <c r="N631" s="37">
        <v>1491429</v>
      </c>
      <c r="O631" s="37" t="s">
        <v>1163</v>
      </c>
      <c r="P631" s="37" t="s">
        <v>162</v>
      </c>
      <c r="Q631" s="60">
        <v>0</v>
      </c>
      <c r="R631" s="60">
        <v>0</v>
      </c>
      <c r="S631" s="60">
        <v>0</v>
      </c>
      <c r="T631" s="37" t="s">
        <v>145</v>
      </c>
      <c r="U631" s="37"/>
      <c r="V631" s="131" t="s">
        <v>235</v>
      </c>
      <c r="W631" s="216" t="s">
        <v>236</v>
      </c>
      <c r="X631" s="217"/>
    </row>
    <row r="632" spans="1:24" ht="57" hidden="1">
      <c r="A632" s="37" t="s">
        <v>358</v>
      </c>
      <c r="B632" s="37" t="s">
        <v>1005</v>
      </c>
      <c r="C632" s="37" t="s">
        <v>1143</v>
      </c>
      <c r="D632" s="37" t="s">
        <v>1154</v>
      </c>
      <c r="E632" s="37">
        <v>15</v>
      </c>
      <c r="F632" s="37" t="s">
        <v>1044</v>
      </c>
      <c r="G632" s="37" t="s">
        <v>145</v>
      </c>
      <c r="H632" s="37" t="s">
        <v>825</v>
      </c>
      <c r="I632" s="37" t="s">
        <v>37</v>
      </c>
      <c r="J632" s="65">
        <v>360</v>
      </c>
      <c r="K632" s="37" t="s">
        <v>1164</v>
      </c>
      <c r="L632" s="37" t="s">
        <v>216</v>
      </c>
      <c r="M632" s="37">
        <v>1</v>
      </c>
      <c r="N632" s="37" t="s">
        <v>1165</v>
      </c>
      <c r="O632" s="37" t="s">
        <v>1166</v>
      </c>
      <c r="P632" s="37" t="s">
        <v>162</v>
      </c>
      <c r="Q632" s="60">
        <v>0</v>
      </c>
      <c r="R632" s="60">
        <v>0</v>
      </c>
      <c r="S632" s="60">
        <v>0</v>
      </c>
      <c r="T632" s="37" t="s">
        <v>145</v>
      </c>
      <c r="U632" s="37"/>
      <c r="V632" s="131" t="s">
        <v>235</v>
      </c>
      <c r="W632" s="216" t="s">
        <v>236</v>
      </c>
      <c r="X632" s="217"/>
    </row>
    <row r="633" spans="1:24" ht="57" hidden="1">
      <c r="A633" s="37" t="s">
        <v>358</v>
      </c>
      <c r="B633" s="37" t="s">
        <v>1005</v>
      </c>
      <c r="C633" s="37" t="s">
        <v>1143</v>
      </c>
      <c r="D633" s="37" t="s">
        <v>1154</v>
      </c>
      <c r="E633" s="37">
        <v>15</v>
      </c>
      <c r="F633" s="37" t="s">
        <v>1044</v>
      </c>
      <c r="G633" s="37" t="s">
        <v>145</v>
      </c>
      <c r="H633" s="37" t="s">
        <v>36</v>
      </c>
      <c r="I633" s="37" t="s">
        <v>37</v>
      </c>
      <c r="J633" s="65">
        <v>360</v>
      </c>
      <c r="K633" s="37" t="s">
        <v>1156</v>
      </c>
      <c r="L633" s="37" t="s">
        <v>152</v>
      </c>
      <c r="M633" s="37">
        <v>1</v>
      </c>
      <c r="N633" s="37">
        <v>2445303</v>
      </c>
      <c r="O633" s="37" t="s">
        <v>1167</v>
      </c>
      <c r="P633" s="37" t="s">
        <v>162</v>
      </c>
      <c r="Q633" s="60">
        <v>0</v>
      </c>
      <c r="R633" s="60">
        <v>0</v>
      </c>
      <c r="S633" s="60">
        <v>0</v>
      </c>
      <c r="T633" s="37" t="s">
        <v>145</v>
      </c>
      <c r="U633" s="37"/>
      <c r="V633" s="131" t="s">
        <v>235</v>
      </c>
      <c r="W633" s="216" t="s">
        <v>236</v>
      </c>
      <c r="X633" s="217"/>
    </row>
    <row r="634" spans="1:24" ht="57" hidden="1">
      <c r="A634" s="37" t="s">
        <v>358</v>
      </c>
      <c r="B634" s="37" t="s">
        <v>1005</v>
      </c>
      <c r="C634" s="37" t="s">
        <v>1143</v>
      </c>
      <c r="D634" s="37" t="s">
        <v>1154</v>
      </c>
      <c r="E634" s="37">
        <v>15</v>
      </c>
      <c r="F634" s="37" t="s">
        <v>1044</v>
      </c>
      <c r="G634" s="37" t="s">
        <v>145</v>
      </c>
      <c r="H634" s="37" t="s">
        <v>36</v>
      </c>
      <c r="I634" s="37" t="s">
        <v>37</v>
      </c>
      <c r="J634" s="65">
        <v>360</v>
      </c>
      <c r="K634" s="37" t="s">
        <v>1168</v>
      </c>
      <c r="L634" s="37" t="s">
        <v>566</v>
      </c>
      <c r="M634" s="37">
        <v>1</v>
      </c>
      <c r="N634" s="37">
        <v>1491227</v>
      </c>
      <c r="O634" s="37" t="s">
        <v>1169</v>
      </c>
      <c r="P634" s="37" t="s">
        <v>162</v>
      </c>
      <c r="Q634" s="60">
        <v>0</v>
      </c>
      <c r="R634" s="60">
        <v>0</v>
      </c>
      <c r="S634" s="60">
        <v>0</v>
      </c>
      <c r="T634" s="37" t="s">
        <v>145</v>
      </c>
      <c r="U634" s="37"/>
      <c r="V634" s="131" t="s">
        <v>235</v>
      </c>
      <c r="W634" s="216" t="s">
        <v>236</v>
      </c>
      <c r="X634" s="217"/>
    </row>
    <row r="635" spans="1:24" ht="85.5" hidden="1">
      <c r="A635" s="37" t="s">
        <v>358</v>
      </c>
      <c r="B635" s="37" t="s">
        <v>1005</v>
      </c>
      <c r="C635" s="37" t="s">
        <v>1046</v>
      </c>
      <c r="D635" s="37" t="s">
        <v>1047</v>
      </c>
      <c r="E635" s="37">
        <v>10</v>
      </c>
      <c r="F635" s="62" t="s">
        <v>1048</v>
      </c>
      <c r="G635" s="37" t="s">
        <v>145</v>
      </c>
      <c r="H635" s="37" t="s">
        <v>36</v>
      </c>
      <c r="I635" s="37" t="s">
        <v>37</v>
      </c>
      <c r="J635" s="65">
        <v>360</v>
      </c>
      <c r="K635" s="37" t="s">
        <v>1049</v>
      </c>
      <c r="L635" s="37" t="s">
        <v>759</v>
      </c>
      <c r="M635" s="37">
        <v>1</v>
      </c>
      <c r="N635" s="37">
        <v>1866971</v>
      </c>
      <c r="O635" s="37" t="s">
        <v>1050</v>
      </c>
      <c r="P635" s="37" t="s">
        <v>162</v>
      </c>
      <c r="Q635" s="60">
        <v>0</v>
      </c>
      <c r="R635" s="60">
        <v>0</v>
      </c>
      <c r="S635" s="60">
        <v>0</v>
      </c>
      <c r="T635" s="37" t="s">
        <v>145</v>
      </c>
      <c r="U635" s="37"/>
      <c r="V635" s="131" t="s">
        <v>235</v>
      </c>
      <c r="W635" s="216" t="s">
        <v>236</v>
      </c>
      <c r="X635" s="217"/>
    </row>
    <row r="636" spans="1:24" ht="42.75" hidden="1">
      <c r="A636" s="37" t="s">
        <v>358</v>
      </c>
      <c r="B636" s="37" t="s">
        <v>1005</v>
      </c>
      <c r="C636" s="37" t="s">
        <v>1006</v>
      </c>
      <c r="D636" s="37" t="s">
        <v>1007</v>
      </c>
      <c r="E636" s="37">
        <v>15</v>
      </c>
      <c r="F636" s="37" t="s">
        <v>1024</v>
      </c>
      <c r="G636" s="37" t="s">
        <v>145</v>
      </c>
      <c r="H636" s="37" t="s">
        <v>36</v>
      </c>
      <c r="I636" s="37" t="s">
        <v>46</v>
      </c>
      <c r="J636" s="65">
        <v>80</v>
      </c>
      <c r="K636" s="37" t="s">
        <v>557</v>
      </c>
      <c r="L636" s="37" t="s">
        <v>216</v>
      </c>
      <c r="M636" s="37">
        <v>1</v>
      </c>
      <c r="N636" s="37">
        <v>2110915</v>
      </c>
      <c r="O636" s="37" t="s">
        <v>1023</v>
      </c>
      <c r="P636" s="37" t="s">
        <v>162</v>
      </c>
      <c r="Q636" s="60">
        <v>0</v>
      </c>
      <c r="R636" s="60">
        <v>0</v>
      </c>
      <c r="S636" s="60">
        <v>0</v>
      </c>
      <c r="T636" s="37" t="s">
        <v>145</v>
      </c>
      <c r="U636" s="37"/>
      <c r="V636" s="131" t="s">
        <v>866</v>
      </c>
      <c r="W636" s="216" t="s">
        <v>1014</v>
      </c>
      <c r="X636" s="217"/>
    </row>
    <row r="637" spans="1:24" ht="57" hidden="1">
      <c r="A637" s="37" t="s">
        <v>358</v>
      </c>
      <c r="B637" s="37" t="s">
        <v>1005</v>
      </c>
      <c r="C637" s="37" t="s">
        <v>1100</v>
      </c>
      <c r="D637" s="37" t="s">
        <v>1101</v>
      </c>
      <c r="E637" s="37">
        <v>15</v>
      </c>
      <c r="F637" s="37" t="s">
        <v>1104</v>
      </c>
      <c r="G637" s="37" t="s">
        <v>35</v>
      </c>
      <c r="H637" s="37" t="s">
        <v>36</v>
      </c>
      <c r="I637" s="37" t="s">
        <v>37</v>
      </c>
      <c r="J637" s="65">
        <v>40</v>
      </c>
      <c r="K637" s="37">
        <v>2020</v>
      </c>
      <c r="L637" s="201"/>
      <c r="M637" s="37">
        <v>2</v>
      </c>
      <c r="N637" s="201"/>
      <c r="O637" s="201"/>
      <c r="P637" s="37" t="s">
        <v>162</v>
      </c>
      <c r="Q637" s="60">
        <v>0</v>
      </c>
      <c r="R637" s="60">
        <v>2000</v>
      </c>
      <c r="S637" s="60">
        <v>4000</v>
      </c>
      <c r="T637" s="37" t="s">
        <v>41</v>
      </c>
      <c r="U637" s="131" t="s">
        <v>2325</v>
      </c>
      <c r="V637" s="210" t="s">
        <v>184</v>
      </c>
      <c r="W637" s="216" t="s">
        <v>1011</v>
      </c>
      <c r="X637" s="217"/>
    </row>
    <row r="638" spans="1:24" ht="57" hidden="1">
      <c r="A638" s="37" t="s">
        <v>358</v>
      </c>
      <c r="B638" s="37" t="s">
        <v>1005</v>
      </c>
      <c r="C638" s="37" t="s">
        <v>1084</v>
      </c>
      <c r="D638" s="37" t="s">
        <v>1090</v>
      </c>
      <c r="E638" s="37">
        <v>15</v>
      </c>
      <c r="F638" s="37" t="s">
        <v>1093</v>
      </c>
      <c r="G638" s="37" t="s">
        <v>35</v>
      </c>
      <c r="H638" s="37" t="s">
        <v>36</v>
      </c>
      <c r="I638" s="37" t="s">
        <v>37</v>
      </c>
      <c r="J638" s="65">
        <v>20</v>
      </c>
      <c r="K638" s="37">
        <v>2020</v>
      </c>
      <c r="L638" s="201"/>
      <c r="M638" s="37">
        <v>2</v>
      </c>
      <c r="N638" s="37" t="s">
        <v>1094</v>
      </c>
      <c r="O638" s="37" t="s">
        <v>1095</v>
      </c>
      <c r="P638" s="37" t="s">
        <v>247</v>
      </c>
      <c r="Q638" s="60">
        <v>0</v>
      </c>
      <c r="R638" s="60">
        <v>0</v>
      </c>
      <c r="S638" s="60">
        <v>0</v>
      </c>
      <c r="T638" s="37" t="s">
        <v>68</v>
      </c>
      <c r="U638" s="37"/>
      <c r="V638" s="131" t="s">
        <v>148</v>
      </c>
      <c r="W638" s="131" t="s">
        <v>149</v>
      </c>
      <c r="X638" s="217"/>
    </row>
    <row r="639" spans="1:24" ht="71.25" hidden="1">
      <c r="A639" s="37" t="s">
        <v>358</v>
      </c>
      <c r="B639" s="37" t="s">
        <v>526</v>
      </c>
      <c r="C639" s="37" t="s">
        <v>526</v>
      </c>
      <c r="D639" s="37" t="s">
        <v>537</v>
      </c>
      <c r="E639" s="37">
        <v>10</v>
      </c>
      <c r="F639" s="37" t="s">
        <v>561</v>
      </c>
      <c r="G639" s="37" t="s">
        <v>35</v>
      </c>
      <c r="H639" s="37" t="s">
        <v>36</v>
      </c>
      <c r="I639" s="37" t="s">
        <v>37</v>
      </c>
      <c r="J639" s="65">
        <v>21</v>
      </c>
      <c r="K639" s="37">
        <v>2020</v>
      </c>
      <c r="L639" s="201"/>
      <c r="M639" s="37">
        <v>2</v>
      </c>
      <c r="N639" s="201"/>
      <c r="O639" s="201"/>
      <c r="P639" s="37" t="s">
        <v>532</v>
      </c>
      <c r="Q639" s="60">
        <v>0</v>
      </c>
      <c r="R639" s="60">
        <v>0</v>
      </c>
      <c r="S639" s="60">
        <v>0</v>
      </c>
      <c r="T639" s="37" t="s">
        <v>41</v>
      </c>
      <c r="U639" s="131" t="s">
        <v>2326</v>
      </c>
      <c r="V639" s="216" t="s">
        <v>56</v>
      </c>
      <c r="W639" s="216" t="s">
        <v>57</v>
      </c>
      <c r="X639" s="217"/>
    </row>
    <row r="640" spans="1:24" ht="128.25" hidden="1">
      <c r="A640" s="37" t="s">
        <v>358</v>
      </c>
      <c r="B640" s="37" t="s">
        <v>526</v>
      </c>
      <c r="C640" s="37" t="s">
        <v>526</v>
      </c>
      <c r="D640" s="37" t="s">
        <v>527</v>
      </c>
      <c r="E640" s="37">
        <v>15</v>
      </c>
      <c r="F640" s="37" t="s">
        <v>562</v>
      </c>
      <c r="G640" s="37" t="s">
        <v>35</v>
      </c>
      <c r="H640" s="37" t="s">
        <v>36</v>
      </c>
      <c r="I640" s="37" t="s">
        <v>37</v>
      </c>
      <c r="J640" s="65">
        <v>20</v>
      </c>
      <c r="K640" s="37">
        <v>2020</v>
      </c>
      <c r="L640" s="201"/>
      <c r="M640" s="37">
        <v>2</v>
      </c>
      <c r="N640" s="201"/>
      <c r="O640" s="201"/>
      <c r="P640" s="37" t="s">
        <v>532</v>
      </c>
      <c r="Q640" s="60">
        <v>10000</v>
      </c>
      <c r="R640" s="60">
        <v>0</v>
      </c>
      <c r="S640" s="60">
        <v>20000</v>
      </c>
      <c r="T640" s="37" t="s">
        <v>41</v>
      </c>
      <c r="U640" s="131" t="s">
        <v>2327</v>
      </c>
      <c r="V640" s="131" t="s">
        <v>48</v>
      </c>
      <c r="W640" s="216" t="s">
        <v>188</v>
      </c>
      <c r="X640" s="217"/>
    </row>
    <row r="641" spans="1:24" ht="60" hidden="1">
      <c r="A641" s="12" t="s">
        <v>358</v>
      </c>
      <c r="B641" s="12" t="s">
        <v>526</v>
      </c>
      <c r="C641" s="12" t="s">
        <v>526</v>
      </c>
      <c r="D641" s="12" t="s">
        <v>533</v>
      </c>
      <c r="E641" s="12">
        <v>15</v>
      </c>
      <c r="F641" s="12" t="s">
        <v>563</v>
      </c>
      <c r="G641" s="12" t="s">
        <v>35</v>
      </c>
      <c r="H641" s="12" t="s">
        <v>36</v>
      </c>
      <c r="I641" s="12" t="s">
        <v>37</v>
      </c>
      <c r="J641" s="62">
        <v>40</v>
      </c>
      <c r="K641" s="12">
        <v>2020</v>
      </c>
      <c r="L641" s="201"/>
      <c r="M641" s="12">
        <v>5</v>
      </c>
      <c r="N641" s="201"/>
      <c r="O641" s="201"/>
      <c r="P641" s="12" t="s">
        <v>162</v>
      </c>
      <c r="Q641" s="64">
        <v>15000</v>
      </c>
      <c r="R641" s="64">
        <v>0</v>
      </c>
      <c r="S641" s="64">
        <v>75000</v>
      </c>
      <c r="T641" s="12" t="s">
        <v>41</v>
      </c>
      <c r="U641" s="210" t="s">
        <v>2328</v>
      </c>
      <c r="V641" s="131" t="s">
        <v>184</v>
      </c>
      <c r="W641" s="221" t="s">
        <v>547</v>
      </c>
      <c r="X641" s="99"/>
    </row>
    <row r="642" spans="1:24" ht="57" hidden="1">
      <c r="A642" s="37" t="s">
        <v>358</v>
      </c>
      <c r="B642" s="37" t="s">
        <v>1005</v>
      </c>
      <c r="C642" s="37" t="s">
        <v>1084</v>
      </c>
      <c r="D642" s="37" t="s">
        <v>1090</v>
      </c>
      <c r="E642" s="37">
        <v>15</v>
      </c>
      <c r="F642" s="37" t="s">
        <v>1096</v>
      </c>
      <c r="G642" s="37" t="s">
        <v>35</v>
      </c>
      <c r="H642" s="37" t="s">
        <v>36</v>
      </c>
      <c r="I642" s="37" t="s">
        <v>37</v>
      </c>
      <c r="J642" s="65">
        <v>80</v>
      </c>
      <c r="K642" s="37" t="s">
        <v>1097</v>
      </c>
      <c r="L642" s="201"/>
      <c r="M642" s="37">
        <v>1</v>
      </c>
      <c r="N642" s="37" t="s">
        <v>1098</v>
      </c>
      <c r="O642" s="37" t="s">
        <v>1099</v>
      </c>
      <c r="P642" s="37" t="s">
        <v>268</v>
      </c>
      <c r="Q642" s="60">
        <v>0</v>
      </c>
      <c r="R642" s="60">
        <v>0</v>
      </c>
      <c r="S642" s="60">
        <v>0</v>
      </c>
      <c r="T642" s="37" t="s">
        <v>41</v>
      </c>
      <c r="U642" s="37"/>
      <c r="V642" s="210" t="s">
        <v>184</v>
      </c>
      <c r="W642" s="216" t="s">
        <v>1011</v>
      </c>
      <c r="X642" s="217"/>
    </row>
    <row r="643" spans="1:24" ht="71.25" hidden="1">
      <c r="A643" s="37" t="s">
        <v>358</v>
      </c>
      <c r="B643" s="37" t="s">
        <v>526</v>
      </c>
      <c r="C643" s="37" t="s">
        <v>526</v>
      </c>
      <c r="D643" s="37" t="s">
        <v>537</v>
      </c>
      <c r="E643" s="37">
        <v>10</v>
      </c>
      <c r="F643" s="37" t="s">
        <v>564</v>
      </c>
      <c r="G643" s="37" t="s">
        <v>145</v>
      </c>
      <c r="H643" s="37" t="s">
        <v>36</v>
      </c>
      <c r="I643" s="37" t="s">
        <v>46</v>
      </c>
      <c r="J643" s="65">
        <v>180</v>
      </c>
      <c r="K643" s="37" t="s">
        <v>565</v>
      </c>
      <c r="L643" s="37" t="s">
        <v>566</v>
      </c>
      <c r="M643" s="37">
        <v>1</v>
      </c>
      <c r="N643" s="37">
        <v>2438602</v>
      </c>
      <c r="O643" s="37" t="s">
        <v>567</v>
      </c>
      <c r="P643" s="37" t="s">
        <v>162</v>
      </c>
      <c r="Q643" s="60">
        <v>0</v>
      </c>
      <c r="R643" s="60">
        <v>0</v>
      </c>
      <c r="S643" s="60">
        <v>0</v>
      </c>
      <c r="T643" s="37" t="s">
        <v>145</v>
      </c>
      <c r="U643" s="37"/>
      <c r="V643" s="227" t="s">
        <v>218</v>
      </c>
      <c r="W643" s="216" t="s">
        <v>568</v>
      </c>
      <c r="X643" s="217"/>
    </row>
    <row r="644" spans="1:24" ht="71.25" hidden="1">
      <c r="A644" s="37" t="s">
        <v>358</v>
      </c>
      <c r="B644" s="37" t="s">
        <v>526</v>
      </c>
      <c r="C644" s="37" t="s">
        <v>526</v>
      </c>
      <c r="D644" s="37" t="s">
        <v>537</v>
      </c>
      <c r="E644" s="37">
        <v>10</v>
      </c>
      <c r="F644" s="37" t="s">
        <v>564</v>
      </c>
      <c r="G644" s="37" t="s">
        <v>145</v>
      </c>
      <c r="H644" s="37" t="s">
        <v>36</v>
      </c>
      <c r="I644" s="37" t="s">
        <v>46</v>
      </c>
      <c r="J644" s="65">
        <v>180</v>
      </c>
      <c r="K644" s="37" t="s">
        <v>569</v>
      </c>
      <c r="L644" s="37" t="s">
        <v>385</v>
      </c>
      <c r="M644" s="37">
        <v>1</v>
      </c>
      <c r="N644" s="37">
        <v>1568136</v>
      </c>
      <c r="O644" s="37" t="s">
        <v>570</v>
      </c>
      <c r="P644" s="37" t="s">
        <v>162</v>
      </c>
      <c r="Q644" s="60">
        <v>0</v>
      </c>
      <c r="R644" s="60">
        <v>0</v>
      </c>
      <c r="S644" s="60">
        <v>0</v>
      </c>
      <c r="T644" s="37" t="s">
        <v>145</v>
      </c>
      <c r="U644" s="37"/>
      <c r="V644" s="227" t="s">
        <v>218</v>
      </c>
      <c r="W644" s="216" t="s">
        <v>568</v>
      </c>
      <c r="X644" s="217"/>
    </row>
    <row r="645" spans="1:24" ht="56.45" hidden="1" customHeight="1">
      <c r="A645" s="37" t="s">
        <v>358</v>
      </c>
      <c r="B645" s="37" t="s">
        <v>1005</v>
      </c>
      <c r="C645" s="37" t="s">
        <v>1063</v>
      </c>
      <c r="D645" s="37" t="s">
        <v>1064</v>
      </c>
      <c r="E645" s="37">
        <v>15</v>
      </c>
      <c r="F645" s="37" t="s">
        <v>1076</v>
      </c>
      <c r="G645" s="37" t="s">
        <v>35</v>
      </c>
      <c r="H645" s="37" t="s">
        <v>544</v>
      </c>
      <c r="I645" s="37" t="s">
        <v>37</v>
      </c>
      <c r="J645" s="65">
        <v>30</v>
      </c>
      <c r="K645" s="37">
        <v>2020</v>
      </c>
      <c r="L645" s="201"/>
      <c r="M645" s="37">
        <v>2</v>
      </c>
      <c r="N645" s="37" t="s">
        <v>1077</v>
      </c>
      <c r="O645" s="37" t="s">
        <v>1078</v>
      </c>
      <c r="P645" s="37" t="s">
        <v>247</v>
      </c>
      <c r="Q645" s="60">
        <v>0</v>
      </c>
      <c r="R645" s="60">
        <v>0</v>
      </c>
      <c r="S645" s="60">
        <v>0</v>
      </c>
      <c r="T645" s="37" t="s">
        <v>41</v>
      </c>
      <c r="U645" s="37"/>
      <c r="V645" s="226" t="s">
        <v>184</v>
      </c>
      <c r="W645" s="216" t="s">
        <v>1071</v>
      </c>
      <c r="X645" s="217"/>
    </row>
    <row r="646" spans="1:24" ht="182.45" hidden="1" customHeight="1">
      <c r="A646" s="37" t="s">
        <v>358</v>
      </c>
      <c r="B646" s="37" t="s">
        <v>1005</v>
      </c>
      <c r="C646" s="37" t="s">
        <v>1111</v>
      </c>
      <c r="D646" s="37" t="s">
        <v>1112</v>
      </c>
      <c r="E646" s="37">
        <v>15</v>
      </c>
      <c r="F646" s="37" t="s">
        <v>1137</v>
      </c>
      <c r="G646" s="37" t="s">
        <v>145</v>
      </c>
      <c r="H646" s="37" t="s">
        <v>544</v>
      </c>
      <c r="I646" s="37" t="s">
        <v>37</v>
      </c>
      <c r="J646" s="65">
        <v>120</v>
      </c>
      <c r="K646" s="37" t="s">
        <v>1138</v>
      </c>
      <c r="L646" s="37" t="s">
        <v>759</v>
      </c>
      <c r="M646" s="37">
        <v>1</v>
      </c>
      <c r="N646" s="37">
        <v>1568692</v>
      </c>
      <c r="O646" s="37" t="s">
        <v>1134</v>
      </c>
      <c r="P646" s="37" t="s">
        <v>162</v>
      </c>
      <c r="Q646" s="60">
        <v>0</v>
      </c>
      <c r="R646" s="60">
        <v>0</v>
      </c>
      <c r="S646" s="60">
        <v>0</v>
      </c>
      <c r="T646" s="37" t="s">
        <v>145</v>
      </c>
      <c r="U646" s="37"/>
      <c r="V646" s="210" t="s">
        <v>184</v>
      </c>
      <c r="W646" s="216" t="s">
        <v>1011</v>
      </c>
      <c r="X646" s="217"/>
    </row>
    <row r="647" spans="1:24" ht="56.45" hidden="1" customHeight="1">
      <c r="A647" s="37" t="s">
        <v>358</v>
      </c>
      <c r="B647" s="37" t="s">
        <v>1005</v>
      </c>
      <c r="C647" s="37" t="s">
        <v>1100</v>
      </c>
      <c r="D647" s="37" t="s">
        <v>1101</v>
      </c>
      <c r="E647" s="37">
        <v>15</v>
      </c>
      <c r="F647" s="37" t="s">
        <v>1105</v>
      </c>
      <c r="G647" s="37" t="s">
        <v>35</v>
      </c>
      <c r="H647" s="37" t="s">
        <v>331</v>
      </c>
      <c r="I647" s="37" t="s">
        <v>37</v>
      </c>
      <c r="J647" s="65">
        <v>24</v>
      </c>
      <c r="K647" s="37">
        <v>2020</v>
      </c>
      <c r="L647" s="201"/>
      <c r="M647" s="37">
        <v>2</v>
      </c>
      <c r="N647" s="201"/>
      <c r="O647" s="201"/>
      <c r="P647" s="37" t="s">
        <v>162</v>
      </c>
      <c r="Q647" s="60">
        <v>0</v>
      </c>
      <c r="R647" s="60">
        <v>8000</v>
      </c>
      <c r="S647" s="60">
        <v>16000</v>
      </c>
      <c r="T647" s="37" t="s">
        <v>41</v>
      </c>
      <c r="U647" s="131" t="s">
        <v>2325</v>
      </c>
      <c r="V647" s="226" t="s">
        <v>184</v>
      </c>
      <c r="W647" s="216" t="s">
        <v>1071</v>
      </c>
      <c r="X647" s="217"/>
    </row>
    <row r="648" spans="1:24" ht="71.25" hidden="1">
      <c r="A648" s="37" t="s">
        <v>358</v>
      </c>
      <c r="B648" s="37" t="s">
        <v>1005</v>
      </c>
      <c r="C648" s="37" t="s">
        <v>1063</v>
      </c>
      <c r="D648" s="37" t="s">
        <v>1064</v>
      </c>
      <c r="E648" s="37">
        <v>15</v>
      </c>
      <c r="F648" s="37" t="s">
        <v>1079</v>
      </c>
      <c r="G648" s="37" t="s">
        <v>35</v>
      </c>
      <c r="H648" s="37" t="s">
        <v>36</v>
      </c>
      <c r="I648" s="37" t="s">
        <v>46</v>
      </c>
      <c r="J648" s="65">
        <v>360</v>
      </c>
      <c r="K648" s="37">
        <v>2020</v>
      </c>
      <c r="L648" s="201"/>
      <c r="M648" s="37">
        <v>1</v>
      </c>
      <c r="N648" s="37">
        <v>1421133</v>
      </c>
      <c r="O648" s="37" t="s">
        <v>1080</v>
      </c>
      <c r="P648" s="37" t="s">
        <v>247</v>
      </c>
      <c r="Q648" s="60">
        <v>0</v>
      </c>
      <c r="R648" s="60">
        <v>0</v>
      </c>
      <c r="S648" s="60">
        <v>0</v>
      </c>
      <c r="T648" s="37" t="s">
        <v>41</v>
      </c>
      <c r="U648" s="37"/>
      <c r="V648" s="216" t="s">
        <v>184</v>
      </c>
      <c r="W648" s="216" t="s">
        <v>1071</v>
      </c>
      <c r="X648" s="217"/>
    </row>
    <row r="649" spans="1:24" ht="57" hidden="1">
      <c r="A649" s="37" t="s">
        <v>358</v>
      </c>
      <c r="B649" s="37" t="s">
        <v>1005</v>
      </c>
      <c r="C649" s="37" t="s">
        <v>1063</v>
      </c>
      <c r="D649" s="37" t="s">
        <v>1064</v>
      </c>
      <c r="E649" s="37">
        <v>15</v>
      </c>
      <c r="F649" s="37" t="s">
        <v>1081</v>
      </c>
      <c r="G649" s="37" t="s">
        <v>145</v>
      </c>
      <c r="H649" s="37" t="s">
        <v>36</v>
      </c>
      <c r="I649" s="37" t="s">
        <v>46</v>
      </c>
      <c r="J649" s="65">
        <v>120</v>
      </c>
      <c r="K649" s="37" t="s">
        <v>1082</v>
      </c>
      <c r="L649" s="65" t="s">
        <v>632</v>
      </c>
      <c r="M649" s="37">
        <v>1</v>
      </c>
      <c r="N649" s="37">
        <v>1421133</v>
      </c>
      <c r="O649" s="37" t="s">
        <v>1080</v>
      </c>
      <c r="P649" s="37" t="s">
        <v>247</v>
      </c>
      <c r="Q649" s="60">
        <v>0</v>
      </c>
      <c r="R649" s="60">
        <v>0</v>
      </c>
      <c r="S649" s="60">
        <v>0</v>
      </c>
      <c r="T649" s="37" t="s">
        <v>145</v>
      </c>
      <c r="U649" s="37" t="s">
        <v>2329</v>
      </c>
      <c r="V649" s="131" t="s">
        <v>184</v>
      </c>
      <c r="W649" s="216" t="s">
        <v>1083</v>
      </c>
      <c r="X649" s="217"/>
    </row>
    <row r="650" spans="1:24" ht="28.5" hidden="1">
      <c r="A650" s="37" t="s">
        <v>358</v>
      </c>
      <c r="B650" s="37" t="s">
        <v>1005</v>
      </c>
      <c r="C650" s="37" t="s">
        <v>1170</v>
      </c>
      <c r="D650" s="37" t="s">
        <v>1007</v>
      </c>
      <c r="E650" s="37">
        <v>15</v>
      </c>
      <c r="F650" s="37" t="s">
        <v>1189</v>
      </c>
      <c r="G650" s="37" t="s">
        <v>145</v>
      </c>
      <c r="H650" s="37" t="s">
        <v>154</v>
      </c>
      <c r="I650" s="37" t="s">
        <v>37</v>
      </c>
      <c r="J650" s="65">
        <v>30</v>
      </c>
      <c r="K650" s="37" t="s">
        <v>1190</v>
      </c>
      <c r="L650" s="65" t="s">
        <v>224</v>
      </c>
      <c r="M650" s="37">
        <v>1</v>
      </c>
      <c r="N650" s="37">
        <v>2110522</v>
      </c>
      <c r="O650" s="37" t="s">
        <v>1191</v>
      </c>
      <c r="P650" s="37" t="s">
        <v>162</v>
      </c>
      <c r="Q650" s="60">
        <v>0</v>
      </c>
      <c r="R650" s="60">
        <v>0</v>
      </c>
      <c r="S650" s="60">
        <v>0</v>
      </c>
      <c r="T650" s="37" t="s">
        <v>145</v>
      </c>
      <c r="U650" s="37"/>
      <c r="V650" s="131" t="s">
        <v>148</v>
      </c>
      <c r="W650" s="131" t="s">
        <v>149</v>
      </c>
      <c r="X650" s="217"/>
    </row>
    <row r="651" spans="1:24" ht="128.25" hidden="1">
      <c r="A651" s="37" t="s">
        <v>358</v>
      </c>
      <c r="B651" s="37" t="s">
        <v>526</v>
      </c>
      <c r="C651" s="37" t="s">
        <v>526</v>
      </c>
      <c r="D651" s="37" t="s">
        <v>527</v>
      </c>
      <c r="E651" s="37">
        <v>15</v>
      </c>
      <c r="F651" s="37" t="s">
        <v>571</v>
      </c>
      <c r="G651" s="37" t="s">
        <v>35</v>
      </c>
      <c r="H651" s="37" t="s">
        <v>36</v>
      </c>
      <c r="I651" s="37" t="s">
        <v>37</v>
      </c>
      <c r="J651" s="65">
        <v>16</v>
      </c>
      <c r="K651" s="37">
        <v>2020</v>
      </c>
      <c r="L651" s="201"/>
      <c r="M651" s="37">
        <v>2</v>
      </c>
      <c r="N651" s="201"/>
      <c r="O651" s="201"/>
      <c r="P651" s="37" t="s">
        <v>532</v>
      </c>
      <c r="Q651" s="60">
        <v>13600</v>
      </c>
      <c r="R651" s="60">
        <v>0</v>
      </c>
      <c r="S651" s="60">
        <v>27200</v>
      </c>
      <c r="T651" s="37" t="s">
        <v>41</v>
      </c>
      <c r="U651" s="37"/>
      <c r="V651" s="131" t="s">
        <v>184</v>
      </c>
      <c r="W651" s="216" t="s">
        <v>547</v>
      </c>
      <c r="X651" s="217"/>
    </row>
    <row r="652" spans="1:24" ht="85.5" hidden="1">
      <c r="A652" s="37" t="s">
        <v>358</v>
      </c>
      <c r="B652" s="37" t="s">
        <v>526</v>
      </c>
      <c r="C652" s="37" t="s">
        <v>526</v>
      </c>
      <c r="D652" s="37" t="s">
        <v>572</v>
      </c>
      <c r="E652" s="37">
        <v>10</v>
      </c>
      <c r="F652" s="37" t="s">
        <v>66</v>
      </c>
      <c r="G652" s="37" t="s">
        <v>45</v>
      </c>
      <c r="H652" s="37" t="s">
        <v>36</v>
      </c>
      <c r="I652" s="37" t="s">
        <v>46</v>
      </c>
      <c r="J652" s="65">
        <v>20</v>
      </c>
      <c r="K652" s="37">
        <v>2020</v>
      </c>
      <c r="L652" s="201"/>
      <c r="M652" s="37">
        <v>2</v>
      </c>
      <c r="N652" s="201"/>
      <c r="O652" s="201"/>
      <c r="P652" s="37" t="s">
        <v>532</v>
      </c>
      <c r="Q652" s="64">
        <v>0</v>
      </c>
      <c r="R652" s="64">
        <v>0</v>
      </c>
      <c r="S652" s="64">
        <v>0</v>
      </c>
      <c r="T652" s="37" t="s">
        <v>41</v>
      </c>
      <c r="U652" s="131" t="s">
        <v>2330</v>
      </c>
      <c r="V652" s="131" t="s">
        <v>48</v>
      </c>
      <c r="W652" s="131" t="s">
        <v>69</v>
      </c>
      <c r="X652" s="219" t="s">
        <v>50</v>
      </c>
    </row>
    <row r="653" spans="1:24" ht="99.75" hidden="1">
      <c r="A653" s="37" t="s">
        <v>358</v>
      </c>
      <c r="B653" s="37" t="s">
        <v>358</v>
      </c>
      <c r="C653" s="37" t="s">
        <v>358</v>
      </c>
      <c r="D653" s="37" t="s">
        <v>373</v>
      </c>
      <c r="E653" s="37">
        <v>10</v>
      </c>
      <c r="F653" s="37" t="s">
        <v>374</v>
      </c>
      <c r="G653" s="37" t="s">
        <v>35</v>
      </c>
      <c r="H653" s="37" t="s">
        <v>36</v>
      </c>
      <c r="I653" s="37" t="s">
        <v>37</v>
      </c>
      <c r="J653" s="65">
        <v>35</v>
      </c>
      <c r="K653" s="241" t="s">
        <v>375</v>
      </c>
      <c r="L653" s="201"/>
      <c r="M653" s="37">
        <v>1</v>
      </c>
      <c r="N653" s="37">
        <v>1518751</v>
      </c>
      <c r="O653" s="37" t="s">
        <v>376</v>
      </c>
      <c r="P653" s="37" t="s">
        <v>162</v>
      </c>
      <c r="Q653" s="60">
        <v>6200</v>
      </c>
      <c r="R653" s="60">
        <v>17400</v>
      </c>
      <c r="S653" s="60">
        <v>23600</v>
      </c>
      <c r="T653" s="37" t="s">
        <v>41</v>
      </c>
      <c r="U653" s="37"/>
      <c r="V653" s="216" t="s">
        <v>218</v>
      </c>
      <c r="W653" s="216" t="s">
        <v>377</v>
      </c>
      <c r="X653" s="217"/>
    </row>
    <row r="654" spans="1:24" ht="99.75" hidden="1">
      <c r="A654" s="37" t="s">
        <v>358</v>
      </c>
      <c r="B654" s="37" t="s">
        <v>358</v>
      </c>
      <c r="C654" s="37" t="s">
        <v>358</v>
      </c>
      <c r="D654" s="37" t="s">
        <v>373</v>
      </c>
      <c r="E654" s="37">
        <v>10</v>
      </c>
      <c r="F654" s="37" t="s">
        <v>374</v>
      </c>
      <c r="G654" s="37" t="s">
        <v>35</v>
      </c>
      <c r="H654" s="37" t="s">
        <v>36</v>
      </c>
      <c r="I654" s="37" t="s">
        <v>37</v>
      </c>
      <c r="J654" s="65">
        <v>35</v>
      </c>
      <c r="K654" s="241" t="s">
        <v>375</v>
      </c>
      <c r="L654" s="201"/>
      <c r="M654" s="37">
        <v>1</v>
      </c>
      <c r="N654" s="37">
        <v>1896085</v>
      </c>
      <c r="O654" s="37" t="s">
        <v>378</v>
      </c>
      <c r="P654" s="37" t="s">
        <v>40</v>
      </c>
      <c r="Q654" s="60">
        <v>6200</v>
      </c>
      <c r="R654" s="60">
        <v>17400</v>
      </c>
      <c r="S654" s="60">
        <v>23600</v>
      </c>
      <c r="T654" s="37" t="s">
        <v>41</v>
      </c>
      <c r="U654" s="37"/>
      <c r="V654" s="216" t="s">
        <v>218</v>
      </c>
      <c r="W654" s="216" t="s">
        <v>377</v>
      </c>
      <c r="X654" s="217"/>
    </row>
    <row r="655" spans="1:24" ht="85.5" hidden="1">
      <c r="A655" s="37" t="s">
        <v>358</v>
      </c>
      <c r="B655" s="37" t="s">
        <v>358</v>
      </c>
      <c r="C655" s="37" t="s">
        <v>358</v>
      </c>
      <c r="D655" s="37" t="s">
        <v>365</v>
      </c>
      <c r="E655" s="37">
        <v>10</v>
      </c>
      <c r="F655" s="37" t="s">
        <v>379</v>
      </c>
      <c r="G655" s="37" t="s">
        <v>35</v>
      </c>
      <c r="H655" s="37" t="s">
        <v>36</v>
      </c>
      <c r="I655" s="37" t="s">
        <v>37</v>
      </c>
      <c r="J655" s="65">
        <v>40</v>
      </c>
      <c r="K655" s="37" t="s">
        <v>380</v>
      </c>
      <c r="L655" s="201"/>
      <c r="M655" s="37">
        <v>1</v>
      </c>
      <c r="N655" s="37">
        <v>3003781</v>
      </c>
      <c r="O655" s="37" t="s">
        <v>381</v>
      </c>
      <c r="P655" s="37" t="s">
        <v>382</v>
      </c>
      <c r="Q655" s="60">
        <v>0</v>
      </c>
      <c r="R655" s="60">
        <v>0</v>
      </c>
      <c r="S655" s="60">
        <v>0</v>
      </c>
      <c r="T655" s="37" t="s">
        <v>235</v>
      </c>
      <c r="U655" s="240"/>
      <c r="V655" s="131" t="s">
        <v>235</v>
      </c>
      <c r="W655" s="216" t="s">
        <v>236</v>
      </c>
      <c r="X655" s="217"/>
    </row>
    <row r="656" spans="1:24" ht="85.5" hidden="1">
      <c r="A656" s="37" t="s">
        <v>358</v>
      </c>
      <c r="B656" s="37" t="s">
        <v>358</v>
      </c>
      <c r="C656" s="37" t="s">
        <v>358</v>
      </c>
      <c r="D656" s="37" t="s">
        <v>365</v>
      </c>
      <c r="E656" s="37">
        <v>10</v>
      </c>
      <c r="F656" s="37" t="s">
        <v>383</v>
      </c>
      <c r="G656" s="37" t="s">
        <v>35</v>
      </c>
      <c r="H656" s="37" t="s">
        <v>36</v>
      </c>
      <c r="I656" s="37" t="s">
        <v>37</v>
      </c>
      <c r="J656" s="65">
        <v>80</v>
      </c>
      <c r="K656" s="37" t="s">
        <v>384</v>
      </c>
      <c r="L656" s="201"/>
      <c r="M656" s="37">
        <v>1</v>
      </c>
      <c r="N656" s="37">
        <v>1518751</v>
      </c>
      <c r="O656" s="37" t="s">
        <v>376</v>
      </c>
      <c r="P656" s="37" t="s">
        <v>162</v>
      </c>
      <c r="Q656" s="60">
        <v>0</v>
      </c>
      <c r="R656" s="60">
        <v>0</v>
      </c>
      <c r="S656" s="60">
        <v>0</v>
      </c>
      <c r="T656" s="37" t="s">
        <v>235</v>
      </c>
      <c r="U656" s="131"/>
      <c r="V656" s="131" t="s">
        <v>235</v>
      </c>
      <c r="W656" s="216" t="s">
        <v>236</v>
      </c>
      <c r="X656" s="217"/>
    </row>
    <row r="657" spans="1:24" ht="85.5" hidden="1">
      <c r="A657" s="37" t="s">
        <v>358</v>
      </c>
      <c r="B657" s="37" t="s">
        <v>358</v>
      </c>
      <c r="C657" s="37" t="s">
        <v>358</v>
      </c>
      <c r="D657" s="37" t="s">
        <v>365</v>
      </c>
      <c r="E657" s="37">
        <v>10</v>
      </c>
      <c r="F657" s="37" t="s">
        <v>383</v>
      </c>
      <c r="G657" s="37" t="s">
        <v>35</v>
      </c>
      <c r="H657" s="37" t="s">
        <v>36</v>
      </c>
      <c r="I657" s="37" t="s">
        <v>37</v>
      </c>
      <c r="J657" s="65">
        <v>80</v>
      </c>
      <c r="K657" s="37" t="s">
        <v>384</v>
      </c>
      <c r="L657" s="201"/>
      <c r="M657" s="37">
        <v>1</v>
      </c>
      <c r="N657" s="37" t="s">
        <v>369</v>
      </c>
      <c r="O657" s="37" t="s">
        <v>370</v>
      </c>
      <c r="P657" s="37" t="s">
        <v>162</v>
      </c>
      <c r="Q657" s="60">
        <v>0</v>
      </c>
      <c r="R657" s="60">
        <v>0</v>
      </c>
      <c r="S657" s="60">
        <v>0</v>
      </c>
      <c r="T657" s="37" t="s">
        <v>235</v>
      </c>
      <c r="U657" s="131"/>
      <c r="V657" s="131" t="s">
        <v>235</v>
      </c>
      <c r="W657" s="216" t="s">
        <v>236</v>
      </c>
      <c r="X657" s="217"/>
    </row>
    <row r="658" spans="1:24" ht="85.5" hidden="1">
      <c r="A658" s="37" t="s">
        <v>358</v>
      </c>
      <c r="B658" s="37" t="s">
        <v>358</v>
      </c>
      <c r="C658" s="37" t="s">
        <v>358</v>
      </c>
      <c r="D658" s="37" t="s">
        <v>365</v>
      </c>
      <c r="E658" s="37">
        <v>10</v>
      </c>
      <c r="F658" s="37" t="s">
        <v>383</v>
      </c>
      <c r="G658" s="37" t="s">
        <v>35</v>
      </c>
      <c r="H658" s="37" t="s">
        <v>36</v>
      </c>
      <c r="I658" s="37" t="s">
        <v>37</v>
      </c>
      <c r="J658" s="65">
        <v>80</v>
      </c>
      <c r="K658" s="37" t="s">
        <v>384</v>
      </c>
      <c r="L658" s="201"/>
      <c r="M658" s="37">
        <v>1</v>
      </c>
      <c r="N658" s="37">
        <v>3003053</v>
      </c>
      <c r="O658" s="37" t="s">
        <v>372</v>
      </c>
      <c r="P658" s="37" t="s">
        <v>40</v>
      </c>
      <c r="Q658" s="60">
        <v>0</v>
      </c>
      <c r="R658" s="60">
        <v>0</v>
      </c>
      <c r="S658" s="60">
        <v>0</v>
      </c>
      <c r="T658" s="37" t="s">
        <v>235</v>
      </c>
      <c r="U658" s="131"/>
      <c r="V658" s="131" t="s">
        <v>235</v>
      </c>
      <c r="W658" s="216" t="s">
        <v>236</v>
      </c>
      <c r="X658" s="217"/>
    </row>
    <row r="659" spans="1:24" ht="85.5" hidden="1">
      <c r="A659" s="37" t="s">
        <v>358</v>
      </c>
      <c r="B659" s="37" t="s">
        <v>358</v>
      </c>
      <c r="C659" s="37" t="s">
        <v>358</v>
      </c>
      <c r="D659" s="37" t="s">
        <v>365</v>
      </c>
      <c r="E659" s="37">
        <v>10</v>
      </c>
      <c r="F659" s="37" t="s">
        <v>383</v>
      </c>
      <c r="G659" s="37" t="s">
        <v>145</v>
      </c>
      <c r="H659" s="37" t="s">
        <v>36</v>
      </c>
      <c r="I659" s="37" t="s">
        <v>37</v>
      </c>
      <c r="J659" s="65">
        <v>150</v>
      </c>
      <c r="K659" s="37" t="s">
        <v>385</v>
      </c>
      <c r="L659" s="37" t="s">
        <v>385</v>
      </c>
      <c r="M659" s="37">
        <v>1</v>
      </c>
      <c r="N659" s="37" t="s">
        <v>369</v>
      </c>
      <c r="O659" s="37" t="s">
        <v>370</v>
      </c>
      <c r="P659" s="37" t="s">
        <v>162</v>
      </c>
      <c r="Q659" s="60">
        <v>0</v>
      </c>
      <c r="R659" s="60">
        <v>0</v>
      </c>
      <c r="S659" s="60">
        <v>0</v>
      </c>
      <c r="T659" s="37" t="s">
        <v>145</v>
      </c>
      <c r="U659" s="131"/>
      <c r="V659" s="131" t="s">
        <v>235</v>
      </c>
      <c r="W659" s="216" t="s">
        <v>236</v>
      </c>
      <c r="X659" s="217"/>
    </row>
    <row r="660" spans="1:24" ht="71.25" hidden="1">
      <c r="A660" s="37" t="s">
        <v>358</v>
      </c>
      <c r="B660" s="37" t="s">
        <v>526</v>
      </c>
      <c r="C660" s="37" t="s">
        <v>526</v>
      </c>
      <c r="D660" s="37" t="s">
        <v>537</v>
      </c>
      <c r="E660" s="37">
        <v>10</v>
      </c>
      <c r="F660" s="37" t="s">
        <v>573</v>
      </c>
      <c r="G660" s="37" t="s">
        <v>45</v>
      </c>
      <c r="H660" s="37" t="s">
        <v>36</v>
      </c>
      <c r="I660" s="37" t="s">
        <v>37</v>
      </c>
      <c r="J660" s="65">
        <v>36</v>
      </c>
      <c r="K660" s="37">
        <v>2020</v>
      </c>
      <c r="L660" s="201"/>
      <c r="M660" s="37">
        <v>2</v>
      </c>
      <c r="N660" s="201"/>
      <c r="O660" s="201"/>
      <c r="P660" s="37" t="s">
        <v>532</v>
      </c>
      <c r="Q660" s="60">
        <v>0</v>
      </c>
      <c r="R660" s="60">
        <v>0</v>
      </c>
      <c r="S660" s="60">
        <v>0</v>
      </c>
      <c r="T660" s="37" t="s">
        <v>41</v>
      </c>
      <c r="U660" s="131" t="s">
        <v>2336</v>
      </c>
      <c r="V660" s="213" t="s">
        <v>539</v>
      </c>
      <c r="W660" s="214" t="s">
        <v>540</v>
      </c>
      <c r="X660" s="215" t="s">
        <v>574</v>
      </c>
    </row>
    <row r="661" spans="1:24" ht="45" hidden="1">
      <c r="A661" s="12" t="s">
        <v>358</v>
      </c>
      <c r="B661" s="12" t="s">
        <v>1005</v>
      </c>
      <c r="C661" s="12" t="s">
        <v>1111</v>
      </c>
      <c r="D661" s="12" t="s">
        <v>1007</v>
      </c>
      <c r="E661" s="12">
        <v>15</v>
      </c>
      <c r="F661" s="12" t="s">
        <v>1139</v>
      </c>
      <c r="G661" s="12" t="s">
        <v>45</v>
      </c>
      <c r="H661" s="12" t="s">
        <v>36</v>
      </c>
      <c r="I661" s="12" t="s">
        <v>37</v>
      </c>
      <c r="J661" s="62">
        <v>16</v>
      </c>
      <c r="K661" s="12">
        <v>2020</v>
      </c>
      <c r="L661" s="12"/>
      <c r="M661" s="12">
        <v>1</v>
      </c>
      <c r="N661" s="12">
        <v>1491166</v>
      </c>
      <c r="O661" s="12" t="s">
        <v>1127</v>
      </c>
      <c r="P661" s="12" t="s">
        <v>162</v>
      </c>
      <c r="Q661" s="64">
        <v>0</v>
      </c>
      <c r="R661" s="64">
        <v>0</v>
      </c>
      <c r="S661" s="64">
        <v>0</v>
      </c>
      <c r="T661" s="12" t="s">
        <v>68</v>
      </c>
      <c r="U661" s="131" t="s">
        <v>2337</v>
      </c>
      <c r="V661" s="131" t="s">
        <v>148</v>
      </c>
      <c r="W661" s="131" t="s">
        <v>149</v>
      </c>
      <c r="X661" s="219" t="s">
        <v>50</v>
      </c>
    </row>
    <row r="662" spans="1:24" ht="57" hidden="1">
      <c r="A662" s="12" t="s">
        <v>358</v>
      </c>
      <c r="B662" s="12" t="s">
        <v>1005</v>
      </c>
      <c r="C662" s="12" t="s">
        <v>1100</v>
      </c>
      <c r="D662" s="12" t="s">
        <v>1101</v>
      </c>
      <c r="E662" s="12">
        <v>15</v>
      </c>
      <c r="F662" s="12" t="s">
        <v>1106</v>
      </c>
      <c r="G662" s="12" t="s">
        <v>35</v>
      </c>
      <c r="H662" s="12" t="s">
        <v>36</v>
      </c>
      <c r="I662" s="12" t="s">
        <v>37</v>
      </c>
      <c r="J662" s="62">
        <v>40</v>
      </c>
      <c r="K662" s="12">
        <v>2020</v>
      </c>
      <c r="L662" s="201"/>
      <c r="M662" s="12">
        <v>2</v>
      </c>
      <c r="N662" s="201"/>
      <c r="O662" s="201"/>
      <c r="P662" s="12" t="s">
        <v>162</v>
      </c>
      <c r="Q662" s="64">
        <v>0</v>
      </c>
      <c r="R662" s="64">
        <v>5000</v>
      </c>
      <c r="S662" s="64">
        <v>10000</v>
      </c>
      <c r="T662" s="12" t="s">
        <v>41</v>
      </c>
      <c r="U662" s="210" t="s">
        <v>2338</v>
      </c>
      <c r="V662" s="131" t="s">
        <v>866</v>
      </c>
      <c r="W662" s="216" t="s">
        <v>1014</v>
      </c>
      <c r="X662" s="217"/>
    </row>
    <row r="663" spans="1:24" ht="28.5" hidden="1">
      <c r="A663" s="37" t="s">
        <v>358</v>
      </c>
      <c r="B663" s="37" t="s">
        <v>1005</v>
      </c>
      <c r="C663" s="37" t="s">
        <v>1006</v>
      </c>
      <c r="D663" s="37" t="s">
        <v>1025</v>
      </c>
      <c r="E663" s="37">
        <v>15</v>
      </c>
      <c r="F663" s="37" t="s">
        <v>1026</v>
      </c>
      <c r="G663" s="37" t="s">
        <v>145</v>
      </c>
      <c r="H663" s="37" t="s">
        <v>36</v>
      </c>
      <c r="I663" s="37" t="s">
        <v>46</v>
      </c>
      <c r="J663" s="65">
        <v>180</v>
      </c>
      <c r="K663" s="37" t="s">
        <v>1027</v>
      </c>
      <c r="L663" s="37" t="s">
        <v>385</v>
      </c>
      <c r="M663" s="37">
        <v>1</v>
      </c>
      <c r="N663" s="37">
        <v>1491223</v>
      </c>
      <c r="O663" s="37" t="s">
        <v>1028</v>
      </c>
      <c r="P663" s="37" t="s">
        <v>162</v>
      </c>
      <c r="Q663" s="60">
        <v>0</v>
      </c>
      <c r="R663" s="60">
        <v>0</v>
      </c>
      <c r="S663" s="60">
        <v>0</v>
      </c>
      <c r="T663" s="37" t="s">
        <v>145</v>
      </c>
      <c r="U663" s="37"/>
      <c r="V663" s="37" t="s">
        <v>42</v>
      </c>
      <c r="W663" s="216" t="s">
        <v>1029</v>
      </c>
      <c r="X663" s="217"/>
    </row>
    <row r="664" spans="1:24" ht="105" hidden="1">
      <c r="A664" s="12" t="s">
        <v>358</v>
      </c>
      <c r="B664" s="12" t="s">
        <v>1005</v>
      </c>
      <c r="C664" s="12" t="s">
        <v>1111</v>
      </c>
      <c r="D664" s="12" t="s">
        <v>1112</v>
      </c>
      <c r="E664" s="12">
        <v>15</v>
      </c>
      <c r="F664" s="12" t="s">
        <v>1140</v>
      </c>
      <c r="G664" s="12" t="s">
        <v>35</v>
      </c>
      <c r="H664" s="12" t="s">
        <v>265</v>
      </c>
      <c r="I664" s="12" t="s">
        <v>46</v>
      </c>
      <c r="J664" s="62">
        <v>120</v>
      </c>
      <c r="K664" s="12" t="s">
        <v>1141</v>
      </c>
      <c r="L664" s="201"/>
      <c r="M664" s="12">
        <v>1</v>
      </c>
      <c r="N664" s="12">
        <v>1437869</v>
      </c>
      <c r="O664" s="12" t="s">
        <v>1142</v>
      </c>
      <c r="P664" s="12" t="s">
        <v>162</v>
      </c>
      <c r="Q664" s="64">
        <v>240</v>
      </c>
      <c r="R664" s="64">
        <v>0</v>
      </c>
      <c r="S664" s="64">
        <v>7116</v>
      </c>
      <c r="T664" s="12" t="s">
        <v>228</v>
      </c>
      <c r="U664" s="210" t="s">
        <v>2339</v>
      </c>
      <c r="V664" s="131" t="s">
        <v>148</v>
      </c>
      <c r="W664" s="131" t="s">
        <v>149</v>
      </c>
      <c r="X664" s="217"/>
    </row>
    <row r="665" spans="1:24" ht="57" hidden="1">
      <c r="A665" s="12" t="s">
        <v>358</v>
      </c>
      <c r="B665" s="12" t="s">
        <v>1005</v>
      </c>
      <c r="C665" s="12" t="s">
        <v>1100</v>
      </c>
      <c r="D665" s="12" t="s">
        <v>1101</v>
      </c>
      <c r="E665" s="12">
        <v>15</v>
      </c>
      <c r="F665" s="12" t="s">
        <v>1107</v>
      </c>
      <c r="G665" s="12" t="s">
        <v>35</v>
      </c>
      <c r="H665" s="12" t="s">
        <v>36</v>
      </c>
      <c r="I665" s="12" t="s">
        <v>37</v>
      </c>
      <c r="J665" s="62">
        <v>24</v>
      </c>
      <c r="K665" s="12">
        <v>2020</v>
      </c>
      <c r="L665" s="201"/>
      <c r="M665" s="12">
        <v>2</v>
      </c>
      <c r="N665" s="201"/>
      <c r="O665" s="201"/>
      <c r="P665" s="12" t="s">
        <v>162</v>
      </c>
      <c r="Q665" s="64">
        <v>0</v>
      </c>
      <c r="R665" s="64">
        <v>8000</v>
      </c>
      <c r="S665" s="64">
        <v>16000</v>
      </c>
      <c r="T665" s="12" t="s">
        <v>41</v>
      </c>
      <c r="U665" s="210" t="s">
        <v>2338</v>
      </c>
      <c r="V665" s="216" t="s">
        <v>184</v>
      </c>
      <c r="W665" s="221" t="s">
        <v>1071</v>
      </c>
      <c r="X665" s="217"/>
    </row>
    <row r="666" spans="1:24" ht="42.75" hidden="1">
      <c r="A666" s="37" t="s">
        <v>358</v>
      </c>
      <c r="B666" s="37" t="s">
        <v>1005</v>
      </c>
      <c r="C666" s="37" t="s">
        <v>1006</v>
      </c>
      <c r="D666" s="37" t="s">
        <v>1020</v>
      </c>
      <c r="E666" s="37">
        <v>15</v>
      </c>
      <c r="F666" s="37" t="s">
        <v>1030</v>
      </c>
      <c r="G666" s="37" t="s">
        <v>145</v>
      </c>
      <c r="H666" s="37" t="s">
        <v>36</v>
      </c>
      <c r="I666" s="37" t="s">
        <v>46</v>
      </c>
      <c r="J666" s="65">
        <v>100</v>
      </c>
      <c r="K666" s="37" t="s">
        <v>1031</v>
      </c>
      <c r="L666" s="37" t="s">
        <v>566</v>
      </c>
      <c r="M666" s="37">
        <v>1</v>
      </c>
      <c r="N666" s="37">
        <v>2110915</v>
      </c>
      <c r="O666" s="37" t="s">
        <v>1023</v>
      </c>
      <c r="P666" s="37" t="s">
        <v>162</v>
      </c>
      <c r="Q666" s="60">
        <v>0</v>
      </c>
      <c r="R666" s="60">
        <v>0</v>
      </c>
      <c r="S666" s="60">
        <v>0</v>
      </c>
      <c r="T666" s="37" t="s">
        <v>145</v>
      </c>
      <c r="U666" s="240"/>
      <c r="V666" s="131" t="s">
        <v>866</v>
      </c>
      <c r="W666" s="216" t="s">
        <v>1014</v>
      </c>
      <c r="X666" s="217"/>
    </row>
    <row r="667" spans="1:24" ht="99.75" hidden="1">
      <c r="A667" s="62" t="s">
        <v>358</v>
      </c>
      <c r="B667" s="62" t="s">
        <v>1005</v>
      </c>
      <c r="C667" s="62" t="s">
        <v>1051</v>
      </c>
      <c r="D667" s="62" t="s">
        <v>1052</v>
      </c>
      <c r="E667" s="62">
        <v>10</v>
      </c>
      <c r="F667" s="62" t="s">
        <v>1059</v>
      </c>
      <c r="G667" s="62" t="s">
        <v>35</v>
      </c>
      <c r="H667" s="62" t="s">
        <v>1060</v>
      </c>
      <c r="I667" s="62" t="s">
        <v>37</v>
      </c>
      <c r="J667" s="62">
        <v>24</v>
      </c>
      <c r="K667" s="62" t="s">
        <v>1061</v>
      </c>
      <c r="L667" s="201"/>
      <c r="M667" s="62">
        <v>4</v>
      </c>
      <c r="N667" s="201"/>
      <c r="O667" s="201"/>
      <c r="P667" s="62" t="s">
        <v>162</v>
      </c>
      <c r="Q667" s="62">
        <v>0</v>
      </c>
      <c r="R667" s="62">
        <v>0</v>
      </c>
      <c r="S667" s="62">
        <v>0</v>
      </c>
      <c r="T667" s="62" t="s">
        <v>41</v>
      </c>
      <c r="U667" s="62" t="s">
        <v>2340</v>
      </c>
      <c r="V667" s="62" t="s">
        <v>866</v>
      </c>
      <c r="W667" s="62" t="s">
        <v>1014</v>
      </c>
      <c r="X667" s="62" t="s">
        <v>1062</v>
      </c>
    </row>
    <row r="668" spans="1:24" ht="71.25" hidden="1">
      <c r="A668" s="37" t="s">
        <v>358</v>
      </c>
      <c r="B668" s="37" t="s">
        <v>526</v>
      </c>
      <c r="C668" s="37" t="s">
        <v>526</v>
      </c>
      <c r="D668" s="37" t="s">
        <v>537</v>
      </c>
      <c r="E668" s="37">
        <v>10</v>
      </c>
      <c r="F668" s="37" t="s">
        <v>575</v>
      </c>
      <c r="G668" s="37" t="s">
        <v>145</v>
      </c>
      <c r="H668" s="37" t="s">
        <v>36</v>
      </c>
      <c r="I668" s="37" t="s">
        <v>46</v>
      </c>
      <c r="J668" s="65">
        <v>180</v>
      </c>
      <c r="K668" s="37" t="s">
        <v>576</v>
      </c>
      <c r="L668" s="37" t="s">
        <v>152</v>
      </c>
      <c r="M668" s="37">
        <v>1</v>
      </c>
      <c r="N668" s="37">
        <v>1568136</v>
      </c>
      <c r="O668" s="37" t="s">
        <v>570</v>
      </c>
      <c r="P668" s="37" t="s">
        <v>162</v>
      </c>
      <c r="Q668" s="60">
        <v>0</v>
      </c>
      <c r="R668" s="60">
        <v>0</v>
      </c>
      <c r="S668" s="60">
        <v>0</v>
      </c>
      <c r="T668" s="37" t="s">
        <v>145</v>
      </c>
      <c r="U668" s="37"/>
      <c r="V668" s="216" t="s">
        <v>218</v>
      </c>
      <c r="W668" s="216" t="s">
        <v>219</v>
      </c>
      <c r="X668" s="217"/>
    </row>
    <row r="669" spans="1:24" ht="150" hidden="1">
      <c r="A669" s="37" t="s">
        <v>1587</v>
      </c>
      <c r="B669" s="37" t="s">
        <v>1588</v>
      </c>
      <c r="C669" s="37" t="s">
        <v>1589</v>
      </c>
      <c r="D669" s="37" t="s">
        <v>1590</v>
      </c>
      <c r="E669" s="37">
        <v>15</v>
      </c>
      <c r="F669" s="37" t="s">
        <v>1591</v>
      </c>
      <c r="G669" s="37" t="s">
        <v>45</v>
      </c>
      <c r="H669" s="37" t="s">
        <v>36</v>
      </c>
      <c r="I669" s="37" t="s">
        <v>37</v>
      </c>
      <c r="J669" s="62">
        <v>40</v>
      </c>
      <c r="K669" s="12">
        <v>2020</v>
      </c>
      <c r="L669" s="201"/>
      <c r="M669" s="12">
        <v>15</v>
      </c>
      <c r="N669" s="12" t="s">
        <v>1230</v>
      </c>
      <c r="O669" s="12" t="s">
        <v>1230</v>
      </c>
      <c r="P669" s="12" t="s">
        <v>1592</v>
      </c>
      <c r="Q669" s="64">
        <v>0</v>
      </c>
      <c r="R669" s="64">
        <v>0</v>
      </c>
      <c r="S669" s="64">
        <v>0</v>
      </c>
      <c r="T669" s="37" t="s">
        <v>41</v>
      </c>
      <c r="U669" s="131" t="s">
        <v>2491</v>
      </c>
      <c r="V669" s="213" t="s">
        <v>539</v>
      </c>
      <c r="W669" s="214" t="s">
        <v>540</v>
      </c>
      <c r="X669" s="215" t="s">
        <v>78</v>
      </c>
    </row>
    <row r="670" spans="1:24" ht="105" hidden="1">
      <c r="A670" s="12" t="s">
        <v>1587</v>
      </c>
      <c r="B670" s="12" t="s">
        <v>1588</v>
      </c>
      <c r="C670" s="12" t="s">
        <v>1589</v>
      </c>
      <c r="D670" s="12" t="s">
        <v>1590</v>
      </c>
      <c r="E670" s="12">
        <v>15</v>
      </c>
      <c r="F670" s="12" t="s">
        <v>1593</v>
      </c>
      <c r="G670" s="12" t="s">
        <v>45</v>
      </c>
      <c r="H670" s="12" t="s">
        <v>36</v>
      </c>
      <c r="I670" s="12" t="s">
        <v>37</v>
      </c>
      <c r="J670" s="62">
        <v>40</v>
      </c>
      <c r="K670" s="12">
        <v>2020</v>
      </c>
      <c r="L670" s="201"/>
      <c r="M670" s="12">
        <v>30</v>
      </c>
      <c r="N670" s="12" t="s">
        <v>1230</v>
      </c>
      <c r="O670" s="12" t="s">
        <v>1230</v>
      </c>
      <c r="P670" s="12" t="s">
        <v>1592</v>
      </c>
      <c r="Q670" s="64">
        <v>0</v>
      </c>
      <c r="R670" s="64">
        <v>0</v>
      </c>
      <c r="S670" s="64">
        <v>0</v>
      </c>
      <c r="T670" s="12" t="s">
        <v>41</v>
      </c>
      <c r="U670" s="131" t="s">
        <v>2492</v>
      </c>
      <c r="V670" s="213" t="s">
        <v>539</v>
      </c>
      <c r="W670" s="214" t="s">
        <v>540</v>
      </c>
      <c r="X670" s="215" t="s">
        <v>78</v>
      </c>
    </row>
    <row r="671" spans="1:24" ht="120" hidden="1">
      <c r="A671" s="12" t="s">
        <v>1587</v>
      </c>
      <c r="B671" s="12" t="s">
        <v>1588</v>
      </c>
      <c r="C671" s="12" t="s">
        <v>1589</v>
      </c>
      <c r="D671" s="12" t="s">
        <v>1590</v>
      </c>
      <c r="E671" s="12">
        <v>15</v>
      </c>
      <c r="F671" s="12" t="s">
        <v>1594</v>
      </c>
      <c r="G671" s="12" t="s">
        <v>45</v>
      </c>
      <c r="H671" s="12" t="s">
        <v>36</v>
      </c>
      <c r="I671" s="12" t="s">
        <v>37</v>
      </c>
      <c r="J671" s="62">
        <v>40</v>
      </c>
      <c r="K671" s="12">
        <v>2020</v>
      </c>
      <c r="L671" s="201"/>
      <c r="M671" s="12">
        <v>30</v>
      </c>
      <c r="N671" s="12" t="s">
        <v>1230</v>
      </c>
      <c r="O671" s="12" t="s">
        <v>1230</v>
      </c>
      <c r="P671" s="12" t="s">
        <v>1592</v>
      </c>
      <c r="Q671" s="64">
        <v>0</v>
      </c>
      <c r="R671" s="64">
        <v>0</v>
      </c>
      <c r="S671" s="64">
        <v>0</v>
      </c>
      <c r="T671" s="12" t="s">
        <v>41</v>
      </c>
      <c r="U671" s="131" t="s">
        <v>2493</v>
      </c>
      <c r="V671" s="213" t="s">
        <v>539</v>
      </c>
      <c r="W671" s="214" t="s">
        <v>540</v>
      </c>
      <c r="X671" s="215" t="s">
        <v>78</v>
      </c>
    </row>
    <row r="672" spans="1:24" ht="142.5" hidden="1">
      <c r="A672" s="37" t="s">
        <v>1587</v>
      </c>
      <c r="B672" s="37" t="s">
        <v>1588</v>
      </c>
      <c r="C672" s="37" t="s">
        <v>1589</v>
      </c>
      <c r="D672" s="37" t="s">
        <v>1590</v>
      </c>
      <c r="E672" s="37">
        <v>15</v>
      </c>
      <c r="F672" s="37" t="s">
        <v>1595</v>
      </c>
      <c r="G672" s="37" t="s">
        <v>45</v>
      </c>
      <c r="H672" s="37" t="s">
        <v>36</v>
      </c>
      <c r="I672" s="37" t="s">
        <v>37</v>
      </c>
      <c r="J672" s="62">
        <v>40</v>
      </c>
      <c r="K672" s="12">
        <v>2020</v>
      </c>
      <c r="L672" s="201"/>
      <c r="M672" s="12">
        <v>30</v>
      </c>
      <c r="N672" s="12" t="s">
        <v>1230</v>
      </c>
      <c r="O672" s="12" t="s">
        <v>1230</v>
      </c>
      <c r="P672" s="12" t="s">
        <v>1592</v>
      </c>
      <c r="Q672" s="64">
        <v>0</v>
      </c>
      <c r="R672" s="64">
        <v>0</v>
      </c>
      <c r="S672" s="64">
        <v>0</v>
      </c>
      <c r="T672" s="37" t="s">
        <v>41</v>
      </c>
      <c r="U672" s="131" t="s">
        <v>2493</v>
      </c>
      <c r="V672" s="213" t="s">
        <v>539</v>
      </c>
      <c r="W672" s="214" t="s">
        <v>540</v>
      </c>
      <c r="X672" s="215" t="s">
        <v>78</v>
      </c>
    </row>
    <row r="673" spans="1:24" ht="142.5" hidden="1">
      <c r="A673" s="37" t="s">
        <v>1587</v>
      </c>
      <c r="B673" s="37" t="s">
        <v>1588</v>
      </c>
      <c r="C673" s="37" t="s">
        <v>1589</v>
      </c>
      <c r="D673" s="37" t="s">
        <v>1596</v>
      </c>
      <c r="E673" s="37">
        <v>15</v>
      </c>
      <c r="F673" s="37" t="s">
        <v>1595</v>
      </c>
      <c r="G673" s="37" t="s">
        <v>45</v>
      </c>
      <c r="H673" s="37" t="s">
        <v>36</v>
      </c>
      <c r="I673" s="37" t="s">
        <v>37</v>
      </c>
      <c r="J673" s="62">
        <v>40</v>
      </c>
      <c r="K673" s="12">
        <v>2020</v>
      </c>
      <c r="L673" s="201"/>
      <c r="M673" s="12">
        <v>30</v>
      </c>
      <c r="N673" s="12" t="s">
        <v>1230</v>
      </c>
      <c r="O673" s="12" t="s">
        <v>1230</v>
      </c>
      <c r="P673" s="12" t="s">
        <v>1592</v>
      </c>
      <c r="Q673" s="64">
        <v>0</v>
      </c>
      <c r="R673" s="64">
        <v>0</v>
      </c>
      <c r="S673" s="64">
        <v>0</v>
      </c>
      <c r="T673" s="37" t="s">
        <v>41</v>
      </c>
      <c r="U673" s="131" t="s">
        <v>2493</v>
      </c>
      <c r="V673" s="213" t="s">
        <v>539</v>
      </c>
      <c r="W673" s="214" t="s">
        <v>540</v>
      </c>
      <c r="X673" s="215" t="s">
        <v>78</v>
      </c>
    </row>
    <row r="674" spans="1:24" ht="142.5" hidden="1">
      <c r="A674" s="37" t="s">
        <v>1587</v>
      </c>
      <c r="B674" s="37" t="s">
        <v>1588</v>
      </c>
      <c r="C674" s="37" t="s">
        <v>1589</v>
      </c>
      <c r="D674" s="37" t="s">
        <v>1597</v>
      </c>
      <c r="E674" s="37">
        <v>15</v>
      </c>
      <c r="F674" s="37" t="s">
        <v>1595</v>
      </c>
      <c r="G674" s="37" t="s">
        <v>45</v>
      </c>
      <c r="H674" s="37" t="s">
        <v>36</v>
      </c>
      <c r="I674" s="37" t="s">
        <v>37</v>
      </c>
      <c r="J674" s="62">
        <v>40</v>
      </c>
      <c r="K674" s="12">
        <v>2020</v>
      </c>
      <c r="L674" s="201"/>
      <c r="M674" s="12">
        <v>30</v>
      </c>
      <c r="N674" s="12" t="s">
        <v>1230</v>
      </c>
      <c r="O674" s="12" t="s">
        <v>1230</v>
      </c>
      <c r="P674" s="12" t="s">
        <v>1592</v>
      </c>
      <c r="Q674" s="64">
        <v>0</v>
      </c>
      <c r="R674" s="64">
        <v>0</v>
      </c>
      <c r="S674" s="64">
        <v>0</v>
      </c>
      <c r="T674" s="37" t="s">
        <v>41</v>
      </c>
      <c r="U674" s="131" t="s">
        <v>2493</v>
      </c>
      <c r="V674" s="213" t="s">
        <v>539</v>
      </c>
      <c r="W674" s="214" t="s">
        <v>540</v>
      </c>
      <c r="X674" s="215" t="s">
        <v>78</v>
      </c>
    </row>
    <row r="675" spans="1:24" ht="120" hidden="1">
      <c r="A675" s="12" t="s">
        <v>1587</v>
      </c>
      <c r="B675" s="12" t="s">
        <v>1588</v>
      </c>
      <c r="C675" s="12" t="s">
        <v>1589</v>
      </c>
      <c r="D675" s="12" t="s">
        <v>1590</v>
      </c>
      <c r="E675" s="12">
        <v>15</v>
      </c>
      <c r="F675" s="12" t="s">
        <v>1598</v>
      </c>
      <c r="G675" s="12" t="s">
        <v>45</v>
      </c>
      <c r="H675" s="12" t="s">
        <v>36</v>
      </c>
      <c r="I675" s="12" t="s">
        <v>37</v>
      </c>
      <c r="J675" s="62">
        <v>20</v>
      </c>
      <c r="K675" s="12">
        <v>2020</v>
      </c>
      <c r="L675" s="201"/>
      <c r="M675" s="12">
        <v>30</v>
      </c>
      <c r="N675" s="12" t="s">
        <v>1230</v>
      </c>
      <c r="O675" s="12" t="s">
        <v>1230</v>
      </c>
      <c r="P675" s="12" t="s">
        <v>1592</v>
      </c>
      <c r="Q675" s="64">
        <v>0</v>
      </c>
      <c r="R675" s="64">
        <v>0</v>
      </c>
      <c r="S675" s="64">
        <v>0</v>
      </c>
      <c r="T675" s="12" t="s">
        <v>41</v>
      </c>
      <c r="U675" s="131" t="s">
        <v>2493</v>
      </c>
      <c r="V675" s="213" t="s">
        <v>539</v>
      </c>
      <c r="W675" s="214" t="s">
        <v>540</v>
      </c>
      <c r="X675" s="215" t="s">
        <v>78</v>
      </c>
    </row>
    <row r="676" spans="1:24" ht="120" hidden="1">
      <c r="A676" s="12" t="s">
        <v>1587</v>
      </c>
      <c r="B676" s="12" t="s">
        <v>1588</v>
      </c>
      <c r="C676" s="12" t="s">
        <v>1588</v>
      </c>
      <c r="D676" s="12" t="s">
        <v>1618</v>
      </c>
      <c r="E676" s="12">
        <v>15</v>
      </c>
      <c r="F676" s="12" t="s">
        <v>1598</v>
      </c>
      <c r="G676" s="12" t="s">
        <v>45</v>
      </c>
      <c r="H676" s="12" t="s">
        <v>36</v>
      </c>
      <c r="I676" s="12" t="s">
        <v>37</v>
      </c>
      <c r="J676" s="62">
        <v>20</v>
      </c>
      <c r="K676" s="12">
        <v>2020</v>
      </c>
      <c r="L676" s="201"/>
      <c r="M676" s="12">
        <v>30</v>
      </c>
      <c r="N676" s="12" t="s">
        <v>1230</v>
      </c>
      <c r="O676" s="12" t="s">
        <v>1230</v>
      </c>
      <c r="P676" s="12" t="s">
        <v>1592</v>
      </c>
      <c r="Q676" s="64">
        <v>0</v>
      </c>
      <c r="R676" s="64">
        <v>0</v>
      </c>
      <c r="S676" s="64">
        <v>0</v>
      </c>
      <c r="T676" s="12" t="s">
        <v>41</v>
      </c>
      <c r="U676" s="131" t="s">
        <v>2493</v>
      </c>
      <c r="V676" s="213" t="s">
        <v>539</v>
      </c>
      <c r="W676" s="214" t="s">
        <v>540</v>
      </c>
      <c r="X676" s="215" t="s">
        <v>78</v>
      </c>
    </row>
    <row r="677" spans="1:24" ht="120" hidden="1">
      <c r="A677" s="37" t="s">
        <v>1587</v>
      </c>
      <c r="B677" s="37" t="s">
        <v>1588</v>
      </c>
      <c r="C677" s="37" t="s">
        <v>1588</v>
      </c>
      <c r="D677" s="37" t="s">
        <v>1619</v>
      </c>
      <c r="E677" s="37">
        <v>15</v>
      </c>
      <c r="F677" s="37" t="s">
        <v>1620</v>
      </c>
      <c r="G677" s="37" t="s">
        <v>45</v>
      </c>
      <c r="H677" s="37" t="s">
        <v>36</v>
      </c>
      <c r="I677" s="37" t="s">
        <v>37</v>
      </c>
      <c r="J677" s="62">
        <v>30</v>
      </c>
      <c r="K677" s="12">
        <v>2020</v>
      </c>
      <c r="L677" s="201"/>
      <c r="M677" s="12">
        <v>30</v>
      </c>
      <c r="N677" s="12" t="s">
        <v>1230</v>
      </c>
      <c r="O677" s="12" t="s">
        <v>1230</v>
      </c>
      <c r="P677" s="12" t="s">
        <v>1592</v>
      </c>
      <c r="Q677" s="64">
        <v>0</v>
      </c>
      <c r="R677" s="64">
        <v>0</v>
      </c>
      <c r="S677" s="64">
        <v>0</v>
      </c>
      <c r="T677" s="37" t="s">
        <v>41</v>
      </c>
      <c r="U677" s="131" t="s">
        <v>2493</v>
      </c>
      <c r="V677" s="213" t="s">
        <v>539</v>
      </c>
      <c r="W677" s="214" t="s">
        <v>540</v>
      </c>
      <c r="X677" s="215" t="s">
        <v>78</v>
      </c>
    </row>
    <row r="678" spans="1:24" ht="120" hidden="1">
      <c r="A678" s="37" t="s">
        <v>1587</v>
      </c>
      <c r="B678" s="37" t="s">
        <v>1588</v>
      </c>
      <c r="C678" s="37" t="s">
        <v>1589</v>
      </c>
      <c r="D678" s="37" t="s">
        <v>1590</v>
      </c>
      <c r="E678" s="37">
        <v>15</v>
      </c>
      <c r="F678" s="37" t="s">
        <v>1599</v>
      </c>
      <c r="G678" s="37" t="s">
        <v>45</v>
      </c>
      <c r="H678" s="37" t="s">
        <v>36</v>
      </c>
      <c r="I678" s="37" t="s">
        <v>37</v>
      </c>
      <c r="J678" s="62">
        <v>20</v>
      </c>
      <c r="K678" s="12">
        <v>2020</v>
      </c>
      <c r="L678" s="201"/>
      <c r="M678" s="12">
        <v>15</v>
      </c>
      <c r="N678" s="12" t="s">
        <v>1230</v>
      </c>
      <c r="O678" s="12" t="s">
        <v>1230</v>
      </c>
      <c r="P678" s="12" t="s">
        <v>1592</v>
      </c>
      <c r="Q678" s="64">
        <v>0</v>
      </c>
      <c r="R678" s="64">
        <v>0</v>
      </c>
      <c r="S678" s="64">
        <v>0</v>
      </c>
      <c r="T678" s="37" t="s">
        <v>41</v>
      </c>
      <c r="U678" s="131" t="s">
        <v>2493</v>
      </c>
      <c r="V678" s="213" t="s">
        <v>539</v>
      </c>
      <c r="W678" s="214" t="s">
        <v>540</v>
      </c>
      <c r="X678" s="215" t="s">
        <v>78</v>
      </c>
    </row>
    <row r="679" spans="1:24" ht="120" hidden="1">
      <c r="A679" s="37" t="s">
        <v>1587</v>
      </c>
      <c r="B679" s="37" t="s">
        <v>1588</v>
      </c>
      <c r="C679" s="37" t="s">
        <v>1589</v>
      </c>
      <c r="D679" s="37" t="s">
        <v>1590</v>
      </c>
      <c r="E679" s="37">
        <v>15</v>
      </c>
      <c r="F679" s="12" t="s">
        <v>1600</v>
      </c>
      <c r="G679" s="12" t="s">
        <v>45</v>
      </c>
      <c r="H679" s="37" t="s">
        <v>36</v>
      </c>
      <c r="I679" s="37" t="s">
        <v>37</v>
      </c>
      <c r="J679" s="62">
        <v>40</v>
      </c>
      <c r="K679" s="12">
        <v>2020</v>
      </c>
      <c r="L679" s="201"/>
      <c r="M679" s="12">
        <v>30</v>
      </c>
      <c r="N679" s="12" t="s">
        <v>1230</v>
      </c>
      <c r="O679" s="12" t="s">
        <v>1230</v>
      </c>
      <c r="P679" s="12" t="s">
        <v>1592</v>
      </c>
      <c r="Q679" s="64">
        <v>0</v>
      </c>
      <c r="R679" s="64">
        <v>0</v>
      </c>
      <c r="S679" s="64">
        <v>0</v>
      </c>
      <c r="T679" s="37" t="s">
        <v>41</v>
      </c>
      <c r="U679" s="131" t="s">
        <v>2493</v>
      </c>
      <c r="V679" s="213" t="s">
        <v>539</v>
      </c>
      <c r="W679" s="214" t="s">
        <v>540</v>
      </c>
      <c r="X679" s="215" t="s">
        <v>78</v>
      </c>
    </row>
    <row r="680" spans="1:24" ht="71.25" hidden="1">
      <c r="A680" s="37" t="s">
        <v>1587</v>
      </c>
      <c r="B680" s="37" t="s">
        <v>1832</v>
      </c>
      <c r="C680" s="37" t="s">
        <v>1832</v>
      </c>
      <c r="D680" s="37" t="s">
        <v>1863</v>
      </c>
      <c r="E680" s="37">
        <v>12</v>
      </c>
      <c r="F680" s="37" t="s">
        <v>1864</v>
      </c>
      <c r="G680" s="131" t="s">
        <v>45</v>
      </c>
      <c r="H680" s="37" t="s">
        <v>36</v>
      </c>
      <c r="I680" s="37" t="s">
        <v>37</v>
      </c>
      <c r="J680" s="62">
        <v>40</v>
      </c>
      <c r="K680" s="37" t="s">
        <v>1230</v>
      </c>
      <c r="L680" s="201"/>
      <c r="M680" s="37">
        <v>4</v>
      </c>
      <c r="N680" s="37" t="s">
        <v>1230</v>
      </c>
      <c r="O680" s="37" t="s">
        <v>1230</v>
      </c>
      <c r="P680" s="37" t="s">
        <v>247</v>
      </c>
      <c r="Q680" s="60">
        <v>0</v>
      </c>
      <c r="R680" s="60">
        <v>0</v>
      </c>
      <c r="S680" s="60">
        <v>0</v>
      </c>
      <c r="T680" s="37" t="s">
        <v>41</v>
      </c>
      <c r="U680" s="131" t="s">
        <v>2494</v>
      </c>
      <c r="V680" s="213" t="s">
        <v>539</v>
      </c>
      <c r="W680" s="214" t="s">
        <v>540</v>
      </c>
      <c r="X680" s="215" t="s">
        <v>58</v>
      </c>
    </row>
    <row r="681" spans="1:24" ht="142.5" hidden="1">
      <c r="A681" s="37" t="s">
        <v>1587</v>
      </c>
      <c r="B681" s="37" t="s">
        <v>1588</v>
      </c>
      <c r="C681" s="37" t="s">
        <v>1658</v>
      </c>
      <c r="D681" s="37" t="s">
        <v>1659</v>
      </c>
      <c r="E681" s="37">
        <v>15</v>
      </c>
      <c r="F681" s="37" t="s">
        <v>1660</v>
      </c>
      <c r="G681" s="37" t="s">
        <v>45</v>
      </c>
      <c r="H681" s="37" t="s">
        <v>36</v>
      </c>
      <c r="I681" s="37" t="s">
        <v>37</v>
      </c>
      <c r="J681" s="62">
        <v>40</v>
      </c>
      <c r="K681" s="12">
        <v>2020</v>
      </c>
      <c r="L681" s="201"/>
      <c r="M681" s="12">
        <v>30</v>
      </c>
      <c r="N681" s="12" t="s">
        <v>1230</v>
      </c>
      <c r="O681" s="12" t="s">
        <v>1230</v>
      </c>
      <c r="P681" s="12" t="s">
        <v>1592</v>
      </c>
      <c r="Q681" s="64">
        <v>0</v>
      </c>
      <c r="R681" s="64">
        <v>0</v>
      </c>
      <c r="S681" s="64">
        <v>0</v>
      </c>
      <c r="T681" s="37" t="s">
        <v>41</v>
      </c>
      <c r="U681" s="131" t="s">
        <v>2493</v>
      </c>
      <c r="V681" s="213" t="s">
        <v>539</v>
      </c>
      <c r="W681" s="214" t="s">
        <v>540</v>
      </c>
      <c r="X681" s="215" t="s">
        <v>78</v>
      </c>
    </row>
    <row r="682" spans="1:24" ht="142.5" hidden="1">
      <c r="A682" s="37" t="s">
        <v>1587</v>
      </c>
      <c r="B682" s="37" t="s">
        <v>1588</v>
      </c>
      <c r="C682" s="37" t="s">
        <v>1608</v>
      </c>
      <c r="D682" s="37" t="s">
        <v>1609</v>
      </c>
      <c r="E682" s="37">
        <v>20</v>
      </c>
      <c r="F682" s="37" t="s">
        <v>1602</v>
      </c>
      <c r="G682" s="37" t="s">
        <v>45</v>
      </c>
      <c r="H682" s="37" t="s">
        <v>36</v>
      </c>
      <c r="I682" s="37" t="s">
        <v>37</v>
      </c>
      <c r="J682" s="62">
        <v>64</v>
      </c>
      <c r="K682" s="12">
        <v>2020</v>
      </c>
      <c r="L682" s="201"/>
      <c r="M682" s="12">
        <v>15</v>
      </c>
      <c r="N682" s="12" t="s">
        <v>1230</v>
      </c>
      <c r="O682" s="12" t="s">
        <v>1230</v>
      </c>
      <c r="P682" s="12" t="s">
        <v>1592</v>
      </c>
      <c r="Q682" s="64">
        <v>0</v>
      </c>
      <c r="R682" s="64">
        <v>0</v>
      </c>
      <c r="S682" s="64">
        <v>0</v>
      </c>
      <c r="T682" s="37" t="s">
        <v>41</v>
      </c>
      <c r="U682" s="131" t="s">
        <v>2493</v>
      </c>
      <c r="V682" s="213" t="s">
        <v>539</v>
      </c>
      <c r="W682" s="214" t="s">
        <v>540</v>
      </c>
      <c r="X682" s="215" t="s">
        <v>78</v>
      </c>
    </row>
    <row r="683" spans="1:24" ht="120" hidden="1">
      <c r="A683" s="37" t="s">
        <v>1587</v>
      </c>
      <c r="B683" s="37" t="s">
        <v>1588</v>
      </c>
      <c r="C683" s="37" t="s">
        <v>1589</v>
      </c>
      <c r="D683" s="37" t="s">
        <v>1601</v>
      </c>
      <c r="E683" s="37">
        <v>20</v>
      </c>
      <c r="F683" s="37" t="s">
        <v>1602</v>
      </c>
      <c r="G683" s="37" t="s">
        <v>45</v>
      </c>
      <c r="H683" s="37" t="s">
        <v>36</v>
      </c>
      <c r="I683" s="37" t="s">
        <v>37</v>
      </c>
      <c r="J683" s="62">
        <v>64</v>
      </c>
      <c r="K683" s="12">
        <v>2020</v>
      </c>
      <c r="L683" s="201"/>
      <c r="M683" s="12">
        <v>15</v>
      </c>
      <c r="N683" s="12" t="s">
        <v>1230</v>
      </c>
      <c r="O683" s="12" t="s">
        <v>1230</v>
      </c>
      <c r="P683" s="12" t="s">
        <v>1592</v>
      </c>
      <c r="Q683" s="64">
        <v>0</v>
      </c>
      <c r="R683" s="64">
        <v>0</v>
      </c>
      <c r="S683" s="64">
        <v>0</v>
      </c>
      <c r="T683" s="37" t="s">
        <v>41</v>
      </c>
      <c r="U683" s="131" t="s">
        <v>2493</v>
      </c>
      <c r="V683" s="213" t="s">
        <v>539</v>
      </c>
      <c r="W683" s="214" t="s">
        <v>540</v>
      </c>
      <c r="X683" s="215" t="s">
        <v>78</v>
      </c>
    </row>
    <row r="684" spans="1:24" ht="120" hidden="1">
      <c r="A684" s="37" t="s">
        <v>1587</v>
      </c>
      <c r="B684" s="37" t="s">
        <v>1588</v>
      </c>
      <c r="C684" s="37" t="s">
        <v>1608</v>
      </c>
      <c r="D684" s="37" t="s">
        <v>1610</v>
      </c>
      <c r="E684" s="37">
        <v>20</v>
      </c>
      <c r="F684" s="37" t="s">
        <v>1602</v>
      </c>
      <c r="G684" s="37" t="s">
        <v>45</v>
      </c>
      <c r="H684" s="37" t="s">
        <v>36</v>
      </c>
      <c r="I684" s="37" t="s">
        <v>37</v>
      </c>
      <c r="J684" s="62">
        <v>64</v>
      </c>
      <c r="K684" s="12">
        <v>2020</v>
      </c>
      <c r="L684" s="201"/>
      <c r="M684" s="12">
        <v>15</v>
      </c>
      <c r="N684" s="12" t="s">
        <v>1230</v>
      </c>
      <c r="O684" s="12" t="s">
        <v>1230</v>
      </c>
      <c r="P684" s="12" t="s">
        <v>1592</v>
      </c>
      <c r="Q684" s="64">
        <v>0</v>
      </c>
      <c r="R684" s="64">
        <v>0</v>
      </c>
      <c r="S684" s="64">
        <v>0</v>
      </c>
      <c r="T684" s="37" t="s">
        <v>41</v>
      </c>
      <c r="U684" s="131" t="s">
        <v>2493</v>
      </c>
      <c r="V684" s="213" t="s">
        <v>539</v>
      </c>
      <c r="W684" s="214" t="s">
        <v>540</v>
      </c>
      <c r="X684" s="215" t="s">
        <v>78</v>
      </c>
    </row>
    <row r="685" spans="1:24" ht="120" hidden="1">
      <c r="A685" s="37" t="s">
        <v>1587</v>
      </c>
      <c r="B685" s="37" t="s">
        <v>1588</v>
      </c>
      <c r="C685" s="37" t="s">
        <v>1588</v>
      </c>
      <c r="D685" s="37" t="s">
        <v>1619</v>
      </c>
      <c r="E685" s="37">
        <v>15</v>
      </c>
      <c r="F685" s="37" t="s">
        <v>1602</v>
      </c>
      <c r="G685" s="37" t="s">
        <v>45</v>
      </c>
      <c r="H685" s="37" t="s">
        <v>36</v>
      </c>
      <c r="I685" s="37" t="s">
        <v>37</v>
      </c>
      <c r="J685" s="62">
        <v>64</v>
      </c>
      <c r="K685" s="12">
        <v>2020</v>
      </c>
      <c r="L685" s="201"/>
      <c r="M685" s="12">
        <v>15</v>
      </c>
      <c r="N685" s="12" t="s">
        <v>1230</v>
      </c>
      <c r="O685" s="12" t="s">
        <v>1230</v>
      </c>
      <c r="P685" s="12" t="s">
        <v>1592</v>
      </c>
      <c r="Q685" s="64">
        <v>0</v>
      </c>
      <c r="R685" s="64">
        <v>0</v>
      </c>
      <c r="S685" s="64">
        <v>0</v>
      </c>
      <c r="T685" s="37" t="s">
        <v>41</v>
      </c>
      <c r="U685" s="131" t="s">
        <v>2493</v>
      </c>
      <c r="V685" s="213" t="s">
        <v>539</v>
      </c>
      <c r="W685" s="214" t="s">
        <v>540</v>
      </c>
      <c r="X685" s="215" t="s">
        <v>78</v>
      </c>
    </row>
    <row r="686" spans="1:24" ht="120" hidden="1">
      <c r="A686" s="37" t="s">
        <v>1587</v>
      </c>
      <c r="B686" s="37" t="s">
        <v>1588</v>
      </c>
      <c r="C686" s="37" t="s">
        <v>1588</v>
      </c>
      <c r="D686" s="37" t="s">
        <v>1618</v>
      </c>
      <c r="E686" s="37">
        <v>15</v>
      </c>
      <c r="F686" s="37" t="s">
        <v>1602</v>
      </c>
      <c r="G686" s="37" t="s">
        <v>45</v>
      </c>
      <c r="H686" s="37" t="s">
        <v>36</v>
      </c>
      <c r="I686" s="37" t="s">
        <v>37</v>
      </c>
      <c r="J686" s="62">
        <v>64</v>
      </c>
      <c r="K686" s="12">
        <v>2020</v>
      </c>
      <c r="L686" s="201"/>
      <c r="M686" s="12">
        <v>15</v>
      </c>
      <c r="N686" s="12" t="s">
        <v>1230</v>
      </c>
      <c r="O686" s="12" t="s">
        <v>1230</v>
      </c>
      <c r="P686" s="12" t="s">
        <v>1592</v>
      </c>
      <c r="Q686" s="64">
        <v>0</v>
      </c>
      <c r="R686" s="64">
        <v>0</v>
      </c>
      <c r="S686" s="64">
        <v>0</v>
      </c>
      <c r="T686" s="37" t="s">
        <v>41</v>
      </c>
      <c r="U686" s="131" t="s">
        <v>2493</v>
      </c>
      <c r="V686" s="213" t="s">
        <v>539</v>
      </c>
      <c r="W686" s="214" t="s">
        <v>540</v>
      </c>
      <c r="X686" s="215" t="s">
        <v>78</v>
      </c>
    </row>
    <row r="687" spans="1:24" ht="71.25" hidden="1">
      <c r="A687" s="37" t="s">
        <v>1587</v>
      </c>
      <c r="B687" s="37" t="s">
        <v>1832</v>
      </c>
      <c r="C687" s="37" t="s">
        <v>1832</v>
      </c>
      <c r="D687" s="37" t="s">
        <v>1863</v>
      </c>
      <c r="E687" s="37">
        <v>12</v>
      </c>
      <c r="F687" s="37" t="s">
        <v>1865</v>
      </c>
      <c r="G687" s="131" t="s">
        <v>45</v>
      </c>
      <c r="H687" s="37" t="s">
        <v>36</v>
      </c>
      <c r="I687" s="37" t="s">
        <v>37</v>
      </c>
      <c r="J687" s="62">
        <v>30</v>
      </c>
      <c r="K687" s="12" t="s">
        <v>1230</v>
      </c>
      <c r="L687" s="201"/>
      <c r="M687" s="37">
        <v>4</v>
      </c>
      <c r="N687" s="37" t="s">
        <v>1230</v>
      </c>
      <c r="O687" s="37" t="s">
        <v>1230</v>
      </c>
      <c r="P687" s="37" t="s">
        <v>247</v>
      </c>
      <c r="Q687" s="60">
        <v>0</v>
      </c>
      <c r="R687" s="60">
        <v>0</v>
      </c>
      <c r="S687" s="60">
        <v>0</v>
      </c>
      <c r="T687" s="37" t="s">
        <v>41</v>
      </c>
      <c r="U687" s="131" t="s">
        <v>2494</v>
      </c>
      <c r="V687" s="213" t="s">
        <v>539</v>
      </c>
      <c r="W687" s="214" t="s">
        <v>540</v>
      </c>
      <c r="X687" s="215" t="s">
        <v>58</v>
      </c>
    </row>
    <row r="688" spans="1:24" ht="120" hidden="1">
      <c r="A688" s="37" t="s">
        <v>1587</v>
      </c>
      <c r="B688" s="37" t="s">
        <v>1588</v>
      </c>
      <c r="C688" s="37" t="s">
        <v>1589</v>
      </c>
      <c r="D688" s="37" t="s">
        <v>1590</v>
      </c>
      <c r="E688" s="37">
        <v>15</v>
      </c>
      <c r="F688" s="37" t="s">
        <v>1603</v>
      </c>
      <c r="G688" s="37" t="s">
        <v>45</v>
      </c>
      <c r="H688" s="37" t="s">
        <v>36</v>
      </c>
      <c r="I688" s="37" t="s">
        <v>37</v>
      </c>
      <c r="J688" s="62">
        <v>8</v>
      </c>
      <c r="K688" s="12">
        <v>2020</v>
      </c>
      <c r="L688" s="201"/>
      <c r="M688" s="12">
        <v>30</v>
      </c>
      <c r="N688" s="12" t="s">
        <v>1230</v>
      </c>
      <c r="O688" s="12" t="s">
        <v>1230</v>
      </c>
      <c r="P688" s="12" t="s">
        <v>1592</v>
      </c>
      <c r="Q688" s="64">
        <v>0</v>
      </c>
      <c r="R688" s="64">
        <v>0</v>
      </c>
      <c r="S688" s="64">
        <v>0</v>
      </c>
      <c r="T688" s="37" t="s">
        <v>41</v>
      </c>
      <c r="U688" s="131" t="s">
        <v>2493</v>
      </c>
      <c r="V688" s="213" t="s">
        <v>539</v>
      </c>
      <c r="W688" s="214" t="s">
        <v>540</v>
      </c>
      <c r="X688" s="215" t="s">
        <v>78</v>
      </c>
    </row>
    <row r="689" spans="1:24" ht="142.5" hidden="1">
      <c r="A689" s="37" t="s">
        <v>1587</v>
      </c>
      <c r="B689" s="37" t="s">
        <v>1588</v>
      </c>
      <c r="C689" s="37" t="s">
        <v>1658</v>
      </c>
      <c r="D689" s="37" t="s">
        <v>1659</v>
      </c>
      <c r="E689" s="37">
        <v>15</v>
      </c>
      <c r="F689" s="37" t="s">
        <v>1661</v>
      </c>
      <c r="G689" s="37" t="s">
        <v>45</v>
      </c>
      <c r="H689" s="37" t="s">
        <v>36</v>
      </c>
      <c r="I689" s="37" t="s">
        <v>37</v>
      </c>
      <c r="J689" s="62">
        <v>20</v>
      </c>
      <c r="K689" s="12">
        <v>2020</v>
      </c>
      <c r="L689" s="201"/>
      <c r="M689" s="12">
        <v>30</v>
      </c>
      <c r="N689" s="12" t="s">
        <v>1230</v>
      </c>
      <c r="O689" s="12" t="s">
        <v>1230</v>
      </c>
      <c r="P689" s="12" t="s">
        <v>1592</v>
      </c>
      <c r="Q689" s="64">
        <v>0</v>
      </c>
      <c r="R689" s="64">
        <v>0</v>
      </c>
      <c r="S689" s="64">
        <v>0</v>
      </c>
      <c r="T689" s="37" t="s">
        <v>41</v>
      </c>
      <c r="U689" s="131" t="s">
        <v>2493</v>
      </c>
      <c r="V689" s="213" t="s">
        <v>539</v>
      </c>
      <c r="W689" s="214" t="s">
        <v>540</v>
      </c>
      <c r="X689" s="215" t="s">
        <v>78</v>
      </c>
    </row>
    <row r="690" spans="1:24" ht="99.75" hidden="1">
      <c r="A690" s="37" t="s">
        <v>1587</v>
      </c>
      <c r="B690" s="37" t="s">
        <v>1588</v>
      </c>
      <c r="C690" s="37" t="s">
        <v>1588</v>
      </c>
      <c r="D690" s="37" t="s">
        <v>1621</v>
      </c>
      <c r="E690" s="37">
        <v>15</v>
      </c>
      <c r="F690" s="12" t="s">
        <v>1622</v>
      </c>
      <c r="G690" s="12" t="s">
        <v>45</v>
      </c>
      <c r="H690" s="37" t="s">
        <v>36</v>
      </c>
      <c r="I690" s="37" t="s">
        <v>37</v>
      </c>
      <c r="J690" s="62">
        <v>16</v>
      </c>
      <c r="K690" s="12">
        <v>2020</v>
      </c>
      <c r="L690" s="201"/>
      <c r="M690" s="12">
        <v>10</v>
      </c>
      <c r="N690" s="12" t="s">
        <v>1230</v>
      </c>
      <c r="O690" s="12" t="s">
        <v>1230</v>
      </c>
      <c r="P690" s="12" t="s">
        <v>1592</v>
      </c>
      <c r="Q690" s="64">
        <v>0</v>
      </c>
      <c r="R690" s="64">
        <v>0</v>
      </c>
      <c r="S690" s="64">
        <v>0</v>
      </c>
      <c r="T690" s="37" t="s">
        <v>41</v>
      </c>
      <c r="U690" s="131" t="s">
        <v>2495</v>
      </c>
      <c r="V690" s="131" t="s">
        <v>336</v>
      </c>
      <c r="W690" s="131" t="s">
        <v>1623</v>
      </c>
      <c r="X690" s="215" t="s">
        <v>78</v>
      </c>
    </row>
    <row r="691" spans="1:24" ht="57" hidden="1">
      <c r="A691" s="37" t="s">
        <v>1587</v>
      </c>
      <c r="B691" s="37" t="s">
        <v>1935</v>
      </c>
      <c r="C691" s="37" t="s">
        <v>2001</v>
      </c>
      <c r="D691" s="37" t="s">
        <v>2002</v>
      </c>
      <c r="E691" s="37">
        <v>10</v>
      </c>
      <c r="F691" s="37" t="s">
        <v>1938</v>
      </c>
      <c r="G691" s="37" t="s">
        <v>45</v>
      </c>
      <c r="H691" s="37" t="s">
        <v>36</v>
      </c>
      <c r="I691" s="37" t="s">
        <v>37</v>
      </c>
      <c r="J691" s="62">
        <v>40</v>
      </c>
      <c r="K691" s="37" t="s">
        <v>1230</v>
      </c>
      <c r="L691" s="201"/>
      <c r="M691" s="37">
        <v>10</v>
      </c>
      <c r="N691" s="37" t="s">
        <v>1230</v>
      </c>
      <c r="O691" s="37" t="s">
        <v>1230</v>
      </c>
      <c r="P691" s="37" t="s">
        <v>1955</v>
      </c>
      <c r="Q691" s="60">
        <v>0</v>
      </c>
      <c r="R691" s="60">
        <v>0</v>
      </c>
      <c r="S691" s="60">
        <v>0</v>
      </c>
      <c r="T691" s="37" t="s">
        <v>41</v>
      </c>
      <c r="U691" s="131" t="s">
        <v>2496</v>
      </c>
      <c r="V691" s="216" t="s">
        <v>184</v>
      </c>
      <c r="W691" s="216" t="s">
        <v>248</v>
      </c>
      <c r="X691" s="215" t="s">
        <v>58</v>
      </c>
    </row>
    <row r="692" spans="1:24" ht="57" hidden="1">
      <c r="A692" s="37" t="s">
        <v>1587</v>
      </c>
      <c r="B692" s="37" t="s">
        <v>1935</v>
      </c>
      <c r="C692" s="37" t="s">
        <v>1936</v>
      </c>
      <c r="D692" s="37" t="s">
        <v>1937</v>
      </c>
      <c r="E692" s="37">
        <v>15</v>
      </c>
      <c r="F692" s="37" t="s">
        <v>1938</v>
      </c>
      <c r="G692" s="37" t="s">
        <v>45</v>
      </c>
      <c r="H692" s="37" t="s">
        <v>36</v>
      </c>
      <c r="I692" s="37" t="s">
        <v>37</v>
      </c>
      <c r="J692" s="62">
        <v>40</v>
      </c>
      <c r="K692" s="37" t="s">
        <v>1230</v>
      </c>
      <c r="L692" s="201"/>
      <c r="M692" s="37">
        <v>10</v>
      </c>
      <c r="N692" s="37" t="s">
        <v>1230</v>
      </c>
      <c r="O692" s="37" t="s">
        <v>1230</v>
      </c>
      <c r="P692" s="37" t="s">
        <v>1939</v>
      </c>
      <c r="Q692" s="60">
        <v>0</v>
      </c>
      <c r="R692" s="60">
        <v>0</v>
      </c>
      <c r="S692" s="60">
        <v>0</v>
      </c>
      <c r="T692" s="37" t="s">
        <v>41</v>
      </c>
      <c r="U692" s="131" t="s">
        <v>2496</v>
      </c>
      <c r="V692" s="216" t="s">
        <v>184</v>
      </c>
      <c r="W692" s="216" t="s">
        <v>248</v>
      </c>
      <c r="X692" s="215" t="s">
        <v>58</v>
      </c>
    </row>
    <row r="693" spans="1:24" ht="57" hidden="1">
      <c r="A693" s="37" t="s">
        <v>1587</v>
      </c>
      <c r="B693" s="37" t="s">
        <v>1727</v>
      </c>
      <c r="C693" s="37" t="s">
        <v>1680</v>
      </c>
      <c r="D693" s="37" t="s">
        <v>1710</v>
      </c>
      <c r="E693" s="37">
        <v>15</v>
      </c>
      <c r="F693" s="12" t="s">
        <v>1711</v>
      </c>
      <c r="G693" s="12" t="s">
        <v>45</v>
      </c>
      <c r="H693" s="12" t="s">
        <v>36</v>
      </c>
      <c r="I693" s="12" t="s">
        <v>37</v>
      </c>
      <c r="J693" s="62">
        <v>30</v>
      </c>
      <c r="K693" s="37" t="s">
        <v>1712</v>
      </c>
      <c r="L693" s="201"/>
      <c r="M693" s="37">
        <v>1</v>
      </c>
      <c r="N693" s="37">
        <v>2112196</v>
      </c>
      <c r="O693" s="37" t="s">
        <v>1716</v>
      </c>
      <c r="P693" s="37" t="s">
        <v>40</v>
      </c>
      <c r="Q693" s="60">
        <v>0</v>
      </c>
      <c r="R693" s="60">
        <v>0</v>
      </c>
      <c r="S693" s="60">
        <v>0</v>
      </c>
      <c r="T693" s="37" t="s">
        <v>41</v>
      </c>
      <c r="U693" s="131" t="s">
        <v>2497</v>
      </c>
      <c r="V693" s="131" t="s">
        <v>92</v>
      </c>
      <c r="W693" s="131" t="s">
        <v>93</v>
      </c>
      <c r="X693" s="219" t="s">
        <v>50</v>
      </c>
    </row>
    <row r="694" spans="1:24" ht="57" hidden="1">
      <c r="A694" s="37" t="s">
        <v>1587</v>
      </c>
      <c r="B694" s="37" t="s">
        <v>1680</v>
      </c>
      <c r="C694" s="37" t="s">
        <v>1709</v>
      </c>
      <c r="D694" s="37" t="s">
        <v>1710</v>
      </c>
      <c r="E694" s="37">
        <v>15</v>
      </c>
      <c r="F694" s="12" t="s">
        <v>1711</v>
      </c>
      <c r="G694" s="12" t="s">
        <v>45</v>
      </c>
      <c r="H694" s="12" t="s">
        <v>36</v>
      </c>
      <c r="I694" s="12" t="s">
        <v>37</v>
      </c>
      <c r="J694" s="62">
        <v>30</v>
      </c>
      <c r="K694" s="37" t="s">
        <v>1712</v>
      </c>
      <c r="L694" s="201"/>
      <c r="M694" s="37">
        <v>1</v>
      </c>
      <c r="N694" s="37">
        <v>1567999</v>
      </c>
      <c r="O694" s="37" t="s">
        <v>1708</v>
      </c>
      <c r="P694" s="37" t="s">
        <v>107</v>
      </c>
      <c r="Q694" s="60">
        <v>0</v>
      </c>
      <c r="R694" s="60">
        <v>0</v>
      </c>
      <c r="S694" s="60">
        <v>0</v>
      </c>
      <c r="T694" s="37" t="s">
        <v>41</v>
      </c>
      <c r="U694" s="131" t="s">
        <v>2497</v>
      </c>
      <c r="V694" s="131" t="s">
        <v>92</v>
      </c>
      <c r="W694" s="131" t="s">
        <v>93</v>
      </c>
      <c r="X694" s="219" t="s">
        <v>50</v>
      </c>
    </row>
    <row r="695" spans="1:24" ht="142.5" hidden="1">
      <c r="A695" s="37" t="s">
        <v>1587</v>
      </c>
      <c r="B695" s="37" t="s">
        <v>1935</v>
      </c>
      <c r="C695" s="37" t="s">
        <v>1936</v>
      </c>
      <c r="D695" s="37" t="s">
        <v>1940</v>
      </c>
      <c r="E695" s="37">
        <v>15</v>
      </c>
      <c r="F695" s="37" t="s">
        <v>1941</v>
      </c>
      <c r="G695" s="37" t="s">
        <v>45</v>
      </c>
      <c r="H695" s="37" t="s">
        <v>36</v>
      </c>
      <c r="I695" s="37" t="s">
        <v>46</v>
      </c>
      <c r="J695" s="62">
        <v>12</v>
      </c>
      <c r="K695" s="37" t="s">
        <v>1942</v>
      </c>
      <c r="L695" s="201"/>
      <c r="M695" s="37">
        <v>11</v>
      </c>
      <c r="N695" s="37" t="s">
        <v>1230</v>
      </c>
      <c r="O695" s="37" t="s">
        <v>1230</v>
      </c>
      <c r="P695" s="37" t="s">
        <v>1943</v>
      </c>
      <c r="Q695" s="60">
        <v>870</v>
      </c>
      <c r="R695" s="60">
        <v>0</v>
      </c>
      <c r="S695" s="60">
        <f>Tabela21214[[#This Row],[CUSTO INDIVIDUAL INSCRIÇÃO]]*Tabela21214[[#This Row],[QUANTIDADE DE SERVIDORES]]</f>
        <v>9570</v>
      </c>
      <c r="T695" s="37" t="s">
        <v>41</v>
      </c>
      <c r="U695" s="131" t="s">
        <v>2498</v>
      </c>
      <c r="V695" s="131" t="s">
        <v>184</v>
      </c>
      <c r="W695" s="131" t="s">
        <v>706</v>
      </c>
      <c r="X695" s="215" t="s">
        <v>78</v>
      </c>
    </row>
    <row r="696" spans="1:24" ht="142.5" hidden="1">
      <c r="A696" s="37" t="s">
        <v>1587</v>
      </c>
      <c r="B696" s="37" t="s">
        <v>1935</v>
      </c>
      <c r="C696" s="37" t="s">
        <v>1936</v>
      </c>
      <c r="D696" s="37" t="s">
        <v>1944</v>
      </c>
      <c r="E696" s="37">
        <v>15</v>
      </c>
      <c r="F696" s="37" t="s">
        <v>1945</v>
      </c>
      <c r="G696" s="37" t="s">
        <v>45</v>
      </c>
      <c r="H696" s="37" t="s">
        <v>36</v>
      </c>
      <c r="I696" s="37" t="s">
        <v>46</v>
      </c>
      <c r="J696" s="62">
        <v>16</v>
      </c>
      <c r="K696" s="37" t="s">
        <v>1946</v>
      </c>
      <c r="L696" s="201"/>
      <c r="M696" s="37">
        <v>11</v>
      </c>
      <c r="N696" s="37" t="s">
        <v>1230</v>
      </c>
      <c r="O696" s="37" t="s">
        <v>1230</v>
      </c>
      <c r="P696" s="37" t="s">
        <v>1943</v>
      </c>
      <c r="Q696" s="60">
        <v>570</v>
      </c>
      <c r="R696" s="60">
        <v>0</v>
      </c>
      <c r="S696" s="60">
        <f>Tabela21214[[#This Row],[CUSTO INDIVIDUAL INSCRIÇÃO]]*Tabela21214[[#This Row],[QUANTIDADE DE SERVIDORES]]</f>
        <v>6270</v>
      </c>
      <c r="T696" s="37" t="s">
        <v>41</v>
      </c>
      <c r="U696" s="131" t="s">
        <v>2498</v>
      </c>
      <c r="V696" s="131" t="s">
        <v>184</v>
      </c>
      <c r="W696" s="131" t="s">
        <v>706</v>
      </c>
      <c r="X696" s="215" t="s">
        <v>78</v>
      </c>
    </row>
    <row r="697" spans="1:24" ht="135" hidden="1">
      <c r="A697" s="37" t="s">
        <v>1587</v>
      </c>
      <c r="B697" s="37" t="s">
        <v>1588</v>
      </c>
      <c r="C697" s="37" t="s">
        <v>1608</v>
      </c>
      <c r="D697" s="37" t="s">
        <v>1611</v>
      </c>
      <c r="E697" s="37">
        <v>15</v>
      </c>
      <c r="F697" s="37" t="s">
        <v>1612</v>
      </c>
      <c r="G697" s="37" t="s">
        <v>45</v>
      </c>
      <c r="H697" s="37" t="s">
        <v>36</v>
      </c>
      <c r="I697" s="37" t="s">
        <v>37</v>
      </c>
      <c r="J697" s="62">
        <v>40</v>
      </c>
      <c r="K697" s="12">
        <v>2020</v>
      </c>
      <c r="L697" s="201"/>
      <c r="M697" s="12">
        <v>25</v>
      </c>
      <c r="N697" s="12" t="s">
        <v>1230</v>
      </c>
      <c r="O697" s="12" t="s">
        <v>1230</v>
      </c>
      <c r="P697" s="12" t="s">
        <v>1592</v>
      </c>
      <c r="Q697" s="64">
        <v>0</v>
      </c>
      <c r="R697" s="64">
        <v>0</v>
      </c>
      <c r="S697" s="64">
        <v>0</v>
      </c>
      <c r="T697" s="37" t="s">
        <v>41</v>
      </c>
      <c r="U697" s="131" t="s">
        <v>2499</v>
      </c>
      <c r="V697" s="131" t="s">
        <v>336</v>
      </c>
      <c r="W697" s="131" t="s">
        <v>1613</v>
      </c>
      <c r="X697" s="215" t="s">
        <v>78</v>
      </c>
    </row>
    <row r="698" spans="1:24" ht="114" hidden="1">
      <c r="A698" s="37" t="s">
        <v>1587</v>
      </c>
      <c r="B698" s="37" t="s">
        <v>1680</v>
      </c>
      <c r="C698" s="37" t="s">
        <v>1681</v>
      </c>
      <c r="D698" s="37" t="s">
        <v>1682</v>
      </c>
      <c r="E698" s="37">
        <v>15</v>
      </c>
      <c r="F698" s="37" t="s">
        <v>1683</v>
      </c>
      <c r="G698" s="37" t="s">
        <v>45</v>
      </c>
      <c r="H698" s="37" t="s">
        <v>36</v>
      </c>
      <c r="I698" s="37" t="s">
        <v>37</v>
      </c>
      <c r="J698" s="62">
        <v>20</v>
      </c>
      <c r="K698" s="12" t="s">
        <v>1684</v>
      </c>
      <c r="L698" s="201"/>
      <c r="M698" s="37">
        <v>1</v>
      </c>
      <c r="N698" s="37">
        <v>1445351</v>
      </c>
      <c r="O698" s="37" t="s">
        <v>1685</v>
      </c>
      <c r="P698" s="37" t="s">
        <v>162</v>
      </c>
      <c r="Q698" s="60">
        <v>0</v>
      </c>
      <c r="R698" s="60">
        <v>1750</v>
      </c>
      <c r="S698" s="60">
        <v>1750</v>
      </c>
      <c r="T698" s="37" t="s">
        <v>41</v>
      </c>
      <c r="U698" s="131" t="s">
        <v>2500</v>
      </c>
      <c r="V698" s="210" t="s">
        <v>148</v>
      </c>
      <c r="W698" s="210" t="s">
        <v>225</v>
      </c>
      <c r="X698" s="215" t="s">
        <v>58</v>
      </c>
    </row>
    <row r="699" spans="1:24" ht="114" hidden="1">
      <c r="A699" s="37" t="s">
        <v>1587</v>
      </c>
      <c r="B699" s="37" t="s">
        <v>1680</v>
      </c>
      <c r="C699" s="37" t="s">
        <v>1681</v>
      </c>
      <c r="D699" s="37" t="s">
        <v>1682</v>
      </c>
      <c r="E699" s="37">
        <v>15</v>
      </c>
      <c r="F699" s="37" t="s">
        <v>1683</v>
      </c>
      <c r="G699" s="37" t="s">
        <v>45</v>
      </c>
      <c r="H699" s="37" t="s">
        <v>36</v>
      </c>
      <c r="I699" s="37" t="s">
        <v>37</v>
      </c>
      <c r="J699" s="62">
        <v>20</v>
      </c>
      <c r="K699" s="12" t="s">
        <v>1684</v>
      </c>
      <c r="L699" s="201"/>
      <c r="M699" s="37">
        <v>1</v>
      </c>
      <c r="N699" s="37">
        <v>1492970</v>
      </c>
      <c r="O699" s="37" t="s">
        <v>1686</v>
      </c>
      <c r="P699" s="37" t="s">
        <v>162</v>
      </c>
      <c r="Q699" s="60">
        <v>0</v>
      </c>
      <c r="R699" s="60">
        <v>1750</v>
      </c>
      <c r="S699" s="60">
        <v>1750</v>
      </c>
      <c r="T699" s="37" t="s">
        <v>41</v>
      </c>
      <c r="U699" s="131" t="s">
        <v>2501</v>
      </c>
      <c r="V699" s="210" t="s">
        <v>148</v>
      </c>
      <c r="W699" s="210" t="s">
        <v>225</v>
      </c>
      <c r="X699" s="215" t="s">
        <v>58</v>
      </c>
    </row>
    <row r="700" spans="1:24" ht="114" hidden="1">
      <c r="A700" s="37" t="s">
        <v>1587</v>
      </c>
      <c r="B700" s="37" t="s">
        <v>1680</v>
      </c>
      <c r="C700" s="37" t="s">
        <v>1680</v>
      </c>
      <c r="D700" s="37" t="s">
        <v>1682</v>
      </c>
      <c r="E700" s="37">
        <v>15</v>
      </c>
      <c r="F700" s="37" t="s">
        <v>1683</v>
      </c>
      <c r="G700" s="37" t="s">
        <v>45</v>
      </c>
      <c r="H700" s="37" t="s">
        <v>36</v>
      </c>
      <c r="I700" s="37" t="s">
        <v>37</v>
      </c>
      <c r="J700" s="62">
        <v>20</v>
      </c>
      <c r="K700" s="12" t="s">
        <v>1684</v>
      </c>
      <c r="L700" s="201"/>
      <c r="M700" s="37">
        <v>1</v>
      </c>
      <c r="N700" s="37">
        <v>1570487</v>
      </c>
      <c r="O700" s="37" t="s">
        <v>1699</v>
      </c>
      <c r="P700" s="37" t="s">
        <v>162</v>
      </c>
      <c r="Q700" s="60">
        <v>0</v>
      </c>
      <c r="R700" s="60">
        <v>1750</v>
      </c>
      <c r="S700" s="60">
        <v>1750</v>
      </c>
      <c r="T700" s="37" t="s">
        <v>41</v>
      </c>
      <c r="U700" s="131" t="s">
        <v>2500</v>
      </c>
      <c r="V700" s="210" t="s">
        <v>148</v>
      </c>
      <c r="W700" s="210" t="s">
        <v>225</v>
      </c>
      <c r="X700" s="215" t="s">
        <v>58</v>
      </c>
    </row>
    <row r="701" spans="1:24" ht="105" hidden="1">
      <c r="A701" s="37" t="s">
        <v>1587</v>
      </c>
      <c r="B701" s="37" t="s">
        <v>1680</v>
      </c>
      <c r="C701" s="37" t="s">
        <v>1680</v>
      </c>
      <c r="D701" s="37" t="s">
        <v>1713</v>
      </c>
      <c r="E701" s="37">
        <v>10</v>
      </c>
      <c r="F701" s="37" t="s">
        <v>1714</v>
      </c>
      <c r="G701" s="37" t="s">
        <v>35</v>
      </c>
      <c r="H701" s="37" t="s">
        <v>36</v>
      </c>
      <c r="I701" s="37" t="s">
        <v>37</v>
      </c>
      <c r="J701" s="62">
        <v>24</v>
      </c>
      <c r="K701" s="12" t="s">
        <v>408</v>
      </c>
      <c r="L701" s="201"/>
      <c r="M701" s="37">
        <v>1</v>
      </c>
      <c r="N701" s="37">
        <v>1486018</v>
      </c>
      <c r="O701" s="37" t="s">
        <v>1715</v>
      </c>
      <c r="P701" s="37" t="s">
        <v>162</v>
      </c>
      <c r="Q701" s="60">
        <v>0</v>
      </c>
      <c r="R701" s="60">
        <v>1750</v>
      </c>
      <c r="S701" s="60">
        <v>1750</v>
      </c>
      <c r="T701" s="37" t="s">
        <v>41</v>
      </c>
      <c r="U701" s="131" t="s">
        <v>2500</v>
      </c>
      <c r="V701" s="210" t="s">
        <v>148</v>
      </c>
      <c r="W701" s="210" t="s">
        <v>225</v>
      </c>
      <c r="X701" s="215" t="s">
        <v>58</v>
      </c>
    </row>
    <row r="702" spans="1:24" ht="142.5" hidden="1">
      <c r="A702" s="37" t="s">
        <v>1587</v>
      </c>
      <c r="B702" s="37" t="s">
        <v>1680</v>
      </c>
      <c r="C702" s="37" t="s">
        <v>1681</v>
      </c>
      <c r="D702" s="37" t="s">
        <v>1687</v>
      </c>
      <c r="E702" s="37">
        <v>10</v>
      </c>
      <c r="F702" s="37" t="s">
        <v>1688</v>
      </c>
      <c r="G702" s="37" t="s">
        <v>45</v>
      </c>
      <c r="H702" s="37" t="s">
        <v>36</v>
      </c>
      <c r="I702" s="37" t="s">
        <v>37</v>
      </c>
      <c r="J702" s="62">
        <v>24</v>
      </c>
      <c r="K702" s="12" t="s">
        <v>408</v>
      </c>
      <c r="L702" s="201"/>
      <c r="M702" s="37">
        <v>1</v>
      </c>
      <c r="N702" s="37">
        <v>1491409</v>
      </c>
      <c r="O702" s="37" t="s">
        <v>1689</v>
      </c>
      <c r="P702" s="37" t="s">
        <v>162</v>
      </c>
      <c r="Q702" s="60">
        <v>0</v>
      </c>
      <c r="R702" s="60">
        <v>1750</v>
      </c>
      <c r="S702" s="60">
        <v>1750</v>
      </c>
      <c r="T702" s="37" t="s">
        <v>41</v>
      </c>
      <c r="U702" s="131" t="s">
        <v>2500</v>
      </c>
      <c r="V702" s="210" t="s">
        <v>148</v>
      </c>
      <c r="W702" s="210" t="s">
        <v>225</v>
      </c>
      <c r="X702" s="215" t="s">
        <v>58</v>
      </c>
    </row>
    <row r="703" spans="1:24" ht="142.5" hidden="1">
      <c r="A703" s="37" t="s">
        <v>1587</v>
      </c>
      <c r="B703" s="37" t="s">
        <v>1680</v>
      </c>
      <c r="C703" s="37" t="s">
        <v>1681</v>
      </c>
      <c r="D703" s="37" t="s">
        <v>1687</v>
      </c>
      <c r="E703" s="37">
        <v>10</v>
      </c>
      <c r="F703" s="37" t="s">
        <v>1688</v>
      </c>
      <c r="G703" s="37" t="s">
        <v>35</v>
      </c>
      <c r="H703" s="37" t="s">
        <v>36</v>
      </c>
      <c r="I703" s="37" t="s">
        <v>37</v>
      </c>
      <c r="J703" s="62">
        <v>24</v>
      </c>
      <c r="K703" s="12" t="s">
        <v>408</v>
      </c>
      <c r="L703" s="201"/>
      <c r="M703" s="37">
        <v>1</v>
      </c>
      <c r="N703" s="37">
        <v>2322859</v>
      </c>
      <c r="O703" s="37" t="s">
        <v>1690</v>
      </c>
      <c r="P703" s="37" t="s">
        <v>162</v>
      </c>
      <c r="Q703" s="60">
        <v>0</v>
      </c>
      <c r="R703" s="60">
        <v>1750</v>
      </c>
      <c r="S703" s="60">
        <v>1750</v>
      </c>
      <c r="T703" s="37" t="s">
        <v>41</v>
      </c>
      <c r="U703" s="131" t="s">
        <v>2500</v>
      </c>
      <c r="V703" s="210" t="s">
        <v>148</v>
      </c>
      <c r="W703" s="210" t="s">
        <v>225</v>
      </c>
      <c r="X703" s="215" t="s">
        <v>58</v>
      </c>
    </row>
    <row r="704" spans="1:24" ht="142.5" hidden="1">
      <c r="A704" s="37" t="s">
        <v>1587</v>
      </c>
      <c r="B704" s="37" t="s">
        <v>1680</v>
      </c>
      <c r="C704" s="37" t="s">
        <v>1680</v>
      </c>
      <c r="D704" s="37" t="s">
        <v>1687</v>
      </c>
      <c r="E704" s="37">
        <v>10</v>
      </c>
      <c r="F704" s="37" t="s">
        <v>1688</v>
      </c>
      <c r="G704" s="37" t="s">
        <v>45</v>
      </c>
      <c r="H704" s="37" t="s">
        <v>36</v>
      </c>
      <c r="I704" s="37" t="s">
        <v>37</v>
      </c>
      <c r="J704" s="62">
        <v>24</v>
      </c>
      <c r="K704" s="12" t="s">
        <v>408</v>
      </c>
      <c r="L704" s="201"/>
      <c r="M704" s="37">
        <v>1</v>
      </c>
      <c r="N704" s="37">
        <v>2112196</v>
      </c>
      <c r="O704" s="37" t="s">
        <v>1716</v>
      </c>
      <c r="P704" s="37" t="s">
        <v>40</v>
      </c>
      <c r="Q704" s="60">
        <v>0</v>
      </c>
      <c r="R704" s="60">
        <v>1750</v>
      </c>
      <c r="S704" s="60">
        <v>1750</v>
      </c>
      <c r="T704" s="37" t="s">
        <v>41</v>
      </c>
      <c r="U704" s="131" t="s">
        <v>2500</v>
      </c>
      <c r="V704" s="210" t="s">
        <v>148</v>
      </c>
      <c r="W704" s="210" t="s">
        <v>225</v>
      </c>
      <c r="X704" s="215" t="s">
        <v>58</v>
      </c>
    </row>
    <row r="705" spans="1:24" ht="71.25" hidden="1">
      <c r="A705" s="37" t="s">
        <v>1587</v>
      </c>
      <c r="B705" s="37" t="s">
        <v>1935</v>
      </c>
      <c r="C705" s="37" t="s">
        <v>1936</v>
      </c>
      <c r="D705" s="37" t="s">
        <v>1947</v>
      </c>
      <c r="E705" s="37">
        <v>15</v>
      </c>
      <c r="F705" s="37" t="s">
        <v>1038</v>
      </c>
      <c r="G705" s="37" t="s">
        <v>45</v>
      </c>
      <c r="H705" s="37" t="s">
        <v>36</v>
      </c>
      <c r="I705" s="37" t="s">
        <v>37</v>
      </c>
      <c r="J705" s="62"/>
      <c r="K705" s="37" t="s">
        <v>1230</v>
      </c>
      <c r="L705" s="201"/>
      <c r="M705" s="37">
        <v>10</v>
      </c>
      <c r="N705" s="37" t="s">
        <v>1230</v>
      </c>
      <c r="O705" s="37" t="s">
        <v>1230</v>
      </c>
      <c r="P705" s="37" t="s">
        <v>1948</v>
      </c>
      <c r="Q705" s="60">
        <v>0</v>
      </c>
      <c r="R705" s="60">
        <v>0</v>
      </c>
      <c r="S705" s="60">
        <v>0</v>
      </c>
      <c r="T705" s="37" t="s">
        <v>41</v>
      </c>
      <c r="U705" s="131" t="s">
        <v>2497</v>
      </c>
      <c r="V705" s="221" t="s">
        <v>48</v>
      </c>
      <c r="W705" s="221" t="s">
        <v>163</v>
      </c>
      <c r="X705" s="219" t="s">
        <v>50</v>
      </c>
    </row>
    <row r="706" spans="1:24" ht="85.5" hidden="1">
      <c r="A706" s="37" t="s">
        <v>1587</v>
      </c>
      <c r="B706" s="37" t="s">
        <v>1935</v>
      </c>
      <c r="C706" s="37" t="s">
        <v>2001</v>
      </c>
      <c r="D706" s="37" t="s">
        <v>1947</v>
      </c>
      <c r="E706" s="37">
        <v>15</v>
      </c>
      <c r="F706" s="37" t="s">
        <v>2003</v>
      </c>
      <c r="G706" s="37" t="s">
        <v>45</v>
      </c>
      <c r="H706" s="37" t="s">
        <v>36</v>
      </c>
      <c r="I706" s="37" t="s">
        <v>37</v>
      </c>
      <c r="J706" s="62"/>
      <c r="K706" s="37" t="s">
        <v>1230</v>
      </c>
      <c r="L706" s="201"/>
      <c r="M706" s="37">
        <v>10</v>
      </c>
      <c r="N706" s="37" t="s">
        <v>1230</v>
      </c>
      <c r="O706" s="37" t="s">
        <v>1230</v>
      </c>
      <c r="P706" s="37" t="s">
        <v>1175</v>
      </c>
      <c r="Q706" s="60">
        <v>0</v>
      </c>
      <c r="R706" s="60">
        <v>0</v>
      </c>
      <c r="S706" s="60">
        <v>0</v>
      </c>
      <c r="T706" s="37" t="s">
        <v>41</v>
      </c>
      <c r="U706" s="131" t="s">
        <v>2497</v>
      </c>
      <c r="V706" s="221" t="s">
        <v>48</v>
      </c>
      <c r="W706" s="221" t="s">
        <v>163</v>
      </c>
      <c r="X706" s="219" t="s">
        <v>50</v>
      </c>
    </row>
    <row r="707" spans="1:24" ht="128.25" hidden="1">
      <c r="A707" s="37" t="s">
        <v>1587</v>
      </c>
      <c r="B707" s="37" t="s">
        <v>1891</v>
      </c>
      <c r="C707" s="37" t="s">
        <v>1891</v>
      </c>
      <c r="D707" s="37" t="s">
        <v>1934</v>
      </c>
      <c r="E707" s="37">
        <v>20</v>
      </c>
      <c r="F707" s="37" t="s">
        <v>44</v>
      </c>
      <c r="G707" s="37" t="s">
        <v>45</v>
      </c>
      <c r="H707" s="37" t="s">
        <v>36</v>
      </c>
      <c r="I707" s="37" t="s">
        <v>37</v>
      </c>
      <c r="J707" s="62">
        <v>40</v>
      </c>
      <c r="K707" s="12" t="s">
        <v>1230</v>
      </c>
      <c r="L707" s="201"/>
      <c r="M707" s="37">
        <v>16</v>
      </c>
      <c r="N707" s="37" t="s">
        <v>1230</v>
      </c>
      <c r="O707" s="37" t="s">
        <v>1230</v>
      </c>
      <c r="P707" s="37" t="s">
        <v>247</v>
      </c>
      <c r="Q707" s="60">
        <v>0</v>
      </c>
      <c r="R707" s="60">
        <v>0</v>
      </c>
      <c r="S707" s="60">
        <v>0</v>
      </c>
      <c r="T707" s="37" t="s">
        <v>41</v>
      </c>
      <c r="U707" s="37" t="s">
        <v>2502</v>
      </c>
      <c r="V707" s="131" t="s">
        <v>48</v>
      </c>
      <c r="W707" s="131" t="s">
        <v>49</v>
      </c>
      <c r="X707" s="215" t="s">
        <v>78</v>
      </c>
    </row>
    <row r="708" spans="1:24" ht="85.5" hidden="1">
      <c r="A708" s="37" t="s">
        <v>1587</v>
      </c>
      <c r="B708" s="37" t="s">
        <v>1588</v>
      </c>
      <c r="C708" s="37" t="s">
        <v>1588</v>
      </c>
      <c r="D708" s="37" t="s">
        <v>1624</v>
      </c>
      <c r="E708" s="37">
        <v>15</v>
      </c>
      <c r="F708" s="37" t="s">
        <v>1625</v>
      </c>
      <c r="G708" s="37" t="s">
        <v>45</v>
      </c>
      <c r="H708" s="37" t="s">
        <v>36</v>
      </c>
      <c r="I708" s="37" t="s">
        <v>46</v>
      </c>
      <c r="J708" s="62">
        <v>108</v>
      </c>
      <c r="K708" s="12">
        <v>2020</v>
      </c>
      <c r="L708" s="201"/>
      <c r="M708" s="12">
        <v>15</v>
      </c>
      <c r="N708" s="12" t="s">
        <v>1230</v>
      </c>
      <c r="O708" s="12" t="s">
        <v>1230</v>
      </c>
      <c r="P708" s="12" t="s">
        <v>1592</v>
      </c>
      <c r="Q708" s="64">
        <v>0</v>
      </c>
      <c r="R708" s="64">
        <v>0</v>
      </c>
      <c r="S708" s="64">
        <v>0</v>
      </c>
      <c r="T708" s="37" t="s">
        <v>41</v>
      </c>
      <c r="U708" s="131" t="s">
        <v>2503</v>
      </c>
      <c r="V708" s="131" t="s">
        <v>176</v>
      </c>
      <c r="W708" s="131" t="s">
        <v>177</v>
      </c>
      <c r="X708" s="219" t="s">
        <v>50</v>
      </c>
    </row>
    <row r="709" spans="1:24" ht="114" hidden="1">
      <c r="A709" s="37" t="s">
        <v>1587</v>
      </c>
      <c r="B709" s="37" t="s">
        <v>1588</v>
      </c>
      <c r="C709" s="37" t="s">
        <v>1588</v>
      </c>
      <c r="D709" s="37" t="s">
        <v>1619</v>
      </c>
      <c r="E709" s="37">
        <v>15</v>
      </c>
      <c r="F709" s="37" t="s">
        <v>1625</v>
      </c>
      <c r="G709" s="37" t="s">
        <v>45</v>
      </c>
      <c r="H709" s="37" t="s">
        <v>36</v>
      </c>
      <c r="I709" s="37" t="s">
        <v>46</v>
      </c>
      <c r="J709" s="62">
        <v>108</v>
      </c>
      <c r="K709" s="12">
        <v>2020</v>
      </c>
      <c r="L709" s="201"/>
      <c r="M709" s="12">
        <v>15</v>
      </c>
      <c r="N709" s="12" t="s">
        <v>1230</v>
      </c>
      <c r="O709" s="12" t="s">
        <v>1230</v>
      </c>
      <c r="P709" s="12" t="s">
        <v>1592</v>
      </c>
      <c r="Q709" s="64">
        <v>0</v>
      </c>
      <c r="R709" s="64">
        <v>0</v>
      </c>
      <c r="S709" s="64">
        <v>0</v>
      </c>
      <c r="T709" s="37" t="s">
        <v>41</v>
      </c>
      <c r="U709" s="131" t="s">
        <v>2503</v>
      </c>
      <c r="V709" s="131" t="s">
        <v>176</v>
      </c>
      <c r="W709" s="131" t="s">
        <v>177</v>
      </c>
      <c r="X709" s="219" t="s">
        <v>50</v>
      </c>
    </row>
    <row r="710" spans="1:24" ht="57" hidden="1">
      <c r="A710" s="37" t="s">
        <v>1587</v>
      </c>
      <c r="B710" s="37" t="s">
        <v>1832</v>
      </c>
      <c r="C710" s="37" t="s">
        <v>1832</v>
      </c>
      <c r="D710" s="37" t="s">
        <v>1866</v>
      </c>
      <c r="E710" s="37">
        <v>10</v>
      </c>
      <c r="F710" s="37" t="s">
        <v>1867</v>
      </c>
      <c r="G710" s="37" t="s">
        <v>45</v>
      </c>
      <c r="H710" s="37" t="s">
        <v>36</v>
      </c>
      <c r="I710" s="37" t="s">
        <v>46</v>
      </c>
      <c r="J710" s="62">
        <v>40</v>
      </c>
      <c r="K710" s="12" t="s">
        <v>1230</v>
      </c>
      <c r="L710" s="201"/>
      <c r="M710" s="37">
        <v>5</v>
      </c>
      <c r="N710" s="37" t="s">
        <v>1230</v>
      </c>
      <c r="O710" s="37" t="s">
        <v>1230</v>
      </c>
      <c r="P710" s="37" t="s">
        <v>247</v>
      </c>
      <c r="Q710" s="60">
        <v>0</v>
      </c>
      <c r="R710" s="60">
        <v>0</v>
      </c>
      <c r="S710" s="60">
        <v>0</v>
      </c>
      <c r="T710" s="37" t="s">
        <v>41</v>
      </c>
      <c r="U710" s="131" t="s">
        <v>2504</v>
      </c>
      <c r="V710" s="131" t="s">
        <v>56</v>
      </c>
      <c r="W710" s="131" t="s">
        <v>726</v>
      </c>
      <c r="X710" s="219" t="s">
        <v>50</v>
      </c>
    </row>
    <row r="711" spans="1:24" ht="57" hidden="1">
      <c r="A711" s="37" t="s">
        <v>1587</v>
      </c>
      <c r="B711" s="37" t="s">
        <v>1935</v>
      </c>
      <c r="C711" s="37" t="s">
        <v>2001</v>
      </c>
      <c r="D711" s="37" t="s">
        <v>1951</v>
      </c>
      <c r="E711" s="134">
        <v>15</v>
      </c>
      <c r="F711" s="37" t="s">
        <v>1950</v>
      </c>
      <c r="G711" s="37" t="s">
        <v>35</v>
      </c>
      <c r="H711" s="37" t="s">
        <v>36</v>
      </c>
      <c r="I711" s="37" t="s">
        <v>37</v>
      </c>
      <c r="J711" s="201"/>
      <c r="K711" s="62" t="s">
        <v>1230</v>
      </c>
      <c r="L711" s="201"/>
      <c r="M711" s="37">
        <v>2</v>
      </c>
      <c r="N711" s="62" t="s">
        <v>1230</v>
      </c>
      <c r="O711" s="62" t="s">
        <v>1230</v>
      </c>
      <c r="P711" s="37" t="s">
        <v>247</v>
      </c>
      <c r="Q711" s="60">
        <v>0</v>
      </c>
      <c r="R711" s="60">
        <v>0</v>
      </c>
      <c r="S711" s="60">
        <v>0</v>
      </c>
      <c r="T711" s="37" t="s">
        <v>235</v>
      </c>
      <c r="U711" s="131" t="s">
        <v>236</v>
      </c>
      <c r="V711" s="131" t="s">
        <v>235</v>
      </c>
      <c r="W711" s="131" t="s">
        <v>236</v>
      </c>
      <c r="X711" s="217"/>
    </row>
    <row r="712" spans="1:24" ht="57" hidden="1">
      <c r="A712" s="37" t="s">
        <v>1587</v>
      </c>
      <c r="B712" s="37" t="s">
        <v>1935</v>
      </c>
      <c r="C712" s="37" t="s">
        <v>1936</v>
      </c>
      <c r="D712" s="37" t="s">
        <v>1949</v>
      </c>
      <c r="E712" s="134">
        <v>15</v>
      </c>
      <c r="F712" s="37" t="s">
        <v>1950</v>
      </c>
      <c r="G712" s="37" t="s">
        <v>35</v>
      </c>
      <c r="H712" s="37" t="s">
        <v>36</v>
      </c>
      <c r="I712" s="37" t="s">
        <v>37</v>
      </c>
      <c r="J712" s="201"/>
      <c r="K712" s="62" t="s">
        <v>1230</v>
      </c>
      <c r="L712" s="201"/>
      <c r="M712" s="37">
        <v>2</v>
      </c>
      <c r="N712" s="62" t="s">
        <v>1230</v>
      </c>
      <c r="O712" s="62" t="s">
        <v>1230</v>
      </c>
      <c r="P712" s="37" t="s">
        <v>247</v>
      </c>
      <c r="Q712" s="60">
        <v>0</v>
      </c>
      <c r="R712" s="60">
        <v>0</v>
      </c>
      <c r="S712" s="60">
        <v>0</v>
      </c>
      <c r="T712" s="37" t="s">
        <v>235</v>
      </c>
      <c r="U712" s="131" t="s">
        <v>236</v>
      </c>
      <c r="V712" s="131" t="s">
        <v>235</v>
      </c>
      <c r="W712" s="131" t="s">
        <v>236</v>
      </c>
      <c r="X712" s="217"/>
    </row>
    <row r="713" spans="1:24" ht="57" hidden="1">
      <c r="A713" s="37" t="s">
        <v>1587</v>
      </c>
      <c r="B713" s="37" t="s">
        <v>1935</v>
      </c>
      <c r="C713" s="37" t="s">
        <v>2001</v>
      </c>
      <c r="D713" s="37" t="s">
        <v>1951</v>
      </c>
      <c r="E713" s="134">
        <v>15</v>
      </c>
      <c r="F713" s="37" t="s">
        <v>1952</v>
      </c>
      <c r="G713" s="37" t="s">
        <v>35</v>
      </c>
      <c r="H713" s="37" t="s">
        <v>36</v>
      </c>
      <c r="I713" s="37" t="s">
        <v>37</v>
      </c>
      <c r="J713" s="201"/>
      <c r="K713" s="62" t="s">
        <v>1230</v>
      </c>
      <c r="L713" s="201"/>
      <c r="M713" s="37">
        <v>2</v>
      </c>
      <c r="N713" s="62" t="s">
        <v>1230</v>
      </c>
      <c r="O713" s="62" t="s">
        <v>1230</v>
      </c>
      <c r="P713" s="37" t="s">
        <v>247</v>
      </c>
      <c r="Q713" s="60">
        <v>0</v>
      </c>
      <c r="R713" s="60">
        <v>0</v>
      </c>
      <c r="S713" s="60">
        <v>0</v>
      </c>
      <c r="T713" s="37" t="s">
        <v>235</v>
      </c>
      <c r="U713" s="131" t="s">
        <v>236</v>
      </c>
      <c r="V713" s="131" t="s">
        <v>235</v>
      </c>
      <c r="W713" s="131" t="s">
        <v>236</v>
      </c>
      <c r="X713" s="217"/>
    </row>
    <row r="714" spans="1:24" ht="57" hidden="1">
      <c r="A714" s="37" t="s">
        <v>1587</v>
      </c>
      <c r="B714" s="37" t="s">
        <v>1935</v>
      </c>
      <c r="C714" s="37" t="s">
        <v>1936</v>
      </c>
      <c r="D714" s="37" t="s">
        <v>1951</v>
      </c>
      <c r="E714" s="134">
        <v>15</v>
      </c>
      <c r="F714" s="37" t="s">
        <v>1952</v>
      </c>
      <c r="G714" s="37" t="s">
        <v>35</v>
      </c>
      <c r="H714" s="37" t="s">
        <v>36</v>
      </c>
      <c r="I714" s="37" t="s">
        <v>37</v>
      </c>
      <c r="J714" s="201"/>
      <c r="K714" s="62" t="s">
        <v>1230</v>
      </c>
      <c r="L714" s="201"/>
      <c r="M714" s="37">
        <v>2</v>
      </c>
      <c r="N714" s="62" t="s">
        <v>1230</v>
      </c>
      <c r="O714" s="62" t="s">
        <v>1230</v>
      </c>
      <c r="P714" s="37" t="s">
        <v>247</v>
      </c>
      <c r="Q714" s="60">
        <v>0</v>
      </c>
      <c r="R714" s="60">
        <v>0</v>
      </c>
      <c r="S714" s="60">
        <v>0</v>
      </c>
      <c r="T714" s="37" t="s">
        <v>235</v>
      </c>
      <c r="U714" s="131" t="s">
        <v>236</v>
      </c>
      <c r="V714" s="131" t="s">
        <v>235</v>
      </c>
      <c r="W714" s="131" t="s">
        <v>236</v>
      </c>
      <c r="X714" s="217"/>
    </row>
    <row r="715" spans="1:24" ht="99.75" hidden="1">
      <c r="A715" s="37" t="s">
        <v>1587</v>
      </c>
      <c r="B715" s="37" t="s">
        <v>1832</v>
      </c>
      <c r="C715" s="37" t="s">
        <v>1832</v>
      </c>
      <c r="D715" s="37" t="s">
        <v>1868</v>
      </c>
      <c r="E715" s="37">
        <v>10</v>
      </c>
      <c r="F715" s="37" t="s">
        <v>1869</v>
      </c>
      <c r="G715" s="37" t="s">
        <v>45</v>
      </c>
      <c r="H715" s="37" t="s">
        <v>36</v>
      </c>
      <c r="I715" s="37" t="s">
        <v>37</v>
      </c>
      <c r="J715" s="201"/>
      <c r="K715" s="12" t="s">
        <v>1230</v>
      </c>
      <c r="L715" s="201"/>
      <c r="M715" s="37">
        <v>20</v>
      </c>
      <c r="N715" s="37" t="s">
        <v>1230</v>
      </c>
      <c r="O715" s="37" t="s">
        <v>1230</v>
      </c>
      <c r="P715" s="37" t="s">
        <v>247</v>
      </c>
      <c r="Q715" s="60">
        <v>0</v>
      </c>
      <c r="R715" s="60">
        <v>0</v>
      </c>
      <c r="S715" s="60">
        <v>0</v>
      </c>
      <c r="T715" s="37" t="s">
        <v>235</v>
      </c>
      <c r="U715" s="131" t="s">
        <v>236</v>
      </c>
      <c r="V715" s="131" t="s">
        <v>235</v>
      </c>
      <c r="W715" s="131" t="s">
        <v>236</v>
      </c>
      <c r="X715" s="217"/>
    </row>
    <row r="716" spans="1:24" ht="99.75" hidden="1">
      <c r="A716" s="37" t="s">
        <v>1587</v>
      </c>
      <c r="B716" s="37" t="s">
        <v>1832</v>
      </c>
      <c r="C716" s="37" t="s">
        <v>1832</v>
      </c>
      <c r="D716" s="37" t="s">
        <v>1868</v>
      </c>
      <c r="E716" s="37">
        <v>10</v>
      </c>
      <c r="F716" s="37" t="s">
        <v>1294</v>
      </c>
      <c r="G716" s="37" t="s">
        <v>45</v>
      </c>
      <c r="H716" s="37" t="s">
        <v>36</v>
      </c>
      <c r="I716" s="37" t="s">
        <v>37</v>
      </c>
      <c r="J716" s="201"/>
      <c r="K716" s="12" t="s">
        <v>1230</v>
      </c>
      <c r="L716" s="201"/>
      <c r="M716" s="37">
        <v>20</v>
      </c>
      <c r="N716" s="37" t="s">
        <v>1230</v>
      </c>
      <c r="O716" s="37" t="s">
        <v>1230</v>
      </c>
      <c r="P716" s="37" t="s">
        <v>247</v>
      </c>
      <c r="Q716" s="60">
        <v>0</v>
      </c>
      <c r="R716" s="60">
        <v>0</v>
      </c>
      <c r="S716" s="60">
        <v>0</v>
      </c>
      <c r="T716" s="37" t="s">
        <v>235</v>
      </c>
      <c r="U716" s="131" t="s">
        <v>236</v>
      </c>
      <c r="V716" s="131" t="s">
        <v>235</v>
      </c>
      <c r="W716" s="131" t="s">
        <v>236</v>
      </c>
      <c r="X716" s="217"/>
    </row>
    <row r="717" spans="1:24" ht="150" hidden="1">
      <c r="A717" s="37" t="s">
        <v>1587</v>
      </c>
      <c r="B717" s="37" t="s">
        <v>1832</v>
      </c>
      <c r="C717" s="37" t="s">
        <v>1832</v>
      </c>
      <c r="D717" s="37" t="s">
        <v>1870</v>
      </c>
      <c r="E717" s="37">
        <v>15</v>
      </c>
      <c r="F717" s="37" t="s">
        <v>1871</v>
      </c>
      <c r="G717" s="37" t="s">
        <v>45</v>
      </c>
      <c r="H717" s="37" t="s">
        <v>36</v>
      </c>
      <c r="I717" s="37" t="s">
        <v>46</v>
      </c>
      <c r="J717" s="62">
        <v>40</v>
      </c>
      <c r="K717" s="12" t="s">
        <v>1230</v>
      </c>
      <c r="L717" s="201"/>
      <c r="M717" s="37">
        <v>5</v>
      </c>
      <c r="N717" s="37" t="s">
        <v>1230</v>
      </c>
      <c r="O717" s="37" t="s">
        <v>1230</v>
      </c>
      <c r="P717" s="37" t="s">
        <v>247</v>
      </c>
      <c r="Q717" s="60">
        <v>0</v>
      </c>
      <c r="R717" s="60">
        <v>0</v>
      </c>
      <c r="S717" s="60">
        <v>0</v>
      </c>
      <c r="T717" s="37" t="s">
        <v>41</v>
      </c>
      <c r="U717" s="131" t="s">
        <v>2505</v>
      </c>
      <c r="V717" s="131" t="s">
        <v>48</v>
      </c>
      <c r="W717" s="131" t="s">
        <v>188</v>
      </c>
      <c r="X717" s="215" t="s">
        <v>78</v>
      </c>
    </row>
    <row r="718" spans="1:24" ht="99.75" hidden="1">
      <c r="A718" s="37" t="s">
        <v>1587</v>
      </c>
      <c r="B718" s="37" t="s">
        <v>1588</v>
      </c>
      <c r="C718" s="37" t="s">
        <v>1588</v>
      </c>
      <c r="D718" s="37" t="s">
        <v>1626</v>
      </c>
      <c r="E718" s="37">
        <v>15</v>
      </c>
      <c r="F718" s="37" t="s">
        <v>1627</v>
      </c>
      <c r="G718" s="37" t="s">
        <v>45</v>
      </c>
      <c r="H718" s="37" t="s">
        <v>36</v>
      </c>
      <c r="I718" s="37" t="s">
        <v>37</v>
      </c>
      <c r="J718" s="62">
        <v>40</v>
      </c>
      <c r="K718" s="12">
        <v>2020</v>
      </c>
      <c r="L718" s="201"/>
      <c r="M718" s="12">
        <v>25</v>
      </c>
      <c r="N718" s="12" t="s">
        <v>1230</v>
      </c>
      <c r="O718" s="12" t="s">
        <v>1230</v>
      </c>
      <c r="P718" s="12" t="s">
        <v>1592</v>
      </c>
      <c r="Q718" s="64">
        <v>0</v>
      </c>
      <c r="R718" s="64">
        <v>0</v>
      </c>
      <c r="S718" s="64">
        <v>0</v>
      </c>
      <c r="T718" s="37" t="s">
        <v>41</v>
      </c>
      <c r="U718" s="131" t="s">
        <v>2495</v>
      </c>
      <c r="V718" s="131" t="s">
        <v>48</v>
      </c>
      <c r="W718" s="131" t="s">
        <v>188</v>
      </c>
      <c r="X718" s="215" t="s">
        <v>78</v>
      </c>
    </row>
    <row r="719" spans="1:24" ht="57" hidden="1">
      <c r="A719" s="37" t="s">
        <v>1587</v>
      </c>
      <c r="B719" s="37" t="s">
        <v>1832</v>
      </c>
      <c r="C719" s="37" t="s">
        <v>1832</v>
      </c>
      <c r="D719" s="37" t="s">
        <v>1872</v>
      </c>
      <c r="E719" s="37">
        <v>12</v>
      </c>
      <c r="F719" s="37" t="s">
        <v>1873</v>
      </c>
      <c r="G719" s="37" t="s">
        <v>45</v>
      </c>
      <c r="H719" s="37" t="s">
        <v>36</v>
      </c>
      <c r="I719" s="37" t="s">
        <v>46</v>
      </c>
      <c r="J719" s="62">
        <v>20</v>
      </c>
      <c r="K719" s="12" t="s">
        <v>1230</v>
      </c>
      <c r="L719" s="201"/>
      <c r="M719" s="37">
        <v>5</v>
      </c>
      <c r="N719" s="37" t="s">
        <v>1230</v>
      </c>
      <c r="O719" s="37" t="s">
        <v>1230</v>
      </c>
      <c r="P719" s="37" t="s">
        <v>247</v>
      </c>
      <c r="Q719" s="60">
        <v>0</v>
      </c>
      <c r="R719" s="60">
        <v>0</v>
      </c>
      <c r="S719" s="60">
        <v>0</v>
      </c>
      <c r="T719" s="37" t="s">
        <v>41</v>
      </c>
      <c r="U719" s="131" t="s">
        <v>2506</v>
      </c>
      <c r="V719" s="221" t="s">
        <v>48</v>
      </c>
      <c r="W719" s="131" t="s">
        <v>473</v>
      </c>
      <c r="X719" s="215" t="s">
        <v>58</v>
      </c>
    </row>
    <row r="720" spans="1:24" ht="90" hidden="1">
      <c r="A720" s="37" t="s">
        <v>1587</v>
      </c>
      <c r="B720" s="37" t="s">
        <v>1680</v>
      </c>
      <c r="C720" s="37" t="s">
        <v>1680</v>
      </c>
      <c r="D720" s="37" t="s">
        <v>1717</v>
      </c>
      <c r="E720" s="37">
        <v>10</v>
      </c>
      <c r="F720" s="37" t="s">
        <v>1718</v>
      </c>
      <c r="G720" s="37" t="s">
        <v>45</v>
      </c>
      <c r="H720" s="37" t="s">
        <v>1074</v>
      </c>
      <c r="I720" s="37" t="s">
        <v>37</v>
      </c>
      <c r="J720" s="62">
        <v>8</v>
      </c>
      <c r="K720" s="12" t="s">
        <v>416</v>
      </c>
      <c r="L720" s="201"/>
      <c r="M720" s="37">
        <v>1</v>
      </c>
      <c r="N720" s="37">
        <v>1492970</v>
      </c>
      <c r="O720" s="37" t="s">
        <v>1686</v>
      </c>
      <c r="P720" s="37" t="s">
        <v>162</v>
      </c>
      <c r="Q720" s="60">
        <v>0</v>
      </c>
      <c r="R720" s="60">
        <v>1250</v>
      </c>
      <c r="S720" s="60">
        <v>1250</v>
      </c>
      <c r="T720" s="37" t="s">
        <v>41</v>
      </c>
      <c r="U720" s="131" t="s">
        <v>2507</v>
      </c>
      <c r="V720" s="221" t="s">
        <v>48</v>
      </c>
      <c r="W720" s="131" t="s">
        <v>473</v>
      </c>
      <c r="X720" s="215" t="s">
        <v>58</v>
      </c>
    </row>
    <row r="721" spans="1:24" ht="90" hidden="1">
      <c r="A721" s="37" t="s">
        <v>1587</v>
      </c>
      <c r="B721" s="37" t="s">
        <v>1680</v>
      </c>
      <c r="C721" s="37" t="s">
        <v>1680</v>
      </c>
      <c r="D721" s="37" t="s">
        <v>1717</v>
      </c>
      <c r="E721" s="37">
        <v>10</v>
      </c>
      <c r="F721" s="37" t="s">
        <v>1718</v>
      </c>
      <c r="G721" s="37" t="s">
        <v>45</v>
      </c>
      <c r="H721" s="37" t="s">
        <v>1074</v>
      </c>
      <c r="I721" s="37" t="s">
        <v>37</v>
      </c>
      <c r="J721" s="62">
        <v>8</v>
      </c>
      <c r="K721" s="12" t="s">
        <v>416</v>
      </c>
      <c r="L721" s="201"/>
      <c r="M721" s="37">
        <v>1</v>
      </c>
      <c r="N721" s="37">
        <v>1445351</v>
      </c>
      <c r="O721" s="37" t="s">
        <v>1685</v>
      </c>
      <c r="P721" s="37" t="s">
        <v>162</v>
      </c>
      <c r="Q721" s="60">
        <v>0</v>
      </c>
      <c r="R721" s="60">
        <v>1250</v>
      </c>
      <c r="S721" s="60">
        <v>1250</v>
      </c>
      <c r="T721" s="37" t="s">
        <v>41</v>
      </c>
      <c r="U721" s="131" t="s">
        <v>2507</v>
      </c>
      <c r="V721" s="221" t="s">
        <v>48</v>
      </c>
      <c r="W721" s="131" t="s">
        <v>473</v>
      </c>
      <c r="X721" s="215" t="s">
        <v>58</v>
      </c>
    </row>
    <row r="722" spans="1:24" ht="45" hidden="1">
      <c r="A722" s="37" t="s">
        <v>1587</v>
      </c>
      <c r="B722" s="37" t="s">
        <v>1832</v>
      </c>
      <c r="C722" s="37" t="s">
        <v>1832</v>
      </c>
      <c r="D722" s="37" t="s">
        <v>1837</v>
      </c>
      <c r="E722" s="37">
        <v>12</v>
      </c>
      <c r="F722" s="37" t="s">
        <v>1874</v>
      </c>
      <c r="G722" s="37" t="s">
        <v>45</v>
      </c>
      <c r="H722" s="37" t="s">
        <v>36</v>
      </c>
      <c r="I722" s="37" t="s">
        <v>46</v>
      </c>
      <c r="J722" s="62">
        <v>50</v>
      </c>
      <c r="K722" s="12" t="s">
        <v>1230</v>
      </c>
      <c r="L722" s="201"/>
      <c r="M722" s="37">
        <v>4</v>
      </c>
      <c r="N722" s="37" t="s">
        <v>1230</v>
      </c>
      <c r="O722" s="37" t="s">
        <v>1230</v>
      </c>
      <c r="P722" s="37" t="s">
        <v>247</v>
      </c>
      <c r="Q722" s="60">
        <v>0</v>
      </c>
      <c r="R722" s="60">
        <v>0</v>
      </c>
      <c r="S722" s="60">
        <v>0</v>
      </c>
      <c r="T722" s="37" t="s">
        <v>41</v>
      </c>
      <c r="U722" s="131" t="s">
        <v>2503</v>
      </c>
      <c r="V722" s="220" t="s">
        <v>176</v>
      </c>
      <c r="W722" s="131" t="s">
        <v>254</v>
      </c>
      <c r="X722" s="219" t="s">
        <v>50</v>
      </c>
    </row>
    <row r="723" spans="1:24" ht="99.75" hidden="1">
      <c r="A723" s="37" t="s">
        <v>1587</v>
      </c>
      <c r="B723" s="37" t="s">
        <v>1588</v>
      </c>
      <c r="C723" s="37" t="s">
        <v>1644</v>
      </c>
      <c r="D723" s="37" t="s">
        <v>1645</v>
      </c>
      <c r="E723" s="37">
        <v>15</v>
      </c>
      <c r="F723" s="12" t="s">
        <v>1646</v>
      </c>
      <c r="G723" s="12" t="s">
        <v>45</v>
      </c>
      <c r="H723" s="37" t="s">
        <v>36</v>
      </c>
      <c r="I723" s="37" t="s">
        <v>37</v>
      </c>
      <c r="J723" s="62">
        <v>40</v>
      </c>
      <c r="K723" s="12">
        <v>2020</v>
      </c>
      <c r="L723" s="201"/>
      <c r="M723" s="12">
        <v>25</v>
      </c>
      <c r="N723" s="12" t="s">
        <v>1230</v>
      </c>
      <c r="O723" s="12" t="s">
        <v>1230</v>
      </c>
      <c r="P723" s="12" t="s">
        <v>1592</v>
      </c>
      <c r="Q723" s="64">
        <v>0</v>
      </c>
      <c r="R723" s="64">
        <v>0</v>
      </c>
      <c r="S723" s="64">
        <v>0</v>
      </c>
      <c r="T723" s="37" t="s">
        <v>41</v>
      </c>
      <c r="U723" s="131" t="s">
        <v>2495</v>
      </c>
      <c r="V723" s="131" t="s">
        <v>48</v>
      </c>
      <c r="W723" s="131" t="s">
        <v>84</v>
      </c>
      <c r="X723" s="215" t="s">
        <v>78</v>
      </c>
    </row>
    <row r="724" spans="1:24" ht="90" hidden="1">
      <c r="A724" s="37" t="s">
        <v>1587</v>
      </c>
      <c r="B724" s="37" t="s">
        <v>1935</v>
      </c>
      <c r="C724" s="37" t="s">
        <v>2001</v>
      </c>
      <c r="D724" s="37" t="s">
        <v>1953</v>
      </c>
      <c r="E724" s="37">
        <v>15</v>
      </c>
      <c r="F724" s="37" t="s">
        <v>1954</v>
      </c>
      <c r="G724" s="37" t="s">
        <v>45</v>
      </c>
      <c r="H724" s="37" t="s">
        <v>36</v>
      </c>
      <c r="I724" s="37" t="s">
        <v>37</v>
      </c>
      <c r="J724" s="62">
        <v>16</v>
      </c>
      <c r="K724" s="136">
        <v>44075</v>
      </c>
      <c r="L724" s="201"/>
      <c r="M724" s="37">
        <v>14</v>
      </c>
      <c r="N724" s="37" t="s">
        <v>1230</v>
      </c>
      <c r="O724" s="37" t="s">
        <v>1230</v>
      </c>
      <c r="P724" s="12" t="s">
        <v>1955</v>
      </c>
      <c r="Q724" s="60">
        <v>0</v>
      </c>
      <c r="R724" s="60">
        <v>0</v>
      </c>
      <c r="S724" s="60">
        <v>0</v>
      </c>
      <c r="T724" s="37" t="s">
        <v>41</v>
      </c>
      <c r="U724" s="131" t="s">
        <v>2508</v>
      </c>
      <c r="V724" s="210" t="s">
        <v>1036</v>
      </c>
      <c r="W724" s="131" t="s">
        <v>1481</v>
      </c>
      <c r="X724" s="215" t="s">
        <v>78</v>
      </c>
    </row>
    <row r="725" spans="1:24" ht="90" hidden="1">
      <c r="A725" s="37" t="s">
        <v>1587</v>
      </c>
      <c r="B725" s="37" t="s">
        <v>1935</v>
      </c>
      <c r="C725" s="37" t="s">
        <v>1936</v>
      </c>
      <c r="D725" s="37" t="s">
        <v>1953</v>
      </c>
      <c r="E725" s="37">
        <v>15</v>
      </c>
      <c r="F725" s="37" t="s">
        <v>1954</v>
      </c>
      <c r="G725" s="37" t="s">
        <v>45</v>
      </c>
      <c r="H725" s="37" t="s">
        <v>36</v>
      </c>
      <c r="I725" s="37" t="s">
        <v>37</v>
      </c>
      <c r="J725" s="62">
        <v>16</v>
      </c>
      <c r="K725" s="136">
        <v>44075</v>
      </c>
      <c r="L725" s="201"/>
      <c r="M725" s="37">
        <v>14</v>
      </c>
      <c r="N725" s="37" t="s">
        <v>1230</v>
      </c>
      <c r="O725" s="37" t="s">
        <v>1230</v>
      </c>
      <c r="P725" s="37" t="s">
        <v>1955</v>
      </c>
      <c r="Q725" s="60">
        <v>0</v>
      </c>
      <c r="R725" s="60">
        <v>0</v>
      </c>
      <c r="S725" s="60">
        <v>0</v>
      </c>
      <c r="T725" s="37" t="s">
        <v>41</v>
      </c>
      <c r="U725" s="131" t="s">
        <v>2508</v>
      </c>
      <c r="V725" s="210" t="s">
        <v>1036</v>
      </c>
      <c r="W725" s="131" t="s">
        <v>1481</v>
      </c>
      <c r="X725" s="215" t="s">
        <v>78</v>
      </c>
    </row>
    <row r="726" spans="1:24" ht="114" hidden="1">
      <c r="A726" s="37" t="s">
        <v>1587</v>
      </c>
      <c r="B726" s="37" t="s">
        <v>1588</v>
      </c>
      <c r="C726" s="37" t="s">
        <v>1588</v>
      </c>
      <c r="D726" s="37" t="s">
        <v>1619</v>
      </c>
      <c r="E726" s="37">
        <v>15</v>
      </c>
      <c r="F726" s="12" t="s">
        <v>1628</v>
      </c>
      <c r="G726" s="12" t="s">
        <v>45</v>
      </c>
      <c r="H726" s="37" t="s">
        <v>36</v>
      </c>
      <c r="I726" s="37" t="s">
        <v>37</v>
      </c>
      <c r="J726" s="62">
        <v>30</v>
      </c>
      <c r="K726" s="12">
        <v>2020</v>
      </c>
      <c r="L726" s="201"/>
      <c r="M726" s="12">
        <v>15</v>
      </c>
      <c r="N726" s="12" t="s">
        <v>1230</v>
      </c>
      <c r="O726" s="12" t="s">
        <v>1230</v>
      </c>
      <c r="P726" s="12" t="s">
        <v>1592</v>
      </c>
      <c r="Q726" s="64">
        <v>0</v>
      </c>
      <c r="R726" s="64">
        <v>0</v>
      </c>
      <c r="S726" s="64">
        <v>0</v>
      </c>
      <c r="T726" s="37" t="s">
        <v>41</v>
      </c>
      <c r="U726" s="131" t="s">
        <v>2503</v>
      </c>
      <c r="V726" s="131" t="s">
        <v>176</v>
      </c>
      <c r="W726" s="131" t="s">
        <v>190</v>
      </c>
      <c r="X726" s="219" t="s">
        <v>50</v>
      </c>
    </row>
    <row r="727" spans="1:24" ht="99.75" hidden="1">
      <c r="A727" s="37" t="s">
        <v>1587</v>
      </c>
      <c r="B727" s="37" t="s">
        <v>1680</v>
      </c>
      <c r="C727" s="37" t="s">
        <v>1680</v>
      </c>
      <c r="D727" s="37" t="s">
        <v>1719</v>
      </c>
      <c r="E727" s="37">
        <v>15</v>
      </c>
      <c r="F727" s="37" t="s">
        <v>1720</v>
      </c>
      <c r="G727" s="37" t="s">
        <v>45</v>
      </c>
      <c r="H727" s="37" t="s">
        <v>1074</v>
      </c>
      <c r="I727" s="37" t="s">
        <v>37</v>
      </c>
      <c r="J727" s="62">
        <v>16</v>
      </c>
      <c r="K727" s="12" t="s">
        <v>403</v>
      </c>
      <c r="L727" s="201"/>
      <c r="M727" s="37">
        <v>1</v>
      </c>
      <c r="N727" s="37">
        <v>1492970</v>
      </c>
      <c r="O727" s="37" t="s">
        <v>1686</v>
      </c>
      <c r="P727" s="37" t="s">
        <v>162</v>
      </c>
      <c r="Q727" s="60">
        <v>0</v>
      </c>
      <c r="R727" s="60">
        <v>1500</v>
      </c>
      <c r="S727" s="60">
        <v>1500</v>
      </c>
      <c r="T727" s="37" t="s">
        <v>41</v>
      </c>
      <c r="U727" s="131" t="s">
        <v>2509</v>
      </c>
      <c r="V727" s="131" t="s">
        <v>184</v>
      </c>
      <c r="W727" s="131" t="s">
        <v>1694</v>
      </c>
      <c r="X727" s="215" t="s">
        <v>58</v>
      </c>
    </row>
    <row r="728" spans="1:24" ht="99.75" hidden="1">
      <c r="A728" s="37" t="s">
        <v>1587</v>
      </c>
      <c r="B728" s="37" t="s">
        <v>1680</v>
      </c>
      <c r="C728" s="37" t="s">
        <v>1680</v>
      </c>
      <c r="D728" s="37" t="s">
        <v>1719</v>
      </c>
      <c r="E728" s="37">
        <v>15</v>
      </c>
      <c r="F728" s="37" t="s">
        <v>1720</v>
      </c>
      <c r="G728" s="37" t="s">
        <v>45</v>
      </c>
      <c r="H728" s="37" t="s">
        <v>1074</v>
      </c>
      <c r="I728" s="37" t="s">
        <v>37</v>
      </c>
      <c r="J728" s="62">
        <v>16</v>
      </c>
      <c r="K728" s="12" t="s">
        <v>403</v>
      </c>
      <c r="L728" s="201"/>
      <c r="M728" s="37">
        <v>1</v>
      </c>
      <c r="N728" s="37">
        <v>1445351</v>
      </c>
      <c r="O728" s="37" t="s">
        <v>1685</v>
      </c>
      <c r="P728" s="37" t="s">
        <v>162</v>
      </c>
      <c r="Q728" s="60">
        <v>0</v>
      </c>
      <c r="R728" s="60">
        <v>1500</v>
      </c>
      <c r="S728" s="60">
        <v>1500</v>
      </c>
      <c r="T728" s="37" t="s">
        <v>41</v>
      </c>
      <c r="U728" s="131" t="s">
        <v>2509</v>
      </c>
      <c r="V728" s="131" t="s">
        <v>184</v>
      </c>
      <c r="W728" s="131" t="s">
        <v>1694</v>
      </c>
      <c r="X728" s="215" t="s">
        <v>58</v>
      </c>
    </row>
    <row r="729" spans="1:24" ht="99.75" hidden="1">
      <c r="A729" s="37" t="s">
        <v>1587</v>
      </c>
      <c r="B729" s="37" t="s">
        <v>1680</v>
      </c>
      <c r="C729" s="37" t="s">
        <v>1680</v>
      </c>
      <c r="D729" s="37" t="s">
        <v>1719</v>
      </c>
      <c r="E729" s="37">
        <v>15</v>
      </c>
      <c r="F729" s="37" t="s">
        <v>1720</v>
      </c>
      <c r="G729" s="37" t="s">
        <v>45</v>
      </c>
      <c r="H729" s="37" t="s">
        <v>1074</v>
      </c>
      <c r="I729" s="37" t="s">
        <v>37</v>
      </c>
      <c r="J729" s="62">
        <v>16</v>
      </c>
      <c r="K729" s="12" t="s">
        <v>403</v>
      </c>
      <c r="L729" s="201"/>
      <c r="M729" s="37">
        <v>1</v>
      </c>
      <c r="N729" s="37">
        <v>2112196</v>
      </c>
      <c r="O729" s="37" t="s">
        <v>1716</v>
      </c>
      <c r="P729" s="37" t="s">
        <v>40</v>
      </c>
      <c r="Q729" s="60">
        <v>0</v>
      </c>
      <c r="R729" s="60">
        <v>1500</v>
      </c>
      <c r="S729" s="60">
        <v>1500</v>
      </c>
      <c r="T729" s="37" t="s">
        <v>41</v>
      </c>
      <c r="U729" s="131" t="s">
        <v>2509</v>
      </c>
      <c r="V729" s="131" t="s">
        <v>184</v>
      </c>
      <c r="W729" s="131" t="s">
        <v>1694</v>
      </c>
      <c r="X729" s="215" t="s">
        <v>58</v>
      </c>
    </row>
    <row r="730" spans="1:24" ht="99.75" hidden="1">
      <c r="A730" s="37" t="s">
        <v>1587</v>
      </c>
      <c r="B730" s="37" t="s">
        <v>1680</v>
      </c>
      <c r="C730" s="37" t="s">
        <v>1680</v>
      </c>
      <c r="D730" s="37" t="s">
        <v>1719</v>
      </c>
      <c r="E730" s="37">
        <v>15</v>
      </c>
      <c r="F730" s="37" t="s">
        <v>1720</v>
      </c>
      <c r="G730" s="37" t="s">
        <v>45</v>
      </c>
      <c r="H730" s="37" t="s">
        <v>1074</v>
      </c>
      <c r="I730" s="37" t="s">
        <v>37</v>
      </c>
      <c r="J730" s="62">
        <v>16</v>
      </c>
      <c r="K730" s="12" t="s">
        <v>403</v>
      </c>
      <c r="L730" s="201"/>
      <c r="M730" s="37">
        <v>1</v>
      </c>
      <c r="N730" s="37">
        <v>1568085</v>
      </c>
      <c r="O730" s="37" t="s">
        <v>1721</v>
      </c>
      <c r="P730" s="37" t="s">
        <v>162</v>
      </c>
      <c r="Q730" s="60">
        <v>0</v>
      </c>
      <c r="R730" s="60">
        <v>1500</v>
      </c>
      <c r="S730" s="60">
        <v>1500</v>
      </c>
      <c r="T730" s="37" t="s">
        <v>41</v>
      </c>
      <c r="U730" s="131" t="s">
        <v>2509</v>
      </c>
      <c r="V730" s="131" t="s">
        <v>184</v>
      </c>
      <c r="W730" s="131" t="s">
        <v>1694</v>
      </c>
      <c r="X730" s="215" t="s">
        <v>58</v>
      </c>
    </row>
    <row r="731" spans="1:24" ht="132.75" hidden="1">
      <c r="A731" s="37" t="s">
        <v>1587</v>
      </c>
      <c r="B731" s="37" t="s">
        <v>1680</v>
      </c>
      <c r="C731" s="37" t="s">
        <v>1681</v>
      </c>
      <c r="D731" s="37" t="s">
        <v>1691</v>
      </c>
      <c r="E731" s="37">
        <v>15</v>
      </c>
      <c r="F731" s="37" t="s">
        <v>1692</v>
      </c>
      <c r="G731" s="37" t="s">
        <v>45</v>
      </c>
      <c r="H731" s="37" t="s">
        <v>36</v>
      </c>
      <c r="I731" s="37" t="s">
        <v>37</v>
      </c>
      <c r="J731" s="62">
        <v>30</v>
      </c>
      <c r="K731" s="12" t="s">
        <v>1693</v>
      </c>
      <c r="L731" s="201"/>
      <c r="M731" s="37">
        <v>15</v>
      </c>
      <c r="N731" s="37" t="s">
        <v>1230</v>
      </c>
      <c r="O731" s="37" t="s">
        <v>1230</v>
      </c>
      <c r="P731" s="37" t="s">
        <v>162</v>
      </c>
      <c r="Q731" s="37">
        <v>850</v>
      </c>
      <c r="R731" s="37">
        <v>0</v>
      </c>
      <c r="S731" s="37">
        <v>12750</v>
      </c>
      <c r="T731" s="37" t="s">
        <v>41</v>
      </c>
      <c r="U731" s="37" t="s">
        <v>2510</v>
      </c>
      <c r="V731" s="131" t="s">
        <v>184</v>
      </c>
      <c r="W731" s="131" t="s">
        <v>1694</v>
      </c>
      <c r="X731" s="215" t="s">
        <v>78</v>
      </c>
    </row>
    <row r="732" spans="1:24" ht="71.25" hidden="1">
      <c r="A732" s="37" t="s">
        <v>1587</v>
      </c>
      <c r="B732" s="37" t="s">
        <v>1935</v>
      </c>
      <c r="C732" s="37" t="s">
        <v>2001</v>
      </c>
      <c r="D732" s="37" t="s">
        <v>1956</v>
      </c>
      <c r="E732" s="134">
        <v>20</v>
      </c>
      <c r="F732" s="37" t="s">
        <v>1957</v>
      </c>
      <c r="G732" s="37" t="s">
        <v>45</v>
      </c>
      <c r="H732" s="37" t="s">
        <v>36</v>
      </c>
      <c r="I732" s="37" t="s">
        <v>37</v>
      </c>
      <c r="J732" s="62">
        <v>40</v>
      </c>
      <c r="K732" s="12" t="s">
        <v>1230</v>
      </c>
      <c r="L732" s="201"/>
      <c r="M732" s="37">
        <v>5</v>
      </c>
      <c r="N732" s="37" t="s">
        <v>1230</v>
      </c>
      <c r="O732" s="37" t="s">
        <v>1230</v>
      </c>
      <c r="P732" s="37" t="s">
        <v>268</v>
      </c>
      <c r="Q732" s="60">
        <v>0</v>
      </c>
      <c r="R732" s="60">
        <v>0</v>
      </c>
      <c r="S732" s="60">
        <v>0</v>
      </c>
      <c r="T732" s="37" t="s">
        <v>41</v>
      </c>
      <c r="U732" s="131" t="s">
        <v>2497</v>
      </c>
      <c r="V732" s="131" t="s">
        <v>201</v>
      </c>
      <c r="W732" s="131" t="s">
        <v>202</v>
      </c>
      <c r="X732" s="219" t="s">
        <v>50</v>
      </c>
    </row>
    <row r="733" spans="1:24" ht="128.25" hidden="1">
      <c r="A733" s="37" t="s">
        <v>1587</v>
      </c>
      <c r="B733" s="37" t="s">
        <v>1935</v>
      </c>
      <c r="C733" s="37" t="s">
        <v>2001</v>
      </c>
      <c r="D733" s="37" t="s">
        <v>1958</v>
      </c>
      <c r="E733" s="134">
        <v>15</v>
      </c>
      <c r="F733" s="37" t="s">
        <v>1957</v>
      </c>
      <c r="G733" s="37" t="s">
        <v>45</v>
      </c>
      <c r="H733" s="37" t="s">
        <v>36</v>
      </c>
      <c r="I733" s="37" t="s">
        <v>37</v>
      </c>
      <c r="J733" s="62">
        <v>40</v>
      </c>
      <c r="K733" s="12" t="s">
        <v>1230</v>
      </c>
      <c r="L733" s="201"/>
      <c r="M733" s="37">
        <v>5</v>
      </c>
      <c r="N733" s="37" t="s">
        <v>1230</v>
      </c>
      <c r="O733" s="37" t="s">
        <v>1230</v>
      </c>
      <c r="P733" s="37" t="s">
        <v>162</v>
      </c>
      <c r="Q733" s="60">
        <v>0</v>
      </c>
      <c r="R733" s="60">
        <v>0</v>
      </c>
      <c r="S733" s="60">
        <v>0</v>
      </c>
      <c r="T733" s="37" t="s">
        <v>41</v>
      </c>
      <c r="U733" s="131" t="s">
        <v>2497</v>
      </c>
      <c r="V733" s="131" t="s">
        <v>201</v>
      </c>
      <c r="W733" s="131" t="s">
        <v>202</v>
      </c>
      <c r="X733" s="219" t="s">
        <v>50</v>
      </c>
    </row>
    <row r="734" spans="1:24" ht="71.25" hidden="1">
      <c r="A734" s="37" t="s">
        <v>1587</v>
      </c>
      <c r="B734" s="37" t="s">
        <v>1935</v>
      </c>
      <c r="C734" s="37" t="s">
        <v>1936</v>
      </c>
      <c r="D734" s="37" t="s">
        <v>1956</v>
      </c>
      <c r="E734" s="37">
        <v>20</v>
      </c>
      <c r="F734" s="37" t="s">
        <v>1957</v>
      </c>
      <c r="G734" s="37" t="s">
        <v>45</v>
      </c>
      <c r="H734" s="37" t="s">
        <v>36</v>
      </c>
      <c r="I734" s="37" t="s">
        <v>37</v>
      </c>
      <c r="J734" s="62">
        <v>40</v>
      </c>
      <c r="K734" s="12" t="s">
        <v>1230</v>
      </c>
      <c r="L734" s="201"/>
      <c r="M734" s="37">
        <v>1</v>
      </c>
      <c r="N734" s="37" t="s">
        <v>1230</v>
      </c>
      <c r="O734" s="37" t="s">
        <v>1230</v>
      </c>
      <c r="P734" s="37" t="s">
        <v>268</v>
      </c>
      <c r="Q734" s="60">
        <v>0</v>
      </c>
      <c r="R734" s="60">
        <v>0</v>
      </c>
      <c r="S734" s="60">
        <v>0</v>
      </c>
      <c r="T734" s="37" t="s">
        <v>41</v>
      </c>
      <c r="U734" s="131" t="s">
        <v>2497</v>
      </c>
      <c r="V734" s="131" t="s">
        <v>201</v>
      </c>
      <c r="W734" s="131" t="s">
        <v>202</v>
      </c>
      <c r="X734" s="219" t="s">
        <v>50</v>
      </c>
    </row>
    <row r="735" spans="1:24" ht="128.25" hidden="1">
      <c r="A735" s="37" t="s">
        <v>1587</v>
      </c>
      <c r="B735" s="37" t="s">
        <v>1935</v>
      </c>
      <c r="C735" s="37" t="s">
        <v>1936</v>
      </c>
      <c r="D735" s="37" t="s">
        <v>1958</v>
      </c>
      <c r="E735" s="37">
        <v>15</v>
      </c>
      <c r="F735" s="37" t="s">
        <v>1957</v>
      </c>
      <c r="G735" s="37" t="s">
        <v>45</v>
      </c>
      <c r="H735" s="37" t="s">
        <v>36</v>
      </c>
      <c r="I735" s="37" t="s">
        <v>37</v>
      </c>
      <c r="J735" s="62">
        <v>40</v>
      </c>
      <c r="K735" s="12" t="s">
        <v>1230</v>
      </c>
      <c r="L735" s="201"/>
      <c r="M735" s="37">
        <v>8</v>
      </c>
      <c r="N735" s="37" t="s">
        <v>1230</v>
      </c>
      <c r="O735" s="37" t="s">
        <v>1230</v>
      </c>
      <c r="P735" s="37" t="s">
        <v>162</v>
      </c>
      <c r="Q735" s="60">
        <v>0</v>
      </c>
      <c r="R735" s="60">
        <v>0</v>
      </c>
      <c r="S735" s="60">
        <v>0</v>
      </c>
      <c r="T735" s="37" t="s">
        <v>41</v>
      </c>
      <c r="U735" s="131" t="s">
        <v>2497</v>
      </c>
      <c r="V735" s="131" t="s">
        <v>201</v>
      </c>
      <c r="W735" s="131" t="s">
        <v>202</v>
      </c>
      <c r="X735" s="219" t="s">
        <v>50</v>
      </c>
    </row>
    <row r="736" spans="1:24" ht="114" hidden="1">
      <c r="A736" s="37" t="s">
        <v>1587</v>
      </c>
      <c r="B736" s="37" t="s">
        <v>1588</v>
      </c>
      <c r="C736" s="37" t="s">
        <v>1588</v>
      </c>
      <c r="D736" s="37" t="s">
        <v>1619</v>
      </c>
      <c r="E736" s="37">
        <v>15</v>
      </c>
      <c r="F736" s="12" t="s">
        <v>1629</v>
      </c>
      <c r="G736" s="12" t="s">
        <v>45</v>
      </c>
      <c r="H736" s="37" t="s">
        <v>36</v>
      </c>
      <c r="I736" s="37" t="s">
        <v>37</v>
      </c>
      <c r="J736" s="62">
        <v>40</v>
      </c>
      <c r="K736" s="12">
        <v>2020</v>
      </c>
      <c r="L736" s="201"/>
      <c r="M736" s="12">
        <v>15</v>
      </c>
      <c r="N736" s="12" t="s">
        <v>1230</v>
      </c>
      <c r="O736" s="12" t="s">
        <v>1230</v>
      </c>
      <c r="P736" s="12" t="s">
        <v>1592</v>
      </c>
      <c r="Q736" s="64">
        <v>0</v>
      </c>
      <c r="R736" s="64">
        <v>0</v>
      </c>
      <c r="S736" s="64">
        <v>0</v>
      </c>
      <c r="T736" s="37" t="s">
        <v>41</v>
      </c>
      <c r="U736" s="131" t="s">
        <v>2511</v>
      </c>
      <c r="V736" s="131" t="s">
        <v>201</v>
      </c>
      <c r="W736" s="131" t="s">
        <v>202</v>
      </c>
      <c r="X736" s="219" t="s">
        <v>50</v>
      </c>
    </row>
    <row r="737" spans="1:24" ht="114" hidden="1">
      <c r="A737" s="37" t="s">
        <v>1587</v>
      </c>
      <c r="B737" s="37" t="s">
        <v>1588</v>
      </c>
      <c r="C737" s="37" t="s">
        <v>1644</v>
      </c>
      <c r="D737" s="37" t="s">
        <v>1647</v>
      </c>
      <c r="E737" s="37">
        <v>20</v>
      </c>
      <c r="F737" s="37" t="s">
        <v>1648</v>
      </c>
      <c r="G737" s="37" t="s">
        <v>45</v>
      </c>
      <c r="H737" s="37" t="s">
        <v>36</v>
      </c>
      <c r="I737" s="37" t="s">
        <v>37</v>
      </c>
      <c r="J737" s="62">
        <v>40</v>
      </c>
      <c r="K737" s="12">
        <v>2020</v>
      </c>
      <c r="L737" s="201"/>
      <c r="M737" s="12">
        <v>25</v>
      </c>
      <c r="N737" s="12" t="s">
        <v>1230</v>
      </c>
      <c r="O737" s="12" t="s">
        <v>1230</v>
      </c>
      <c r="P737" s="12" t="s">
        <v>1592</v>
      </c>
      <c r="Q737" s="64">
        <v>0</v>
      </c>
      <c r="R737" s="64">
        <v>0</v>
      </c>
      <c r="S737" s="64">
        <v>0</v>
      </c>
      <c r="T737" s="37" t="s">
        <v>41</v>
      </c>
      <c r="U737" s="131" t="s">
        <v>2511</v>
      </c>
      <c r="V737" s="131" t="s">
        <v>201</v>
      </c>
      <c r="W737" s="131" t="s">
        <v>202</v>
      </c>
      <c r="X737" s="219" t="s">
        <v>50</v>
      </c>
    </row>
    <row r="738" spans="1:24" ht="185.25" hidden="1">
      <c r="A738" s="37" t="s">
        <v>1587</v>
      </c>
      <c r="B738" s="37" t="s">
        <v>1935</v>
      </c>
      <c r="C738" s="37" t="s">
        <v>2001</v>
      </c>
      <c r="D738" s="37" t="s">
        <v>2004</v>
      </c>
      <c r="E738" s="37">
        <v>15</v>
      </c>
      <c r="F738" s="37" t="s">
        <v>1959</v>
      </c>
      <c r="G738" s="37" t="s">
        <v>45</v>
      </c>
      <c r="H738" s="37" t="s">
        <v>331</v>
      </c>
      <c r="I738" s="37" t="s">
        <v>37</v>
      </c>
      <c r="J738" s="62">
        <v>8</v>
      </c>
      <c r="K738" s="12" t="s">
        <v>1230</v>
      </c>
      <c r="L738" s="201"/>
      <c r="M738" s="37">
        <v>14</v>
      </c>
      <c r="N738" s="37" t="s">
        <v>1230</v>
      </c>
      <c r="O738" s="37" t="s">
        <v>1230</v>
      </c>
      <c r="P738" s="37" t="s">
        <v>1955</v>
      </c>
      <c r="Q738" s="60">
        <v>0</v>
      </c>
      <c r="R738" s="60">
        <v>0</v>
      </c>
      <c r="S738" s="60">
        <v>0</v>
      </c>
      <c r="T738" s="37" t="s">
        <v>41</v>
      </c>
      <c r="U738" s="131" t="s">
        <v>2512</v>
      </c>
      <c r="V738" s="131" t="s">
        <v>866</v>
      </c>
      <c r="W738" s="216" t="s">
        <v>1014</v>
      </c>
      <c r="X738" s="215" t="s">
        <v>78</v>
      </c>
    </row>
    <row r="739" spans="1:24" ht="142.5" hidden="1">
      <c r="A739" s="37" t="s">
        <v>1587</v>
      </c>
      <c r="B739" s="37" t="s">
        <v>1935</v>
      </c>
      <c r="C739" s="37" t="s">
        <v>1936</v>
      </c>
      <c r="D739" s="37" t="s">
        <v>1944</v>
      </c>
      <c r="E739" s="37">
        <v>15</v>
      </c>
      <c r="F739" s="37" t="s">
        <v>1959</v>
      </c>
      <c r="G739" s="37" t="s">
        <v>45</v>
      </c>
      <c r="H739" s="37" t="s">
        <v>331</v>
      </c>
      <c r="I739" s="37" t="s">
        <v>37</v>
      </c>
      <c r="J739" s="62">
        <v>8</v>
      </c>
      <c r="K739" s="12" t="s">
        <v>1230</v>
      </c>
      <c r="L739" s="201"/>
      <c r="M739" s="37">
        <v>14</v>
      </c>
      <c r="N739" s="37" t="s">
        <v>1230</v>
      </c>
      <c r="O739" s="37" t="s">
        <v>1230</v>
      </c>
      <c r="P739" s="37" t="s">
        <v>1955</v>
      </c>
      <c r="Q739" s="60">
        <v>0</v>
      </c>
      <c r="R739" s="60">
        <v>0</v>
      </c>
      <c r="S739" s="60">
        <v>0</v>
      </c>
      <c r="T739" s="37" t="s">
        <v>41</v>
      </c>
      <c r="U739" s="131" t="s">
        <v>2513</v>
      </c>
      <c r="V739" s="131" t="s">
        <v>866</v>
      </c>
      <c r="W739" s="216" t="s">
        <v>1014</v>
      </c>
      <c r="X739" s="215" t="s">
        <v>78</v>
      </c>
    </row>
    <row r="740" spans="1:24" ht="185.25" hidden="1">
      <c r="A740" s="37" t="s">
        <v>1587</v>
      </c>
      <c r="B740" s="37" t="s">
        <v>1935</v>
      </c>
      <c r="C740" s="37" t="s">
        <v>2036</v>
      </c>
      <c r="D740" s="37" t="s">
        <v>2019</v>
      </c>
      <c r="E740" s="37">
        <v>15</v>
      </c>
      <c r="F740" s="37" t="s">
        <v>2037</v>
      </c>
      <c r="G740" s="37" t="s">
        <v>45</v>
      </c>
      <c r="H740" s="37" t="s">
        <v>36</v>
      </c>
      <c r="I740" s="37" t="s">
        <v>37</v>
      </c>
      <c r="J740" s="62">
        <v>16</v>
      </c>
      <c r="K740" s="12" t="s">
        <v>1230</v>
      </c>
      <c r="L740" s="201"/>
      <c r="M740" s="37">
        <v>14</v>
      </c>
      <c r="N740" s="37" t="s">
        <v>1230</v>
      </c>
      <c r="O740" s="37" t="s">
        <v>1230</v>
      </c>
      <c r="P740" s="37" t="s">
        <v>2038</v>
      </c>
      <c r="Q740" s="60">
        <v>0</v>
      </c>
      <c r="R740" s="60">
        <v>0</v>
      </c>
      <c r="S740" s="60">
        <v>0</v>
      </c>
      <c r="T740" s="37" t="s">
        <v>41</v>
      </c>
      <c r="U740" s="131" t="s">
        <v>2508</v>
      </c>
      <c r="V740" s="131" t="s">
        <v>866</v>
      </c>
      <c r="W740" s="216" t="s">
        <v>1014</v>
      </c>
      <c r="X740" s="215" t="s">
        <v>78</v>
      </c>
    </row>
    <row r="741" spans="1:24" ht="135" hidden="1">
      <c r="A741" s="37" t="s">
        <v>1587</v>
      </c>
      <c r="B741" s="37" t="s">
        <v>1588</v>
      </c>
      <c r="C741" s="37" t="s">
        <v>1588</v>
      </c>
      <c r="D741" s="37" t="s">
        <v>1624</v>
      </c>
      <c r="E741" s="37">
        <v>15</v>
      </c>
      <c r="F741" s="37" t="s">
        <v>1630</v>
      </c>
      <c r="G741" s="37" t="s">
        <v>45</v>
      </c>
      <c r="H741" s="37" t="s">
        <v>36</v>
      </c>
      <c r="I741" s="37" t="s">
        <v>37</v>
      </c>
      <c r="J741" s="62">
        <v>40</v>
      </c>
      <c r="K741" s="12">
        <v>2020</v>
      </c>
      <c r="L741" s="201"/>
      <c r="M741" s="12">
        <v>25</v>
      </c>
      <c r="N741" s="12" t="s">
        <v>1230</v>
      </c>
      <c r="O741" s="12" t="s">
        <v>1230</v>
      </c>
      <c r="P741" s="12" t="s">
        <v>1592</v>
      </c>
      <c r="Q741" s="64">
        <v>0</v>
      </c>
      <c r="R741" s="64">
        <v>0</v>
      </c>
      <c r="S741" s="64">
        <v>0</v>
      </c>
      <c r="T741" s="37" t="s">
        <v>41</v>
      </c>
      <c r="U741" s="131" t="s">
        <v>2514</v>
      </c>
      <c r="V741" s="216" t="s">
        <v>218</v>
      </c>
      <c r="W741" s="131" t="s">
        <v>377</v>
      </c>
      <c r="X741" s="215" t="s">
        <v>78</v>
      </c>
    </row>
    <row r="742" spans="1:24" ht="135" hidden="1">
      <c r="A742" s="37" t="s">
        <v>1587</v>
      </c>
      <c r="B742" s="37" t="s">
        <v>1588</v>
      </c>
      <c r="C742" s="37" t="s">
        <v>1588</v>
      </c>
      <c r="D742" s="37" t="s">
        <v>1619</v>
      </c>
      <c r="E742" s="37">
        <v>15</v>
      </c>
      <c r="F742" s="12" t="s">
        <v>1630</v>
      </c>
      <c r="G742" s="12" t="s">
        <v>45</v>
      </c>
      <c r="H742" s="37" t="s">
        <v>36</v>
      </c>
      <c r="I742" s="37" t="s">
        <v>37</v>
      </c>
      <c r="J742" s="62">
        <v>40</v>
      </c>
      <c r="K742" s="12">
        <v>2020</v>
      </c>
      <c r="L742" s="201"/>
      <c r="M742" s="12">
        <v>25</v>
      </c>
      <c r="N742" s="12" t="s">
        <v>1230</v>
      </c>
      <c r="O742" s="12" t="s">
        <v>1230</v>
      </c>
      <c r="P742" s="12" t="s">
        <v>1592</v>
      </c>
      <c r="Q742" s="64">
        <v>0</v>
      </c>
      <c r="R742" s="64">
        <v>0</v>
      </c>
      <c r="S742" s="64">
        <v>0</v>
      </c>
      <c r="T742" s="37" t="s">
        <v>41</v>
      </c>
      <c r="U742" s="131" t="s">
        <v>2514</v>
      </c>
      <c r="V742" s="216" t="s">
        <v>218</v>
      </c>
      <c r="W742" s="131" t="s">
        <v>377</v>
      </c>
      <c r="X742" s="215" t="s">
        <v>78</v>
      </c>
    </row>
    <row r="743" spans="1:24" ht="142.5" hidden="1">
      <c r="A743" s="37" t="s">
        <v>1587</v>
      </c>
      <c r="B743" s="37" t="s">
        <v>1588</v>
      </c>
      <c r="C743" s="37" t="s">
        <v>1658</v>
      </c>
      <c r="D743" s="37" t="s">
        <v>1659</v>
      </c>
      <c r="E743" s="37">
        <v>15</v>
      </c>
      <c r="F743" s="12" t="s">
        <v>1662</v>
      </c>
      <c r="G743" s="12" t="s">
        <v>45</v>
      </c>
      <c r="H743" s="37" t="s">
        <v>36</v>
      </c>
      <c r="I743" s="37" t="s">
        <v>37</v>
      </c>
      <c r="J743" s="62">
        <v>30</v>
      </c>
      <c r="K743" s="12">
        <v>2020</v>
      </c>
      <c r="L743" s="201"/>
      <c r="M743" s="12">
        <v>30</v>
      </c>
      <c r="N743" s="12" t="s">
        <v>1230</v>
      </c>
      <c r="O743" s="12" t="s">
        <v>1230</v>
      </c>
      <c r="P743" s="12" t="s">
        <v>1592</v>
      </c>
      <c r="Q743" s="64">
        <v>0</v>
      </c>
      <c r="R743" s="64">
        <v>0</v>
      </c>
      <c r="S743" s="64">
        <v>0</v>
      </c>
      <c r="T743" s="37" t="s">
        <v>41</v>
      </c>
      <c r="U743" s="131" t="s">
        <v>2514</v>
      </c>
      <c r="V743" s="216" t="s">
        <v>218</v>
      </c>
      <c r="W743" s="131" t="s">
        <v>377</v>
      </c>
      <c r="X743" s="215" t="s">
        <v>78</v>
      </c>
    </row>
    <row r="744" spans="1:24" ht="165" hidden="1">
      <c r="A744" s="37" t="s">
        <v>1587</v>
      </c>
      <c r="B744" s="37" t="s">
        <v>1588</v>
      </c>
      <c r="C744" s="37" t="s">
        <v>1588</v>
      </c>
      <c r="D744" s="37" t="s">
        <v>1618</v>
      </c>
      <c r="E744" s="37">
        <v>15</v>
      </c>
      <c r="F744" s="37" t="s">
        <v>1631</v>
      </c>
      <c r="G744" s="37" t="s">
        <v>45</v>
      </c>
      <c r="H744" s="37" t="s">
        <v>36</v>
      </c>
      <c r="I744" s="37" t="s">
        <v>37</v>
      </c>
      <c r="J744" s="62">
        <v>40</v>
      </c>
      <c r="K744" s="12">
        <v>2020</v>
      </c>
      <c r="L744" s="201"/>
      <c r="M744" s="12">
        <v>5</v>
      </c>
      <c r="N744" s="12" t="s">
        <v>1230</v>
      </c>
      <c r="O744" s="12" t="s">
        <v>1230</v>
      </c>
      <c r="P744" s="12" t="s">
        <v>1592</v>
      </c>
      <c r="Q744" s="64">
        <v>0</v>
      </c>
      <c r="R744" s="64">
        <v>0</v>
      </c>
      <c r="S744" s="64">
        <v>0</v>
      </c>
      <c r="T744" s="37" t="s">
        <v>41</v>
      </c>
      <c r="U744" s="131" t="s">
        <v>2515</v>
      </c>
      <c r="V744" s="216" t="s">
        <v>218</v>
      </c>
      <c r="W744" s="131" t="s">
        <v>377</v>
      </c>
      <c r="X744" s="215" t="s">
        <v>78</v>
      </c>
    </row>
    <row r="745" spans="1:24" ht="142.5" hidden="1">
      <c r="A745" s="37" t="s">
        <v>1587</v>
      </c>
      <c r="B745" s="37" t="s">
        <v>1588</v>
      </c>
      <c r="C745" s="37" t="s">
        <v>1658</v>
      </c>
      <c r="D745" s="37" t="s">
        <v>1659</v>
      </c>
      <c r="E745" s="37">
        <v>15</v>
      </c>
      <c r="F745" s="37" t="s">
        <v>1663</v>
      </c>
      <c r="G745" s="37" t="s">
        <v>45</v>
      </c>
      <c r="H745" s="37" t="s">
        <v>36</v>
      </c>
      <c r="I745" s="37" t="s">
        <v>37</v>
      </c>
      <c r="J745" s="62">
        <v>40</v>
      </c>
      <c r="K745" s="12">
        <v>2020</v>
      </c>
      <c r="L745" s="201"/>
      <c r="M745" s="12">
        <v>15</v>
      </c>
      <c r="N745" s="12" t="s">
        <v>1230</v>
      </c>
      <c r="O745" s="12" t="s">
        <v>1230</v>
      </c>
      <c r="P745" s="12" t="s">
        <v>1592</v>
      </c>
      <c r="Q745" s="64">
        <v>0</v>
      </c>
      <c r="R745" s="64">
        <v>0</v>
      </c>
      <c r="S745" s="64">
        <v>0</v>
      </c>
      <c r="T745" s="37" t="s">
        <v>41</v>
      </c>
      <c r="U745" s="131" t="s">
        <v>2516</v>
      </c>
      <c r="V745" s="216" t="s">
        <v>184</v>
      </c>
      <c r="W745" s="131" t="s">
        <v>799</v>
      </c>
      <c r="X745" s="215" t="s">
        <v>78</v>
      </c>
    </row>
    <row r="746" spans="1:24" ht="142.5" hidden="1">
      <c r="A746" s="37" t="s">
        <v>1587</v>
      </c>
      <c r="B746" s="37" t="s">
        <v>1588</v>
      </c>
      <c r="C746" s="37" t="s">
        <v>1658</v>
      </c>
      <c r="D746" s="37" t="s">
        <v>1659</v>
      </c>
      <c r="E746" s="37">
        <v>15</v>
      </c>
      <c r="F746" s="37" t="s">
        <v>1664</v>
      </c>
      <c r="G746" s="37" t="s">
        <v>45</v>
      </c>
      <c r="H746" s="37" t="s">
        <v>36</v>
      </c>
      <c r="I746" s="37" t="s">
        <v>37</v>
      </c>
      <c r="J746" s="62">
        <v>20</v>
      </c>
      <c r="K746" s="12">
        <v>2020</v>
      </c>
      <c r="L746" s="201"/>
      <c r="M746" s="12">
        <v>30</v>
      </c>
      <c r="N746" s="12" t="s">
        <v>1230</v>
      </c>
      <c r="O746" s="12" t="s">
        <v>1230</v>
      </c>
      <c r="P746" s="12" t="s">
        <v>1592</v>
      </c>
      <c r="Q746" s="64">
        <v>0</v>
      </c>
      <c r="R746" s="64">
        <v>0</v>
      </c>
      <c r="S746" s="64">
        <v>0</v>
      </c>
      <c r="T746" s="37" t="s">
        <v>41</v>
      </c>
      <c r="U746" s="131" t="s">
        <v>2516</v>
      </c>
      <c r="V746" s="216" t="s">
        <v>184</v>
      </c>
      <c r="W746" s="131" t="s">
        <v>799</v>
      </c>
      <c r="X746" s="215" t="s">
        <v>78</v>
      </c>
    </row>
    <row r="747" spans="1:24" ht="142.5" hidden="1">
      <c r="A747" s="37" t="s">
        <v>1587</v>
      </c>
      <c r="B747" s="37" t="s">
        <v>1935</v>
      </c>
      <c r="C747" s="37" t="s">
        <v>1936</v>
      </c>
      <c r="D747" s="37" t="s">
        <v>1940</v>
      </c>
      <c r="E747" s="37">
        <v>15</v>
      </c>
      <c r="F747" s="37" t="s">
        <v>1960</v>
      </c>
      <c r="G747" s="37" t="s">
        <v>45</v>
      </c>
      <c r="H747" s="37" t="s">
        <v>36</v>
      </c>
      <c r="I747" s="37" t="s">
        <v>37</v>
      </c>
      <c r="J747" s="62">
        <v>16</v>
      </c>
      <c r="K747" s="12" t="s">
        <v>1230</v>
      </c>
      <c r="L747" s="201"/>
      <c r="M747" s="37">
        <v>14</v>
      </c>
      <c r="N747" s="37" t="s">
        <v>1230</v>
      </c>
      <c r="O747" s="37" t="s">
        <v>1230</v>
      </c>
      <c r="P747" s="37" t="s">
        <v>1943</v>
      </c>
      <c r="Q747" s="60">
        <v>0</v>
      </c>
      <c r="R747" s="60">
        <v>0</v>
      </c>
      <c r="S747" s="60">
        <v>0</v>
      </c>
      <c r="T747" s="37" t="s">
        <v>41</v>
      </c>
      <c r="U747" s="131" t="s">
        <v>2508</v>
      </c>
      <c r="V747" s="210" t="s">
        <v>1036</v>
      </c>
      <c r="W747" s="131" t="s">
        <v>1961</v>
      </c>
      <c r="X747" s="215" t="s">
        <v>78</v>
      </c>
    </row>
    <row r="748" spans="1:24" ht="85.5" hidden="1">
      <c r="A748" s="37" t="s">
        <v>1587</v>
      </c>
      <c r="B748" s="37" t="s">
        <v>1935</v>
      </c>
      <c r="C748" s="37" t="s">
        <v>2001</v>
      </c>
      <c r="D748" s="37" t="s">
        <v>1978</v>
      </c>
      <c r="E748" s="37">
        <v>15</v>
      </c>
      <c r="F748" s="37" t="s">
        <v>2005</v>
      </c>
      <c r="G748" s="37" t="s">
        <v>45</v>
      </c>
      <c r="H748" s="37" t="s">
        <v>36</v>
      </c>
      <c r="I748" s="37" t="s">
        <v>37</v>
      </c>
      <c r="J748" s="62"/>
      <c r="K748" s="12" t="s">
        <v>1230</v>
      </c>
      <c r="L748" s="201"/>
      <c r="M748" s="37">
        <v>5</v>
      </c>
      <c r="N748" s="37" t="s">
        <v>1230</v>
      </c>
      <c r="O748" s="37" t="s">
        <v>1230</v>
      </c>
      <c r="P748" s="37" t="s">
        <v>1175</v>
      </c>
      <c r="Q748" s="60">
        <v>0</v>
      </c>
      <c r="R748" s="60">
        <v>0</v>
      </c>
      <c r="S748" s="60">
        <v>0</v>
      </c>
      <c r="T748" s="37" t="s">
        <v>41</v>
      </c>
      <c r="U748" s="131" t="s">
        <v>2497</v>
      </c>
      <c r="V748" s="131" t="s">
        <v>48</v>
      </c>
      <c r="W748" s="131" t="s">
        <v>49</v>
      </c>
      <c r="X748" s="219" t="s">
        <v>50</v>
      </c>
    </row>
    <row r="749" spans="1:24" ht="135" hidden="1">
      <c r="A749" s="37" t="s">
        <v>1587</v>
      </c>
      <c r="B749" s="37" t="s">
        <v>1832</v>
      </c>
      <c r="C749" s="37" t="s">
        <v>1832</v>
      </c>
      <c r="D749" s="37" t="s">
        <v>1847</v>
      </c>
      <c r="E749" s="37">
        <v>15</v>
      </c>
      <c r="F749" s="12" t="s">
        <v>1875</v>
      </c>
      <c r="G749" s="12" t="s">
        <v>45</v>
      </c>
      <c r="H749" s="37" t="s">
        <v>36</v>
      </c>
      <c r="I749" s="37" t="s">
        <v>37</v>
      </c>
      <c r="J749" s="62">
        <v>24</v>
      </c>
      <c r="K749" s="12" t="s">
        <v>1230</v>
      </c>
      <c r="L749" s="201"/>
      <c r="M749" s="37">
        <v>15</v>
      </c>
      <c r="N749" s="37" t="s">
        <v>1230</v>
      </c>
      <c r="O749" s="37" t="s">
        <v>1230</v>
      </c>
      <c r="P749" s="37" t="s">
        <v>247</v>
      </c>
      <c r="Q749" s="60">
        <v>0</v>
      </c>
      <c r="R749" s="60">
        <v>0</v>
      </c>
      <c r="S749" s="60">
        <v>0</v>
      </c>
      <c r="T749" s="37" t="s">
        <v>41</v>
      </c>
      <c r="U749" s="131" t="s">
        <v>2499</v>
      </c>
      <c r="V749" s="131" t="s">
        <v>184</v>
      </c>
      <c r="W749" s="131" t="s">
        <v>549</v>
      </c>
      <c r="X749" s="215" t="s">
        <v>58</v>
      </c>
    </row>
    <row r="750" spans="1:24" ht="142.5" hidden="1">
      <c r="A750" s="37" t="s">
        <v>1587</v>
      </c>
      <c r="B750" s="37" t="s">
        <v>1588</v>
      </c>
      <c r="C750" s="37" t="s">
        <v>1658</v>
      </c>
      <c r="D750" s="37" t="s">
        <v>1659</v>
      </c>
      <c r="E750" s="37">
        <v>15</v>
      </c>
      <c r="F750" s="37" t="s">
        <v>1665</v>
      </c>
      <c r="G750" s="37" t="s">
        <v>145</v>
      </c>
      <c r="H750" s="37" t="s">
        <v>36</v>
      </c>
      <c r="I750" s="37" t="s">
        <v>46</v>
      </c>
      <c r="J750" s="62">
        <v>390</v>
      </c>
      <c r="K750" s="143" t="s">
        <v>1666</v>
      </c>
      <c r="L750" s="143" t="s">
        <v>156</v>
      </c>
      <c r="M750" s="12">
        <v>1</v>
      </c>
      <c r="N750" s="12">
        <v>1491178</v>
      </c>
      <c r="O750" s="12" t="s">
        <v>1667</v>
      </c>
      <c r="P750" s="12" t="s">
        <v>162</v>
      </c>
      <c r="Q750" s="64">
        <v>0</v>
      </c>
      <c r="R750" s="64">
        <v>0</v>
      </c>
      <c r="S750" s="64">
        <v>0</v>
      </c>
      <c r="T750" s="37" t="s">
        <v>145</v>
      </c>
      <c r="V750" s="131" t="s">
        <v>201</v>
      </c>
      <c r="W750" s="131" t="s">
        <v>202</v>
      </c>
      <c r="X750" s="217"/>
    </row>
    <row r="751" spans="1:24" ht="142.5" hidden="1">
      <c r="A751" s="37" t="s">
        <v>1587</v>
      </c>
      <c r="B751" s="37" t="s">
        <v>1935</v>
      </c>
      <c r="C751" s="37" t="s">
        <v>2001</v>
      </c>
      <c r="D751" s="37" t="s">
        <v>2006</v>
      </c>
      <c r="E751" s="37">
        <v>15</v>
      </c>
      <c r="F751" s="37" t="s">
        <v>2007</v>
      </c>
      <c r="G751" s="37" t="s">
        <v>35</v>
      </c>
      <c r="H751" s="37" t="s">
        <v>310</v>
      </c>
      <c r="I751" s="37" t="s">
        <v>37</v>
      </c>
      <c r="J751" s="62">
        <v>30</v>
      </c>
      <c r="K751" s="12" t="s">
        <v>2008</v>
      </c>
      <c r="L751" s="201"/>
      <c r="M751" s="37">
        <v>1</v>
      </c>
      <c r="N751" s="37">
        <v>156811</v>
      </c>
      <c r="O751" s="37" t="s">
        <v>2009</v>
      </c>
      <c r="P751" s="37" t="s">
        <v>162</v>
      </c>
      <c r="Q751" s="60">
        <v>1980</v>
      </c>
      <c r="R751" s="60">
        <v>13000</v>
      </c>
      <c r="S751" s="60">
        <v>14980</v>
      </c>
      <c r="T751" s="37" t="s">
        <v>41</v>
      </c>
      <c r="U751" s="37"/>
      <c r="V751" s="216" t="s">
        <v>218</v>
      </c>
      <c r="W751" s="216" t="s">
        <v>219</v>
      </c>
      <c r="X751" s="217"/>
    </row>
    <row r="752" spans="1:24" ht="142.5" hidden="1">
      <c r="A752" s="37" t="s">
        <v>1587</v>
      </c>
      <c r="B752" s="37" t="s">
        <v>1935</v>
      </c>
      <c r="C752" s="37" t="s">
        <v>2001</v>
      </c>
      <c r="D752" s="37" t="s">
        <v>2006</v>
      </c>
      <c r="E752" s="37">
        <v>15</v>
      </c>
      <c r="F752" s="37" t="s">
        <v>1203</v>
      </c>
      <c r="G752" s="37" t="s">
        <v>35</v>
      </c>
      <c r="H752" s="37" t="s">
        <v>310</v>
      </c>
      <c r="I752" s="37" t="s">
        <v>37</v>
      </c>
      <c r="J752" s="62">
        <v>40</v>
      </c>
      <c r="K752" s="12" t="s">
        <v>2010</v>
      </c>
      <c r="L752" s="201"/>
      <c r="M752" s="37">
        <v>1</v>
      </c>
      <c r="N752" s="37">
        <v>156811</v>
      </c>
      <c r="O752" s="37" t="s">
        <v>2009</v>
      </c>
      <c r="P752" s="37" t="s">
        <v>162</v>
      </c>
      <c r="Q752" s="60">
        <v>980</v>
      </c>
      <c r="R752" s="60">
        <v>6000</v>
      </c>
      <c r="S752" s="60">
        <v>6980</v>
      </c>
      <c r="T752" s="37" t="s">
        <v>41</v>
      </c>
      <c r="U752" s="60" t="s">
        <v>2367</v>
      </c>
      <c r="V752" s="227" t="s">
        <v>218</v>
      </c>
      <c r="W752" s="216" t="s">
        <v>568</v>
      </c>
      <c r="X752" s="217"/>
    </row>
    <row r="753" spans="1:24" ht="171" hidden="1">
      <c r="A753" s="37" t="s">
        <v>1587</v>
      </c>
      <c r="B753" s="37" t="s">
        <v>1891</v>
      </c>
      <c r="C753" s="37" t="s">
        <v>1902</v>
      </c>
      <c r="D753" s="37" t="s">
        <v>1899</v>
      </c>
      <c r="E753" s="37">
        <v>20</v>
      </c>
      <c r="F753" s="37" t="s">
        <v>1903</v>
      </c>
      <c r="G753" s="37" t="s">
        <v>35</v>
      </c>
      <c r="H753" s="37" t="s">
        <v>310</v>
      </c>
      <c r="I753" s="37" t="s">
        <v>37</v>
      </c>
      <c r="J753" s="65">
        <v>30</v>
      </c>
      <c r="K753" s="37" t="s">
        <v>1904</v>
      </c>
      <c r="L753" s="201"/>
      <c r="M753" s="37">
        <v>1</v>
      </c>
      <c r="N753" s="37">
        <v>1712490</v>
      </c>
      <c r="O753" s="37" t="s">
        <v>1905</v>
      </c>
      <c r="P753" s="37" t="s">
        <v>162</v>
      </c>
      <c r="Q753" s="60">
        <v>4000</v>
      </c>
      <c r="R753" s="60">
        <v>15300</v>
      </c>
      <c r="S753" s="60">
        <v>19300</v>
      </c>
      <c r="T753" s="37" t="s">
        <v>41</v>
      </c>
      <c r="U753" s="37"/>
      <c r="V753" s="131" t="s">
        <v>866</v>
      </c>
      <c r="W753" s="216" t="s">
        <v>1014</v>
      </c>
      <c r="X753" s="217"/>
    </row>
    <row r="754" spans="1:24" ht="185.25" hidden="1">
      <c r="A754" s="37" t="s">
        <v>1587</v>
      </c>
      <c r="B754" s="37" t="s">
        <v>1891</v>
      </c>
      <c r="C754" s="37" t="s">
        <v>1892</v>
      </c>
      <c r="D754" s="37" t="s">
        <v>1893</v>
      </c>
      <c r="E754" s="37">
        <v>20</v>
      </c>
      <c r="F754" s="37" t="s">
        <v>1894</v>
      </c>
      <c r="G754" s="37" t="s">
        <v>35</v>
      </c>
      <c r="H754" s="37" t="s">
        <v>310</v>
      </c>
      <c r="I754" s="37" t="s">
        <v>37</v>
      </c>
      <c r="J754" s="65">
        <v>16</v>
      </c>
      <c r="K754" s="242" t="s">
        <v>1895</v>
      </c>
      <c r="L754" s="201"/>
      <c r="M754" s="37">
        <v>1</v>
      </c>
      <c r="N754" s="37">
        <v>1476493</v>
      </c>
      <c r="O754" s="37" t="s">
        <v>1896</v>
      </c>
      <c r="P754" s="37" t="s">
        <v>162</v>
      </c>
      <c r="Q754" s="60">
        <v>1000</v>
      </c>
      <c r="R754" s="60">
        <v>0</v>
      </c>
      <c r="S754" s="60">
        <v>1000</v>
      </c>
      <c r="T754" s="37" t="s">
        <v>41</v>
      </c>
      <c r="U754" s="37"/>
      <c r="V754" s="131" t="s">
        <v>866</v>
      </c>
      <c r="W754" s="216" t="s">
        <v>1014</v>
      </c>
      <c r="X754" s="217"/>
    </row>
    <row r="755" spans="1:24" ht="85.5" hidden="1">
      <c r="A755" s="12" t="s">
        <v>1587</v>
      </c>
      <c r="B755" s="12" t="s">
        <v>1588</v>
      </c>
      <c r="C755" s="12" t="s">
        <v>1589</v>
      </c>
      <c r="D755" s="12" t="s">
        <v>1590</v>
      </c>
      <c r="E755" s="12">
        <v>15</v>
      </c>
      <c r="F755" s="12" t="s">
        <v>394</v>
      </c>
      <c r="G755" s="12" t="s">
        <v>35</v>
      </c>
      <c r="H755" s="12" t="s">
        <v>310</v>
      </c>
      <c r="I755" s="12" t="s">
        <v>37</v>
      </c>
      <c r="J755" s="62">
        <v>40</v>
      </c>
      <c r="K755" s="143">
        <v>44105</v>
      </c>
      <c r="L755" s="201"/>
      <c r="M755" s="12">
        <v>2</v>
      </c>
      <c r="N755" s="12" t="s">
        <v>1230</v>
      </c>
      <c r="O755" s="12" t="s">
        <v>1230</v>
      </c>
      <c r="P755" s="12" t="s">
        <v>1592</v>
      </c>
      <c r="Q755" s="64">
        <v>3850</v>
      </c>
      <c r="R755" s="64">
        <v>4000</v>
      </c>
      <c r="S755" s="64">
        <v>15700</v>
      </c>
      <c r="T755" s="12" t="s">
        <v>41</v>
      </c>
      <c r="U755" s="12" t="s">
        <v>2517</v>
      </c>
      <c r="V755" s="216" t="s">
        <v>218</v>
      </c>
      <c r="W755" s="216" t="s">
        <v>398</v>
      </c>
      <c r="X755" s="217"/>
    </row>
    <row r="756" spans="1:24" ht="156.75" hidden="1">
      <c r="A756" s="37" t="s">
        <v>1587</v>
      </c>
      <c r="B756" s="37" t="s">
        <v>1935</v>
      </c>
      <c r="C756" s="37" t="s">
        <v>2001</v>
      </c>
      <c r="D756" s="37" t="s">
        <v>2011</v>
      </c>
      <c r="E756" s="37">
        <v>15</v>
      </c>
      <c r="F756" s="37" t="s">
        <v>1963</v>
      </c>
      <c r="G756" s="37" t="s">
        <v>45</v>
      </c>
      <c r="H756" s="37" t="s">
        <v>36</v>
      </c>
      <c r="I756" s="37" t="s">
        <v>46</v>
      </c>
      <c r="J756" s="62">
        <v>20</v>
      </c>
      <c r="K756" s="143">
        <v>44044</v>
      </c>
      <c r="L756" s="201"/>
      <c r="M756" s="37">
        <v>1</v>
      </c>
      <c r="N756" s="37">
        <v>1627800</v>
      </c>
      <c r="O756" s="37" t="s">
        <v>2012</v>
      </c>
      <c r="P756" s="37" t="s">
        <v>268</v>
      </c>
      <c r="Q756" s="60">
        <v>0</v>
      </c>
      <c r="R756" s="60">
        <v>0</v>
      </c>
      <c r="S756" s="60">
        <v>0</v>
      </c>
      <c r="T756" s="37" t="s">
        <v>41</v>
      </c>
      <c r="U756" s="37"/>
      <c r="V756" s="131" t="s">
        <v>48</v>
      </c>
      <c r="W756" s="216" t="s">
        <v>188</v>
      </c>
      <c r="X756" s="219" t="s">
        <v>50</v>
      </c>
    </row>
    <row r="757" spans="1:24" ht="156.75" hidden="1">
      <c r="A757" s="37" t="s">
        <v>1587</v>
      </c>
      <c r="B757" s="37" t="s">
        <v>1935</v>
      </c>
      <c r="C757" s="37" t="s">
        <v>1936</v>
      </c>
      <c r="D757" s="37" t="s">
        <v>1962</v>
      </c>
      <c r="E757" s="37">
        <v>15</v>
      </c>
      <c r="F757" s="37" t="s">
        <v>1963</v>
      </c>
      <c r="G757" s="37" t="s">
        <v>45</v>
      </c>
      <c r="H757" s="37" t="s">
        <v>36</v>
      </c>
      <c r="I757" s="37" t="s">
        <v>46</v>
      </c>
      <c r="J757" s="62">
        <v>20</v>
      </c>
      <c r="K757" s="143">
        <v>44075</v>
      </c>
      <c r="L757" s="201"/>
      <c r="M757" s="37">
        <v>1</v>
      </c>
      <c r="N757" s="37">
        <v>1481088</v>
      </c>
      <c r="O757" s="37" t="s">
        <v>1964</v>
      </c>
      <c r="P757" s="37" t="s">
        <v>162</v>
      </c>
      <c r="Q757" s="60">
        <v>0</v>
      </c>
      <c r="R757" s="60">
        <v>0</v>
      </c>
      <c r="S757" s="60">
        <v>0</v>
      </c>
      <c r="T757" s="37" t="s">
        <v>41</v>
      </c>
      <c r="U757" s="37"/>
      <c r="V757" s="131" t="s">
        <v>48</v>
      </c>
      <c r="W757" s="216" t="s">
        <v>188</v>
      </c>
      <c r="X757" s="219" t="s">
        <v>50</v>
      </c>
    </row>
    <row r="758" spans="1:24" ht="171" hidden="1">
      <c r="A758" s="37" t="s">
        <v>1587</v>
      </c>
      <c r="B758" s="37" t="s">
        <v>1891</v>
      </c>
      <c r="C758" s="37" t="s">
        <v>1902</v>
      </c>
      <c r="D758" s="37" t="s">
        <v>1899</v>
      </c>
      <c r="E758" s="37">
        <v>20</v>
      </c>
      <c r="F758" s="37" t="s">
        <v>1906</v>
      </c>
      <c r="G758" s="37" t="s">
        <v>35</v>
      </c>
      <c r="H758" s="37" t="s">
        <v>310</v>
      </c>
      <c r="I758" s="37" t="s">
        <v>37</v>
      </c>
      <c r="J758" s="65">
        <v>36</v>
      </c>
      <c r="K758" s="37" t="s">
        <v>1230</v>
      </c>
      <c r="L758" s="201"/>
      <c r="M758" s="37">
        <v>1</v>
      </c>
      <c r="N758" s="37">
        <v>2090737</v>
      </c>
      <c r="O758" s="37" t="s">
        <v>1907</v>
      </c>
      <c r="P758" s="37" t="s">
        <v>268</v>
      </c>
      <c r="Q758" s="60">
        <v>4500</v>
      </c>
      <c r="R758" s="60">
        <v>0</v>
      </c>
      <c r="S758" s="60">
        <v>4500</v>
      </c>
      <c r="T758" s="37" t="s">
        <v>41</v>
      </c>
      <c r="U758" s="37" t="s">
        <v>2369</v>
      </c>
      <c r="V758" s="131" t="s">
        <v>866</v>
      </c>
      <c r="W758" s="216" t="s">
        <v>1014</v>
      </c>
      <c r="X758" s="217"/>
    </row>
    <row r="759" spans="1:24" ht="114.95" hidden="1" customHeight="1">
      <c r="A759" s="37" t="s">
        <v>1587</v>
      </c>
      <c r="B759" s="37" t="s">
        <v>1588</v>
      </c>
      <c r="C759" s="37" t="s">
        <v>1588</v>
      </c>
      <c r="D759" s="37" t="s">
        <v>1619</v>
      </c>
      <c r="E759" s="37">
        <v>15</v>
      </c>
      <c r="F759" s="37" t="s">
        <v>1632</v>
      </c>
      <c r="G759" s="37" t="s">
        <v>145</v>
      </c>
      <c r="H759" s="37" t="s">
        <v>265</v>
      </c>
      <c r="I759" s="37" t="s">
        <v>37</v>
      </c>
      <c r="J759" s="62"/>
      <c r="K759" s="143">
        <v>43922</v>
      </c>
      <c r="L759" s="143" t="s">
        <v>147</v>
      </c>
      <c r="M759" s="12">
        <v>1</v>
      </c>
      <c r="N759" s="12">
        <v>1492742</v>
      </c>
      <c r="O759" s="12" t="s">
        <v>1633</v>
      </c>
      <c r="P759" s="12" t="s">
        <v>107</v>
      </c>
      <c r="Q759" s="64">
        <v>0</v>
      </c>
      <c r="R759" s="64">
        <v>0</v>
      </c>
      <c r="S759" s="64">
        <v>0</v>
      </c>
      <c r="T759" s="37" t="s">
        <v>145</v>
      </c>
      <c r="U759" s="37" t="s">
        <v>2370</v>
      </c>
      <c r="V759" s="37"/>
      <c r="W759" s="216" t="s">
        <v>1328</v>
      </c>
      <c r="X759" s="215"/>
    </row>
    <row r="760" spans="1:24" ht="114" hidden="1">
      <c r="A760" s="37" t="s">
        <v>1587</v>
      </c>
      <c r="B760" s="37" t="s">
        <v>1588</v>
      </c>
      <c r="C760" s="37" t="s">
        <v>1644</v>
      </c>
      <c r="D760" s="37" t="s">
        <v>1649</v>
      </c>
      <c r="E760" s="37">
        <v>15</v>
      </c>
      <c r="F760" s="37" t="s">
        <v>1650</v>
      </c>
      <c r="G760" s="37" t="s">
        <v>145</v>
      </c>
      <c r="H760" s="37" t="s">
        <v>154</v>
      </c>
      <c r="I760" s="37" t="s">
        <v>37</v>
      </c>
      <c r="J760" s="62"/>
      <c r="K760" s="143">
        <v>44044</v>
      </c>
      <c r="L760" s="143" t="s">
        <v>759</v>
      </c>
      <c r="M760" s="12">
        <v>1</v>
      </c>
      <c r="N760" s="12">
        <v>2090481</v>
      </c>
      <c r="O760" s="12" t="s">
        <v>1651</v>
      </c>
      <c r="P760" s="12" t="s">
        <v>268</v>
      </c>
      <c r="Q760" s="64">
        <v>0</v>
      </c>
      <c r="R760" s="64">
        <v>0</v>
      </c>
      <c r="S760" s="64">
        <v>0</v>
      </c>
      <c r="T760" s="37" t="s">
        <v>145</v>
      </c>
      <c r="U760" s="37" t="s">
        <v>2371</v>
      </c>
      <c r="V760" s="37"/>
      <c r="W760" s="216" t="s">
        <v>1328</v>
      </c>
      <c r="X760" s="217"/>
    </row>
    <row r="761" spans="1:24" ht="57" hidden="1">
      <c r="A761" s="12" t="s">
        <v>1587</v>
      </c>
      <c r="B761" s="12" t="s">
        <v>1891</v>
      </c>
      <c r="C761" s="12" t="s">
        <v>1892</v>
      </c>
      <c r="D761" s="12" t="s">
        <v>1897</v>
      </c>
      <c r="E761" s="12">
        <v>20</v>
      </c>
      <c r="F761" s="12" t="s">
        <v>538</v>
      </c>
      <c r="G761" s="12" t="s">
        <v>45</v>
      </c>
      <c r="H761" s="12" t="s">
        <v>36</v>
      </c>
      <c r="I761" s="12" t="s">
        <v>37</v>
      </c>
      <c r="J761" s="62">
        <v>40</v>
      </c>
      <c r="K761" s="37" t="s">
        <v>1230</v>
      </c>
      <c r="L761" s="201"/>
      <c r="M761" s="12">
        <v>1</v>
      </c>
      <c r="N761" s="12">
        <v>1491165</v>
      </c>
      <c r="O761" s="12" t="s">
        <v>1898</v>
      </c>
      <c r="P761" s="37" t="s">
        <v>162</v>
      </c>
      <c r="Q761" s="64">
        <v>0</v>
      </c>
      <c r="R761" s="60">
        <v>0</v>
      </c>
      <c r="S761" s="64">
        <v>0</v>
      </c>
      <c r="T761" s="12" t="s">
        <v>41</v>
      </c>
      <c r="U761" s="210" t="s">
        <v>2518</v>
      </c>
      <c r="V761" s="213" t="s">
        <v>539</v>
      </c>
      <c r="W761" s="214" t="s">
        <v>540</v>
      </c>
      <c r="X761" s="215" t="s">
        <v>58</v>
      </c>
    </row>
    <row r="762" spans="1:24" ht="85.5" hidden="1">
      <c r="A762" s="37" t="s">
        <v>1587</v>
      </c>
      <c r="B762" s="37" t="s">
        <v>1588</v>
      </c>
      <c r="C762" s="37" t="s">
        <v>1588</v>
      </c>
      <c r="D762" s="37" t="s">
        <v>1634</v>
      </c>
      <c r="E762" s="37">
        <v>15</v>
      </c>
      <c r="F762" s="37" t="s">
        <v>1635</v>
      </c>
      <c r="G762" s="37" t="s">
        <v>45</v>
      </c>
      <c r="H762" s="37" t="s">
        <v>36</v>
      </c>
      <c r="I762" s="37" t="s">
        <v>37</v>
      </c>
      <c r="J762" s="62">
        <v>40</v>
      </c>
      <c r="K762" s="12">
        <v>2020</v>
      </c>
      <c r="L762" s="201"/>
      <c r="M762" s="12">
        <v>5</v>
      </c>
      <c r="N762" s="12" t="s">
        <v>1230</v>
      </c>
      <c r="O762" s="12" t="s">
        <v>1230</v>
      </c>
      <c r="P762" s="12" t="s">
        <v>1592</v>
      </c>
      <c r="Q762" s="64">
        <v>0</v>
      </c>
      <c r="R762" s="64">
        <v>0</v>
      </c>
      <c r="S762" s="64">
        <v>0</v>
      </c>
      <c r="T762" s="37" t="s">
        <v>41</v>
      </c>
      <c r="U762" s="37"/>
      <c r="V762" s="131" t="s">
        <v>48</v>
      </c>
      <c r="W762" s="216" t="s">
        <v>455</v>
      </c>
      <c r="X762" s="215" t="s">
        <v>58</v>
      </c>
    </row>
    <row r="763" spans="1:24" ht="85.5" hidden="1">
      <c r="A763" s="37" t="s">
        <v>1587</v>
      </c>
      <c r="B763" s="37" t="s">
        <v>1588</v>
      </c>
      <c r="C763" s="37" t="s">
        <v>1588</v>
      </c>
      <c r="D763" s="37" t="s">
        <v>1636</v>
      </c>
      <c r="E763" s="37">
        <v>15</v>
      </c>
      <c r="F763" s="37" t="s">
        <v>1635</v>
      </c>
      <c r="G763" s="37" t="s">
        <v>45</v>
      </c>
      <c r="H763" s="37" t="s">
        <v>36</v>
      </c>
      <c r="I763" s="37" t="s">
        <v>37</v>
      </c>
      <c r="J763" s="62">
        <v>40</v>
      </c>
      <c r="K763" s="12">
        <v>2020</v>
      </c>
      <c r="L763" s="201"/>
      <c r="M763" s="12">
        <v>5</v>
      </c>
      <c r="N763" s="12" t="s">
        <v>1230</v>
      </c>
      <c r="O763" s="12" t="s">
        <v>1230</v>
      </c>
      <c r="P763" s="12" t="s">
        <v>1592</v>
      </c>
      <c r="Q763" s="64">
        <v>0</v>
      </c>
      <c r="R763" s="64">
        <v>0</v>
      </c>
      <c r="S763" s="64">
        <v>0</v>
      </c>
      <c r="T763" s="37" t="s">
        <v>41</v>
      </c>
      <c r="U763" s="37"/>
      <c r="V763" s="131" t="s">
        <v>48</v>
      </c>
      <c r="W763" s="216" t="s">
        <v>455</v>
      </c>
      <c r="X763" s="215" t="s">
        <v>58</v>
      </c>
    </row>
    <row r="764" spans="1:24" ht="114" hidden="1">
      <c r="A764" s="37" t="s">
        <v>1587</v>
      </c>
      <c r="B764" s="37" t="s">
        <v>1588</v>
      </c>
      <c r="C764" s="37" t="s">
        <v>1644</v>
      </c>
      <c r="D764" s="37" t="s">
        <v>1649</v>
      </c>
      <c r="E764" s="37">
        <v>15</v>
      </c>
      <c r="F764" s="37" t="s">
        <v>1635</v>
      </c>
      <c r="G764" s="37" t="s">
        <v>45</v>
      </c>
      <c r="H764" s="37" t="s">
        <v>36</v>
      </c>
      <c r="I764" s="37" t="s">
        <v>37</v>
      </c>
      <c r="J764" s="62">
        <v>40</v>
      </c>
      <c r="K764" s="12">
        <v>2020</v>
      </c>
      <c r="L764" s="201"/>
      <c r="M764" s="12">
        <v>5</v>
      </c>
      <c r="N764" s="12" t="s">
        <v>1230</v>
      </c>
      <c r="O764" s="12" t="s">
        <v>1230</v>
      </c>
      <c r="P764" s="12" t="s">
        <v>1592</v>
      </c>
      <c r="Q764" s="64">
        <v>0</v>
      </c>
      <c r="R764" s="64">
        <v>0</v>
      </c>
      <c r="S764" s="64">
        <v>0</v>
      </c>
      <c r="T764" s="37" t="s">
        <v>41</v>
      </c>
      <c r="U764" s="37"/>
      <c r="V764" s="131" t="s">
        <v>48</v>
      </c>
      <c r="W764" s="216" t="s">
        <v>455</v>
      </c>
      <c r="X764" s="215" t="s">
        <v>58</v>
      </c>
    </row>
    <row r="765" spans="1:24" ht="128.25" hidden="1">
      <c r="A765" s="37" t="s">
        <v>1587</v>
      </c>
      <c r="B765" s="37" t="s">
        <v>1588</v>
      </c>
      <c r="C765" s="37" t="s">
        <v>1644</v>
      </c>
      <c r="D765" s="37" t="s">
        <v>1652</v>
      </c>
      <c r="E765" s="37">
        <v>15</v>
      </c>
      <c r="F765" s="37" t="s">
        <v>1635</v>
      </c>
      <c r="G765" s="37" t="s">
        <v>45</v>
      </c>
      <c r="H765" s="37" t="s">
        <v>36</v>
      </c>
      <c r="I765" s="37" t="s">
        <v>37</v>
      </c>
      <c r="J765" s="62">
        <v>40</v>
      </c>
      <c r="K765" s="12">
        <v>2020</v>
      </c>
      <c r="L765" s="201"/>
      <c r="M765" s="12">
        <v>5</v>
      </c>
      <c r="N765" s="12" t="s">
        <v>1230</v>
      </c>
      <c r="O765" s="12" t="s">
        <v>1230</v>
      </c>
      <c r="P765" s="12" t="s">
        <v>1592</v>
      </c>
      <c r="Q765" s="64">
        <v>0</v>
      </c>
      <c r="R765" s="64">
        <v>0</v>
      </c>
      <c r="S765" s="64">
        <v>0</v>
      </c>
      <c r="T765" s="37" t="s">
        <v>41</v>
      </c>
      <c r="U765" s="37"/>
      <c r="V765" s="131" t="s">
        <v>48</v>
      </c>
      <c r="W765" s="216" t="s">
        <v>455</v>
      </c>
      <c r="X765" s="215" t="s">
        <v>58</v>
      </c>
    </row>
    <row r="766" spans="1:24" ht="156.75" hidden="1">
      <c r="A766" s="37" t="s">
        <v>1587</v>
      </c>
      <c r="B766" s="37" t="s">
        <v>1588</v>
      </c>
      <c r="C766" s="37" t="s">
        <v>1644</v>
      </c>
      <c r="D766" s="37" t="s">
        <v>1653</v>
      </c>
      <c r="E766" s="37">
        <v>15</v>
      </c>
      <c r="F766" s="37" t="s">
        <v>1635</v>
      </c>
      <c r="G766" s="37" t="s">
        <v>45</v>
      </c>
      <c r="H766" s="37" t="s">
        <v>36</v>
      </c>
      <c r="I766" s="37" t="s">
        <v>37</v>
      </c>
      <c r="J766" s="62">
        <v>40</v>
      </c>
      <c r="K766" s="12">
        <v>2020</v>
      </c>
      <c r="L766" s="201"/>
      <c r="M766" s="12">
        <v>5</v>
      </c>
      <c r="N766" s="12" t="s">
        <v>1230</v>
      </c>
      <c r="O766" s="12" t="s">
        <v>1230</v>
      </c>
      <c r="P766" s="12" t="s">
        <v>1592</v>
      </c>
      <c r="Q766" s="64">
        <v>0</v>
      </c>
      <c r="R766" s="64">
        <v>0</v>
      </c>
      <c r="S766" s="64">
        <v>0</v>
      </c>
      <c r="T766" s="37" t="s">
        <v>41</v>
      </c>
      <c r="U766" s="37"/>
      <c r="V766" s="131" t="s">
        <v>48</v>
      </c>
      <c r="W766" s="216" t="s">
        <v>455</v>
      </c>
      <c r="X766" s="215" t="s">
        <v>58</v>
      </c>
    </row>
    <row r="767" spans="1:24" ht="85.5" hidden="1">
      <c r="A767" s="37" t="s">
        <v>1587</v>
      </c>
      <c r="B767" s="37" t="s">
        <v>1588</v>
      </c>
      <c r="C767" s="37" t="s">
        <v>1589</v>
      </c>
      <c r="D767" s="37" t="s">
        <v>1590</v>
      </c>
      <c r="E767" s="37">
        <v>15</v>
      </c>
      <c r="F767" s="37" t="s">
        <v>1604</v>
      </c>
      <c r="G767" s="37" t="s">
        <v>35</v>
      </c>
      <c r="H767" s="37" t="s">
        <v>36</v>
      </c>
      <c r="I767" s="37" t="s">
        <v>37</v>
      </c>
      <c r="J767" s="62">
        <v>40</v>
      </c>
      <c r="K767" s="12">
        <v>2020</v>
      </c>
      <c r="L767" s="201"/>
      <c r="M767" s="12">
        <v>3</v>
      </c>
      <c r="N767" s="12" t="s">
        <v>1230</v>
      </c>
      <c r="O767" s="12" t="s">
        <v>1230</v>
      </c>
      <c r="P767" s="12" t="s">
        <v>1592</v>
      </c>
      <c r="Q767" s="64">
        <v>14875</v>
      </c>
      <c r="R767" s="64">
        <v>4000</v>
      </c>
      <c r="S767" s="64">
        <v>56625</v>
      </c>
      <c r="T767" s="37" t="s">
        <v>41</v>
      </c>
      <c r="U767" s="37"/>
      <c r="V767" s="213" t="s">
        <v>539</v>
      </c>
      <c r="W767" s="216" t="s">
        <v>540</v>
      </c>
      <c r="X767" s="217"/>
    </row>
    <row r="768" spans="1:24" ht="128.25" hidden="1">
      <c r="A768" s="37" t="s">
        <v>1587</v>
      </c>
      <c r="B768" s="37" t="s">
        <v>1935</v>
      </c>
      <c r="C768" s="37" t="s">
        <v>1936</v>
      </c>
      <c r="D768" s="37" t="s">
        <v>1965</v>
      </c>
      <c r="E768" s="37">
        <v>15</v>
      </c>
      <c r="F768" s="37" t="s">
        <v>1966</v>
      </c>
      <c r="G768" s="37" t="s">
        <v>145</v>
      </c>
      <c r="H768" s="37" t="s">
        <v>36</v>
      </c>
      <c r="I768" s="37" t="s">
        <v>46</v>
      </c>
      <c r="J768" s="62">
        <v>140</v>
      </c>
      <c r="K768" s="12" t="s">
        <v>1967</v>
      </c>
      <c r="L768" s="12" t="s">
        <v>216</v>
      </c>
      <c r="M768" s="37">
        <v>1</v>
      </c>
      <c r="N768" s="37">
        <v>1481088</v>
      </c>
      <c r="O768" s="37" t="s">
        <v>1964</v>
      </c>
      <c r="P768" s="37" t="s">
        <v>162</v>
      </c>
      <c r="Q768" s="60">
        <v>0</v>
      </c>
      <c r="R768" s="60">
        <v>0</v>
      </c>
      <c r="S768" s="60">
        <v>0</v>
      </c>
      <c r="T768" s="37" t="s">
        <v>145</v>
      </c>
      <c r="U768" s="37"/>
      <c r="V768" s="131" t="s">
        <v>866</v>
      </c>
      <c r="W768" s="216" t="s">
        <v>1014</v>
      </c>
      <c r="X768" s="217"/>
    </row>
    <row r="769" spans="1:24" ht="171" hidden="1">
      <c r="A769" s="37" t="s">
        <v>1587</v>
      </c>
      <c r="B769" s="37" t="s">
        <v>1891</v>
      </c>
      <c r="C769" s="37" t="s">
        <v>1902</v>
      </c>
      <c r="D769" s="37" t="s">
        <v>1899</v>
      </c>
      <c r="E769" s="37">
        <v>20</v>
      </c>
      <c r="F769" s="37" t="s">
        <v>1900</v>
      </c>
      <c r="G769" s="37" t="s">
        <v>35</v>
      </c>
      <c r="H769" s="37" t="s">
        <v>36</v>
      </c>
      <c r="I769" s="37" t="s">
        <v>37</v>
      </c>
      <c r="J769" s="62">
        <v>16</v>
      </c>
      <c r="K769" s="37" t="s">
        <v>293</v>
      </c>
      <c r="L769" s="201"/>
      <c r="M769" s="37">
        <v>1</v>
      </c>
      <c r="N769" s="37">
        <v>2091100</v>
      </c>
      <c r="O769" s="37" t="s">
        <v>1908</v>
      </c>
      <c r="P769" s="37" t="s">
        <v>268</v>
      </c>
      <c r="Q769" s="60">
        <v>1560</v>
      </c>
      <c r="R769" s="60">
        <v>1750</v>
      </c>
      <c r="S769" s="60">
        <v>3310</v>
      </c>
      <c r="T769" s="37" t="s">
        <v>41</v>
      </c>
      <c r="U769" s="37"/>
      <c r="V769" s="131" t="s">
        <v>866</v>
      </c>
      <c r="W769" s="216" t="s">
        <v>1014</v>
      </c>
      <c r="X769" s="217"/>
    </row>
    <row r="770" spans="1:24" ht="171" hidden="1">
      <c r="A770" s="37" t="s">
        <v>1587</v>
      </c>
      <c r="B770" s="37" t="s">
        <v>1891</v>
      </c>
      <c r="C770" s="37" t="s">
        <v>1892</v>
      </c>
      <c r="D770" s="37" t="s">
        <v>1899</v>
      </c>
      <c r="E770" s="37">
        <v>20</v>
      </c>
      <c r="F770" s="37" t="s">
        <v>1900</v>
      </c>
      <c r="G770" s="37" t="s">
        <v>35</v>
      </c>
      <c r="H770" s="37" t="s">
        <v>36</v>
      </c>
      <c r="I770" s="37" t="s">
        <v>37</v>
      </c>
      <c r="J770" s="62">
        <v>16</v>
      </c>
      <c r="K770" s="37" t="s">
        <v>293</v>
      </c>
      <c r="L770" s="201"/>
      <c r="M770" s="37">
        <v>1</v>
      </c>
      <c r="N770" s="37">
        <v>1491165</v>
      </c>
      <c r="O770" s="37" t="s">
        <v>1898</v>
      </c>
      <c r="P770" s="37" t="s">
        <v>162</v>
      </c>
      <c r="Q770" s="60">
        <v>1560</v>
      </c>
      <c r="R770" s="60">
        <v>1750</v>
      </c>
      <c r="S770" s="60">
        <v>3310</v>
      </c>
      <c r="T770" s="37" t="s">
        <v>41</v>
      </c>
      <c r="U770" s="37"/>
      <c r="V770" s="131" t="s">
        <v>866</v>
      </c>
      <c r="W770" s="216" t="s">
        <v>1014</v>
      </c>
      <c r="X770" s="217"/>
    </row>
    <row r="771" spans="1:24" ht="128.25" hidden="1">
      <c r="A771" s="37" t="s">
        <v>1587</v>
      </c>
      <c r="B771" s="37" t="s">
        <v>1891</v>
      </c>
      <c r="C771" s="37" t="s">
        <v>1902</v>
      </c>
      <c r="D771" s="37" t="s">
        <v>1909</v>
      </c>
      <c r="E771" s="37">
        <v>20</v>
      </c>
      <c r="F771" s="37" t="s">
        <v>541</v>
      </c>
      <c r="G771" s="37" t="s">
        <v>35</v>
      </c>
      <c r="H771" s="37" t="s">
        <v>36</v>
      </c>
      <c r="I771" s="37" t="s">
        <v>46</v>
      </c>
      <c r="J771" s="62">
        <v>180</v>
      </c>
      <c r="K771" s="37" t="s">
        <v>288</v>
      </c>
      <c r="L771" s="201"/>
      <c r="M771" s="37">
        <v>1</v>
      </c>
      <c r="N771" s="37">
        <v>2090813</v>
      </c>
      <c r="O771" s="37" t="s">
        <v>1910</v>
      </c>
      <c r="P771" s="37" t="s">
        <v>162</v>
      </c>
      <c r="Q771" s="60">
        <v>0</v>
      </c>
      <c r="R771" s="60">
        <v>0</v>
      </c>
      <c r="S771" s="60">
        <v>0</v>
      </c>
      <c r="T771" s="37" t="s">
        <v>41</v>
      </c>
      <c r="U771" s="37" t="s">
        <v>2373</v>
      </c>
      <c r="V771" s="131" t="s">
        <v>184</v>
      </c>
      <c r="W771" s="216" t="s">
        <v>542</v>
      </c>
      <c r="X771" s="217"/>
    </row>
    <row r="772" spans="1:24" ht="42.75" hidden="1">
      <c r="A772" s="37" t="s">
        <v>1587</v>
      </c>
      <c r="B772" s="37" t="s">
        <v>1935</v>
      </c>
      <c r="C772" s="37" t="s">
        <v>1936</v>
      </c>
      <c r="D772" s="37" t="s">
        <v>1947</v>
      </c>
      <c r="E772" s="37">
        <v>15</v>
      </c>
      <c r="F772" s="37" t="s">
        <v>1968</v>
      </c>
      <c r="G772" s="37" t="s">
        <v>145</v>
      </c>
      <c r="H772" s="37" t="s">
        <v>36</v>
      </c>
      <c r="I772" s="37" t="s">
        <v>46</v>
      </c>
      <c r="J772" s="62">
        <v>300</v>
      </c>
      <c r="K772" s="12" t="s">
        <v>1969</v>
      </c>
      <c r="L772" s="12" t="s">
        <v>152</v>
      </c>
      <c r="M772" s="37">
        <v>1</v>
      </c>
      <c r="N772" s="37">
        <v>2110004</v>
      </c>
      <c r="O772" s="37" t="s">
        <v>1970</v>
      </c>
      <c r="P772" s="37" t="s">
        <v>162</v>
      </c>
      <c r="Q772" s="60">
        <v>0</v>
      </c>
      <c r="R772" s="60">
        <v>0</v>
      </c>
      <c r="S772" s="60">
        <v>0</v>
      </c>
      <c r="T772" s="37" t="s">
        <v>145</v>
      </c>
      <c r="U772" s="37"/>
      <c r="V772" s="37" t="s">
        <v>218</v>
      </c>
      <c r="W772" s="216" t="s">
        <v>1836</v>
      </c>
      <c r="X772" s="217"/>
    </row>
    <row r="773" spans="1:24" ht="171" hidden="1">
      <c r="A773" s="37" t="s">
        <v>1587</v>
      </c>
      <c r="B773" s="37" t="s">
        <v>1891</v>
      </c>
      <c r="C773" s="37" t="s">
        <v>1902</v>
      </c>
      <c r="D773" s="37" t="s">
        <v>1899</v>
      </c>
      <c r="E773" s="37">
        <v>20</v>
      </c>
      <c r="F773" s="37" t="s">
        <v>1911</v>
      </c>
      <c r="G773" s="37" t="s">
        <v>35</v>
      </c>
      <c r="H773" s="37" t="s">
        <v>36</v>
      </c>
      <c r="I773" s="37" t="s">
        <v>37</v>
      </c>
      <c r="J773" s="62">
        <v>16</v>
      </c>
      <c r="K773" s="37" t="s">
        <v>300</v>
      </c>
      <c r="L773" s="201"/>
      <c r="M773" s="37">
        <v>1</v>
      </c>
      <c r="N773" s="37">
        <v>2091100</v>
      </c>
      <c r="O773" s="37" t="s">
        <v>1908</v>
      </c>
      <c r="P773" s="37" t="s">
        <v>268</v>
      </c>
      <c r="Q773" s="60">
        <v>1560</v>
      </c>
      <c r="R773" s="60">
        <v>1750</v>
      </c>
      <c r="S773" s="60">
        <v>3310</v>
      </c>
      <c r="T773" s="37" t="s">
        <v>41</v>
      </c>
      <c r="U773" s="37"/>
      <c r="V773" s="37" t="s">
        <v>218</v>
      </c>
      <c r="W773" s="216" t="s">
        <v>1836</v>
      </c>
      <c r="X773" s="217"/>
    </row>
    <row r="774" spans="1:24" ht="42.75" hidden="1">
      <c r="A774" s="37" t="s">
        <v>1587</v>
      </c>
      <c r="B774" s="37" t="s">
        <v>1832</v>
      </c>
      <c r="C774" s="37" t="s">
        <v>1832</v>
      </c>
      <c r="D774" s="37" t="s">
        <v>1834</v>
      </c>
      <c r="E774" s="37">
        <v>15</v>
      </c>
      <c r="F774" s="37" t="s">
        <v>1835</v>
      </c>
      <c r="G774" s="37" t="s">
        <v>35</v>
      </c>
      <c r="H774" s="37" t="s">
        <v>36</v>
      </c>
      <c r="I774" s="37" t="s">
        <v>37</v>
      </c>
      <c r="J774" s="62">
        <v>120</v>
      </c>
      <c r="K774" s="12" t="s">
        <v>1230</v>
      </c>
      <c r="L774" s="201"/>
      <c r="M774" s="37">
        <v>1</v>
      </c>
      <c r="N774" s="37" t="s">
        <v>1230</v>
      </c>
      <c r="O774" s="37" t="s">
        <v>1230</v>
      </c>
      <c r="P774" s="37" t="s">
        <v>247</v>
      </c>
      <c r="Q774" s="60">
        <v>3150</v>
      </c>
      <c r="R774" s="60">
        <v>0</v>
      </c>
      <c r="S774" s="60">
        <v>0</v>
      </c>
      <c r="T774" s="37" t="s">
        <v>41</v>
      </c>
      <c r="U774" s="131"/>
      <c r="V774" s="37" t="s">
        <v>218</v>
      </c>
      <c r="W774" s="216" t="s">
        <v>1836</v>
      </c>
      <c r="X774" s="217"/>
    </row>
    <row r="775" spans="1:24" ht="42.75" hidden="1">
      <c r="A775" s="37" t="s">
        <v>1587</v>
      </c>
      <c r="B775" s="37" t="s">
        <v>1832</v>
      </c>
      <c r="C775" s="37" t="s">
        <v>1832</v>
      </c>
      <c r="D775" s="37" t="s">
        <v>1834</v>
      </c>
      <c r="E775" s="37">
        <v>15</v>
      </c>
      <c r="F775" s="37" t="s">
        <v>1835</v>
      </c>
      <c r="G775" s="37" t="s">
        <v>35</v>
      </c>
      <c r="H775" s="37" t="s">
        <v>36</v>
      </c>
      <c r="I775" s="37" t="s">
        <v>37</v>
      </c>
      <c r="J775" s="62">
        <v>120</v>
      </c>
      <c r="K775" s="12" t="s">
        <v>1230</v>
      </c>
      <c r="L775" s="201"/>
      <c r="M775" s="37">
        <v>1</v>
      </c>
      <c r="N775" s="37" t="s">
        <v>1230</v>
      </c>
      <c r="O775" s="37" t="s">
        <v>1230</v>
      </c>
      <c r="P775" s="37" t="s">
        <v>247</v>
      </c>
      <c r="Q775" s="60">
        <v>3150</v>
      </c>
      <c r="R775" s="60">
        <v>0</v>
      </c>
      <c r="S775" s="60">
        <v>0</v>
      </c>
      <c r="T775" s="37" t="s">
        <v>41</v>
      </c>
      <c r="U775" s="131"/>
      <c r="V775" s="37" t="s">
        <v>218</v>
      </c>
      <c r="W775" s="216" t="s">
        <v>1836</v>
      </c>
      <c r="X775" s="217"/>
    </row>
    <row r="776" spans="1:24" ht="42.75" hidden="1">
      <c r="A776" s="37" t="s">
        <v>1587</v>
      </c>
      <c r="B776" s="37" t="s">
        <v>1832</v>
      </c>
      <c r="C776" s="37" t="s">
        <v>1890</v>
      </c>
      <c r="D776" s="37" t="s">
        <v>1834</v>
      </c>
      <c r="E776" s="37">
        <v>15</v>
      </c>
      <c r="F776" s="37" t="s">
        <v>1835</v>
      </c>
      <c r="G776" s="37" t="s">
        <v>35</v>
      </c>
      <c r="H776" s="37" t="s">
        <v>36</v>
      </c>
      <c r="I776" s="37" t="s">
        <v>37</v>
      </c>
      <c r="J776" s="62">
        <v>120</v>
      </c>
      <c r="K776" s="12" t="s">
        <v>1230</v>
      </c>
      <c r="L776" s="201"/>
      <c r="M776" s="37">
        <v>1</v>
      </c>
      <c r="N776" s="37" t="s">
        <v>1230</v>
      </c>
      <c r="O776" s="37" t="s">
        <v>1230</v>
      </c>
      <c r="P776" s="37" t="s">
        <v>247</v>
      </c>
      <c r="Q776" s="60">
        <v>3150</v>
      </c>
      <c r="R776" s="60">
        <v>0</v>
      </c>
      <c r="S776" s="60">
        <v>0</v>
      </c>
      <c r="T776" s="37" t="s">
        <v>41</v>
      </c>
      <c r="U776" s="131"/>
      <c r="V776" s="37" t="s">
        <v>218</v>
      </c>
      <c r="W776" s="216" t="s">
        <v>1836</v>
      </c>
      <c r="X776" s="217"/>
    </row>
    <row r="777" spans="1:24" ht="42.75" hidden="1">
      <c r="A777" s="37" t="s">
        <v>1587</v>
      </c>
      <c r="B777" s="37" t="s">
        <v>1832</v>
      </c>
      <c r="C777" s="37" t="s">
        <v>1833</v>
      </c>
      <c r="D777" s="37" t="s">
        <v>1834</v>
      </c>
      <c r="E777" s="37">
        <v>15</v>
      </c>
      <c r="F777" s="37" t="s">
        <v>1835</v>
      </c>
      <c r="G777" s="37" t="s">
        <v>35</v>
      </c>
      <c r="H777" s="37" t="s">
        <v>36</v>
      </c>
      <c r="I777" s="37" t="s">
        <v>37</v>
      </c>
      <c r="J777" s="62">
        <v>120</v>
      </c>
      <c r="K777" s="12" t="s">
        <v>1230</v>
      </c>
      <c r="L777" s="201"/>
      <c r="M777" s="37">
        <v>1</v>
      </c>
      <c r="N777" s="37" t="s">
        <v>1230</v>
      </c>
      <c r="O777" s="37" t="s">
        <v>1230</v>
      </c>
      <c r="P777" s="37" t="s">
        <v>247</v>
      </c>
      <c r="Q777" s="60">
        <v>3150</v>
      </c>
      <c r="R777" s="60">
        <v>0</v>
      </c>
      <c r="S777" s="60">
        <v>0</v>
      </c>
      <c r="T777" s="37" t="s">
        <v>41</v>
      </c>
      <c r="U777" s="131"/>
      <c r="V777" s="37" t="s">
        <v>218</v>
      </c>
      <c r="W777" s="216" t="s">
        <v>1836</v>
      </c>
      <c r="X777" s="217"/>
    </row>
    <row r="778" spans="1:24" ht="42.75" hidden="1">
      <c r="A778" s="37" t="s">
        <v>1587</v>
      </c>
      <c r="B778" s="37" t="s">
        <v>1832</v>
      </c>
      <c r="C778" s="37" t="s">
        <v>1852</v>
      </c>
      <c r="D778" s="37" t="s">
        <v>1834</v>
      </c>
      <c r="E778" s="37">
        <v>15</v>
      </c>
      <c r="F778" s="37" t="s">
        <v>1835</v>
      </c>
      <c r="G778" s="37" t="s">
        <v>35</v>
      </c>
      <c r="H778" s="37" t="s">
        <v>36</v>
      </c>
      <c r="I778" s="37" t="s">
        <v>37</v>
      </c>
      <c r="J778" s="62">
        <v>120</v>
      </c>
      <c r="K778" s="12" t="s">
        <v>1230</v>
      </c>
      <c r="L778" s="201"/>
      <c r="M778" s="37">
        <v>1</v>
      </c>
      <c r="N778" s="37" t="s">
        <v>1230</v>
      </c>
      <c r="O778" s="37" t="s">
        <v>1230</v>
      </c>
      <c r="P778" s="37" t="s">
        <v>247</v>
      </c>
      <c r="Q778" s="60">
        <v>3150</v>
      </c>
      <c r="R778" s="60">
        <v>0</v>
      </c>
      <c r="S778" s="60">
        <v>0</v>
      </c>
      <c r="T778" s="37" t="s">
        <v>41</v>
      </c>
      <c r="U778" s="131"/>
      <c r="V778" s="37" t="s">
        <v>218</v>
      </c>
      <c r="W778" s="216" t="s">
        <v>1836</v>
      </c>
      <c r="X778" s="217"/>
    </row>
    <row r="779" spans="1:24" ht="171" hidden="1">
      <c r="A779" s="37" t="s">
        <v>1587</v>
      </c>
      <c r="B779" s="37" t="s">
        <v>1891</v>
      </c>
      <c r="C779" s="37" t="s">
        <v>1902</v>
      </c>
      <c r="D779" s="37" t="s">
        <v>1899</v>
      </c>
      <c r="E779" s="37">
        <v>20</v>
      </c>
      <c r="F779" s="37" t="s">
        <v>1912</v>
      </c>
      <c r="G779" s="37" t="s">
        <v>35</v>
      </c>
      <c r="H779" s="37" t="s">
        <v>1060</v>
      </c>
      <c r="I779" s="37" t="s">
        <v>37</v>
      </c>
      <c r="J779" s="62">
        <v>16</v>
      </c>
      <c r="K779" s="37" t="s">
        <v>1913</v>
      </c>
      <c r="L779" s="201"/>
      <c r="M779" s="37">
        <v>1</v>
      </c>
      <c r="N779" s="37">
        <v>1712490</v>
      </c>
      <c r="O779" s="37" t="s">
        <v>1905</v>
      </c>
      <c r="P779" s="37" t="s">
        <v>162</v>
      </c>
      <c r="Q779" s="60">
        <v>10500</v>
      </c>
      <c r="R779" s="60">
        <v>11100</v>
      </c>
      <c r="S779" s="60">
        <v>21600</v>
      </c>
      <c r="T779" s="37" t="s">
        <v>41</v>
      </c>
      <c r="U779" s="37"/>
      <c r="V779" s="131" t="s">
        <v>866</v>
      </c>
      <c r="W779" s="216" t="s">
        <v>1014</v>
      </c>
      <c r="X779" s="217"/>
    </row>
    <row r="780" spans="1:24" ht="85.5" hidden="1">
      <c r="A780" s="37" t="s">
        <v>1587</v>
      </c>
      <c r="B780" s="37" t="s">
        <v>1588</v>
      </c>
      <c r="C780" s="37" t="s">
        <v>1644</v>
      </c>
      <c r="D780" s="37" t="s">
        <v>1654</v>
      </c>
      <c r="E780" s="37">
        <v>15</v>
      </c>
      <c r="F780" s="37" t="s">
        <v>1655</v>
      </c>
      <c r="G780" s="37" t="s">
        <v>145</v>
      </c>
      <c r="H780" s="37" t="s">
        <v>36</v>
      </c>
      <c r="I780" s="37" t="s">
        <v>46</v>
      </c>
      <c r="J780" s="62"/>
      <c r="K780" s="143">
        <v>44044</v>
      </c>
      <c r="L780" s="143" t="s">
        <v>759</v>
      </c>
      <c r="M780" s="12">
        <v>1</v>
      </c>
      <c r="N780" s="12">
        <v>2111833</v>
      </c>
      <c r="O780" s="12" t="s">
        <v>1656</v>
      </c>
      <c r="P780" s="12" t="s">
        <v>268</v>
      </c>
      <c r="Q780" s="64">
        <v>0</v>
      </c>
      <c r="R780" s="64">
        <v>0</v>
      </c>
      <c r="S780" s="64">
        <v>0</v>
      </c>
      <c r="T780" s="37" t="s">
        <v>145</v>
      </c>
      <c r="U780" s="37" t="s">
        <v>2374</v>
      </c>
      <c r="V780" s="131" t="s">
        <v>48</v>
      </c>
      <c r="W780" s="216" t="s">
        <v>49</v>
      </c>
      <c r="X780" s="217"/>
    </row>
    <row r="781" spans="1:24" ht="75" hidden="1">
      <c r="A781" s="37" t="s">
        <v>1587</v>
      </c>
      <c r="B781" s="37" t="s">
        <v>1680</v>
      </c>
      <c r="C781" s="37" t="s">
        <v>1680</v>
      </c>
      <c r="D781" s="37" t="s">
        <v>1722</v>
      </c>
      <c r="E781" s="37">
        <v>10</v>
      </c>
      <c r="F781" s="37" t="s">
        <v>1723</v>
      </c>
      <c r="G781" s="37" t="s">
        <v>35</v>
      </c>
      <c r="H781" s="37" t="s">
        <v>36</v>
      </c>
      <c r="I781" s="37" t="s">
        <v>37</v>
      </c>
      <c r="J781" s="62">
        <v>16</v>
      </c>
      <c r="K781" s="12" t="s">
        <v>408</v>
      </c>
      <c r="L781" s="201"/>
      <c r="M781" s="37">
        <v>1</v>
      </c>
      <c r="N781" s="37">
        <v>2112196</v>
      </c>
      <c r="O781" s="37" t="s">
        <v>1716</v>
      </c>
      <c r="P781" s="37" t="s">
        <v>40</v>
      </c>
      <c r="Q781" s="60">
        <v>0</v>
      </c>
      <c r="R781" s="60">
        <v>1500</v>
      </c>
      <c r="S781" s="60">
        <v>1500</v>
      </c>
      <c r="T781" s="37" t="s">
        <v>41</v>
      </c>
      <c r="U781" s="131" t="s">
        <v>2519</v>
      </c>
      <c r="V781" s="210" t="s">
        <v>148</v>
      </c>
      <c r="W781" s="216" t="s">
        <v>225</v>
      </c>
      <c r="X781" s="217"/>
    </row>
    <row r="782" spans="1:24" ht="156.75" hidden="1">
      <c r="A782" s="37" t="s">
        <v>1587</v>
      </c>
      <c r="B782" s="37" t="s">
        <v>1935</v>
      </c>
      <c r="C782" s="37" t="s">
        <v>2001</v>
      </c>
      <c r="D782" s="37" t="s">
        <v>2011</v>
      </c>
      <c r="E782" s="37">
        <v>15</v>
      </c>
      <c r="F782" s="37" t="s">
        <v>2013</v>
      </c>
      <c r="G782" s="37" t="s">
        <v>145</v>
      </c>
      <c r="H782" s="37" t="s">
        <v>36</v>
      </c>
      <c r="I782" s="37" t="s">
        <v>46</v>
      </c>
      <c r="J782" s="62">
        <v>240</v>
      </c>
      <c r="K782" s="12" t="s">
        <v>507</v>
      </c>
      <c r="L782" s="12" t="s">
        <v>152</v>
      </c>
      <c r="M782" s="37">
        <v>1</v>
      </c>
      <c r="N782" s="37">
        <v>2439785</v>
      </c>
      <c r="O782" s="37" t="s">
        <v>2014</v>
      </c>
      <c r="P782" s="37" t="s">
        <v>162</v>
      </c>
      <c r="Q782" s="60">
        <v>0</v>
      </c>
      <c r="R782" s="60">
        <v>0</v>
      </c>
      <c r="S782" s="60">
        <v>0</v>
      </c>
      <c r="T782" s="37" t="s">
        <v>145</v>
      </c>
      <c r="U782" s="37"/>
      <c r="V782" s="131" t="s">
        <v>243</v>
      </c>
      <c r="W782" s="216" t="s">
        <v>244</v>
      </c>
      <c r="X782" s="217"/>
    </row>
    <row r="783" spans="1:24" ht="185.25" hidden="1">
      <c r="A783" s="37" t="s">
        <v>1587</v>
      </c>
      <c r="B783" s="37" t="s">
        <v>1935</v>
      </c>
      <c r="C783" s="37" t="s">
        <v>1936</v>
      </c>
      <c r="D783" s="37" t="s">
        <v>1971</v>
      </c>
      <c r="E783" s="37">
        <v>15</v>
      </c>
      <c r="F783" s="37" t="s">
        <v>1972</v>
      </c>
      <c r="G783" s="37" t="s">
        <v>35</v>
      </c>
      <c r="H783" s="37" t="s">
        <v>310</v>
      </c>
      <c r="I783" s="37" t="s">
        <v>37</v>
      </c>
      <c r="J783" s="62">
        <v>24</v>
      </c>
      <c r="K783" s="12" t="s">
        <v>1973</v>
      </c>
      <c r="L783" s="201"/>
      <c r="M783" s="37">
        <v>1</v>
      </c>
      <c r="N783" s="37">
        <v>2114493</v>
      </c>
      <c r="O783" s="37" t="s">
        <v>1974</v>
      </c>
      <c r="P783" s="37" t="s">
        <v>611</v>
      </c>
      <c r="Q783" s="60">
        <v>5554</v>
      </c>
      <c r="R783" s="60">
        <v>14600</v>
      </c>
      <c r="S783" s="60">
        <v>20154</v>
      </c>
      <c r="T783" s="37" t="s">
        <v>41</v>
      </c>
      <c r="U783" s="37"/>
      <c r="V783" s="131" t="s">
        <v>184</v>
      </c>
      <c r="W783" s="131" t="s">
        <v>706</v>
      </c>
      <c r="X783" s="217"/>
    </row>
    <row r="784" spans="1:24" ht="185.25" hidden="1">
      <c r="A784" s="37" t="s">
        <v>1587</v>
      </c>
      <c r="B784" s="37" t="s">
        <v>1935</v>
      </c>
      <c r="C784" s="37" t="s">
        <v>1936</v>
      </c>
      <c r="D784" s="37" t="s">
        <v>1971</v>
      </c>
      <c r="E784" s="37">
        <v>15</v>
      </c>
      <c r="F784" s="37" t="s">
        <v>1972</v>
      </c>
      <c r="G784" s="37" t="s">
        <v>35</v>
      </c>
      <c r="H784" s="37" t="s">
        <v>310</v>
      </c>
      <c r="I784" s="37" t="s">
        <v>37</v>
      </c>
      <c r="J784" s="62">
        <v>24</v>
      </c>
      <c r="K784" s="12" t="s">
        <v>1973</v>
      </c>
      <c r="L784" s="201"/>
      <c r="M784" s="37">
        <v>1</v>
      </c>
      <c r="N784" s="37">
        <v>1491202</v>
      </c>
      <c r="O784" s="37" t="s">
        <v>1975</v>
      </c>
      <c r="P784" s="37" t="s">
        <v>611</v>
      </c>
      <c r="Q784" s="60">
        <v>5554</v>
      </c>
      <c r="R784" s="60">
        <v>14600</v>
      </c>
      <c r="S784" s="60">
        <v>20154</v>
      </c>
      <c r="T784" s="37" t="s">
        <v>41</v>
      </c>
      <c r="U784" s="37"/>
      <c r="V784" s="131" t="s">
        <v>184</v>
      </c>
      <c r="W784" s="131" t="s">
        <v>706</v>
      </c>
      <c r="X784" s="217"/>
    </row>
    <row r="785" spans="1:24" ht="185.25" hidden="1">
      <c r="A785" s="37" t="s">
        <v>1587</v>
      </c>
      <c r="B785" s="37" t="s">
        <v>1935</v>
      </c>
      <c r="C785" s="37" t="s">
        <v>1936</v>
      </c>
      <c r="D785" s="37" t="s">
        <v>1971</v>
      </c>
      <c r="E785" s="37">
        <v>15</v>
      </c>
      <c r="F785" s="37" t="s">
        <v>1976</v>
      </c>
      <c r="G785" s="37" t="s">
        <v>35</v>
      </c>
      <c r="H785" s="37" t="s">
        <v>310</v>
      </c>
      <c r="I785" s="37" t="s">
        <v>37</v>
      </c>
      <c r="J785" s="62">
        <v>32</v>
      </c>
      <c r="K785" s="12" t="s">
        <v>1977</v>
      </c>
      <c r="L785" s="201"/>
      <c r="M785" s="37">
        <v>1</v>
      </c>
      <c r="N785" s="37">
        <v>1481088</v>
      </c>
      <c r="O785" s="37" t="s">
        <v>1964</v>
      </c>
      <c r="P785" s="37" t="s">
        <v>162</v>
      </c>
      <c r="Q785" s="60">
        <v>350</v>
      </c>
      <c r="R785" s="60">
        <v>2000</v>
      </c>
      <c r="S785" s="60">
        <v>2350</v>
      </c>
      <c r="T785" s="37" t="s">
        <v>41</v>
      </c>
      <c r="U785" s="37"/>
      <c r="V785" s="131" t="s">
        <v>184</v>
      </c>
      <c r="W785" s="131" t="s">
        <v>706</v>
      </c>
      <c r="X785" s="217"/>
    </row>
    <row r="786" spans="1:24" ht="85.5" hidden="1">
      <c r="A786" s="37" t="s">
        <v>1587</v>
      </c>
      <c r="B786" s="37" t="s">
        <v>1935</v>
      </c>
      <c r="C786" s="37" t="s">
        <v>2001</v>
      </c>
      <c r="D786" s="37" t="s">
        <v>2015</v>
      </c>
      <c r="E786" s="37">
        <v>15</v>
      </c>
      <c r="F786" s="37" t="s">
        <v>2016</v>
      </c>
      <c r="G786" s="37" t="s">
        <v>35</v>
      </c>
      <c r="H786" s="37" t="s">
        <v>36</v>
      </c>
      <c r="I786" s="37" t="s">
        <v>37</v>
      </c>
      <c r="J786" s="62">
        <v>40</v>
      </c>
      <c r="K786" s="12" t="s">
        <v>2017</v>
      </c>
      <c r="L786" s="201"/>
      <c r="M786" s="37">
        <v>1</v>
      </c>
      <c r="N786" s="37">
        <v>1459744</v>
      </c>
      <c r="O786" s="37" t="s">
        <v>2018</v>
      </c>
      <c r="P786" s="37" t="s">
        <v>162</v>
      </c>
      <c r="Q786" s="60">
        <v>0</v>
      </c>
      <c r="R786" s="60">
        <v>2250</v>
      </c>
      <c r="S786" s="60">
        <v>2250</v>
      </c>
      <c r="T786" s="37" t="s">
        <v>41</v>
      </c>
      <c r="U786" s="37"/>
      <c r="V786" s="210" t="s">
        <v>184</v>
      </c>
      <c r="W786" s="216" t="s">
        <v>696</v>
      </c>
      <c r="X786" s="217"/>
    </row>
    <row r="787" spans="1:24" ht="185.25" hidden="1">
      <c r="A787" s="37" t="s">
        <v>1587</v>
      </c>
      <c r="B787" s="37" t="s">
        <v>1935</v>
      </c>
      <c r="C787" s="37" t="s">
        <v>2001</v>
      </c>
      <c r="D787" s="37" t="s">
        <v>2019</v>
      </c>
      <c r="E787" s="37">
        <v>15</v>
      </c>
      <c r="F787" s="37" t="s">
        <v>2016</v>
      </c>
      <c r="G787" s="37" t="s">
        <v>35</v>
      </c>
      <c r="H787" s="37" t="s">
        <v>36</v>
      </c>
      <c r="I787" s="37" t="s">
        <v>37</v>
      </c>
      <c r="J787" s="62">
        <v>40</v>
      </c>
      <c r="K787" s="12" t="s">
        <v>2017</v>
      </c>
      <c r="L787" s="201"/>
      <c r="M787" s="37">
        <v>1</v>
      </c>
      <c r="N787" s="37">
        <v>2439785</v>
      </c>
      <c r="O787" s="37" t="s">
        <v>2014</v>
      </c>
      <c r="P787" s="37" t="s">
        <v>162</v>
      </c>
      <c r="Q787" s="60">
        <v>0</v>
      </c>
      <c r="R787" s="60">
        <v>2250</v>
      </c>
      <c r="S787" s="60">
        <v>2250</v>
      </c>
      <c r="T787" s="37" t="s">
        <v>41</v>
      </c>
      <c r="U787" s="37"/>
      <c r="V787" s="210" t="s">
        <v>184</v>
      </c>
      <c r="W787" s="216" t="s">
        <v>696</v>
      </c>
      <c r="X787" s="217"/>
    </row>
    <row r="788" spans="1:24" ht="85.5" hidden="1">
      <c r="A788" s="37" t="s">
        <v>1587</v>
      </c>
      <c r="B788" s="37" t="s">
        <v>1935</v>
      </c>
      <c r="C788" s="37" t="s">
        <v>2001</v>
      </c>
      <c r="D788" s="37" t="s">
        <v>2015</v>
      </c>
      <c r="E788" s="37">
        <v>15</v>
      </c>
      <c r="F788" s="37" t="s">
        <v>2020</v>
      </c>
      <c r="G788" s="37" t="s">
        <v>35</v>
      </c>
      <c r="H788" s="37" t="s">
        <v>36</v>
      </c>
      <c r="I788" s="37" t="s">
        <v>37</v>
      </c>
      <c r="J788" s="62">
        <v>60</v>
      </c>
      <c r="K788" s="12" t="s">
        <v>2021</v>
      </c>
      <c r="L788" s="201"/>
      <c r="M788" s="37">
        <v>1</v>
      </c>
      <c r="N788" s="37">
        <v>1459744</v>
      </c>
      <c r="O788" s="37" t="s">
        <v>2018</v>
      </c>
      <c r="P788" s="37" t="s">
        <v>162</v>
      </c>
      <c r="Q788" s="60">
        <v>0</v>
      </c>
      <c r="R788" s="60">
        <v>4000</v>
      </c>
      <c r="S788" s="60">
        <v>4000</v>
      </c>
      <c r="T788" s="37" t="s">
        <v>41</v>
      </c>
      <c r="U788" s="37"/>
      <c r="V788" s="210" t="s">
        <v>184</v>
      </c>
      <c r="W788" s="216" t="s">
        <v>696</v>
      </c>
      <c r="X788" s="217"/>
    </row>
    <row r="789" spans="1:24" ht="85.5" hidden="1">
      <c r="A789" s="37" t="s">
        <v>1587</v>
      </c>
      <c r="B789" s="37" t="s">
        <v>1935</v>
      </c>
      <c r="C789" s="37" t="s">
        <v>2001</v>
      </c>
      <c r="D789" s="37" t="s">
        <v>2015</v>
      </c>
      <c r="E789" s="37">
        <v>15</v>
      </c>
      <c r="F789" s="37" t="s">
        <v>2020</v>
      </c>
      <c r="G789" s="37" t="s">
        <v>35</v>
      </c>
      <c r="H789" s="37" t="s">
        <v>36</v>
      </c>
      <c r="I789" s="37" t="s">
        <v>37</v>
      </c>
      <c r="J789" s="62">
        <v>60</v>
      </c>
      <c r="K789" s="12" t="s">
        <v>2021</v>
      </c>
      <c r="L789" s="201"/>
      <c r="M789" s="37">
        <v>1</v>
      </c>
      <c r="N789" s="37">
        <v>2439785</v>
      </c>
      <c r="O789" s="37" t="s">
        <v>2014</v>
      </c>
      <c r="P789" s="37" t="s">
        <v>162</v>
      </c>
      <c r="Q789" s="60">
        <v>0</v>
      </c>
      <c r="R789" s="60">
        <v>4000</v>
      </c>
      <c r="S789" s="60">
        <v>4000</v>
      </c>
      <c r="T789" s="37" t="s">
        <v>41</v>
      </c>
      <c r="U789" s="37"/>
      <c r="V789" s="210" t="s">
        <v>184</v>
      </c>
      <c r="W789" s="216" t="s">
        <v>696</v>
      </c>
      <c r="X789" s="217"/>
    </row>
    <row r="790" spans="1:24" ht="45" hidden="1">
      <c r="A790" s="37" t="s">
        <v>1587</v>
      </c>
      <c r="B790" s="37" t="s">
        <v>1935</v>
      </c>
      <c r="C790" s="37" t="s">
        <v>2001</v>
      </c>
      <c r="D790" s="37" t="s">
        <v>1947</v>
      </c>
      <c r="E790" s="37">
        <v>15</v>
      </c>
      <c r="F790" s="37" t="s">
        <v>2022</v>
      </c>
      <c r="G790" s="37" t="s">
        <v>35</v>
      </c>
      <c r="H790" s="37" t="s">
        <v>36</v>
      </c>
      <c r="I790" s="37" t="s">
        <v>37</v>
      </c>
      <c r="J790" s="62">
        <v>100</v>
      </c>
      <c r="K790" s="12" t="s">
        <v>414</v>
      </c>
      <c r="L790" s="201"/>
      <c r="M790" s="37">
        <v>1</v>
      </c>
      <c r="N790" s="37">
        <v>1627800</v>
      </c>
      <c r="O790" s="37" t="s">
        <v>2012</v>
      </c>
      <c r="P790" s="37" t="s">
        <v>268</v>
      </c>
      <c r="Q790" s="60">
        <v>0</v>
      </c>
      <c r="R790" s="60">
        <v>0</v>
      </c>
      <c r="S790" s="60">
        <v>0</v>
      </c>
      <c r="T790" s="37" t="s">
        <v>41</v>
      </c>
      <c r="V790" s="221" t="s">
        <v>48</v>
      </c>
      <c r="W790" s="131" t="s">
        <v>163</v>
      </c>
      <c r="X790" s="219" t="s">
        <v>50</v>
      </c>
    </row>
    <row r="791" spans="1:24" ht="42.75" hidden="1">
      <c r="A791" s="37" t="s">
        <v>1587</v>
      </c>
      <c r="B791" s="37" t="s">
        <v>1935</v>
      </c>
      <c r="C791" s="37" t="s">
        <v>1936</v>
      </c>
      <c r="D791" s="37" t="s">
        <v>1978</v>
      </c>
      <c r="E791" s="37">
        <v>15</v>
      </c>
      <c r="F791" s="37" t="s">
        <v>1979</v>
      </c>
      <c r="G791" s="37" t="s">
        <v>145</v>
      </c>
      <c r="H791" s="37" t="s">
        <v>36</v>
      </c>
      <c r="I791" s="37" t="s">
        <v>46</v>
      </c>
      <c r="J791" s="62">
        <v>180</v>
      </c>
      <c r="K791" s="12" t="s">
        <v>1980</v>
      </c>
      <c r="L791" s="65" t="s">
        <v>224</v>
      </c>
      <c r="M791" s="37">
        <v>1</v>
      </c>
      <c r="N791" s="37">
        <v>1061742</v>
      </c>
      <c r="O791" s="37" t="s">
        <v>1981</v>
      </c>
      <c r="P791" s="37" t="s">
        <v>268</v>
      </c>
      <c r="Q791" s="60">
        <v>0</v>
      </c>
      <c r="R791" s="60">
        <v>0</v>
      </c>
      <c r="S791" s="60">
        <v>0</v>
      </c>
      <c r="T791" s="37" t="s">
        <v>145</v>
      </c>
      <c r="V791" s="221" t="s">
        <v>48</v>
      </c>
      <c r="W791" s="131" t="s">
        <v>163</v>
      </c>
      <c r="X791" s="217"/>
    </row>
    <row r="792" spans="1:24" ht="57" hidden="1">
      <c r="A792" s="37" t="s">
        <v>1587</v>
      </c>
      <c r="B792" s="37" t="s">
        <v>1935</v>
      </c>
      <c r="C792" s="37" t="s">
        <v>1936</v>
      </c>
      <c r="D792" s="37" t="s">
        <v>1951</v>
      </c>
      <c r="E792" s="37">
        <v>15</v>
      </c>
      <c r="F792" s="37" t="s">
        <v>1952</v>
      </c>
      <c r="G792" s="37" t="s">
        <v>145</v>
      </c>
      <c r="H792" s="37" t="s">
        <v>36</v>
      </c>
      <c r="I792" s="37" t="s">
        <v>37</v>
      </c>
      <c r="J792" s="62">
        <v>240</v>
      </c>
      <c r="K792" s="12" t="s">
        <v>1982</v>
      </c>
      <c r="L792" s="12" t="s">
        <v>152</v>
      </c>
      <c r="M792" s="37">
        <v>1</v>
      </c>
      <c r="N792" s="37">
        <v>1378418</v>
      </c>
      <c r="O792" s="37" t="s">
        <v>1983</v>
      </c>
      <c r="P792" s="37" t="s">
        <v>162</v>
      </c>
      <c r="Q792" s="60">
        <v>0</v>
      </c>
      <c r="R792" s="60">
        <v>0</v>
      </c>
      <c r="S792" s="60">
        <v>0</v>
      </c>
      <c r="T792" s="37" t="s">
        <v>145</v>
      </c>
      <c r="U792" s="37"/>
      <c r="V792" s="131" t="s">
        <v>235</v>
      </c>
      <c r="W792" s="216" t="s">
        <v>236</v>
      </c>
      <c r="X792" s="217"/>
    </row>
    <row r="793" spans="1:24" ht="57" hidden="1">
      <c r="A793" s="37" t="s">
        <v>1587</v>
      </c>
      <c r="B793" s="37" t="s">
        <v>1935</v>
      </c>
      <c r="C793" s="37" t="s">
        <v>1936</v>
      </c>
      <c r="D793" s="37" t="s">
        <v>1951</v>
      </c>
      <c r="E793" s="37">
        <v>15</v>
      </c>
      <c r="F793" s="37" t="s">
        <v>1952</v>
      </c>
      <c r="G793" s="37" t="s">
        <v>145</v>
      </c>
      <c r="H793" s="37" t="s">
        <v>36</v>
      </c>
      <c r="I793" s="37" t="s">
        <v>37</v>
      </c>
      <c r="J793" s="62">
        <v>360</v>
      </c>
      <c r="K793" s="12" t="s">
        <v>1984</v>
      </c>
      <c r="L793" s="12" t="s">
        <v>566</v>
      </c>
      <c r="M793" s="37">
        <v>1</v>
      </c>
      <c r="N793" s="37">
        <v>1568715</v>
      </c>
      <c r="O793" s="37" t="s">
        <v>1985</v>
      </c>
      <c r="P793" s="37" t="s">
        <v>162</v>
      </c>
      <c r="Q793" s="60">
        <v>0</v>
      </c>
      <c r="R793" s="60">
        <v>0</v>
      </c>
      <c r="S793" s="60">
        <v>0</v>
      </c>
      <c r="T793" s="37" t="s">
        <v>145</v>
      </c>
      <c r="U793" s="37"/>
      <c r="V793" s="131" t="s">
        <v>235</v>
      </c>
      <c r="W793" s="216" t="s">
        <v>236</v>
      </c>
      <c r="X793" s="217"/>
    </row>
    <row r="794" spans="1:24" ht="42.75" hidden="1">
      <c r="A794" s="37" t="s">
        <v>1587</v>
      </c>
      <c r="B794" s="37" t="s">
        <v>1832</v>
      </c>
      <c r="C794" s="37" t="s">
        <v>1832</v>
      </c>
      <c r="D794" s="37" t="s">
        <v>1837</v>
      </c>
      <c r="E794" s="37">
        <v>12</v>
      </c>
      <c r="F794" s="37" t="s">
        <v>1838</v>
      </c>
      <c r="G794" s="37" t="s">
        <v>45</v>
      </c>
      <c r="H794" s="37" t="s">
        <v>1839</v>
      </c>
      <c r="I794" s="37" t="s">
        <v>46</v>
      </c>
      <c r="J794" s="62">
        <v>30</v>
      </c>
      <c r="K794" s="12" t="s">
        <v>1230</v>
      </c>
      <c r="L794" s="201"/>
      <c r="M794" s="37">
        <v>1</v>
      </c>
      <c r="N794" s="37" t="s">
        <v>1230</v>
      </c>
      <c r="O794" s="37" t="s">
        <v>1230</v>
      </c>
      <c r="P794" s="37" t="s">
        <v>247</v>
      </c>
      <c r="Q794" s="60">
        <v>0</v>
      </c>
      <c r="R794" s="60">
        <v>0</v>
      </c>
      <c r="S794" s="60">
        <v>0</v>
      </c>
      <c r="T794" s="37" t="s">
        <v>41</v>
      </c>
      <c r="V794" s="221" t="s">
        <v>76</v>
      </c>
      <c r="W794" s="131" t="s">
        <v>77</v>
      </c>
      <c r="X794" s="215" t="s">
        <v>58</v>
      </c>
    </row>
    <row r="795" spans="1:24" ht="42.75" hidden="1">
      <c r="A795" s="37" t="s">
        <v>1587</v>
      </c>
      <c r="B795" s="37" t="s">
        <v>1832</v>
      </c>
      <c r="C795" s="37" t="s">
        <v>1890</v>
      </c>
      <c r="D795" s="37" t="s">
        <v>1837</v>
      </c>
      <c r="E795" s="37">
        <v>12</v>
      </c>
      <c r="F795" s="37" t="s">
        <v>1838</v>
      </c>
      <c r="G795" s="37" t="s">
        <v>45</v>
      </c>
      <c r="H795" s="37" t="s">
        <v>1839</v>
      </c>
      <c r="I795" s="37" t="s">
        <v>46</v>
      </c>
      <c r="J795" s="62">
        <v>30</v>
      </c>
      <c r="K795" s="12" t="s">
        <v>1230</v>
      </c>
      <c r="L795" s="201"/>
      <c r="M795" s="37">
        <v>1</v>
      </c>
      <c r="N795" s="37" t="s">
        <v>1230</v>
      </c>
      <c r="O795" s="37" t="s">
        <v>1230</v>
      </c>
      <c r="P795" s="37" t="s">
        <v>247</v>
      </c>
      <c r="Q795" s="60">
        <v>0</v>
      </c>
      <c r="R795" s="60">
        <v>0</v>
      </c>
      <c r="S795" s="60">
        <v>0</v>
      </c>
      <c r="T795" s="37" t="s">
        <v>41</v>
      </c>
      <c r="V795" s="221" t="s">
        <v>76</v>
      </c>
      <c r="W795" s="131" t="s">
        <v>77</v>
      </c>
      <c r="X795" s="215" t="s">
        <v>58</v>
      </c>
    </row>
    <row r="796" spans="1:24" ht="42.75" hidden="1">
      <c r="A796" s="37" t="s">
        <v>1587</v>
      </c>
      <c r="B796" s="37" t="s">
        <v>1832</v>
      </c>
      <c r="C796" s="37" t="s">
        <v>1833</v>
      </c>
      <c r="D796" s="37" t="s">
        <v>1837</v>
      </c>
      <c r="E796" s="37">
        <v>12</v>
      </c>
      <c r="F796" s="37" t="s">
        <v>1838</v>
      </c>
      <c r="G796" s="37" t="s">
        <v>45</v>
      </c>
      <c r="H796" s="37" t="s">
        <v>1839</v>
      </c>
      <c r="I796" s="37" t="s">
        <v>46</v>
      </c>
      <c r="J796" s="62">
        <v>30</v>
      </c>
      <c r="K796" s="12" t="s">
        <v>1230</v>
      </c>
      <c r="L796" s="201"/>
      <c r="M796" s="37">
        <v>1</v>
      </c>
      <c r="N796" s="37" t="s">
        <v>1230</v>
      </c>
      <c r="O796" s="37" t="s">
        <v>1230</v>
      </c>
      <c r="P796" s="37" t="s">
        <v>247</v>
      </c>
      <c r="Q796" s="60">
        <v>0</v>
      </c>
      <c r="R796" s="60">
        <v>0</v>
      </c>
      <c r="S796" s="60">
        <v>0</v>
      </c>
      <c r="T796" s="37" t="s">
        <v>41</v>
      </c>
      <c r="V796" s="221" t="s">
        <v>76</v>
      </c>
      <c r="W796" s="131" t="s">
        <v>77</v>
      </c>
      <c r="X796" s="215" t="s">
        <v>58</v>
      </c>
    </row>
    <row r="797" spans="1:24" ht="42.75" hidden="1">
      <c r="A797" s="37" t="s">
        <v>1587</v>
      </c>
      <c r="B797" s="37" t="s">
        <v>1832</v>
      </c>
      <c r="C797" s="37" t="s">
        <v>1852</v>
      </c>
      <c r="D797" s="37" t="s">
        <v>1837</v>
      </c>
      <c r="E797" s="37">
        <v>12</v>
      </c>
      <c r="F797" s="37" t="s">
        <v>1838</v>
      </c>
      <c r="G797" s="37" t="s">
        <v>45</v>
      </c>
      <c r="H797" s="37" t="s">
        <v>1839</v>
      </c>
      <c r="I797" s="37" t="s">
        <v>46</v>
      </c>
      <c r="J797" s="62">
        <v>30</v>
      </c>
      <c r="K797" s="12" t="s">
        <v>1230</v>
      </c>
      <c r="L797" s="201"/>
      <c r="M797" s="37">
        <v>1</v>
      </c>
      <c r="N797" s="37" t="s">
        <v>1230</v>
      </c>
      <c r="O797" s="37" t="s">
        <v>1230</v>
      </c>
      <c r="P797" s="37" t="s">
        <v>247</v>
      </c>
      <c r="Q797" s="60">
        <v>0</v>
      </c>
      <c r="R797" s="60">
        <v>0</v>
      </c>
      <c r="S797" s="60">
        <v>0</v>
      </c>
      <c r="T797" s="37" t="s">
        <v>41</v>
      </c>
      <c r="V797" s="221" t="s">
        <v>76</v>
      </c>
      <c r="W797" s="131" t="s">
        <v>77</v>
      </c>
      <c r="X797" s="215" t="s">
        <v>58</v>
      </c>
    </row>
    <row r="798" spans="1:24" ht="142.5" hidden="1">
      <c r="A798" s="37" t="s">
        <v>1587</v>
      </c>
      <c r="B798" s="37" t="s">
        <v>1588</v>
      </c>
      <c r="C798" s="37" t="s">
        <v>1658</v>
      </c>
      <c r="D798" s="37" t="s">
        <v>1659</v>
      </c>
      <c r="E798" s="37">
        <v>15</v>
      </c>
      <c r="F798" s="37" t="s">
        <v>1668</v>
      </c>
      <c r="G798" s="37" t="s">
        <v>35</v>
      </c>
      <c r="H798" s="37" t="s">
        <v>36</v>
      </c>
      <c r="I798" s="37" t="s">
        <v>37</v>
      </c>
      <c r="J798" s="62">
        <v>40</v>
      </c>
      <c r="K798" s="12">
        <v>2020</v>
      </c>
      <c r="L798" s="201"/>
      <c r="M798" s="12">
        <v>3</v>
      </c>
      <c r="N798" s="12" t="s">
        <v>1230</v>
      </c>
      <c r="O798" s="12" t="s">
        <v>1230</v>
      </c>
      <c r="P798" s="12" t="s">
        <v>1592</v>
      </c>
      <c r="Q798" s="64">
        <v>6500</v>
      </c>
      <c r="R798" s="64">
        <v>4000</v>
      </c>
      <c r="S798" s="64">
        <v>31500</v>
      </c>
      <c r="T798" s="37" t="s">
        <v>41</v>
      </c>
      <c r="U798" s="37"/>
      <c r="V798" s="131" t="s">
        <v>243</v>
      </c>
      <c r="W798" s="216" t="s">
        <v>244</v>
      </c>
      <c r="X798" s="217"/>
    </row>
    <row r="799" spans="1:24" ht="85.5" hidden="1">
      <c r="A799" s="37" t="s">
        <v>1587</v>
      </c>
      <c r="B799" s="37" t="s">
        <v>1832</v>
      </c>
      <c r="C799" s="37" t="s">
        <v>1832</v>
      </c>
      <c r="D799" s="37" t="s">
        <v>1840</v>
      </c>
      <c r="E799" s="37">
        <v>15</v>
      </c>
      <c r="F799" s="37" t="s">
        <v>1841</v>
      </c>
      <c r="G799" s="37" t="s">
        <v>35</v>
      </c>
      <c r="H799" s="37" t="s">
        <v>36</v>
      </c>
      <c r="I799" s="37" t="s">
        <v>46</v>
      </c>
      <c r="J799" s="62">
        <v>20</v>
      </c>
      <c r="K799" s="12" t="s">
        <v>1230</v>
      </c>
      <c r="L799" s="201"/>
      <c r="M799" s="37">
        <v>1</v>
      </c>
      <c r="N799" s="37" t="s">
        <v>1230</v>
      </c>
      <c r="O799" s="37" t="s">
        <v>1230</v>
      </c>
      <c r="P799" s="37" t="s">
        <v>247</v>
      </c>
      <c r="Q799" s="60">
        <v>0</v>
      </c>
      <c r="R799" s="60">
        <v>0</v>
      </c>
      <c r="S799" s="60">
        <v>0</v>
      </c>
      <c r="T799" s="37" t="s">
        <v>41</v>
      </c>
      <c r="U799" s="37"/>
      <c r="V799" s="131" t="s">
        <v>243</v>
      </c>
      <c r="W799" s="216" t="s">
        <v>244</v>
      </c>
      <c r="X799" s="217"/>
    </row>
    <row r="800" spans="1:24" ht="85.5" hidden="1">
      <c r="A800" s="37" t="s">
        <v>1587</v>
      </c>
      <c r="B800" s="37" t="s">
        <v>1832</v>
      </c>
      <c r="C800" s="37" t="s">
        <v>1890</v>
      </c>
      <c r="D800" s="37" t="s">
        <v>1840</v>
      </c>
      <c r="E800" s="37">
        <v>15</v>
      </c>
      <c r="F800" s="37" t="s">
        <v>1841</v>
      </c>
      <c r="G800" s="37" t="s">
        <v>35</v>
      </c>
      <c r="H800" s="37" t="s">
        <v>36</v>
      </c>
      <c r="I800" s="37" t="s">
        <v>46</v>
      </c>
      <c r="J800" s="62">
        <v>20</v>
      </c>
      <c r="K800" s="12" t="s">
        <v>1230</v>
      </c>
      <c r="L800" s="201"/>
      <c r="M800" s="37">
        <v>1</v>
      </c>
      <c r="N800" s="37" t="s">
        <v>1230</v>
      </c>
      <c r="O800" s="37" t="s">
        <v>1230</v>
      </c>
      <c r="P800" s="37" t="s">
        <v>247</v>
      </c>
      <c r="Q800" s="60">
        <v>0</v>
      </c>
      <c r="R800" s="60">
        <v>0</v>
      </c>
      <c r="S800" s="60">
        <v>0</v>
      </c>
      <c r="T800" s="37" t="s">
        <v>41</v>
      </c>
      <c r="U800" s="37"/>
      <c r="V800" s="131" t="s">
        <v>243</v>
      </c>
      <c r="W800" s="216" t="s">
        <v>244</v>
      </c>
      <c r="X800" s="217"/>
    </row>
    <row r="801" spans="1:24" ht="85.5" hidden="1">
      <c r="A801" s="37" t="s">
        <v>1587</v>
      </c>
      <c r="B801" s="37" t="s">
        <v>1832</v>
      </c>
      <c r="C801" s="37" t="s">
        <v>1833</v>
      </c>
      <c r="D801" s="37" t="s">
        <v>1840</v>
      </c>
      <c r="E801" s="37">
        <v>15</v>
      </c>
      <c r="F801" s="37" t="s">
        <v>1841</v>
      </c>
      <c r="G801" s="37" t="s">
        <v>35</v>
      </c>
      <c r="H801" s="37" t="s">
        <v>36</v>
      </c>
      <c r="I801" s="37" t="s">
        <v>46</v>
      </c>
      <c r="J801" s="62">
        <v>20</v>
      </c>
      <c r="K801" s="12" t="s">
        <v>1230</v>
      </c>
      <c r="L801" s="201"/>
      <c r="M801" s="37">
        <v>1</v>
      </c>
      <c r="N801" s="37" t="s">
        <v>1230</v>
      </c>
      <c r="O801" s="37" t="s">
        <v>1230</v>
      </c>
      <c r="P801" s="37" t="s">
        <v>247</v>
      </c>
      <c r="Q801" s="60">
        <v>0</v>
      </c>
      <c r="R801" s="60">
        <v>0</v>
      </c>
      <c r="S801" s="60">
        <v>0</v>
      </c>
      <c r="T801" s="37" t="s">
        <v>41</v>
      </c>
      <c r="U801" s="37"/>
      <c r="V801" s="131" t="s">
        <v>243</v>
      </c>
      <c r="W801" s="216" t="s">
        <v>244</v>
      </c>
      <c r="X801" s="217"/>
    </row>
    <row r="802" spans="1:24" ht="85.5" hidden="1">
      <c r="A802" s="37" t="s">
        <v>1587</v>
      </c>
      <c r="B802" s="37" t="s">
        <v>1832</v>
      </c>
      <c r="C802" s="37" t="s">
        <v>1852</v>
      </c>
      <c r="D802" s="37" t="s">
        <v>1840</v>
      </c>
      <c r="E802" s="37">
        <v>15</v>
      </c>
      <c r="F802" s="37" t="s">
        <v>1841</v>
      </c>
      <c r="G802" s="37" t="s">
        <v>35</v>
      </c>
      <c r="H802" s="37" t="s">
        <v>36</v>
      </c>
      <c r="I802" s="37" t="s">
        <v>46</v>
      </c>
      <c r="J802" s="62">
        <v>20</v>
      </c>
      <c r="K802" s="12" t="s">
        <v>1230</v>
      </c>
      <c r="L802" s="201"/>
      <c r="M802" s="37">
        <v>1</v>
      </c>
      <c r="N802" s="37" t="s">
        <v>1230</v>
      </c>
      <c r="O802" s="37" t="s">
        <v>1230</v>
      </c>
      <c r="P802" s="37" t="s">
        <v>247</v>
      </c>
      <c r="Q802" s="60">
        <v>0</v>
      </c>
      <c r="R802" s="60">
        <v>0</v>
      </c>
      <c r="S802" s="60">
        <v>0</v>
      </c>
      <c r="T802" s="37" t="s">
        <v>41</v>
      </c>
      <c r="U802" s="37"/>
      <c r="V802" s="131" t="s">
        <v>243</v>
      </c>
      <c r="W802" s="216" t="s">
        <v>244</v>
      </c>
      <c r="X802" s="217"/>
    </row>
    <row r="803" spans="1:24" ht="142.5" hidden="1">
      <c r="A803" s="37" t="s">
        <v>1587</v>
      </c>
      <c r="B803" s="37" t="s">
        <v>1588</v>
      </c>
      <c r="C803" s="37" t="s">
        <v>1658</v>
      </c>
      <c r="D803" s="37" t="s">
        <v>1659</v>
      </c>
      <c r="E803" s="37">
        <v>15</v>
      </c>
      <c r="F803" s="37" t="s">
        <v>1638</v>
      </c>
      <c r="G803" s="37" t="s">
        <v>45</v>
      </c>
      <c r="H803" s="37" t="s">
        <v>36</v>
      </c>
      <c r="I803" s="37" t="s">
        <v>37</v>
      </c>
      <c r="J803" s="62">
        <v>40</v>
      </c>
      <c r="K803" s="12">
        <v>2020</v>
      </c>
      <c r="L803" s="201"/>
      <c r="M803" s="12">
        <v>8</v>
      </c>
      <c r="N803" s="12" t="s">
        <v>1230</v>
      </c>
      <c r="O803" s="12" t="s">
        <v>1230</v>
      </c>
      <c r="P803" s="12" t="s">
        <v>1592</v>
      </c>
      <c r="Q803" s="64">
        <v>0</v>
      </c>
      <c r="R803" s="64">
        <v>0</v>
      </c>
      <c r="S803" s="64">
        <v>0</v>
      </c>
      <c r="T803" s="37" t="s">
        <v>41</v>
      </c>
      <c r="U803" s="131" t="s">
        <v>2503</v>
      </c>
      <c r="V803" s="220" t="s">
        <v>176</v>
      </c>
      <c r="W803" s="216" t="s">
        <v>254</v>
      </c>
      <c r="X803" s="219" t="s">
        <v>50</v>
      </c>
    </row>
    <row r="804" spans="1:24" ht="128.25" hidden="1">
      <c r="A804" s="37" t="s">
        <v>1587</v>
      </c>
      <c r="B804" s="37" t="s">
        <v>1588</v>
      </c>
      <c r="C804" s="37" t="s">
        <v>1588</v>
      </c>
      <c r="D804" s="37" t="s">
        <v>1637</v>
      </c>
      <c r="E804" s="37">
        <v>15</v>
      </c>
      <c r="F804" s="37" t="s">
        <v>1638</v>
      </c>
      <c r="G804" s="37" t="s">
        <v>45</v>
      </c>
      <c r="H804" s="37" t="s">
        <v>36</v>
      </c>
      <c r="I804" s="37" t="s">
        <v>37</v>
      </c>
      <c r="J804" s="62">
        <v>40</v>
      </c>
      <c r="K804" s="12">
        <v>2020</v>
      </c>
      <c r="L804" s="201"/>
      <c r="M804" s="12">
        <v>8</v>
      </c>
      <c r="N804" s="12" t="s">
        <v>1230</v>
      </c>
      <c r="O804" s="12" t="s">
        <v>1230</v>
      </c>
      <c r="P804" s="12" t="s">
        <v>1639</v>
      </c>
      <c r="Q804" s="64">
        <v>0</v>
      </c>
      <c r="R804" s="64">
        <v>0</v>
      </c>
      <c r="S804" s="64">
        <v>0</v>
      </c>
      <c r="T804" s="37" t="s">
        <v>41</v>
      </c>
      <c r="U804" s="131" t="s">
        <v>2503</v>
      </c>
      <c r="V804" s="220" t="s">
        <v>176</v>
      </c>
      <c r="W804" s="216" t="s">
        <v>254</v>
      </c>
      <c r="X804" s="219" t="s">
        <v>50</v>
      </c>
    </row>
    <row r="805" spans="1:24" ht="114" hidden="1">
      <c r="A805" s="37" t="s">
        <v>1587</v>
      </c>
      <c r="B805" s="37" t="s">
        <v>1588</v>
      </c>
      <c r="C805" s="37" t="s">
        <v>1588</v>
      </c>
      <c r="D805" s="37" t="s">
        <v>1640</v>
      </c>
      <c r="E805" s="37">
        <v>15</v>
      </c>
      <c r="F805" s="37" t="s">
        <v>1638</v>
      </c>
      <c r="G805" s="37" t="s">
        <v>45</v>
      </c>
      <c r="H805" s="37" t="s">
        <v>36</v>
      </c>
      <c r="I805" s="37" t="s">
        <v>37</v>
      </c>
      <c r="J805" s="62">
        <v>40</v>
      </c>
      <c r="K805" s="12">
        <v>2020</v>
      </c>
      <c r="L805" s="201"/>
      <c r="M805" s="12">
        <v>8</v>
      </c>
      <c r="N805" s="12" t="s">
        <v>1230</v>
      </c>
      <c r="O805" s="12" t="s">
        <v>1230</v>
      </c>
      <c r="P805" s="12" t="s">
        <v>1592</v>
      </c>
      <c r="Q805" s="64">
        <v>0</v>
      </c>
      <c r="R805" s="64">
        <v>0</v>
      </c>
      <c r="S805" s="64">
        <v>0</v>
      </c>
      <c r="T805" s="37" t="s">
        <v>41</v>
      </c>
      <c r="U805" s="131" t="s">
        <v>2503</v>
      </c>
      <c r="V805" s="220" t="s">
        <v>176</v>
      </c>
      <c r="W805" s="216" t="s">
        <v>254</v>
      </c>
      <c r="X805" s="219" t="s">
        <v>50</v>
      </c>
    </row>
    <row r="806" spans="1:24" ht="185.25" hidden="1">
      <c r="A806" s="37" t="s">
        <v>1587</v>
      </c>
      <c r="B806" s="37" t="s">
        <v>1935</v>
      </c>
      <c r="C806" s="37" t="s">
        <v>2001</v>
      </c>
      <c r="D806" s="37" t="s">
        <v>2019</v>
      </c>
      <c r="E806" s="37">
        <v>15</v>
      </c>
      <c r="F806" s="37" t="s">
        <v>2023</v>
      </c>
      <c r="G806" s="37" t="s">
        <v>145</v>
      </c>
      <c r="H806" s="37" t="s">
        <v>2024</v>
      </c>
      <c r="I806" s="37" t="s">
        <v>37</v>
      </c>
      <c r="J806" s="62">
        <v>360</v>
      </c>
      <c r="K806" s="12" t="s">
        <v>2025</v>
      </c>
      <c r="L806" s="12" t="s">
        <v>147</v>
      </c>
      <c r="M806" s="37">
        <v>1</v>
      </c>
      <c r="N806" s="37">
        <v>6465996</v>
      </c>
      <c r="O806" s="37" t="s">
        <v>2026</v>
      </c>
      <c r="P806" s="37" t="s">
        <v>162</v>
      </c>
      <c r="Q806" s="60">
        <v>0</v>
      </c>
      <c r="R806" s="60">
        <v>0</v>
      </c>
      <c r="S806" s="60">
        <v>0</v>
      </c>
      <c r="T806" s="37" t="s">
        <v>145</v>
      </c>
      <c r="U806" s="37"/>
      <c r="V806" s="131" t="s">
        <v>866</v>
      </c>
      <c r="W806" s="216" t="s">
        <v>1014</v>
      </c>
      <c r="X806" s="217"/>
    </row>
    <row r="807" spans="1:24" ht="45" hidden="1">
      <c r="A807" s="37" t="s">
        <v>1587</v>
      </c>
      <c r="B807" s="37" t="s">
        <v>1832</v>
      </c>
      <c r="C807" s="37" t="s">
        <v>1832</v>
      </c>
      <c r="D807" s="37" t="s">
        <v>1850</v>
      </c>
      <c r="E807" s="37">
        <v>12</v>
      </c>
      <c r="F807" s="37" t="s">
        <v>450</v>
      </c>
      <c r="G807" s="37" t="s">
        <v>35</v>
      </c>
      <c r="H807" s="37" t="s">
        <v>36</v>
      </c>
      <c r="I807" s="37" t="s">
        <v>37</v>
      </c>
      <c r="J807" s="62">
        <v>16</v>
      </c>
      <c r="K807" s="12" t="s">
        <v>1230</v>
      </c>
      <c r="L807" s="201"/>
      <c r="M807" s="37">
        <v>1</v>
      </c>
      <c r="N807" s="37">
        <v>1568321</v>
      </c>
      <c r="O807" s="37" t="s">
        <v>1876</v>
      </c>
      <c r="P807" s="37" t="s">
        <v>247</v>
      </c>
      <c r="Q807" s="60">
        <v>0</v>
      </c>
      <c r="R807" s="60">
        <v>0</v>
      </c>
      <c r="S807" s="60">
        <v>0</v>
      </c>
      <c r="T807" s="37" t="s">
        <v>41</v>
      </c>
      <c r="U807" s="37"/>
      <c r="V807" s="210" t="s">
        <v>148</v>
      </c>
      <c r="W807" s="216" t="s">
        <v>225</v>
      </c>
      <c r="X807" s="217"/>
    </row>
    <row r="808" spans="1:24" ht="45" hidden="1">
      <c r="A808" s="37" t="s">
        <v>1587</v>
      </c>
      <c r="B808" s="37" t="s">
        <v>1832</v>
      </c>
      <c r="C808" s="37" t="s">
        <v>1832</v>
      </c>
      <c r="D808" s="37" t="s">
        <v>1850</v>
      </c>
      <c r="E808" s="37">
        <v>12</v>
      </c>
      <c r="F808" s="37" t="s">
        <v>450</v>
      </c>
      <c r="G808" s="37" t="s">
        <v>35</v>
      </c>
      <c r="H808" s="37" t="s">
        <v>36</v>
      </c>
      <c r="I808" s="37" t="s">
        <v>37</v>
      </c>
      <c r="J808" s="62">
        <v>16</v>
      </c>
      <c r="K808" s="12" t="s">
        <v>1230</v>
      </c>
      <c r="L808" s="201"/>
      <c r="M808" s="37">
        <v>1</v>
      </c>
      <c r="N808" s="37">
        <v>1454945</v>
      </c>
      <c r="O808" s="37" t="s">
        <v>1877</v>
      </c>
      <c r="P808" s="37" t="s">
        <v>247</v>
      </c>
      <c r="Q808" s="60">
        <v>0</v>
      </c>
      <c r="R808" s="60">
        <v>0</v>
      </c>
      <c r="S808" s="60">
        <v>0</v>
      </c>
      <c r="T808" s="37" t="s">
        <v>41</v>
      </c>
      <c r="U808" s="37"/>
      <c r="V808" s="210" t="s">
        <v>148</v>
      </c>
      <c r="W808" s="216" t="s">
        <v>225</v>
      </c>
      <c r="X808" s="217"/>
    </row>
    <row r="809" spans="1:24" ht="45" hidden="1">
      <c r="A809" s="37" t="s">
        <v>1587</v>
      </c>
      <c r="B809" s="37" t="s">
        <v>1832</v>
      </c>
      <c r="C809" s="37" t="s">
        <v>1832</v>
      </c>
      <c r="D809" s="37" t="s">
        <v>1850</v>
      </c>
      <c r="E809" s="37">
        <v>12</v>
      </c>
      <c r="F809" s="37" t="s">
        <v>450</v>
      </c>
      <c r="G809" s="37" t="s">
        <v>35</v>
      </c>
      <c r="H809" s="37" t="s">
        <v>36</v>
      </c>
      <c r="I809" s="37" t="s">
        <v>37</v>
      </c>
      <c r="J809" s="62">
        <v>16</v>
      </c>
      <c r="K809" s="12" t="s">
        <v>1230</v>
      </c>
      <c r="L809" s="201"/>
      <c r="M809" s="37">
        <v>1</v>
      </c>
      <c r="N809" s="37" t="s">
        <v>1230</v>
      </c>
      <c r="O809" s="37" t="s">
        <v>1230</v>
      </c>
      <c r="P809" s="37" t="s">
        <v>247</v>
      </c>
      <c r="Q809" s="60">
        <v>0</v>
      </c>
      <c r="R809" s="60">
        <v>0</v>
      </c>
      <c r="S809" s="60">
        <v>0</v>
      </c>
      <c r="T809" s="37" t="s">
        <v>41</v>
      </c>
      <c r="U809" s="37"/>
      <c r="V809" s="210" t="s">
        <v>148</v>
      </c>
      <c r="W809" s="216" t="s">
        <v>225</v>
      </c>
      <c r="X809" s="217"/>
    </row>
    <row r="810" spans="1:24" ht="45" hidden="1">
      <c r="A810" s="37" t="s">
        <v>1587</v>
      </c>
      <c r="B810" s="37" t="s">
        <v>1832</v>
      </c>
      <c r="C810" s="37" t="s">
        <v>1832</v>
      </c>
      <c r="D810" s="37" t="s">
        <v>1850</v>
      </c>
      <c r="E810" s="37">
        <v>12</v>
      </c>
      <c r="F810" s="37" t="s">
        <v>450</v>
      </c>
      <c r="G810" s="37" t="s">
        <v>35</v>
      </c>
      <c r="H810" s="37" t="s">
        <v>36</v>
      </c>
      <c r="I810" s="37" t="s">
        <v>37</v>
      </c>
      <c r="J810" s="62">
        <v>16</v>
      </c>
      <c r="K810" s="12" t="s">
        <v>1230</v>
      </c>
      <c r="L810" s="201"/>
      <c r="M810" s="37">
        <v>1</v>
      </c>
      <c r="N810" s="37" t="s">
        <v>1230</v>
      </c>
      <c r="O810" s="37" t="s">
        <v>1230</v>
      </c>
      <c r="P810" s="37" t="s">
        <v>247</v>
      </c>
      <c r="Q810" s="60">
        <v>0</v>
      </c>
      <c r="R810" s="60">
        <v>0</v>
      </c>
      <c r="S810" s="60">
        <v>0</v>
      </c>
      <c r="T810" s="37" t="s">
        <v>41</v>
      </c>
      <c r="U810" s="37"/>
      <c r="V810" s="210" t="s">
        <v>148</v>
      </c>
      <c r="W810" s="216" t="s">
        <v>225</v>
      </c>
      <c r="X810" s="217"/>
    </row>
    <row r="811" spans="1:24" ht="45" hidden="1">
      <c r="A811" s="37" t="s">
        <v>1587</v>
      </c>
      <c r="B811" s="37" t="s">
        <v>1832</v>
      </c>
      <c r="C811" s="37" t="s">
        <v>1832</v>
      </c>
      <c r="D811" s="37" t="s">
        <v>1850</v>
      </c>
      <c r="E811" s="37">
        <v>12</v>
      </c>
      <c r="F811" s="37" t="s">
        <v>450</v>
      </c>
      <c r="G811" s="37" t="s">
        <v>35</v>
      </c>
      <c r="H811" s="37" t="s">
        <v>36</v>
      </c>
      <c r="I811" s="37" t="s">
        <v>37</v>
      </c>
      <c r="J811" s="62">
        <v>16</v>
      </c>
      <c r="K811" s="12" t="s">
        <v>1230</v>
      </c>
      <c r="L811" s="201"/>
      <c r="M811" s="37">
        <v>1</v>
      </c>
      <c r="N811" s="37" t="s">
        <v>1230</v>
      </c>
      <c r="O811" s="37" t="s">
        <v>1230</v>
      </c>
      <c r="P811" s="37" t="s">
        <v>247</v>
      </c>
      <c r="Q811" s="60">
        <v>0</v>
      </c>
      <c r="R811" s="60">
        <v>0</v>
      </c>
      <c r="S811" s="60">
        <v>0</v>
      </c>
      <c r="T811" s="37" t="s">
        <v>41</v>
      </c>
      <c r="U811" s="37"/>
      <c r="V811" s="210" t="s">
        <v>148</v>
      </c>
      <c r="W811" s="216" t="s">
        <v>225</v>
      </c>
      <c r="X811" s="217"/>
    </row>
    <row r="812" spans="1:24" ht="45" hidden="1">
      <c r="A812" s="37" t="s">
        <v>1587</v>
      </c>
      <c r="B812" s="37" t="s">
        <v>1832</v>
      </c>
      <c r="C812" s="37" t="s">
        <v>1890</v>
      </c>
      <c r="D812" s="37" t="s">
        <v>1850</v>
      </c>
      <c r="E812" s="37">
        <v>12</v>
      </c>
      <c r="F812" s="37" t="s">
        <v>450</v>
      </c>
      <c r="G812" s="37" t="s">
        <v>35</v>
      </c>
      <c r="H812" s="37" t="s">
        <v>36</v>
      </c>
      <c r="I812" s="37" t="s">
        <v>37</v>
      </c>
      <c r="J812" s="62">
        <v>16</v>
      </c>
      <c r="K812" s="12" t="s">
        <v>1230</v>
      </c>
      <c r="L812" s="201"/>
      <c r="M812" s="37">
        <v>1</v>
      </c>
      <c r="N812" s="37" t="s">
        <v>1230</v>
      </c>
      <c r="O812" s="37" t="s">
        <v>1230</v>
      </c>
      <c r="P812" s="37" t="s">
        <v>247</v>
      </c>
      <c r="Q812" s="60">
        <v>0</v>
      </c>
      <c r="R812" s="60">
        <v>0</v>
      </c>
      <c r="S812" s="60">
        <v>0</v>
      </c>
      <c r="T812" s="37" t="s">
        <v>41</v>
      </c>
      <c r="U812" s="37"/>
      <c r="V812" s="210" t="s">
        <v>148</v>
      </c>
      <c r="W812" s="216" t="s">
        <v>225</v>
      </c>
      <c r="X812" s="217"/>
    </row>
    <row r="813" spans="1:24" ht="45" hidden="1">
      <c r="A813" s="37" t="s">
        <v>1587</v>
      </c>
      <c r="B813" s="37" t="s">
        <v>1832</v>
      </c>
      <c r="C813" s="37" t="s">
        <v>1849</v>
      </c>
      <c r="D813" s="37" t="s">
        <v>1850</v>
      </c>
      <c r="E813" s="37">
        <v>12</v>
      </c>
      <c r="F813" s="37" t="s">
        <v>450</v>
      </c>
      <c r="G813" s="37" t="s">
        <v>35</v>
      </c>
      <c r="H813" s="37" t="s">
        <v>36</v>
      </c>
      <c r="I813" s="37" t="s">
        <v>37</v>
      </c>
      <c r="J813" s="62">
        <v>16</v>
      </c>
      <c r="K813" s="12" t="s">
        <v>1230</v>
      </c>
      <c r="L813" s="201"/>
      <c r="M813" s="37">
        <v>1</v>
      </c>
      <c r="N813" s="37" t="s">
        <v>1230</v>
      </c>
      <c r="O813" s="37" t="s">
        <v>1230</v>
      </c>
      <c r="P813" s="37" t="s">
        <v>247</v>
      </c>
      <c r="Q813" s="60">
        <v>0</v>
      </c>
      <c r="R813" s="60">
        <v>0</v>
      </c>
      <c r="S813" s="60">
        <v>0</v>
      </c>
      <c r="T813" s="37" t="s">
        <v>41</v>
      </c>
      <c r="U813" s="37"/>
      <c r="V813" s="210" t="s">
        <v>148</v>
      </c>
      <c r="W813" s="216" t="s">
        <v>225</v>
      </c>
      <c r="X813" s="217"/>
    </row>
    <row r="814" spans="1:24" ht="45" hidden="1">
      <c r="A814" s="37" t="s">
        <v>1587</v>
      </c>
      <c r="B814" s="37" t="s">
        <v>1832</v>
      </c>
      <c r="C814" s="37" t="s">
        <v>1852</v>
      </c>
      <c r="D814" s="37" t="s">
        <v>1850</v>
      </c>
      <c r="E814" s="37">
        <v>12</v>
      </c>
      <c r="F814" s="37" t="s">
        <v>450</v>
      </c>
      <c r="G814" s="37" t="s">
        <v>35</v>
      </c>
      <c r="H814" s="37" t="s">
        <v>36</v>
      </c>
      <c r="I814" s="37" t="s">
        <v>37</v>
      </c>
      <c r="J814" s="62">
        <v>16</v>
      </c>
      <c r="K814" s="12" t="s">
        <v>1230</v>
      </c>
      <c r="L814" s="201"/>
      <c r="M814" s="37">
        <v>1</v>
      </c>
      <c r="N814" s="37" t="s">
        <v>1230</v>
      </c>
      <c r="O814" s="37" t="s">
        <v>1230</v>
      </c>
      <c r="P814" s="37" t="s">
        <v>247</v>
      </c>
      <c r="Q814" s="60">
        <v>0</v>
      </c>
      <c r="R814" s="60">
        <v>0</v>
      </c>
      <c r="S814" s="60">
        <v>0</v>
      </c>
      <c r="T814" s="37" t="s">
        <v>41</v>
      </c>
      <c r="U814" s="37"/>
      <c r="V814" s="210" t="s">
        <v>148</v>
      </c>
      <c r="W814" s="216" t="s">
        <v>225</v>
      </c>
      <c r="X814" s="217"/>
    </row>
    <row r="815" spans="1:24" ht="45" hidden="1">
      <c r="A815" s="37" t="s">
        <v>1587</v>
      </c>
      <c r="B815" s="37" t="s">
        <v>1832</v>
      </c>
      <c r="C815" s="37" t="s">
        <v>1832</v>
      </c>
      <c r="D815" s="37" t="s">
        <v>1850</v>
      </c>
      <c r="E815" s="37">
        <v>12</v>
      </c>
      <c r="F815" s="37" t="s">
        <v>1851</v>
      </c>
      <c r="G815" s="37" t="s">
        <v>35</v>
      </c>
      <c r="H815" s="37" t="s">
        <v>36</v>
      </c>
      <c r="I815" s="37" t="s">
        <v>37</v>
      </c>
      <c r="J815" s="62">
        <v>16</v>
      </c>
      <c r="K815" s="12" t="s">
        <v>1230</v>
      </c>
      <c r="L815" s="201"/>
      <c r="M815" s="37">
        <v>1</v>
      </c>
      <c r="N815" s="37">
        <v>1568321</v>
      </c>
      <c r="O815" s="37" t="s">
        <v>1876</v>
      </c>
      <c r="P815" s="37" t="s">
        <v>247</v>
      </c>
      <c r="Q815" s="60">
        <v>0</v>
      </c>
      <c r="R815" s="60">
        <v>0</v>
      </c>
      <c r="S815" s="60">
        <v>0</v>
      </c>
      <c r="T815" s="37" t="s">
        <v>41</v>
      </c>
      <c r="U815" s="37"/>
      <c r="V815" s="210" t="s">
        <v>148</v>
      </c>
      <c r="W815" s="216" t="s">
        <v>225</v>
      </c>
      <c r="X815" s="217"/>
    </row>
    <row r="816" spans="1:24" ht="45" hidden="1">
      <c r="A816" s="37" t="s">
        <v>1587</v>
      </c>
      <c r="B816" s="37" t="s">
        <v>1832</v>
      </c>
      <c r="C816" s="37" t="s">
        <v>1832</v>
      </c>
      <c r="D816" s="37" t="s">
        <v>1850</v>
      </c>
      <c r="E816" s="37">
        <v>12</v>
      </c>
      <c r="F816" s="37" t="s">
        <v>1851</v>
      </c>
      <c r="G816" s="37" t="s">
        <v>35</v>
      </c>
      <c r="H816" s="37" t="s">
        <v>36</v>
      </c>
      <c r="I816" s="37" t="s">
        <v>37</v>
      </c>
      <c r="J816" s="62">
        <v>16</v>
      </c>
      <c r="K816" s="12" t="s">
        <v>1230</v>
      </c>
      <c r="L816" s="201"/>
      <c r="M816" s="37">
        <v>1</v>
      </c>
      <c r="N816" s="37">
        <v>1454945</v>
      </c>
      <c r="O816" s="37" t="s">
        <v>1877</v>
      </c>
      <c r="P816" s="37" t="s">
        <v>247</v>
      </c>
      <c r="Q816" s="60">
        <v>0</v>
      </c>
      <c r="R816" s="60">
        <v>0</v>
      </c>
      <c r="S816" s="60">
        <v>0</v>
      </c>
      <c r="T816" s="37" t="s">
        <v>41</v>
      </c>
      <c r="U816" s="37"/>
      <c r="V816" s="210" t="s">
        <v>148</v>
      </c>
      <c r="W816" s="216" t="s">
        <v>225</v>
      </c>
      <c r="X816" s="217"/>
    </row>
    <row r="817" spans="1:24" ht="45" hidden="1">
      <c r="A817" s="37" t="s">
        <v>1587</v>
      </c>
      <c r="B817" s="37" t="s">
        <v>1832</v>
      </c>
      <c r="C817" s="37" t="s">
        <v>1832</v>
      </c>
      <c r="D817" s="37" t="s">
        <v>1850</v>
      </c>
      <c r="E817" s="37">
        <v>12</v>
      </c>
      <c r="F817" s="37" t="s">
        <v>1851</v>
      </c>
      <c r="G817" s="37" t="s">
        <v>35</v>
      </c>
      <c r="H817" s="37" t="s">
        <v>36</v>
      </c>
      <c r="I817" s="37" t="s">
        <v>37</v>
      </c>
      <c r="J817" s="62">
        <v>16</v>
      </c>
      <c r="K817" s="12" t="s">
        <v>1230</v>
      </c>
      <c r="L817" s="201"/>
      <c r="M817" s="37">
        <v>1</v>
      </c>
      <c r="N817" s="37">
        <v>1520670</v>
      </c>
      <c r="O817" s="37" t="s">
        <v>1878</v>
      </c>
      <c r="P817" s="37" t="s">
        <v>247</v>
      </c>
      <c r="Q817" s="60">
        <v>0</v>
      </c>
      <c r="R817" s="60">
        <v>0</v>
      </c>
      <c r="S817" s="60">
        <v>0</v>
      </c>
      <c r="T817" s="37" t="s">
        <v>41</v>
      </c>
      <c r="U817" s="37"/>
      <c r="V817" s="210" t="s">
        <v>148</v>
      </c>
      <c r="W817" s="216" t="s">
        <v>225</v>
      </c>
      <c r="X817" s="217"/>
    </row>
    <row r="818" spans="1:24" ht="45" hidden="1">
      <c r="A818" s="37" t="s">
        <v>1587</v>
      </c>
      <c r="B818" s="37" t="s">
        <v>1832</v>
      </c>
      <c r="C818" s="37" t="s">
        <v>1832</v>
      </c>
      <c r="D818" s="37" t="s">
        <v>1850</v>
      </c>
      <c r="E818" s="37">
        <v>12</v>
      </c>
      <c r="F818" s="37" t="s">
        <v>1851</v>
      </c>
      <c r="G818" s="37" t="s">
        <v>35</v>
      </c>
      <c r="H818" s="37" t="s">
        <v>36</v>
      </c>
      <c r="I818" s="37" t="s">
        <v>37</v>
      </c>
      <c r="J818" s="62">
        <v>16</v>
      </c>
      <c r="K818" s="12" t="s">
        <v>1230</v>
      </c>
      <c r="L818" s="201"/>
      <c r="M818" s="37">
        <v>1</v>
      </c>
      <c r="N818" s="37">
        <v>2372649</v>
      </c>
      <c r="O818" s="37" t="s">
        <v>1879</v>
      </c>
      <c r="P818" s="37" t="s">
        <v>247</v>
      </c>
      <c r="Q818" s="60">
        <v>0</v>
      </c>
      <c r="R818" s="60">
        <v>0</v>
      </c>
      <c r="S818" s="60">
        <v>0</v>
      </c>
      <c r="T818" s="37" t="s">
        <v>41</v>
      </c>
      <c r="U818" s="37"/>
      <c r="V818" s="210" t="s">
        <v>148</v>
      </c>
      <c r="W818" s="216" t="s">
        <v>225</v>
      </c>
      <c r="X818" s="217"/>
    </row>
    <row r="819" spans="1:24" ht="45" hidden="1">
      <c r="A819" s="37" t="s">
        <v>1587</v>
      </c>
      <c r="B819" s="37" t="s">
        <v>1832</v>
      </c>
      <c r="C819" s="37" t="s">
        <v>1890</v>
      </c>
      <c r="D819" s="37" t="s">
        <v>1850</v>
      </c>
      <c r="E819" s="37">
        <v>12</v>
      </c>
      <c r="F819" s="37" t="s">
        <v>1851</v>
      </c>
      <c r="G819" s="37" t="s">
        <v>35</v>
      </c>
      <c r="H819" s="37" t="s">
        <v>36</v>
      </c>
      <c r="I819" s="37" t="s">
        <v>37</v>
      </c>
      <c r="J819" s="62">
        <v>16</v>
      </c>
      <c r="K819" s="12" t="s">
        <v>1230</v>
      </c>
      <c r="L819" s="201"/>
      <c r="M819" s="37">
        <v>1</v>
      </c>
      <c r="N819" s="37" t="s">
        <v>1230</v>
      </c>
      <c r="O819" s="37" t="s">
        <v>1230</v>
      </c>
      <c r="P819" s="37" t="s">
        <v>247</v>
      </c>
      <c r="Q819" s="60">
        <v>0</v>
      </c>
      <c r="R819" s="60">
        <v>0</v>
      </c>
      <c r="S819" s="60">
        <v>0</v>
      </c>
      <c r="T819" s="37" t="s">
        <v>41</v>
      </c>
      <c r="U819" s="37"/>
      <c r="V819" s="210" t="s">
        <v>148</v>
      </c>
      <c r="W819" s="216" t="s">
        <v>225</v>
      </c>
      <c r="X819" s="217"/>
    </row>
    <row r="820" spans="1:24" ht="45" hidden="1">
      <c r="A820" s="37" t="s">
        <v>1587</v>
      </c>
      <c r="B820" s="37" t="s">
        <v>1832</v>
      </c>
      <c r="C820" s="37" t="s">
        <v>1849</v>
      </c>
      <c r="D820" s="37" t="s">
        <v>1850</v>
      </c>
      <c r="E820" s="37">
        <v>12</v>
      </c>
      <c r="F820" s="37" t="s">
        <v>1851</v>
      </c>
      <c r="G820" s="37" t="s">
        <v>35</v>
      </c>
      <c r="H820" s="37" t="s">
        <v>36</v>
      </c>
      <c r="I820" s="37" t="s">
        <v>37</v>
      </c>
      <c r="J820" s="62">
        <v>16</v>
      </c>
      <c r="K820" s="12" t="s">
        <v>1230</v>
      </c>
      <c r="L820" s="201"/>
      <c r="M820" s="37">
        <v>1</v>
      </c>
      <c r="N820" s="37" t="s">
        <v>1230</v>
      </c>
      <c r="O820" s="37" t="s">
        <v>1230</v>
      </c>
      <c r="P820" s="37" t="s">
        <v>247</v>
      </c>
      <c r="Q820" s="60">
        <v>0</v>
      </c>
      <c r="R820" s="60">
        <v>0</v>
      </c>
      <c r="S820" s="60">
        <v>0</v>
      </c>
      <c r="T820" s="37" t="s">
        <v>41</v>
      </c>
      <c r="U820" s="37"/>
      <c r="V820" s="210" t="s">
        <v>148</v>
      </c>
      <c r="W820" s="216" t="s">
        <v>225</v>
      </c>
      <c r="X820" s="217"/>
    </row>
    <row r="821" spans="1:24" ht="45" hidden="1">
      <c r="A821" s="37" t="s">
        <v>1587</v>
      </c>
      <c r="B821" s="37" t="s">
        <v>1832</v>
      </c>
      <c r="C821" s="37" t="s">
        <v>1852</v>
      </c>
      <c r="D821" s="37" t="s">
        <v>1850</v>
      </c>
      <c r="E821" s="37">
        <v>12</v>
      </c>
      <c r="F821" s="37" t="s">
        <v>1851</v>
      </c>
      <c r="G821" s="37" t="s">
        <v>35</v>
      </c>
      <c r="H821" s="37" t="s">
        <v>36</v>
      </c>
      <c r="I821" s="37" t="s">
        <v>37</v>
      </c>
      <c r="J821" s="62">
        <v>16</v>
      </c>
      <c r="K821" s="12" t="s">
        <v>1230</v>
      </c>
      <c r="L821" s="201"/>
      <c r="M821" s="37">
        <v>1</v>
      </c>
      <c r="N821" s="37" t="s">
        <v>1230</v>
      </c>
      <c r="O821" s="37" t="s">
        <v>1230</v>
      </c>
      <c r="P821" s="37" t="s">
        <v>247</v>
      </c>
      <c r="Q821" s="60">
        <v>0</v>
      </c>
      <c r="R821" s="60">
        <v>0</v>
      </c>
      <c r="S821" s="60">
        <v>0</v>
      </c>
      <c r="T821" s="37" t="s">
        <v>41</v>
      </c>
      <c r="U821" s="37"/>
      <c r="V821" s="210" t="s">
        <v>148</v>
      </c>
      <c r="W821" s="216" t="s">
        <v>225</v>
      </c>
      <c r="X821" s="217"/>
    </row>
    <row r="822" spans="1:24" ht="142.5" hidden="1">
      <c r="A822" s="37" t="s">
        <v>1587</v>
      </c>
      <c r="B822" s="37" t="s">
        <v>1588</v>
      </c>
      <c r="C822" s="37" t="s">
        <v>1658</v>
      </c>
      <c r="D822" s="37" t="s">
        <v>1659</v>
      </c>
      <c r="E822" s="37">
        <v>15</v>
      </c>
      <c r="F822" s="37" t="s">
        <v>1669</v>
      </c>
      <c r="G822" s="37" t="s">
        <v>35</v>
      </c>
      <c r="H822" s="37" t="s">
        <v>1325</v>
      </c>
      <c r="I822" s="37" t="s">
        <v>37</v>
      </c>
      <c r="J822" s="12">
        <v>720</v>
      </c>
      <c r="K822" s="12">
        <v>44166</v>
      </c>
      <c r="L822" s="201"/>
      <c r="M822" s="12">
        <v>1</v>
      </c>
      <c r="N822" s="12">
        <v>1360939</v>
      </c>
      <c r="O822" s="12" t="s">
        <v>1670</v>
      </c>
      <c r="P822" s="12" t="s">
        <v>611</v>
      </c>
      <c r="Q822" s="64">
        <v>0</v>
      </c>
      <c r="R822" s="64">
        <v>0</v>
      </c>
      <c r="S822" s="64">
        <v>0</v>
      </c>
      <c r="T822" s="37" t="s">
        <v>228</v>
      </c>
      <c r="U822" s="37" t="s">
        <v>2520</v>
      </c>
      <c r="V822" s="131" t="s">
        <v>148</v>
      </c>
      <c r="W822" s="131" t="s">
        <v>157</v>
      </c>
      <c r="X822" s="217"/>
    </row>
    <row r="823" spans="1:24" ht="142.5" hidden="1">
      <c r="A823" s="37" t="s">
        <v>1587</v>
      </c>
      <c r="B823" s="37" t="s">
        <v>1588</v>
      </c>
      <c r="C823" s="37" t="s">
        <v>1658</v>
      </c>
      <c r="D823" s="37" t="s">
        <v>1659</v>
      </c>
      <c r="E823" s="37">
        <v>15</v>
      </c>
      <c r="F823" s="37" t="s">
        <v>1671</v>
      </c>
      <c r="G823" s="37" t="s">
        <v>35</v>
      </c>
      <c r="H823" s="37" t="s">
        <v>1325</v>
      </c>
      <c r="I823" s="37" t="s">
        <v>37</v>
      </c>
      <c r="J823" s="62">
        <v>1600</v>
      </c>
      <c r="K823" s="143">
        <v>43891</v>
      </c>
      <c r="L823" s="201"/>
      <c r="M823" s="12">
        <v>1</v>
      </c>
      <c r="N823" s="12">
        <v>1491969</v>
      </c>
      <c r="O823" s="12" t="s">
        <v>1672</v>
      </c>
      <c r="P823" s="12" t="s">
        <v>611</v>
      </c>
      <c r="Q823" s="64">
        <v>0</v>
      </c>
      <c r="R823" s="64">
        <v>0</v>
      </c>
      <c r="S823" s="64">
        <v>0</v>
      </c>
      <c r="T823" s="37" t="s">
        <v>228</v>
      </c>
      <c r="U823" s="37"/>
      <c r="V823" s="216" t="s">
        <v>218</v>
      </c>
      <c r="W823" s="216" t="s">
        <v>398</v>
      </c>
      <c r="X823" s="217"/>
    </row>
    <row r="824" spans="1:24" ht="114" hidden="1">
      <c r="A824" s="37" t="s">
        <v>1587</v>
      </c>
      <c r="B824" s="37" t="s">
        <v>1588</v>
      </c>
      <c r="C824" s="37" t="s">
        <v>1588</v>
      </c>
      <c r="D824" s="37" t="s">
        <v>1619</v>
      </c>
      <c r="E824" s="37">
        <v>15</v>
      </c>
      <c r="F824" s="37" t="s">
        <v>1641</v>
      </c>
      <c r="G824" s="37" t="s">
        <v>35</v>
      </c>
      <c r="H824" s="37" t="s">
        <v>331</v>
      </c>
      <c r="I824" s="37" t="s">
        <v>37</v>
      </c>
      <c r="J824" s="62">
        <v>16</v>
      </c>
      <c r="K824" s="143">
        <v>43891</v>
      </c>
      <c r="L824" s="201"/>
      <c r="M824" s="12">
        <v>5</v>
      </c>
      <c r="N824" s="12" t="s">
        <v>1230</v>
      </c>
      <c r="O824" s="12" t="s">
        <v>1230</v>
      </c>
      <c r="P824" s="12" t="s">
        <v>1592</v>
      </c>
      <c r="Q824" s="64">
        <v>1352</v>
      </c>
      <c r="R824" s="64">
        <v>0</v>
      </c>
      <c r="S824" s="64">
        <v>6760</v>
      </c>
      <c r="T824" s="37" t="s">
        <v>41</v>
      </c>
      <c r="U824" s="37"/>
      <c r="V824" s="37" t="s">
        <v>866</v>
      </c>
      <c r="W824" s="216" t="s">
        <v>1642</v>
      </c>
      <c r="X824" s="217"/>
    </row>
    <row r="825" spans="1:24" ht="73.5" hidden="1">
      <c r="A825" s="12" t="s">
        <v>1587</v>
      </c>
      <c r="B825" s="12" t="s">
        <v>1832</v>
      </c>
      <c r="C825" s="12" t="s">
        <v>1832</v>
      </c>
      <c r="D825" s="12" t="s">
        <v>1880</v>
      </c>
      <c r="E825" s="12">
        <v>12</v>
      </c>
      <c r="F825" s="12" t="s">
        <v>1881</v>
      </c>
      <c r="G825" s="12" t="s">
        <v>35</v>
      </c>
      <c r="H825" s="12" t="s">
        <v>265</v>
      </c>
      <c r="I825" s="12" t="s">
        <v>37</v>
      </c>
      <c r="J825" s="62">
        <v>369</v>
      </c>
      <c r="K825" s="12" t="s">
        <v>1230</v>
      </c>
      <c r="L825" s="201"/>
      <c r="M825" s="12">
        <v>1</v>
      </c>
      <c r="N825" s="12" t="s">
        <v>1230</v>
      </c>
      <c r="O825" s="12" t="s">
        <v>1230</v>
      </c>
      <c r="P825" s="12" t="s">
        <v>247</v>
      </c>
      <c r="Q825" s="64">
        <v>0</v>
      </c>
      <c r="R825" s="64">
        <v>0</v>
      </c>
      <c r="S825" s="64">
        <v>0</v>
      </c>
      <c r="T825" s="12" t="s">
        <v>228</v>
      </c>
      <c r="U825" s="12" t="s">
        <v>2521</v>
      </c>
      <c r="V825" s="131" t="s">
        <v>148</v>
      </c>
      <c r="W825" s="221" t="s">
        <v>149</v>
      </c>
      <c r="X825" s="217"/>
    </row>
    <row r="826" spans="1:24" ht="42.75" hidden="1">
      <c r="A826" s="37" t="s">
        <v>1587</v>
      </c>
      <c r="B826" s="37" t="s">
        <v>1832</v>
      </c>
      <c r="C826" s="37" t="s">
        <v>1832</v>
      </c>
      <c r="D826" s="37" t="s">
        <v>1882</v>
      </c>
      <c r="E826" s="37">
        <v>12</v>
      </c>
      <c r="F826" s="37" t="s">
        <v>1881</v>
      </c>
      <c r="G826" s="37" t="s">
        <v>145</v>
      </c>
      <c r="H826" s="37" t="s">
        <v>265</v>
      </c>
      <c r="I826" s="37" t="s">
        <v>37</v>
      </c>
      <c r="J826" s="62">
        <v>369</v>
      </c>
      <c r="K826" s="12" t="s">
        <v>1883</v>
      </c>
      <c r="L826" s="12" t="s">
        <v>216</v>
      </c>
      <c r="M826" s="37">
        <v>1</v>
      </c>
      <c r="N826" s="37">
        <v>1412800</v>
      </c>
      <c r="O826" s="37" t="s">
        <v>1884</v>
      </c>
      <c r="P826" s="37" t="s">
        <v>162</v>
      </c>
      <c r="Q826" s="60">
        <v>0</v>
      </c>
      <c r="R826" s="60">
        <v>0</v>
      </c>
      <c r="S826" s="60">
        <v>0</v>
      </c>
      <c r="T826" s="37" t="s">
        <v>145</v>
      </c>
      <c r="U826" s="37" t="s">
        <v>2378</v>
      </c>
      <c r="V826" s="131" t="s">
        <v>148</v>
      </c>
      <c r="W826" s="216" t="s">
        <v>149</v>
      </c>
      <c r="X826" s="217"/>
    </row>
    <row r="827" spans="1:24" ht="171" hidden="1">
      <c r="A827" s="37" t="s">
        <v>1587</v>
      </c>
      <c r="B827" s="37" t="s">
        <v>1891</v>
      </c>
      <c r="C827" s="37" t="s">
        <v>1902</v>
      </c>
      <c r="D827" s="37" t="s">
        <v>1899</v>
      </c>
      <c r="E827" s="37">
        <v>20</v>
      </c>
      <c r="F827" s="37" t="s">
        <v>1914</v>
      </c>
      <c r="G827" s="37" t="s">
        <v>35</v>
      </c>
      <c r="H827" s="37" t="s">
        <v>36</v>
      </c>
      <c r="I827" s="37" t="s">
        <v>37</v>
      </c>
      <c r="J827" s="62">
        <v>40</v>
      </c>
      <c r="K827" s="37" t="s">
        <v>1230</v>
      </c>
      <c r="L827" s="201"/>
      <c r="M827" s="37">
        <v>1</v>
      </c>
      <c r="N827" s="37">
        <v>1861598</v>
      </c>
      <c r="O827" s="37" t="s">
        <v>1915</v>
      </c>
      <c r="P827" s="37" t="s">
        <v>162</v>
      </c>
      <c r="Q827" s="60">
        <v>0</v>
      </c>
      <c r="R827" s="60">
        <v>0</v>
      </c>
      <c r="S827" s="60">
        <v>0</v>
      </c>
      <c r="T827" s="37" t="s">
        <v>41</v>
      </c>
      <c r="U827" s="37"/>
      <c r="V827" s="210" t="s">
        <v>184</v>
      </c>
      <c r="W827" s="221" t="s">
        <v>1011</v>
      </c>
      <c r="X827" s="217"/>
    </row>
    <row r="828" spans="1:24" ht="42.75" hidden="1">
      <c r="A828" s="37" t="s">
        <v>1587</v>
      </c>
      <c r="B828" s="37" t="s">
        <v>1832</v>
      </c>
      <c r="C828" s="37" t="s">
        <v>1832</v>
      </c>
      <c r="D828" s="37" t="s">
        <v>1834</v>
      </c>
      <c r="E828" s="37">
        <v>15</v>
      </c>
      <c r="F828" s="37" t="s">
        <v>1842</v>
      </c>
      <c r="G828" s="37" t="s">
        <v>35</v>
      </c>
      <c r="H828" s="37" t="s">
        <v>36</v>
      </c>
      <c r="I828" s="37" t="s">
        <v>46</v>
      </c>
      <c r="J828" s="62">
        <v>20</v>
      </c>
      <c r="K828" s="12" t="s">
        <v>1230</v>
      </c>
      <c r="L828" s="201"/>
      <c r="M828" s="37">
        <v>1</v>
      </c>
      <c r="N828" s="37" t="s">
        <v>1230</v>
      </c>
      <c r="O828" s="37" t="s">
        <v>1230</v>
      </c>
      <c r="P828" s="37" t="s">
        <v>247</v>
      </c>
      <c r="Q828" s="60">
        <v>0</v>
      </c>
      <c r="R828" s="60">
        <v>0</v>
      </c>
      <c r="S828" s="60">
        <v>0</v>
      </c>
      <c r="T828" s="37" t="s">
        <v>41</v>
      </c>
      <c r="U828" s="131"/>
      <c r="V828" s="131" t="s">
        <v>48</v>
      </c>
      <c r="W828" s="216" t="s">
        <v>1843</v>
      </c>
      <c r="X828" s="217"/>
    </row>
    <row r="829" spans="1:24" ht="42.75" hidden="1">
      <c r="A829" s="37" t="s">
        <v>1587</v>
      </c>
      <c r="B829" s="37" t="s">
        <v>1832</v>
      </c>
      <c r="C829" s="37" t="s">
        <v>1890</v>
      </c>
      <c r="D829" s="37" t="s">
        <v>1834</v>
      </c>
      <c r="E829" s="37">
        <v>15</v>
      </c>
      <c r="F829" s="37" t="s">
        <v>1842</v>
      </c>
      <c r="G829" s="37" t="s">
        <v>35</v>
      </c>
      <c r="H829" s="37" t="s">
        <v>36</v>
      </c>
      <c r="I829" s="37" t="s">
        <v>46</v>
      </c>
      <c r="J829" s="62">
        <v>20</v>
      </c>
      <c r="K829" s="12" t="s">
        <v>1230</v>
      </c>
      <c r="L829" s="201"/>
      <c r="M829" s="37">
        <v>1</v>
      </c>
      <c r="N829" s="37" t="s">
        <v>1230</v>
      </c>
      <c r="O829" s="37" t="s">
        <v>1230</v>
      </c>
      <c r="P829" s="37" t="s">
        <v>247</v>
      </c>
      <c r="Q829" s="60">
        <v>0</v>
      </c>
      <c r="R829" s="60">
        <v>0</v>
      </c>
      <c r="S829" s="60">
        <v>0</v>
      </c>
      <c r="T829" s="37" t="s">
        <v>41</v>
      </c>
      <c r="U829" s="131"/>
      <c r="V829" s="131" t="s">
        <v>48</v>
      </c>
      <c r="W829" s="216" t="s">
        <v>1843</v>
      </c>
      <c r="X829" s="217"/>
    </row>
    <row r="830" spans="1:24" ht="42.75" hidden="1">
      <c r="A830" s="37" t="s">
        <v>1587</v>
      </c>
      <c r="B830" s="37" t="s">
        <v>1832</v>
      </c>
      <c r="C830" s="37" t="s">
        <v>1833</v>
      </c>
      <c r="D830" s="37" t="s">
        <v>1834</v>
      </c>
      <c r="E830" s="37">
        <v>15</v>
      </c>
      <c r="F830" s="37" t="s">
        <v>1842</v>
      </c>
      <c r="G830" s="37" t="s">
        <v>35</v>
      </c>
      <c r="H830" s="37" t="s">
        <v>36</v>
      </c>
      <c r="I830" s="37" t="s">
        <v>46</v>
      </c>
      <c r="J830" s="62">
        <v>20</v>
      </c>
      <c r="K830" s="12" t="s">
        <v>1230</v>
      </c>
      <c r="L830" s="201"/>
      <c r="M830" s="37">
        <v>1</v>
      </c>
      <c r="N830" s="37" t="s">
        <v>1230</v>
      </c>
      <c r="O830" s="37" t="s">
        <v>1230</v>
      </c>
      <c r="P830" s="37" t="s">
        <v>247</v>
      </c>
      <c r="Q830" s="60">
        <v>0</v>
      </c>
      <c r="R830" s="60">
        <v>0</v>
      </c>
      <c r="S830" s="60">
        <v>0</v>
      </c>
      <c r="T830" s="37" t="s">
        <v>41</v>
      </c>
      <c r="U830" s="131"/>
      <c r="V830" s="131" t="s">
        <v>48</v>
      </c>
      <c r="W830" s="216" t="s">
        <v>1843</v>
      </c>
      <c r="X830" s="217"/>
    </row>
    <row r="831" spans="1:24" ht="42.75" hidden="1">
      <c r="A831" s="37" t="s">
        <v>1587</v>
      </c>
      <c r="B831" s="37" t="s">
        <v>1832</v>
      </c>
      <c r="C831" s="37" t="s">
        <v>1852</v>
      </c>
      <c r="D831" s="37" t="s">
        <v>1834</v>
      </c>
      <c r="E831" s="37">
        <v>15</v>
      </c>
      <c r="F831" s="37" t="s">
        <v>1842</v>
      </c>
      <c r="G831" s="37" t="s">
        <v>35</v>
      </c>
      <c r="H831" s="37" t="s">
        <v>36</v>
      </c>
      <c r="I831" s="37" t="s">
        <v>46</v>
      </c>
      <c r="J831" s="62">
        <v>20</v>
      </c>
      <c r="K831" s="12" t="s">
        <v>1230</v>
      </c>
      <c r="L831" s="201"/>
      <c r="M831" s="37">
        <v>1</v>
      </c>
      <c r="N831" s="37" t="s">
        <v>1230</v>
      </c>
      <c r="O831" s="37" t="s">
        <v>1230</v>
      </c>
      <c r="P831" s="37" t="s">
        <v>247</v>
      </c>
      <c r="Q831" s="60">
        <v>0</v>
      </c>
      <c r="R831" s="60">
        <v>0</v>
      </c>
      <c r="S831" s="60">
        <v>0</v>
      </c>
      <c r="T831" s="37" t="s">
        <v>41</v>
      </c>
      <c r="U831" s="131"/>
      <c r="V831" s="131" t="s">
        <v>48</v>
      </c>
      <c r="W831" s="216" t="s">
        <v>1843</v>
      </c>
      <c r="X831" s="217"/>
    </row>
    <row r="832" spans="1:24" ht="42.75" hidden="1">
      <c r="A832" s="37" t="s">
        <v>1587</v>
      </c>
      <c r="B832" s="37" t="s">
        <v>1832</v>
      </c>
      <c r="C832" s="37" t="s">
        <v>1832</v>
      </c>
      <c r="D832" s="37" t="s">
        <v>1882</v>
      </c>
      <c r="E832" s="37">
        <v>12</v>
      </c>
      <c r="F832" s="37" t="s">
        <v>1885</v>
      </c>
      <c r="G832" s="37" t="s">
        <v>145</v>
      </c>
      <c r="H832" s="37" t="s">
        <v>36</v>
      </c>
      <c r="I832" s="37" t="s">
        <v>46</v>
      </c>
      <c r="J832" s="62">
        <v>120</v>
      </c>
      <c r="K832" s="12" t="s">
        <v>1886</v>
      </c>
      <c r="L832" s="12" t="s">
        <v>566</v>
      </c>
      <c r="M832" s="37">
        <v>1</v>
      </c>
      <c r="N832" s="37">
        <v>1454945</v>
      </c>
      <c r="O832" s="37" t="s">
        <v>1877</v>
      </c>
      <c r="P832" s="37" t="s">
        <v>162</v>
      </c>
      <c r="Q832" s="60">
        <v>0</v>
      </c>
      <c r="R832" s="60">
        <v>0</v>
      </c>
      <c r="S832" s="60">
        <v>0</v>
      </c>
      <c r="T832" s="37" t="s">
        <v>145</v>
      </c>
      <c r="U832" s="37"/>
      <c r="V832" s="131" t="s">
        <v>48</v>
      </c>
      <c r="W832" s="216" t="s">
        <v>455</v>
      </c>
      <c r="X832" s="217"/>
    </row>
    <row r="833" spans="1:24" ht="42.75" hidden="1">
      <c r="A833" s="37" t="s">
        <v>1587</v>
      </c>
      <c r="B833" s="37" t="s">
        <v>1832</v>
      </c>
      <c r="C833" s="37" t="s">
        <v>1832</v>
      </c>
      <c r="D833" s="37" t="s">
        <v>1882</v>
      </c>
      <c r="E833" s="37">
        <v>12</v>
      </c>
      <c r="F833" s="37" t="s">
        <v>1885</v>
      </c>
      <c r="G833" s="37" t="s">
        <v>145</v>
      </c>
      <c r="H833" s="37" t="s">
        <v>36</v>
      </c>
      <c r="I833" s="37" t="s">
        <v>46</v>
      </c>
      <c r="J833" s="62">
        <v>120</v>
      </c>
      <c r="K833" s="12" t="s">
        <v>1887</v>
      </c>
      <c r="L833" s="12" t="s">
        <v>632</v>
      </c>
      <c r="M833" s="37">
        <v>1</v>
      </c>
      <c r="N833" s="37">
        <v>2372649</v>
      </c>
      <c r="O833" s="37" t="s">
        <v>1879</v>
      </c>
      <c r="P833" s="37" t="s">
        <v>162</v>
      </c>
      <c r="Q833" s="60">
        <v>0</v>
      </c>
      <c r="R833" s="60">
        <v>0</v>
      </c>
      <c r="S833" s="60">
        <v>0</v>
      </c>
      <c r="T833" s="37" t="s">
        <v>145</v>
      </c>
      <c r="U833" s="37"/>
      <c r="V833" s="131" t="s">
        <v>48</v>
      </c>
      <c r="W833" s="216" t="s">
        <v>455</v>
      </c>
      <c r="X833" s="217"/>
    </row>
    <row r="834" spans="1:24" ht="42.75" hidden="1">
      <c r="A834" s="37" t="s">
        <v>1587</v>
      </c>
      <c r="B834" s="37" t="s">
        <v>1680</v>
      </c>
      <c r="C834" s="37" t="s">
        <v>1680</v>
      </c>
      <c r="D834" s="37" t="s">
        <v>1724</v>
      </c>
      <c r="E834" s="37">
        <v>15</v>
      </c>
      <c r="F834" s="37" t="s">
        <v>1725</v>
      </c>
      <c r="G834" s="37" t="s">
        <v>145</v>
      </c>
      <c r="H834" s="37" t="s">
        <v>544</v>
      </c>
      <c r="I834" s="37" t="s">
        <v>37</v>
      </c>
      <c r="J834" s="62">
        <v>120</v>
      </c>
      <c r="K834" s="12" t="s">
        <v>414</v>
      </c>
      <c r="L834" s="37" t="s">
        <v>566</v>
      </c>
      <c r="M834" s="37">
        <v>1</v>
      </c>
      <c r="N834" s="37">
        <v>1486018</v>
      </c>
      <c r="O834" s="37" t="s">
        <v>1715</v>
      </c>
      <c r="P834" s="37" t="s">
        <v>162</v>
      </c>
      <c r="Q834" s="60">
        <v>0</v>
      </c>
      <c r="R834" s="60">
        <v>0</v>
      </c>
      <c r="S834" s="60">
        <v>0</v>
      </c>
      <c r="T834" s="37" t="s">
        <v>145</v>
      </c>
      <c r="U834" s="37"/>
      <c r="V834" s="131" t="s">
        <v>184</v>
      </c>
      <c r="W834" s="216" t="s">
        <v>1694</v>
      </c>
      <c r="X834" s="217"/>
    </row>
    <row r="835" spans="1:24" ht="42.75" hidden="1">
      <c r="A835" s="37" t="s">
        <v>1587</v>
      </c>
      <c r="B835" s="37" t="s">
        <v>1832</v>
      </c>
      <c r="C835" s="37" t="s">
        <v>1832</v>
      </c>
      <c r="D835" s="37" t="s">
        <v>1834</v>
      </c>
      <c r="E835" s="37">
        <v>15</v>
      </c>
      <c r="F835" s="37" t="s">
        <v>1844</v>
      </c>
      <c r="G835" s="37" t="s">
        <v>35</v>
      </c>
      <c r="H835" s="37" t="s">
        <v>331</v>
      </c>
      <c r="I835" s="37" t="s">
        <v>37</v>
      </c>
      <c r="J835" s="62">
        <v>24</v>
      </c>
      <c r="K835" s="12" t="s">
        <v>1230</v>
      </c>
      <c r="L835" s="201"/>
      <c r="M835" s="37">
        <v>1</v>
      </c>
      <c r="N835" s="37" t="s">
        <v>1230</v>
      </c>
      <c r="O835" s="37" t="s">
        <v>1230</v>
      </c>
      <c r="P835" s="37" t="s">
        <v>247</v>
      </c>
      <c r="Q835" s="60">
        <v>0</v>
      </c>
      <c r="R835" s="60">
        <v>0</v>
      </c>
      <c r="S835" s="60">
        <v>0</v>
      </c>
      <c r="T835" s="37" t="s">
        <v>41</v>
      </c>
      <c r="U835" s="131"/>
      <c r="V835" s="131" t="s">
        <v>184</v>
      </c>
      <c r="W835" s="216" t="s">
        <v>549</v>
      </c>
      <c r="X835" s="217"/>
    </row>
    <row r="836" spans="1:24" ht="42.75" hidden="1">
      <c r="A836" s="37" t="s">
        <v>1587</v>
      </c>
      <c r="B836" s="37" t="s">
        <v>1832</v>
      </c>
      <c r="C836" s="37" t="s">
        <v>1890</v>
      </c>
      <c r="D836" s="37" t="s">
        <v>1834</v>
      </c>
      <c r="E836" s="37">
        <v>15</v>
      </c>
      <c r="F836" s="37" t="s">
        <v>1844</v>
      </c>
      <c r="G836" s="37" t="s">
        <v>35</v>
      </c>
      <c r="H836" s="37" t="s">
        <v>331</v>
      </c>
      <c r="I836" s="37" t="s">
        <v>37</v>
      </c>
      <c r="J836" s="62">
        <v>24</v>
      </c>
      <c r="K836" s="12" t="s">
        <v>1230</v>
      </c>
      <c r="L836" s="201"/>
      <c r="M836" s="37">
        <v>1</v>
      </c>
      <c r="N836" s="37" t="s">
        <v>1230</v>
      </c>
      <c r="O836" s="37" t="s">
        <v>1230</v>
      </c>
      <c r="P836" s="37" t="s">
        <v>247</v>
      </c>
      <c r="Q836" s="60">
        <v>0</v>
      </c>
      <c r="R836" s="60">
        <v>0</v>
      </c>
      <c r="S836" s="60">
        <v>0</v>
      </c>
      <c r="T836" s="37" t="s">
        <v>41</v>
      </c>
      <c r="U836" s="131"/>
      <c r="V836" s="131" t="s">
        <v>184</v>
      </c>
      <c r="W836" s="216" t="s">
        <v>549</v>
      </c>
      <c r="X836" s="217"/>
    </row>
    <row r="837" spans="1:24" ht="42.75" hidden="1">
      <c r="A837" s="37" t="s">
        <v>1587</v>
      </c>
      <c r="B837" s="37" t="s">
        <v>1832</v>
      </c>
      <c r="C837" s="37" t="s">
        <v>1890</v>
      </c>
      <c r="D837" s="37" t="s">
        <v>1834</v>
      </c>
      <c r="E837" s="37">
        <v>15</v>
      </c>
      <c r="F837" s="37" t="s">
        <v>1844</v>
      </c>
      <c r="G837" s="37" t="s">
        <v>35</v>
      </c>
      <c r="H837" s="37" t="s">
        <v>331</v>
      </c>
      <c r="I837" s="37" t="s">
        <v>37</v>
      </c>
      <c r="J837" s="62">
        <v>24</v>
      </c>
      <c r="K837" s="12" t="s">
        <v>1230</v>
      </c>
      <c r="L837" s="201"/>
      <c r="M837" s="37">
        <v>1</v>
      </c>
      <c r="N837" s="37" t="s">
        <v>1230</v>
      </c>
      <c r="O837" s="37" t="s">
        <v>1230</v>
      </c>
      <c r="P837" s="37" t="s">
        <v>247</v>
      </c>
      <c r="Q837" s="60">
        <v>0</v>
      </c>
      <c r="R837" s="60">
        <v>0</v>
      </c>
      <c r="S837" s="60">
        <v>0</v>
      </c>
      <c r="T837" s="37" t="s">
        <v>41</v>
      </c>
      <c r="U837" s="131"/>
      <c r="V837" s="131" t="s">
        <v>184</v>
      </c>
      <c r="W837" s="216" t="s">
        <v>549</v>
      </c>
      <c r="X837" s="217"/>
    </row>
    <row r="838" spans="1:24" ht="42.75" hidden="1">
      <c r="A838" s="37" t="s">
        <v>1587</v>
      </c>
      <c r="B838" s="37" t="s">
        <v>1832</v>
      </c>
      <c r="C838" s="37" t="s">
        <v>1833</v>
      </c>
      <c r="D838" s="37" t="s">
        <v>1834</v>
      </c>
      <c r="E838" s="37">
        <v>15</v>
      </c>
      <c r="F838" s="37" t="s">
        <v>1844</v>
      </c>
      <c r="G838" s="37" t="s">
        <v>35</v>
      </c>
      <c r="H838" s="37" t="s">
        <v>331</v>
      </c>
      <c r="I838" s="37" t="s">
        <v>37</v>
      </c>
      <c r="J838" s="62">
        <v>24</v>
      </c>
      <c r="K838" s="12" t="s">
        <v>1230</v>
      </c>
      <c r="L838" s="201"/>
      <c r="M838" s="37">
        <v>1</v>
      </c>
      <c r="N838" s="37" t="s">
        <v>1230</v>
      </c>
      <c r="O838" s="37" t="s">
        <v>1230</v>
      </c>
      <c r="P838" s="37" t="s">
        <v>247</v>
      </c>
      <c r="Q838" s="60">
        <v>0</v>
      </c>
      <c r="R838" s="60">
        <v>0</v>
      </c>
      <c r="S838" s="60">
        <v>0</v>
      </c>
      <c r="T838" s="37" t="s">
        <v>41</v>
      </c>
      <c r="U838" s="131"/>
      <c r="V838" s="131" t="s">
        <v>184</v>
      </c>
      <c r="W838" s="216" t="s">
        <v>549</v>
      </c>
      <c r="X838" s="217"/>
    </row>
    <row r="839" spans="1:24" ht="42.75" hidden="1">
      <c r="A839" s="37" t="s">
        <v>1587</v>
      </c>
      <c r="B839" s="37" t="s">
        <v>1832</v>
      </c>
      <c r="C839" s="37" t="s">
        <v>1833</v>
      </c>
      <c r="D839" s="37" t="s">
        <v>1834</v>
      </c>
      <c r="E839" s="37">
        <v>15</v>
      </c>
      <c r="F839" s="37" t="s">
        <v>1844</v>
      </c>
      <c r="G839" s="37" t="s">
        <v>35</v>
      </c>
      <c r="H839" s="37" t="s">
        <v>331</v>
      </c>
      <c r="I839" s="37" t="s">
        <v>37</v>
      </c>
      <c r="J839" s="62">
        <v>24</v>
      </c>
      <c r="K839" s="12" t="s">
        <v>1230</v>
      </c>
      <c r="L839" s="201"/>
      <c r="M839" s="37">
        <v>1</v>
      </c>
      <c r="N839" s="37" t="s">
        <v>1230</v>
      </c>
      <c r="O839" s="37" t="s">
        <v>1230</v>
      </c>
      <c r="P839" s="37" t="s">
        <v>247</v>
      </c>
      <c r="Q839" s="60">
        <v>0</v>
      </c>
      <c r="R839" s="60">
        <v>0</v>
      </c>
      <c r="S839" s="60">
        <v>0</v>
      </c>
      <c r="T839" s="37" t="s">
        <v>41</v>
      </c>
      <c r="U839" s="131"/>
      <c r="V839" s="131" t="s">
        <v>184</v>
      </c>
      <c r="W839" s="216" t="s">
        <v>549</v>
      </c>
      <c r="X839" s="217"/>
    </row>
    <row r="840" spans="1:24" ht="42.75" hidden="1">
      <c r="A840" s="37" t="s">
        <v>1587</v>
      </c>
      <c r="B840" s="37" t="s">
        <v>1832</v>
      </c>
      <c r="C840" s="37" t="s">
        <v>1852</v>
      </c>
      <c r="D840" s="37" t="s">
        <v>1834</v>
      </c>
      <c r="E840" s="37">
        <v>15</v>
      </c>
      <c r="F840" s="37" t="s">
        <v>1844</v>
      </c>
      <c r="G840" s="37" t="s">
        <v>35</v>
      </c>
      <c r="H840" s="37" t="s">
        <v>331</v>
      </c>
      <c r="I840" s="37" t="s">
        <v>37</v>
      </c>
      <c r="J840" s="62">
        <v>24</v>
      </c>
      <c r="K840" s="12" t="s">
        <v>1230</v>
      </c>
      <c r="L840" s="201"/>
      <c r="M840" s="37">
        <v>1</v>
      </c>
      <c r="N840" s="37" t="s">
        <v>1230</v>
      </c>
      <c r="O840" s="37" t="s">
        <v>1230</v>
      </c>
      <c r="P840" s="37" t="s">
        <v>247</v>
      </c>
      <c r="Q840" s="60">
        <v>0</v>
      </c>
      <c r="R840" s="60">
        <v>0</v>
      </c>
      <c r="S840" s="60">
        <v>0</v>
      </c>
      <c r="T840" s="37" t="s">
        <v>41</v>
      </c>
      <c r="U840" s="131"/>
      <c r="V840" s="131" t="s">
        <v>184</v>
      </c>
      <c r="W840" s="216" t="s">
        <v>549</v>
      </c>
      <c r="X840" s="217"/>
    </row>
    <row r="841" spans="1:24" ht="42.75" hidden="1">
      <c r="A841" s="37" t="s">
        <v>1587</v>
      </c>
      <c r="B841" s="37" t="s">
        <v>1832</v>
      </c>
      <c r="C841" s="37" t="s">
        <v>1852</v>
      </c>
      <c r="D841" s="37" t="s">
        <v>1834</v>
      </c>
      <c r="E841" s="37">
        <v>15</v>
      </c>
      <c r="F841" s="37" t="s">
        <v>1844</v>
      </c>
      <c r="G841" s="37" t="s">
        <v>35</v>
      </c>
      <c r="H841" s="37" t="s">
        <v>331</v>
      </c>
      <c r="I841" s="37" t="s">
        <v>37</v>
      </c>
      <c r="J841" s="62">
        <v>24</v>
      </c>
      <c r="K841" s="12" t="s">
        <v>1230</v>
      </c>
      <c r="L841" s="201"/>
      <c r="M841" s="37">
        <v>1</v>
      </c>
      <c r="N841" s="37" t="s">
        <v>1230</v>
      </c>
      <c r="O841" s="37" t="s">
        <v>1230</v>
      </c>
      <c r="P841" s="37" t="s">
        <v>247</v>
      </c>
      <c r="Q841" s="60">
        <v>0</v>
      </c>
      <c r="R841" s="60">
        <v>0</v>
      </c>
      <c r="S841" s="60">
        <v>0</v>
      </c>
      <c r="T841" s="37" t="s">
        <v>41</v>
      </c>
      <c r="U841" s="131"/>
      <c r="V841" s="131" t="s">
        <v>184</v>
      </c>
      <c r="W841" s="216" t="s">
        <v>549</v>
      </c>
      <c r="X841" s="217"/>
    </row>
    <row r="842" spans="1:24" ht="114" hidden="1">
      <c r="A842" s="37" t="s">
        <v>1587</v>
      </c>
      <c r="B842" s="37" t="s">
        <v>1832</v>
      </c>
      <c r="C842" s="37" t="s">
        <v>1852</v>
      </c>
      <c r="D842" s="37" t="s">
        <v>1853</v>
      </c>
      <c r="E842" s="37">
        <v>15</v>
      </c>
      <c r="F842" s="37" t="s">
        <v>1854</v>
      </c>
      <c r="G842" s="37" t="s">
        <v>35</v>
      </c>
      <c r="H842" s="37" t="s">
        <v>331</v>
      </c>
      <c r="I842" s="37" t="s">
        <v>37</v>
      </c>
      <c r="J842" s="62">
        <v>40</v>
      </c>
      <c r="K842" s="12" t="s">
        <v>1855</v>
      </c>
      <c r="L842" s="201"/>
      <c r="M842" s="37">
        <v>1</v>
      </c>
      <c r="N842" s="37">
        <v>1568157</v>
      </c>
      <c r="O842" s="37" t="s">
        <v>1856</v>
      </c>
      <c r="P842" s="37" t="s">
        <v>162</v>
      </c>
      <c r="Q842" s="60">
        <v>3096</v>
      </c>
      <c r="R842" s="60">
        <v>18000</v>
      </c>
      <c r="S842" s="60">
        <v>21096</v>
      </c>
      <c r="T842" s="37" t="s">
        <v>41</v>
      </c>
      <c r="U842" s="37"/>
      <c r="V842" s="131" t="s">
        <v>866</v>
      </c>
      <c r="W842" s="216" t="s">
        <v>1014</v>
      </c>
      <c r="X842" s="217"/>
    </row>
    <row r="843" spans="1:24" ht="114" hidden="1">
      <c r="A843" s="37" t="s">
        <v>1587</v>
      </c>
      <c r="B843" s="37" t="s">
        <v>1832</v>
      </c>
      <c r="C843" s="37" t="s">
        <v>1852</v>
      </c>
      <c r="D843" s="37" t="s">
        <v>1853</v>
      </c>
      <c r="E843" s="37">
        <v>15</v>
      </c>
      <c r="F843" s="37" t="s">
        <v>1854</v>
      </c>
      <c r="G843" s="37" t="s">
        <v>35</v>
      </c>
      <c r="H843" s="37" t="s">
        <v>331</v>
      </c>
      <c r="I843" s="37" t="s">
        <v>37</v>
      </c>
      <c r="J843" s="62">
        <v>40</v>
      </c>
      <c r="K843" s="12" t="s">
        <v>1855</v>
      </c>
      <c r="L843" s="201"/>
      <c r="M843" s="37">
        <v>1</v>
      </c>
      <c r="N843" s="37">
        <v>1491064</v>
      </c>
      <c r="O843" s="37" t="s">
        <v>1857</v>
      </c>
      <c r="P843" s="37" t="s">
        <v>162</v>
      </c>
      <c r="Q843" s="60">
        <v>3096</v>
      </c>
      <c r="R843" s="60">
        <v>18000</v>
      </c>
      <c r="S843" s="60">
        <v>21096</v>
      </c>
      <c r="T843" s="37" t="s">
        <v>41</v>
      </c>
      <c r="U843" s="37"/>
      <c r="V843" s="131" t="s">
        <v>866</v>
      </c>
      <c r="W843" s="216" t="s">
        <v>1014</v>
      </c>
      <c r="X843" s="217"/>
    </row>
    <row r="844" spans="1:24" ht="142.5" hidden="1">
      <c r="A844" s="37" t="s">
        <v>1587</v>
      </c>
      <c r="B844" s="37" t="s">
        <v>1588</v>
      </c>
      <c r="C844" s="37" t="s">
        <v>1658</v>
      </c>
      <c r="D844" s="37" t="s">
        <v>1659</v>
      </c>
      <c r="E844" s="37">
        <v>15</v>
      </c>
      <c r="F844" s="37" t="s">
        <v>1673</v>
      </c>
      <c r="G844" s="37" t="s">
        <v>145</v>
      </c>
      <c r="H844" s="37" t="s">
        <v>36</v>
      </c>
      <c r="I844" s="37" t="s">
        <v>91</v>
      </c>
      <c r="J844" s="62">
        <v>270</v>
      </c>
      <c r="K844" s="143">
        <v>44136</v>
      </c>
      <c r="L844" s="143" t="s">
        <v>385</v>
      </c>
      <c r="M844" s="12">
        <v>1</v>
      </c>
      <c r="N844" s="12">
        <v>53810</v>
      </c>
      <c r="O844" s="12" t="s">
        <v>1674</v>
      </c>
      <c r="P844" s="12" t="s">
        <v>162</v>
      </c>
      <c r="Q844" s="64">
        <v>0</v>
      </c>
      <c r="R844" s="64">
        <v>0</v>
      </c>
      <c r="S844" s="64">
        <v>0</v>
      </c>
      <c r="T844" s="37" t="s">
        <v>145</v>
      </c>
      <c r="U844" s="37" t="s">
        <v>2374</v>
      </c>
      <c r="V844" s="216" t="s">
        <v>56</v>
      </c>
      <c r="W844" s="216" t="s">
        <v>57</v>
      </c>
      <c r="X844" s="217"/>
    </row>
    <row r="845" spans="1:24" ht="85.5" hidden="1">
      <c r="A845" s="37" t="s">
        <v>1587</v>
      </c>
      <c r="B845" s="37" t="s">
        <v>1935</v>
      </c>
      <c r="C845" s="37" t="s">
        <v>1936</v>
      </c>
      <c r="D845" s="37" t="s">
        <v>1953</v>
      </c>
      <c r="E845" s="37">
        <v>15</v>
      </c>
      <c r="F845" s="37" t="s">
        <v>1986</v>
      </c>
      <c r="G845" s="37" t="s">
        <v>35</v>
      </c>
      <c r="H845" s="37" t="s">
        <v>310</v>
      </c>
      <c r="I845" s="37" t="s">
        <v>37</v>
      </c>
      <c r="J845" s="62">
        <v>24</v>
      </c>
      <c r="K845" s="12" t="s">
        <v>1987</v>
      </c>
      <c r="L845" s="201"/>
      <c r="M845" s="37">
        <v>1</v>
      </c>
      <c r="N845" s="37">
        <v>2111283</v>
      </c>
      <c r="O845" s="37" t="s">
        <v>1988</v>
      </c>
      <c r="P845" s="37" t="s">
        <v>162</v>
      </c>
      <c r="Q845" s="60">
        <v>0</v>
      </c>
      <c r="R845" s="60">
        <v>1750</v>
      </c>
      <c r="S845" s="60">
        <v>1750</v>
      </c>
      <c r="T845" s="37" t="s">
        <v>41</v>
      </c>
      <c r="U845" s="37"/>
      <c r="V845" s="131" t="s">
        <v>184</v>
      </c>
      <c r="W845" s="131" t="s">
        <v>706</v>
      </c>
      <c r="X845" s="217"/>
    </row>
    <row r="846" spans="1:24" ht="85.5" hidden="1">
      <c r="A846" s="37" t="s">
        <v>1587</v>
      </c>
      <c r="B846" s="37" t="s">
        <v>1588</v>
      </c>
      <c r="C846" s="37" t="s">
        <v>1658</v>
      </c>
      <c r="D846" s="37" t="s">
        <v>1654</v>
      </c>
      <c r="E846" s="37">
        <v>15</v>
      </c>
      <c r="F846" s="37" t="s">
        <v>1675</v>
      </c>
      <c r="G846" s="37" t="s">
        <v>145</v>
      </c>
      <c r="H846" s="37" t="s">
        <v>36</v>
      </c>
      <c r="I846" s="37" t="s">
        <v>91</v>
      </c>
      <c r="J846" s="62">
        <v>270</v>
      </c>
      <c r="K846" s="143">
        <v>44044</v>
      </c>
      <c r="L846" s="143" t="s">
        <v>759</v>
      </c>
      <c r="M846" s="12">
        <v>1</v>
      </c>
      <c r="N846" s="12">
        <v>2090480</v>
      </c>
      <c r="O846" s="12" t="s">
        <v>1676</v>
      </c>
      <c r="P846" s="12" t="s">
        <v>268</v>
      </c>
      <c r="Q846" s="64">
        <v>0</v>
      </c>
      <c r="R846" s="64">
        <v>0</v>
      </c>
      <c r="S846" s="64">
        <v>0</v>
      </c>
      <c r="T846" s="37" t="s">
        <v>145</v>
      </c>
      <c r="U846" s="37" t="s">
        <v>2374</v>
      </c>
      <c r="V846" s="213" t="s">
        <v>539</v>
      </c>
      <c r="W846" s="216" t="s">
        <v>540</v>
      </c>
      <c r="X846" s="217"/>
    </row>
    <row r="847" spans="1:24" ht="171" hidden="1">
      <c r="A847" s="37" t="s">
        <v>1587</v>
      </c>
      <c r="B847" s="37" t="s">
        <v>1891</v>
      </c>
      <c r="C847" s="37" t="s">
        <v>1902</v>
      </c>
      <c r="D847" s="37" t="s">
        <v>1899</v>
      </c>
      <c r="E847" s="37">
        <v>20</v>
      </c>
      <c r="F847" s="37" t="s">
        <v>1916</v>
      </c>
      <c r="G847" s="37" t="s">
        <v>35</v>
      </c>
      <c r="H847" s="37" t="s">
        <v>36</v>
      </c>
      <c r="I847" s="37" t="s">
        <v>37</v>
      </c>
      <c r="J847" s="62">
        <v>40</v>
      </c>
      <c r="K847" s="37" t="s">
        <v>297</v>
      </c>
      <c r="L847" s="201"/>
      <c r="M847" s="37">
        <v>1</v>
      </c>
      <c r="N847" s="37">
        <v>2091100</v>
      </c>
      <c r="O847" s="37" t="s">
        <v>1908</v>
      </c>
      <c r="P847" s="37" t="s">
        <v>268</v>
      </c>
      <c r="Q847" s="60">
        <v>1560</v>
      </c>
      <c r="R847" s="60">
        <v>1750</v>
      </c>
      <c r="S847" s="60">
        <v>3310</v>
      </c>
      <c r="T847" s="37" t="s">
        <v>41</v>
      </c>
      <c r="U847" s="37" t="s">
        <v>2379</v>
      </c>
      <c r="V847" s="216" t="s">
        <v>184</v>
      </c>
      <c r="W847" s="131" t="s">
        <v>799</v>
      </c>
      <c r="X847" s="219" t="s">
        <v>50</v>
      </c>
    </row>
    <row r="848" spans="1:24" ht="156.75" hidden="1">
      <c r="A848" s="37" t="s">
        <v>1587</v>
      </c>
      <c r="B848" s="37" t="s">
        <v>1935</v>
      </c>
      <c r="C848" s="37" t="s">
        <v>1936</v>
      </c>
      <c r="D848" s="37" t="s">
        <v>1962</v>
      </c>
      <c r="E848" s="37">
        <v>15</v>
      </c>
      <c r="F848" s="37" t="s">
        <v>1989</v>
      </c>
      <c r="G848" s="37" t="s">
        <v>145</v>
      </c>
      <c r="H848" s="37" t="s">
        <v>36</v>
      </c>
      <c r="I848" s="37" t="s">
        <v>46</v>
      </c>
      <c r="J848" s="62">
        <v>120</v>
      </c>
      <c r="K848" s="12" t="s">
        <v>1990</v>
      </c>
      <c r="L848" s="12" t="s">
        <v>147</v>
      </c>
      <c r="M848" s="37">
        <v>1</v>
      </c>
      <c r="N848" s="37">
        <v>1492150</v>
      </c>
      <c r="O848" s="37" t="s">
        <v>1991</v>
      </c>
      <c r="P848" s="37" t="s">
        <v>162</v>
      </c>
      <c r="Q848" s="60">
        <v>0</v>
      </c>
      <c r="R848" s="60">
        <v>0</v>
      </c>
      <c r="S848" s="60">
        <v>0</v>
      </c>
      <c r="T848" s="37" t="s">
        <v>145</v>
      </c>
      <c r="U848" s="37"/>
      <c r="V848" s="131" t="s">
        <v>243</v>
      </c>
      <c r="W848" s="216" t="s">
        <v>244</v>
      </c>
      <c r="X848" s="217"/>
    </row>
    <row r="849" spans="1:24" ht="42.75" hidden="1">
      <c r="A849" s="37" t="s">
        <v>1587</v>
      </c>
      <c r="B849" s="37" t="s">
        <v>1680</v>
      </c>
      <c r="C849" s="37" t="s">
        <v>1681</v>
      </c>
      <c r="D849" s="37" t="s">
        <v>1695</v>
      </c>
      <c r="E849" s="37">
        <v>10</v>
      </c>
      <c r="F849" s="37" t="s">
        <v>1696</v>
      </c>
      <c r="G849" s="37" t="s">
        <v>45</v>
      </c>
      <c r="H849" s="37" t="s">
        <v>36</v>
      </c>
      <c r="I849" s="37" t="s">
        <v>46</v>
      </c>
      <c r="J849" s="62">
        <v>20</v>
      </c>
      <c r="K849" s="12" t="s">
        <v>403</v>
      </c>
      <c r="L849" s="201"/>
      <c r="M849" s="37">
        <v>1</v>
      </c>
      <c r="N849" s="37">
        <v>1493295</v>
      </c>
      <c r="O849" s="37" t="s">
        <v>1697</v>
      </c>
      <c r="P849" s="37" t="s">
        <v>162</v>
      </c>
      <c r="Q849" s="60">
        <v>0</v>
      </c>
      <c r="R849" s="60">
        <v>0</v>
      </c>
      <c r="S849" s="60">
        <v>0</v>
      </c>
      <c r="T849" s="37" t="s">
        <v>68</v>
      </c>
      <c r="U849" s="37"/>
      <c r="V849" s="131" t="s">
        <v>48</v>
      </c>
      <c r="W849" s="216" t="s">
        <v>455</v>
      </c>
      <c r="X849" s="215" t="s">
        <v>58</v>
      </c>
    </row>
    <row r="850" spans="1:24" ht="42.75" hidden="1">
      <c r="A850" s="37" t="s">
        <v>1587</v>
      </c>
      <c r="B850" s="37" t="s">
        <v>1680</v>
      </c>
      <c r="C850" s="37" t="s">
        <v>1680</v>
      </c>
      <c r="D850" s="37" t="s">
        <v>1695</v>
      </c>
      <c r="E850" s="37">
        <v>10</v>
      </c>
      <c r="F850" s="37" t="s">
        <v>1696</v>
      </c>
      <c r="G850" s="37" t="s">
        <v>45</v>
      </c>
      <c r="H850" s="37" t="s">
        <v>36</v>
      </c>
      <c r="I850" s="37" t="s">
        <v>46</v>
      </c>
      <c r="J850" s="62">
        <v>20</v>
      </c>
      <c r="K850" s="12" t="s">
        <v>403</v>
      </c>
      <c r="L850" s="201"/>
      <c r="M850" s="37">
        <v>1</v>
      </c>
      <c r="N850" s="37">
        <v>1486018</v>
      </c>
      <c r="O850" s="37" t="s">
        <v>1715</v>
      </c>
      <c r="P850" s="37" t="s">
        <v>162</v>
      </c>
      <c r="Q850" s="60">
        <v>0</v>
      </c>
      <c r="R850" s="60">
        <v>0</v>
      </c>
      <c r="S850" s="60">
        <v>0</v>
      </c>
      <c r="T850" s="37" t="s">
        <v>68</v>
      </c>
      <c r="U850" s="37"/>
      <c r="V850" s="131" t="s">
        <v>48</v>
      </c>
      <c r="W850" s="216" t="s">
        <v>455</v>
      </c>
      <c r="X850" s="215" t="s">
        <v>58</v>
      </c>
    </row>
    <row r="851" spans="1:24" ht="99.75" hidden="1">
      <c r="A851" s="37" t="s">
        <v>1587</v>
      </c>
      <c r="B851" s="37" t="s">
        <v>1680</v>
      </c>
      <c r="C851" s="37" t="s">
        <v>1681</v>
      </c>
      <c r="D851" s="37" t="s">
        <v>1698</v>
      </c>
      <c r="E851" s="37">
        <v>10</v>
      </c>
      <c r="F851" s="37" t="s">
        <v>656</v>
      </c>
      <c r="G851" s="37" t="s">
        <v>45</v>
      </c>
      <c r="H851" s="37" t="s">
        <v>36</v>
      </c>
      <c r="I851" s="37" t="s">
        <v>46</v>
      </c>
      <c r="J851" s="62">
        <v>40</v>
      </c>
      <c r="K851" s="12" t="s">
        <v>408</v>
      </c>
      <c r="L851" s="201"/>
      <c r="M851" s="37">
        <v>1</v>
      </c>
      <c r="N851" s="37">
        <v>1570487</v>
      </c>
      <c r="O851" s="37" t="s">
        <v>1699</v>
      </c>
      <c r="P851" s="37" t="s">
        <v>162</v>
      </c>
      <c r="Q851" s="60">
        <v>0</v>
      </c>
      <c r="R851" s="60">
        <v>0</v>
      </c>
      <c r="S851" s="60">
        <v>0</v>
      </c>
      <c r="T851" s="37" t="s">
        <v>68</v>
      </c>
      <c r="V851" s="221" t="s">
        <v>76</v>
      </c>
      <c r="W851" s="131" t="s">
        <v>77</v>
      </c>
      <c r="X851" s="215" t="s">
        <v>58</v>
      </c>
    </row>
    <row r="852" spans="1:24" ht="99.75" hidden="1">
      <c r="A852" s="37" t="s">
        <v>1587</v>
      </c>
      <c r="B852" s="37" t="s">
        <v>1680</v>
      </c>
      <c r="C852" s="37" t="s">
        <v>1680</v>
      </c>
      <c r="D852" s="37" t="s">
        <v>1698</v>
      </c>
      <c r="E852" s="37">
        <v>10</v>
      </c>
      <c r="F852" s="37" t="s">
        <v>656</v>
      </c>
      <c r="G852" s="37" t="s">
        <v>45</v>
      </c>
      <c r="H852" s="37" t="s">
        <v>36</v>
      </c>
      <c r="I852" s="37" t="s">
        <v>46</v>
      </c>
      <c r="J852" s="62">
        <v>40</v>
      </c>
      <c r="K852" s="12" t="s">
        <v>408</v>
      </c>
      <c r="L852" s="201"/>
      <c r="M852" s="37">
        <v>1</v>
      </c>
      <c r="N852" s="37">
        <v>1486018</v>
      </c>
      <c r="O852" s="37" t="s">
        <v>1715</v>
      </c>
      <c r="P852" s="37" t="s">
        <v>162</v>
      </c>
      <c r="Q852" s="60">
        <v>0</v>
      </c>
      <c r="R852" s="60">
        <v>0</v>
      </c>
      <c r="S852" s="60">
        <v>0</v>
      </c>
      <c r="T852" s="37" t="s">
        <v>41</v>
      </c>
      <c r="V852" s="221" t="s">
        <v>76</v>
      </c>
      <c r="W852" s="131" t="s">
        <v>77</v>
      </c>
      <c r="X852" s="215" t="s">
        <v>58</v>
      </c>
    </row>
    <row r="853" spans="1:24" ht="42.75" hidden="1">
      <c r="A853" s="37" t="s">
        <v>1587</v>
      </c>
      <c r="B853" s="37" t="s">
        <v>1832</v>
      </c>
      <c r="C853" s="37" t="s">
        <v>1832</v>
      </c>
      <c r="D853" s="37" t="s">
        <v>1834</v>
      </c>
      <c r="E853" s="37">
        <v>12</v>
      </c>
      <c r="F853" s="37" t="s">
        <v>1845</v>
      </c>
      <c r="G853" s="37" t="s">
        <v>35</v>
      </c>
      <c r="H853" s="37" t="s">
        <v>36</v>
      </c>
      <c r="I853" s="37" t="s">
        <v>37</v>
      </c>
      <c r="J853" s="62">
        <v>40</v>
      </c>
      <c r="K853" s="12" t="s">
        <v>1230</v>
      </c>
      <c r="L853" s="201"/>
      <c r="M853" s="37">
        <v>1</v>
      </c>
      <c r="N853" s="37" t="s">
        <v>1230</v>
      </c>
      <c r="O853" s="37" t="s">
        <v>1230</v>
      </c>
      <c r="P853" s="37" t="s">
        <v>247</v>
      </c>
      <c r="Q853" s="60">
        <v>0</v>
      </c>
      <c r="R853" s="60">
        <v>0</v>
      </c>
      <c r="S853" s="60">
        <v>0</v>
      </c>
      <c r="T853" s="37" t="s">
        <v>41</v>
      </c>
      <c r="U853" s="131"/>
      <c r="V853" s="131" t="s">
        <v>866</v>
      </c>
      <c r="W853" s="216" t="s">
        <v>1014</v>
      </c>
      <c r="X853" s="217"/>
    </row>
    <row r="854" spans="1:24" ht="42.75" hidden="1">
      <c r="A854" s="37" t="s">
        <v>1587</v>
      </c>
      <c r="B854" s="37" t="s">
        <v>1832</v>
      </c>
      <c r="C854" s="37" t="s">
        <v>1890</v>
      </c>
      <c r="D854" s="37" t="s">
        <v>1834</v>
      </c>
      <c r="E854" s="37">
        <v>12</v>
      </c>
      <c r="F854" s="37" t="s">
        <v>1845</v>
      </c>
      <c r="G854" s="37" t="s">
        <v>35</v>
      </c>
      <c r="H854" s="37" t="s">
        <v>36</v>
      </c>
      <c r="I854" s="37" t="s">
        <v>37</v>
      </c>
      <c r="J854" s="62">
        <v>40</v>
      </c>
      <c r="K854" s="12" t="s">
        <v>1230</v>
      </c>
      <c r="L854" s="201"/>
      <c r="M854" s="37">
        <v>1</v>
      </c>
      <c r="N854" s="37" t="s">
        <v>1230</v>
      </c>
      <c r="O854" s="37" t="s">
        <v>1230</v>
      </c>
      <c r="P854" s="37" t="s">
        <v>247</v>
      </c>
      <c r="Q854" s="60">
        <v>0</v>
      </c>
      <c r="R854" s="60">
        <v>0</v>
      </c>
      <c r="S854" s="60">
        <v>0</v>
      </c>
      <c r="T854" s="37" t="s">
        <v>41</v>
      </c>
      <c r="U854" s="131"/>
      <c r="V854" s="131" t="s">
        <v>866</v>
      </c>
      <c r="W854" s="216" t="s">
        <v>1014</v>
      </c>
      <c r="X854" s="217"/>
    </row>
    <row r="855" spans="1:24" ht="42.75" hidden="1">
      <c r="A855" s="37" t="s">
        <v>1587</v>
      </c>
      <c r="B855" s="37" t="s">
        <v>1832</v>
      </c>
      <c r="C855" s="37" t="s">
        <v>1833</v>
      </c>
      <c r="D855" s="37" t="s">
        <v>1834</v>
      </c>
      <c r="E855" s="37">
        <v>12</v>
      </c>
      <c r="F855" s="37" t="s">
        <v>1845</v>
      </c>
      <c r="G855" s="37" t="s">
        <v>35</v>
      </c>
      <c r="H855" s="37" t="s">
        <v>36</v>
      </c>
      <c r="I855" s="37" t="s">
        <v>37</v>
      </c>
      <c r="J855" s="62">
        <v>40</v>
      </c>
      <c r="K855" s="12" t="s">
        <v>1230</v>
      </c>
      <c r="L855" s="201"/>
      <c r="M855" s="37">
        <v>1</v>
      </c>
      <c r="N855" s="37" t="s">
        <v>1230</v>
      </c>
      <c r="O855" s="37" t="s">
        <v>1230</v>
      </c>
      <c r="P855" s="37" t="s">
        <v>247</v>
      </c>
      <c r="Q855" s="60">
        <v>0</v>
      </c>
      <c r="R855" s="60">
        <v>0</v>
      </c>
      <c r="S855" s="60">
        <v>0</v>
      </c>
      <c r="T855" s="37" t="s">
        <v>41</v>
      </c>
      <c r="U855" s="131"/>
      <c r="V855" s="131" t="s">
        <v>866</v>
      </c>
      <c r="W855" s="216" t="s">
        <v>1014</v>
      </c>
      <c r="X855" s="217"/>
    </row>
    <row r="856" spans="1:24" ht="42.75" hidden="1">
      <c r="A856" s="56" t="s">
        <v>1587</v>
      </c>
      <c r="B856" s="56" t="s">
        <v>1832</v>
      </c>
      <c r="C856" s="56" t="s">
        <v>1852</v>
      </c>
      <c r="D856" s="56" t="s">
        <v>1834</v>
      </c>
      <c r="E856" s="56">
        <v>12</v>
      </c>
      <c r="F856" s="56" t="s">
        <v>1845</v>
      </c>
      <c r="G856" s="56" t="s">
        <v>35</v>
      </c>
      <c r="H856" s="56" t="s">
        <v>36</v>
      </c>
      <c r="I856" s="56" t="s">
        <v>37</v>
      </c>
      <c r="J856" s="62">
        <v>40</v>
      </c>
      <c r="K856" s="145" t="s">
        <v>1230</v>
      </c>
      <c r="L856" s="201"/>
      <c r="M856" s="56">
        <v>1</v>
      </c>
      <c r="N856" s="56" t="s">
        <v>1230</v>
      </c>
      <c r="O856" s="56" t="s">
        <v>1230</v>
      </c>
      <c r="P856" s="37" t="s">
        <v>247</v>
      </c>
      <c r="Q856" s="146">
        <v>0</v>
      </c>
      <c r="R856" s="60">
        <v>0</v>
      </c>
      <c r="S856" s="146">
        <v>0</v>
      </c>
      <c r="T856" s="37" t="s">
        <v>41</v>
      </c>
      <c r="U856" s="131"/>
      <c r="V856" s="131" t="s">
        <v>866</v>
      </c>
      <c r="W856" s="216" t="s">
        <v>1014</v>
      </c>
      <c r="X856" s="217"/>
    </row>
    <row r="857" spans="1:24" ht="142.5" hidden="1">
      <c r="A857" s="62" t="s">
        <v>1587</v>
      </c>
      <c r="B857" s="62" t="s">
        <v>1588</v>
      </c>
      <c r="C857" s="62" t="s">
        <v>1658</v>
      </c>
      <c r="D857" s="62" t="s">
        <v>1659</v>
      </c>
      <c r="E857" s="62">
        <v>15</v>
      </c>
      <c r="F857" s="62" t="s">
        <v>1631</v>
      </c>
      <c r="G857" s="62" t="s">
        <v>35</v>
      </c>
      <c r="H857" s="62" t="s">
        <v>36</v>
      </c>
      <c r="I857" s="62" t="s">
        <v>37</v>
      </c>
      <c r="J857" s="62">
        <v>40</v>
      </c>
      <c r="K857" s="62">
        <v>2020</v>
      </c>
      <c r="L857" s="201"/>
      <c r="M857" s="62">
        <v>5</v>
      </c>
      <c r="N857" s="62" t="s">
        <v>1230</v>
      </c>
      <c r="O857" s="62" t="s">
        <v>1230</v>
      </c>
      <c r="P857" s="62" t="s">
        <v>1592</v>
      </c>
      <c r="Q857" s="62">
        <v>0</v>
      </c>
      <c r="R857" s="62">
        <v>0</v>
      </c>
      <c r="S857" s="62">
        <v>0</v>
      </c>
      <c r="T857" s="62" t="s">
        <v>41</v>
      </c>
      <c r="U857" s="62" t="s">
        <v>2380</v>
      </c>
      <c r="V857" s="62" t="s">
        <v>218</v>
      </c>
      <c r="W857" s="62" t="s">
        <v>377</v>
      </c>
      <c r="X857" s="62"/>
    </row>
    <row r="858" spans="1:24" ht="128.25" hidden="1">
      <c r="A858" s="62" t="s">
        <v>1587</v>
      </c>
      <c r="B858" s="62" t="s">
        <v>1588</v>
      </c>
      <c r="C858" s="62" t="s">
        <v>1644</v>
      </c>
      <c r="D858" s="62" t="s">
        <v>1657</v>
      </c>
      <c r="E858" s="62">
        <v>15</v>
      </c>
      <c r="F858" s="62" t="s">
        <v>1631</v>
      </c>
      <c r="G858" s="62" t="s">
        <v>35</v>
      </c>
      <c r="H858" s="62" t="s">
        <v>36</v>
      </c>
      <c r="I858" s="62" t="s">
        <v>37</v>
      </c>
      <c r="J858" s="62">
        <v>40</v>
      </c>
      <c r="K858" s="62">
        <v>2020</v>
      </c>
      <c r="L858" s="201"/>
      <c r="M858" s="62">
        <v>5</v>
      </c>
      <c r="N858" s="62" t="s">
        <v>1230</v>
      </c>
      <c r="O858" s="62" t="s">
        <v>1230</v>
      </c>
      <c r="P858" s="62" t="s">
        <v>1592</v>
      </c>
      <c r="Q858" s="62">
        <v>0</v>
      </c>
      <c r="R858" s="62">
        <v>0</v>
      </c>
      <c r="S858" s="62">
        <v>0</v>
      </c>
      <c r="T858" s="62" t="s">
        <v>41</v>
      </c>
      <c r="U858" s="62" t="s">
        <v>2380</v>
      </c>
      <c r="V858" s="62" t="s">
        <v>218</v>
      </c>
      <c r="W858" s="62" t="s">
        <v>377</v>
      </c>
      <c r="X858" s="62"/>
    </row>
    <row r="859" spans="1:24" ht="85.5" hidden="1">
      <c r="A859" s="62" t="s">
        <v>1587</v>
      </c>
      <c r="B859" s="62" t="s">
        <v>1588</v>
      </c>
      <c r="C859" s="62" t="s">
        <v>1588</v>
      </c>
      <c r="D859" s="62" t="s">
        <v>1636</v>
      </c>
      <c r="E859" s="62">
        <v>15</v>
      </c>
      <c r="F859" s="62" t="s">
        <v>1631</v>
      </c>
      <c r="G859" s="62" t="s">
        <v>35</v>
      </c>
      <c r="H859" s="62" t="s">
        <v>36</v>
      </c>
      <c r="I859" s="62" t="s">
        <v>37</v>
      </c>
      <c r="J859" s="62">
        <v>40</v>
      </c>
      <c r="K859" s="62">
        <v>2020</v>
      </c>
      <c r="L859" s="201"/>
      <c r="M859" s="62">
        <v>5</v>
      </c>
      <c r="N859" s="62" t="s">
        <v>1230</v>
      </c>
      <c r="O859" s="62" t="s">
        <v>1230</v>
      </c>
      <c r="P859" s="62" t="s">
        <v>1592</v>
      </c>
      <c r="Q859" s="62">
        <v>0</v>
      </c>
      <c r="R859" s="62">
        <v>0</v>
      </c>
      <c r="S859" s="62">
        <v>0</v>
      </c>
      <c r="T859" s="62" t="s">
        <v>41</v>
      </c>
      <c r="U859" s="62" t="s">
        <v>2380</v>
      </c>
      <c r="V859" s="62" t="s">
        <v>218</v>
      </c>
      <c r="W859" s="62" t="s">
        <v>377</v>
      </c>
      <c r="X859" s="62"/>
    </row>
    <row r="860" spans="1:24" ht="85.5" hidden="1">
      <c r="A860" s="62" t="s">
        <v>1587</v>
      </c>
      <c r="B860" s="62" t="s">
        <v>1588</v>
      </c>
      <c r="C860" s="62" t="s">
        <v>1658</v>
      </c>
      <c r="D860" s="62" t="s">
        <v>1654</v>
      </c>
      <c r="E860" s="62">
        <v>15</v>
      </c>
      <c r="F860" s="62" t="s">
        <v>1631</v>
      </c>
      <c r="G860" s="62" t="s">
        <v>35</v>
      </c>
      <c r="H860" s="62" t="s">
        <v>36</v>
      </c>
      <c r="I860" s="62" t="s">
        <v>37</v>
      </c>
      <c r="J860" s="62">
        <v>40</v>
      </c>
      <c r="K860" s="62">
        <v>2020</v>
      </c>
      <c r="L860" s="201"/>
      <c r="M860" s="62">
        <v>5</v>
      </c>
      <c r="N860" s="62" t="s">
        <v>1230</v>
      </c>
      <c r="O860" s="62" t="s">
        <v>1230</v>
      </c>
      <c r="P860" s="62" t="s">
        <v>1592</v>
      </c>
      <c r="Q860" s="62">
        <v>0</v>
      </c>
      <c r="R860" s="62">
        <v>0</v>
      </c>
      <c r="S860" s="62">
        <v>0</v>
      </c>
      <c r="T860" s="62" t="s">
        <v>41</v>
      </c>
      <c r="U860" s="62" t="s">
        <v>2380</v>
      </c>
      <c r="V860" s="62" t="s">
        <v>218</v>
      </c>
      <c r="W860" s="62" t="s">
        <v>377</v>
      </c>
      <c r="X860" s="62"/>
    </row>
    <row r="861" spans="1:24" ht="114" hidden="1">
      <c r="A861" s="62" t="s">
        <v>1587</v>
      </c>
      <c r="B861" s="62" t="s">
        <v>1588</v>
      </c>
      <c r="C861" s="62" t="s">
        <v>1588</v>
      </c>
      <c r="D861" s="62" t="s">
        <v>1619</v>
      </c>
      <c r="E861" s="62">
        <v>15</v>
      </c>
      <c r="F861" s="62" t="s">
        <v>1631</v>
      </c>
      <c r="G861" s="62" t="s">
        <v>35</v>
      </c>
      <c r="H861" s="62" t="s">
        <v>36</v>
      </c>
      <c r="I861" s="62" t="s">
        <v>37</v>
      </c>
      <c r="J861" s="62">
        <v>40</v>
      </c>
      <c r="K861" s="62">
        <v>2020</v>
      </c>
      <c r="L861" s="201"/>
      <c r="M861" s="62">
        <v>5</v>
      </c>
      <c r="N861" s="62" t="s">
        <v>1230</v>
      </c>
      <c r="O861" s="62" t="s">
        <v>1230</v>
      </c>
      <c r="P861" s="62" t="s">
        <v>1592</v>
      </c>
      <c r="Q861" s="62">
        <v>0</v>
      </c>
      <c r="R861" s="62">
        <v>0</v>
      </c>
      <c r="S861" s="62">
        <v>0</v>
      </c>
      <c r="T861" s="62" t="s">
        <v>41</v>
      </c>
      <c r="U861" s="62" t="s">
        <v>2380</v>
      </c>
      <c r="V861" s="62" t="s">
        <v>218</v>
      </c>
      <c r="W861" s="62" t="s">
        <v>377</v>
      </c>
      <c r="X861" s="62"/>
    </row>
    <row r="862" spans="1:24" ht="85.5" hidden="1">
      <c r="A862" s="37" t="s">
        <v>1587</v>
      </c>
      <c r="B862" s="37" t="s">
        <v>1588</v>
      </c>
      <c r="C862" s="37" t="s">
        <v>1589</v>
      </c>
      <c r="D862" s="37" t="s">
        <v>1590</v>
      </c>
      <c r="E862" s="37">
        <v>15</v>
      </c>
      <c r="F862" s="37" t="s">
        <v>1605</v>
      </c>
      <c r="G862" s="37" t="s">
        <v>35</v>
      </c>
      <c r="H862" s="37" t="s">
        <v>36</v>
      </c>
      <c r="I862" s="37" t="s">
        <v>37</v>
      </c>
      <c r="J862" s="62">
        <v>40</v>
      </c>
      <c r="K862" s="12">
        <v>2020</v>
      </c>
      <c r="L862" s="201"/>
      <c r="M862" s="12">
        <v>5</v>
      </c>
      <c r="N862" s="12" t="s">
        <v>1230</v>
      </c>
      <c r="O862" s="12" t="s">
        <v>1230</v>
      </c>
      <c r="P862" s="12" t="s">
        <v>1592</v>
      </c>
      <c r="Q862" s="64">
        <v>0</v>
      </c>
      <c r="R862" s="64">
        <v>0</v>
      </c>
      <c r="S862" s="64">
        <v>0</v>
      </c>
      <c r="T862" s="37" t="s">
        <v>41</v>
      </c>
      <c r="U862" s="37"/>
      <c r="V862" s="216" t="s">
        <v>665</v>
      </c>
      <c r="W862" s="216" t="s">
        <v>665</v>
      </c>
      <c r="X862" s="217"/>
    </row>
    <row r="863" spans="1:24" ht="99.75" hidden="1">
      <c r="A863" s="37" t="s">
        <v>1587</v>
      </c>
      <c r="B863" s="37" t="s">
        <v>1891</v>
      </c>
      <c r="C863" s="37" t="s">
        <v>1902</v>
      </c>
      <c r="D863" s="37" t="s">
        <v>1917</v>
      </c>
      <c r="E863" s="37">
        <v>20</v>
      </c>
      <c r="F863" s="37" t="s">
        <v>1918</v>
      </c>
      <c r="G863" s="37" t="s">
        <v>35</v>
      </c>
      <c r="H863" s="37" t="s">
        <v>36</v>
      </c>
      <c r="I863" s="37" t="s">
        <v>46</v>
      </c>
      <c r="J863" s="62">
        <v>180</v>
      </c>
      <c r="K863" s="37" t="s">
        <v>1919</v>
      </c>
      <c r="L863" s="201"/>
      <c r="M863" s="37">
        <v>1</v>
      </c>
      <c r="N863" s="37">
        <v>1450086</v>
      </c>
      <c r="O863" s="37" t="s">
        <v>1920</v>
      </c>
      <c r="P863" s="37" t="s">
        <v>162</v>
      </c>
      <c r="Q863" s="60">
        <v>0</v>
      </c>
      <c r="R863" s="60">
        <v>0</v>
      </c>
      <c r="S863" s="60">
        <v>0</v>
      </c>
      <c r="T863" s="37" t="s">
        <v>68</v>
      </c>
      <c r="U863" s="37"/>
      <c r="V863" s="131" t="s">
        <v>148</v>
      </c>
      <c r="W863" s="131" t="s">
        <v>157</v>
      </c>
      <c r="X863" s="217"/>
    </row>
    <row r="864" spans="1:24" ht="128.25" hidden="1">
      <c r="A864" s="37" t="s">
        <v>1587</v>
      </c>
      <c r="B864" s="37" t="s">
        <v>1935</v>
      </c>
      <c r="C864" s="37" t="s">
        <v>2001</v>
      </c>
      <c r="D864" s="37" t="s">
        <v>2027</v>
      </c>
      <c r="E864" s="134">
        <v>15</v>
      </c>
      <c r="F864" s="37" t="s">
        <v>2028</v>
      </c>
      <c r="G864" s="37" t="s">
        <v>145</v>
      </c>
      <c r="H864" s="37" t="s">
        <v>36</v>
      </c>
      <c r="I864" s="37" t="s">
        <v>46</v>
      </c>
      <c r="J864" s="62">
        <v>100</v>
      </c>
      <c r="K864" s="150" t="s">
        <v>2029</v>
      </c>
      <c r="L864" s="150" t="s">
        <v>356</v>
      </c>
      <c r="M864" s="37">
        <v>1</v>
      </c>
      <c r="N864" s="37">
        <v>1061713</v>
      </c>
      <c r="O864" s="37" t="s">
        <v>2030</v>
      </c>
      <c r="P864" s="37" t="s">
        <v>268</v>
      </c>
      <c r="Q864" s="60">
        <v>0</v>
      </c>
      <c r="R864" s="60">
        <v>0</v>
      </c>
      <c r="S864" s="60">
        <v>0</v>
      </c>
      <c r="T864" s="37" t="s">
        <v>145</v>
      </c>
      <c r="U864" s="37" t="s">
        <v>2381</v>
      </c>
      <c r="V864" s="220" t="s">
        <v>176</v>
      </c>
      <c r="W864" s="216" t="s">
        <v>254</v>
      </c>
      <c r="X864" s="217"/>
    </row>
    <row r="865" spans="1:24" ht="171" hidden="1">
      <c r="A865" s="37" t="s">
        <v>1587</v>
      </c>
      <c r="B865" s="37" t="s">
        <v>1891</v>
      </c>
      <c r="C865" s="37" t="s">
        <v>1902</v>
      </c>
      <c r="D865" s="37" t="s">
        <v>1899</v>
      </c>
      <c r="E865" s="37">
        <v>20</v>
      </c>
      <c r="F865" s="37" t="s">
        <v>1921</v>
      </c>
      <c r="G865" s="37" t="s">
        <v>35</v>
      </c>
      <c r="H865" s="37" t="s">
        <v>310</v>
      </c>
      <c r="I865" s="37" t="s">
        <v>37</v>
      </c>
      <c r="J865" s="62">
        <v>16</v>
      </c>
      <c r="K865" s="37" t="s">
        <v>1922</v>
      </c>
      <c r="L865" s="201"/>
      <c r="M865" s="37">
        <v>1</v>
      </c>
      <c r="N865" s="37">
        <v>2114212</v>
      </c>
      <c r="O865" s="37" t="s">
        <v>1923</v>
      </c>
      <c r="P865" s="37" t="s">
        <v>162</v>
      </c>
      <c r="Q865" s="60">
        <v>1450</v>
      </c>
      <c r="R865" s="60">
        <v>14600</v>
      </c>
      <c r="S865" s="60">
        <v>16050</v>
      </c>
      <c r="T865" s="37" t="s">
        <v>41</v>
      </c>
      <c r="U865" s="37" t="s">
        <v>2382</v>
      </c>
      <c r="V865" s="131" t="s">
        <v>866</v>
      </c>
      <c r="W865" s="216" t="s">
        <v>1014</v>
      </c>
      <c r="X865" s="217"/>
    </row>
    <row r="866" spans="1:24" ht="142.5" hidden="1">
      <c r="A866" s="37" t="s">
        <v>1587</v>
      </c>
      <c r="B866" s="37" t="s">
        <v>1680</v>
      </c>
      <c r="C866" s="37" t="s">
        <v>1680</v>
      </c>
      <c r="D866" s="37" t="s">
        <v>1700</v>
      </c>
      <c r="E866" s="37">
        <v>15</v>
      </c>
      <c r="F866" s="37" t="s">
        <v>1726</v>
      </c>
      <c r="G866" s="37" t="s">
        <v>145</v>
      </c>
      <c r="H866" s="37" t="s">
        <v>36</v>
      </c>
      <c r="I866" s="37" t="s">
        <v>37</v>
      </c>
      <c r="J866" s="62">
        <v>120</v>
      </c>
      <c r="K866" s="12" t="s">
        <v>406</v>
      </c>
      <c r="L866" s="37" t="s">
        <v>216</v>
      </c>
      <c r="M866" s="37">
        <v>1</v>
      </c>
      <c r="N866" s="37">
        <v>1568085</v>
      </c>
      <c r="O866" s="37" t="s">
        <v>1721</v>
      </c>
      <c r="P866" s="37" t="s">
        <v>162</v>
      </c>
      <c r="Q866" s="60">
        <v>0</v>
      </c>
      <c r="R866" s="60">
        <v>0</v>
      </c>
      <c r="S866" s="60">
        <v>0</v>
      </c>
      <c r="T866" s="37" t="s">
        <v>145</v>
      </c>
      <c r="U866" s="37"/>
      <c r="V866" s="131" t="s">
        <v>235</v>
      </c>
      <c r="W866" s="216" t="s">
        <v>236</v>
      </c>
      <c r="X866" s="217"/>
    </row>
    <row r="867" spans="1:24" ht="142.5" hidden="1">
      <c r="A867" s="37" t="s">
        <v>1587</v>
      </c>
      <c r="B867" s="37" t="s">
        <v>1680</v>
      </c>
      <c r="C867" s="37" t="s">
        <v>1681</v>
      </c>
      <c r="D867" s="37" t="s">
        <v>1700</v>
      </c>
      <c r="E867" s="37">
        <v>15</v>
      </c>
      <c r="F867" s="37" t="s">
        <v>1701</v>
      </c>
      <c r="G867" s="37" t="s">
        <v>145</v>
      </c>
      <c r="H867" s="37" t="s">
        <v>36</v>
      </c>
      <c r="I867" s="37" t="s">
        <v>37</v>
      </c>
      <c r="J867" s="62">
        <v>240</v>
      </c>
      <c r="K867" s="12" t="s">
        <v>1702</v>
      </c>
      <c r="L867" s="37" t="s">
        <v>385</v>
      </c>
      <c r="M867" s="37">
        <v>1</v>
      </c>
      <c r="N867" s="37">
        <v>2322859</v>
      </c>
      <c r="O867" s="37" t="s">
        <v>1703</v>
      </c>
      <c r="P867" s="37" t="s">
        <v>162</v>
      </c>
      <c r="Q867" s="60">
        <v>0</v>
      </c>
      <c r="R867" s="60">
        <v>0</v>
      </c>
      <c r="S867" s="60">
        <v>0</v>
      </c>
      <c r="T867" s="37" t="s">
        <v>145</v>
      </c>
      <c r="U867" s="37" t="s">
        <v>2522</v>
      </c>
      <c r="V867" s="131" t="s">
        <v>235</v>
      </c>
      <c r="W867" s="216" t="s">
        <v>236</v>
      </c>
      <c r="X867" s="217"/>
    </row>
    <row r="868" spans="1:24" ht="142.5" hidden="1">
      <c r="A868" s="37" t="s">
        <v>1587</v>
      </c>
      <c r="B868" s="37" t="s">
        <v>1680</v>
      </c>
      <c r="C868" s="37" t="s">
        <v>1681</v>
      </c>
      <c r="D868" s="37" t="s">
        <v>1700</v>
      </c>
      <c r="E868" s="37">
        <v>15</v>
      </c>
      <c r="F868" s="37" t="s">
        <v>1704</v>
      </c>
      <c r="G868" s="37" t="s">
        <v>145</v>
      </c>
      <c r="H868" s="37" t="s">
        <v>36</v>
      </c>
      <c r="I868" s="37" t="s">
        <v>37</v>
      </c>
      <c r="J868" s="62">
        <v>120</v>
      </c>
      <c r="K868" s="12" t="s">
        <v>1705</v>
      </c>
      <c r="L868" s="37" t="s">
        <v>356</v>
      </c>
      <c r="M868" s="37">
        <v>1</v>
      </c>
      <c r="N868" s="37">
        <v>1570487</v>
      </c>
      <c r="O868" s="37" t="s">
        <v>1706</v>
      </c>
      <c r="P868" s="37" t="s">
        <v>162</v>
      </c>
      <c r="Q868" s="60">
        <v>0</v>
      </c>
      <c r="R868" s="60">
        <v>0</v>
      </c>
      <c r="S868" s="60">
        <v>0</v>
      </c>
      <c r="T868" s="37" t="s">
        <v>145</v>
      </c>
      <c r="U868" s="131" t="s">
        <v>1048</v>
      </c>
      <c r="V868" s="131" t="s">
        <v>235</v>
      </c>
      <c r="W868" s="216" t="s">
        <v>236</v>
      </c>
      <c r="X868" s="217"/>
    </row>
    <row r="869" spans="1:24" ht="142.5" hidden="1">
      <c r="A869" s="37" t="s">
        <v>1587</v>
      </c>
      <c r="B869" s="37" t="s">
        <v>1680</v>
      </c>
      <c r="C869" s="37" t="s">
        <v>1681</v>
      </c>
      <c r="D869" s="37" t="s">
        <v>1700</v>
      </c>
      <c r="E869" s="37">
        <v>15</v>
      </c>
      <c r="F869" s="37" t="s">
        <v>1704</v>
      </c>
      <c r="G869" s="37" t="s">
        <v>145</v>
      </c>
      <c r="H869" s="37" t="s">
        <v>36</v>
      </c>
      <c r="I869" s="37" t="s">
        <v>37</v>
      </c>
      <c r="J869" s="62">
        <v>160</v>
      </c>
      <c r="K869" s="12" t="s">
        <v>1707</v>
      </c>
      <c r="L869" s="37" t="s">
        <v>759</v>
      </c>
      <c r="M869" s="37">
        <v>1</v>
      </c>
      <c r="N869" s="37">
        <v>1567999</v>
      </c>
      <c r="O869" s="37" t="s">
        <v>1708</v>
      </c>
      <c r="P869" s="37" t="s">
        <v>107</v>
      </c>
      <c r="Q869" s="60">
        <v>0</v>
      </c>
      <c r="R869" s="60">
        <v>0</v>
      </c>
      <c r="S869" s="60">
        <v>0</v>
      </c>
      <c r="T869" s="37" t="s">
        <v>145</v>
      </c>
      <c r="U869" s="37" t="s">
        <v>2522</v>
      </c>
      <c r="V869" s="131" t="s">
        <v>235</v>
      </c>
      <c r="W869" s="216" t="s">
        <v>236</v>
      </c>
      <c r="X869" s="217"/>
    </row>
    <row r="870" spans="1:24" ht="142.5" hidden="1">
      <c r="A870" s="37" t="s">
        <v>1587</v>
      </c>
      <c r="B870" s="37" t="s">
        <v>1680</v>
      </c>
      <c r="C870" s="37" t="s">
        <v>1680</v>
      </c>
      <c r="D870" s="37" t="s">
        <v>1700</v>
      </c>
      <c r="E870" s="37">
        <v>15</v>
      </c>
      <c r="F870" s="37" t="s">
        <v>1704</v>
      </c>
      <c r="G870" s="37" t="s">
        <v>145</v>
      </c>
      <c r="H870" s="37" t="s">
        <v>36</v>
      </c>
      <c r="I870" s="37" t="s">
        <v>37</v>
      </c>
      <c r="J870" s="62">
        <v>120</v>
      </c>
      <c r="K870" s="12" t="s">
        <v>652</v>
      </c>
      <c r="L870" s="37" t="s">
        <v>385</v>
      </c>
      <c r="M870" s="37">
        <v>1</v>
      </c>
      <c r="N870" s="37">
        <v>1493295</v>
      </c>
      <c r="O870" s="37" t="s">
        <v>1697</v>
      </c>
      <c r="P870" s="37" t="s">
        <v>162</v>
      </c>
      <c r="Q870" s="60">
        <v>0</v>
      </c>
      <c r="R870" s="60">
        <v>0</v>
      </c>
      <c r="S870" s="60">
        <v>0</v>
      </c>
      <c r="T870" s="37" t="s">
        <v>145</v>
      </c>
      <c r="U870" s="131" t="s">
        <v>1048</v>
      </c>
      <c r="V870" s="131" t="s">
        <v>235</v>
      </c>
      <c r="W870" s="216" t="s">
        <v>236</v>
      </c>
      <c r="X870" s="217"/>
    </row>
    <row r="871" spans="1:24" ht="142.5" hidden="1">
      <c r="A871" s="37" t="s">
        <v>1587</v>
      </c>
      <c r="B871" s="37" t="s">
        <v>1680</v>
      </c>
      <c r="C871" s="37" t="s">
        <v>1680</v>
      </c>
      <c r="D871" s="37" t="s">
        <v>1700</v>
      </c>
      <c r="E871" s="37">
        <v>15</v>
      </c>
      <c r="F871" s="37" t="s">
        <v>1704</v>
      </c>
      <c r="G871" s="37" t="s">
        <v>145</v>
      </c>
      <c r="H871" s="37" t="s">
        <v>36</v>
      </c>
      <c r="I871" s="37" t="s">
        <v>37</v>
      </c>
      <c r="J871" s="62">
        <v>120</v>
      </c>
      <c r="K871" s="12" t="s">
        <v>414</v>
      </c>
      <c r="L871" s="37" t="s">
        <v>566</v>
      </c>
      <c r="M871" s="37">
        <v>1</v>
      </c>
      <c r="N871" s="37">
        <v>1486018</v>
      </c>
      <c r="O871" s="37" t="s">
        <v>1715</v>
      </c>
      <c r="P871" s="37" t="s">
        <v>162</v>
      </c>
      <c r="Q871" s="60">
        <v>0</v>
      </c>
      <c r="R871" s="60">
        <v>0</v>
      </c>
      <c r="S871" s="60">
        <v>0</v>
      </c>
      <c r="T871" s="37" t="s">
        <v>145</v>
      </c>
      <c r="U871" s="131" t="s">
        <v>1048</v>
      </c>
      <c r="V871" s="131" t="s">
        <v>235</v>
      </c>
      <c r="W871" s="216" t="s">
        <v>236</v>
      </c>
      <c r="X871" s="217"/>
    </row>
    <row r="872" spans="1:24" ht="142.5" hidden="1">
      <c r="A872" s="37" t="s">
        <v>1587</v>
      </c>
      <c r="B872" s="37" t="s">
        <v>1588</v>
      </c>
      <c r="C872" s="37" t="s">
        <v>1658</v>
      </c>
      <c r="D872" s="37" t="s">
        <v>1659</v>
      </c>
      <c r="E872" s="37">
        <v>15</v>
      </c>
      <c r="F872" s="37" t="s">
        <v>1677</v>
      </c>
      <c r="G872" s="37" t="s">
        <v>145</v>
      </c>
      <c r="H872" s="37" t="s">
        <v>36</v>
      </c>
      <c r="I872" s="37" t="s">
        <v>37</v>
      </c>
      <c r="J872" s="62">
        <v>100</v>
      </c>
      <c r="K872" s="143" t="s">
        <v>1678</v>
      </c>
      <c r="L872" s="143" t="s">
        <v>156</v>
      </c>
      <c r="M872" s="12">
        <v>1</v>
      </c>
      <c r="N872" s="12">
        <v>1491178</v>
      </c>
      <c r="O872" s="12" t="s">
        <v>1679</v>
      </c>
      <c r="P872" s="12" t="s">
        <v>162</v>
      </c>
      <c r="Q872" s="64">
        <v>0</v>
      </c>
      <c r="R872" s="64">
        <v>0</v>
      </c>
      <c r="S872" s="64">
        <v>0</v>
      </c>
      <c r="T872" s="37" t="s">
        <v>145</v>
      </c>
      <c r="U872" s="131" t="s">
        <v>1048</v>
      </c>
      <c r="V872" s="131" t="s">
        <v>235</v>
      </c>
      <c r="W872" s="216" t="s">
        <v>236</v>
      </c>
      <c r="X872" s="217"/>
    </row>
    <row r="873" spans="1:24" ht="71.25" hidden="1">
      <c r="A873" s="37" t="s">
        <v>1587</v>
      </c>
      <c r="B873" s="37" t="s">
        <v>1891</v>
      </c>
      <c r="C873" s="37" t="s">
        <v>1902</v>
      </c>
      <c r="D873" s="37" t="s">
        <v>1924</v>
      </c>
      <c r="E873" s="37">
        <v>20</v>
      </c>
      <c r="F873" s="37" t="s">
        <v>410</v>
      </c>
      <c r="G873" s="37" t="s">
        <v>145</v>
      </c>
      <c r="H873" s="37" t="s">
        <v>36</v>
      </c>
      <c r="I873" s="37" t="s">
        <v>37</v>
      </c>
      <c r="J873" s="62">
        <v>16</v>
      </c>
      <c r="K873" s="37" t="s">
        <v>1925</v>
      </c>
      <c r="L873" s="37" t="s">
        <v>216</v>
      </c>
      <c r="M873" s="37">
        <v>1</v>
      </c>
      <c r="N873" s="37">
        <v>2090489</v>
      </c>
      <c r="O873" s="37" t="s">
        <v>1926</v>
      </c>
      <c r="P873" s="37" t="s">
        <v>268</v>
      </c>
      <c r="Q873" s="60">
        <v>0</v>
      </c>
      <c r="R873" s="60">
        <v>0</v>
      </c>
      <c r="S873" s="60">
        <v>0</v>
      </c>
      <c r="T873" s="37" t="s">
        <v>145</v>
      </c>
      <c r="U873" s="37"/>
      <c r="V873" s="131" t="s">
        <v>235</v>
      </c>
      <c r="W873" s="216" t="s">
        <v>236</v>
      </c>
      <c r="X873" s="217"/>
    </row>
    <row r="874" spans="1:24" ht="128.25" hidden="1">
      <c r="A874" s="37" t="s">
        <v>1587</v>
      </c>
      <c r="B874" s="37" t="s">
        <v>1935</v>
      </c>
      <c r="C874" s="37" t="s">
        <v>2001</v>
      </c>
      <c r="D874" s="37" t="s">
        <v>2031</v>
      </c>
      <c r="E874" s="37">
        <v>15</v>
      </c>
      <c r="F874" s="37" t="s">
        <v>2032</v>
      </c>
      <c r="G874" s="37" t="s">
        <v>145</v>
      </c>
      <c r="H874" s="37" t="s">
        <v>36</v>
      </c>
      <c r="I874" s="37" t="s">
        <v>46</v>
      </c>
      <c r="J874" s="62">
        <v>100</v>
      </c>
      <c r="K874" s="12" t="s">
        <v>2029</v>
      </c>
      <c r="L874" s="12" t="s">
        <v>356</v>
      </c>
      <c r="M874" s="37">
        <v>1</v>
      </c>
      <c r="N874" s="37">
        <v>1061713</v>
      </c>
      <c r="O874" s="37" t="s">
        <v>2030</v>
      </c>
      <c r="P874" s="37" t="s">
        <v>268</v>
      </c>
      <c r="Q874" s="60">
        <v>0</v>
      </c>
      <c r="R874" s="60">
        <v>0</v>
      </c>
      <c r="S874" s="60">
        <v>0</v>
      </c>
      <c r="T874" s="37" t="s">
        <v>145</v>
      </c>
      <c r="U874" s="37"/>
      <c r="V874" s="216" t="s">
        <v>218</v>
      </c>
      <c r="W874" s="216" t="s">
        <v>219</v>
      </c>
      <c r="X874" s="217"/>
    </row>
    <row r="875" spans="1:24" ht="142.5" hidden="1">
      <c r="A875" s="37" t="s">
        <v>1587</v>
      </c>
      <c r="B875" s="37" t="s">
        <v>1935</v>
      </c>
      <c r="C875" s="37" t="s">
        <v>1936</v>
      </c>
      <c r="D875" s="37" t="s">
        <v>1944</v>
      </c>
      <c r="E875" s="37">
        <v>15</v>
      </c>
      <c r="F875" s="37" t="s">
        <v>1992</v>
      </c>
      <c r="G875" s="37" t="s">
        <v>145</v>
      </c>
      <c r="H875" s="37" t="s">
        <v>36</v>
      </c>
      <c r="I875" s="37" t="s">
        <v>46</v>
      </c>
      <c r="J875" s="62">
        <v>120</v>
      </c>
      <c r="K875" s="12" t="s">
        <v>1980</v>
      </c>
      <c r="L875" s="65" t="s">
        <v>224</v>
      </c>
      <c r="M875" s="37">
        <v>1</v>
      </c>
      <c r="N875" s="37">
        <v>1492150</v>
      </c>
      <c r="O875" s="37" t="s">
        <v>1991</v>
      </c>
      <c r="P875" s="37" t="s">
        <v>162</v>
      </c>
      <c r="Q875" s="60">
        <v>0</v>
      </c>
      <c r="R875" s="60">
        <v>0</v>
      </c>
      <c r="S875" s="60">
        <v>0</v>
      </c>
      <c r="T875" s="37" t="s">
        <v>145</v>
      </c>
      <c r="U875" s="37"/>
      <c r="V875" s="216" t="s">
        <v>218</v>
      </c>
      <c r="W875" s="216" t="s">
        <v>219</v>
      </c>
      <c r="X875" s="217"/>
    </row>
    <row r="876" spans="1:24" ht="128.25" hidden="1">
      <c r="A876" s="37" t="s">
        <v>1587</v>
      </c>
      <c r="B876" s="37" t="s">
        <v>1935</v>
      </c>
      <c r="C876" s="37" t="s">
        <v>2001</v>
      </c>
      <c r="D876" s="37" t="s">
        <v>1965</v>
      </c>
      <c r="E876" s="37">
        <v>15</v>
      </c>
      <c r="F876" s="37" t="s">
        <v>1993</v>
      </c>
      <c r="G876" s="37" t="s">
        <v>145</v>
      </c>
      <c r="H876" s="37" t="s">
        <v>36</v>
      </c>
      <c r="I876" s="37" t="s">
        <v>46</v>
      </c>
      <c r="J876" s="62">
        <v>240</v>
      </c>
      <c r="K876" s="143" t="s">
        <v>2033</v>
      </c>
      <c r="L876" s="143" t="s">
        <v>632</v>
      </c>
      <c r="M876" s="37">
        <v>1</v>
      </c>
      <c r="N876" s="37">
        <v>1542191</v>
      </c>
      <c r="O876" s="37" t="s">
        <v>2034</v>
      </c>
      <c r="P876" s="37" t="s">
        <v>162</v>
      </c>
      <c r="Q876" s="60">
        <v>0</v>
      </c>
      <c r="R876" s="60">
        <v>0</v>
      </c>
      <c r="S876" s="60">
        <v>0</v>
      </c>
      <c r="T876" s="37" t="s">
        <v>145</v>
      </c>
      <c r="U876" s="37"/>
      <c r="V876" s="210" t="s">
        <v>48</v>
      </c>
      <c r="W876" s="216" t="s">
        <v>274</v>
      </c>
      <c r="X876" s="217"/>
    </row>
    <row r="877" spans="1:24" ht="128.25" hidden="1">
      <c r="A877" s="37" t="s">
        <v>1587</v>
      </c>
      <c r="B877" s="37" t="s">
        <v>1935</v>
      </c>
      <c r="C877" s="37" t="s">
        <v>1936</v>
      </c>
      <c r="D877" s="37" t="s">
        <v>1965</v>
      </c>
      <c r="E877" s="37">
        <v>15</v>
      </c>
      <c r="F877" s="37" t="s">
        <v>1993</v>
      </c>
      <c r="G877" s="37" t="s">
        <v>35</v>
      </c>
      <c r="H877" s="37" t="s">
        <v>36</v>
      </c>
      <c r="I877" s="37" t="s">
        <v>46</v>
      </c>
      <c r="J877" s="62">
        <v>100</v>
      </c>
      <c r="K877" s="143">
        <v>44044</v>
      </c>
      <c r="L877" s="201"/>
      <c r="M877" s="37">
        <v>1</v>
      </c>
      <c r="N877" s="37">
        <v>1481088</v>
      </c>
      <c r="O877" s="37" t="s">
        <v>1964</v>
      </c>
      <c r="P877" s="37" t="s">
        <v>162</v>
      </c>
      <c r="Q877" s="60">
        <v>0</v>
      </c>
      <c r="R877" s="60">
        <v>0</v>
      </c>
      <c r="S877" s="60">
        <v>0</v>
      </c>
      <c r="T877" s="37" t="s">
        <v>41</v>
      </c>
      <c r="U877" s="37"/>
      <c r="V877" s="210" t="s">
        <v>48</v>
      </c>
      <c r="W877" s="216" t="s">
        <v>274</v>
      </c>
      <c r="X877" s="217"/>
    </row>
    <row r="878" spans="1:24" ht="114" hidden="1">
      <c r="A878" s="37" t="s">
        <v>1587</v>
      </c>
      <c r="B878" s="37" t="s">
        <v>1588</v>
      </c>
      <c r="C878" s="37" t="s">
        <v>1588</v>
      </c>
      <c r="D878" s="37" t="s">
        <v>1619</v>
      </c>
      <c r="E878" s="37">
        <v>15</v>
      </c>
      <c r="F878" s="37" t="s">
        <v>1643</v>
      </c>
      <c r="G878" s="37" t="s">
        <v>35</v>
      </c>
      <c r="H878" s="37" t="s">
        <v>265</v>
      </c>
      <c r="I878" s="37" t="s">
        <v>37</v>
      </c>
      <c r="J878" s="12">
        <v>444</v>
      </c>
      <c r="K878" s="143">
        <v>43922</v>
      </c>
      <c r="L878" s="201"/>
      <c r="M878" s="12">
        <v>1</v>
      </c>
      <c r="N878" s="12">
        <v>1492742</v>
      </c>
      <c r="O878" s="12" t="s">
        <v>1633</v>
      </c>
      <c r="P878" s="12" t="s">
        <v>107</v>
      </c>
      <c r="Q878" s="64">
        <v>0</v>
      </c>
      <c r="R878" s="64">
        <v>0</v>
      </c>
      <c r="S878" s="64">
        <v>0</v>
      </c>
      <c r="T878" s="37" t="s">
        <v>228</v>
      </c>
      <c r="U878" s="37" t="s">
        <v>2384</v>
      </c>
      <c r="V878" s="131" t="s">
        <v>148</v>
      </c>
      <c r="W878" s="216" t="s">
        <v>149</v>
      </c>
      <c r="X878" s="217"/>
    </row>
    <row r="879" spans="1:24" ht="171" hidden="1">
      <c r="A879" s="37" t="s">
        <v>1587</v>
      </c>
      <c r="B879" s="37" t="s">
        <v>1891</v>
      </c>
      <c r="C879" s="37" t="s">
        <v>1902</v>
      </c>
      <c r="D879" s="37" t="s">
        <v>1899</v>
      </c>
      <c r="E879" s="37">
        <v>20</v>
      </c>
      <c r="F879" s="37" t="s">
        <v>1927</v>
      </c>
      <c r="G879" s="37" t="s">
        <v>35</v>
      </c>
      <c r="H879" s="37" t="s">
        <v>154</v>
      </c>
      <c r="I879" s="37" t="s">
        <v>37</v>
      </c>
      <c r="J879" s="62">
        <v>780</v>
      </c>
      <c r="K879" s="37" t="s">
        <v>1928</v>
      </c>
      <c r="L879" s="201"/>
      <c r="M879" s="37">
        <v>1</v>
      </c>
      <c r="N879" s="37">
        <v>2114212</v>
      </c>
      <c r="O879" s="37" t="s">
        <v>1923</v>
      </c>
      <c r="P879" s="37" t="s">
        <v>162</v>
      </c>
      <c r="Q879" s="60">
        <v>0</v>
      </c>
      <c r="R879" s="60">
        <v>0</v>
      </c>
      <c r="S879" s="60">
        <v>0</v>
      </c>
      <c r="T879" s="37" t="s">
        <v>228</v>
      </c>
      <c r="U879" s="37" t="s">
        <v>2369</v>
      </c>
      <c r="V879" s="216" t="s">
        <v>218</v>
      </c>
      <c r="W879" s="216" t="s">
        <v>398</v>
      </c>
      <c r="X879" s="217"/>
    </row>
    <row r="880" spans="1:24" ht="128.25" hidden="1">
      <c r="A880" s="37" t="s">
        <v>1587</v>
      </c>
      <c r="B880" s="37" t="s">
        <v>1935</v>
      </c>
      <c r="C880" s="37" t="s">
        <v>2001</v>
      </c>
      <c r="D880" s="37" t="s">
        <v>1965</v>
      </c>
      <c r="E880" s="37">
        <v>15</v>
      </c>
      <c r="F880" s="37" t="s">
        <v>1995</v>
      </c>
      <c r="G880" s="37" t="s">
        <v>35</v>
      </c>
      <c r="H880" s="37" t="s">
        <v>36</v>
      </c>
      <c r="I880" s="37" t="s">
        <v>37</v>
      </c>
      <c r="J880" s="62">
        <v>10</v>
      </c>
      <c r="K880" s="143">
        <v>44013</v>
      </c>
      <c r="L880" s="201"/>
      <c r="M880" s="37">
        <v>1</v>
      </c>
      <c r="N880" s="37">
        <v>1627800</v>
      </c>
      <c r="O880" s="37" t="s">
        <v>2012</v>
      </c>
      <c r="P880" s="37" t="s">
        <v>268</v>
      </c>
      <c r="Q880" s="60">
        <v>0</v>
      </c>
      <c r="R880" s="60">
        <v>0</v>
      </c>
      <c r="S880" s="60">
        <v>0</v>
      </c>
      <c r="T880" s="37" t="s">
        <v>41</v>
      </c>
      <c r="U880" s="37"/>
      <c r="V880" s="37" t="s">
        <v>866</v>
      </c>
      <c r="W880" s="216" t="s">
        <v>1996</v>
      </c>
      <c r="X880" s="217"/>
    </row>
    <row r="881" spans="1:24" ht="128.25" hidden="1">
      <c r="A881" s="37" t="s">
        <v>1587</v>
      </c>
      <c r="B881" s="37" t="s">
        <v>1935</v>
      </c>
      <c r="C881" s="37" t="s">
        <v>1936</v>
      </c>
      <c r="D881" s="37" t="s">
        <v>1994</v>
      </c>
      <c r="E881" s="37">
        <v>15</v>
      </c>
      <c r="F881" s="37" t="s">
        <v>1995</v>
      </c>
      <c r="G881" s="37" t="s">
        <v>35</v>
      </c>
      <c r="H881" s="37" t="s">
        <v>36</v>
      </c>
      <c r="I881" s="37" t="s">
        <v>37</v>
      </c>
      <c r="J881" s="62">
        <v>10</v>
      </c>
      <c r="K881" s="143">
        <v>43922</v>
      </c>
      <c r="L881" s="201"/>
      <c r="M881" s="37">
        <v>1</v>
      </c>
      <c r="N881" s="37">
        <v>2114493</v>
      </c>
      <c r="O881" s="37" t="s">
        <v>1974</v>
      </c>
      <c r="P881" s="37" t="s">
        <v>162</v>
      </c>
      <c r="Q881" s="60">
        <v>0</v>
      </c>
      <c r="R881" s="60">
        <v>0</v>
      </c>
      <c r="S881" s="60">
        <v>0</v>
      </c>
      <c r="T881" s="37" t="s">
        <v>41</v>
      </c>
      <c r="U881" s="37"/>
      <c r="V881" s="37" t="s">
        <v>866</v>
      </c>
      <c r="W881" s="216" t="s">
        <v>1996</v>
      </c>
      <c r="X881" s="217"/>
    </row>
    <row r="882" spans="1:24" ht="57" hidden="1">
      <c r="A882" s="37" t="s">
        <v>1587</v>
      </c>
      <c r="B882" s="37" t="s">
        <v>1832</v>
      </c>
      <c r="C882" s="37" t="s">
        <v>1852</v>
      </c>
      <c r="D882" s="37" t="s">
        <v>1858</v>
      </c>
      <c r="E882" s="37">
        <v>15</v>
      </c>
      <c r="F882" s="37" t="s">
        <v>1859</v>
      </c>
      <c r="G882" s="37" t="s">
        <v>145</v>
      </c>
      <c r="H882" s="37" t="s">
        <v>154</v>
      </c>
      <c r="I882" s="37" t="s">
        <v>37</v>
      </c>
      <c r="J882" s="62">
        <v>120</v>
      </c>
      <c r="K882" s="12" t="s">
        <v>1230</v>
      </c>
      <c r="L882" s="12" t="s">
        <v>610</v>
      </c>
      <c r="M882" s="37">
        <v>1</v>
      </c>
      <c r="N882" s="37">
        <v>2090114</v>
      </c>
      <c r="O882" s="37" t="s">
        <v>1860</v>
      </c>
      <c r="P882" s="37" t="s">
        <v>268</v>
      </c>
      <c r="Q882" s="60">
        <v>0</v>
      </c>
      <c r="R882" s="60">
        <v>0</v>
      </c>
      <c r="S882" s="60">
        <v>0</v>
      </c>
      <c r="T882" s="37" t="s">
        <v>145</v>
      </c>
      <c r="U882" s="37" t="s">
        <v>2385</v>
      </c>
      <c r="V882" s="131" t="s">
        <v>184</v>
      </c>
      <c r="W882" s="216" t="s">
        <v>549</v>
      </c>
      <c r="X882" s="217"/>
    </row>
    <row r="883" spans="1:24" ht="45" hidden="1">
      <c r="A883" s="37" t="s">
        <v>1587</v>
      </c>
      <c r="B883" s="37" t="s">
        <v>1935</v>
      </c>
      <c r="C883" s="37" t="s">
        <v>2001</v>
      </c>
      <c r="D883" s="37" t="s">
        <v>1947</v>
      </c>
      <c r="E883" s="37">
        <v>15</v>
      </c>
      <c r="F883" s="37" t="s">
        <v>2035</v>
      </c>
      <c r="G883" s="37" t="s">
        <v>45</v>
      </c>
      <c r="H883" s="37" t="s">
        <v>36</v>
      </c>
      <c r="I883" s="37" t="s">
        <v>46</v>
      </c>
      <c r="J883" s="62">
        <v>100</v>
      </c>
      <c r="K883" s="12" t="s">
        <v>403</v>
      </c>
      <c r="L883" s="201"/>
      <c r="M883" s="37">
        <v>1</v>
      </c>
      <c r="N883" s="37">
        <v>1627800</v>
      </c>
      <c r="O883" s="37" t="s">
        <v>2012</v>
      </c>
      <c r="P883" s="37" t="s">
        <v>268</v>
      </c>
      <c r="Q883" s="60">
        <v>0</v>
      </c>
      <c r="R883" s="60">
        <v>0</v>
      </c>
      <c r="S883" s="60">
        <v>0</v>
      </c>
      <c r="T883" s="37" t="s">
        <v>41</v>
      </c>
      <c r="U883" s="60"/>
      <c r="V883" s="131" t="s">
        <v>48</v>
      </c>
      <c r="W883" s="216" t="s">
        <v>49</v>
      </c>
      <c r="X883" s="219" t="s">
        <v>50</v>
      </c>
    </row>
    <row r="884" spans="1:24" ht="99.75" hidden="1">
      <c r="A884" s="37" t="s">
        <v>1587</v>
      </c>
      <c r="B884" s="37" t="s">
        <v>1891</v>
      </c>
      <c r="C884" s="37" t="s">
        <v>1902</v>
      </c>
      <c r="D884" s="37" t="s">
        <v>1917</v>
      </c>
      <c r="E884" s="37">
        <v>20</v>
      </c>
      <c r="F884" s="37" t="s">
        <v>1929</v>
      </c>
      <c r="G884" s="37" t="s">
        <v>145</v>
      </c>
      <c r="H884" s="37" t="s">
        <v>36</v>
      </c>
      <c r="I884" s="37" t="s">
        <v>46</v>
      </c>
      <c r="J884" s="62">
        <v>180</v>
      </c>
      <c r="K884" s="12" t="s">
        <v>1930</v>
      </c>
      <c r="L884" s="201" t="s">
        <v>610</v>
      </c>
      <c r="M884" s="37">
        <v>1</v>
      </c>
      <c r="N884" s="37">
        <v>1861598</v>
      </c>
      <c r="O884" s="37" t="s">
        <v>1915</v>
      </c>
      <c r="P884" s="37" t="s">
        <v>162</v>
      </c>
      <c r="Q884" s="60">
        <v>0</v>
      </c>
      <c r="R884" s="60">
        <v>0</v>
      </c>
      <c r="S884" s="60">
        <v>0</v>
      </c>
      <c r="T884" s="37" t="s">
        <v>145</v>
      </c>
      <c r="U884" s="37" t="s">
        <v>2386</v>
      </c>
      <c r="V884" s="37"/>
      <c r="W884" s="216" t="s">
        <v>1328</v>
      </c>
      <c r="X884" s="217"/>
    </row>
    <row r="885" spans="1:24" ht="171" hidden="1">
      <c r="A885" s="37" t="s">
        <v>1587</v>
      </c>
      <c r="B885" s="37" t="s">
        <v>1891</v>
      </c>
      <c r="C885" s="37" t="s">
        <v>1902</v>
      </c>
      <c r="D885" s="37" t="s">
        <v>1899</v>
      </c>
      <c r="E885" s="37">
        <v>20</v>
      </c>
      <c r="F885" s="37" t="s">
        <v>1931</v>
      </c>
      <c r="G885" s="37" t="s">
        <v>145</v>
      </c>
      <c r="H885" s="37" t="s">
        <v>154</v>
      </c>
      <c r="I885" s="37" t="s">
        <v>37</v>
      </c>
      <c r="J885" s="62">
        <v>480</v>
      </c>
      <c r="K885" s="37" t="s">
        <v>1234</v>
      </c>
      <c r="L885" s="37" t="s">
        <v>356</v>
      </c>
      <c r="M885" s="37">
        <v>1</v>
      </c>
      <c r="N885" s="37">
        <v>1712490</v>
      </c>
      <c r="O885" s="37" t="s">
        <v>1905</v>
      </c>
      <c r="P885" s="37" t="s">
        <v>162</v>
      </c>
      <c r="Q885" s="60">
        <v>0</v>
      </c>
      <c r="R885" s="60">
        <v>0</v>
      </c>
      <c r="S885" s="60">
        <v>0</v>
      </c>
      <c r="T885" s="37" t="s">
        <v>145</v>
      </c>
      <c r="U885" s="37" t="s">
        <v>1929</v>
      </c>
      <c r="V885" s="37"/>
      <c r="W885" s="216" t="s">
        <v>1328</v>
      </c>
      <c r="X885" s="217"/>
    </row>
    <row r="886" spans="1:24" ht="171" hidden="1">
      <c r="A886" s="37" t="s">
        <v>1587</v>
      </c>
      <c r="B886" s="37" t="s">
        <v>1891</v>
      </c>
      <c r="C886" s="37" t="s">
        <v>1902</v>
      </c>
      <c r="D886" s="37" t="s">
        <v>1899</v>
      </c>
      <c r="E886" s="37">
        <v>20</v>
      </c>
      <c r="F886" s="37" t="s">
        <v>1932</v>
      </c>
      <c r="G886" s="37" t="s">
        <v>145</v>
      </c>
      <c r="H886" s="37" t="s">
        <v>154</v>
      </c>
      <c r="I886" s="37" t="s">
        <v>37</v>
      </c>
      <c r="J886" s="62">
        <v>528</v>
      </c>
      <c r="K886" s="37" t="s">
        <v>1933</v>
      </c>
      <c r="L886" s="201" t="s">
        <v>610</v>
      </c>
      <c r="M886" s="37">
        <v>1</v>
      </c>
      <c r="N886" s="37">
        <v>2114212</v>
      </c>
      <c r="O886" s="37" t="s">
        <v>1923</v>
      </c>
      <c r="P886" s="37" t="s">
        <v>162</v>
      </c>
      <c r="Q886" s="60">
        <v>0</v>
      </c>
      <c r="R886" s="60">
        <v>0</v>
      </c>
      <c r="S886" s="60">
        <v>0</v>
      </c>
      <c r="T886" s="37" t="s">
        <v>145</v>
      </c>
      <c r="U886" s="37" t="s">
        <v>1929</v>
      </c>
      <c r="V886" s="37"/>
      <c r="W886" s="216" t="s">
        <v>1328</v>
      </c>
      <c r="X886" s="217"/>
    </row>
    <row r="887" spans="1:24" ht="74.25" hidden="1">
      <c r="A887" s="37" t="s">
        <v>1587</v>
      </c>
      <c r="B887" s="37" t="s">
        <v>1832</v>
      </c>
      <c r="C887" s="37" t="s">
        <v>1832</v>
      </c>
      <c r="D887" s="37" t="s">
        <v>1850</v>
      </c>
      <c r="E887" s="37">
        <v>12</v>
      </c>
      <c r="F887" s="37" t="s">
        <v>1888</v>
      </c>
      <c r="G887" s="37" t="s">
        <v>35</v>
      </c>
      <c r="H887" s="37" t="s">
        <v>36</v>
      </c>
      <c r="I887" s="37" t="s">
        <v>37</v>
      </c>
      <c r="J887" s="62">
        <v>20</v>
      </c>
      <c r="K887" s="12" t="s">
        <v>1230</v>
      </c>
      <c r="L887" s="201"/>
      <c r="M887" s="37">
        <v>1</v>
      </c>
      <c r="N887" s="37">
        <v>1568321</v>
      </c>
      <c r="O887" s="37" t="s">
        <v>1876</v>
      </c>
      <c r="P887" s="37" t="s">
        <v>247</v>
      </c>
      <c r="Q887" s="60">
        <v>0</v>
      </c>
      <c r="R887" s="60">
        <v>0</v>
      </c>
      <c r="S887" s="60">
        <v>0</v>
      </c>
      <c r="T887" s="37" t="s">
        <v>41</v>
      </c>
      <c r="U887" s="37" t="s">
        <v>2523</v>
      </c>
      <c r="V887" s="210" t="s">
        <v>148</v>
      </c>
      <c r="W887" s="216" t="s">
        <v>225</v>
      </c>
      <c r="X887" s="217"/>
    </row>
    <row r="888" spans="1:24" ht="74.25" hidden="1">
      <c r="A888" s="37" t="s">
        <v>1587</v>
      </c>
      <c r="B888" s="37" t="s">
        <v>1832</v>
      </c>
      <c r="C888" s="37" t="s">
        <v>1832</v>
      </c>
      <c r="D888" s="37" t="s">
        <v>1850</v>
      </c>
      <c r="E888" s="37">
        <v>12</v>
      </c>
      <c r="F888" s="37" t="s">
        <v>1888</v>
      </c>
      <c r="G888" s="37" t="s">
        <v>35</v>
      </c>
      <c r="H888" s="37" t="s">
        <v>36</v>
      </c>
      <c r="I888" s="37" t="s">
        <v>37</v>
      </c>
      <c r="J888" s="62">
        <v>20</v>
      </c>
      <c r="K888" s="12" t="s">
        <v>1230</v>
      </c>
      <c r="L888" s="201"/>
      <c r="M888" s="37">
        <v>1</v>
      </c>
      <c r="N888" s="37">
        <v>1454945</v>
      </c>
      <c r="O888" s="37" t="s">
        <v>1877</v>
      </c>
      <c r="P888" s="37" t="s">
        <v>247</v>
      </c>
      <c r="Q888" s="60">
        <v>0</v>
      </c>
      <c r="R888" s="60">
        <v>0</v>
      </c>
      <c r="S888" s="60">
        <v>0</v>
      </c>
      <c r="T888" s="37" t="s">
        <v>41</v>
      </c>
      <c r="U888" s="37" t="s">
        <v>2523</v>
      </c>
      <c r="V888" s="210" t="s">
        <v>148</v>
      </c>
      <c r="W888" s="216" t="s">
        <v>225</v>
      </c>
      <c r="X888" s="217"/>
    </row>
    <row r="889" spans="1:24" ht="74.25" hidden="1">
      <c r="A889" s="37" t="s">
        <v>1587</v>
      </c>
      <c r="B889" s="37" t="s">
        <v>1832</v>
      </c>
      <c r="C889" s="37" t="s">
        <v>1832</v>
      </c>
      <c r="D889" s="37" t="s">
        <v>1850</v>
      </c>
      <c r="E889" s="37">
        <v>12</v>
      </c>
      <c r="F889" s="37" t="s">
        <v>1888</v>
      </c>
      <c r="G889" s="37" t="s">
        <v>35</v>
      </c>
      <c r="H889" s="37" t="s">
        <v>36</v>
      </c>
      <c r="I889" s="37" t="s">
        <v>37</v>
      </c>
      <c r="J889" s="62">
        <v>20</v>
      </c>
      <c r="K889" s="12" t="s">
        <v>1230</v>
      </c>
      <c r="L889" s="201"/>
      <c r="M889" s="37">
        <v>1</v>
      </c>
      <c r="N889" s="37">
        <v>1520670</v>
      </c>
      <c r="O889" s="37" t="s">
        <v>1878</v>
      </c>
      <c r="P889" s="37" t="s">
        <v>247</v>
      </c>
      <c r="Q889" s="60">
        <v>0</v>
      </c>
      <c r="R889" s="60">
        <v>0</v>
      </c>
      <c r="S889" s="60">
        <v>0</v>
      </c>
      <c r="T889" s="37" t="s">
        <v>41</v>
      </c>
      <c r="U889" s="37" t="s">
        <v>2523</v>
      </c>
      <c r="V889" s="210" t="s">
        <v>148</v>
      </c>
      <c r="W889" s="216" t="s">
        <v>225</v>
      </c>
      <c r="X889" s="217"/>
    </row>
    <row r="890" spans="1:24" ht="74.25" hidden="1">
      <c r="A890" s="37" t="s">
        <v>1587</v>
      </c>
      <c r="B890" s="37" t="s">
        <v>1832</v>
      </c>
      <c r="C890" s="37" t="s">
        <v>1832</v>
      </c>
      <c r="D890" s="37" t="s">
        <v>1850</v>
      </c>
      <c r="E890" s="37">
        <v>12</v>
      </c>
      <c r="F890" s="37" t="s">
        <v>1888</v>
      </c>
      <c r="G890" s="37" t="s">
        <v>35</v>
      </c>
      <c r="H890" s="37" t="s">
        <v>36</v>
      </c>
      <c r="I890" s="37" t="s">
        <v>37</v>
      </c>
      <c r="J890" s="62">
        <v>20</v>
      </c>
      <c r="K890" s="12" t="s">
        <v>1230</v>
      </c>
      <c r="L890" s="201"/>
      <c r="M890" s="37">
        <v>1</v>
      </c>
      <c r="N890" s="37">
        <v>2372649</v>
      </c>
      <c r="O890" s="37" t="s">
        <v>1879</v>
      </c>
      <c r="P890" s="37" t="s">
        <v>247</v>
      </c>
      <c r="Q890" s="60">
        <v>0</v>
      </c>
      <c r="R890" s="60">
        <v>0</v>
      </c>
      <c r="S890" s="60">
        <v>0</v>
      </c>
      <c r="T890" s="37" t="s">
        <v>41</v>
      </c>
      <c r="U890" s="37" t="s">
        <v>2523</v>
      </c>
      <c r="V890" s="210" t="s">
        <v>148</v>
      </c>
      <c r="W890" s="216" t="s">
        <v>225</v>
      </c>
      <c r="X890" s="217"/>
    </row>
    <row r="891" spans="1:24" ht="42.75" hidden="1">
      <c r="A891" s="37" t="s">
        <v>1587</v>
      </c>
      <c r="B891" s="37" t="s">
        <v>1832</v>
      </c>
      <c r="C891" s="37" t="s">
        <v>1832</v>
      </c>
      <c r="D891" s="37" t="s">
        <v>1834</v>
      </c>
      <c r="E891" s="37">
        <v>15</v>
      </c>
      <c r="F891" s="37" t="s">
        <v>1846</v>
      </c>
      <c r="G891" s="37" t="s">
        <v>35</v>
      </c>
      <c r="H891" s="37" t="s">
        <v>314</v>
      </c>
      <c r="I891" s="37" t="s">
        <v>37</v>
      </c>
      <c r="J891" s="62">
        <v>120</v>
      </c>
      <c r="K891" s="12" t="s">
        <v>1230</v>
      </c>
      <c r="L891" s="201"/>
      <c r="M891" s="37">
        <v>1</v>
      </c>
      <c r="N891" s="37" t="s">
        <v>1230</v>
      </c>
      <c r="O891" s="37" t="s">
        <v>1230</v>
      </c>
      <c r="P891" s="37" t="s">
        <v>247</v>
      </c>
      <c r="Q891" s="60">
        <v>0</v>
      </c>
      <c r="R891" s="60">
        <v>0</v>
      </c>
      <c r="S891" s="60">
        <v>0</v>
      </c>
      <c r="T891" s="37" t="s">
        <v>41</v>
      </c>
      <c r="U891" s="131"/>
      <c r="V891" s="131" t="s">
        <v>184</v>
      </c>
      <c r="W891" s="216" t="s">
        <v>549</v>
      </c>
      <c r="X891" s="217"/>
    </row>
    <row r="892" spans="1:24" ht="42.75" hidden="1">
      <c r="A892" s="37" t="s">
        <v>1587</v>
      </c>
      <c r="B892" s="37" t="s">
        <v>1832</v>
      </c>
      <c r="C892" s="37" t="s">
        <v>1890</v>
      </c>
      <c r="D892" s="37" t="s">
        <v>1834</v>
      </c>
      <c r="E892" s="37">
        <v>15</v>
      </c>
      <c r="F892" s="37" t="s">
        <v>1846</v>
      </c>
      <c r="G892" s="37" t="s">
        <v>35</v>
      </c>
      <c r="H892" s="37" t="s">
        <v>314</v>
      </c>
      <c r="I892" s="37" t="s">
        <v>37</v>
      </c>
      <c r="J892" s="62">
        <v>120</v>
      </c>
      <c r="K892" s="12" t="s">
        <v>1230</v>
      </c>
      <c r="L892" s="201"/>
      <c r="M892" s="37">
        <v>1</v>
      </c>
      <c r="N892" s="37" t="s">
        <v>1230</v>
      </c>
      <c r="O892" s="37" t="s">
        <v>1230</v>
      </c>
      <c r="P892" s="37" t="s">
        <v>247</v>
      </c>
      <c r="Q892" s="60">
        <v>0</v>
      </c>
      <c r="R892" s="60">
        <v>0</v>
      </c>
      <c r="S892" s="60">
        <v>0</v>
      </c>
      <c r="T892" s="37" t="s">
        <v>41</v>
      </c>
      <c r="U892" s="131"/>
      <c r="V892" s="131" t="s">
        <v>184</v>
      </c>
      <c r="W892" s="216" t="s">
        <v>549</v>
      </c>
      <c r="X892" s="217"/>
    </row>
    <row r="893" spans="1:24" ht="42.75" hidden="1">
      <c r="A893" s="37" t="s">
        <v>1587</v>
      </c>
      <c r="B893" s="37" t="s">
        <v>1832</v>
      </c>
      <c r="C893" s="37" t="s">
        <v>1833</v>
      </c>
      <c r="D893" s="37" t="s">
        <v>1834</v>
      </c>
      <c r="E893" s="37">
        <v>15</v>
      </c>
      <c r="F893" s="37" t="s">
        <v>1846</v>
      </c>
      <c r="G893" s="37" t="s">
        <v>35</v>
      </c>
      <c r="H893" s="37" t="s">
        <v>314</v>
      </c>
      <c r="I893" s="37" t="s">
        <v>37</v>
      </c>
      <c r="J893" s="62">
        <v>120</v>
      </c>
      <c r="K893" s="12" t="s">
        <v>1230</v>
      </c>
      <c r="L893" s="201"/>
      <c r="M893" s="37">
        <v>1</v>
      </c>
      <c r="N893" s="37" t="s">
        <v>1230</v>
      </c>
      <c r="O893" s="37" t="s">
        <v>1230</v>
      </c>
      <c r="P893" s="37" t="s">
        <v>247</v>
      </c>
      <c r="Q893" s="60">
        <v>0</v>
      </c>
      <c r="R893" s="60">
        <v>0</v>
      </c>
      <c r="S893" s="60">
        <v>0</v>
      </c>
      <c r="T893" s="37" t="s">
        <v>41</v>
      </c>
      <c r="U893" s="131"/>
      <c r="V893" s="131" t="s">
        <v>184</v>
      </c>
      <c r="W893" s="216" t="s">
        <v>549</v>
      </c>
      <c r="X893" s="217"/>
    </row>
    <row r="894" spans="1:24" ht="42.75" hidden="1">
      <c r="A894" s="37" t="s">
        <v>1587</v>
      </c>
      <c r="B894" s="37" t="s">
        <v>1832</v>
      </c>
      <c r="C894" s="37" t="s">
        <v>1852</v>
      </c>
      <c r="D894" s="37" t="s">
        <v>1834</v>
      </c>
      <c r="E894" s="37">
        <v>15</v>
      </c>
      <c r="F894" s="37" t="s">
        <v>1846</v>
      </c>
      <c r="G894" s="37" t="s">
        <v>35</v>
      </c>
      <c r="H894" s="37" t="s">
        <v>314</v>
      </c>
      <c r="I894" s="37" t="s">
        <v>37</v>
      </c>
      <c r="J894" s="62">
        <v>120</v>
      </c>
      <c r="K894" s="12" t="s">
        <v>1230</v>
      </c>
      <c r="L894" s="201"/>
      <c r="M894" s="37">
        <v>1</v>
      </c>
      <c r="N894" s="37" t="s">
        <v>1230</v>
      </c>
      <c r="O894" s="37" t="s">
        <v>1230</v>
      </c>
      <c r="P894" s="37" t="s">
        <v>247</v>
      </c>
      <c r="Q894" s="60">
        <v>0</v>
      </c>
      <c r="R894" s="60">
        <v>0</v>
      </c>
      <c r="S894" s="60">
        <v>0</v>
      </c>
      <c r="T894" s="37" t="s">
        <v>41</v>
      </c>
      <c r="U894" s="131"/>
      <c r="V894" s="131" t="s">
        <v>184</v>
      </c>
      <c r="W894" s="216" t="s">
        <v>549</v>
      </c>
      <c r="X894" s="217"/>
    </row>
    <row r="895" spans="1:24" ht="85.5" hidden="1">
      <c r="A895" s="37" t="s">
        <v>1587</v>
      </c>
      <c r="B895" s="37" t="s">
        <v>1588</v>
      </c>
      <c r="C895" s="37" t="s">
        <v>1589</v>
      </c>
      <c r="D895" s="37" t="s">
        <v>1590</v>
      </c>
      <c r="E895" s="37">
        <v>15</v>
      </c>
      <c r="F895" s="37" t="s">
        <v>1606</v>
      </c>
      <c r="G895" s="37" t="s">
        <v>35</v>
      </c>
      <c r="H895" s="37" t="s">
        <v>36</v>
      </c>
      <c r="I895" s="37" t="s">
        <v>46</v>
      </c>
      <c r="J895" s="62">
        <v>32</v>
      </c>
      <c r="K895" s="12">
        <v>2020</v>
      </c>
      <c r="L895" s="201"/>
      <c r="M895" s="12">
        <v>3</v>
      </c>
      <c r="N895" s="12" t="s">
        <v>1230</v>
      </c>
      <c r="O895" s="12" t="s">
        <v>1230</v>
      </c>
      <c r="P895" s="12" t="s">
        <v>1592</v>
      </c>
      <c r="Q895" s="64">
        <v>4000</v>
      </c>
      <c r="R895" s="64">
        <v>0</v>
      </c>
      <c r="S895" s="64">
        <v>12000</v>
      </c>
      <c r="T895" s="37" t="s">
        <v>41</v>
      </c>
      <c r="U895" s="37"/>
      <c r="V895" s="216" t="s">
        <v>218</v>
      </c>
      <c r="W895" s="216" t="s">
        <v>377</v>
      </c>
      <c r="X895" s="217"/>
    </row>
    <row r="896" spans="1:24" ht="185.25" hidden="1">
      <c r="A896" s="37" t="s">
        <v>1587</v>
      </c>
      <c r="B896" s="37" t="s">
        <v>1891</v>
      </c>
      <c r="C896" s="37" t="s">
        <v>1902</v>
      </c>
      <c r="D896" s="37" t="s">
        <v>1893</v>
      </c>
      <c r="E896" s="37">
        <v>20</v>
      </c>
      <c r="F896" s="37" t="s">
        <v>898</v>
      </c>
      <c r="G896" s="37" t="s">
        <v>145</v>
      </c>
      <c r="H896" s="37" t="s">
        <v>36</v>
      </c>
      <c r="I896" s="37" t="s">
        <v>46</v>
      </c>
      <c r="J896" s="62">
        <v>120</v>
      </c>
      <c r="K896" s="37" t="s">
        <v>1230</v>
      </c>
      <c r="L896" s="201" t="s">
        <v>610</v>
      </c>
      <c r="M896" s="37">
        <v>1</v>
      </c>
      <c r="N896" s="37">
        <v>2091100</v>
      </c>
      <c r="O896" s="37" t="s">
        <v>1908</v>
      </c>
      <c r="P896" s="37" t="s">
        <v>268</v>
      </c>
      <c r="Q896" s="60">
        <v>0</v>
      </c>
      <c r="R896" s="60">
        <v>0</v>
      </c>
      <c r="S896" s="60">
        <v>0</v>
      </c>
      <c r="T896" s="37" t="s">
        <v>145</v>
      </c>
      <c r="V896" s="131" t="s">
        <v>201</v>
      </c>
      <c r="W896" s="131" t="s">
        <v>202</v>
      </c>
      <c r="X896" s="217"/>
    </row>
    <row r="897" spans="1:24" ht="71.25" hidden="1">
      <c r="A897" s="37" t="s">
        <v>1587</v>
      </c>
      <c r="B897" s="37" t="s">
        <v>1588</v>
      </c>
      <c r="C897" s="37" t="s">
        <v>1608</v>
      </c>
      <c r="D897" s="37" t="s">
        <v>1610</v>
      </c>
      <c r="E897" s="37">
        <v>20</v>
      </c>
      <c r="F897" s="37" t="s">
        <v>1614</v>
      </c>
      <c r="G897" s="37" t="s">
        <v>145</v>
      </c>
      <c r="H897" s="37" t="s">
        <v>36</v>
      </c>
      <c r="I897" s="37" t="s">
        <v>46</v>
      </c>
      <c r="J897" s="62">
        <v>180</v>
      </c>
      <c r="K897" s="12" t="s">
        <v>1615</v>
      </c>
      <c r="L897" s="65" t="s">
        <v>224</v>
      </c>
      <c r="M897" s="12">
        <v>1</v>
      </c>
      <c r="N897" s="12">
        <v>1548873</v>
      </c>
      <c r="O897" s="12" t="s">
        <v>1616</v>
      </c>
      <c r="P897" s="12" t="s">
        <v>162</v>
      </c>
      <c r="Q897" s="64">
        <v>0</v>
      </c>
      <c r="R897" s="64">
        <v>0</v>
      </c>
      <c r="S897" s="64">
        <v>0</v>
      </c>
      <c r="T897" s="37" t="s">
        <v>145</v>
      </c>
      <c r="V897" s="131" t="s">
        <v>201</v>
      </c>
      <c r="W897" s="131" t="s">
        <v>202</v>
      </c>
      <c r="X897" s="217"/>
    </row>
    <row r="898" spans="1:24" ht="128.25" hidden="1">
      <c r="A898" s="37" t="s">
        <v>1587</v>
      </c>
      <c r="B898" s="37" t="s">
        <v>1935</v>
      </c>
      <c r="C898" s="37" t="s">
        <v>1936</v>
      </c>
      <c r="D898" s="37" t="s">
        <v>1965</v>
      </c>
      <c r="E898" s="37">
        <v>15</v>
      </c>
      <c r="F898" s="37" t="s">
        <v>1997</v>
      </c>
      <c r="G898" s="37" t="s">
        <v>35</v>
      </c>
      <c r="H898" s="37" t="s">
        <v>36</v>
      </c>
      <c r="I898" s="37" t="s">
        <v>46</v>
      </c>
      <c r="J898" s="62">
        <v>100</v>
      </c>
      <c r="K898" s="12">
        <v>44013</v>
      </c>
      <c r="L898" s="201"/>
      <c r="M898" s="37">
        <v>1</v>
      </c>
      <c r="N898" s="37">
        <v>1481088</v>
      </c>
      <c r="O898" s="37" t="s">
        <v>1964</v>
      </c>
      <c r="P898" s="37" t="s">
        <v>162</v>
      </c>
      <c r="Q898" s="60">
        <v>0</v>
      </c>
      <c r="R898" s="60">
        <v>0</v>
      </c>
      <c r="S898" s="60">
        <v>0</v>
      </c>
      <c r="T898" s="37" t="s">
        <v>41</v>
      </c>
      <c r="U898" s="37"/>
      <c r="V898" s="131" t="s">
        <v>184</v>
      </c>
      <c r="W898" s="216" t="s">
        <v>269</v>
      </c>
      <c r="X898" s="217"/>
    </row>
    <row r="899" spans="1:24" ht="114" hidden="1">
      <c r="A899" s="37" t="s">
        <v>1587</v>
      </c>
      <c r="B899" s="37" t="s">
        <v>1588</v>
      </c>
      <c r="C899" s="37" t="s">
        <v>1608</v>
      </c>
      <c r="D899" s="37" t="s">
        <v>1611</v>
      </c>
      <c r="E899" s="37">
        <v>15</v>
      </c>
      <c r="F899" s="37" t="s">
        <v>1617</v>
      </c>
      <c r="G899" s="37" t="s">
        <v>45</v>
      </c>
      <c r="H899" s="37" t="s">
        <v>36</v>
      </c>
      <c r="I899" s="37" t="s">
        <v>37</v>
      </c>
      <c r="J899" s="62">
        <v>40</v>
      </c>
      <c r="K899" s="12">
        <v>2020</v>
      </c>
      <c r="L899" s="201"/>
      <c r="M899" s="12">
        <v>6</v>
      </c>
      <c r="N899" s="12" t="s">
        <v>1230</v>
      </c>
      <c r="O899" s="12" t="s">
        <v>1230</v>
      </c>
      <c r="P899" s="12" t="s">
        <v>1592</v>
      </c>
      <c r="Q899" s="64">
        <v>0</v>
      </c>
      <c r="R899" s="64">
        <v>0</v>
      </c>
      <c r="S899" s="64">
        <v>0</v>
      </c>
      <c r="T899" s="37" t="s">
        <v>41</v>
      </c>
      <c r="U899" s="37"/>
      <c r="V899" s="131" t="s">
        <v>48</v>
      </c>
      <c r="W899" s="216" t="s">
        <v>455</v>
      </c>
      <c r="X899" s="215" t="s">
        <v>58</v>
      </c>
    </row>
    <row r="900" spans="1:24" ht="85.5" hidden="1">
      <c r="A900" s="37" t="s">
        <v>1587</v>
      </c>
      <c r="B900" s="37" t="s">
        <v>1588</v>
      </c>
      <c r="C900" s="37" t="s">
        <v>1589</v>
      </c>
      <c r="D900" s="37" t="s">
        <v>1590</v>
      </c>
      <c r="E900" s="37">
        <v>15</v>
      </c>
      <c r="F900" s="37" t="s">
        <v>1607</v>
      </c>
      <c r="G900" s="37" t="s">
        <v>35</v>
      </c>
      <c r="H900" s="37" t="s">
        <v>36</v>
      </c>
      <c r="I900" s="37" t="s">
        <v>37</v>
      </c>
      <c r="J900" s="62">
        <v>40</v>
      </c>
      <c r="K900" s="12">
        <v>2020</v>
      </c>
      <c r="L900" s="201"/>
      <c r="M900" s="12">
        <v>10</v>
      </c>
      <c r="N900" s="12" t="s">
        <v>1230</v>
      </c>
      <c r="O900" s="12" t="s">
        <v>1230</v>
      </c>
      <c r="P900" s="12" t="s">
        <v>1592</v>
      </c>
      <c r="Q900" s="64">
        <v>0</v>
      </c>
      <c r="R900" s="64">
        <v>0</v>
      </c>
      <c r="S900" s="64">
        <v>0</v>
      </c>
      <c r="T900" s="37" t="s">
        <v>41</v>
      </c>
      <c r="U900" s="37"/>
      <c r="V900" s="213" t="s">
        <v>539</v>
      </c>
      <c r="W900" s="216" t="s">
        <v>540</v>
      </c>
      <c r="X900" s="217"/>
    </row>
    <row r="901" spans="1:24" ht="114" hidden="1">
      <c r="A901" s="37" t="s">
        <v>1587</v>
      </c>
      <c r="B901" s="37" t="s">
        <v>1832</v>
      </c>
      <c r="C901" s="37" t="s">
        <v>1852</v>
      </c>
      <c r="D901" s="37" t="s">
        <v>1853</v>
      </c>
      <c r="E901" s="37">
        <v>15</v>
      </c>
      <c r="F901" s="37" t="s">
        <v>1861</v>
      </c>
      <c r="G901" s="37" t="s">
        <v>35</v>
      </c>
      <c r="H901" s="37" t="s">
        <v>1839</v>
      </c>
      <c r="I901" s="37" t="s">
        <v>37</v>
      </c>
      <c r="J901" s="62">
        <v>80</v>
      </c>
      <c r="K901" s="12" t="s">
        <v>1862</v>
      </c>
      <c r="L901" s="201"/>
      <c r="M901" s="37">
        <v>1</v>
      </c>
      <c r="N901" s="37">
        <v>1491064</v>
      </c>
      <c r="O901" s="37" t="s">
        <v>1857</v>
      </c>
      <c r="P901" s="37" t="s">
        <v>162</v>
      </c>
      <c r="Q901" s="60">
        <v>11322.24</v>
      </c>
      <c r="R901" s="60">
        <v>11788.57</v>
      </c>
      <c r="S901" s="60">
        <v>23110.81</v>
      </c>
      <c r="T901" s="37" t="s">
        <v>41</v>
      </c>
      <c r="U901" s="37"/>
      <c r="V901" s="131" t="s">
        <v>184</v>
      </c>
      <c r="W901" s="216" t="s">
        <v>549</v>
      </c>
      <c r="X901" s="217"/>
    </row>
    <row r="902" spans="1:24" ht="42.75" hidden="1">
      <c r="A902" s="37" t="s">
        <v>1587</v>
      </c>
      <c r="B902" s="37" t="s">
        <v>1832</v>
      </c>
      <c r="C902" s="37" t="s">
        <v>1832</v>
      </c>
      <c r="D902" s="37" t="s">
        <v>1834</v>
      </c>
      <c r="E902" s="37">
        <v>15</v>
      </c>
      <c r="F902" s="37" t="s">
        <v>1889</v>
      </c>
      <c r="G902" s="37" t="s">
        <v>35</v>
      </c>
      <c r="H902" s="37" t="s">
        <v>825</v>
      </c>
      <c r="I902" s="37" t="s">
        <v>37</v>
      </c>
      <c r="J902" s="62">
        <v>120</v>
      </c>
      <c r="K902" s="12" t="s">
        <v>1230</v>
      </c>
      <c r="L902" s="201"/>
      <c r="M902" s="37">
        <v>1</v>
      </c>
      <c r="N902" s="37" t="s">
        <v>1230</v>
      </c>
      <c r="O902" s="37" t="s">
        <v>1230</v>
      </c>
      <c r="P902" s="37" t="s">
        <v>247</v>
      </c>
      <c r="Q902" s="60">
        <v>0</v>
      </c>
      <c r="R902" s="60">
        <v>0</v>
      </c>
      <c r="S902" s="60">
        <v>0</v>
      </c>
      <c r="T902" s="37" t="s">
        <v>41</v>
      </c>
      <c r="U902" s="131"/>
      <c r="V902" s="131" t="s">
        <v>184</v>
      </c>
      <c r="W902" s="216" t="s">
        <v>549</v>
      </c>
      <c r="X902" s="217"/>
    </row>
    <row r="903" spans="1:24" ht="171" hidden="1">
      <c r="A903" s="37" t="s">
        <v>1587</v>
      </c>
      <c r="B903" s="37" t="s">
        <v>1891</v>
      </c>
      <c r="C903" s="37" t="s">
        <v>1892</v>
      </c>
      <c r="D903" s="37" t="s">
        <v>1899</v>
      </c>
      <c r="E903" s="37">
        <v>20</v>
      </c>
      <c r="F903" s="37" t="s">
        <v>1901</v>
      </c>
      <c r="G903" s="37" t="s">
        <v>35</v>
      </c>
      <c r="H903" s="37" t="s">
        <v>36</v>
      </c>
      <c r="I903" s="37" t="s">
        <v>37</v>
      </c>
      <c r="J903" s="62">
        <v>40</v>
      </c>
      <c r="K903" s="37" t="s">
        <v>1230</v>
      </c>
      <c r="L903" s="201"/>
      <c r="M903" s="37">
        <v>1</v>
      </c>
      <c r="N903" s="37">
        <v>1491165</v>
      </c>
      <c r="O903" s="37" t="s">
        <v>1898</v>
      </c>
      <c r="P903" s="37" t="s">
        <v>162</v>
      </c>
      <c r="Q903" s="60">
        <v>0</v>
      </c>
      <c r="R903" s="60">
        <v>0</v>
      </c>
      <c r="S903" s="60">
        <v>0</v>
      </c>
      <c r="T903" s="37" t="s">
        <v>41</v>
      </c>
      <c r="U903" s="37"/>
      <c r="V903" s="131" t="s">
        <v>866</v>
      </c>
      <c r="W903" s="216" t="s">
        <v>1014</v>
      </c>
      <c r="X903" s="217"/>
    </row>
    <row r="904" spans="1:24" ht="85.5" hidden="1">
      <c r="A904" s="37" t="s">
        <v>1587</v>
      </c>
      <c r="B904" s="37" t="s">
        <v>1935</v>
      </c>
      <c r="C904" s="37" t="s">
        <v>1936</v>
      </c>
      <c r="D904" s="37" t="s">
        <v>1998</v>
      </c>
      <c r="E904" s="37">
        <v>15</v>
      </c>
      <c r="F904" s="37" t="s">
        <v>1999</v>
      </c>
      <c r="G904" s="37" t="s">
        <v>35</v>
      </c>
      <c r="H904" s="37" t="s">
        <v>310</v>
      </c>
      <c r="I904" s="37" t="s">
        <v>37</v>
      </c>
      <c r="J904" s="62">
        <v>40</v>
      </c>
      <c r="K904" s="12" t="s">
        <v>2000</v>
      </c>
      <c r="L904" s="201"/>
      <c r="M904" s="37">
        <v>1</v>
      </c>
      <c r="N904" s="37">
        <v>1491202</v>
      </c>
      <c r="O904" s="37" t="s">
        <v>1975</v>
      </c>
      <c r="P904" s="37" t="s">
        <v>611</v>
      </c>
      <c r="Q904" s="60">
        <v>2826</v>
      </c>
      <c r="R904" s="60">
        <v>16000</v>
      </c>
      <c r="S904" s="60">
        <v>18826</v>
      </c>
      <c r="T904" s="37" t="s">
        <v>41</v>
      </c>
      <c r="U904" s="37"/>
      <c r="V904" s="131" t="s">
        <v>184</v>
      </c>
      <c r="W904" s="131" t="s">
        <v>706</v>
      </c>
      <c r="X904" s="217"/>
    </row>
    <row r="905" spans="1:24" ht="85.5" hidden="1">
      <c r="A905" s="37" t="s">
        <v>1587</v>
      </c>
      <c r="B905" s="37" t="s">
        <v>1935</v>
      </c>
      <c r="C905" s="37" t="s">
        <v>1936</v>
      </c>
      <c r="D905" s="37" t="s">
        <v>1953</v>
      </c>
      <c r="E905" s="37">
        <v>15</v>
      </c>
      <c r="F905" s="37" t="s">
        <v>1999</v>
      </c>
      <c r="G905" s="37" t="s">
        <v>35</v>
      </c>
      <c r="H905" s="37" t="s">
        <v>310</v>
      </c>
      <c r="I905" s="37" t="s">
        <v>37</v>
      </c>
      <c r="J905" s="62">
        <v>40</v>
      </c>
      <c r="K905" s="12" t="s">
        <v>2000</v>
      </c>
      <c r="L905" s="201"/>
      <c r="M905" s="37">
        <v>1</v>
      </c>
      <c r="N905" s="37">
        <v>2114493</v>
      </c>
      <c r="O905" s="37" t="s">
        <v>1974</v>
      </c>
      <c r="P905" s="37" t="s">
        <v>611</v>
      </c>
      <c r="Q905" s="60">
        <v>2826</v>
      </c>
      <c r="R905" s="60">
        <v>16000</v>
      </c>
      <c r="S905" s="60">
        <v>18826</v>
      </c>
      <c r="T905" s="37" t="s">
        <v>41</v>
      </c>
      <c r="U905" s="37"/>
      <c r="V905" s="131" t="s">
        <v>184</v>
      </c>
      <c r="W905" s="131" t="s">
        <v>706</v>
      </c>
      <c r="X905" s="217"/>
    </row>
    <row r="906" spans="1:24" ht="57" hidden="1">
      <c r="A906" s="37" t="s">
        <v>1587</v>
      </c>
      <c r="B906" s="37" t="s">
        <v>1832</v>
      </c>
      <c r="C906" s="37" t="s">
        <v>1832</v>
      </c>
      <c r="D906" s="37" t="s">
        <v>1847</v>
      </c>
      <c r="E906" s="37">
        <v>15</v>
      </c>
      <c r="F906" s="37" t="s">
        <v>1848</v>
      </c>
      <c r="G906" s="37" t="s">
        <v>35</v>
      </c>
      <c r="H906" s="37" t="s">
        <v>1839</v>
      </c>
      <c r="I906" s="37" t="s">
        <v>37</v>
      </c>
      <c r="J906" s="62">
        <v>20</v>
      </c>
      <c r="K906" s="12" t="s">
        <v>1230</v>
      </c>
      <c r="L906" s="201"/>
      <c r="M906" s="37">
        <v>1</v>
      </c>
      <c r="N906" s="37" t="s">
        <v>1230</v>
      </c>
      <c r="O906" s="37" t="s">
        <v>1230</v>
      </c>
      <c r="P906" s="37" t="s">
        <v>247</v>
      </c>
      <c r="Q906" s="60">
        <v>300</v>
      </c>
      <c r="R906" s="60">
        <v>2000</v>
      </c>
      <c r="S906" s="60">
        <v>2300</v>
      </c>
      <c r="T906" s="37" t="s">
        <v>41</v>
      </c>
      <c r="U906" s="37"/>
      <c r="V906" s="131" t="s">
        <v>184</v>
      </c>
      <c r="W906" s="131" t="s">
        <v>549</v>
      </c>
      <c r="X906" s="217"/>
    </row>
    <row r="907" spans="1:24" ht="57" hidden="1">
      <c r="A907" s="37" t="s">
        <v>1587</v>
      </c>
      <c r="B907" s="37" t="s">
        <v>1832</v>
      </c>
      <c r="C907" s="37" t="s">
        <v>1890</v>
      </c>
      <c r="D907" s="37" t="s">
        <v>1847</v>
      </c>
      <c r="E907" s="37">
        <v>15</v>
      </c>
      <c r="F907" s="37" t="s">
        <v>1848</v>
      </c>
      <c r="G907" s="37" t="s">
        <v>35</v>
      </c>
      <c r="H907" s="37" t="s">
        <v>1839</v>
      </c>
      <c r="I907" s="37" t="s">
        <v>37</v>
      </c>
      <c r="J907" s="62">
        <v>20</v>
      </c>
      <c r="K907" s="12" t="s">
        <v>1230</v>
      </c>
      <c r="L907" s="201"/>
      <c r="M907" s="37">
        <v>1</v>
      </c>
      <c r="N907" s="37" t="s">
        <v>1230</v>
      </c>
      <c r="O907" s="37" t="s">
        <v>1230</v>
      </c>
      <c r="P907" s="37" t="s">
        <v>247</v>
      </c>
      <c r="Q907" s="60">
        <v>300</v>
      </c>
      <c r="R907" s="60">
        <v>2000</v>
      </c>
      <c r="S907" s="60">
        <v>2300</v>
      </c>
      <c r="T907" s="37" t="s">
        <v>41</v>
      </c>
      <c r="U907" s="37"/>
      <c r="V907" s="131" t="s">
        <v>184</v>
      </c>
      <c r="W907" s="131" t="s">
        <v>549</v>
      </c>
      <c r="X907" s="217"/>
    </row>
    <row r="908" spans="1:24" ht="57" hidden="1">
      <c r="A908" s="37" t="s">
        <v>1587</v>
      </c>
      <c r="B908" s="37" t="s">
        <v>1832</v>
      </c>
      <c r="C908" s="37" t="s">
        <v>1890</v>
      </c>
      <c r="D908" s="37" t="s">
        <v>1847</v>
      </c>
      <c r="E908" s="37">
        <v>15</v>
      </c>
      <c r="F908" s="37" t="s">
        <v>1848</v>
      </c>
      <c r="G908" s="37" t="s">
        <v>35</v>
      </c>
      <c r="H908" s="37" t="s">
        <v>1839</v>
      </c>
      <c r="I908" s="37" t="s">
        <v>37</v>
      </c>
      <c r="J908" s="62">
        <v>20</v>
      </c>
      <c r="K908" s="12" t="s">
        <v>1230</v>
      </c>
      <c r="L908" s="201"/>
      <c r="M908" s="37">
        <v>1</v>
      </c>
      <c r="N908" s="37" t="s">
        <v>1230</v>
      </c>
      <c r="O908" s="37" t="s">
        <v>1230</v>
      </c>
      <c r="P908" s="37" t="s">
        <v>247</v>
      </c>
      <c r="Q908" s="60">
        <v>300</v>
      </c>
      <c r="R908" s="60">
        <v>2000</v>
      </c>
      <c r="S908" s="60">
        <v>2300</v>
      </c>
      <c r="T908" s="37" t="s">
        <v>41</v>
      </c>
      <c r="U908" s="37"/>
      <c r="V908" s="131" t="s">
        <v>184</v>
      </c>
      <c r="W908" s="131" t="s">
        <v>549</v>
      </c>
      <c r="X908" s="217"/>
    </row>
    <row r="909" spans="1:24" ht="57" hidden="1">
      <c r="A909" s="37" t="s">
        <v>1587</v>
      </c>
      <c r="B909" s="37" t="s">
        <v>1832</v>
      </c>
      <c r="C909" s="37" t="s">
        <v>1833</v>
      </c>
      <c r="D909" s="37" t="s">
        <v>1847</v>
      </c>
      <c r="E909" s="37">
        <v>15</v>
      </c>
      <c r="F909" s="37" t="s">
        <v>1848</v>
      </c>
      <c r="G909" s="37" t="s">
        <v>35</v>
      </c>
      <c r="H909" s="37" t="s">
        <v>1839</v>
      </c>
      <c r="I909" s="37" t="s">
        <v>37</v>
      </c>
      <c r="J909" s="62">
        <v>20</v>
      </c>
      <c r="K909" s="12" t="s">
        <v>1230</v>
      </c>
      <c r="L909" s="201"/>
      <c r="M909" s="37">
        <v>1</v>
      </c>
      <c r="N909" s="37" t="s">
        <v>1230</v>
      </c>
      <c r="O909" s="37" t="s">
        <v>1230</v>
      </c>
      <c r="P909" s="37" t="s">
        <v>247</v>
      </c>
      <c r="Q909" s="60">
        <v>300</v>
      </c>
      <c r="R909" s="60">
        <v>2000</v>
      </c>
      <c r="S909" s="60">
        <v>2300</v>
      </c>
      <c r="T909" s="37" t="s">
        <v>41</v>
      </c>
      <c r="U909" s="37"/>
      <c r="V909" s="131" t="s">
        <v>184</v>
      </c>
      <c r="W909" s="131" t="s">
        <v>549</v>
      </c>
      <c r="X909" s="217"/>
    </row>
    <row r="910" spans="1:24" ht="57" hidden="1">
      <c r="A910" s="37" t="s">
        <v>1587</v>
      </c>
      <c r="B910" s="37" t="s">
        <v>1832</v>
      </c>
      <c r="C910" s="37" t="s">
        <v>1833</v>
      </c>
      <c r="D910" s="37" t="s">
        <v>1847</v>
      </c>
      <c r="E910" s="37">
        <v>15</v>
      </c>
      <c r="F910" s="37" t="s">
        <v>1848</v>
      </c>
      <c r="G910" s="37" t="s">
        <v>35</v>
      </c>
      <c r="H910" s="37" t="s">
        <v>1839</v>
      </c>
      <c r="I910" s="37" t="s">
        <v>37</v>
      </c>
      <c r="J910" s="62">
        <v>20</v>
      </c>
      <c r="K910" s="12" t="s">
        <v>1230</v>
      </c>
      <c r="L910" s="201"/>
      <c r="M910" s="37">
        <v>1</v>
      </c>
      <c r="N910" s="37" t="s">
        <v>1230</v>
      </c>
      <c r="O910" s="37" t="s">
        <v>1230</v>
      </c>
      <c r="P910" s="37" t="s">
        <v>247</v>
      </c>
      <c r="Q910" s="60">
        <v>300</v>
      </c>
      <c r="R910" s="60">
        <v>2000</v>
      </c>
      <c r="S910" s="60">
        <v>2300</v>
      </c>
      <c r="T910" s="37" t="s">
        <v>41</v>
      </c>
      <c r="U910" s="37"/>
      <c r="V910" s="131" t="s">
        <v>184</v>
      </c>
      <c r="W910" s="131" t="s">
        <v>549</v>
      </c>
      <c r="X910" s="217"/>
    </row>
    <row r="911" spans="1:24" ht="57" hidden="1">
      <c r="A911" s="37" t="s">
        <v>1587</v>
      </c>
      <c r="B911" s="37" t="s">
        <v>1832</v>
      </c>
      <c r="C911" s="37" t="s">
        <v>1852</v>
      </c>
      <c r="D911" s="37" t="s">
        <v>1847</v>
      </c>
      <c r="E911" s="37">
        <v>15</v>
      </c>
      <c r="F911" s="37" t="s">
        <v>1848</v>
      </c>
      <c r="G911" s="37" t="s">
        <v>35</v>
      </c>
      <c r="H911" s="37" t="s">
        <v>1839</v>
      </c>
      <c r="I911" s="37" t="s">
        <v>37</v>
      </c>
      <c r="J911" s="62">
        <v>20</v>
      </c>
      <c r="K911" s="12" t="s">
        <v>1230</v>
      </c>
      <c r="L911" s="201"/>
      <c r="M911" s="37">
        <v>1</v>
      </c>
      <c r="N911" s="37" t="s">
        <v>1230</v>
      </c>
      <c r="O911" s="37" t="s">
        <v>1230</v>
      </c>
      <c r="P911" s="37" t="s">
        <v>247</v>
      </c>
      <c r="Q911" s="60">
        <v>300</v>
      </c>
      <c r="R911" s="60">
        <v>2000</v>
      </c>
      <c r="S911" s="60">
        <v>2300</v>
      </c>
      <c r="T911" s="37" t="s">
        <v>41</v>
      </c>
      <c r="U911" s="37"/>
      <c r="V911" s="131" t="s">
        <v>184</v>
      </c>
      <c r="W911" s="131" t="s">
        <v>549</v>
      </c>
      <c r="X911" s="217"/>
    </row>
    <row r="912" spans="1:24" ht="213.75" hidden="1">
      <c r="A912" s="37" t="s">
        <v>158</v>
      </c>
      <c r="B912" s="37" t="s">
        <v>498</v>
      </c>
      <c r="C912" s="37" t="s">
        <v>498</v>
      </c>
      <c r="D912" s="37" t="s">
        <v>499</v>
      </c>
      <c r="E912" s="37">
        <v>15</v>
      </c>
      <c r="F912" s="37" t="s">
        <v>500</v>
      </c>
      <c r="G912" s="37" t="s">
        <v>145</v>
      </c>
      <c r="H912" s="37" t="s">
        <v>36</v>
      </c>
      <c r="I912" s="37" t="s">
        <v>46</v>
      </c>
      <c r="J912" s="62">
        <v>130</v>
      </c>
      <c r="K912" s="12" t="s">
        <v>501</v>
      </c>
      <c r="L912" s="12" t="s">
        <v>216</v>
      </c>
      <c r="M912" s="37">
        <v>1</v>
      </c>
      <c r="N912" s="12">
        <v>2110511</v>
      </c>
      <c r="O912" s="12" t="s">
        <v>502</v>
      </c>
      <c r="P912" s="37" t="s">
        <v>162</v>
      </c>
      <c r="Q912" s="60">
        <v>0</v>
      </c>
      <c r="R912" s="60">
        <v>0</v>
      </c>
      <c r="S912" s="60">
        <f t="shared" ref="S912:S975" si="14">(R912+Q912)*M912</f>
        <v>0</v>
      </c>
      <c r="T912" s="37" t="s">
        <v>145</v>
      </c>
      <c r="U912" s="131" t="s">
        <v>2388</v>
      </c>
      <c r="V912" s="131" t="s">
        <v>503</v>
      </c>
      <c r="W912" s="131" t="s">
        <v>504</v>
      </c>
      <c r="X912" s="217"/>
    </row>
    <row r="913" spans="1:24" ht="85.5" hidden="1">
      <c r="A913" s="37" t="s">
        <v>158</v>
      </c>
      <c r="B913" s="37" t="s">
        <v>498</v>
      </c>
      <c r="C913" s="37" t="s">
        <v>498</v>
      </c>
      <c r="D913" s="37" t="s">
        <v>505</v>
      </c>
      <c r="E913" s="37">
        <v>12</v>
      </c>
      <c r="F913" s="37" t="s">
        <v>506</v>
      </c>
      <c r="G913" s="37" t="s">
        <v>145</v>
      </c>
      <c r="H913" s="37" t="s">
        <v>36</v>
      </c>
      <c r="I913" s="37" t="s">
        <v>46</v>
      </c>
      <c r="J913" s="62">
        <v>150</v>
      </c>
      <c r="K913" s="12" t="s">
        <v>507</v>
      </c>
      <c r="L913" s="12" t="s">
        <v>152</v>
      </c>
      <c r="M913" s="37">
        <v>1</v>
      </c>
      <c r="N913" s="12">
        <v>1568278</v>
      </c>
      <c r="O913" s="12" t="s">
        <v>508</v>
      </c>
      <c r="P913" s="37" t="s">
        <v>162</v>
      </c>
      <c r="Q913" s="60">
        <v>0</v>
      </c>
      <c r="R913" s="60">
        <v>0</v>
      </c>
      <c r="S913" s="60">
        <f t="shared" si="14"/>
        <v>0</v>
      </c>
      <c r="T913" s="37" t="s">
        <v>145</v>
      </c>
      <c r="U913" s="131" t="s">
        <v>2388</v>
      </c>
      <c r="V913" s="131" t="s">
        <v>48</v>
      </c>
      <c r="W913" s="131" t="s">
        <v>188</v>
      </c>
      <c r="X913" s="217"/>
    </row>
    <row r="914" spans="1:24" ht="85.5" hidden="1">
      <c r="A914" s="37" t="s">
        <v>158</v>
      </c>
      <c r="B914" s="37" t="s">
        <v>498</v>
      </c>
      <c r="C914" s="37" t="s">
        <v>498</v>
      </c>
      <c r="D914" s="37" t="s">
        <v>505</v>
      </c>
      <c r="E914" s="37">
        <v>12</v>
      </c>
      <c r="F914" s="37" t="s">
        <v>506</v>
      </c>
      <c r="G914" s="37" t="s">
        <v>145</v>
      </c>
      <c r="H914" s="37" t="s">
        <v>36</v>
      </c>
      <c r="I914" s="37" t="s">
        <v>46</v>
      </c>
      <c r="J914" s="62">
        <v>270</v>
      </c>
      <c r="K914" s="12" t="s">
        <v>509</v>
      </c>
      <c r="L914" s="12" t="s">
        <v>356</v>
      </c>
      <c r="M914" s="37">
        <v>1</v>
      </c>
      <c r="N914" s="12">
        <v>2090964</v>
      </c>
      <c r="O914" s="12" t="s">
        <v>510</v>
      </c>
      <c r="P914" s="37" t="s">
        <v>268</v>
      </c>
      <c r="Q914" s="60">
        <v>0</v>
      </c>
      <c r="R914" s="60">
        <v>0</v>
      </c>
      <c r="S914" s="60">
        <f t="shared" si="14"/>
        <v>0</v>
      </c>
      <c r="T914" s="37" t="s">
        <v>145</v>
      </c>
      <c r="U914" s="131" t="s">
        <v>2388</v>
      </c>
      <c r="V914" s="131" t="s">
        <v>48</v>
      </c>
      <c r="W914" s="131" t="s">
        <v>188</v>
      </c>
      <c r="X914" s="217"/>
    </row>
    <row r="915" spans="1:24" ht="85.5" hidden="1">
      <c r="A915" s="37" t="s">
        <v>158</v>
      </c>
      <c r="B915" s="37" t="s">
        <v>429</v>
      </c>
      <c r="C915" s="37" t="s">
        <v>429</v>
      </c>
      <c r="D915" s="37" t="s">
        <v>430</v>
      </c>
      <c r="E915" s="37">
        <v>15</v>
      </c>
      <c r="F915" s="37" t="s">
        <v>168</v>
      </c>
      <c r="G915" s="37" t="s">
        <v>45</v>
      </c>
      <c r="H915" s="37" t="s">
        <v>36</v>
      </c>
      <c r="I915" s="37" t="s">
        <v>37</v>
      </c>
      <c r="J915" s="62">
        <v>40</v>
      </c>
      <c r="K915" s="201"/>
      <c r="L915" s="201"/>
      <c r="M915" s="37">
        <v>6</v>
      </c>
      <c r="N915" s="201"/>
      <c r="O915" s="201"/>
      <c r="P915" s="37" t="s">
        <v>162</v>
      </c>
      <c r="Q915" s="154">
        <v>0</v>
      </c>
      <c r="R915" s="60">
        <v>0</v>
      </c>
      <c r="S915" s="60">
        <f t="shared" si="14"/>
        <v>0</v>
      </c>
      <c r="T915" s="37" t="s">
        <v>41</v>
      </c>
      <c r="U915" s="131" t="s">
        <v>2267</v>
      </c>
      <c r="V915" s="221" t="s">
        <v>48</v>
      </c>
      <c r="W915" s="221" t="s">
        <v>163</v>
      </c>
      <c r="X915" s="219" t="s">
        <v>50</v>
      </c>
    </row>
    <row r="916" spans="1:24" ht="85.5" hidden="1">
      <c r="A916" s="37" t="s">
        <v>158</v>
      </c>
      <c r="B916" s="37" t="s">
        <v>429</v>
      </c>
      <c r="C916" s="37" t="s">
        <v>429</v>
      </c>
      <c r="D916" s="37" t="s">
        <v>430</v>
      </c>
      <c r="E916" s="37">
        <v>15</v>
      </c>
      <c r="F916" s="37" t="s">
        <v>49</v>
      </c>
      <c r="G916" s="37" t="s">
        <v>45</v>
      </c>
      <c r="H916" s="37" t="s">
        <v>36</v>
      </c>
      <c r="I916" s="37" t="s">
        <v>37</v>
      </c>
      <c r="J916" s="62">
        <v>40</v>
      </c>
      <c r="K916" s="201"/>
      <c r="L916" s="201"/>
      <c r="M916" s="37">
        <v>6</v>
      </c>
      <c r="N916" s="201"/>
      <c r="O916" s="201"/>
      <c r="P916" s="37" t="s">
        <v>162</v>
      </c>
      <c r="Q916" s="154">
        <v>0</v>
      </c>
      <c r="R916" s="60">
        <v>0</v>
      </c>
      <c r="S916" s="60">
        <f t="shared" si="14"/>
        <v>0</v>
      </c>
      <c r="T916" s="37" t="s">
        <v>41</v>
      </c>
      <c r="U916" s="131" t="s">
        <v>2267</v>
      </c>
      <c r="V916" s="131" t="s">
        <v>48</v>
      </c>
      <c r="W916" s="131" t="s">
        <v>49</v>
      </c>
      <c r="X916" s="219" t="s">
        <v>50</v>
      </c>
    </row>
    <row r="917" spans="1:24" ht="114" hidden="1">
      <c r="A917" s="37" t="s">
        <v>158</v>
      </c>
      <c r="B917" s="37" t="s">
        <v>429</v>
      </c>
      <c r="C917" s="37" t="s">
        <v>429</v>
      </c>
      <c r="D917" s="37" t="s">
        <v>431</v>
      </c>
      <c r="E917" s="37">
        <v>15</v>
      </c>
      <c r="F917" s="37" t="s">
        <v>432</v>
      </c>
      <c r="G917" s="37" t="s">
        <v>145</v>
      </c>
      <c r="H917" s="37" t="s">
        <v>36</v>
      </c>
      <c r="I917" s="37" t="s">
        <v>46</v>
      </c>
      <c r="J917" s="62">
        <v>100</v>
      </c>
      <c r="K917" s="12" t="s">
        <v>433</v>
      </c>
      <c r="L917" s="12" t="s">
        <v>272</v>
      </c>
      <c r="M917" s="37">
        <v>1</v>
      </c>
      <c r="N917" s="37">
        <v>1492168</v>
      </c>
      <c r="O917" s="37" t="s">
        <v>434</v>
      </c>
      <c r="P917" s="37" t="s">
        <v>162</v>
      </c>
      <c r="Q917" s="60">
        <v>0</v>
      </c>
      <c r="R917" s="60">
        <v>0</v>
      </c>
      <c r="S917" s="60">
        <f t="shared" si="14"/>
        <v>0</v>
      </c>
      <c r="T917" s="37" t="s">
        <v>145</v>
      </c>
      <c r="U917" s="37" t="s">
        <v>2381</v>
      </c>
      <c r="V917" s="131" t="s">
        <v>176</v>
      </c>
      <c r="W917" s="216" t="s">
        <v>177</v>
      </c>
      <c r="X917" s="217"/>
    </row>
    <row r="918" spans="1:24" ht="114" hidden="1">
      <c r="A918" s="37" t="s">
        <v>158</v>
      </c>
      <c r="B918" s="37" t="s">
        <v>429</v>
      </c>
      <c r="C918" s="37" t="s">
        <v>429</v>
      </c>
      <c r="D918" s="37" t="s">
        <v>431</v>
      </c>
      <c r="E918" s="37">
        <v>15</v>
      </c>
      <c r="F918" s="37" t="s">
        <v>435</v>
      </c>
      <c r="G918" s="37" t="s">
        <v>145</v>
      </c>
      <c r="H918" s="37" t="s">
        <v>36</v>
      </c>
      <c r="I918" s="37" t="s">
        <v>46</v>
      </c>
      <c r="J918" s="62">
        <v>100</v>
      </c>
      <c r="K918" s="12" t="s">
        <v>436</v>
      </c>
      <c r="L918" s="12" t="s">
        <v>216</v>
      </c>
      <c r="M918" s="37">
        <v>1</v>
      </c>
      <c r="N918" s="37">
        <v>1222297</v>
      </c>
      <c r="O918" s="37" t="s">
        <v>437</v>
      </c>
      <c r="P918" s="37" t="s">
        <v>162</v>
      </c>
      <c r="Q918" s="60">
        <v>0</v>
      </c>
      <c r="R918" s="60">
        <v>0</v>
      </c>
      <c r="S918" s="60">
        <f t="shared" si="14"/>
        <v>0</v>
      </c>
      <c r="T918" s="37" t="s">
        <v>145</v>
      </c>
      <c r="U918" s="37"/>
      <c r="V918" s="131" t="s">
        <v>148</v>
      </c>
      <c r="W918" s="131" t="s">
        <v>157</v>
      </c>
      <c r="X918" s="217"/>
    </row>
    <row r="919" spans="1:24" ht="114" hidden="1">
      <c r="A919" s="37" t="s">
        <v>158</v>
      </c>
      <c r="B919" s="37" t="s">
        <v>498</v>
      </c>
      <c r="C919" s="37" t="s">
        <v>498</v>
      </c>
      <c r="D919" s="37" t="s">
        <v>511</v>
      </c>
      <c r="E919" s="37">
        <v>16</v>
      </c>
      <c r="F919" s="37" t="s">
        <v>512</v>
      </c>
      <c r="G919" s="37" t="s">
        <v>145</v>
      </c>
      <c r="H919" s="37" t="s">
        <v>36</v>
      </c>
      <c r="I919" s="37" t="s">
        <v>46</v>
      </c>
      <c r="J919" s="62">
        <v>30</v>
      </c>
      <c r="K919" s="12" t="s">
        <v>507</v>
      </c>
      <c r="L919" s="12" t="s">
        <v>152</v>
      </c>
      <c r="M919" s="37">
        <v>1</v>
      </c>
      <c r="N919" s="37">
        <v>1568278</v>
      </c>
      <c r="O919" s="37" t="s">
        <v>508</v>
      </c>
      <c r="P919" s="37" t="s">
        <v>162</v>
      </c>
      <c r="Q919" s="60">
        <v>0</v>
      </c>
      <c r="R919" s="60">
        <v>0</v>
      </c>
      <c r="S919" s="60">
        <f t="shared" si="14"/>
        <v>0</v>
      </c>
      <c r="T919" s="37" t="s">
        <v>145</v>
      </c>
      <c r="U919" s="131" t="s">
        <v>2388</v>
      </c>
      <c r="V919" s="131" t="s">
        <v>48</v>
      </c>
      <c r="W919" s="216" t="s">
        <v>188</v>
      </c>
      <c r="X919" s="217"/>
    </row>
    <row r="920" spans="1:24" ht="114" hidden="1">
      <c r="A920" s="37" t="s">
        <v>158</v>
      </c>
      <c r="B920" s="37" t="s">
        <v>429</v>
      </c>
      <c r="C920" s="37" t="s">
        <v>429</v>
      </c>
      <c r="D920" s="37" t="s">
        <v>431</v>
      </c>
      <c r="E920" s="37">
        <v>15</v>
      </c>
      <c r="F920" s="37" t="s">
        <v>438</v>
      </c>
      <c r="G920" s="37" t="s">
        <v>145</v>
      </c>
      <c r="H920" s="37" t="s">
        <v>36</v>
      </c>
      <c r="I920" s="37" t="s">
        <v>46</v>
      </c>
      <c r="J920" s="62">
        <v>10</v>
      </c>
      <c r="K920" s="12" t="s">
        <v>433</v>
      </c>
      <c r="L920" s="12" t="s">
        <v>272</v>
      </c>
      <c r="M920" s="37">
        <v>1</v>
      </c>
      <c r="N920" s="37">
        <v>1491218</v>
      </c>
      <c r="O920" s="37" t="s">
        <v>439</v>
      </c>
      <c r="P920" s="37" t="s">
        <v>162</v>
      </c>
      <c r="Q920" s="60">
        <v>0</v>
      </c>
      <c r="R920" s="60">
        <v>0</v>
      </c>
      <c r="S920" s="60">
        <f t="shared" si="14"/>
        <v>0</v>
      </c>
      <c r="T920" s="37" t="s">
        <v>145</v>
      </c>
      <c r="U920" s="131" t="s">
        <v>2389</v>
      </c>
      <c r="V920" s="131" t="s">
        <v>201</v>
      </c>
      <c r="W920" s="131" t="s">
        <v>202</v>
      </c>
      <c r="X920" s="217"/>
    </row>
    <row r="921" spans="1:24" ht="114" hidden="1">
      <c r="A921" s="37" t="s">
        <v>158</v>
      </c>
      <c r="B921" s="37" t="s">
        <v>429</v>
      </c>
      <c r="C921" s="37" t="s">
        <v>429</v>
      </c>
      <c r="D921" s="37" t="s">
        <v>431</v>
      </c>
      <c r="E921" s="37">
        <v>15</v>
      </c>
      <c r="F921" s="37" t="s">
        <v>438</v>
      </c>
      <c r="G921" s="37" t="s">
        <v>145</v>
      </c>
      <c r="H921" s="37" t="s">
        <v>36</v>
      </c>
      <c r="I921" s="37" t="s">
        <v>46</v>
      </c>
      <c r="J921" s="62">
        <v>250</v>
      </c>
      <c r="K921" s="12" t="s">
        <v>433</v>
      </c>
      <c r="L921" s="12" t="s">
        <v>272</v>
      </c>
      <c r="M921" s="37">
        <v>1</v>
      </c>
      <c r="N921" s="37">
        <v>1492981</v>
      </c>
      <c r="O921" s="37" t="s">
        <v>440</v>
      </c>
      <c r="P921" s="37" t="s">
        <v>162</v>
      </c>
      <c r="Q921" s="60">
        <v>0</v>
      </c>
      <c r="R921" s="60">
        <v>0</v>
      </c>
      <c r="S921" s="60">
        <f t="shared" si="14"/>
        <v>0</v>
      </c>
      <c r="T921" s="37" t="s">
        <v>145</v>
      </c>
      <c r="U921" s="131" t="s">
        <v>2389</v>
      </c>
      <c r="V921" s="131" t="s">
        <v>201</v>
      </c>
      <c r="W921" s="131" t="s">
        <v>202</v>
      </c>
      <c r="X921" s="217"/>
    </row>
    <row r="922" spans="1:24" ht="85.5" hidden="1">
      <c r="A922" s="37" t="s">
        <v>158</v>
      </c>
      <c r="B922" s="37" t="s">
        <v>429</v>
      </c>
      <c r="C922" s="37" t="s">
        <v>429</v>
      </c>
      <c r="D922" s="37" t="s">
        <v>362</v>
      </c>
      <c r="E922" s="37">
        <v>15</v>
      </c>
      <c r="F922" s="37" t="s">
        <v>438</v>
      </c>
      <c r="G922" s="37" t="s">
        <v>145</v>
      </c>
      <c r="H922" s="37" t="s">
        <v>36</v>
      </c>
      <c r="I922" s="37" t="s">
        <v>46</v>
      </c>
      <c r="J922" s="62">
        <v>100</v>
      </c>
      <c r="K922" s="12" t="s">
        <v>436</v>
      </c>
      <c r="L922" s="12" t="s">
        <v>216</v>
      </c>
      <c r="M922" s="37">
        <v>1</v>
      </c>
      <c r="N922" s="37">
        <v>1222297</v>
      </c>
      <c r="O922" s="37" t="s">
        <v>437</v>
      </c>
      <c r="P922" s="37" t="s">
        <v>162</v>
      </c>
      <c r="Q922" s="60">
        <v>0</v>
      </c>
      <c r="R922" s="60">
        <v>0</v>
      </c>
      <c r="S922" s="60">
        <f t="shared" si="14"/>
        <v>0</v>
      </c>
      <c r="T922" s="37" t="s">
        <v>145</v>
      </c>
      <c r="U922" s="131" t="s">
        <v>2389</v>
      </c>
      <c r="V922" s="131" t="s">
        <v>201</v>
      </c>
      <c r="W922" s="131" t="s">
        <v>202</v>
      </c>
      <c r="X922" s="217"/>
    </row>
    <row r="923" spans="1:24" ht="114" hidden="1">
      <c r="A923" s="37" t="s">
        <v>158</v>
      </c>
      <c r="B923" s="37" t="s">
        <v>429</v>
      </c>
      <c r="C923" s="37" t="s">
        <v>429</v>
      </c>
      <c r="D923" s="37" t="s">
        <v>431</v>
      </c>
      <c r="E923" s="37">
        <v>15</v>
      </c>
      <c r="F923" s="37" t="s">
        <v>441</v>
      </c>
      <c r="G923" s="37" t="s">
        <v>145</v>
      </c>
      <c r="H923" s="37" t="s">
        <v>36</v>
      </c>
      <c r="I923" s="37" t="s">
        <v>46</v>
      </c>
      <c r="J923" s="62">
        <v>10</v>
      </c>
      <c r="K923" s="12" t="s">
        <v>436</v>
      </c>
      <c r="L923" s="12" t="s">
        <v>216</v>
      </c>
      <c r="M923" s="37">
        <v>1</v>
      </c>
      <c r="N923" s="37">
        <v>1222297</v>
      </c>
      <c r="O923" s="37" t="s">
        <v>437</v>
      </c>
      <c r="P923" s="37" t="s">
        <v>162</v>
      </c>
      <c r="Q923" s="60">
        <v>0</v>
      </c>
      <c r="R923" s="60">
        <v>0</v>
      </c>
      <c r="S923" s="60">
        <f t="shared" si="14"/>
        <v>0</v>
      </c>
      <c r="T923" s="37" t="s">
        <v>145</v>
      </c>
      <c r="U923" s="131"/>
      <c r="V923" s="216" t="s">
        <v>56</v>
      </c>
      <c r="W923" s="216" t="s">
        <v>57</v>
      </c>
      <c r="X923" s="217"/>
    </row>
    <row r="924" spans="1:24" ht="114" hidden="1">
      <c r="A924" s="37" t="s">
        <v>158</v>
      </c>
      <c r="B924" s="37" t="s">
        <v>498</v>
      </c>
      <c r="C924" s="37" t="s">
        <v>498</v>
      </c>
      <c r="D924" s="37" t="s">
        <v>513</v>
      </c>
      <c r="E924" s="37">
        <v>15</v>
      </c>
      <c r="F924" s="37" t="s">
        <v>514</v>
      </c>
      <c r="G924" s="37" t="s">
        <v>35</v>
      </c>
      <c r="H924" s="37" t="s">
        <v>36</v>
      </c>
      <c r="I924" s="37" t="s">
        <v>46</v>
      </c>
      <c r="J924" s="62">
        <v>30</v>
      </c>
      <c r="K924" s="62" t="s">
        <v>515</v>
      </c>
      <c r="L924" s="201"/>
      <c r="M924" s="37">
        <v>1</v>
      </c>
      <c r="N924" s="37">
        <v>1914787</v>
      </c>
      <c r="O924" s="37" t="s">
        <v>516</v>
      </c>
      <c r="P924" s="37" t="s">
        <v>40</v>
      </c>
      <c r="Q924" s="154">
        <v>0</v>
      </c>
      <c r="R924" s="60">
        <v>0</v>
      </c>
      <c r="S924" s="60">
        <f t="shared" si="14"/>
        <v>0</v>
      </c>
      <c r="T924" s="37" t="s">
        <v>41</v>
      </c>
      <c r="U924" s="131" t="s">
        <v>2524</v>
      </c>
      <c r="V924" s="131" t="s">
        <v>92</v>
      </c>
      <c r="W924" s="216" t="s">
        <v>517</v>
      </c>
      <c r="X924" s="217"/>
    </row>
    <row r="925" spans="1:24" ht="156.75" hidden="1">
      <c r="A925" s="37" t="s">
        <v>158</v>
      </c>
      <c r="B925" s="37" t="s">
        <v>498</v>
      </c>
      <c r="C925" s="37" t="s">
        <v>498</v>
      </c>
      <c r="D925" s="37" t="s">
        <v>518</v>
      </c>
      <c r="E925" s="37">
        <v>12</v>
      </c>
      <c r="F925" s="37" t="s">
        <v>519</v>
      </c>
      <c r="G925" s="37" t="s">
        <v>145</v>
      </c>
      <c r="H925" s="37" t="s">
        <v>36</v>
      </c>
      <c r="I925" s="37" t="s">
        <v>37</v>
      </c>
      <c r="J925" s="62">
        <v>30</v>
      </c>
      <c r="K925" s="62" t="s">
        <v>520</v>
      </c>
      <c r="L925" s="65" t="s">
        <v>224</v>
      </c>
      <c r="M925" s="37">
        <v>1</v>
      </c>
      <c r="N925" s="37">
        <v>2110511</v>
      </c>
      <c r="O925" s="37" t="s">
        <v>502</v>
      </c>
      <c r="P925" s="37" t="s">
        <v>162</v>
      </c>
      <c r="Q925" s="60">
        <v>0</v>
      </c>
      <c r="R925" s="60">
        <v>0</v>
      </c>
      <c r="S925" s="60">
        <f t="shared" si="14"/>
        <v>0</v>
      </c>
      <c r="T925" s="37" t="s">
        <v>145</v>
      </c>
      <c r="U925" s="131" t="s">
        <v>2388</v>
      </c>
      <c r="V925" s="131" t="s">
        <v>235</v>
      </c>
      <c r="W925" s="216" t="s">
        <v>236</v>
      </c>
      <c r="X925" s="217"/>
    </row>
    <row r="926" spans="1:24" ht="156.75" hidden="1">
      <c r="A926" s="37" t="s">
        <v>158</v>
      </c>
      <c r="B926" s="37" t="s">
        <v>498</v>
      </c>
      <c r="C926" s="37" t="s">
        <v>498</v>
      </c>
      <c r="D926" s="37" t="s">
        <v>518</v>
      </c>
      <c r="E926" s="37">
        <v>12</v>
      </c>
      <c r="F926" s="37" t="s">
        <v>442</v>
      </c>
      <c r="G926" s="37" t="s">
        <v>35</v>
      </c>
      <c r="H926" s="37" t="s">
        <v>36</v>
      </c>
      <c r="I926" s="37" t="s">
        <v>37</v>
      </c>
      <c r="J926" s="62">
        <v>80</v>
      </c>
      <c r="K926" s="62" t="s">
        <v>521</v>
      </c>
      <c r="L926" s="201"/>
      <c r="M926" s="37">
        <v>1</v>
      </c>
      <c r="N926" s="37">
        <v>1441282</v>
      </c>
      <c r="O926" s="37" t="s">
        <v>522</v>
      </c>
      <c r="P926" s="37" t="s">
        <v>162</v>
      </c>
      <c r="Q926" s="60">
        <v>5550</v>
      </c>
      <c r="R926" s="60">
        <v>0</v>
      </c>
      <c r="S926" s="60">
        <f t="shared" si="14"/>
        <v>5550</v>
      </c>
      <c r="T926" s="37" t="s">
        <v>235</v>
      </c>
      <c r="U926" s="131" t="s">
        <v>2391</v>
      </c>
      <c r="V926" s="131" t="s">
        <v>235</v>
      </c>
      <c r="W926" s="216" t="s">
        <v>236</v>
      </c>
      <c r="X926" s="217"/>
    </row>
    <row r="927" spans="1:24" ht="156.75" hidden="1">
      <c r="A927" s="37" t="s">
        <v>158</v>
      </c>
      <c r="B927" s="37" t="s">
        <v>498</v>
      </c>
      <c r="C927" s="37" t="s">
        <v>498</v>
      </c>
      <c r="D927" s="37" t="s">
        <v>518</v>
      </c>
      <c r="E927" s="37">
        <v>12</v>
      </c>
      <c r="F927" s="37" t="s">
        <v>442</v>
      </c>
      <c r="G927" s="37" t="s">
        <v>145</v>
      </c>
      <c r="H927" s="37" t="s">
        <v>36</v>
      </c>
      <c r="I927" s="37" t="s">
        <v>91</v>
      </c>
      <c r="J927" s="62">
        <v>30</v>
      </c>
      <c r="K927" s="62" t="s">
        <v>507</v>
      </c>
      <c r="L927" s="62" t="s">
        <v>152</v>
      </c>
      <c r="M927" s="37">
        <v>1</v>
      </c>
      <c r="N927" s="37">
        <v>1568278</v>
      </c>
      <c r="O927" s="37" t="s">
        <v>508</v>
      </c>
      <c r="P927" s="37" t="s">
        <v>162</v>
      </c>
      <c r="Q927" s="60">
        <v>0</v>
      </c>
      <c r="R927" s="60">
        <v>0</v>
      </c>
      <c r="S927" s="60">
        <f t="shared" si="14"/>
        <v>0</v>
      </c>
      <c r="T927" s="37" t="s">
        <v>145</v>
      </c>
      <c r="U927" s="131" t="s">
        <v>2388</v>
      </c>
      <c r="V927" s="131" t="s">
        <v>235</v>
      </c>
      <c r="W927" s="216" t="s">
        <v>236</v>
      </c>
      <c r="X927" s="217"/>
    </row>
    <row r="928" spans="1:24" ht="85.5" hidden="1">
      <c r="A928" s="37" t="s">
        <v>158</v>
      </c>
      <c r="B928" s="37" t="s">
        <v>429</v>
      </c>
      <c r="C928" s="37" t="s">
        <v>429</v>
      </c>
      <c r="D928" s="37" t="s">
        <v>362</v>
      </c>
      <c r="E928" s="37">
        <v>15</v>
      </c>
      <c r="F928" s="37" t="s">
        <v>442</v>
      </c>
      <c r="G928" s="37" t="s">
        <v>35</v>
      </c>
      <c r="H928" s="37" t="s">
        <v>36</v>
      </c>
      <c r="I928" s="37" t="s">
        <v>37</v>
      </c>
      <c r="J928" s="62">
        <v>430</v>
      </c>
      <c r="K928" s="62" t="s">
        <v>443</v>
      </c>
      <c r="L928" s="201"/>
      <c r="M928" s="37">
        <v>1</v>
      </c>
      <c r="N928" s="37">
        <v>1491218</v>
      </c>
      <c r="O928" s="37" t="s">
        <v>439</v>
      </c>
      <c r="P928" s="37" t="s">
        <v>162</v>
      </c>
      <c r="Q928" s="154">
        <v>1680</v>
      </c>
      <c r="R928" s="60">
        <v>0</v>
      </c>
      <c r="S928" s="60">
        <f t="shared" si="14"/>
        <v>1680</v>
      </c>
      <c r="T928" s="37" t="s">
        <v>235</v>
      </c>
      <c r="U928" s="131" t="s">
        <v>2391</v>
      </c>
      <c r="V928" s="131" t="s">
        <v>235</v>
      </c>
      <c r="W928" s="216" t="s">
        <v>236</v>
      </c>
      <c r="X928" s="217"/>
    </row>
    <row r="929" spans="1:24" ht="85.5" hidden="1">
      <c r="A929" s="37" t="s">
        <v>158</v>
      </c>
      <c r="B929" s="37" t="s">
        <v>429</v>
      </c>
      <c r="C929" s="37" t="s">
        <v>429</v>
      </c>
      <c r="D929" s="37" t="s">
        <v>362</v>
      </c>
      <c r="E929" s="37">
        <v>15</v>
      </c>
      <c r="F929" s="37" t="s">
        <v>442</v>
      </c>
      <c r="G929" s="37" t="s">
        <v>35</v>
      </c>
      <c r="H929" s="37" t="s">
        <v>36</v>
      </c>
      <c r="I929" s="37" t="s">
        <v>37</v>
      </c>
      <c r="J929" s="62">
        <v>430</v>
      </c>
      <c r="K929" s="62" t="s">
        <v>443</v>
      </c>
      <c r="L929" s="201"/>
      <c r="M929" s="37">
        <v>1</v>
      </c>
      <c r="N929" s="37">
        <v>1492981</v>
      </c>
      <c r="O929" s="37" t="s">
        <v>440</v>
      </c>
      <c r="P929" s="37" t="s">
        <v>162</v>
      </c>
      <c r="Q929" s="154">
        <v>1680</v>
      </c>
      <c r="R929" s="60">
        <v>0</v>
      </c>
      <c r="S929" s="60">
        <f t="shared" si="14"/>
        <v>1680</v>
      </c>
      <c r="T929" s="37" t="s">
        <v>235</v>
      </c>
      <c r="U929" s="131" t="s">
        <v>2391</v>
      </c>
      <c r="V929" s="131" t="s">
        <v>235</v>
      </c>
      <c r="W929" s="216" t="s">
        <v>236</v>
      </c>
      <c r="X929" s="217"/>
    </row>
    <row r="930" spans="1:24" ht="85.5" hidden="1">
      <c r="A930" s="37" t="s">
        <v>158</v>
      </c>
      <c r="B930" s="37" t="s">
        <v>429</v>
      </c>
      <c r="C930" s="37" t="s">
        <v>429</v>
      </c>
      <c r="D930" s="37" t="s">
        <v>362</v>
      </c>
      <c r="E930" s="37">
        <v>15</v>
      </c>
      <c r="F930" s="37" t="s">
        <v>444</v>
      </c>
      <c r="G930" s="37" t="s">
        <v>145</v>
      </c>
      <c r="H930" s="37" t="s">
        <v>36</v>
      </c>
      <c r="I930" s="37" t="s">
        <v>46</v>
      </c>
      <c r="J930" s="62">
        <v>20</v>
      </c>
      <c r="K930" s="62" t="s">
        <v>436</v>
      </c>
      <c r="L930" s="62" t="s">
        <v>216</v>
      </c>
      <c r="M930" s="37">
        <v>1</v>
      </c>
      <c r="N930" s="37">
        <v>1222297</v>
      </c>
      <c r="O930" s="37" t="s">
        <v>437</v>
      </c>
      <c r="P930" s="37" t="s">
        <v>162</v>
      </c>
      <c r="Q930" s="60">
        <v>0</v>
      </c>
      <c r="R930" s="60">
        <v>0</v>
      </c>
      <c r="S930" s="60">
        <f t="shared" si="14"/>
        <v>0</v>
      </c>
      <c r="T930" s="37" t="s">
        <v>145</v>
      </c>
      <c r="U930" s="131"/>
      <c r="V930" s="131" t="s">
        <v>243</v>
      </c>
      <c r="W930" s="216" t="s">
        <v>244</v>
      </c>
      <c r="X930" s="217"/>
    </row>
    <row r="931" spans="1:24" ht="85.5" hidden="1">
      <c r="A931" s="37" t="s">
        <v>158</v>
      </c>
      <c r="B931" s="37" t="s">
        <v>429</v>
      </c>
      <c r="C931" s="37" t="s">
        <v>429</v>
      </c>
      <c r="D931" s="37" t="s">
        <v>445</v>
      </c>
      <c r="E931" s="37">
        <v>15</v>
      </c>
      <c r="F931" s="37" t="s">
        <v>446</v>
      </c>
      <c r="G931" s="37" t="s">
        <v>35</v>
      </c>
      <c r="H931" s="37" t="s">
        <v>36</v>
      </c>
      <c r="I931" s="37" t="s">
        <v>37</v>
      </c>
      <c r="J931" s="62">
        <v>720</v>
      </c>
      <c r="K931" s="62" t="s">
        <v>447</v>
      </c>
      <c r="L931" s="201"/>
      <c r="M931" s="37">
        <v>1</v>
      </c>
      <c r="N931" s="37">
        <v>1492148</v>
      </c>
      <c r="O931" s="37" t="s">
        <v>448</v>
      </c>
      <c r="P931" s="37" t="s">
        <v>162</v>
      </c>
      <c r="Q931" s="154">
        <v>0</v>
      </c>
      <c r="R931" s="60">
        <v>0</v>
      </c>
      <c r="S931" s="60">
        <f t="shared" si="14"/>
        <v>0</v>
      </c>
      <c r="T931" s="37" t="s">
        <v>228</v>
      </c>
      <c r="U931" s="131" t="s">
        <v>2392</v>
      </c>
      <c r="V931" s="131" t="s">
        <v>63</v>
      </c>
      <c r="W931" s="216" t="s">
        <v>449</v>
      </c>
      <c r="X931" s="217"/>
    </row>
    <row r="932" spans="1:24" ht="85.5" hidden="1">
      <c r="A932" s="37" t="s">
        <v>158</v>
      </c>
      <c r="B932" s="37" t="s">
        <v>429</v>
      </c>
      <c r="C932" s="37" t="s">
        <v>429</v>
      </c>
      <c r="D932" s="37" t="s">
        <v>445</v>
      </c>
      <c r="E932" s="37">
        <v>15</v>
      </c>
      <c r="F932" s="37" t="s">
        <v>450</v>
      </c>
      <c r="G932" s="37" t="s">
        <v>145</v>
      </c>
      <c r="H932" s="37" t="s">
        <v>36</v>
      </c>
      <c r="I932" s="37" t="s">
        <v>46</v>
      </c>
      <c r="J932" s="62">
        <v>140</v>
      </c>
      <c r="K932" s="62" t="s">
        <v>433</v>
      </c>
      <c r="L932" s="62" t="s">
        <v>272</v>
      </c>
      <c r="M932" s="37">
        <v>1</v>
      </c>
      <c r="N932" s="37">
        <v>1492981</v>
      </c>
      <c r="O932" s="37" t="s">
        <v>440</v>
      </c>
      <c r="P932" s="37" t="s">
        <v>162</v>
      </c>
      <c r="Q932" s="60">
        <v>0</v>
      </c>
      <c r="R932" s="60">
        <v>0</v>
      </c>
      <c r="S932" s="60">
        <f t="shared" si="14"/>
        <v>0</v>
      </c>
      <c r="T932" s="37" t="s">
        <v>145</v>
      </c>
      <c r="U932" s="131" t="s">
        <v>995</v>
      </c>
      <c r="V932" s="210" t="s">
        <v>148</v>
      </c>
      <c r="W932" s="216" t="s">
        <v>225</v>
      </c>
      <c r="X932" s="217"/>
    </row>
    <row r="933" spans="1:24" ht="156.75" hidden="1">
      <c r="A933" s="37" t="s">
        <v>158</v>
      </c>
      <c r="B933" s="37" t="s">
        <v>498</v>
      </c>
      <c r="C933" s="37" t="s">
        <v>498</v>
      </c>
      <c r="D933" s="37" t="s">
        <v>518</v>
      </c>
      <c r="E933" s="37">
        <v>12</v>
      </c>
      <c r="F933" s="37" t="s">
        <v>523</v>
      </c>
      <c r="G933" s="37" t="s">
        <v>35</v>
      </c>
      <c r="H933" s="37" t="s">
        <v>36</v>
      </c>
      <c r="I933" s="37" t="s">
        <v>37</v>
      </c>
      <c r="J933" s="62">
        <v>80</v>
      </c>
      <c r="K933" s="62" t="s">
        <v>521</v>
      </c>
      <c r="L933" s="201"/>
      <c r="M933" s="37">
        <v>1</v>
      </c>
      <c r="N933" s="37">
        <v>1493291</v>
      </c>
      <c r="O933" s="37" t="s">
        <v>524</v>
      </c>
      <c r="P933" s="37" t="s">
        <v>162</v>
      </c>
      <c r="Q933" s="60">
        <v>2350</v>
      </c>
      <c r="R933" s="60">
        <v>0</v>
      </c>
      <c r="S933" s="60">
        <f t="shared" si="14"/>
        <v>2350</v>
      </c>
      <c r="T933" s="37" t="s">
        <v>235</v>
      </c>
      <c r="U933" s="131" t="s">
        <v>2391</v>
      </c>
      <c r="V933" s="131" t="s">
        <v>235</v>
      </c>
      <c r="W933" s="216" t="s">
        <v>236</v>
      </c>
      <c r="X933" s="217"/>
    </row>
    <row r="934" spans="1:24" ht="114" hidden="1">
      <c r="A934" s="37" t="s">
        <v>158</v>
      </c>
      <c r="B934" s="37" t="s">
        <v>429</v>
      </c>
      <c r="C934" s="37" t="s">
        <v>429</v>
      </c>
      <c r="D934" s="37" t="s">
        <v>431</v>
      </c>
      <c r="E934" s="37">
        <v>15</v>
      </c>
      <c r="F934" s="37" t="s">
        <v>229</v>
      </c>
      <c r="G934" s="37" t="s">
        <v>145</v>
      </c>
      <c r="H934" s="37" t="s">
        <v>36</v>
      </c>
      <c r="I934" s="37" t="s">
        <v>46</v>
      </c>
      <c r="J934" s="62">
        <v>20</v>
      </c>
      <c r="K934" s="62" t="s">
        <v>436</v>
      </c>
      <c r="L934" s="62" t="s">
        <v>216</v>
      </c>
      <c r="M934" s="37">
        <v>1</v>
      </c>
      <c r="N934" s="37">
        <v>1222297</v>
      </c>
      <c r="O934" s="37" t="s">
        <v>437</v>
      </c>
      <c r="P934" s="37" t="s">
        <v>162</v>
      </c>
      <c r="Q934" s="60">
        <v>0</v>
      </c>
      <c r="R934" s="60">
        <v>0</v>
      </c>
      <c r="S934" s="60">
        <f t="shared" si="14"/>
        <v>0</v>
      </c>
      <c r="T934" s="37" t="s">
        <v>145</v>
      </c>
      <c r="U934" s="131" t="s">
        <v>2393</v>
      </c>
      <c r="V934" s="216" t="s">
        <v>230</v>
      </c>
      <c r="W934" s="216" t="s">
        <v>231</v>
      </c>
      <c r="X934" s="217"/>
    </row>
    <row r="935" spans="1:24" ht="114" hidden="1">
      <c r="A935" s="37" t="s">
        <v>158</v>
      </c>
      <c r="B935" s="37" t="s">
        <v>429</v>
      </c>
      <c r="C935" s="37" t="s">
        <v>429</v>
      </c>
      <c r="D935" s="37" t="s">
        <v>431</v>
      </c>
      <c r="E935" s="37">
        <v>15</v>
      </c>
      <c r="F935" s="56" t="s">
        <v>451</v>
      </c>
      <c r="G935" s="37" t="s">
        <v>145</v>
      </c>
      <c r="H935" s="37" t="s">
        <v>36</v>
      </c>
      <c r="I935" s="37" t="s">
        <v>46</v>
      </c>
      <c r="J935" s="62">
        <v>200</v>
      </c>
      <c r="K935" s="62" t="s">
        <v>433</v>
      </c>
      <c r="L935" s="62" t="s">
        <v>272</v>
      </c>
      <c r="M935" s="37">
        <v>1</v>
      </c>
      <c r="N935" s="37">
        <v>1492168</v>
      </c>
      <c r="O935" s="37" t="s">
        <v>434</v>
      </c>
      <c r="P935" s="37" t="s">
        <v>162</v>
      </c>
      <c r="Q935" s="60">
        <v>0</v>
      </c>
      <c r="R935" s="60">
        <v>0</v>
      </c>
      <c r="S935" s="60">
        <f t="shared" si="14"/>
        <v>0</v>
      </c>
      <c r="T935" s="37" t="s">
        <v>145</v>
      </c>
      <c r="V935" s="210" t="s">
        <v>48</v>
      </c>
      <c r="W935" s="131" t="s">
        <v>274</v>
      </c>
      <c r="X935" s="217"/>
    </row>
    <row r="936" spans="1:24" ht="85.5" hidden="1">
      <c r="A936" s="37" t="s">
        <v>158</v>
      </c>
      <c r="B936" s="37" t="s">
        <v>429</v>
      </c>
      <c r="C936" s="37" t="s">
        <v>429</v>
      </c>
      <c r="D936" s="37" t="s">
        <v>362</v>
      </c>
      <c r="E936" s="37">
        <v>15</v>
      </c>
      <c r="F936" s="37" t="s">
        <v>452</v>
      </c>
      <c r="G936" s="37" t="s">
        <v>145</v>
      </c>
      <c r="H936" s="37" t="s">
        <v>36</v>
      </c>
      <c r="I936" s="37" t="s">
        <v>46</v>
      </c>
      <c r="J936" s="62">
        <v>20</v>
      </c>
      <c r="K936" s="62" t="s">
        <v>436</v>
      </c>
      <c r="L936" s="62" t="s">
        <v>216</v>
      </c>
      <c r="M936" s="37">
        <v>1</v>
      </c>
      <c r="N936" s="37">
        <v>1222297</v>
      </c>
      <c r="O936" s="37" t="s">
        <v>437</v>
      </c>
      <c r="P936" s="37" t="s">
        <v>162</v>
      </c>
      <c r="Q936" s="60">
        <v>0</v>
      </c>
      <c r="R936" s="60">
        <v>0</v>
      </c>
      <c r="S936" s="60">
        <f t="shared" si="14"/>
        <v>0</v>
      </c>
      <c r="T936" s="37" t="s">
        <v>145</v>
      </c>
      <c r="V936" s="131" t="s">
        <v>48</v>
      </c>
      <c r="W936" s="131" t="s">
        <v>69</v>
      </c>
      <c r="X936" s="217"/>
    </row>
    <row r="937" spans="1:24" ht="85.5" hidden="1">
      <c r="A937" s="37" t="s">
        <v>158</v>
      </c>
      <c r="B937" s="37" t="s">
        <v>429</v>
      </c>
      <c r="C937" s="37" t="s">
        <v>429</v>
      </c>
      <c r="D937" s="37" t="s">
        <v>362</v>
      </c>
      <c r="E937" s="37">
        <v>15</v>
      </c>
      <c r="F937" s="37" t="s">
        <v>453</v>
      </c>
      <c r="G937" s="37" t="s">
        <v>145</v>
      </c>
      <c r="H937" s="37" t="s">
        <v>36</v>
      </c>
      <c r="I937" s="37" t="s">
        <v>46</v>
      </c>
      <c r="J937" s="62">
        <v>50</v>
      </c>
      <c r="K937" s="62" t="s">
        <v>436</v>
      </c>
      <c r="L937" s="62" t="s">
        <v>216</v>
      </c>
      <c r="M937" s="37">
        <v>1</v>
      </c>
      <c r="N937" s="37">
        <v>1222297</v>
      </c>
      <c r="O937" s="37" t="s">
        <v>437</v>
      </c>
      <c r="P937" s="37" t="s">
        <v>162</v>
      </c>
      <c r="Q937" s="60">
        <v>0</v>
      </c>
      <c r="R937" s="60">
        <v>0</v>
      </c>
      <c r="S937" s="60">
        <f t="shared" si="14"/>
        <v>0</v>
      </c>
      <c r="T937" s="37" t="s">
        <v>145</v>
      </c>
      <c r="U937" s="131" t="s">
        <v>2381</v>
      </c>
      <c r="V937" s="220" t="s">
        <v>176</v>
      </c>
      <c r="W937" s="216" t="s">
        <v>254</v>
      </c>
      <c r="X937" s="217"/>
    </row>
    <row r="938" spans="1:24" ht="114" hidden="1">
      <c r="A938" s="37" t="s">
        <v>158</v>
      </c>
      <c r="B938" s="37" t="s">
        <v>429</v>
      </c>
      <c r="C938" s="37" t="s">
        <v>429</v>
      </c>
      <c r="D938" s="37" t="s">
        <v>431</v>
      </c>
      <c r="E938" s="37">
        <v>15</v>
      </c>
      <c r="F938" s="37" t="s">
        <v>454</v>
      </c>
      <c r="G938" s="37" t="s">
        <v>145</v>
      </c>
      <c r="H938" s="37" t="s">
        <v>36</v>
      </c>
      <c r="I938" s="37" t="s">
        <v>46</v>
      </c>
      <c r="J938" s="62">
        <v>20</v>
      </c>
      <c r="K938" s="62" t="s">
        <v>436</v>
      </c>
      <c r="L938" s="62" t="s">
        <v>216</v>
      </c>
      <c r="M938" s="37">
        <v>1</v>
      </c>
      <c r="N938" s="37">
        <v>1222297</v>
      </c>
      <c r="O938" s="37" t="s">
        <v>437</v>
      </c>
      <c r="P938" s="37" t="s">
        <v>162</v>
      </c>
      <c r="Q938" s="60">
        <v>0</v>
      </c>
      <c r="R938" s="60">
        <v>0</v>
      </c>
      <c r="S938" s="60">
        <f t="shared" si="14"/>
        <v>0</v>
      </c>
      <c r="T938" s="37" t="s">
        <v>145</v>
      </c>
      <c r="U938" s="131"/>
      <c r="V938" s="131" t="s">
        <v>48</v>
      </c>
      <c r="W938" s="216" t="s">
        <v>455</v>
      </c>
      <c r="X938" s="217"/>
    </row>
    <row r="939" spans="1:24" ht="114" hidden="1">
      <c r="A939" s="37" t="s">
        <v>158</v>
      </c>
      <c r="B939" s="37" t="s">
        <v>429</v>
      </c>
      <c r="C939" s="37" t="s">
        <v>429</v>
      </c>
      <c r="D939" s="37" t="s">
        <v>431</v>
      </c>
      <c r="E939" s="37">
        <v>15</v>
      </c>
      <c r="F939" s="37" t="s">
        <v>456</v>
      </c>
      <c r="G939" s="37" t="s">
        <v>145</v>
      </c>
      <c r="H939" s="37" t="s">
        <v>36</v>
      </c>
      <c r="I939" s="37" t="s">
        <v>46</v>
      </c>
      <c r="J939" s="62">
        <v>10</v>
      </c>
      <c r="K939" s="62" t="s">
        <v>436</v>
      </c>
      <c r="L939" s="62" t="s">
        <v>216</v>
      </c>
      <c r="M939" s="37">
        <v>1</v>
      </c>
      <c r="N939" s="37">
        <v>1222297</v>
      </c>
      <c r="O939" s="37" t="s">
        <v>437</v>
      </c>
      <c r="P939" s="37" t="s">
        <v>162</v>
      </c>
      <c r="Q939" s="60">
        <v>0</v>
      </c>
      <c r="R939" s="60">
        <v>0</v>
      </c>
      <c r="S939" s="60">
        <f t="shared" si="14"/>
        <v>0</v>
      </c>
      <c r="T939" s="37" t="s">
        <v>145</v>
      </c>
      <c r="U939" s="131"/>
      <c r="V939" s="216" t="s">
        <v>56</v>
      </c>
      <c r="W939" s="216" t="s">
        <v>57</v>
      </c>
      <c r="X939" s="217"/>
    </row>
    <row r="940" spans="1:24" ht="114" hidden="1">
      <c r="A940" s="37" t="s">
        <v>158</v>
      </c>
      <c r="B940" s="37" t="s">
        <v>429</v>
      </c>
      <c r="C940" s="37" t="s">
        <v>429</v>
      </c>
      <c r="D940" s="37" t="s">
        <v>431</v>
      </c>
      <c r="E940" s="37">
        <v>15</v>
      </c>
      <c r="F940" s="37" t="s">
        <v>457</v>
      </c>
      <c r="G940" s="37" t="s">
        <v>145</v>
      </c>
      <c r="H940" s="37" t="s">
        <v>36</v>
      </c>
      <c r="I940" s="37" t="s">
        <v>46</v>
      </c>
      <c r="J940" s="62">
        <v>20</v>
      </c>
      <c r="K940" s="62" t="s">
        <v>436</v>
      </c>
      <c r="L940" s="62" t="s">
        <v>216</v>
      </c>
      <c r="M940" s="37">
        <v>1</v>
      </c>
      <c r="N940" s="37">
        <v>1222297</v>
      </c>
      <c r="O940" s="37" t="s">
        <v>437</v>
      </c>
      <c r="P940" s="37" t="s">
        <v>162</v>
      </c>
      <c r="Q940" s="60">
        <v>0</v>
      </c>
      <c r="R940" s="60">
        <v>0</v>
      </c>
      <c r="S940" s="60">
        <f t="shared" si="14"/>
        <v>0</v>
      </c>
      <c r="T940" s="37" t="s">
        <v>145</v>
      </c>
      <c r="U940" s="131"/>
      <c r="V940" s="131" t="s">
        <v>63</v>
      </c>
      <c r="W940" s="216" t="s">
        <v>64</v>
      </c>
      <c r="X940" s="217"/>
    </row>
    <row r="941" spans="1:24" ht="114" hidden="1">
      <c r="A941" s="37" t="s">
        <v>158</v>
      </c>
      <c r="B941" s="37" t="s">
        <v>429</v>
      </c>
      <c r="C941" s="37" t="s">
        <v>429</v>
      </c>
      <c r="D941" s="37" t="s">
        <v>431</v>
      </c>
      <c r="E941" s="37">
        <v>15</v>
      </c>
      <c r="F941" s="37" t="s">
        <v>458</v>
      </c>
      <c r="G941" s="37" t="s">
        <v>145</v>
      </c>
      <c r="H941" s="37" t="s">
        <v>36</v>
      </c>
      <c r="I941" s="37" t="s">
        <v>46</v>
      </c>
      <c r="J941" s="62">
        <v>100</v>
      </c>
      <c r="K941" s="62" t="s">
        <v>459</v>
      </c>
      <c r="L941" s="62" t="s">
        <v>272</v>
      </c>
      <c r="M941" s="37">
        <v>1</v>
      </c>
      <c r="N941" s="37">
        <v>1492168</v>
      </c>
      <c r="O941" s="37" t="s">
        <v>434</v>
      </c>
      <c r="P941" s="37" t="s">
        <v>162</v>
      </c>
      <c r="Q941" s="60">
        <v>0</v>
      </c>
      <c r="R941" s="60">
        <v>0</v>
      </c>
      <c r="S941" s="60">
        <f t="shared" si="14"/>
        <v>0</v>
      </c>
      <c r="T941" s="37" t="s">
        <v>145</v>
      </c>
      <c r="U941" s="37" t="s">
        <v>2381</v>
      </c>
      <c r="V941" s="37" t="s">
        <v>176</v>
      </c>
      <c r="W941" s="216" t="s">
        <v>460</v>
      </c>
      <c r="X941" s="217"/>
    </row>
    <row r="942" spans="1:24" ht="213.75" hidden="1">
      <c r="A942" s="37" t="s">
        <v>158</v>
      </c>
      <c r="B942" s="37" t="s">
        <v>498</v>
      </c>
      <c r="C942" s="37" t="s">
        <v>498</v>
      </c>
      <c r="D942" s="37" t="s">
        <v>499</v>
      </c>
      <c r="E942" s="37">
        <v>15</v>
      </c>
      <c r="F942" s="37" t="s">
        <v>525</v>
      </c>
      <c r="G942" s="37" t="s">
        <v>145</v>
      </c>
      <c r="H942" s="37" t="s">
        <v>36</v>
      </c>
      <c r="I942" s="37" t="s">
        <v>46</v>
      </c>
      <c r="J942" s="62">
        <v>30</v>
      </c>
      <c r="K942" s="62" t="s">
        <v>501</v>
      </c>
      <c r="L942" s="62" t="s">
        <v>216</v>
      </c>
      <c r="M942" s="37">
        <v>1</v>
      </c>
      <c r="N942" s="37">
        <v>2110511</v>
      </c>
      <c r="O942" s="37" t="s">
        <v>502</v>
      </c>
      <c r="P942" s="37" t="s">
        <v>162</v>
      </c>
      <c r="Q942" s="60">
        <v>0</v>
      </c>
      <c r="R942" s="60">
        <v>0</v>
      </c>
      <c r="S942" s="60">
        <f t="shared" si="14"/>
        <v>0</v>
      </c>
      <c r="T942" s="37" t="s">
        <v>145</v>
      </c>
      <c r="U942" s="37" t="s">
        <v>2388</v>
      </c>
      <c r="V942" s="131" t="s">
        <v>503</v>
      </c>
      <c r="W942" s="216" t="s">
        <v>504</v>
      </c>
      <c r="X942" s="217"/>
    </row>
    <row r="943" spans="1:24" ht="85.5" hidden="1">
      <c r="A943" s="37" t="s">
        <v>158</v>
      </c>
      <c r="B943" s="37" t="s">
        <v>429</v>
      </c>
      <c r="C943" s="37" t="s">
        <v>429</v>
      </c>
      <c r="D943" s="37" t="s">
        <v>362</v>
      </c>
      <c r="E943" s="37">
        <v>15</v>
      </c>
      <c r="F943" s="37" t="s">
        <v>461</v>
      </c>
      <c r="G943" s="37" t="s">
        <v>35</v>
      </c>
      <c r="H943" s="37" t="s">
        <v>265</v>
      </c>
      <c r="I943" s="37" t="s">
        <v>37</v>
      </c>
      <c r="J943" s="62">
        <v>588</v>
      </c>
      <c r="K943" s="37" t="s">
        <v>462</v>
      </c>
      <c r="L943" s="201"/>
      <c r="M943" s="37">
        <v>1</v>
      </c>
      <c r="N943" s="37">
        <v>1493407</v>
      </c>
      <c r="O943" s="37" t="s">
        <v>279</v>
      </c>
      <c r="P943" s="37" t="s">
        <v>162</v>
      </c>
      <c r="Q943" s="60"/>
      <c r="R943" s="60">
        <v>9500</v>
      </c>
      <c r="S943" s="60">
        <f t="shared" si="14"/>
        <v>9500</v>
      </c>
      <c r="T943" s="37" t="s">
        <v>228</v>
      </c>
      <c r="U943" s="131" t="s">
        <v>2394</v>
      </c>
      <c r="V943" s="131" t="s">
        <v>148</v>
      </c>
      <c r="W943" s="216" t="s">
        <v>149</v>
      </c>
      <c r="X943" s="217"/>
    </row>
    <row r="944" spans="1:24" ht="114" hidden="1">
      <c r="A944" s="37" t="s">
        <v>158</v>
      </c>
      <c r="B944" s="37" t="s">
        <v>429</v>
      </c>
      <c r="C944" s="37" t="s">
        <v>429</v>
      </c>
      <c r="D944" s="37" t="s">
        <v>431</v>
      </c>
      <c r="E944" s="37">
        <v>15</v>
      </c>
      <c r="F944" s="37" t="s">
        <v>463</v>
      </c>
      <c r="G944" s="37" t="s">
        <v>145</v>
      </c>
      <c r="H944" s="37" t="s">
        <v>36</v>
      </c>
      <c r="I944" s="37" t="s">
        <v>46</v>
      </c>
      <c r="J944" s="62">
        <v>20</v>
      </c>
      <c r="K944" s="37" t="s">
        <v>436</v>
      </c>
      <c r="L944" s="37" t="s">
        <v>216</v>
      </c>
      <c r="M944" s="37">
        <v>1</v>
      </c>
      <c r="N944" s="37">
        <v>1222297</v>
      </c>
      <c r="O944" s="37" t="s">
        <v>437</v>
      </c>
      <c r="P944" s="37" t="s">
        <v>162</v>
      </c>
      <c r="Q944" s="60">
        <v>0</v>
      </c>
      <c r="R944" s="60">
        <v>0</v>
      </c>
      <c r="S944" s="60">
        <f t="shared" si="14"/>
        <v>0</v>
      </c>
      <c r="T944" s="37" t="s">
        <v>145</v>
      </c>
      <c r="U944" s="37"/>
      <c r="V944" s="131" t="s">
        <v>48</v>
      </c>
      <c r="W944" s="216" t="s">
        <v>464</v>
      </c>
      <c r="X944" s="217"/>
    </row>
    <row r="945" spans="1:24" ht="85.5" hidden="1">
      <c r="A945" s="37" t="s">
        <v>158</v>
      </c>
      <c r="B945" s="37" t="s">
        <v>498</v>
      </c>
      <c r="C945" s="37" t="s">
        <v>498</v>
      </c>
      <c r="D945" s="37" t="s">
        <v>505</v>
      </c>
      <c r="E945" s="37">
        <v>12</v>
      </c>
      <c r="F945" s="37" t="s">
        <v>506</v>
      </c>
      <c r="G945" s="37" t="s">
        <v>145</v>
      </c>
      <c r="H945" s="37" t="s">
        <v>36</v>
      </c>
      <c r="I945" s="37" t="s">
        <v>46</v>
      </c>
      <c r="J945" s="62">
        <v>30</v>
      </c>
      <c r="K945" s="37" t="s">
        <v>507</v>
      </c>
      <c r="L945" s="37" t="s">
        <v>152</v>
      </c>
      <c r="M945" s="37">
        <v>1</v>
      </c>
      <c r="N945" s="37">
        <v>1568278</v>
      </c>
      <c r="O945" s="37" t="s">
        <v>508</v>
      </c>
      <c r="P945" s="37" t="s">
        <v>162</v>
      </c>
      <c r="Q945" s="60">
        <v>0</v>
      </c>
      <c r="R945" s="60">
        <v>0</v>
      </c>
      <c r="S945" s="60">
        <f t="shared" si="14"/>
        <v>0</v>
      </c>
      <c r="T945" s="37" t="s">
        <v>145</v>
      </c>
      <c r="U945" s="37" t="s">
        <v>2388</v>
      </c>
      <c r="V945" s="131" t="s">
        <v>48</v>
      </c>
      <c r="W945" s="216" t="s">
        <v>188</v>
      </c>
      <c r="X945" s="217"/>
    </row>
    <row r="946" spans="1:24" ht="85.5" hidden="1">
      <c r="A946" s="37" t="s">
        <v>158</v>
      </c>
      <c r="B946" s="37" t="s">
        <v>498</v>
      </c>
      <c r="C946" s="37" t="s">
        <v>498</v>
      </c>
      <c r="D946" s="37" t="s">
        <v>505</v>
      </c>
      <c r="E946" s="37">
        <v>12</v>
      </c>
      <c r="F946" s="37" t="s">
        <v>506</v>
      </c>
      <c r="G946" s="37" t="s">
        <v>145</v>
      </c>
      <c r="H946" s="37" t="s">
        <v>36</v>
      </c>
      <c r="I946" s="37" t="s">
        <v>46</v>
      </c>
      <c r="J946" s="62">
        <v>30</v>
      </c>
      <c r="K946" s="37" t="s">
        <v>509</v>
      </c>
      <c r="L946" s="37" t="s">
        <v>356</v>
      </c>
      <c r="M946" s="37">
        <v>1</v>
      </c>
      <c r="N946" s="37">
        <v>2090964</v>
      </c>
      <c r="O946" s="37" t="s">
        <v>510</v>
      </c>
      <c r="P946" s="37" t="s">
        <v>268</v>
      </c>
      <c r="Q946" s="60">
        <v>0</v>
      </c>
      <c r="R946" s="60">
        <v>0</v>
      </c>
      <c r="S946" s="60">
        <f t="shared" si="14"/>
        <v>0</v>
      </c>
      <c r="T946" s="37" t="s">
        <v>145</v>
      </c>
      <c r="U946" s="37" t="s">
        <v>2388</v>
      </c>
      <c r="V946" s="131" t="s">
        <v>48</v>
      </c>
      <c r="W946" s="216" t="s">
        <v>188</v>
      </c>
      <c r="X946" s="217"/>
    </row>
    <row r="947" spans="1:24" ht="384.75" hidden="1">
      <c r="A947" s="37" t="s">
        <v>158</v>
      </c>
      <c r="B947" s="37" t="s">
        <v>617</v>
      </c>
      <c r="C947" s="37" t="s">
        <v>617</v>
      </c>
      <c r="D947" s="37" t="s">
        <v>653</v>
      </c>
      <c r="E947" s="37">
        <v>15</v>
      </c>
      <c r="F947" s="37" t="s">
        <v>785</v>
      </c>
      <c r="G947" s="37" t="s">
        <v>45</v>
      </c>
      <c r="H947" s="37" t="s">
        <v>36</v>
      </c>
      <c r="I947" s="37" t="s">
        <v>37</v>
      </c>
      <c r="J947" s="62">
        <v>40</v>
      </c>
      <c r="K947" s="37" t="s">
        <v>786</v>
      </c>
      <c r="L947" s="201"/>
      <c r="M947" s="37">
        <v>5</v>
      </c>
      <c r="N947" s="37"/>
      <c r="O947" s="37"/>
      <c r="P947" s="37" t="s">
        <v>162</v>
      </c>
      <c r="Q947" s="60">
        <v>0</v>
      </c>
      <c r="R947" s="60">
        <v>2250</v>
      </c>
      <c r="S947" s="60">
        <f t="shared" si="14"/>
        <v>11250</v>
      </c>
      <c r="T947" s="37" t="s">
        <v>41</v>
      </c>
      <c r="U947" s="37" t="s">
        <v>2395</v>
      </c>
      <c r="V947" s="216" t="s">
        <v>184</v>
      </c>
      <c r="W947" s="216" t="s">
        <v>248</v>
      </c>
      <c r="X947" s="219" t="s">
        <v>78</v>
      </c>
    </row>
    <row r="948" spans="1:24" ht="384.75" hidden="1">
      <c r="A948" s="37" t="s">
        <v>158</v>
      </c>
      <c r="B948" s="37" t="s">
        <v>617</v>
      </c>
      <c r="C948" s="37" t="s">
        <v>617</v>
      </c>
      <c r="D948" s="37" t="s">
        <v>653</v>
      </c>
      <c r="E948" s="37">
        <v>15</v>
      </c>
      <c r="F948" s="37" t="s">
        <v>787</v>
      </c>
      <c r="G948" s="37" t="s">
        <v>45</v>
      </c>
      <c r="H948" s="37" t="s">
        <v>36</v>
      </c>
      <c r="I948" s="37" t="s">
        <v>37</v>
      </c>
      <c r="J948" s="62">
        <v>62</v>
      </c>
      <c r="K948" s="37" t="s">
        <v>788</v>
      </c>
      <c r="L948" s="201"/>
      <c r="M948" s="37">
        <v>7</v>
      </c>
      <c r="N948" s="37"/>
      <c r="O948" s="37"/>
      <c r="P948" s="37" t="s">
        <v>162</v>
      </c>
      <c r="Q948" s="60">
        <v>0</v>
      </c>
      <c r="R948" s="60">
        <v>2250</v>
      </c>
      <c r="S948" s="60">
        <f t="shared" si="14"/>
        <v>15750</v>
      </c>
      <c r="T948" s="37" t="s">
        <v>41</v>
      </c>
      <c r="U948" s="37" t="s">
        <v>2395</v>
      </c>
      <c r="V948" s="216" t="s">
        <v>184</v>
      </c>
      <c r="W948" s="216" t="s">
        <v>248</v>
      </c>
      <c r="X948" s="219" t="s">
        <v>78</v>
      </c>
    </row>
    <row r="949" spans="1:24" ht="384.75" hidden="1">
      <c r="A949" s="37" t="s">
        <v>158</v>
      </c>
      <c r="B949" s="37" t="s">
        <v>617</v>
      </c>
      <c r="C949" s="37" t="s">
        <v>617</v>
      </c>
      <c r="D949" s="37" t="s">
        <v>653</v>
      </c>
      <c r="E949" s="37">
        <v>15</v>
      </c>
      <c r="F949" s="37" t="s">
        <v>789</v>
      </c>
      <c r="G949" s="37" t="s">
        <v>45</v>
      </c>
      <c r="H949" s="37" t="s">
        <v>36</v>
      </c>
      <c r="I949" s="37" t="s">
        <v>37</v>
      </c>
      <c r="J949" s="62">
        <v>64</v>
      </c>
      <c r="K949" s="37" t="s">
        <v>790</v>
      </c>
      <c r="L949" s="201"/>
      <c r="M949" s="37">
        <v>5</v>
      </c>
      <c r="N949" s="37"/>
      <c r="O949" s="37"/>
      <c r="P949" s="37" t="s">
        <v>162</v>
      </c>
      <c r="Q949" s="60">
        <v>0</v>
      </c>
      <c r="R949" s="60">
        <v>3000</v>
      </c>
      <c r="S949" s="60">
        <f t="shared" si="14"/>
        <v>15000</v>
      </c>
      <c r="T949" s="37" t="s">
        <v>41</v>
      </c>
      <c r="U949" s="37" t="s">
        <v>2396</v>
      </c>
      <c r="V949" s="216" t="s">
        <v>184</v>
      </c>
      <c r="W949" s="216" t="s">
        <v>248</v>
      </c>
      <c r="X949" s="219" t="s">
        <v>78</v>
      </c>
    </row>
    <row r="950" spans="1:24" ht="384.75" hidden="1">
      <c r="A950" s="37" t="s">
        <v>158</v>
      </c>
      <c r="B950" s="37" t="s">
        <v>617</v>
      </c>
      <c r="C950" s="37" t="s">
        <v>617</v>
      </c>
      <c r="D950" s="37" t="s">
        <v>653</v>
      </c>
      <c r="E950" s="37">
        <v>15</v>
      </c>
      <c r="F950" s="37" t="s">
        <v>791</v>
      </c>
      <c r="G950" s="37" t="s">
        <v>45</v>
      </c>
      <c r="H950" s="37" t="s">
        <v>36</v>
      </c>
      <c r="I950" s="37" t="s">
        <v>46</v>
      </c>
      <c r="J950" s="62">
        <v>8</v>
      </c>
      <c r="K950" s="37" t="s">
        <v>297</v>
      </c>
      <c r="L950" s="201"/>
      <c r="M950" s="37">
        <v>40</v>
      </c>
      <c r="N950" s="37"/>
      <c r="O950" s="37"/>
      <c r="P950" s="37" t="s">
        <v>162</v>
      </c>
      <c r="Q950" s="60">
        <v>0</v>
      </c>
      <c r="R950" s="60">
        <v>0</v>
      </c>
      <c r="S950" s="60">
        <f t="shared" si="14"/>
        <v>0</v>
      </c>
      <c r="T950" s="37" t="s">
        <v>41</v>
      </c>
      <c r="U950" s="37" t="s">
        <v>2397</v>
      </c>
      <c r="V950" s="216" t="s">
        <v>184</v>
      </c>
      <c r="W950" s="216" t="s">
        <v>248</v>
      </c>
      <c r="X950" s="219" t="s">
        <v>78</v>
      </c>
    </row>
    <row r="951" spans="1:24" ht="199.5" hidden="1">
      <c r="A951" s="37" t="s">
        <v>158</v>
      </c>
      <c r="B951" s="37" t="s">
        <v>617</v>
      </c>
      <c r="C951" s="37" t="s">
        <v>692</v>
      </c>
      <c r="D951" s="37" t="s">
        <v>693</v>
      </c>
      <c r="E951" s="37">
        <v>15</v>
      </c>
      <c r="F951" s="37" t="s">
        <v>694</v>
      </c>
      <c r="G951" s="37" t="s">
        <v>35</v>
      </c>
      <c r="H951" s="37" t="s">
        <v>36</v>
      </c>
      <c r="I951" s="37" t="s">
        <v>37</v>
      </c>
      <c r="J951" s="62">
        <v>40</v>
      </c>
      <c r="K951" s="37" t="s">
        <v>406</v>
      </c>
      <c r="L951" s="201"/>
      <c r="M951" s="37">
        <v>1</v>
      </c>
      <c r="N951" s="37">
        <v>1445476</v>
      </c>
      <c r="O951" s="37" t="s">
        <v>695</v>
      </c>
      <c r="P951" s="37" t="s">
        <v>162</v>
      </c>
      <c r="Q951" s="60">
        <v>0</v>
      </c>
      <c r="R951" s="60">
        <v>2250</v>
      </c>
      <c r="S951" s="60">
        <f t="shared" si="14"/>
        <v>2250</v>
      </c>
      <c r="T951" s="37" t="s">
        <v>41</v>
      </c>
      <c r="U951" s="37" t="s">
        <v>2398</v>
      </c>
      <c r="V951" s="210" t="s">
        <v>184</v>
      </c>
      <c r="W951" s="216" t="s">
        <v>696</v>
      </c>
      <c r="X951" s="215" t="s">
        <v>78</v>
      </c>
    </row>
    <row r="952" spans="1:24" ht="199.5" hidden="1">
      <c r="A952" s="37" t="s">
        <v>158</v>
      </c>
      <c r="B952" s="37" t="s">
        <v>617</v>
      </c>
      <c r="C952" s="37" t="s">
        <v>692</v>
      </c>
      <c r="D952" s="37" t="s">
        <v>693</v>
      </c>
      <c r="E952" s="37">
        <v>15</v>
      </c>
      <c r="F952" s="37" t="s">
        <v>694</v>
      </c>
      <c r="G952" s="37" t="s">
        <v>35</v>
      </c>
      <c r="H952" s="37" t="s">
        <v>36</v>
      </c>
      <c r="I952" s="37" t="s">
        <v>37</v>
      </c>
      <c r="J952" s="62">
        <v>40</v>
      </c>
      <c r="K952" s="37" t="s">
        <v>406</v>
      </c>
      <c r="L952" s="201"/>
      <c r="M952" s="37">
        <v>1</v>
      </c>
      <c r="N952" s="37">
        <v>2325758</v>
      </c>
      <c r="O952" s="37" t="s">
        <v>697</v>
      </c>
      <c r="P952" s="37" t="s">
        <v>162</v>
      </c>
      <c r="Q952" s="60">
        <v>0</v>
      </c>
      <c r="R952" s="60">
        <v>2250</v>
      </c>
      <c r="S952" s="60">
        <f t="shared" si="14"/>
        <v>2250</v>
      </c>
      <c r="T952" s="37" t="s">
        <v>41</v>
      </c>
      <c r="U952" s="37" t="s">
        <v>2398</v>
      </c>
      <c r="V952" s="210" t="s">
        <v>184</v>
      </c>
      <c r="W952" s="216" t="s">
        <v>696</v>
      </c>
      <c r="X952" s="215" t="s">
        <v>78</v>
      </c>
    </row>
    <row r="953" spans="1:24" ht="199.5" hidden="1">
      <c r="A953" s="37" t="s">
        <v>158</v>
      </c>
      <c r="B953" s="37" t="s">
        <v>617</v>
      </c>
      <c r="C953" s="37" t="s">
        <v>692</v>
      </c>
      <c r="D953" s="37" t="s">
        <v>693</v>
      </c>
      <c r="E953" s="37">
        <v>15</v>
      </c>
      <c r="F953" s="37" t="s">
        <v>694</v>
      </c>
      <c r="G953" s="37" t="s">
        <v>35</v>
      </c>
      <c r="H953" s="37" t="s">
        <v>36</v>
      </c>
      <c r="I953" s="37" t="s">
        <v>37</v>
      </c>
      <c r="J953" s="62">
        <v>40</v>
      </c>
      <c r="K953" s="37" t="s">
        <v>406</v>
      </c>
      <c r="L953" s="201"/>
      <c r="M953" s="37">
        <v>1</v>
      </c>
      <c r="N953" s="37">
        <v>1367615</v>
      </c>
      <c r="O953" s="37" t="s">
        <v>698</v>
      </c>
      <c r="P953" s="37" t="s">
        <v>162</v>
      </c>
      <c r="Q953" s="60">
        <v>0</v>
      </c>
      <c r="R953" s="60">
        <v>2250</v>
      </c>
      <c r="S953" s="60">
        <f t="shared" si="14"/>
        <v>2250</v>
      </c>
      <c r="T953" s="37" t="s">
        <v>41</v>
      </c>
      <c r="U953" s="37" t="s">
        <v>2398</v>
      </c>
      <c r="V953" s="210" t="s">
        <v>184</v>
      </c>
      <c r="W953" s="216" t="s">
        <v>696</v>
      </c>
      <c r="X953" s="215" t="s">
        <v>78</v>
      </c>
    </row>
    <row r="954" spans="1:24" ht="199.5" hidden="1">
      <c r="A954" s="37" t="s">
        <v>158</v>
      </c>
      <c r="B954" s="37" t="s">
        <v>617</v>
      </c>
      <c r="C954" s="37" t="s">
        <v>692</v>
      </c>
      <c r="D954" s="37" t="s">
        <v>693</v>
      </c>
      <c r="E954" s="37">
        <v>15</v>
      </c>
      <c r="F954" s="37" t="s">
        <v>699</v>
      </c>
      <c r="G954" s="37" t="s">
        <v>35</v>
      </c>
      <c r="H954" s="37" t="s">
        <v>36</v>
      </c>
      <c r="I954" s="37" t="s">
        <v>37</v>
      </c>
      <c r="J954" s="62">
        <v>40</v>
      </c>
      <c r="K954" s="37" t="s">
        <v>408</v>
      </c>
      <c r="L954" s="201"/>
      <c r="M954" s="37">
        <v>1</v>
      </c>
      <c r="N954" s="37">
        <v>1568125</v>
      </c>
      <c r="O954" s="37" t="s">
        <v>700</v>
      </c>
      <c r="P954" s="37" t="s">
        <v>162</v>
      </c>
      <c r="Q954" s="60">
        <v>0</v>
      </c>
      <c r="R954" s="60">
        <v>2250</v>
      </c>
      <c r="S954" s="60">
        <f t="shared" si="14"/>
        <v>2250</v>
      </c>
      <c r="T954" s="37" t="s">
        <v>41</v>
      </c>
      <c r="U954" s="37" t="s">
        <v>2525</v>
      </c>
      <c r="V954" s="210" t="s">
        <v>184</v>
      </c>
      <c r="W954" s="216" t="s">
        <v>696</v>
      </c>
      <c r="X954" s="215" t="s">
        <v>78</v>
      </c>
    </row>
    <row r="955" spans="1:24" ht="199.5" hidden="1">
      <c r="A955" s="37" t="s">
        <v>158</v>
      </c>
      <c r="B955" s="37" t="s">
        <v>617</v>
      </c>
      <c r="C955" s="37" t="s">
        <v>692</v>
      </c>
      <c r="D955" s="37" t="s">
        <v>693</v>
      </c>
      <c r="E955" s="37">
        <v>15</v>
      </c>
      <c r="F955" s="37" t="s">
        <v>701</v>
      </c>
      <c r="G955" s="37" t="s">
        <v>35</v>
      </c>
      <c r="H955" s="37" t="s">
        <v>36</v>
      </c>
      <c r="I955" s="37" t="s">
        <v>37</v>
      </c>
      <c r="J955" s="62">
        <v>40</v>
      </c>
      <c r="K955" s="37" t="s">
        <v>408</v>
      </c>
      <c r="L955" s="201"/>
      <c r="M955" s="37">
        <v>1</v>
      </c>
      <c r="N955" s="37">
        <v>1568927</v>
      </c>
      <c r="O955" s="37" t="s">
        <v>702</v>
      </c>
      <c r="P955" s="37" t="s">
        <v>162</v>
      </c>
      <c r="Q955" s="60">
        <v>0</v>
      </c>
      <c r="R955" s="60">
        <v>2500</v>
      </c>
      <c r="S955" s="60">
        <f t="shared" si="14"/>
        <v>2500</v>
      </c>
      <c r="T955" s="37" t="s">
        <v>41</v>
      </c>
      <c r="U955" s="37" t="s">
        <v>2526</v>
      </c>
      <c r="V955" s="210" t="s">
        <v>184</v>
      </c>
      <c r="W955" s="216" t="s">
        <v>696</v>
      </c>
      <c r="X955" s="215" t="s">
        <v>78</v>
      </c>
    </row>
    <row r="956" spans="1:24" ht="199.5" hidden="1">
      <c r="A956" s="37" t="s">
        <v>158</v>
      </c>
      <c r="B956" s="37" t="s">
        <v>617</v>
      </c>
      <c r="C956" s="37" t="s">
        <v>692</v>
      </c>
      <c r="D956" s="37" t="s">
        <v>693</v>
      </c>
      <c r="E956" s="37">
        <v>15</v>
      </c>
      <c r="F956" s="37" t="s">
        <v>703</v>
      </c>
      <c r="G956" s="37" t="s">
        <v>35</v>
      </c>
      <c r="H956" s="37" t="s">
        <v>36</v>
      </c>
      <c r="I956" s="37" t="s">
        <v>37</v>
      </c>
      <c r="J956" s="62">
        <v>16</v>
      </c>
      <c r="K956" s="37" t="s">
        <v>704</v>
      </c>
      <c r="L956" s="201"/>
      <c r="M956" s="37">
        <v>1</v>
      </c>
      <c r="N956" s="37">
        <v>1405631</v>
      </c>
      <c r="O956" s="37" t="s">
        <v>705</v>
      </c>
      <c r="P956" s="37" t="s">
        <v>162</v>
      </c>
      <c r="Q956" s="60">
        <v>380</v>
      </c>
      <c r="R956" s="60">
        <v>1500</v>
      </c>
      <c r="S956" s="60">
        <f t="shared" si="14"/>
        <v>1880</v>
      </c>
      <c r="T956" s="37" t="s">
        <v>41</v>
      </c>
      <c r="U956" s="131" t="s">
        <v>2401</v>
      </c>
      <c r="V956" s="131" t="s">
        <v>184</v>
      </c>
      <c r="W956" s="216" t="s">
        <v>706</v>
      </c>
      <c r="X956" s="215" t="s">
        <v>78</v>
      </c>
    </row>
    <row r="957" spans="1:24" ht="199.5" hidden="1">
      <c r="A957" s="37" t="s">
        <v>158</v>
      </c>
      <c r="B957" s="37" t="s">
        <v>617</v>
      </c>
      <c r="C957" s="37" t="s">
        <v>692</v>
      </c>
      <c r="D957" s="37" t="s">
        <v>693</v>
      </c>
      <c r="E957" s="37">
        <v>15</v>
      </c>
      <c r="F957" s="37" t="s">
        <v>703</v>
      </c>
      <c r="G957" s="37" t="s">
        <v>35</v>
      </c>
      <c r="H957" s="37" t="s">
        <v>36</v>
      </c>
      <c r="I957" s="37" t="s">
        <v>37</v>
      </c>
      <c r="J957" s="62">
        <v>16</v>
      </c>
      <c r="K957" s="37" t="s">
        <v>707</v>
      </c>
      <c r="L957" s="201"/>
      <c r="M957" s="37">
        <v>1</v>
      </c>
      <c r="N957" s="37">
        <v>1367615</v>
      </c>
      <c r="O957" s="37" t="s">
        <v>698</v>
      </c>
      <c r="P957" s="37" t="s">
        <v>162</v>
      </c>
      <c r="Q957" s="60">
        <v>380</v>
      </c>
      <c r="R957" s="60">
        <v>1500</v>
      </c>
      <c r="S957" s="60">
        <f t="shared" si="14"/>
        <v>1880</v>
      </c>
      <c r="T957" s="37" t="s">
        <v>41</v>
      </c>
      <c r="U957" s="131" t="s">
        <v>2401</v>
      </c>
      <c r="V957" s="131" t="s">
        <v>184</v>
      </c>
      <c r="W957" s="216" t="s">
        <v>706</v>
      </c>
      <c r="X957" s="215" t="s">
        <v>78</v>
      </c>
    </row>
    <row r="958" spans="1:24" ht="199.5" hidden="1">
      <c r="A958" s="37" t="s">
        <v>158</v>
      </c>
      <c r="B958" s="37" t="s">
        <v>617</v>
      </c>
      <c r="C958" s="37" t="s">
        <v>692</v>
      </c>
      <c r="D958" s="37" t="s">
        <v>693</v>
      </c>
      <c r="E958" s="37">
        <v>15</v>
      </c>
      <c r="F958" s="37" t="s">
        <v>703</v>
      </c>
      <c r="G958" s="37" t="s">
        <v>35</v>
      </c>
      <c r="H958" s="37" t="s">
        <v>36</v>
      </c>
      <c r="I958" s="37" t="s">
        <v>37</v>
      </c>
      <c r="J958" s="62">
        <v>16</v>
      </c>
      <c r="K958" s="37" t="s">
        <v>707</v>
      </c>
      <c r="L958" s="201"/>
      <c r="M958" s="37">
        <v>1</v>
      </c>
      <c r="N958" s="37">
        <v>1568125</v>
      </c>
      <c r="O958" s="37" t="s">
        <v>700</v>
      </c>
      <c r="P958" s="37" t="s">
        <v>162</v>
      </c>
      <c r="Q958" s="60">
        <v>380</v>
      </c>
      <c r="R958" s="60">
        <v>1500</v>
      </c>
      <c r="S958" s="60">
        <f t="shared" si="14"/>
        <v>1880</v>
      </c>
      <c r="T958" s="37" t="s">
        <v>41</v>
      </c>
      <c r="U958" s="131" t="s">
        <v>2401</v>
      </c>
      <c r="V958" s="131" t="s">
        <v>184</v>
      </c>
      <c r="W958" s="216" t="s">
        <v>706</v>
      </c>
      <c r="X958" s="215" t="s">
        <v>78</v>
      </c>
    </row>
    <row r="959" spans="1:24" ht="199.5" hidden="1">
      <c r="A959" s="37" t="s">
        <v>158</v>
      </c>
      <c r="B959" s="37" t="s">
        <v>617</v>
      </c>
      <c r="C959" s="37" t="s">
        <v>692</v>
      </c>
      <c r="D959" s="37" t="s">
        <v>693</v>
      </c>
      <c r="E959" s="37">
        <v>15</v>
      </c>
      <c r="F959" s="37" t="s">
        <v>708</v>
      </c>
      <c r="G959" s="37" t="s">
        <v>35</v>
      </c>
      <c r="H959" s="37" t="s">
        <v>36</v>
      </c>
      <c r="I959" s="37" t="s">
        <v>37</v>
      </c>
      <c r="J959" s="62">
        <v>16</v>
      </c>
      <c r="K959" s="37" t="s">
        <v>707</v>
      </c>
      <c r="L959" s="201"/>
      <c r="M959" s="37">
        <v>1</v>
      </c>
      <c r="N959" s="37">
        <v>1491425</v>
      </c>
      <c r="O959" s="37" t="s">
        <v>709</v>
      </c>
      <c r="P959" s="37" t="s">
        <v>162</v>
      </c>
      <c r="Q959" s="60">
        <v>380</v>
      </c>
      <c r="R959" s="60">
        <v>1500</v>
      </c>
      <c r="S959" s="60">
        <f t="shared" si="14"/>
        <v>1880</v>
      </c>
      <c r="T959" s="37" t="s">
        <v>41</v>
      </c>
      <c r="U959" s="131" t="s">
        <v>2402</v>
      </c>
      <c r="V959" s="131" t="s">
        <v>184</v>
      </c>
      <c r="W959" s="216" t="s">
        <v>706</v>
      </c>
      <c r="X959" s="215" t="s">
        <v>78</v>
      </c>
    </row>
    <row r="960" spans="1:24" ht="199.5" hidden="1">
      <c r="A960" s="37" t="s">
        <v>158</v>
      </c>
      <c r="B960" s="37" t="s">
        <v>617</v>
      </c>
      <c r="C960" s="37" t="s">
        <v>692</v>
      </c>
      <c r="D960" s="37" t="s">
        <v>693</v>
      </c>
      <c r="E960" s="37">
        <v>15</v>
      </c>
      <c r="F960" s="37" t="s">
        <v>708</v>
      </c>
      <c r="G960" s="37" t="s">
        <v>35</v>
      </c>
      <c r="H960" s="37" t="s">
        <v>36</v>
      </c>
      <c r="I960" s="37" t="s">
        <v>37</v>
      </c>
      <c r="J960" s="62">
        <v>16</v>
      </c>
      <c r="K960" s="37" t="s">
        <v>707</v>
      </c>
      <c r="L960" s="201"/>
      <c r="M960" s="37">
        <v>1</v>
      </c>
      <c r="N960" s="37" t="s">
        <v>710</v>
      </c>
      <c r="O960" s="37" t="s">
        <v>695</v>
      </c>
      <c r="P960" s="37" t="s">
        <v>162</v>
      </c>
      <c r="Q960" s="60">
        <v>380</v>
      </c>
      <c r="R960" s="60">
        <v>1500</v>
      </c>
      <c r="S960" s="60">
        <f t="shared" si="14"/>
        <v>1880</v>
      </c>
      <c r="T960" s="37" t="s">
        <v>41</v>
      </c>
      <c r="U960" s="131" t="s">
        <v>2403</v>
      </c>
      <c r="V960" s="131" t="s">
        <v>184</v>
      </c>
      <c r="W960" s="216" t="s">
        <v>706</v>
      </c>
      <c r="X960" s="215" t="s">
        <v>78</v>
      </c>
    </row>
    <row r="961" spans="1:24" ht="85.5" hidden="1">
      <c r="A961" s="37" t="s">
        <v>158</v>
      </c>
      <c r="B961" s="37" t="s">
        <v>617</v>
      </c>
      <c r="C961" s="37" t="s">
        <v>618</v>
      </c>
      <c r="D961" s="37" t="s">
        <v>258</v>
      </c>
      <c r="E961" s="37">
        <v>15</v>
      </c>
      <c r="F961" s="37" t="s">
        <v>528</v>
      </c>
      <c r="G961" s="37" t="s">
        <v>45</v>
      </c>
      <c r="H961" s="37" t="s">
        <v>36</v>
      </c>
      <c r="I961" s="37" t="s">
        <v>37</v>
      </c>
      <c r="J961" s="62">
        <v>40</v>
      </c>
      <c r="K961" s="37" t="s">
        <v>619</v>
      </c>
      <c r="L961" s="201"/>
      <c r="M961" s="37">
        <v>1</v>
      </c>
      <c r="N961" s="37">
        <v>1493474</v>
      </c>
      <c r="O961" s="37" t="s">
        <v>620</v>
      </c>
      <c r="P961" s="37" t="s">
        <v>247</v>
      </c>
      <c r="Q961" s="60">
        <v>0</v>
      </c>
      <c r="R961" s="60">
        <v>0</v>
      </c>
      <c r="S961" s="60">
        <f t="shared" si="14"/>
        <v>0</v>
      </c>
      <c r="T961" s="37" t="s">
        <v>41</v>
      </c>
      <c r="U961" s="37" t="s">
        <v>2267</v>
      </c>
      <c r="V961" s="221" t="s">
        <v>48</v>
      </c>
      <c r="W961" s="221" t="s">
        <v>163</v>
      </c>
      <c r="X961" s="219" t="s">
        <v>50</v>
      </c>
    </row>
    <row r="962" spans="1:24" ht="85.5" hidden="1">
      <c r="A962" s="37" t="s">
        <v>158</v>
      </c>
      <c r="B962" s="37" t="s">
        <v>617</v>
      </c>
      <c r="C962" s="37" t="s">
        <v>618</v>
      </c>
      <c r="D962" s="37" t="s">
        <v>258</v>
      </c>
      <c r="E962" s="37">
        <v>15</v>
      </c>
      <c r="F962" s="37" t="s">
        <v>528</v>
      </c>
      <c r="G962" s="37" t="s">
        <v>45</v>
      </c>
      <c r="H962" s="37" t="s">
        <v>36</v>
      </c>
      <c r="I962" s="37" t="s">
        <v>37</v>
      </c>
      <c r="J962" s="62">
        <v>40</v>
      </c>
      <c r="K962" s="37" t="s">
        <v>619</v>
      </c>
      <c r="L962" s="201"/>
      <c r="M962" s="37">
        <v>1</v>
      </c>
      <c r="N962" s="37">
        <v>1491471</v>
      </c>
      <c r="O962" s="37" t="s">
        <v>621</v>
      </c>
      <c r="P962" s="37" t="s">
        <v>247</v>
      </c>
      <c r="Q962" s="60">
        <v>0</v>
      </c>
      <c r="R962" s="60">
        <v>0</v>
      </c>
      <c r="S962" s="60">
        <f t="shared" si="14"/>
        <v>0</v>
      </c>
      <c r="T962" s="37" t="s">
        <v>41</v>
      </c>
      <c r="U962" s="37" t="s">
        <v>2267</v>
      </c>
      <c r="V962" s="221" t="s">
        <v>48</v>
      </c>
      <c r="W962" s="221" t="s">
        <v>163</v>
      </c>
      <c r="X962" s="219" t="s">
        <v>50</v>
      </c>
    </row>
    <row r="963" spans="1:24" ht="85.5" hidden="1">
      <c r="A963" s="37" t="s">
        <v>158</v>
      </c>
      <c r="B963" s="37" t="s">
        <v>617</v>
      </c>
      <c r="C963" s="37" t="s">
        <v>618</v>
      </c>
      <c r="D963" s="37" t="s">
        <v>258</v>
      </c>
      <c r="E963" s="37">
        <v>15</v>
      </c>
      <c r="F963" s="37" t="s">
        <v>528</v>
      </c>
      <c r="G963" s="37" t="s">
        <v>45</v>
      </c>
      <c r="H963" s="37" t="s">
        <v>36</v>
      </c>
      <c r="I963" s="37" t="s">
        <v>37</v>
      </c>
      <c r="J963" s="62">
        <v>40</v>
      </c>
      <c r="K963" s="37" t="s">
        <v>619</v>
      </c>
      <c r="L963" s="201"/>
      <c r="M963" s="37">
        <v>1</v>
      </c>
      <c r="N963" s="37">
        <v>1492164</v>
      </c>
      <c r="O963" s="37" t="s">
        <v>622</v>
      </c>
      <c r="P963" s="37" t="s">
        <v>247</v>
      </c>
      <c r="Q963" s="60">
        <v>0</v>
      </c>
      <c r="R963" s="60">
        <v>0</v>
      </c>
      <c r="S963" s="60">
        <f t="shared" si="14"/>
        <v>0</v>
      </c>
      <c r="T963" s="37" t="s">
        <v>41</v>
      </c>
      <c r="U963" s="37" t="s">
        <v>2267</v>
      </c>
      <c r="V963" s="221" t="s">
        <v>48</v>
      </c>
      <c r="W963" s="221" t="s">
        <v>163</v>
      </c>
      <c r="X963" s="219" t="s">
        <v>50</v>
      </c>
    </row>
    <row r="964" spans="1:24" ht="85.5" hidden="1">
      <c r="A964" s="37" t="s">
        <v>158</v>
      </c>
      <c r="B964" s="37" t="s">
        <v>617</v>
      </c>
      <c r="C964" s="37" t="s">
        <v>618</v>
      </c>
      <c r="D964" s="37" t="s">
        <v>258</v>
      </c>
      <c r="E964" s="37">
        <v>15</v>
      </c>
      <c r="F964" s="37" t="s">
        <v>528</v>
      </c>
      <c r="G964" s="37" t="s">
        <v>45</v>
      </c>
      <c r="H964" s="37" t="s">
        <v>36</v>
      </c>
      <c r="I964" s="37" t="s">
        <v>37</v>
      </c>
      <c r="J964" s="62">
        <v>40</v>
      </c>
      <c r="K964" s="37" t="s">
        <v>619</v>
      </c>
      <c r="L964" s="201"/>
      <c r="M964" s="37">
        <v>1</v>
      </c>
      <c r="N964" s="37">
        <v>1123136</v>
      </c>
      <c r="O964" s="37" t="s">
        <v>623</v>
      </c>
      <c r="P964" s="37" t="s">
        <v>247</v>
      </c>
      <c r="Q964" s="60">
        <v>0</v>
      </c>
      <c r="R964" s="60">
        <v>0</v>
      </c>
      <c r="S964" s="60">
        <f t="shared" si="14"/>
        <v>0</v>
      </c>
      <c r="T964" s="37" t="s">
        <v>41</v>
      </c>
      <c r="U964" s="37" t="s">
        <v>2267</v>
      </c>
      <c r="V964" s="221" t="s">
        <v>48</v>
      </c>
      <c r="W964" s="221" t="s">
        <v>163</v>
      </c>
      <c r="X964" s="219" t="s">
        <v>50</v>
      </c>
    </row>
    <row r="965" spans="1:24" ht="150" hidden="1">
      <c r="A965" s="37" t="s">
        <v>158</v>
      </c>
      <c r="B965" s="37" t="s">
        <v>617</v>
      </c>
      <c r="C965" s="37" t="s">
        <v>649</v>
      </c>
      <c r="D965" s="37" t="s">
        <v>650</v>
      </c>
      <c r="E965" s="37">
        <v>15</v>
      </c>
      <c r="F965" s="37" t="s">
        <v>651</v>
      </c>
      <c r="G965" s="37" t="s">
        <v>45</v>
      </c>
      <c r="H965" s="37" t="s">
        <v>36</v>
      </c>
      <c r="I965" s="37" t="s">
        <v>37</v>
      </c>
      <c r="J965" s="62">
        <v>16</v>
      </c>
      <c r="K965" s="37" t="s">
        <v>652</v>
      </c>
      <c r="L965" s="201"/>
      <c r="M965" s="37">
        <v>3</v>
      </c>
      <c r="N965" s="201"/>
      <c r="O965" s="201"/>
      <c r="P965" s="37" t="s">
        <v>247</v>
      </c>
      <c r="Q965" s="60">
        <v>0</v>
      </c>
      <c r="R965" s="60">
        <v>1000</v>
      </c>
      <c r="S965" s="60">
        <f t="shared" si="14"/>
        <v>3000</v>
      </c>
      <c r="T965" s="37" t="s">
        <v>41</v>
      </c>
      <c r="U965" s="131" t="s">
        <v>2404</v>
      </c>
      <c r="V965" s="131" t="s">
        <v>184</v>
      </c>
      <c r="W965" s="216" t="s">
        <v>547</v>
      </c>
      <c r="X965" s="219" t="s">
        <v>78</v>
      </c>
    </row>
    <row r="966" spans="1:24" ht="384.75" hidden="1">
      <c r="A966" s="37" t="s">
        <v>158</v>
      </c>
      <c r="B966" s="37" t="s">
        <v>617</v>
      </c>
      <c r="C966" s="37" t="s">
        <v>617</v>
      </c>
      <c r="D966" s="37" t="s">
        <v>653</v>
      </c>
      <c r="E966" s="37">
        <v>15</v>
      </c>
      <c r="F966" s="37" t="s">
        <v>792</v>
      </c>
      <c r="G966" s="37" t="s">
        <v>45</v>
      </c>
      <c r="H966" s="37" t="s">
        <v>36</v>
      </c>
      <c r="I966" s="37" t="s">
        <v>37</v>
      </c>
      <c r="J966" s="62">
        <v>24</v>
      </c>
      <c r="K966" s="37" t="s">
        <v>288</v>
      </c>
      <c r="L966" s="201"/>
      <c r="M966" s="37">
        <v>20</v>
      </c>
      <c r="N966" s="201"/>
      <c r="O966" s="201"/>
      <c r="P966" s="37" t="s">
        <v>162</v>
      </c>
      <c r="Q966" s="60">
        <v>0</v>
      </c>
      <c r="R966" s="60">
        <v>1750</v>
      </c>
      <c r="S966" s="60">
        <f t="shared" si="14"/>
        <v>35000</v>
      </c>
      <c r="T966" s="37" t="s">
        <v>41</v>
      </c>
      <c r="U966" s="37" t="s">
        <v>2527</v>
      </c>
      <c r="V966" s="131" t="s">
        <v>48</v>
      </c>
      <c r="W966" s="216" t="s">
        <v>188</v>
      </c>
      <c r="X966" s="219" t="s">
        <v>78</v>
      </c>
    </row>
    <row r="967" spans="1:24" ht="185.25" hidden="1">
      <c r="A967" s="37" t="s">
        <v>158</v>
      </c>
      <c r="B967" s="37" t="s">
        <v>617</v>
      </c>
      <c r="C967" s="37" t="s">
        <v>688</v>
      </c>
      <c r="D967" s="37" t="s">
        <v>673</v>
      </c>
      <c r="E967" s="37">
        <v>15</v>
      </c>
      <c r="F967" s="37" t="s">
        <v>689</v>
      </c>
      <c r="G967" s="37" t="s">
        <v>35</v>
      </c>
      <c r="H967" s="37" t="s">
        <v>314</v>
      </c>
      <c r="I967" s="37" t="s">
        <v>37</v>
      </c>
      <c r="J967" s="62">
        <v>20</v>
      </c>
      <c r="K967" s="37" t="s">
        <v>305</v>
      </c>
      <c r="L967" s="201"/>
      <c r="M967" s="37">
        <v>1</v>
      </c>
      <c r="N967" s="37">
        <v>1491234</v>
      </c>
      <c r="O967" s="37" t="s">
        <v>690</v>
      </c>
      <c r="P967" s="37" t="s">
        <v>162</v>
      </c>
      <c r="Q967" s="60">
        <v>0</v>
      </c>
      <c r="R967" s="60">
        <v>13200</v>
      </c>
      <c r="S967" s="60">
        <f t="shared" si="14"/>
        <v>13200</v>
      </c>
      <c r="T967" s="37" t="s">
        <v>41</v>
      </c>
      <c r="U967" s="131" t="s">
        <v>2406</v>
      </c>
      <c r="V967" s="131" t="s">
        <v>184</v>
      </c>
      <c r="W967" s="216" t="s">
        <v>626</v>
      </c>
      <c r="X967" s="217"/>
    </row>
    <row r="968" spans="1:24" ht="384.75" hidden="1">
      <c r="A968" s="37" t="s">
        <v>158</v>
      </c>
      <c r="B968" s="37" t="s">
        <v>617</v>
      </c>
      <c r="C968" s="37" t="s">
        <v>751</v>
      </c>
      <c r="D968" s="37" t="s">
        <v>653</v>
      </c>
      <c r="E968" s="37">
        <v>15</v>
      </c>
      <c r="F968" s="37" t="s">
        <v>752</v>
      </c>
      <c r="G968" s="37" t="s">
        <v>45</v>
      </c>
      <c r="H968" s="37" t="s">
        <v>36</v>
      </c>
      <c r="I968" s="37" t="s">
        <v>37</v>
      </c>
      <c r="J968" s="62">
        <v>40</v>
      </c>
      <c r="K968" s="37" t="s">
        <v>652</v>
      </c>
      <c r="L968" s="201"/>
      <c r="M968" s="37">
        <v>10</v>
      </c>
      <c r="N968" s="201"/>
      <c r="O968" s="201"/>
      <c r="P968" s="37" t="s">
        <v>162</v>
      </c>
      <c r="Q968" s="60">
        <v>2600</v>
      </c>
      <c r="R968" s="60">
        <v>2250</v>
      </c>
      <c r="S968" s="60">
        <f t="shared" si="14"/>
        <v>48500</v>
      </c>
      <c r="T968" s="37" t="s">
        <v>41</v>
      </c>
      <c r="U968" s="131" t="s">
        <v>2407</v>
      </c>
      <c r="V968" s="131" t="s">
        <v>184</v>
      </c>
      <c r="W968" s="216" t="s">
        <v>185</v>
      </c>
      <c r="X968" s="219" t="s">
        <v>78</v>
      </c>
    </row>
    <row r="969" spans="1:24" ht="384.75" hidden="1">
      <c r="A969" s="37" t="s">
        <v>158</v>
      </c>
      <c r="B969" s="37" t="s">
        <v>617</v>
      </c>
      <c r="C969" s="37" t="s">
        <v>617</v>
      </c>
      <c r="D969" s="37" t="s">
        <v>653</v>
      </c>
      <c r="E969" s="37">
        <v>15</v>
      </c>
      <c r="F969" s="37" t="s">
        <v>793</v>
      </c>
      <c r="G969" s="37" t="s">
        <v>45</v>
      </c>
      <c r="H969" s="37" t="s">
        <v>36</v>
      </c>
      <c r="I969" s="37" t="s">
        <v>46</v>
      </c>
      <c r="J969" s="62">
        <v>4</v>
      </c>
      <c r="K969" s="37" t="s">
        <v>293</v>
      </c>
      <c r="L969" s="201"/>
      <c r="M969" s="37">
        <v>40</v>
      </c>
      <c r="N969" s="201"/>
      <c r="O969" s="201"/>
      <c r="P969" s="37" t="s">
        <v>162</v>
      </c>
      <c r="Q969" s="60">
        <v>0</v>
      </c>
      <c r="R969" s="60">
        <v>0</v>
      </c>
      <c r="S969" s="60">
        <f t="shared" si="14"/>
        <v>0</v>
      </c>
      <c r="T969" s="37" t="s">
        <v>41</v>
      </c>
      <c r="U969" s="131" t="s">
        <v>2408</v>
      </c>
      <c r="V969" s="131" t="s">
        <v>184</v>
      </c>
      <c r="W969" s="216" t="s">
        <v>185</v>
      </c>
      <c r="X969" s="219" t="s">
        <v>78</v>
      </c>
    </row>
    <row r="970" spans="1:24" ht="85.5" hidden="1">
      <c r="A970" s="37" t="s">
        <v>158</v>
      </c>
      <c r="B970" s="37" t="s">
        <v>617</v>
      </c>
      <c r="C970" s="37" t="s">
        <v>618</v>
      </c>
      <c r="D970" s="37" t="s">
        <v>624</v>
      </c>
      <c r="E970" s="37">
        <v>15</v>
      </c>
      <c r="F970" s="37" t="s">
        <v>625</v>
      </c>
      <c r="G970" s="37" t="s">
        <v>35</v>
      </c>
      <c r="H970" s="37" t="s">
        <v>36</v>
      </c>
      <c r="I970" s="37" t="s">
        <v>37</v>
      </c>
      <c r="J970" s="62">
        <v>40</v>
      </c>
      <c r="K970" s="37" t="s">
        <v>406</v>
      </c>
      <c r="L970" s="201"/>
      <c r="M970" s="37">
        <v>5</v>
      </c>
      <c r="N970" s="37"/>
      <c r="O970" s="37"/>
      <c r="P970" s="37" t="s">
        <v>162</v>
      </c>
      <c r="Q970" s="60">
        <v>2900</v>
      </c>
      <c r="R970" s="60">
        <v>0</v>
      </c>
      <c r="S970" s="60">
        <f t="shared" si="14"/>
        <v>14500</v>
      </c>
      <c r="T970" s="37" t="s">
        <v>41</v>
      </c>
      <c r="U970" s="131" t="s">
        <v>2409</v>
      </c>
      <c r="V970" s="131" t="s">
        <v>184</v>
      </c>
      <c r="W970" s="221" t="s">
        <v>626</v>
      </c>
      <c r="X970" s="217"/>
    </row>
    <row r="971" spans="1:24" ht="199.5" hidden="1">
      <c r="A971" s="37" t="s">
        <v>158</v>
      </c>
      <c r="B971" s="37" t="s">
        <v>617</v>
      </c>
      <c r="C971" s="37" t="s">
        <v>692</v>
      </c>
      <c r="D971" s="37" t="s">
        <v>693</v>
      </c>
      <c r="E971" s="37">
        <v>15</v>
      </c>
      <c r="F971" s="37" t="s">
        <v>711</v>
      </c>
      <c r="G971" s="37" t="s">
        <v>35</v>
      </c>
      <c r="H971" s="37" t="s">
        <v>36</v>
      </c>
      <c r="I971" s="37" t="s">
        <v>46</v>
      </c>
      <c r="J971" s="62">
        <v>5</v>
      </c>
      <c r="K971" s="37" t="s">
        <v>712</v>
      </c>
      <c r="L971" s="201"/>
      <c r="M971" s="37">
        <v>1</v>
      </c>
      <c r="N971" s="37">
        <v>1405631</v>
      </c>
      <c r="O971" s="37" t="s">
        <v>705</v>
      </c>
      <c r="P971" s="37" t="s">
        <v>162</v>
      </c>
      <c r="Q971" s="60">
        <v>1060</v>
      </c>
      <c r="R971" s="60">
        <v>0</v>
      </c>
      <c r="S971" s="60">
        <f t="shared" si="14"/>
        <v>1060</v>
      </c>
      <c r="T971" s="37" t="s">
        <v>41</v>
      </c>
      <c r="U971" s="131" t="s">
        <v>2410</v>
      </c>
      <c r="V971" s="131" t="s">
        <v>184</v>
      </c>
      <c r="W971" s="216" t="s">
        <v>626</v>
      </c>
      <c r="X971" s="217"/>
    </row>
    <row r="972" spans="1:24" ht="105" hidden="1">
      <c r="A972" s="37" t="s">
        <v>158</v>
      </c>
      <c r="B972" s="37" t="s">
        <v>617</v>
      </c>
      <c r="C972" s="37" t="s">
        <v>617</v>
      </c>
      <c r="D972" s="37" t="s">
        <v>659</v>
      </c>
      <c r="E972" s="37">
        <v>15</v>
      </c>
      <c r="F972" s="37" t="s">
        <v>794</v>
      </c>
      <c r="G972" s="37" t="s">
        <v>35</v>
      </c>
      <c r="H972" s="37" t="s">
        <v>314</v>
      </c>
      <c r="I972" s="37" t="s">
        <v>37</v>
      </c>
      <c r="J972" s="62">
        <v>40</v>
      </c>
      <c r="K972" s="37" t="s">
        <v>795</v>
      </c>
      <c r="L972" s="201"/>
      <c r="M972" s="37">
        <v>5</v>
      </c>
      <c r="N972" s="201"/>
      <c r="O972" s="201"/>
      <c r="P972" s="37" t="s">
        <v>162</v>
      </c>
      <c r="Q972" s="60">
        <v>0</v>
      </c>
      <c r="R972" s="60">
        <v>6000</v>
      </c>
      <c r="S972" s="60">
        <f t="shared" si="14"/>
        <v>30000</v>
      </c>
      <c r="T972" s="37" t="s">
        <v>41</v>
      </c>
      <c r="U972" s="131" t="s">
        <v>2411</v>
      </c>
      <c r="V972" s="131" t="s">
        <v>184</v>
      </c>
      <c r="W972" s="216" t="s">
        <v>626</v>
      </c>
      <c r="X972" s="219"/>
    </row>
    <row r="973" spans="1:24" ht="384.75" hidden="1">
      <c r="A973" s="37" t="s">
        <v>158</v>
      </c>
      <c r="B973" s="37" t="s">
        <v>617</v>
      </c>
      <c r="C973" s="37" t="s">
        <v>617</v>
      </c>
      <c r="D973" s="37" t="s">
        <v>653</v>
      </c>
      <c r="E973" s="37">
        <v>15</v>
      </c>
      <c r="F973" s="37" t="s">
        <v>796</v>
      </c>
      <c r="G973" s="37" t="s">
        <v>45</v>
      </c>
      <c r="H973" s="37" t="s">
        <v>36</v>
      </c>
      <c r="I973" s="37" t="s">
        <v>37</v>
      </c>
      <c r="J973" s="62">
        <v>40</v>
      </c>
      <c r="K973" s="37" t="s">
        <v>797</v>
      </c>
      <c r="L973" s="201"/>
      <c r="M973" s="37">
        <v>40</v>
      </c>
      <c r="N973" s="201"/>
      <c r="O973" s="201"/>
      <c r="P973" s="37" t="s">
        <v>162</v>
      </c>
      <c r="Q973" s="60">
        <v>0</v>
      </c>
      <c r="R973" s="60">
        <v>3000</v>
      </c>
      <c r="S973" s="60">
        <f t="shared" si="14"/>
        <v>120000</v>
      </c>
      <c r="T973" s="37" t="s">
        <v>41</v>
      </c>
      <c r="U973" s="37" t="s">
        <v>2528</v>
      </c>
      <c r="V973" s="131" t="s">
        <v>184</v>
      </c>
      <c r="W973" s="216" t="s">
        <v>185</v>
      </c>
      <c r="X973" s="219" t="s">
        <v>78</v>
      </c>
    </row>
    <row r="974" spans="1:24" ht="384.75" hidden="1">
      <c r="A974" s="37" t="s">
        <v>158</v>
      </c>
      <c r="B974" s="37" t="s">
        <v>617</v>
      </c>
      <c r="C974" s="37" t="s">
        <v>649</v>
      </c>
      <c r="D974" s="37" t="s">
        <v>653</v>
      </c>
      <c r="E974" s="37">
        <v>15</v>
      </c>
      <c r="F974" s="37" t="s">
        <v>654</v>
      </c>
      <c r="G974" s="37" t="s">
        <v>45</v>
      </c>
      <c r="H974" s="37" t="s">
        <v>36</v>
      </c>
      <c r="I974" s="37" t="s">
        <v>37</v>
      </c>
      <c r="J974" s="62">
        <v>8</v>
      </c>
      <c r="K974" s="37" t="s">
        <v>655</v>
      </c>
      <c r="L974" s="201"/>
      <c r="M974" s="37">
        <v>10</v>
      </c>
      <c r="N974" s="201"/>
      <c r="O974" s="201"/>
      <c r="P974" s="37" t="s">
        <v>162</v>
      </c>
      <c r="Q974" s="60">
        <v>0</v>
      </c>
      <c r="R974" s="60">
        <v>0</v>
      </c>
      <c r="S974" s="60">
        <f t="shared" si="14"/>
        <v>0</v>
      </c>
      <c r="T974" s="37" t="s">
        <v>41</v>
      </c>
      <c r="U974" s="37" t="s">
        <v>2529</v>
      </c>
      <c r="V974" s="131" t="s">
        <v>184</v>
      </c>
      <c r="W974" s="216" t="s">
        <v>185</v>
      </c>
      <c r="X974" s="219" t="s">
        <v>78</v>
      </c>
    </row>
    <row r="975" spans="1:24" ht="85.5" hidden="1">
      <c r="A975" s="37" t="s">
        <v>158</v>
      </c>
      <c r="B975" s="37" t="s">
        <v>617</v>
      </c>
      <c r="C975" s="37" t="s">
        <v>618</v>
      </c>
      <c r="D975" s="37" t="s">
        <v>258</v>
      </c>
      <c r="E975" s="37">
        <v>15</v>
      </c>
      <c r="F975" s="37" t="s">
        <v>627</v>
      </c>
      <c r="G975" s="37" t="s">
        <v>45</v>
      </c>
      <c r="H975" s="37" t="s">
        <v>36</v>
      </c>
      <c r="I975" s="37" t="s">
        <v>37</v>
      </c>
      <c r="J975" s="62">
        <v>40</v>
      </c>
      <c r="K975" s="37" t="s">
        <v>619</v>
      </c>
      <c r="L975" s="201"/>
      <c r="M975" s="37">
        <v>1</v>
      </c>
      <c r="N975" s="37">
        <v>1123136</v>
      </c>
      <c r="O975" s="37" t="s">
        <v>623</v>
      </c>
      <c r="P975" s="37" t="s">
        <v>247</v>
      </c>
      <c r="Q975" s="60">
        <v>0</v>
      </c>
      <c r="R975" s="60">
        <v>0</v>
      </c>
      <c r="S975" s="60">
        <f t="shared" si="14"/>
        <v>0</v>
      </c>
      <c r="T975" s="37" t="s">
        <v>41</v>
      </c>
      <c r="U975" s="37" t="s">
        <v>2414</v>
      </c>
      <c r="V975" s="131" t="s">
        <v>48</v>
      </c>
      <c r="W975" s="216" t="s">
        <v>49</v>
      </c>
      <c r="X975" s="219" t="s">
        <v>50</v>
      </c>
    </row>
    <row r="976" spans="1:24" ht="85.5" hidden="1">
      <c r="A976" s="37" t="s">
        <v>158</v>
      </c>
      <c r="B976" s="37" t="s">
        <v>617</v>
      </c>
      <c r="C976" s="37" t="s">
        <v>618</v>
      </c>
      <c r="D976" s="37" t="s">
        <v>258</v>
      </c>
      <c r="E976" s="37">
        <v>15</v>
      </c>
      <c r="F976" s="37" t="s">
        <v>628</v>
      </c>
      <c r="G976" s="37" t="s">
        <v>45</v>
      </c>
      <c r="H976" s="37" t="s">
        <v>36</v>
      </c>
      <c r="I976" s="37" t="s">
        <v>37</v>
      </c>
      <c r="J976" s="62">
        <v>40</v>
      </c>
      <c r="K976" s="37" t="s">
        <v>619</v>
      </c>
      <c r="L976" s="201"/>
      <c r="M976" s="37">
        <v>1</v>
      </c>
      <c r="N976" s="37">
        <v>1493474</v>
      </c>
      <c r="O976" s="37" t="s">
        <v>620</v>
      </c>
      <c r="P976" s="37" t="s">
        <v>247</v>
      </c>
      <c r="Q976" s="60">
        <v>0</v>
      </c>
      <c r="R976" s="60">
        <v>0</v>
      </c>
      <c r="S976" s="60">
        <f t="shared" ref="S976:S1039" si="15">(R976+Q976)*M976</f>
        <v>0</v>
      </c>
      <c r="T976" s="37" t="s">
        <v>41</v>
      </c>
      <c r="U976" s="37" t="s">
        <v>2267</v>
      </c>
      <c r="V976" s="131" t="s">
        <v>48</v>
      </c>
      <c r="W976" s="216" t="s">
        <v>49</v>
      </c>
      <c r="X976" s="219" t="s">
        <v>50</v>
      </c>
    </row>
    <row r="977" spans="1:24" ht="85.5" hidden="1">
      <c r="A977" s="37" t="s">
        <v>158</v>
      </c>
      <c r="B977" s="37" t="s">
        <v>617</v>
      </c>
      <c r="C977" s="37" t="s">
        <v>618</v>
      </c>
      <c r="D977" s="37" t="s">
        <v>258</v>
      </c>
      <c r="E977" s="37">
        <v>15</v>
      </c>
      <c r="F977" s="37" t="s">
        <v>628</v>
      </c>
      <c r="G977" s="37" t="s">
        <v>45</v>
      </c>
      <c r="H977" s="37" t="s">
        <v>36</v>
      </c>
      <c r="I977" s="37" t="s">
        <v>37</v>
      </c>
      <c r="J977" s="62">
        <v>40</v>
      </c>
      <c r="K977" s="37" t="s">
        <v>619</v>
      </c>
      <c r="L977" s="201"/>
      <c r="M977" s="37">
        <v>1</v>
      </c>
      <c r="N977" s="37">
        <v>1492164</v>
      </c>
      <c r="O977" s="37" t="s">
        <v>622</v>
      </c>
      <c r="P977" s="37" t="s">
        <v>247</v>
      </c>
      <c r="Q977" s="60">
        <v>0</v>
      </c>
      <c r="R977" s="60">
        <v>0</v>
      </c>
      <c r="S977" s="60">
        <f t="shared" si="15"/>
        <v>0</v>
      </c>
      <c r="T977" s="37" t="s">
        <v>41</v>
      </c>
      <c r="U977" s="37" t="s">
        <v>2267</v>
      </c>
      <c r="V977" s="131" t="s">
        <v>48</v>
      </c>
      <c r="W977" s="216" t="s">
        <v>49</v>
      </c>
      <c r="X977" s="219" t="s">
        <v>50</v>
      </c>
    </row>
    <row r="978" spans="1:24" ht="85.5" hidden="1">
      <c r="A978" s="37" t="s">
        <v>158</v>
      </c>
      <c r="B978" s="37" t="s">
        <v>617</v>
      </c>
      <c r="C978" s="37" t="s">
        <v>729</v>
      </c>
      <c r="D978" s="37" t="s">
        <v>249</v>
      </c>
      <c r="E978" s="37">
        <v>20</v>
      </c>
      <c r="F978" s="37" t="s">
        <v>730</v>
      </c>
      <c r="G978" s="37" t="s">
        <v>45</v>
      </c>
      <c r="H978" s="37" t="s">
        <v>36</v>
      </c>
      <c r="I978" s="37" t="s">
        <v>37</v>
      </c>
      <c r="J978" s="62">
        <v>40</v>
      </c>
      <c r="K978" s="37" t="s">
        <v>619</v>
      </c>
      <c r="L978" s="201"/>
      <c r="M978" s="37">
        <v>1</v>
      </c>
      <c r="N978" s="37">
        <v>1517709</v>
      </c>
      <c r="O978" s="37" t="s">
        <v>731</v>
      </c>
      <c r="P978" s="37" t="s">
        <v>162</v>
      </c>
      <c r="Q978" s="60">
        <v>0</v>
      </c>
      <c r="R978" s="60">
        <v>0</v>
      </c>
      <c r="S978" s="60">
        <f t="shared" si="15"/>
        <v>0</v>
      </c>
      <c r="T978" s="37" t="s">
        <v>41</v>
      </c>
      <c r="U978" s="37" t="s">
        <v>2267</v>
      </c>
      <c r="V978" s="131" t="s">
        <v>201</v>
      </c>
      <c r="W978" s="131" t="s">
        <v>202</v>
      </c>
      <c r="X978" s="219" t="s">
        <v>50</v>
      </c>
    </row>
    <row r="979" spans="1:24" ht="85.5" hidden="1">
      <c r="A979" s="37" t="s">
        <v>158</v>
      </c>
      <c r="B979" s="37" t="s">
        <v>617</v>
      </c>
      <c r="C979" s="37" t="s">
        <v>729</v>
      </c>
      <c r="D979" s="37" t="s">
        <v>249</v>
      </c>
      <c r="E979" s="37">
        <v>20</v>
      </c>
      <c r="F979" s="37" t="s">
        <v>730</v>
      </c>
      <c r="G979" s="37" t="s">
        <v>45</v>
      </c>
      <c r="H979" s="37" t="s">
        <v>36</v>
      </c>
      <c r="I979" s="37" t="s">
        <v>37</v>
      </c>
      <c r="J979" s="62">
        <v>40</v>
      </c>
      <c r="K979" s="37" t="s">
        <v>619</v>
      </c>
      <c r="L979" s="201"/>
      <c r="M979" s="37">
        <v>1</v>
      </c>
      <c r="N979" s="37">
        <v>1492817</v>
      </c>
      <c r="O979" s="37" t="s">
        <v>732</v>
      </c>
      <c r="P979" s="37" t="s">
        <v>162</v>
      </c>
      <c r="Q979" s="60">
        <v>0</v>
      </c>
      <c r="R979" s="60">
        <v>0</v>
      </c>
      <c r="S979" s="60">
        <f t="shared" si="15"/>
        <v>0</v>
      </c>
      <c r="T979" s="37" t="s">
        <v>41</v>
      </c>
      <c r="U979" s="37" t="s">
        <v>2267</v>
      </c>
      <c r="V979" s="131" t="s">
        <v>201</v>
      </c>
      <c r="W979" s="131" t="s">
        <v>202</v>
      </c>
      <c r="X979" s="219" t="s">
        <v>50</v>
      </c>
    </row>
    <row r="980" spans="1:24" ht="85.5" hidden="1">
      <c r="A980" s="37" t="s">
        <v>158</v>
      </c>
      <c r="B980" s="37" t="s">
        <v>617</v>
      </c>
      <c r="C980" s="37" t="s">
        <v>729</v>
      </c>
      <c r="D980" s="37" t="s">
        <v>249</v>
      </c>
      <c r="E980" s="37">
        <v>20</v>
      </c>
      <c r="F980" s="37" t="s">
        <v>730</v>
      </c>
      <c r="G980" s="37" t="s">
        <v>45</v>
      </c>
      <c r="H980" s="37" t="s">
        <v>36</v>
      </c>
      <c r="I980" s="37" t="s">
        <v>37</v>
      </c>
      <c r="J980" s="62">
        <v>40</v>
      </c>
      <c r="K980" s="37" t="s">
        <v>619</v>
      </c>
      <c r="L980" s="201"/>
      <c r="M980" s="37">
        <v>1</v>
      </c>
      <c r="N980" s="37">
        <v>1492817</v>
      </c>
      <c r="O980" s="37" t="s">
        <v>733</v>
      </c>
      <c r="P980" s="37" t="s">
        <v>162</v>
      </c>
      <c r="Q980" s="60">
        <v>0</v>
      </c>
      <c r="R980" s="60">
        <v>0</v>
      </c>
      <c r="S980" s="60">
        <f t="shared" si="15"/>
        <v>0</v>
      </c>
      <c r="T980" s="37" t="s">
        <v>41</v>
      </c>
      <c r="U980" s="37" t="s">
        <v>2267</v>
      </c>
      <c r="V980" s="131" t="s">
        <v>201</v>
      </c>
      <c r="W980" s="131" t="s">
        <v>202</v>
      </c>
      <c r="X980" s="219" t="s">
        <v>50</v>
      </c>
    </row>
    <row r="981" spans="1:24" ht="85.5" hidden="1">
      <c r="A981" s="37" t="s">
        <v>158</v>
      </c>
      <c r="B981" s="37" t="s">
        <v>617</v>
      </c>
      <c r="C981" s="37" t="s">
        <v>729</v>
      </c>
      <c r="D981" s="37" t="s">
        <v>249</v>
      </c>
      <c r="E981" s="37">
        <v>20</v>
      </c>
      <c r="F981" s="37" t="s">
        <v>730</v>
      </c>
      <c r="G981" s="37" t="s">
        <v>45</v>
      </c>
      <c r="H981" s="37" t="s">
        <v>36</v>
      </c>
      <c r="I981" s="37" t="s">
        <v>37</v>
      </c>
      <c r="J981" s="62">
        <v>40</v>
      </c>
      <c r="K981" s="37" t="s">
        <v>619</v>
      </c>
      <c r="L981" s="201"/>
      <c r="M981" s="37">
        <v>1</v>
      </c>
      <c r="N981" s="37">
        <v>1450120</v>
      </c>
      <c r="O981" s="37" t="s">
        <v>734</v>
      </c>
      <c r="P981" s="37" t="s">
        <v>162</v>
      </c>
      <c r="Q981" s="60">
        <v>0</v>
      </c>
      <c r="R981" s="60">
        <v>0</v>
      </c>
      <c r="S981" s="60">
        <f t="shared" si="15"/>
        <v>0</v>
      </c>
      <c r="T981" s="37" t="s">
        <v>41</v>
      </c>
      <c r="U981" s="37" t="s">
        <v>2267</v>
      </c>
      <c r="V981" s="131" t="s">
        <v>201</v>
      </c>
      <c r="W981" s="131" t="s">
        <v>202</v>
      </c>
      <c r="X981" s="219" t="s">
        <v>50</v>
      </c>
    </row>
    <row r="982" spans="1:24" ht="85.5" hidden="1">
      <c r="A982" s="37" t="s">
        <v>158</v>
      </c>
      <c r="B982" s="37" t="s">
        <v>617</v>
      </c>
      <c r="C982" s="37" t="s">
        <v>729</v>
      </c>
      <c r="D982" s="37" t="s">
        <v>249</v>
      </c>
      <c r="E982" s="37">
        <v>20</v>
      </c>
      <c r="F982" s="37" t="s">
        <v>730</v>
      </c>
      <c r="G982" s="37" t="s">
        <v>45</v>
      </c>
      <c r="H982" s="37" t="s">
        <v>36</v>
      </c>
      <c r="I982" s="37" t="s">
        <v>37</v>
      </c>
      <c r="J982" s="62">
        <v>40</v>
      </c>
      <c r="K982" s="37" t="s">
        <v>619</v>
      </c>
      <c r="L982" s="201"/>
      <c r="M982" s="37">
        <v>1</v>
      </c>
      <c r="N982" s="37">
        <v>1492215</v>
      </c>
      <c r="O982" s="37" t="s">
        <v>735</v>
      </c>
      <c r="P982" s="37" t="s">
        <v>162</v>
      </c>
      <c r="Q982" s="60">
        <v>0</v>
      </c>
      <c r="R982" s="60">
        <v>0</v>
      </c>
      <c r="S982" s="60">
        <f t="shared" si="15"/>
        <v>0</v>
      </c>
      <c r="T982" s="37" t="s">
        <v>41</v>
      </c>
      <c r="U982" s="37" t="s">
        <v>2267</v>
      </c>
      <c r="V982" s="131" t="s">
        <v>201</v>
      </c>
      <c r="W982" s="131" t="s">
        <v>202</v>
      </c>
      <c r="X982" s="219" t="s">
        <v>50</v>
      </c>
    </row>
    <row r="983" spans="1:24" ht="85.5" hidden="1">
      <c r="A983" s="37" t="s">
        <v>158</v>
      </c>
      <c r="B983" s="37" t="s">
        <v>617</v>
      </c>
      <c r="C983" s="37" t="s">
        <v>729</v>
      </c>
      <c r="D983" s="37" t="s">
        <v>249</v>
      </c>
      <c r="E983" s="37">
        <v>20</v>
      </c>
      <c r="F983" s="37" t="s">
        <v>730</v>
      </c>
      <c r="G983" s="37" t="s">
        <v>45</v>
      </c>
      <c r="H983" s="37" t="s">
        <v>36</v>
      </c>
      <c r="I983" s="37" t="s">
        <v>37</v>
      </c>
      <c r="J983" s="62">
        <v>40</v>
      </c>
      <c r="K983" s="37" t="s">
        <v>619</v>
      </c>
      <c r="L983" s="201"/>
      <c r="M983" s="37">
        <v>1</v>
      </c>
      <c r="N983" s="37">
        <v>1568100</v>
      </c>
      <c r="O983" s="37" t="s">
        <v>736</v>
      </c>
      <c r="P983" s="37" t="s">
        <v>162</v>
      </c>
      <c r="Q983" s="60">
        <v>0</v>
      </c>
      <c r="R983" s="60">
        <v>0</v>
      </c>
      <c r="S983" s="60">
        <f t="shared" si="15"/>
        <v>0</v>
      </c>
      <c r="T983" s="37" t="s">
        <v>41</v>
      </c>
      <c r="U983" s="37" t="s">
        <v>2267</v>
      </c>
      <c r="V983" s="131" t="s">
        <v>201</v>
      </c>
      <c r="W983" s="131" t="s">
        <v>202</v>
      </c>
      <c r="X983" s="219" t="s">
        <v>50</v>
      </c>
    </row>
    <row r="984" spans="1:24" ht="85.5" hidden="1">
      <c r="A984" s="37" t="s">
        <v>158</v>
      </c>
      <c r="B984" s="37" t="s">
        <v>617</v>
      </c>
      <c r="C984" s="37" t="s">
        <v>729</v>
      </c>
      <c r="D984" s="37" t="s">
        <v>249</v>
      </c>
      <c r="E984" s="37">
        <v>20</v>
      </c>
      <c r="F984" s="37" t="s">
        <v>730</v>
      </c>
      <c r="G984" s="37" t="s">
        <v>45</v>
      </c>
      <c r="H984" s="37" t="s">
        <v>36</v>
      </c>
      <c r="I984" s="37" t="s">
        <v>37</v>
      </c>
      <c r="J984" s="62">
        <v>40</v>
      </c>
      <c r="K984" s="37" t="s">
        <v>619</v>
      </c>
      <c r="L984" s="201"/>
      <c r="M984" s="37">
        <v>1</v>
      </c>
      <c r="N984" s="37">
        <v>1491394</v>
      </c>
      <c r="O984" s="37" t="s">
        <v>737</v>
      </c>
      <c r="P984" s="37" t="s">
        <v>162</v>
      </c>
      <c r="Q984" s="60">
        <v>0</v>
      </c>
      <c r="R984" s="60">
        <v>0</v>
      </c>
      <c r="S984" s="60">
        <f t="shared" si="15"/>
        <v>0</v>
      </c>
      <c r="T984" s="37" t="s">
        <v>41</v>
      </c>
      <c r="U984" s="37" t="s">
        <v>2267</v>
      </c>
      <c r="V984" s="131" t="s">
        <v>201</v>
      </c>
      <c r="W984" s="131" t="s">
        <v>202</v>
      </c>
      <c r="X984" s="219" t="s">
        <v>50</v>
      </c>
    </row>
    <row r="985" spans="1:24" ht="85.5" hidden="1">
      <c r="A985" s="37" t="s">
        <v>158</v>
      </c>
      <c r="B985" s="37" t="s">
        <v>617</v>
      </c>
      <c r="C985" s="37" t="s">
        <v>729</v>
      </c>
      <c r="D985" s="37" t="s">
        <v>249</v>
      </c>
      <c r="E985" s="37">
        <v>20</v>
      </c>
      <c r="F985" s="37" t="s">
        <v>730</v>
      </c>
      <c r="G985" s="37" t="s">
        <v>45</v>
      </c>
      <c r="H985" s="37" t="s">
        <v>36</v>
      </c>
      <c r="I985" s="37" t="s">
        <v>37</v>
      </c>
      <c r="J985" s="62">
        <v>40</v>
      </c>
      <c r="K985" s="37" t="s">
        <v>619</v>
      </c>
      <c r="L985" s="201"/>
      <c r="M985" s="37">
        <v>1</v>
      </c>
      <c r="N985" s="37">
        <v>3002418</v>
      </c>
      <c r="O985" s="37" t="s">
        <v>738</v>
      </c>
      <c r="P985" s="37" t="s">
        <v>162</v>
      </c>
      <c r="Q985" s="60">
        <v>0</v>
      </c>
      <c r="R985" s="60">
        <v>0</v>
      </c>
      <c r="S985" s="60">
        <f t="shared" si="15"/>
        <v>0</v>
      </c>
      <c r="T985" s="37" t="s">
        <v>41</v>
      </c>
      <c r="U985" s="37" t="s">
        <v>2267</v>
      </c>
      <c r="V985" s="131" t="s">
        <v>201</v>
      </c>
      <c r="W985" s="131" t="s">
        <v>202</v>
      </c>
      <c r="X985" s="219" t="s">
        <v>50</v>
      </c>
    </row>
    <row r="986" spans="1:24" ht="85.5" hidden="1">
      <c r="A986" s="37" t="s">
        <v>158</v>
      </c>
      <c r="B986" s="37" t="s">
        <v>617</v>
      </c>
      <c r="C986" s="37" t="s">
        <v>729</v>
      </c>
      <c r="D986" s="37" t="s">
        <v>249</v>
      </c>
      <c r="E986" s="37">
        <v>20</v>
      </c>
      <c r="F986" s="37" t="s">
        <v>730</v>
      </c>
      <c r="G986" s="37" t="s">
        <v>45</v>
      </c>
      <c r="H986" s="37" t="s">
        <v>36</v>
      </c>
      <c r="I986" s="37" t="s">
        <v>37</v>
      </c>
      <c r="J986" s="62">
        <v>40</v>
      </c>
      <c r="K986" s="37" t="s">
        <v>619</v>
      </c>
      <c r="L986" s="201"/>
      <c r="M986" s="37">
        <v>1</v>
      </c>
      <c r="N986" s="37">
        <v>1568612</v>
      </c>
      <c r="O986" s="37" t="s">
        <v>739</v>
      </c>
      <c r="P986" s="37" t="s">
        <v>162</v>
      </c>
      <c r="Q986" s="60">
        <v>0</v>
      </c>
      <c r="R986" s="60">
        <v>0</v>
      </c>
      <c r="S986" s="60">
        <f t="shared" si="15"/>
        <v>0</v>
      </c>
      <c r="T986" s="37" t="s">
        <v>41</v>
      </c>
      <c r="U986" s="37" t="s">
        <v>2267</v>
      </c>
      <c r="V986" s="131" t="s">
        <v>201</v>
      </c>
      <c r="W986" s="131" t="s">
        <v>202</v>
      </c>
      <c r="X986" s="219" t="s">
        <v>50</v>
      </c>
    </row>
    <row r="987" spans="1:24" ht="384.75" hidden="1">
      <c r="A987" s="37" t="s">
        <v>158</v>
      </c>
      <c r="B987" s="37" t="s">
        <v>617</v>
      </c>
      <c r="C987" s="37" t="s">
        <v>617</v>
      </c>
      <c r="D987" s="37" t="s">
        <v>653</v>
      </c>
      <c r="E987" s="37">
        <v>15</v>
      </c>
      <c r="F987" s="37" t="s">
        <v>798</v>
      </c>
      <c r="G987" s="37" t="s">
        <v>45</v>
      </c>
      <c r="H987" s="37" t="s">
        <v>36</v>
      </c>
      <c r="I987" s="37" t="s">
        <v>46</v>
      </c>
      <c r="J987" s="62">
        <v>8</v>
      </c>
      <c r="K987" s="37" t="s">
        <v>403</v>
      </c>
      <c r="L987" s="201"/>
      <c r="M987" s="37">
        <v>20</v>
      </c>
      <c r="N987" s="201"/>
      <c r="O987" s="201"/>
      <c r="P987" s="37" t="s">
        <v>162</v>
      </c>
      <c r="Q987" s="60">
        <v>0</v>
      </c>
      <c r="R987" s="60">
        <v>0</v>
      </c>
      <c r="S987" s="60">
        <f t="shared" si="15"/>
        <v>0</v>
      </c>
      <c r="T987" s="37" t="s">
        <v>41</v>
      </c>
      <c r="U987" s="131" t="s">
        <v>2415</v>
      </c>
      <c r="V987" s="216" t="s">
        <v>184</v>
      </c>
      <c r="W987" s="216" t="s">
        <v>799</v>
      </c>
      <c r="X987" s="219" t="s">
        <v>78</v>
      </c>
    </row>
    <row r="988" spans="1:24" ht="199.5" hidden="1">
      <c r="A988" s="37" t="s">
        <v>158</v>
      </c>
      <c r="B988" s="37" t="s">
        <v>617</v>
      </c>
      <c r="C988" s="37" t="s">
        <v>692</v>
      </c>
      <c r="D988" s="37" t="s">
        <v>693</v>
      </c>
      <c r="E988" s="37">
        <v>15</v>
      </c>
      <c r="F988" s="37" t="s">
        <v>713</v>
      </c>
      <c r="G988" s="37" t="s">
        <v>145</v>
      </c>
      <c r="H988" s="37" t="s">
        <v>544</v>
      </c>
      <c r="I988" s="37" t="s">
        <v>37</v>
      </c>
      <c r="J988" s="62">
        <v>120</v>
      </c>
      <c r="K988" s="37" t="s">
        <v>714</v>
      </c>
      <c r="L988" s="37" t="s">
        <v>632</v>
      </c>
      <c r="M988" s="37">
        <v>1</v>
      </c>
      <c r="N988" s="37" t="s">
        <v>715</v>
      </c>
      <c r="O988" s="37" t="s">
        <v>700</v>
      </c>
      <c r="P988" s="37" t="s">
        <v>162</v>
      </c>
      <c r="Q988" s="60">
        <v>0</v>
      </c>
      <c r="R988" s="60">
        <v>0</v>
      </c>
      <c r="S988" s="60">
        <f t="shared" si="15"/>
        <v>0</v>
      </c>
      <c r="T988" s="37" t="s">
        <v>145</v>
      </c>
      <c r="U988" s="37"/>
      <c r="V988" s="131" t="s">
        <v>184</v>
      </c>
      <c r="W988" s="216" t="s">
        <v>185</v>
      </c>
      <c r="X988" s="217"/>
    </row>
    <row r="989" spans="1:24" ht="384.75" hidden="1">
      <c r="A989" s="37" t="s">
        <v>158</v>
      </c>
      <c r="B989" s="37" t="s">
        <v>617</v>
      </c>
      <c r="C989" s="37" t="s">
        <v>666</v>
      </c>
      <c r="D989" s="37" t="s">
        <v>653</v>
      </c>
      <c r="E989" s="37">
        <v>15</v>
      </c>
      <c r="F989" s="37" t="s">
        <v>667</v>
      </c>
      <c r="G989" s="37" t="s">
        <v>145</v>
      </c>
      <c r="H989" s="37" t="s">
        <v>36</v>
      </c>
      <c r="I989" s="37" t="s">
        <v>46</v>
      </c>
      <c r="J989" s="62">
        <v>128</v>
      </c>
      <c r="K989" s="37" t="s">
        <v>668</v>
      </c>
      <c r="L989" s="37" t="s">
        <v>272</v>
      </c>
      <c r="M989" s="37">
        <v>1</v>
      </c>
      <c r="N989" s="37">
        <v>1491057</v>
      </c>
      <c r="O989" s="37" t="s">
        <v>669</v>
      </c>
      <c r="P989" s="37" t="s">
        <v>162</v>
      </c>
      <c r="Q989" s="60">
        <v>0</v>
      </c>
      <c r="R989" s="60">
        <v>0</v>
      </c>
      <c r="S989" s="60">
        <f t="shared" si="15"/>
        <v>0</v>
      </c>
      <c r="T989" s="37" t="s">
        <v>145</v>
      </c>
      <c r="U989" s="37"/>
      <c r="V989" s="131" t="s">
        <v>184</v>
      </c>
      <c r="W989" s="216" t="s">
        <v>185</v>
      </c>
      <c r="X989" s="217"/>
    </row>
    <row r="990" spans="1:24" ht="256.5" hidden="1">
      <c r="A990" s="37" t="s">
        <v>158</v>
      </c>
      <c r="B990" s="37" t="s">
        <v>617</v>
      </c>
      <c r="C990" s="37" t="s">
        <v>666</v>
      </c>
      <c r="D990" s="37" t="s">
        <v>659</v>
      </c>
      <c r="E990" s="37">
        <v>15</v>
      </c>
      <c r="F990" s="37" t="s">
        <v>670</v>
      </c>
      <c r="G990" s="37" t="s">
        <v>145</v>
      </c>
      <c r="H990" s="37" t="s">
        <v>36</v>
      </c>
      <c r="I990" s="37" t="s">
        <v>46</v>
      </c>
      <c r="J990" s="62">
        <v>396</v>
      </c>
      <c r="K990" s="37" t="s">
        <v>671</v>
      </c>
      <c r="L990" s="37" t="s">
        <v>272</v>
      </c>
      <c r="M990" s="37">
        <v>1</v>
      </c>
      <c r="N990" s="37">
        <v>1491055</v>
      </c>
      <c r="O990" s="37" t="s">
        <v>672</v>
      </c>
      <c r="P990" s="37" t="s">
        <v>162</v>
      </c>
      <c r="Q990" s="60">
        <v>0</v>
      </c>
      <c r="R990" s="60">
        <v>0</v>
      </c>
      <c r="S990" s="60">
        <f t="shared" si="15"/>
        <v>0</v>
      </c>
      <c r="T990" s="37" t="s">
        <v>145</v>
      </c>
      <c r="U990" s="37"/>
      <c r="V990" s="131" t="s">
        <v>184</v>
      </c>
      <c r="W990" s="216" t="s">
        <v>549</v>
      </c>
      <c r="X990" s="217"/>
    </row>
    <row r="991" spans="1:24" ht="99.75" hidden="1">
      <c r="A991" s="37" t="s">
        <v>158</v>
      </c>
      <c r="B991" s="37" t="s">
        <v>617</v>
      </c>
      <c r="C991" s="37" t="s">
        <v>729</v>
      </c>
      <c r="D991" s="37" t="s">
        <v>740</v>
      </c>
      <c r="E991" s="37">
        <v>12</v>
      </c>
      <c r="F991" s="37" t="s">
        <v>741</v>
      </c>
      <c r="G991" s="37" t="s">
        <v>145</v>
      </c>
      <c r="H991" s="37" t="s">
        <v>36</v>
      </c>
      <c r="I991" s="37" t="s">
        <v>46</v>
      </c>
      <c r="J991" s="62">
        <v>140</v>
      </c>
      <c r="K991" s="37" t="s">
        <v>742</v>
      </c>
      <c r="L991" s="37" t="s">
        <v>156</v>
      </c>
      <c r="M991" s="37">
        <v>1</v>
      </c>
      <c r="N991" s="37">
        <v>1450120</v>
      </c>
      <c r="O991" s="37" t="s">
        <v>743</v>
      </c>
      <c r="P991" s="37" t="s">
        <v>162</v>
      </c>
      <c r="Q991" s="60">
        <v>0</v>
      </c>
      <c r="R991" s="60">
        <v>0</v>
      </c>
      <c r="S991" s="60">
        <f t="shared" si="15"/>
        <v>0</v>
      </c>
      <c r="T991" s="37" t="s">
        <v>145</v>
      </c>
      <c r="U991" s="37"/>
      <c r="V991" s="210" t="s">
        <v>148</v>
      </c>
      <c r="W991" s="216" t="s">
        <v>225</v>
      </c>
      <c r="X991" s="217"/>
    </row>
    <row r="992" spans="1:24" ht="156.75" hidden="1">
      <c r="A992" s="37" t="s">
        <v>158</v>
      </c>
      <c r="B992" s="37" t="s">
        <v>617</v>
      </c>
      <c r="C992" s="37" t="s">
        <v>618</v>
      </c>
      <c r="D992" s="37" t="s">
        <v>629</v>
      </c>
      <c r="E992" s="37">
        <v>12</v>
      </c>
      <c r="F992" s="37" t="s">
        <v>630</v>
      </c>
      <c r="G992" s="37" t="s">
        <v>145</v>
      </c>
      <c r="H992" s="37" t="s">
        <v>36</v>
      </c>
      <c r="I992" s="37" t="s">
        <v>46</v>
      </c>
      <c r="J992" s="62">
        <v>180</v>
      </c>
      <c r="K992" s="37" t="s">
        <v>631</v>
      </c>
      <c r="L992" s="37" t="s">
        <v>632</v>
      </c>
      <c r="M992" s="37">
        <v>1</v>
      </c>
      <c r="N992" s="37">
        <v>1493474</v>
      </c>
      <c r="O992" s="37" t="s">
        <v>620</v>
      </c>
      <c r="P992" s="37" t="s">
        <v>162</v>
      </c>
      <c r="Q992" s="60">
        <v>0</v>
      </c>
      <c r="R992" s="60">
        <v>0</v>
      </c>
      <c r="S992" s="60">
        <f t="shared" si="15"/>
        <v>0</v>
      </c>
      <c r="T992" s="37" t="s">
        <v>145</v>
      </c>
      <c r="U992" s="37" t="s">
        <v>2416</v>
      </c>
      <c r="V992" s="210" t="s">
        <v>48</v>
      </c>
      <c r="W992" s="216" t="s">
        <v>274</v>
      </c>
      <c r="X992" s="217"/>
    </row>
    <row r="993" spans="1:24" ht="156.75" hidden="1">
      <c r="A993" s="37" t="s">
        <v>158</v>
      </c>
      <c r="B993" s="37" t="s">
        <v>617</v>
      </c>
      <c r="C993" s="37" t="s">
        <v>692</v>
      </c>
      <c r="D993" s="37" t="s">
        <v>252</v>
      </c>
      <c r="E993" s="37">
        <v>15</v>
      </c>
      <c r="F993" s="37" t="s">
        <v>716</v>
      </c>
      <c r="G993" s="37" t="s">
        <v>145</v>
      </c>
      <c r="H993" s="37" t="s">
        <v>36</v>
      </c>
      <c r="I993" s="37" t="s">
        <v>46</v>
      </c>
      <c r="J993" s="62">
        <v>10</v>
      </c>
      <c r="K993" s="37" t="s">
        <v>717</v>
      </c>
      <c r="L993" s="65" t="s">
        <v>224</v>
      </c>
      <c r="M993" s="37">
        <v>1</v>
      </c>
      <c r="N993" s="37">
        <v>1568927</v>
      </c>
      <c r="O993" s="37" t="s">
        <v>702</v>
      </c>
      <c r="P993" s="37" t="s">
        <v>162</v>
      </c>
      <c r="Q993" s="60">
        <v>0</v>
      </c>
      <c r="R993" s="60">
        <v>0</v>
      </c>
      <c r="S993" s="60">
        <f t="shared" si="15"/>
        <v>0</v>
      </c>
      <c r="T993" s="37" t="s">
        <v>145</v>
      </c>
      <c r="U993" s="37"/>
      <c r="V993" s="216" t="s">
        <v>56</v>
      </c>
      <c r="W993" s="216" t="s">
        <v>57</v>
      </c>
      <c r="X993" s="217"/>
    </row>
    <row r="994" spans="1:24" ht="156.75" hidden="1">
      <c r="A994" s="37" t="s">
        <v>158</v>
      </c>
      <c r="B994" s="37" t="s">
        <v>617</v>
      </c>
      <c r="C994" s="37" t="s">
        <v>692</v>
      </c>
      <c r="D994" s="37" t="s">
        <v>252</v>
      </c>
      <c r="E994" s="37">
        <v>15</v>
      </c>
      <c r="F994" s="37" t="s">
        <v>716</v>
      </c>
      <c r="G994" s="37" t="s">
        <v>145</v>
      </c>
      <c r="H994" s="37" t="s">
        <v>36</v>
      </c>
      <c r="I994" s="37" t="s">
        <v>46</v>
      </c>
      <c r="J994" s="62">
        <v>10</v>
      </c>
      <c r="K994" s="37" t="s">
        <v>718</v>
      </c>
      <c r="L994" s="37" t="s">
        <v>152</v>
      </c>
      <c r="M994" s="37">
        <v>1</v>
      </c>
      <c r="N994" s="37" t="s">
        <v>715</v>
      </c>
      <c r="O994" s="37" t="s">
        <v>700</v>
      </c>
      <c r="P994" s="37" t="s">
        <v>162</v>
      </c>
      <c r="Q994" s="60">
        <v>0</v>
      </c>
      <c r="R994" s="60">
        <v>0</v>
      </c>
      <c r="S994" s="60">
        <f t="shared" si="15"/>
        <v>0</v>
      </c>
      <c r="T994" s="37" t="s">
        <v>145</v>
      </c>
      <c r="U994" s="37"/>
      <c r="V994" s="216" t="s">
        <v>56</v>
      </c>
      <c r="W994" s="216" t="s">
        <v>57</v>
      </c>
      <c r="X994" s="217"/>
    </row>
    <row r="995" spans="1:24" ht="85.5" hidden="1">
      <c r="A995" s="37" t="s">
        <v>158</v>
      </c>
      <c r="B995" s="37" t="s">
        <v>617</v>
      </c>
      <c r="C995" s="37" t="s">
        <v>617</v>
      </c>
      <c r="D995" s="37" t="s">
        <v>800</v>
      </c>
      <c r="E995" s="37">
        <v>15</v>
      </c>
      <c r="F995" s="37" t="s">
        <v>801</v>
      </c>
      <c r="G995" s="37" t="s">
        <v>35</v>
      </c>
      <c r="H995" s="37" t="s">
        <v>265</v>
      </c>
      <c r="I995" s="37" t="s">
        <v>37</v>
      </c>
      <c r="J995" s="62">
        <v>568</v>
      </c>
      <c r="K995" s="37" t="s">
        <v>802</v>
      </c>
      <c r="L995" s="201"/>
      <c r="M995" s="37">
        <v>1</v>
      </c>
      <c r="N995" s="37">
        <v>1518435</v>
      </c>
      <c r="O995" s="37" t="s">
        <v>803</v>
      </c>
      <c r="P995" s="37" t="s">
        <v>804</v>
      </c>
      <c r="Q995" s="60">
        <v>0</v>
      </c>
      <c r="R995" s="60">
        <v>9500</v>
      </c>
      <c r="S995" s="60">
        <f t="shared" si="15"/>
        <v>9500</v>
      </c>
      <c r="T995" s="37" t="s">
        <v>228</v>
      </c>
      <c r="U995" s="131" t="s">
        <v>2417</v>
      </c>
      <c r="V995" s="131" t="s">
        <v>148</v>
      </c>
      <c r="W995" s="216" t="s">
        <v>149</v>
      </c>
      <c r="X995" s="217"/>
    </row>
    <row r="996" spans="1:24" ht="85.5" hidden="1">
      <c r="A996" s="37" t="s">
        <v>158</v>
      </c>
      <c r="B996" s="37" t="s">
        <v>617</v>
      </c>
      <c r="C996" s="37" t="s">
        <v>618</v>
      </c>
      <c r="D996" s="37" t="s">
        <v>633</v>
      </c>
      <c r="E996" s="37">
        <v>12</v>
      </c>
      <c r="F996" s="37" t="s">
        <v>634</v>
      </c>
      <c r="G996" s="37" t="s">
        <v>145</v>
      </c>
      <c r="H996" s="37" t="s">
        <v>36</v>
      </c>
      <c r="I996" s="37" t="s">
        <v>46</v>
      </c>
      <c r="J996" s="62">
        <v>360</v>
      </c>
      <c r="K996" s="37" t="s">
        <v>635</v>
      </c>
      <c r="L996" s="37" t="s">
        <v>636</v>
      </c>
      <c r="M996" s="37">
        <v>1</v>
      </c>
      <c r="N996" s="37">
        <v>1492164</v>
      </c>
      <c r="O996" s="37" t="s">
        <v>622</v>
      </c>
      <c r="P996" s="37" t="s">
        <v>162</v>
      </c>
      <c r="Q996" s="60">
        <v>0</v>
      </c>
      <c r="R996" s="60">
        <v>0</v>
      </c>
      <c r="S996" s="60">
        <f t="shared" si="15"/>
        <v>0</v>
      </c>
      <c r="T996" s="37" t="s">
        <v>145</v>
      </c>
      <c r="U996" s="37"/>
      <c r="V996" s="216" t="s">
        <v>184</v>
      </c>
      <c r="W996" s="216" t="s">
        <v>637</v>
      </c>
      <c r="X996" s="217"/>
    </row>
    <row r="997" spans="1:24" ht="99.75" hidden="1">
      <c r="A997" s="37" t="s">
        <v>158</v>
      </c>
      <c r="B997" s="37" t="s">
        <v>617</v>
      </c>
      <c r="C997" s="37" t="s">
        <v>618</v>
      </c>
      <c r="D997" s="37" t="s">
        <v>638</v>
      </c>
      <c r="E997" s="37">
        <v>12</v>
      </c>
      <c r="F997" s="37" t="s">
        <v>639</v>
      </c>
      <c r="G997" s="37" t="s">
        <v>145</v>
      </c>
      <c r="H997" s="37" t="s">
        <v>36</v>
      </c>
      <c r="I997" s="37" t="s">
        <v>46</v>
      </c>
      <c r="J997" s="62">
        <v>180</v>
      </c>
      <c r="K997" s="37" t="s">
        <v>631</v>
      </c>
      <c r="L997" s="37" t="s">
        <v>632</v>
      </c>
      <c r="M997" s="37">
        <v>1</v>
      </c>
      <c r="N997" s="37">
        <v>1493474</v>
      </c>
      <c r="O997" s="37" t="s">
        <v>620</v>
      </c>
      <c r="P997" s="37" t="s">
        <v>162</v>
      </c>
      <c r="Q997" s="60">
        <v>0</v>
      </c>
      <c r="R997" s="60">
        <v>0</v>
      </c>
      <c r="S997" s="60">
        <f t="shared" si="15"/>
        <v>0</v>
      </c>
      <c r="T997" s="37" t="s">
        <v>145</v>
      </c>
      <c r="U997" s="37"/>
      <c r="V997" s="131" t="s">
        <v>184</v>
      </c>
      <c r="W997" s="216" t="s">
        <v>637</v>
      </c>
      <c r="X997" s="217"/>
    </row>
    <row r="998" spans="1:24" ht="171" hidden="1">
      <c r="A998" s="37" t="s">
        <v>158</v>
      </c>
      <c r="B998" s="37" t="s">
        <v>617</v>
      </c>
      <c r="C998" s="37" t="s">
        <v>618</v>
      </c>
      <c r="D998" s="37" t="s">
        <v>633</v>
      </c>
      <c r="E998" s="37">
        <v>12</v>
      </c>
      <c r="F998" s="37" t="s">
        <v>640</v>
      </c>
      <c r="G998" s="37" t="s">
        <v>145</v>
      </c>
      <c r="H998" s="37" t="s">
        <v>36</v>
      </c>
      <c r="I998" s="37" t="s">
        <v>46</v>
      </c>
      <c r="J998" s="62">
        <v>240</v>
      </c>
      <c r="K998" s="37" t="s">
        <v>641</v>
      </c>
      <c r="L998" s="37" t="s">
        <v>152</v>
      </c>
      <c r="M998" s="37">
        <v>1</v>
      </c>
      <c r="N998" s="37">
        <v>1491471</v>
      </c>
      <c r="O998" s="37" t="s">
        <v>642</v>
      </c>
      <c r="P998" s="37" t="s">
        <v>162</v>
      </c>
      <c r="Q998" s="60">
        <v>0</v>
      </c>
      <c r="R998" s="60">
        <v>0</v>
      </c>
      <c r="S998" s="60">
        <f t="shared" si="15"/>
        <v>0</v>
      </c>
      <c r="T998" s="37" t="s">
        <v>145</v>
      </c>
      <c r="U998" s="37" t="s">
        <v>2418</v>
      </c>
      <c r="V998" s="131" t="s">
        <v>184</v>
      </c>
      <c r="W998" s="216" t="s">
        <v>637</v>
      </c>
      <c r="X998" s="217"/>
    </row>
    <row r="999" spans="1:24" ht="99.75" hidden="1">
      <c r="A999" s="37" t="s">
        <v>158</v>
      </c>
      <c r="B999" s="37" t="s">
        <v>617</v>
      </c>
      <c r="C999" s="37" t="s">
        <v>729</v>
      </c>
      <c r="D999" s="37" t="s">
        <v>740</v>
      </c>
      <c r="E999" s="37">
        <v>12</v>
      </c>
      <c r="F999" s="37" t="s">
        <v>744</v>
      </c>
      <c r="G999" s="37" t="s">
        <v>145</v>
      </c>
      <c r="H999" s="37" t="s">
        <v>36</v>
      </c>
      <c r="I999" s="37" t="s">
        <v>46</v>
      </c>
      <c r="J999" s="62">
        <v>120</v>
      </c>
      <c r="K999" s="37" t="s">
        <v>745</v>
      </c>
      <c r="L999" s="37" t="s">
        <v>636</v>
      </c>
      <c r="M999" s="37">
        <v>1</v>
      </c>
      <c r="N999" s="37">
        <v>1491394</v>
      </c>
      <c r="O999" s="37" t="s">
        <v>737</v>
      </c>
      <c r="P999" s="37" t="s">
        <v>162</v>
      </c>
      <c r="Q999" s="60">
        <v>0</v>
      </c>
      <c r="R999" s="60">
        <v>0</v>
      </c>
      <c r="S999" s="60">
        <f t="shared" si="15"/>
        <v>0</v>
      </c>
      <c r="T999" s="37" t="s">
        <v>145</v>
      </c>
      <c r="U999" s="37"/>
      <c r="V999" s="210" t="s">
        <v>148</v>
      </c>
      <c r="W999" s="216" t="s">
        <v>225</v>
      </c>
      <c r="X999" s="217"/>
    </row>
    <row r="1000" spans="1:24" ht="85.5" hidden="1">
      <c r="A1000" s="37" t="s">
        <v>158</v>
      </c>
      <c r="B1000" s="37" t="s">
        <v>617</v>
      </c>
      <c r="C1000" s="37" t="s">
        <v>729</v>
      </c>
      <c r="D1000" s="37" t="s">
        <v>249</v>
      </c>
      <c r="E1000" s="37">
        <v>20</v>
      </c>
      <c r="F1000" s="37" t="s">
        <v>746</v>
      </c>
      <c r="G1000" s="37" t="s">
        <v>145</v>
      </c>
      <c r="H1000" s="37" t="s">
        <v>36</v>
      </c>
      <c r="I1000" s="37" t="s">
        <v>46</v>
      </c>
      <c r="J1000" s="62">
        <v>120</v>
      </c>
      <c r="K1000" s="37" t="s">
        <v>747</v>
      </c>
      <c r="L1000" s="37" t="s">
        <v>152</v>
      </c>
      <c r="M1000" s="37">
        <v>1</v>
      </c>
      <c r="N1000" s="37">
        <v>1517709</v>
      </c>
      <c r="O1000" s="37" t="s">
        <v>731</v>
      </c>
      <c r="P1000" s="37" t="s">
        <v>162</v>
      </c>
      <c r="Q1000" s="60">
        <v>0</v>
      </c>
      <c r="R1000" s="60">
        <v>0</v>
      </c>
      <c r="S1000" s="60">
        <f t="shared" si="15"/>
        <v>0</v>
      </c>
      <c r="T1000" s="37" t="s">
        <v>145</v>
      </c>
      <c r="U1000" s="37"/>
      <c r="V1000" s="131" t="s">
        <v>201</v>
      </c>
      <c r="W1000" s="131" t="s">
        <v>202</v>
      </c>
      <c r="X1000" s="217"/>
    </row>
    <row r="1001" spans="1:24" ht="85.5" hidden="1">
      <c r="A1001" s="37" t="s">
        <v>158</v>
      </c>
      <c r="B1001" s="37" t="s">
        <v>617</v>
      </c>
      <c r="C1001" s="37" t="s">
        <v>751</v>
      </c>
      <c r="D1001" s="37" t="s">
        <v>659</v>
      </c>
      <c r="E1001" s="37">
        <v>15</v>
      </c>
      <c r="F1001" s="37" t="s">
        <v>564</v>
      </c>
      <c r="G1001" s="37" t="s">
        <v>145</v>
      </c>
      <c r="H1001" s="37" t="s">
        <v>36</v>
      </c>
      <c r="I1001" s="37" t="s">
        <v>46</v>
      </c>
      <c r="J1001" s="62">
        <v>100</v>
      </c>
      <c r="K1001" s="37" t="s">
        <v>753</v>
      </c>
      <c r="L1001" s="37" t="s">
        <v>636</v>
      </c>
      <c r="M1001" s="37">
        <v>1</v>
      </c>
      <c r="N1001" s="37">
        <v>1492965</v>
      </c>
      <c r="O1001" s="37" t="s">
        <v>754</v>
      </c>
      <c r="P1001" s="37" t="s">
        <v>162</v>
      </c>
      <c r="Q1001" s="60">
        <v>0</v>
      </c>
      <c r="R1001" s="60">
        <v>0</v>
      </c>
      <c r="S1001" s="60">
        <f t="shared" si="15"/>
        <v>0</v>
      </c>
      <c r="T1001" s="37" t="s">
        <v>145</v>
      </c>
      <c r="U1001" s="37"/>
      <c r="V1001" s="227" t="s">
        <v>218</v>
      </c>
      <c r="W1001" s="216" t="s">
        <v>568</v>
      </c>
      <c r="X1001" s="217"/>
    </row>
    <row r="1002" spans="1:24" ht="85.5" hidden="1">
      <c r="A1002" s="37" t="s">
        <v>158</v>
      </c>
      <c r="B1002" s="37" t="s">
        <v>617</v>
      </c>
      <c r="C1002" s="37" t="s">
        <v>751</v>
      </c>
      <c r="D1002" s="37" t="s">
        <v>659</v>
      </c>
      <c r="E1002" s="37">
        <v>15</v>
      </c>
      <c r="F1002" s="37" t="s">
        <v>755</v>
      </c>
      <c r="G1002" s="37" t="s">
        <v>145</v>
      </c>
      <c r="H1002" s="37" t="s">
        <v>36</v>
      </c>
      <c r="I1002" s="37" t="s">
        <v>46</v>
      </c>
      <c r="J1002" s="62">
        <v>180</v>
      </c>
      <c r="K1002" s="37" t="s">
        <v>297</v>
      </c>
      <c r="L1002" s="65" t="s">
        <v>224</v>
      </c>
      <c r="M1002" s="37">
        <v>1</v>
      </c>
      <c r="N1002" s="37">
        <v>1476117</v>
      </c>
      <c r="O1002" s="37" t="s">
        <v>756</v>
      </c>
      <c r="P1002" s="37" t="s">
        <v>757</v>
      </c>
      <c r="Q1002" s="60">
        <v>0</v>
      </c>
      <c r="R1002" s="60">
        <v>0</v>
      </c>
      <c r="S1002" s="60">
        <f t="shared" si="15"/>
        <v>0</v>
      </c>
      <c r="T1002" s="37" t="s">
        <v>145</v>
      </c>
      <c r="U1002" s="37"/>
      <c r="V1002" s="227" t="s">
        <v>218</v>
      </c>
      <c r="W1002" s="216" t="s">
        <v>568</v>
      </c>
      <c r="X1002" s="217"/>
    </row>
    <row r="1003" spans="1:24" ht="384.75" hidden="1">
      <c r="A1003" s="37" t="s">
        <v>158</v>
      </c>
      <c r="B1003" s="37" t="s">
        <v>617</v>
      </c>
      <c r="C1003" s="37" t="s">
        <v>816</v>
      </c>
      <c r="D1003" s="37" t="s">
        <v>653</v>
      </c>
      <c r="E1003" s="37">
        <v>15</v>
      </c>
      <c r="F1003" s="37" t="s">
        <v>817</v>
      </c>
      <c r="G1003" s="37" t="s">
        <v>145</v>
      </c>
      <c r="H1003" s="37" t="s">
        <v>544</v>
      </c>
      <c r="I1003" s="37" t="s">
        <v>37</v>
      </c>
      <c r="J1003" s="62">
        <v>30</v>
      </c>
      <c r="K1003" s="37" t="s">
        <v>818</v>
      </c>
      <c r="L1003" s="37" t="s">
        <v>156</v>
      </c>
      <c r="M1003" s="37">
        <v>1</v>
      </c>
      <c r="N1003" s="37">
        <v>1492949</v>
      </c>
      <c r="O1003" s="37" t="s">
        <v>819</v>
      </c>
      <c r="P1003" s="37" t="s">
        <v>162</v>
      </c>
      <c r="Q1003" s="60">
        <v>0</v>
      </c>
      <c r="R1003" s="60">
        <v>0</v>
      </c>
      <c r="S1003" s="60">
        <f t="shared" si="15"/>
        <v>0</v>
      </c>
      <c r="T1003" s="37" t="s">
        <v>145</v>
      </c>
      <c r="U1003" s="37"/>
      <c r="V1003" s="131" t="s">
        <v>184</v>
      </c>
      <c r="W1003" s="216" t="s">
        <v>185</v>
      </c>
      <c r="X1003" s="217"/>
    </row>
    <row r="1004" spans="1:24" ht="384.75" hidden="1">
      <c r="A1004" s="37" t="s">
        <v>158</v>
      </c>
      <c r="B1004" s="37" t="s">
        <v>617</v>
      </c>
      <c r="C1004" s="37" t="s">
        <v>816</v>
      </c>
      <c r="D1004" s="37" t="s">
        <v>653</v>
      </c>
      <c r="E1004" s="37">
        <v>15</v>
      </c>
      <c r="F1004" s="37" t="s">
        <v>820</v>
      </c>
      <c r="G1004" s="37" t="s">
        <v>145</v>
      </c>
      <c r="H1004" s="37" t="s">
        <v>544</v>
      </c>
      <c r="I1004" s="37" t="s">
        <v>37</v>
      </c>
      <c r="J1004" s="62">
        <v>180</v>
      </c>
      <c r="K1004" s="37" t="s">
        <v>303</v>
      </c>
      <c r="L1004" s="37" t="s">
        <v>216</v>
      </c>
      <c r="M1004" s="37">
        <v>1</v>
      </c>
      <c r="N1004" s="37">
        <v>1568327</v>
      </c>
      <c r="O1004" s="37" t="s">
        <v>821</v>
      </c>
      <c r="P1004" s="37" t="s">
        <v>162</v>
      </c>
      <c r="Q1004" s="60">
        <v>0</v>
      </c>
      <c r="R1004" s="60">
        <v>0</v>
      </c>
      <c r="S1004" s="60">
        <f t="shared" si="15"/>
        <v>0</v>
      </c>
      <c r="T1004" s="37" t="s">
        <v>145</v>
      </c>
      <c r="U1004" s="37"/>
      <c r="V1004" s="131" t="s">
        <v>184</v>
      </c>
      <c r="W1004" s="216" t="s">
        <v>185</v>
      </c>
      <c r="X1004" s="217"/>
    </row>
    <row r="1005" spans="1:24" ht="384.75" hidden="1">
      <c r="A1005" s="37" t="s">
        <v>158</v>
      </c>
      <c r="B1005" s="37" t="s">
        <v>617</v>
      </c>
      <c r="C1005" s="37" t="s">
        <v>816</v>
      </c>
      <c r="D1005" s="37" t="s">
        <v>653</v>
      </c>
      <c r="E1005" s="37">
        <v>15</v>
      </c>
      <c r="F1005" s="37" t="s">
        <v>822</v>
      </c>
      <c r="G1005" s="37" t="s">
        <v>145</v>
      </c>
      <c r="H1005" s="37" t="s">
        <v>544</v>
      </c>
      <c r="I1005" s="37" t="s">
        <v>37</v>
      </c>
      <c r="J1005" s="62">
        <v>360</v>
      </c>
      <c r="K1005" s="37" t="s">
        <v>416</v>
      </c>
      <c r="L1005" s="37" t="s">
        <v>152</v>
      </c>
      <c r="M1005" s="37">
        <v>1</v>
      </c>
      <c r="N1005" s="37">
        <v>1492964</v>
      </c>
      <c r="O1005" s="37" t="s">
        <v>823</v>
      </c>
      <c r="P1005" s="37" t="s">
        <v>162</v>
      </c>
      <c r="Q1005" s="60">
        <v>0</v>
      </c>
      <c r="R1005" s="60">
        <v>0</v>
      </c>
      <c r="S1005" s="60">
        <f t="shared" si="15"/>
        <v>0</v>
      </c>
      <c r="T1005" s="37" t="s">
        <v>145</v>
      </c>
      <c r="U1005" s="37" t="s">
        <v>2419</v>
      </c>
      <c r="V1005" s="131" t="s">
        <v>184</v>
      </c>
      <c r="W1005" s="216" t="s">
        <v>185</v>
      </c>
      <c r="X1005" s="217"/>
    </row>
    <row r="1006" spans="1:24" ht="85.5" hidden="1">
      <c r="A1006" s="37" t="s">
        <v>158</v>
      </c>
      <c r="B1006" s="37" t="s">
        <v>617</v>
      </c>
      <c r="C1006" s="37" t="s">
        <v>751</v>
      </c>
      <c r="D1006" s="37" t="s">
        <v>258</v>
      </c>
      <c r="E1006" s="37">
        <v>15</v>
      </c>
      <c r="F1006" s="37" t="s">
        <v>758</v>
      </c>
      <c r="G1006" s="37" t="s">
        <v>145</v>
      </c>
      <c r="H1006" s="37" t="s">
        <v>36</v>
      </c>
      <c r="I1006" s="37" t="s">
        <v>46</v>
      </c>
      <c r="J1006" s="62">
        <v>48</v>
      </c>
      <c r="K1006" s="37" t="s">
        <v>288</v>
      </c>
      <c r="L1006" s="37" t="s">
        <v>759</v>
      </c>
      <c r="M1006" s="37">
        <v>1</v>
      </c>
      <c r="N1006" s="37">
        <v>1050191</v>
      </c>
      <c r="O1006" s="37" t="s">
        <v>760</v>
      </c>
      <c r="P1006" s="37" t="s">
        <v>757</v>
      </c>
      <c r="Q1006" s="60">
        <v>0</v>
      </c>
      <c r="R1006" s="60">
        <v>0</v>
      </c>
      <c r="S1006" s="60">
        <f t="shared" si="15"/>
        <v>0</v>
      </c>
      <c r="T1006" s="37" t="s">
        <v>145</v>
      </c>
      <c r="U1006" s="37"/>
      <c r="V1006" s="221" t="s">
        <v>48</v>
      </c>
      <c r="W1006" s="216" t="s">
        <v>163</v>
      </c>
      <c r="X1006" s="217"/>
    </row>
    <row r="1007" spans="1:24" ht="156.75" hidden="1">
      <c r="A1007" s="37" t="s">
        <v>158</v>
      </c>
      <c r="B1007" s="37" t="s">
        <v>617</v>
      </c>
      <c r="C1007" s="37" t="s">
        <v>692</v>
      </c>
      <c r="D1007" s="37" t="s">
        <v>252</v>
      </c>
      <c r="E1007" s="37">
        <v>15</v>
      </c>
      <c r="F1007" s="37" t="s">
        <v>719</v>
      </c>
      <c r="G1007" s="37" t="s">
        <v>145</v>
      </c>
      <c r="H1007" s="37" t="s">
        <v>36</v>
      </c>
      <c r="I1007" s="37" t="s">
        <v>46</v>
      </c>
      <c r="J1007" s="62">
        <v>320</v>
      </c>
      <c r="K1007" s="37" t="s">
        <v>720</v>
      </c>
      <c r="L1007" s="37" t="s">
        <v>566</v>
      </c>
      <c r="M1007" s="37">
        <v>1</v>
      </c>
      <c r="N1007" s="37">
        <v>1367615</v>
      </c>
      <c r="O1007" s="37" t="s">
        <v>698</v>
      </c>
      <c r="P1007" s="37" t="s">
        <v>162</v>
      </c>
      <c r="Q1007" s="60">
        <v>0</v>
      </c>
      <c r="R1007" s="60">
        <v>0</v>
      </c>
      <c r="S1007" s="60">
        <f t="shared" si="15"/>
        <v>0</v>
      </c>
      <c r="T1007" s="37" t="s">
        <v>145</v>
      </c>
      <c r="U1007" s="37"/>
      <c r="V1007" s="131" t="s">
        <v>48</v>
      </c>
      <c r="W1007" s="216" t="s">
        <v>455</v>
      </c>
      <c r="X1007" s="217"/>
    </row>
    <row r="1008" spans="1:24" ht="156.75" hidden="1">
      <c r="A1008" s="37" t="s">
        <v>158</v>
      </c>
      <c r="B1008" s="37" t="s">
        <v>617</v>
      </c>
      <c r="C1008" s="37" t="s">
        <v>692</v>
      </c>
      <c r="D1008" s="37" t="s">
        <v>252</v>
      </c>
      <c r="E1008" s="37">
        <v>15</v>
      </c>
      <c r="F1008" s="37" t="s">
        <v>721</v>
      </c>
      <c r="G1008" s="37" t="s">
        <v>145</v>
      </c>
      <c r="H1008" s="37" t="s">
        <v>36</v>
      </c>
      <c r="I1008" s="37" t="s">
        <v>46</v>
      </c>
      <c r="J1008" s="62">
        <v>20</v>
      </c>
      <c r="K1008" s="37" t="s">
        <v>717</v>
      </c>
      <c r="L1008" s="65" t="s">
        <v>224</v>
      </c>
      <c r="M1008" s="37">
        <v>1</v>
      </c>
      <c r="N1008" s="37">
        <v>1568927</v>
      </c>
      <c r="O1008" s="37" t="s">
        <v>702</v>
      </c>
      <c r="P1008" s="37" t="s">
        <v>162</v>
      </c>
      <c r="Q1008" s="60">
        <v>0</v>
      </c>
      <c r="R1008" s="60">
        <v>0</v>
      </c>
      <c r="S1008" s="60">
        <f t="shared" si="15"/>
        <v>0</v>
      </c>
      <c r="T1008" s="37" t="s">
        <v>145</v>
      </c>
      <c r="U1008" s="37"/>
      <c r="V1008" s="131" t="s">
        <v>148</v>
      </c>
      <c r="W1008" s="216" t="s">
        <v>149</v>
      </c>
      <c r="X1008" s="217"/>
    </row>
    <row r="1009" spans="1:24" ht="156.75" hidden="1">
      <c r="A1009" s="37" t="s">
        <v>158</v>
      </c>
      <c r="B1009" s="37" t="s">
        <v>617</v>
      </c>
      <c r="C1009" s="37" t="s">
        <v>692</v>
      </c>
      <c r="D1009" s="37" t="s">
        <v>252</v>
      </c>
      <c r="E1009" s="37">
        <v>15</v>
      </c>
      <c r="F1009" s="37" t="s">
        <v>721</v>
      </c>
      <c r="G1009" s="37" t="s">
        <v>145</v>
      </c>
      <c r="H1009" s="37" t="s">
        <v>36</v>
      </c>
      <c r="I1009" s="37" t="s">
        <v>46</v>
      </c>
      <c r="J1009" s="62">
        <v>20</v>
      </c>
      <c r="K1009" s="37" t="s">
        <v>718</v>
      </c>
      <c r="L1009" s="37" t="s">
        <v>152</v>
      </c>
      <c r="M1009" s="37">
        <v>1</v>
      </c>
      <c r="N1009" s="37" t="s">
        <v>715</v>
      </c>
      <c r="O1009" s="37" t="s">
        <v>700</v>
      </c>
      <c r="P1009" s="37" t="s">
        <v>162</v>
      </c>
      <c r="Q1009" s="60">
        <v>0</v>
      </c>
      <c r="R1009" s="60">
        <v>0</v>
      </c>
      <c r="S1009" s="60">
        <f t="shared" si="15"/>
        <v>0</v>
      </c>
      <c r="T1009" s="37" t="s">
        <v>145</v>
      </c>
      <c r="U1009" s="37"/>
      <c r="V1009" s="131" t="s">
        <v>63</v>
      </c>
      <c r="W1009" s="216" t="s">
        <v>64</v>
      </c>
      <c r="X1009" s="217"/>
    </row>
    <row r="1010" spans="1:24" ht="156.75" hidden="1">
      <c r="A1010" s="37" t="s">
        <v>158</v>
      </c>
      <c r="B1010" s="37" t="s">
        <v>617</v>
      </c>
      <c r="C1010" s="37" t="s">
        <v>617</v>
      </c>
      <c r="D1010" s="37" t="s">
        <v>252</v>
      </c>
      <c r="E1010" s="37">
        <v>15</v>
      </c>
      <c r="F1010" s="37" t="s">
        <v>805</v>
      </c>
      <c r="G1010" s="37" t="s">
        <v>145</v>
      </c>
      <c r="H1010" s="37" t="s">
        <v>36</v>
      </c>
      <c r="I1010" s="37" t="s">
        <v>46</v>
      </c>
      <c r="J1010" s="62">
        <v>180</v>
      </c>
      <c r="K1010" s="37" t="s">
        <v>806</v>
      </c>
      <c r="L1010" s="37" t="s">
        <v>636</v>
      </c>
      <c r="M1010" s="37">
        <v>1</v>
      </c>
      <c r="N1010" s="37">
        <v>1452926</v>
      </c>
      <c r="O1010" s="37" t="s">
        <v>807</v>
      </c>
      <c r="P1010" s="37" t="s">
        <v>804</v>
      </c>
      <c r="Q1010" s="60">
        <v>0</v>
      </c>
      <c r="R1010" s="60">
        <v>0</v>
      </c>
      <c r="S1010" s="60">
        <f t="shared" si="15"/>
        <v>0</v>
      </c>
      <c r="T1010" s="37" t="s">
        <v>145</v>
      </c>
      <c r="U1010" s="37"/>
      <c r="V1010" s="131" t="s">
        <v>48</v>
      </c>
      <c r="W1010" s="216" t="s">
        <v>69</v>
      </c>
      <c r="X1010" s="217"/>
    </row>
    <row r="1011" spans="1:24" ht="156.75" hidden="1">
      <c r="A1011" s="37" t="s">
        <v>158</v>
      </c>
      <c r="B1011" s="37" t="s">
        <v>617</v>
      </c>
      <c r="C1011" s="37" t="s">
        <v>649</v>
      </c>
      <c r="D1011" s="37" t="s">
        <v>252</v>
      </c>
      <c r="E1011" s="37">
        <v>15</v>
      </c>
      <c r="F1011" s="37" t="s">
        <v>656</v>
      </c>
      <c r="G1011" s="37" t="s">
        <v>145</v>
      </c>
      <c r="H1011" s="37" t="s">
        <v>36</v>
      </c>
      <c r="I1011" s="37" t="s">
        <v>46</v>
      </c>
      <c r="J1011" s="62">
        <v>120</v>
      </c>
      <c r="K1011" s="37" t="s">
        <v>657</v>
      </c>
      <c r="L1011" s="37" t="s">
        <v>272</v>
      </c>
      <c r="M1011" s="37">
        <v>1</v>
      </c>
      <c r="N1011" s="37">
        <v>1492790</v>
      </c>
      <c r="O1011" s="37" t="s">
        <v>658</v>
      </c>
      <c r="P1011" s="37" t="s">
        <v>162</v>
      </c>
      <c r="Q1011" s="60">
        <v>0</v>
      </c>
      <c r="R1011" s="60">
        <v>0</v>
      </c>
      <c r="S1011" s="60">
        <f t="shared" si="15"/>
        <v>0</v>
      </c>
      <c r="T1011" s="37" t="s">
        <v>145</v>
      </c>
      <c r="U1011" s="37"/>
      <c r="V1011" s="221" t="s">
        <v>76</v>
      </c>
      <c r="W1011" s="216" t="s">
        <v>77</v>
      </c>
      <c r="X1011" s="217"/>
    </row>
    <row r="1012" spans="1:24" ht="156.75" hidden="1">
      <c r="A1012" s="37" t="s">
        <v>158</v>
      </c>
      <c r="B1012" s="37" t="s">
        <v>617</v>
      </c>
      <c r="C1012" s="37" t="s">
        <v>692</v>
      </c>
      <c r="D1012" s="37" t="s">
        <v>252</v>
      </c>
      <c r="E1012" s="37">
        <v>15</v>
      </c>
      <c r="F1012" s="37" t="s">
        <v>722</v>
      </c>
      <c r="G1012" s="37" t="s">
        <v>145</v>
      </c>
      <c r="H1012" s="37" t="s">
        <v>36</v>
      </c>
      <c r="I1012" s="37" t="s">
        <v>46</v>
      </c>
      <c r="J1012" s="62">
        <v>50</v>
      </c>
      <c r="K1012" s="37" t="s">
        <v>717</v>
      </c>
      <c r="L1012" s="65" t="s">
        <v>224</v>
      </c>
      <c r="M1012" s="37">
        <v>1</v>
      </c>
      <c r="N1012" s="37">
        <v>1568927</v>
      </c>
      <c r="O1012" s="37" t="s">
        <v>702</v>
      </c>
      <c r="P1012" s="37" t="s">
        <v>162</v>
      </c>
      <c r="Q1012" s="60">
        <v>0</v>
      </c>
      <c r="R1012" s="60">
        <v>0</v>
      </c>
      <c r="S1012" s="60">
        <f t="shared" si="15"/>
        <v>0</v>
      </c>
      <c r="T1012" s="37" t="s">
        <v>145</v>
      </c>
      <c r="U1012" s="37" t="s">
        <v>2420</v>
      </c>
      <c r="V1012" s="220" t="s">
        <v>176</v>
      </c>
      <c r="W1012" s="216" t="s">
        <v>254</v>
      </c>
      <c r="X1012" s="217"/>
    </row>
    <row r="1013" spans="1:24" ht="156.75" hidden="1">
      <c r="A1013" s="37" t="s">
        <v>158</v>
      </c>
      <c r="B1013" s="37" t="s">
        <v>617</v>
      </c>
      <c r="C1013" s="37" t="s">
        <v>692</v>
      </c>
      <c r="D1013" s="37" t="s">
        <v>252</v>
      </c>
      <c r="E1013" s="37">
        <v>15</v>
      </c>
      <c r="F1013" s="37" t="s">
        <v>722</v>
      </c>
      <c r="G1013" s="37" t="s">
        <v>145</v>
      </c>
      <c r="H1013" s="37" t="s">
        <v>36</v>
      </c>
      <c r="I1013" s="37" t="s">
        <v>46</v>
      </c>
      <c r="J1013" s="62">
        <v>50</v>
      </c>
      <c r="K1013" s="37" t="s">
        <v>718</v>
      </c>
      <c r="L1013" s="37" t="s">
        <v>152</v>
      </c>
      <c r="M1013" s="37">
        <v>1</v>
      </c>
      <c r="N1013" s="37" t="s">
        <v>715</v>
      </c>
      <c r="O1013" s="37" t="s">
        <v>700</v>
      </c>
      <c r="P1013" s="37" t="s">
        <v>162</v>
      </c>
      <c r="Q1013" s="60">
        <v>0</v>
      </c>
      <c r="R1013" s="60">
        <v>0</v>
      </c>
      <c r="S1013" s="60">
        <f t="shared" si="15"/>
        <v>0</v>
      </c>
      <c r="T1013" s="37" t="s">
        <v>145</v>
      </c>
      <c r="U1013" s="37" t="s">
        <v>2420</v>
      </c>
      <c r="V1013" s="220" t="s">
        <v>176</v>
      </c>
      <c r="W1013" s="216" t="s">
        <v>254</v>
      </c>
      <c r="X1013" s="217"/>
    </row>
    <row r="1014" spans="1:24" ht="156.75" hidden="1">
      <c r="A1014" s="37" t="s">
        <v>158</v>
      </c>
      <c r="B1014" s="37" t="s">
        <v>617</v>
      </c>
      <c r="C1014" s="37" t="s">
        <v>692</v>
      </c>
      <c r="D1014" s="37" t="s">
        <v>252</v>
      </c>
      <c r="E1014" s="37">
        <v>15</v>
      </c>
      <c r="F1014" s="37" t="s">
        <v>722</v>
      </c>
      <c r="G1014" s="37" t="s">
        <v>145</v>
      </c>
      <c r="H1014" s="37" t="s">
        <v>36</v>
      </c>
      <c r="I1014" s="37" t="s">
        <v>46</v>
      </c>
      <c r="J1014" s="62">
        <v>50</v>
      </c>
      <c r="K1014" s="37" t="s">
        <v>723</v>
      </c>
      <c r="L1014" s="37" t="s">
        <v>272</v>
      </c>
      <c r="M1014" s="37">
        <v>1</v>
      </c>
      <c r="N1014" s="37">
        <v>1491432</v>
      </c>
      <c r="O1014" s="37" t="s">
        <v>724</v>
      </c>
      <c r="P1014" s="37" t="s">
        <v>162</v>
      </c>
      <c r="Q1014" s="60">
        <v>0</v>
      </c>
      <c r="R1014" s="60">
        <v>0</v>
      </c>
      <c r="S1014" s="60">
        <f t="shared" si="15"/>
        <v>0</v>
      </c>
      <c r="T1014" s="37" t="s">
        <v>145</v>
      </c>
      <c r="U1014" s="37" t="s">
        <v>2420</v>
      </c>
      <c r="V1014" s="220" t="s">
        <v>176</v>
      </c>
      <c r="W1014" s="216" t="s">
        <v>254</v>
      </c>
      <c r="X1014" s="217"/>
    </row>
    <row r="1015" spans="1:24" ht="156.75" hidden="1">
      <c r="A1015" s="37" t="s">
        <v>158</v>
      </c>
      <c r="B1015" s="37" t="s">
        <v>617</v>
      </c>
      <c r="C1015" s="37" t="s">
        <v>751</v>
      </c>
      <c r="D1015" s="37" t="s">
        <v>252</v>
      </c>
      <c r="E1015" s="37">
        <v>15</v>
      </c>
      <c r="F1015" s="37" t="s">
        <v>407</v>
      </c>
      <c r="G1015" s="37" t="s">
        <v>145</v>
      </c>
      <c r="H1015" s="37" t="s">
        <v>36</v>
      </c>
      <c r="I1015" s="37" t="s">
        <v>46</v>
      </c>
      <c r="J1015" s="62">
        <v>420</v>
      </c>
      <c r="K1015" s="37" t="s">
        <v>761</v>
      </c>
      <c r="L1015" s="37" t="s">
        <v>272</v>
      </c>
      <c r="M1015" s="37">
        <v>1</v>
      </c>
      <c r="N1015" s="37">
        <v>1491179</v>
      </c>
      <c r="O1015" s="37" t="s">
        <v>762</v>
      </c>
      <c r="P1015" s="37" t="s">
        <v>162</v>
      </c>
      <c r="Q1015" s="60">
        <v>0</v>
      </c>
      <c r="R1015" s="60">
        <v>0</v>
      </c>
      <c r="S1015" s="60">
        <f t="shared" si="15"/>
        <v>0</v>
      </c>
      <c r="T1015" s="37" t="s">
        <v>145</v>
      </c>
      <c r="U1015" s="37"/>
      <c r="V1015" s="131" t="s">
        <v>148</v>
      </c>
      <c r="W1015" s="216" t="s">
        <v>149</v>
      </c>
      <c r="X1015" s="217"/>
    </row>
    <row r="1016" spans="1:24" ht="156.75" hidden="1">
      <c r="A1016" s="37" t="s">
        <v>158</v>
      </c>
      <c r="B1016" s="37" t="s">
        <v>617</v>
      </c>
      <c r="C1016" s="37" t="s">
        <v>692</v>
      </c>
      <c r="D1016" s="37" t="s">
        <v>252</v>
      </c>
      <c r="E1016" s="37">
        <v>15</v>
      </c>
      <c r="F1016" s="37" t="s">
        <v>725</v>
      </c>
      <c r="G1016" s="37" t="s">
        <v>145</v>
      </c>
      <c r="H1016" s="37" t="s">
        <v>36</v>
      </c>
      <c r="I1016" s="37" t="s">
        <v>46</v>
      </c>
      <c r="J1016" s="62">
        <v>40</v>
      </c>
      <c r="K1016" s="37" t="s">
        <v>723</v>
      </c>
      <c r="L1016" s="37" t="s">
        <v>272</v>
      </c>
      <c r="M1016" s="37">
        <v>1</v>
      </c>
      <c r="N1016" s="37">
        <v>1491432</v>
      </c>
      <c r="O1016" s="37" t="s">
        <v>724</v>
      </c>
      <c r="P1016" s="37" t="s">
        <v>162</v>
      </c>
      <c r="Q1016" s="60">
        <v>0</v>
      </c>
      <c r="R1016" s="60">
        <v>0</v>
      </c>
      <c r="S1016" s="60">
        <f t="shared" si="15"/>
        <v>0</v>
      </c>
      <c r="T1016" s="37" t="s">
        <v>145</v>
      </c>
      <c r="U1016" s="37"/>
      <c r="V1016" s="131" t="s">
        <v>56</v>
      </c>
      <c r="W1016" s="216" t="s">
        <v>726</v>
      </c>
      <c r="X1016" s="219" t="s">
        <v>50</v>
      </c>
    </row>
    <row r="1017" spans="1:24" ht="85.5" hidden="1">
      <c r="A1017" s="37" t="s">
        <v>158</v>
      </c>
      <c r="B1017" s="37" t="s">
        <v>617</v>
      </c>
      <c r="C1017" s="37" t="s">
        <v>649</v>
      </c>
      <c r="D1017" s="37" t="s">
        <v>659</v>
      </c>
      <c r="E1017" s="37">
        <v>15</v>
      </c>
      <c r="F1017" s="37" t="s">
        <v>660</v>
      </c>
      <c r="G1017" s="37" t="s">
        <v>35</v>
      </c>
      <c r="H1017" s="37" t="s">
        <v>36</v>
      </c>
      <c r="I1017" s="37" t="s">
        <v>37</v>
      </c>
      <c r="J1017" s="62">
        <v>40</v>
      </c>
      <c r="K1017" s="37" t="s">
        <v>408</v>
      </c>
      <c r="L1017" s="37"/>
      <c r="M1017" s="37">
        <v>1</v>
      </c>
      <c r="N1017" s="37">
        <v>1841303</v>
      </c>
      <c r="O1017" s="37" t="s">
        <v>661</v>
      </c>
      <c r="P1017" s="37" t="s">
        <v>162</v>
      </c>
      <c r="Q1017" s="60">
        <v>2600</v>
      </c>
      <c r="R1017" s="60">
        <v>1700</v>
      </c>
      <c r="S1017" s="60">
        <f t="shared" si="15"/>
        <v>4300</v>
      </c>
      <c r="T1017" s="37" t="s">
        <v>41</v>
      </c>
      <c r="U1017" s="131" t="s">
        <v>2421</v>
      </c>
      <c r="V1017" s="131" t="s">
        <v>184</v>
      </c>
      <c r="W1017" s="216" t="s">
        <v>547</v>
      </c>
      <c r="X1017" s="215" t="s">
        <v>78</v>
      </c>
    </row>
    <row r="1018" spans="1:24" ht="128.25" hidden="1">
      <c r="A1018" s="37" t="s">
        <v>158</v>
      </c>
      <c r="B1018" s="37" t="s">
        <v>617</v>
      </c>
      <c r="C1018" s="37" t="s">
        <v>618</v>
      </c>
      <c r="D1018" s="37" t="s">
        <v>277</v>
      </c>
      <c r="E1018" s="37">
        <v>15</v>
      </c>
      <c r="F1018" s="37" t="s">
        <v>643</v>
      </c>
      <c r="G1018" s="37" t="s">
        <v>145</v>
      </c>
      <c r="H1018" s="37" t="s">
        <v>36</v>
      </c>
      <c r="I1018" s="37" t="s">
        <v>46</v>
      </c>
      <c r="J1018" s="62">
        <v>160</v>
      </c>
      <c r="K1018" s="37" t="s">
        <v>644</v>
      </c>
      <c r="L1018" s="37" t="s">
        <v>272</v>
      </c>
      <c r="M1018" s="37">
        <v>1</v>
      </c>
      <c r="N1018" s="37">
        <v>1491221</v>
      </c>
      <c r="O1018" s="37" t="s">
        <v>645</v>
      </c>
      <c r="P1018" s="37" t="s">
        <v>162</v>
      </c>
      <c r="Q1018" s="60">
        <v>0</v>
      </c>
      <c r="R1018" s="60">
        <v>0</v>
      </c>
      <c r="S1018" s="60">
        <f t="shared" si="15"/>
        <v>0</v>
      </c>
      <c r="T1018" s="37" t="s">
        <v>145</v>
      </c>
      <c r="U1018" s="37"/>
      <c r="V1018" s="131" t="s">
        <v>235</v>
      </c>
      <c r="W1018" s="216" t="s">
        <v>236</v>
      </c>
      <c r="X1018" s="217"/>
    </row>
    <row r="1019" spans="1:24" ht="185.25" hidden="1">
      <c r="A1019" s="37" t="s">
        <v>158</v>
      </c>
      <c r="B1019" s="37" t="s">
        <v>617</v>
      </c>
      <c r="C1019" s="37" t="s">
        <v>816</v>
      </c>
      <c r="D1019" s="37" t="s">
        <v>673</v>
      </c>
      <c r="E1019" s="37">
        <v>15</v>
      </c>
      <c r="F1019" s="37" t="s">
        <v>824</v>
      </c>
      <c r="G1019" s="37" t="s">
        <v>145</v>
      </c>
      <c r="H1019" s="37" t="s">
        <v>825</v>
      </c>
      <c r="I1019" s="37" t="s">
        <v>37</v>
      </c>
      <c r="J1019" s="62">
        <v>160</v>
      </c>
      <c r="K1019" s="37" t="s">
        <v>826</v>
      </c>
      <c r="L1019" s="37" t="s">
        <v>385</v>
      </c>
      <c r="M1019" s="37">
        <v>1</v>
      </c>
      <c r="N1019" s="37">
        <v>2109791</v>
      </c>
      <c r="O1019" s="37" t="s">
        <v>827</v>
      </c>
      <c r="P1019" s="37" t="s">
        <v>162</v>
      </c>
      <c r="Q1019" s="60">
        <v>0</v>
      </c>
      <c r="R1019" s="60">
        <v>0</v>
      </c>
      <c r="S1019" s="60">
        <f t="shared" si="15"/>
        <v>0</v>
      </c>
      <c r="T1019" s="37" t="s">
        <v>145</v>
      </c>
      <c r="U1019" s="37" t="s">
        <v>1048</v>
      </c>
      <c r="V1019" s="131" t="s">
        <v>235</v>
      </c>
      <c r="W1019" s="216" t="s">
        <v>236</v>
      </c>
      <c r="X1019" s="217"/>
    </row>
    <row r="1020" spans="1:24" ht="128.25" hidden="1">
      <c r="A1020" s="37" t="s">
        <v>158</v>
      </c>
      <c r="B1020" s="37" t="s">
        <v>617</v>
      </c>
      <c r="C1020" s="37" t="s">
        <v>813</v>
      </c>
      <c r="D1020" s="37" t="s">
        <v>277</v>
      </c>
      <c r="E1020" s="37">
        <v>15</v>
      </c>
      <c r="F1020" s="37" t="s">
        <v>232</v>
      </c>
      <c r="G1020" s="37" t="s">
        <v>145</v>
      </c>
      <c r="H1020" s="37" t="s">
        <v>36</v>
      </c>
      <c r="I1020" s="37" t="s">
        <v>37</v>
      </c>
      <c r="J1020" s="62">
        <v>390</v>
      </c>
      <c r="K1020" s="37" t="s">
        <v>810</v>
      </c>
      <c r="L1020" s="37" t="s">
        <v>759</v>
      </c>
      <c r="M1020" s="37">
        <v>1</v>
      </c>
      <c r="N1020" s="37">
        <v>1475120</v>
      </c>
      <c r="O1020" s="37" t="s">
        <v>814</v>
      </c>
      <c r="P1020" s="37" t="s">
        <v>815</v>
      </c>
      <c r="Q1020" s="60">
        <v>0</v>
      </c>
      <c r="R1020" s="60">
        <v>0</v>
      </c>
      <c r="S1020" s="60">
        <f t="shared" si="15"/>
        <v>0</v>
      </c>
      <c r="T1020" s="37" t="s">
        <v>145</v>
      </c>
      <c r="U1020" s="37" t="s">
        <v>2422</v>
      </c>
      <c r="V1020" s="131" t="s">
        <v>235</v>
      </c>
      <c r="W1020" s="216" t="s">
        <v>236</v>
      </c>
      <c r="X1020" s="217"/>
    </row>
    <row r="1021" spans="1:24" ht="128.25" hidden="1">
      <c r="A1021" s="37" t="s">
        <v>158</v>
      </c>
      <c r="B1021" s="37" t="s">
        <v>617</v>
      </c>
      <c r="C1021" s="37" t="s">
        <v>617</v>
      </c>
      <c r="D1021" s="37" t="s">
        <v>277</v>
      </c>
      <c r="E1021" s="37">
        <v>15</v>
      </c>
      <c r="F1021" s="37" t="s">
        <v>232</v>
      </c>
      <c r="G1021" s="37" t="s">
        <v>145</v>
      </c>
      <c r="H1021" s="37" t="s">
        <v>36</v>
      </c>
      <c r="I1021" s="37" t="s">
        <v>37</v>
      </c>
      <c r="J1021" s="62">
        <v>120</v>
      </c>
      <c r="K1021" s="37" t="s">
        <v>652</v>
      </c>
      <c r="L1021" s="37" t="s">
        <v>385</v>
      </c>
      <c r="M1021" s="37">
        <v>1</v>
      </c>
      <c r="N1021" s="37">
        <v>1568400</v>
      </c>
      <c r="O1021" s="37" t="s">
        <v>808</v>
      </c>
      <c r="P1021" s="37" t="s">
        <v>804</v>
      </c>
      <c r="Q1021" s="60">
        <v>0</v>
      </c>
      <c r="R1021" s="60">
        <v>0</v>
      </c>
      <c r="S1021" s="60">
        <f t="shared" si="15"/>
        <v>0</v>
      </c>
      <c r="T1021" s="37" t="s">
        <v>145</v>
      </c>
      <c r="U1021" s="37" t="s">
        <v>2422</v>
      </c>
      <c r="V1021" s="131" t="s">
        <v>235</v>
      </c>
      <c r="W1021" s="216" t="s">
        <v>236</v>
      </c>
      <c r="X1021" s="217"/>
    </row>
    <row r="1022" spans="1:24" ht="128.25" hidden="1">
      <c r="A1022" s="37" t="s">
        <v>158</v>
      </c>
      <c r="B1022" s="37" t="s">
        <v>617</v>
      </c>
      <c r="C1022" s="37" t="s">
        <v>751</v>
      </c>
      <c r="D1022" s="37" t="s">
        <v>277</v>
      </c>
      <c r="E1022" s="37">
        <v>15</v>
      </c>
      <c r="F1022" s="37" t="s">
        <v>232</v>
      </c>
      <c r="G1022" s="37" t="s">
        <v>145</v>
      </c>
      <c r="H1022" s="37" t="s">
        <v>36</v>
      </c>
      <c r="I1022" s="37" t="s">
        <v>46</v>
      </c>
      <c r="J1022" s="62">
        <v>360</v>
      </c>
      <c r="K1022" s="37" t="s">
        <v>303</v>
      </c>
      <c r="L1022" s="37" t="s">
        <v>216</v>
      </c>
      <c r="M1022" s="37">
        <v>1</v>
      </c>
      <c r="N1022" s="37">
        <v>1050191</v>
      </c>
      <c r="O1022" s="37" t="s">
        <v>760</v>
      </c>
      <c r="P1022" s="37" t="s">
        <v>757</v>
      </c>
      <c r="Q1022" s="60">
        <v>0</v>
      </c>
      <c r="R1022" s="60">
        <v>0</v>
      </c>
      <c r="S1022" s="60">
        <f t="shared" si="15"/>
        <v>0</v>
      </c>
      <c r="T1022" s="37" t="s">
        <v>145</v>
      </c>
      <c r="U1022" s="37"/>
      <c r="V1022" s="131" t="s">
        <v>235</v>
      </c>
      <c r="W1022" s="216" t="s">
        <v>236</v>
      </c>
      <c r="X1022" s="217"/>
    </row>
    <row r="1023" spans="1:24" ht="185.25" hidden="1">
      <c r="A1023" s="37" t="s">
        <v>158</v>
      </c>
      <c r="B1023" s="37" t="s">
        <v>617</v>
      </c>
      <c r="C1023" s="37" t="s">
        <v>751</v>
      </c>
      <c r="D1023" s="37" t="s">
        <v>673</v>
      </c>
      <c r="E1023" s="37">
        <v>15</v>
      </c>
      <c r="F1023" s="37" t="s">
        <v>232</v>
      </c>
      <c r="G1023" s="37" t="s">
        <v>145</v>
      </c>
      <c r="H1023" s="37" t="s">
        <v>36</v>
      </c>
      <c r="I1023" s="37" t="s">
        <v>46</v>
      </c>
      <c r="J1023" s="62">
        <v>140</v>
      </c>
      <c r="K1023" s="37" t="s">
        <v>763</v>
      </c>
      <c r="L1023" s="37" t="s">
        <v>156</v>
      </c>
      <c r="M1023" s="37">
        <v>1</v>
      </c>
      <c r="N1023" s="37">
        <v>1491468</v>
      </c>
      <c r="O1023" s="37" t="s">
        <v>764</v>
      </c>
      <c r="P1023" s="37" t="s">
        <v>162</v>
      </c>
      <c r="Q1023" s="60">
        <v>0</v>
      </c>
      <c r="R1023" s="60">
        <v>0</v>
      </c>
      <c r="S1023" s="60">
        <f t="shared" si="15"/>
        <v>0</v>
      </c>
      <c r="T1023" s="37" t="s">
        <v>145</v>
      </c>
      <c r="U1023" s="37"/>
      <c r="V1023" s="131" t="s">
        <v>235</v>
      </c>
      <c r="W1023" s="216" t="s">
        <v>236</v>
      </c>
      <c r="X1023" s="217"/>
    </row>
    <row r="1024" spans="1:24" ht="185.25" hidden="1">
      <c r="A1024" s="37" t="s">
        <v>158</v>
      </c>
      <c r="B1024" s="37" t="s">
        <v>617</v>
      </c>
      <c r="C1024" s="37" t="s">
        <v>751</v>
      </c>
      <c r="D1024" s="37" t="s">
        <v>673</v>
      </c>
      <c r="E1024" s="37">
        <v>15</v>
      </c>
      <c r="F1024" s="37" t="s">
        <v>232</v>
      </c>
      <c r="G1024" s="37" t="s">
        <v>145</v>
      </c>
      <c r="H1024" s="37" t="s">
        <v>36</v>
      </c>
      <c r="I1024" s="37" t="s">
        <v>46</v>
      </c>
      <c r="J1024" s="62">
        <v>240</v>
      </c>
      <c r="K1024" s="37" t="s">
        <v>765</v>
      </c>
      <c r="L1024" s="37" t="s">
        <v>156</v>
      </c>
      <c r="M1024" s="37">
        <v>1</v>
      </c>
      <c r="N1024" s="37">
        <v>1491461</v>
      </c>
      <c r="O1024" s="37" t="s">
        <v>766</v>
      </c>
      <c r="P1024" s="37" t="s">
        <v>162</v>
      </c>
      <c r="Q1024" s="60">
        <v>0</v>
      </c>
      <c r="R1024" s="60">
        <v>0</v>
      </c>
      <c r="S1024" s="60">
        <f t="shared" si="15"/>
        <v>0</v>
      </c>
      <c r="T1024" s="37" t="s">
        <v>145</v>
      </c>
      <c r="U1024" s="37"/>
      <c r="V1024" s="131" t="s">
        <v>235</v>
      </c>
      <c r="W1024" s="216" t="s">
        <v>236</v>
      </c>
      <c r="X1024" s="217"/>
    </row>
    <row r="1025" spans="1:24" ht="185.25" hidden="1">
      <c r="A1025" s="37" t="s">
        <v>158</v>
      </c>
      <c r="B1025" s="37" t="s">
        <v>617</v>
      </c>
      <c r="C1025" s="37" t="s">
        <v>751</v>
      </c>
      <c r="D1025" s="37" t="s">
        <v>673</v>
      </c>
      <c r="E1025" s="37">
        <v>15</v>
      </c>
      <c r="F1025" s="37" t="s">
        <v>232</v>
      </c>
      <c r="G1025" s="37" t="s">
        <v>145</v>
      </c>
      <c r="H1025" s="37" t="s">
        <v>36</v>
      </c>
      <c r="I1025" s="37" t="s">
        <v>46</v>
      </c>
      <c r="J1025" s="62">
        <v>300</v>
      </c>
      <c r="K1025" s="37" t="s">
        <v>767</v>
      </c>
      <c r="L1025" s="37" t="s">
        <v>156</v>
      </c>
      <c r="M1025" s="37">
        <v>1</v>
      </c>
      <c r="N1025" s="37">
        <v>1491060</v>
      </c>
      <c r="O1025" s="37" t="s">
        <v>768</v>
      </c>
      <c r="P1025" s="37" t="s">
        <v>162</v>
      </c>
      <c r="Q1025" s="60">
        <v>0</v>
      </c>
      <c r="R1025" s="60">
        <v>0</v>
      </c>
      <c r="S1025" s="60">
        <f t="shared" si="15"/>
        <v>0</v>
      </c>
      <c r="T1025" s="37" t="s">
        <v>145</v>
      </c>
      <c r="U1025" s="37"/>
      <c r="V1025" s="131" t="s">
        <v>235</v>
      </c>
      <c r="W1025" s="216" t="s">
        <v>236</v>
      </c>
      <c r="X1025" s="217"/>
    </row>
    <row r="1026" spans="1:24" ht="185.25" hidden="1">
      <c r="A1026" s="37" t="s">
        <v>158</v>
      </c>
      <c r="B1026" s="37" t="s">
        <v>617</v>
      </c>
      <c r="C1026" s="37" t="s">
        <v>751</v>
      </c>
      <c r="D1026" s="37" t="s">
        <v>673</v>
      </c>
      <c r="E1026" s="37">
        <v>15</v>
      </c>
      <c r="F1026" s="37" t="s">
        <v>232</v>
      </c>
      <c r="G1026" s="37" t="s">
        <v>145</v>
      </c>
      <c r="H1026" s="37" t="s">
        <v>36</v>
      </c>
      <c r="I1026" s="37" t="s">
        <v>37</v>
      </c>
      <c r="J1026" s="62">
        <v>390</v>
      </c>
      <c r="K1026" s="37" t="s">
        <v>433</v>
      </c>
      <c r="L1026" s="37" t="s">
        <v>272</v>
      </c>
      <c r="M1026" s="37">
        <v>1</v>
      </c>
      <c r="N1026" s="37">
        <v>1492776</v>
      </c>
      <c r="O1026" s="37" t="s">
        <v>769</v>
      </c>
      <c r="P1026" s="37" t="s">
        <v>162</v>
      </c>
      <c r="Q1026" s="60">
        <v>0</v>
      </c>
      <c r="R1026" s="60">
        <v>0</v>
      </c>
      <c r="S1026" s="60">
        <f t="shared" si="15"/>
        <v>0</v>
      </c>
      <c r="T1026" s="37" t="s">
        <v>145</v>
      </c>
      <c r="U1026" s="37"/>
      <c r="V1026" s="131" t="s">
        <v>235</v>
      </c>
      <c r="W1026" s="216" t="s">
        <v>236</v>
      </c>
      <c r="X1026" s="217"/>
    </row>
    <row r="1027" spans="1:24" ht="128.25" hidden="1">
      <c r="A1027" s="37" t="s">
        <v>158</v>
      </c>
      <c r="B1027" s="37" t="s">
        <v>617</v>
      </c>
      <c r="C1027" s="37" t="s">
        <v>618</v>
      </c>
      <c r="D1027" s="37" t="s">
        <v>277</v>
      </c>
      <c r="E1027" s="37">
        <v>15</v>
      </c>
      <c r="F1027" s="37" t="s">
        <v>232</v>
      </c>
      <c r="G1027" s="37" t="s">
        <v>145</v>
      </c>
      <c r="H1027" s="37" t="s">
        <v>36</v>
      </c>
      <c r="I1027" s="37" t="s">
        <v>46</v>
      </c>
      <c r="J1027" s="62">
        <v>280</v>
      </c>
      <c r="K1027" s="37" t="s">
        <v>646</v>
      </c>
      <c r="L1027" s="37" t="s">
        <v>156</v>
      </c>
      <c r="M1027" s="37">
        <v>1</v>
      </c>
      <c r="N1027" s="37" t="s">
        <v>647</v>
      </c>
      <c r="O1027" s="37" t="s">
        <v>648</v>
      </c>
      <c r="P1027" s="37" t="s">
        <v>162</v>
      </c>
      <c r="Q1027" s="60">
        <v>0</v>
      </c>
      <c r="R1027" s="60">
        <v>0</v>
      </c>
      <c r="S1027" s="60">
        <f t="shared" si="15"/>
        <v>0</v>
      </c>
      <c r="T1027" s="37" t="s">
        <v>145</v>
      </c>
      <c r="U1027" s="37"/>
      <c r="V1027" s="131" t="s">
        <v>235</v>
      </c>
      <c r="W1027" s="216" t="s">
        <v>236</v>
      </c>
      <c r="X1027" s="217"/>
    </row>
    <row r="1028" spans="1:24" ht="185.25" hidden="1">
      <c r="A1028" s="37" t="s">
        <v>158</v>
      </c>
      <c r="B1028" s="37" t="s">
        <v>617</v>
      </c>
      <c r="C1028" s="37" t="s">
        <v>666</v>
      </c>
      <c r="D1028" s="37" t="s">
        <v>673</v>
      </c>
      <c r="E1028" s="37">
        <v>15</v>
      </c>
      <c r="F1028" s="37" t="s">
        <v>232</v>
      </c>
      <c r="G1028" s="37" t="s">
        <v>145</v>
      </c>
      <c r="H1028" s="37" t="s">
        <v>36</v>
      </c>
      <c r="I1028" s="37" t="s">
        <v>37</v>
      </c>
      <c r="J1028" s="62">
        <v>360</v>
      </c>
      <c r="K1028" s="37" t="s">
        <v>674</v>
      </c>
      <c r="L1028" s="37" t="s">
        <v>566</v>
      </c>
      <c r="M1028" s="37">
        <v>1</v>
      </c>
      <c r="N1028" s="37">
        <v>6272660</v>
      </c>
      <c r="O1028" s="37" t="s">
        <v>675</v>
      </c>
      <c r="P1028" s="37" t="s">
        <v>162</v>
      </c>
      <c r="Q1028" s="60">
        <v>0</v>
      </c>
      <c r="R1028" s="60">
        <v>0</v>
      </c>
      <c r="S1028" s="60">
        <f t="shared" si="15"/>
        <v>0</v>
      </c>
      <c r="T1028" s="37" t="s">
        <v>145</v>
      </c>
      <c r="U1028" s="37"/>
      <c r="V1028" s="131" t="s">
        <v>235</v>
      </c>
      <c r="W1028" s="216" t="s">
        <v>236</v>
      </c>
      <c r="X1028" s="217"/>
    </row>
    <row r="1029" spans="1:24" ht="185.25" hidden="1">
      <c r="A1029" s="37" t="s">
        <v>158</v>
      </c>
      <c r="B1029" s="37" t="s">
        <v>617</v>
      </c>
      <c r="C1029" s="37" t="s">
        <v>666</v>
      </c>
      <c r="D1029" s="37" t="s">
        <v>673</v>
      </c>
      <c r="E1029" s="37">
        <v>15</v>
      </c>
      <c r="F1029" s="37" t="s">
        <v>232</v>
      </c>
      <c r="G1029" s="37" t="s">
        <v>145</v>
      </c>
      <c r="H1029" s="37" t="s">
        <v>36</v>
      </c>
      <c r="I1029" s="37" t="s">
        <v>37</v>
      </c>
      <c r="J1029" s="62">
        <v>120</v>
      </c>
      <c r="K1029" s="37" t="s">
        <v>676</v>
      </c>
      <c r="L1029" s="37" t="s">
        <v>566</v>
      </c>
      <c r="M1029" s="37">
        <v>1</v>
      </c>
      <c r="N1029" s="37">
        <v>2114524</v>
      </c>
      <c r="O1029" s="37" t="s">
        <v>677</v>
      </c>
      <c r="P1029" s="37" t="s">
        <v>162</v>
      </c>
      <c r="Q1029" s="60">
        <v>0</v>
      </c>
      <c r="R1029" s="60">
        <v>0</v>
      </c>
      <c r="S1029" s="60">
        <f t="shared" si="15"/>
        <v>0</v>
      </c>
      <c r="T1029" s="37" t="s">
        <v>145</v>
      </c>
      <c r="U1029" s="37" t="s">
        <v>2422</v>
      </c>
      <c r="V1029" s="131" t="s">
        <v>235</v>
      </c>
      <c r="W1029" s="216" t="s">
        <v>236</v>
      </c>
      <c r="X1029" s="217"/>
    </row>
    <row r="1030" spans="1:24" ht="384.75" hidden="1">
      <c r="A1030" s="37" t="s">
        <v>158</v>
      </c>
      <c r="B1030" s="37" t="s">
        <v>617</v>
      </c>
      <c r="C1030" s="37" t="s">
        <v>666</v>
      </c>
      <c r="D1030" s="37" t="s">
        <v>653</v>
      </c>
      <c r="E1030" s="37">
        <v>15</v>
      </c>
      <c r="F1030" s="37" t="s">
        <v>678</v>
      </c>
      <c r="G1030" s="37" t="s">
        <v>145</v>
      </c>
      <c r="H1030" s="37" t="s">
        <v>36</v>
      </c>
      <c r="I1030" s="37" t="s">
        <v>46</v>
      </c>
      <c r="J1030" s="62">
        <v>166</v>
      </c>
      <c r="K1030" s="37" t="s">
        <v>679</v>
      </c>
      <c r="L1030" s="37" t="s">
        <v>156</v>
      </c>
      <c r="M1030" s="37">
        <v>1</v>
      </c>
      <c r="N1030" s="37" t="s">
        <v>680</v>
      </c>
      <c r="O1030" s="37" t="s">
        <v>681</v>
      </c>
      <c r="P1030" s="37" t="s">
        <v>162</v>
      </c>
      <c r="Q1030" s="60">
        <v>0</v>
      </c>
      <c r="R1030" s="60">
        <v>0</v>
      </c>
      <c r="S1030" s="60">
        <f t="shared" si="15"/>
        <v>0</v>
      </c>
      <c r="T1030" s="37" t="s">
        <v>145</v>
      </c>
      <c r="U1030" s="37"/>
      <c r="V1030" s="131" t="s">
        <v>184</v>
      </c>
      <c r="W1030" s="216" t="s">
        <v>185</v>
      </c>
      <c r="X1030" s="217"/>
    </row>
    <row r="1031" spans="1:24" ht="156.75" hidden="1">
      <c r="A1031" s="37" t="s">
        <v>158</v>
      </c>
      <c r="B1031" s="37" t="s">
        <v>617</v>
      </c>
      <c r="C1031" s="37" t="s">
        <v>692</v>
      </c>
      <c r="D1031" s="37" t="s">
        <v>252</v>
      </c>
      <c r="E1031" s="37">
        <v>15</v>
      </c>
      <c r="F1031" s="37" t="s">
        <v>727</v>
      </c>
      <c r="G1031" s="37" t="s">
        <v>145</v>
      </c>
      <c r="H1031" s="37" t="s">
        <v>36</v>
      </c>
      <c r="I1031" s="37" t="s">
        <v>46</v>
      </c>
      <c r="J1031" s="62">
        <v>30</v>
      </c>
      <c r="K1031" s="37" t="s">
        <v>723</v>
      </c>
      <c r="L1031" s="37" t="s">
        <v>272</v>
      </c>
      <c r="M1031" s="37">
        <v>1</v>
      </c>
      <c r="N1031" s="37">
        <v>1491432</v>
      </c>
      <c r="O1031" s="37" t="s">
        <v>724</v>
      </c>
      <c r="P1031" s="37" t="s">
        <v>162</v>
      </c>
      <c r="Q1031" s="60">
        <v>0</v>
      </c>
      <c r="R1031" s="60">
        <v>0</v>
      </c>
      <c r="S1031" s="60">
        <f t="shared" si="15"/>
        <v>0</v>
      </c>
      <c r="T1031" s="37" t="s">
        <v>145</v>
      </c>
      <c r="U1031" s="37"/>
      <c r="V1031" s="131" t="s">
        <v>148</v>
      </c>
      <c r="W1031" s="216" t="s">
        <v>157</v>
      </c>
      <c r="X1031" s="217"/>
    </row>
    <row r="1032" spans="1:24" ht="85.5" hidden="1">
      <c r="A1032" s="37" t="s">
        <v>158</v>
      </c>
      <c r="B1032" s="37" t="s">
        <v>617</v>
      </c>
      <c r="C1032" s="37" t="s">
        <v>751</v>
      </c>
      <c r="D1032" s="37" t="s">
        <v>659</v>
      </c>
      <c r="E1032" s="37">
        <v>15</v>
      </c>
      <c r="F1032" s="37" t="s">
        <v>770</v>
      </c>
      <c r="G1032" s="37" t="s">
        <v>35</v>
      </c>
      <c r="H1032" s="37" t="s">
        <v>154</v>
      </c>
      <c r="I1032" s="37" t="s">
        <v>37</v>
      </c>
      <c r="J1032" s="62">
        <v>360</v>
      </c>
      <c r="K1032" s="37" t="s">
        <v>771</v>
      </c>
      <c r="L1032" s="37"/>
      <c r="M1032" s="37">
        <v>1</v>
      </c>
      <c r="N1032" s="37">
        <v>1489247</v>
      </c>
      <c r="O1032" s="37" t="s">
        <v>772</v>
      </c>
      <c r="P1032" s="37" t="s">
        <v>162</v>
      </c>
      <c r="Q1032" s="60">
        <v>0</v>
      </c>
      <c r="R1032" s="60">
        <v>0</v>
      </c>
      <c r="S1032" s="60">
        <f t="shared" si="15"/>
        <v>0</v>
      </c>
      <c r="T1032" s="37" t="s">
        <v>228</v>
      </c>
      <c r="U1032" s="37" t="s">
        <v>2423</v>
      </c>
      <c r="V1032" s="216" t="s">
        <v>218</v>
      </c>
      <c r="W1032" s="216" t="s">
        <v>398</v>
      </c>
      <c r="X1032" s="217"/>
    </row>
    <row r="1033" spans="1:24" ht="156.75" hidden="1">
      <c r="A1033" s="37" t="s">
        <v>158</v>
      </c>
      <c r="B1033" s="37" t="s">
        <v>617</v>
      </c>
      <c r="C1033" s="37" t="s">
        <v>666</v>
      </c>
      <c r="D1033" s="37" t="s">
        <v>252</v>
      </c>
      <c r="E1033" s="37">
        <v>15</v>
      </c>
      <c r="F1033" s="37" t="s">
        <v>682</v>
      </c>
      <c r="G1033" s="37" t="s">
        <v>145</v>
      </c>
      <c r="H1033" s="37" t="s">
        <v>154</v>
      </c>
      <c r="I1033" s="37" t="s">
        <v>37</v>
      </c>
      <c r="J1033" s="62">
        <v>50</v>
      </c>
      <c r="K1033" s="37" t="s">
        <v>683</v>
      </c>
      <c r="L1033" s="37" t="s">
        <v>156</v>
      </c>
      <c r="M1033" s="37">
        <v>1</v>
      </c>
      <c r="N1033" s="37">
        <v>2110788</v>
      </c>
      <c r="O1033" s="37" t="s">
        <v>684</v>
      </c>
      <c r="P1033" s="37" t="s">
        <v>162</v>
      </c>
      <c r="Q1033" s="60">
        <v>0</v>
      </c>
      <c r="R1033" s="60">
        <v>0</v>
      </c>
      <c r="S1033" s="60">
        <f t="shared" si="15"/>
        <v>0</v>
      </c>
      <c r="T1033" s="37" t="s">
        <v>145</v>
      </c>
      <c r="U1033" s="37" t="s">
        <v>1328</v>
      </c>
      <c r="V1033" s="131" t="s">
        <v>148</v>
      </c>
      <c r="W1033" s="216" t="s">
        <v>157</v>
      </c>
      <c r="X1033" s="217"/>
    </row>
    <row r="1034" spans="1:24" ht="156.75" hidden="1">
      <c r="A1034" s="37" t="s">
        <v>158</v>
      </c>
      <c r="B1034" s="37" t="s">
        <v>617</v>
      </c>
      <c r="C1034" s="37" t="s">
        <v>688</v>
      </c>
      <c r="D1034" s="37" t="s">
        <v>252</v>
      </c>
      <c r="E1034" s="37">
        <v>15</v>
      </c>
      <c r="F1034" s="37" t="s">
        <v>682</v>
      </c>
      <c r="G1034" s="37" t="s">
        <v>145</v>
      </c>
      <c r="H1034" s="37" t="s">
        <v>154</v>
      </c>
      <c r="I1034" s="37" t="s">
        <v>37</v>
      </c>
      <c r="J1034" s="62">
        <v>50</v>
      </c>
      <c r="K1034" s="37" t="s">
        <v>683</v>
      </c>
      <c r="L1034" s="37" t="s">
        <v>156</v>
      </c>
      <c r="M1034" s="37">
        <v>1</v>
      </c>
      <c r="N1034" s="37">
        <v>1568223</v>
      </c>
      <c r="O1034" s="37" t="s">
        <v>691</v>
      </c>
      <c r="P1034" s="37" t="s">
        <v>162</v>
      </c>
      <c r="Q1034" s="60">
        <v>0</v>
      </c>
      <c r="R1034" s="60">
        <v>0</v>
      </c>
      <c r="S1034" s="60">
        <f t="shared" si="15"/>
        <v>0</v>
      </c>
      <c r="T1034" s="37" t="s">
        <v>145</v>
      </c>
      <c r="U1034" s="37" t="s">
        <v>1328</v>
      </c>
      <c r="V1034" s="131" t="s">
        <v>148</v>
      </c>
      <c r="W1034" s="216" t="s">
        <v>157</v>
      </c>
      <c r="X1034" s="217"/>
    </row>
    <row r="1035" spans="1:24" ht="71.25" hidden="1">
      <c r="A1035" s="37" t="s">
        <v>158</v>
      </c>
      <c r="B1035" s="37" t="s">
        <v>617</v>
      </c>
      <c r="C1035" s="37" t="s">
        <v>649</v>
      </c>
      <c r="D1035" s="37" t="s">
        <v>263</v>
      </c>
      <c r="E1035" s="37">
        <v>15</v>
      </c>
      <c r="F1035" s="37" t="s">
        <v>662</v>
      </c>
      <c r="G1035" s="37" t="s">
        <v>35</v>
      </c>
      <c r="H1035" s="37" t="s">
        <v>154</v>
      </c>
      <c r="I1035" s="37" t="s">
        <v>37</v>
      </c>
      <c r="J1035" s="62">
        <v>540</v>
      </c>
      <c r="K1035" s="37" t="s">
        <v>663</v>
      </c>
      <c r="L1035" s="201"/>
      <c r="M1035" s="37">
        <v>1</v>
      </c>
      <c r="N1035" s="37">
        <v>2579353</v>
      </c>
      <c r="O1035" s="37" t="s">
        <v>664</v>
      </c>
      <c r="P1035" s="37" t="s">
        <v>162</v>
      </c>
      <c r="Q1035" s="37">
        <v>0</v>
      </c>
      <c r="R1035" s="37">
        <v>0</v>
      </c>
      <c r="S1035" s="37">
        <f t="shared" si="15"/>
        <v>0</v>
      </c>
      <c r="T1035" s="37" t="s">
        <v>228</v>
      </c>
      <c r="U1035" s="37" t="s">
        <v>2530</v>
      </c>
      <c r="V1035" s="37" t="s">
        <v>665</v>
      </c>
      <c r="W1035" s="37" t="s">
        <v>665</v>
      </c>
      <c r="X1035" s="37"/>
    </row>
    <row r="1036" spans="1:24" ht="156.75" hidden="1">
      <c r="A1036" s="37" t="s">
        <v>158</v>
      </c>
      <c r="B1036" s="37" t="s">
        <v>617</v>
      </c>
      <c r="C1036" s="37" t="s">
        <v>692</v>
      </c>
      <c r="D1036" s="37" t="s">
        <v>252</v>
      </c>
      <c r="E1036" s="37">
        <v>15</v>
      </c>
      <c r="F1036" s="37" t="s">
        <v>728</v>
      </c>
      <c r="G1036" s="37" t="s">
        <v>145</v>
      </c>
      <c r="H1036" s="37" t="s">
        <v>36</v>
      </c>
      <c r="I1036" s="37" t="s">
        <v>46</v>
      </c>
      <c r="J1036" s="62">
        <v>40</v>
      </c>
      <c r="K1036" s="37" t="s">
        <v>717</v>
      </c>
      <c r="L1036" s="65" t="s">
        <v>224</v>
      </c>
      <c r="M1036" s="37">
        <v>1</v>
      </c>
      <c r="N1036" s="37">
        <v>1568927</v>
      </c>
      <c r="O1036" s="37" t="s">
        <v>702</v>
      </c>
      <c r="P1036" s="37" t="s">
        <v>162</v>
      </c>
      <c r="Q1036" s="60">
        <v>0</v>
      </c>
      <c r="R1036" s="60">
        <v>0</v>
      </c>
      <c r="S1036" s="60">
        <f t="shared" si="15"/>
        <v>0</v>
      </c>
      <c r="T1036" s="37" t="s">
        <v>145</v>
      </c>
      <c r="U1036" s="37"/>
      <c r="V1036" s="131" t="s">
        <v>63</v>
      </c>
      <c r="W1036" s="216" t="s">
        <v>64</v>
      </c>
      <c r="X1036" s="217"/>
    </row>
    <row r="1037" spans="1:24" ht="156.75" hidden="1">
      <c r="A1037" s="37" t="s">
        <v>158</v>
      </c>
      <c r="B1037" s="37" t="s">
        <v>617</v>
      </c>
      <c r="C1037" s="37" t="s">
        <v>692</v>
      </c>
      <c r="D1037" s="37" t="s">
        <v>252</v>
      </c>
      <c r="E1037" s="37">
        <v>15</v>
      </c>
      <c r="F1037" s="37" t="s">
        <v>728</v>
      </c>
      <c r="G1037" s="37" t="s">
        <v>145</v>
      </c>
      <c r="H1037" s="37" t="s">
        <v>36</v>
      </c>
      <c r="I1037" s="37" t="s">
        <v>46</v>
      </c>
      <c r="J1037" s="62">
        <v>40</v>
      </c>
      <c r="K1037" s="37" t="s">
        <v>718</v>
      </c>
      <c r="L1037" s="37" t="s">
        <v>152</v>
      </c>
      <c r="M1037" s="37">
        <v>1</v>
      </c>
      <c r="N1037" s="37" t="s">
        <v>715</v>
      </c>
      <c r="O1037" s="37" t="s">
        <v>700</v>
      </c>
      <c r="P1037" s="37" t="s">
        <v>162</v>
      </c>
      <c r="Q1037" s="60">
        <v>0</v>
      </c>
      <c r="R1037" s="60">
        <v>0</v>
      </c>
      <c r="S1037" s="60">
        <f t="shared" si="15"/>
        <v>0</v>
      </c>
      <c r="T1037" s="37" t="s">
        <v>145</v>
      </c>
      <c r="U1037" s="37"/>
      <c r="V1037" s="131" t="s">
        <v>63</v>
      </c>
      <c r="W1037" s="216" t="s">
        <v>64</v>
      </c>
      <c r="X1037" s="217"/>
    </row>
    <row r="1038" spans="1:24" ht="85.5" hidden="1">
      <c r="A1038" s="37" t="s">
        <v>158</v>
      </c>
      <c r="B1038" s="37" t="s">
        <v>617</v>
      </c>
      <c r="C1038" s="37" t="s">
        <v>751</v>
      </c>
      <c r="D1038" s="37" t="s">
        <v>258</v>
      </c>
      <c r="E1038" s="37">
        <v>15</v>
      </c>
      <c r="F1038" s="37" t="s">
        <v>773</v>
      </c>
      <c r="G1038" s="37" t="s">
        <v>145</v>
      </c>
      <c r="H1038" s="37" t="s">
        <v>36</v>
      </c>
      <c r="I1038" s="37" t="s">
        <v>46</v>
      </c>
      <c r="J1038" s="62">
        <v>240</v>
      </c>
      <c r="K1038" s="37" t="s">
        <v>774</v>
      </c>
      <c r="L1038" s="37" t="s">
        <v>216</v>
      </c>
      <c r="M1038" s="37">
        <v>1</v>
      </c>
      <c r="N1038" s="37">
        <v>2110057</v>
      </c>
      <c r="O1038" s="37" t="s">
        <v>775</v>
      </c>
      <c r="P1038" s="37" t="s">
        <v>757</v>
      </c>
      <c r="Q1038" s="60">
        <v>0</v>
      </c>
      <c r="R1038" s="60">
        <v>0</v>
      </c>
      <c r="S1038" s="60">
        <f t="shared" si="15"/>
        <v>0</v>
      </c>
      <c r="T1038" s="37" t="s">
        <v>145</v>
      </c>
      <c r="U1038" s="37" t="s">
        <v>2425</v>
      </c>
      <c r="V1038" s="131" t="s">
        <v>48</v>
      </c>
      <c r="W1038" s="216" t="s">
        <v>49</v>
      </c>
      <c r="X1038" s="217"/>
    </row>
    <row r="1039" spans="1:24" ht="85.5" hidden="1">
      <c r="A1039" s="37" t="s">
        <v>158</v>
      </c>
      <c r="B1039" s="37" t="s">
        <v>617</v>
      </c>
      <c r="C1039" s="37" t="s">
        <v>828</v>
      </c>
      <c r="D1039" s="37" t="s">
        <v>258</v>
      </c>
      <c r="E1039" s="37">
        <v>15</v>
      </c>
      <c r="F1039" s="37" t="s">
        <v>829</v>
      </c>
      <c r="G1039" s="37" t="s">
        <v>145</v>
      </c>
      <c r="H1039" s="37" t="s">
        <v>36</v>
      </c>
      <c r="I1039" s="37" t="s">
        <v>46</v>
      </c>
      <c r="J1039" s="62">
        <v>240</v>
      </c>
      <c r="K1039" s="37" t="s">
        <v>714</v>
      </c>
      <c r="L1039" s="37" t="s">
        <v>632</v>
      </c>
      <c r="M1039" s="37">
        <v>1</v>
      </c>
      <c r="N1039" s="37">
        <v>1559807</v>
      </c>
      <c r="O1039" s="37" t="s">
        <v>830</v>
      </c>
      <c r="P1039" s="37" t="s">
        <v>611</v>
      </c>
      <c r="Q1039" s="60">
        <v>0</v>
      </c>
      <c r="R1039" s="60">
        <v>0</v>
      </c>
      <c r="S1039" s="60">
        <f t="shared" si="15"/>
        <v>0</v>
      </c>
      <c r="T1039" s="37" t="s">
        <v>145</v>
      </c>
      <c r="U1039" s="37" t="s">
        <v>2425</v>
      </c>
      <c r="V1039" s="131" t="s">
        <v>48</v>
      </c>
      <c r="W1039" s="216" t="s">
        <v>49</v>
      </c>
      <c r="X1039" s="217"/>
    </row>
    <row r="1040" spans="1:24" ht="85.5" hidden="1">
      <c r="A1040" s="37" t="s">
        <v>158</v>
      </c>
      <c r="B1040" s="37" t="s">
        <v>617</v>
      </c>
      <c r="C1040" s="37" t="s">
        <v>751</v>
      </c>
      <c r="D1040" s="37" t="s">
        <v>258</v>
      </c>
      <c r="E1040" s="37">
        <v>15</v>
      </c>
      <c r="F1040" s="37" t="s">
        <v>776</v>
      </c>
      <c r="G1040" s="37" t="s">
        <v>145</v>
      </c>
      <c r="H1040" s="37" t="s">
        <v>36</v>
      </c>
      <c r="I1040" s="37" t="s">
        <v>46</v>
      </c>
      <c r="J1040" s="62">
        <v>680</v>
      </c>
      <c r="K1040" s="37" t="s">
        <v>777</v>
      </c>
      <c r="L1040" s="37" t="s">
        <v>759</v>
      </c>
      <c r="M1040" s="37">
        <v>1</v>
      </c>
      <c r="N1040" s="37">
        <v>1491430</v>
      </c>
      <c r="O1040" s="37" t="s">
        <v>778</v>
      </c>
      <c r="P1040" s="37" t="s">
        <v>779</v>
      </c>
      <c r="Q1040" s="60">
        <v>0</v>
      </c>
      <c r="R1040" s="60">
        <v>0</v>
      </c>
      <c r="S1040" s="60">
        <f t="shared" ref="S1040:S1101" si="16">(R1040+Q1040)*M1040</f>
        <v>0</v>
      </c>
      <c r="T1040" s="37" t="s">
        <v>145</v>
      </c>
      <c r="U1040" s="37" t="s">
        <v>2425</v>
      </c>
      <c r="V1040" s="131" t="s">
        <v>48</v>
      </c>
      <c r="W1040" s="216" t="s">
        <v>49</v>
      </c>
      <c r="X1040" s="217"/>
    </row>
    <row r="1041" spans="1:24" ht="85.5" hidden="1">
      <c r="A1041" s="37" t="s">
        <v>158</v>
      </c>
      <c r="B1041" s="37" t="s">
        <v>617</v>
      </c>
      <c r="C1041" s="37" t="s">
        <v>751</v>
      </c>
      <c r="D1041" s="37" t="s">
        <v>258</v>
      </c>
      <c r="E1041" s="37">
        <v>15</v>
      </c>
      <c r="F1041" s="37" t="s">
        <v>776</v>
      </c>
      <c r="G1041" s="37" t="s">
        <v>145</v>
      </c>
      <c r="H1041" s="37" t="s">
        <v>36</v>
      </c>
      <c r="I1041" s="37" t="s">
        <v>46</v>
      </c>
      <c r="J1041" s="62">
        <v>680</v>
      </c>
      <c r="K1041" s="37" t="s">
        <v>780</v>
      </c>
      <c r="L1041" s="37" t="s">
        <v>147</v>
      </c>
      <c r="M1041" s="37">
        <v>1</v>
      </c>
      <c r="N1041" s="37">
        <v>2326638</v>
      </c>
      <c r="O1041" s="37" t="s">
        <v>781</v>
      </c>
      <c r="P1041" s="37" t="s">
        <v>162</v>
      </c>
      <c r="Q1041" s="60">
        <v>0</v>
      </c>
      <c r="R1041" s="60">
        <v>0</v>
      </c>
      <c r="S1041" s="60">
        <f t="shared" si="16"/>
        <v>0</v>
      </c>
      <c r="T1041" s="37" t="s">
        <v>145</v>
      </c>
      <c r="U1041" s="37" t="s">
        <v>2425</v>
      </c>
      <c r="V1041" s="131" t="s">
        <v>48</v>
      </c>
      <c r="W1041" s="216" t="s">
        <v>49</v>
      </c>
      <c r="X1041" s="217"/>
    </row>
    <row r="1042" spans="1:24" ht="156.75" hidden="1">
      <c r="A1042" s="37" t="s">
        <v>158</v>
      </c>
      <c r="B1042" s="37" t="s">
        <v>617</v>
      </c>
      <c r="C1042" s="37" t="s">
        <v>617</v>
      </c>
      <c r="D1042" s="37" t="s">
        <v>252</v>
      </c>
      <c r="E1042" s="37">
        <v>15</v>
      </c>
      <c r="F1042" s="37" t="s">
        <v>809</v>
      </c>
      <c r="G1042" s="37" t="s">
        <v>145</v>
      </c>
      <c r="H1042" s="37" t="s">
        <v>36</v>
      </c>
      <c r="I1042" s="37" t="s">
        <v>46</v>
      </c>
      <c r="J1042" s="62">
        <v>390</v>
      </c>
      <c r="K1042" s="37" t="s">
        <v>810</v>
      </c>
      <c r="L1042" s="37" t="s">
        <v>759</v>
      </c>
      <c r="M1042" s="37">
        <v>1</v>
      </c>
      <c r="N1042" s="37">
        <v>1491058</v>
      </c>
      <c r="O1042" s="37" t="s">
        <v>811</v>
      </c>
      <c r="P1042" s="37" t="s">
        <v>812</v>
      </c>
      <c r="Q1042" s="60">
        <v>0</v>
      </c>
      <c r="R1042" s="60">
        <v>0</v>
      </c>
      <c r="S1042" s="60">
        <f t="shared" si="16"/>
        <v>0</v>
      </c>
      <c r="T1042" s="37" t="s">
        <v>145</v>
      </c>
      <c r="U1042" s="37" t="s">
        <v>2425</v>
      </c>
      <c r="V1042" s="131" t="s">
        <v>48</v>
      </c>
      <c r="W1042" s="216" t="s">
        <v>49</v>
      </c>
      <c r="X1042" s="217"/>
    </row>
    <row r="1043" spans="1:24" ht="99.75" hidden="1">
      <c r="A1043" s="37" t="s">
        <v>158</v>
      </c>
      <c r="B1043" s="37" t="s">
        <v>617</v>
      </c>
      <c r="C1043" s="37" t="s">
        <v>729</v>
      </c>
      <c r="D1043" s="37" t="s">
        <v>740</v>
      </c>
      <c r="E1043" s="37">
        <v>12</v>
      </c>
      <c r="F1043" s="37" t="s">
        <v>748</v>
      </c>
      <c r="G1043" s="37" t="s">
        <v>145</v>
      </c>
      <c r="H1043" s="37" t="s">
        <v>36</v>
      </c>
      <c r="I1043" s="37" t="s">
        <v>46</v>
      </c>
      <c r="J1043" s="62">
        <v>120</v>
      </c>
      <c r="K1043" s="37" t="s">
        <v>749</v>
      </c>
      <c r="L1043" s="65" t="s">
        <v>224</v>
      </c>
      <c r="M1043" s="37">
        <v>1</v>
      </c>
      <c r="N1043" s="37">
        <v>1568100</v>
      </c>
      <c r="O1043" s="37" t="s">
        <v>736</v>
      </c>
      <c r="P1043" s="37" t="s">
        <v>162</v>
      </c>
      <c r="Q1043" s="60">
        <v>0</v>
      </c>
      <c r="R1043" s="60">
        <v>0</v>
      </c>
      <c r="S1043" s="60">
        <f t="shared" si="16"/>
        <v>0</v>
      </c>
      <c r="T1043" s="37" t="s">
        <v>145</v>
      </c>
      <c r="U1043" s="37"/>
      <c r="V1043" s="210" t="s">
        <v>148</v>
      </c>
      <c r="W1043" s="216" t="s">
        <v>225</v>
      </c>
      <c r="X1043" s="217"/>
    </row>
    <row r="1044" spans="1:24" ht="99.75" hidden="1">
      <c r="A1044" s="37" t="s">
        <v>158</v>
      </c>
      <c r="B1044" s="37" t="s">
        <v>617</v>
      </c>
      <c r="C1044" s="37" t="s">
        <v>729</v>
      </c>
      <c r="D1044" s="37" t="s">
        <v>740</v>
      </c>
      <c r="E1044" s="37">
        <v>12</v>
      </c>
      <c r="F1044" s="37" t="s">
        <v>748</v>
      </c>
      <c r="G1044" s="37" t="s">
        <v>145</v>
      </c>
      <c r="H1044" s="37" t="s">
        <v>36</v>
      </c>
      <c r="I1044" s="37" t="s">
        <v>46</v>
      </c>
      <c r="J1044" s="62">
        <v>120</v>
      </c>
      <c r="K1044" s="37" t="s">
        <v>750</v>
      </c>
      <c r="L1044" s="37" t="s">
        <v>356</v>
      </c>
      <c r="M1044" s="37">
        <v>1</v>
      </c>
      <c r="N1044" s="37">
        <v>1517709</v>
      </c>
      <c r="O1044" s="37" t="s">
        <v>731</v>
      </c>
      <c r="P1044" s="37" t="s">
        <v>162</v>
      </c>
      <c r="Q1044" s="60">
        <v>0</v>
      </c>
      <c r="R1044" s="60">
        <v>0</v>
      </c>
      <c r="S1044" s="60">
        <f t="shared" si="16"/>
        <v>0</v>
      </c>
      <c r="T1044" s="37" t="s">
        <v>145</v>
      </c>
      <c r="U1044" s="37"/>
      <c r="V1044" s="210" t="s">
        <v>148</v>
      </c>
      <c r="W1044" s="216" t="s">
        <v>225</v>
      </c>
      <c r="X1044" s="217"/>
    </row>
    <row r="1045" spans="1:24" ht="156.75" hidden="1">
      <c r="A1045" s="37" t="s">
        <v>158</v>
      </c>
      <c r="B1045" s="37" t="s">
        <v>617</v>
      </c>
      <c r="C1045" s="37" t="s">
        <v>666</v>
      </c>
      <c r="D1045" s="37" t="s">
        <v>252</v>
      </c>
      <c r="E1045" s="37">
        <v>15</v>
      </c>
      <c r="F1045" s="37" t="s">
        <v>685</v>
      </c>
      <c r="G1045" s="37" t="s">
        <v>145</v>
      </c>
      <c r="H1045" s="37" t="s">
        <v>36</v>
      </c>
      <c r="I1045" s="37" t="s">
        <v>46</v>
      </c>
      <c r="J1045" s="62">
        <v>246</v>
      </c>
      <c r="K1045" s="37" t="s">
        <v>686</v>
      </c>
      <c r="L1045" s="37" t="s">
        <v>147</v>
      </c>
      <c r="M1045" s="37">
        <v>1</v>
      </c>
      <c r="N1045" s="37">
        <v>1568911</v>
      </c>
      <c r="O1045" s="37" t="s">
        <v>687</v>
      </c>
      <c r="P1045" s="37" t="s">
        <v>162</v>
      </c>
      <c r="Q1045" s="60">
        <v>0</v>
      </c>
      <c r="R1045" s="60">
        <v>0</v>
      </c>
      <c r="S1045" s="60">
        <f t="shared" si="16"/>
        <v>0</v>
      </c>
      <c r="T1045" s="37" t="s">
        <v>145</v>
      </c>
      <c r="U1045" s="37"/>
      <c r="V1045" s="131" t="s">
        <v>184</v>
      </c>
      <c r="W1045" s="216" t="s">
        <v>269</v>
      </c>
      <c r="X1045" s="217"/>
    </row>
    <row r="1046" spans="1:24" ht="85.5" hidden="1">
      <c r="A1046" s="37" t="s">
        <v>158</v>
      </c>
      <c r="B1046" s="37" t="s">
        <v>617</v>
      </c>
      <c r="C1046" s="37" t="s">
        <v>751</v>
      </c>
      <c r="D1046" s="37" t="s">
        <v>258</v>
      </c>
      <c r="E1046" s="37">
        <v>15</v>
      </c>
      <c r="F1046" s="37" t="s">
        <v>782</v>
      </c>
      <c r="G1046" s="37" t="s">
        <v>145</v>
      </c>
      <c r="H1046" s="37" t="s">
        <v>36</v>
      </c>
      <c r="I1046" s="37" t="s">
        <v>46</v>
      </c>
      <c r="J1046" s="62">
        <v>400</v>
      </c>
      <c r="K1046" s="37" t="s">
        <v>783</v>
      </c>
      <c r="L1046" s="37" t="s">
        <v>272</v>
      </c>
      <c r="M1046" s="37">
        <v>1</v>
      </c>
      <c r="N1046" s="37">
        <v>1491395</v>
      </c>
      <c r="O1046" s="37" t="s">
        <v>784</v>
      </c>
      <c r="P1046" s="37" t="s">
        <v>162</v>
      </c>
      <c r="Q1046" s="60">
        <v>0</v>
      </c>
      <c r="R1046" s="60">
        <v>0</v>
      </c>
      <c r="S1046" s="60">
        <f t="shared" si="16"/>
        <v>0</v>
      </c>
      <c r="T1046" s="37" t="s">
        <v>145</v>
      </c>
      <c r="U1046" s="37"/>
      <c r="V1046" s="131" t="s">
        <v>184</v>
      </c>
      <c r="W1046" s="216" t="s">
        <v>637</v>
      </c>
      <c r="X1046" s="217"/>
    </row>
    <row r="1047" spans="1:24" ht="114" hidden="1">
      <c r="A1047" s="37" t="s">
        <v>158</v>
      </c>
      <c r="B1047" s="37" t="s">
        <v>239</v>
      </c>
      <c r="C1047" s="37" t="s">
        <v>239</v>
      </c>
      <c r="D1047" s="37" t="s">
        <v>240</v>
      </c>
      <c r="E1047" s="37">
        <v>12</v>
      </c>
      <c r="F1047" s="37" t="s">
        <v>241</v>
      </c>
      <c r="G1047" s="37" t="s">
        <v>45</v>
      </c>
      <c r="H1047" s="37" t="s">
        <v>36</v>
      </c>
      <c r="I1047" s="37" t="s">
        <v>46</v>
      </c>
      <c r="J1047" s="62">
        <v>8</v>
      </c>
      <c r="K1047" s="37">
        <v>44013</v>
      </c>
      <c r="L1047" s="201"/>
      <c r="M1047" s="37">
        <v>6</v>
      </c>
      <c r="N1047" s="201"/>
      <c r="O1047" s="201"/>
      <c r="P1047" s="37" t="s">
        <v>242</v>
      </c>
      <c r="Q1047" s="60">
        <v>0</v>
      </c>
      <c r="R1047" s="60">
        <v>0</v>
      </c>
      <c r="S1047" s="60">
        <f t="shared" si="16"/>
        <v>0</v>
      </c>
      <c r="T1047" s="37" t="s">
        <v>41</v>
      </c>
      <c r="U1047" s="37" t="s">
        <v>2267</v>
      </c>
      <c r="V1047" s="131" t="s">
        <v>243</v>
      </c>
      <c r="W1047" s="216" t="s">
        <v>244</v>
      </c>
      <c r="X1047" s="215" t="s">
        <v>58</v>
      </c>
    </row>
    <row r="1048" spans="1:24" ht="99.75" hidden="1">
      <c r="A1048" s="37" t="s">
        <v>158</v>
      </c>
      <c r="B1048" s="37" t="s">
        <v>239</v>
      </c>
      <c r="C1048" s="37" t="s">
        <v>239</v>
      </c>
      <c r="D1048" s="37" t="s">
        <v>245</v>
      </c>
      <c r="E1048" s="37">
        <v>15</v>
      </c>
      <c r="F1048" s="37" t="s">
        <v>246</v>
      </c>
      <c r="G1048" s="37" t="s">
        <v>45</v>
      </c>
      <c r="H1048" s="37" t="s">
        <v>36</v>
      </c>
      <c r="I1048" s="37" t="s">
        <v>37</v>
      </c>
      <c r="J1048" s="62">
        <v>40</v>
      </c>
      <c r="K1048" s="37">
        <v>44044</v>
      </c>
      <c r="L1048" s="201"/>
      <c r="M1048" s="37">
        <v>12</v>
      </c>
      <c r="N1048" s="201"/>
      <c r="O1048" s="201"/>
      <c r="P1048" s="37" t="s">
        <v>247</v>
      </c>
      <c r="Q1048" s="60">
        <v>0</v>
      </c>
      <c r="R1048" s="60">
        <v>0</v>
      </c>
      <c r="S1048" s="60">
        <f t="shared" si="16"/>
        <v>0</v>
      </c>
      <c r="T1048" s="37" t="s">
        <v>41</v>
      </c>
      <c r="U1048" s="37" t="s">
        <v>2426</v>
      </c>
      <c r="V1048" s="216" t="s">
        <v>184</v>
      </c>
      <c r="W1048" s="216" t="s">
        <v>248</v>
      </c>
      <c r="X1048" s="219" t="s">
        <v>78</v>
      </c>
    </row>
    <row r="1049" spans="1:24" ht="85.5" hidden="1">
      <c r="A1049" s="37" t="s">
        <v>158</v>
      </c>
      <c r="B1049" s="37" t="s">
        <v>239</v>
      </c>
      <c r="C1049" s="37" t="s">
        <v>239</v>
      </c>
      <c r="D1049" s="37" t="s">
        <v>249</v>
      </c>
      <c r="E1049" s="37">
        <v>12</v>
      </c>
      <c r="F1049" s="37" t="s">
        <v>250</v>
      </c>
      <c r="G1049" s="37" t="s">
        <v>45</v>
      </c>
      <c r="H1049" s="37" t="s">
        <v>36</v>
      </c>
      <c r="I1049" s="37" t="s">
        <v>37</v>
      </c>
      <c r="J1049" s="62">
        <v>16</v>
      </c>
      <c r="K1049" s="37">
        <v>44105</v>
      </c>
      <c r="L1049" s="201"/>
      <c r="M1049" s="37">
        <v>6</v>
      </c>
      <c r="N1049" s="201"/>
      <c r="O1049" s="201"/>
      <c r="P1049" s="37" t="s">
        <v>251</v>
      </c>
      <c r="Q1049" s="60">
        <v>0</v>
      </c>
      <c r="R1049" s="60">
        <v>0</v>
      </c>
      <c r="S1049" s="60">
        <f t="shared" si="16"/>
        <v>0</v>
      </c>
      <c r="T1049" s="37" t="s">
        <v>68</v>
      </c>
      <c r="U1049" s="37"/>
      <c r="V1049" s="131" t="s">
        <v>63</v>
      </c>
      <c r="W1049" s="216" t="s">
        <v>181</v>
      </c>
      <c r="X1049" s="215" t="s">
        <v>58</v>
      </c>
    </row>
    <row r="1050" spans="1:24" ht="156.75" hidden="1">
      <c r="A1050" s="37" t="s">
        <v>158</v>
      </c>
      <c r="B1050" s="37" t="s">
        <v>239</v>
      </c>
      <c r="C1050" s="37" t="s">
        <v>239</v>
      </c>
      <c r="D1050" s="37" t="s">
        <v>252</v>
      </c>
      <c r="E1050" s="37">
        <v>15</v>
      </c>
      <c r="F1050" s="37" t="s">
        <v>253</v>
      </c>
      <c r="G1050" s="37" t="s">
        <v>45</v>
      </c>
      <c r="H1050" s="37" t="s">
        <v>36</v>
      </c>
      <c r="I1050" s="37" t="s">
        <v>37</v>
      </c>
      <c r="J1050" s="62">
        <v>24</v>
      </c>
      <c r="K1050" s="37">
        <v>44075</v>
      </c>
      <c r="L1050" s="201"/>
      <c r="M1050" s="37">
        <v>3</v>
      </c>
      <c r="N1050" s="201"/>
      <c r="O1050" s="201"/>
      <c r="P1050" s="37" t="s">
        <v>247</v>
      </c>
      <c r="Q1050" s="60">
        <v>0</v>
      </c>
      <c r="R1050" s="60">
        <v>0</v>
      </c>
      <c r="S1050" s="60">
        <f t="shared" si="16"/>
        <v>0</v>
      </c>
      <c r="T1050" s="37" t="s">
        <v>68</v>
      </c>
      <c r="U1050" s="37" t="s">
        <v>2222</v>
      </c>
      <c r="V1050" s="220" t="s">
        <v>176</v>
      </c>
      <c r="W1050" s="216" t="s">
        <v>254</v>
      </c>
      <c r="X1050" s="219" t="s">
        <v>50</v>
      </c>
    </row>
    <row r="1051" spans="1:24" ht="71.25" hidden="1">
      <c r="A1051" s="37" t="s">
        <v>158</v>
      </c>
      <c r="B1051" s="37" t="s">
        <v>239</v>
      </c>
      <c r="C1051" s="37" t="s">
        <v>239</v>
      </c>
      <c r="D1051" s="37" t="s">
        <v>255</v>
      </c>
      <c r="E1051" s="37">
        <v>12</v>
      </c>
      <c r="F1051" s="37" t="s">
        <v>256</v>
      </c>
      <c r="G1051" s="37" t="s">
        <v>45</v>
      </c>
      <c r="H1051" s="37" t="s">
        <v>36</v>
      </c>
      <c r="I1051" s="37" t="s">
        <v>91</v>
      </c>
      <c r="J1051" s="62">
        <v>16</v>
      </c>
      <c r="K1051" s="37">
        <v>44013</v>
      </c>
      <c r="L1051" s="201"/>
      <c r="M1051" s="37">
        <v>4</v>
      </c>
      <c r="N1051" s="201"/>
      <c r="O1051" s="201"/>
      <c r="P1051" s="37" t="s">
        <v>251</v>
      </c>
      <c r="Q1051" s="60">
        <v>0</v>
      </c>
      <c r="R1051" s="60">
        <v>0</v>
      </c>
      <c r="S1051" s="60">
        <f t="shared" si="16"/>
        <v>0</v>
      </c>
      <c r="T1051" s="37" t="s">
        <v>41</v>
      </c>
      <c r="U1051" s="37" t="s">
        <v>2427</v>
      </c>
      <c r="V1051" s="131" t="s">
        <v>76</v>
      </c>
      <c r="W1051" s="216" t="s">
        <v>257</v>
      </c>
      <c r="X1051" s="219" t="s">
        <v>78</v>
      </c>
    </row>
    <row r="1052" spans="1:24" ht="85.5" hidden="1">
      <c r="A1052" s="37" t="s">
        <v>158</v>
      </c>
      <c r="B1052" s="37" t="s">
        <v>239</v>
      </c>
      <c r="C1052" s="37" t="s">
        <v>239</v>
      </c>
      <c r="D1052" s="37" t="s">
        <v>258</v>
      </c>
      <c r="E1052" s="37">
        <v>15</v>
      </c>
      <c r="F1052" s="37" t="s">
        <v>49</v>
      </c>
      <c r="G1052" s="37" t="s">
        <v>45</v>
      </c>
      <c r="H1052" s="37" t="s">
        <v>36</v>
      </c>
      <c r="I1052" s="37" t="s">
        <v>37</v>
      </c>
      <c r="J1052" s="62">
        <v>30</v>
      </c>
      <c r="K1052" s="37">
        <v>44044</v>
      </c>
      <c r="L1052" s="201"/>
      <c r="M1052" s="37">
        <v>2</v>
      </c>
      <c r="N1052" s="201"/>
      <c r="O1052" s="201"/>
      <c r="P1052" s="37" t="s">
        <v>259</v>
      </c>
      <c r="Q1052" s="60">
        <v>0</v>
      </c>
      <c r="R1052" s="60">
        <v>0</v>
      </c>
      <c r="S1052" s="60">
        <f t="shared" si="16"/>
        <v>0</v>
      </c>
      <c r="T1052" s="37" t="s">
        <v>41</v>
      </c>
      <c r="U1052" s="37" t="s">
        <v>2267</v>
      </c>
      <c r="V1052" s="131" t="s">
        <v>48</v>
      </c>
      <c r="W1052" s="216" t="s">
        <v>49</v>
      </c>
      <c r="X1052" s="219" t="s">
        <v>50</v>
      </c>
    </row>
    <row r="1053" spans="1:24" ht="85.5" hidden="1">
      <c r="A1053" s="37" t="s">
        <v>158</v>
      </c>
      <c r="B1053" s="37" t="s">
        <v>239</v>
      </c>
      <c r="C1053" s="37" t="s">
        <v>239</v>
      </c>
      <c r="D1053" s="37" t="s">
        <v>260</v>
      </c>
      <c r="E1053" s="37">
        <v>12</v>
      </c>
      <c r="F1053" s="37" t="s">
        <v>261</v>
      </c>
      <c r="G1053" s="37" t="s">
        <v>45</v>
      </c>
      <c r="H1053" s="37" t="s">
        <v>36</v>
      </c>
      <c r="I1053" s="37" t="s">
        <v>37</v>
      </c>
      <c r="J1053" s="62">
        <v>16</v>
      </c>
      <c r="K1053" s="37">
        <v>43983</v>
      </c>
      <c r="L1053" s="201"/>
      <c r="M1053" s="37">
        <v>3</v>
      </c>
      <c r="N1053" s="201"/>
      <c r="O1053" s="201"/>
      <c r="P1053" s="37" t="s">
        <v>247</v>
      </c>
      <c r="Q1053" s="60">
        <v>0</v>
      </c>
      <c r="R1053" s="60">
        <v>0</v>
      </c>
      <c r="S1053" s="60">
        <f t="shared" si="16"/>
        <v>0</v>
      </c>
      <c r="T1053" s="37" t="s">
        <v>68</v>
      </c>
      <c r="U1053" s="37" t="s">
        <v>64</v>
      </c>
      <c r="V1053" s="131" t="s">
        <v>63</v>
      </c>
      <c r="W1053" s="216" t="s">
        <v>64</v>
      </c>
      <c r="X1053" s="215" t="s">
        <v>58</v>
      </c>
    </row>
    <row r="1054" spans="1:24" ht="85.5" hidden="1">
      <c r="A1054" s="37" t="s">
        <v>158</v>
      </c>
      <c r="B1054" s="37" t="s">
        <v>239</v>
      </c>
      <c r="C1054" s="37" t="s">
        <v>239</v>
      </c>
      <c r="D1054" s="37" t="s">
        <v>249</v>
      </c>
      <c r="E1054" s="37">
        <v>12</v>
      </c>
      <c r="F1054" s="37" t="s">
        <v>262</v>
      </c>
      <c r="G1054" s="37" t="s">
        <v>45</v>
      </c>
      <c r="H1054" s="37" t="s">
        <v>36</v>
      </c>
      <c r="I1054" s="37" t="s">
        <v>46</v>
      </c>
      <c r="J1054" s="62">
        <v>21</v>
      </c>
      <c r="K1054" s="37">
        <v>44044</v>
      </c>
      <c r="L1054" s="201"/>
      <c r="M1054" s="37">
        <v>7</v>
      </c>
      <c r="N1054" s="201"/>
      <c r="O1054" s="201"/>
      <c r="P1054" s="37" t="s">
        <v>242</v>
      </c>
      <c r="Q1054" s="60">
        <v>0</v>
      </c>
      <c r="R1054" s="60">
        <v>0</v>
      </c>
      <c r="S1054" s="60">
        <f t="shared" si="16"/>
        <v>0</v>
      </c>
      <c r="T1054" s="37" t="s">
        <v>41</v>
      </c>
      <c r="U1054" s="37" t="s">
        <v>2267</v>
      </c>
      <c r="V1054" s="131" t="s">
        <v>201</v>
      </c>
      <c r="W1054" s="131" t="s">
        <v>202</v>
      </c>
      <c r="X1054" s="219" t="s">
        <v>50</v>
      </c>
    </row>
    <row r="1055" spans="1:24" ht="71.25" hidden="1">
      <c r="A1055" s="37" t="s">
        <v>158</v>
      </c>
      <c r="B1055" s="37" t="s">
        <v>239</v>
      </c>
      <c r="C1055" s="37" t="s">
        <v>239</v>
      </c>
      <c r="D1055" s="37" t="s">
        <v>263</v>
      </c>
      <c r="E1055" s="37">
        <v>15</v>
      </c>
      <c r="F1055" s="37" t="s">
        <v>264</v>
      </c>
      <c r="G1055" s="37" t="s">
        <v>35</v>
      </c>
      <c r="H1055" s="37" t="s">
        <v>265</v>
      </c>
      <c r="I1055" s="37" t="s">
        <v>91</v>
      </c>
      <c r="J1055" s="62">
        <v>360</v>
      </c>
      <c r="K1055" s="37" t="s">
        <v>266</v>
      </c>
      <c r="L1055" s="201"/>
      <c r="M1055" s="37">
        <v>1</v>
      </c>
      <c r="N1055" s="37">
        <v>2090498</v>
      </c>
      <c r="O1055" s="37" t="s">
        <v>267</v>
      </c>
      <c r="P1055" s="37" t="s">
        <v>268</v>
      </c>
      <c r="Q1055" s="60">
        <v>0</v>
      </c>
      <c r="R1055" s="60">
        <v>0</v>
      </c>
      <c r="S1055" s="60">
        <f t="shared" si="16"/>
        <v>0</v>
      </c>
      <c r="T1055" s="37" t="s">
        <v>228</v>
      </c>
      <c r="U1055" s="37" t="s">
        <v>2428</v>
      </c>
      <c r="V1055" s="131" t="s">
        <v>184</v>
      </c>
      <c r="W1055" s="216" t="s">
        <v>269</v>
      </c>
      <c r="X1055" s="217"/>
    </row>
    <row r="1056" spans="1:24" ht="156.75" hidden="1">
      <c r="A1056" s="37" t="s">
        <v>158</v>
      </c>
      <c r="B1056" s="37" t="s">
        <v>239</v>
      </c>
      <c r="C1056" s="37" t="s">
        <v>239</v>
      </c>
      <c r="D1056" s="37" t="s">
        <v>252</v>
      </c>
      <c r="E1056" s="37">
        <v>15</v>
      </c>
      <c r="F1056" s="37" t="s">
        <v>270</v>
      </c>
      <c r="G1056" s="37" t="s">
        <v>145</v>
      </c>
      <c r="H1056" s="37" t="s">
        <v>36</v>
      </c>
      <c r="I1056" s="37" t="s">
        <v>46</v>
      </c>
      <c r="J1056" s="62">
        <v>280</v>
      </c>
      <c r="K1056" s="37" t="s">
        <v>271</v>
      </c>
      <c r="L1056" s="37" t="s">
        <v>272</v>
      </c>
      <c r="M1056" s="37">
        <v>1</v>
      </c>
      <c r="N1056" s="37">
        <v>1491472</v>
      </c>
      <c r="O1056" s="37" t="s">
        <v>273</v>
      </c>
      <c r="P1056" s="37" t="s">
        <v>162</v>
      </c>
      <c r="Q1056" s="60">
        <v>0</v>
      </c>
      <c r="R1056" s="60">
        <v>0</v>
      </c>
      <c r="S1056" s="60">
        <f t="shared" si="16"/>
        <v>0</v>
      </c>
      <c r="T1056" s="37" t="s">
        <v>145</v>
      </c>
      <c r="U1056" s="37"/>
      <c r="V1056" s="210" t="s">
        <v>48</v>
      </c>
      <c r="W1056" s="216" t="s">
        <v>274</v>
      </c>
      <c r="X1056" s="217"/>
    </row>
    <row r="1057" spans="1:24" ht="171" hidden="1">
      <c r="A1057" s="37" t="s">
        <v>158</v>
      </c>
      <c r="B1057" s="37" t="s">
        <v>239</v>
      </c>
      <c r="C1057" s="37" t="s">
        <v>239</v>
      </c>
      <c r="D1057" s="37" t="s">
        <v>275</v>
      </c>
      <c r="E1057" s="37">
        <v>15</v>
      </c>
      <c r="F1057" s="37" t="s">
        <v>276</v>
      </c>
      <c r="G1057" s="37" t="s">
        <v>45</v>
      </c>
      <c r="H1057" s="37" t="s">
        <v>36</v>
      </c>
      <c r="I1057" s="37" t="s">
        <v>46</v>
      </c>
      <c r="J1057" s="62">
        <v>40</v>
      </c>
      <c r="K1057" s="37">
        <v>44136</v>
      </c>
      <c r="L1057" s="201"/>
      <c r="M1057" s="37">
        <v>3</v>
      </c>
      <c r="N1057" s="201"/>
      <c r="O1057" s="201"/>
      <c r="P1057" s="37" t="s">
        <v>268</v>
      </c>
      <c r="Q1057" s="60">
        <v>0</v>
      </c>
      <c r="R1057" s="60">
        <v>0</v>
      </c>
      <c r="S1057" s="60">
        <f t="shared" si="16"/>
        <v>0</v>
      </c>
      <c r="T1057" s="37" t="s">
        <v>41</v>
      </c>
      <c r="U1057" s="37"/>
      <c r="V1057" s="131" t="s">
        <v>92</v>
      </c>
      <c r="W1057" s="216" t="s">
        <v>93</v>
      </c>
      <c r="X1057" s="219" t="s">
        <v>50</v>
      </c>
    </row>
    <row r="1058" spans="1:24" ht="128.25" hidden="1">
      <c r="A1058" s="37" t="s">
        <v>158</v>
      </c>
      <c r="B1058" s="37" t="s">
        <v>239</v>
      </c>
      <c r="C1058" s="37" t="s">
        <v>239</v>
      </c>
      <c r="D1058" s="37" t="s">
        <v>277</v>
      </c>
      <c r="E1058" s="37">
        <v>15</v>
      </c>
      <c r="F1058" s="37" t="s">
        <v>232</v>
      </c>
      <c r="G1058" s="37" t="s">
        <v>35</v>
      </c>
      <c r="H1058" s="37" t="s">
        <v>36</v>
      </c>
      <c r="I1058" s="37" t="s">
        <v>37</v>
      </c>
      <c r="J1058" s="62">
        <v>260</v>
      </c>
      <c r="K1058" s="37" t="s">
        <v>278</v>
      </c>
      <c r="L1058" s="201"/>
      <c r="M1058" s="37">
        <v>1</v>
      </c>
      <c r="N1058" s="37">
        <v>1493407</v>
      </c>
      <c r="O1058" s="37" t="s">
        <v>279</v>
      </c>
      <c r="P1058" s="37" t="s">
        <v>162</v>
      </c>
      <c r="Q1058" s="60">
        <v>0</v>
      </c>
      <c r="R1058" s="60">
        <v>0</v>
      </c>
      <c r="S1058" s="60">
        <f t="shared" si="16"/>
        <v>0</v>
      </c>
      <c r="T1058" s="37" t="s">
        <v>41</v>
      </c>
      <c r="U1058" s="131" t="s">
        <v>2429</v>
      </c>
      <c r="V1058" s="131" t="s">
        <v>235</v>
      </c>
      <c r="W1058" s="216" t="s">
        <v>236</v>
      </c>
      <c r="X1058" s="217"/>
    </row>
    <row r="1059" spans="1:24" ht="128.25" hidden="1">
      <c r="A1059" s="37" t="s">
        <v>158</v>
      </c>
      <c r="B1059" s="37" t="s">
        <v>239</v>
      </c>
      <c r="C1059" s="37" t="s">
        <v>239</v>
      </c>
      <c r="D1059" s="37" t="s">
        <v>277</v>
      </c>
      <c r="E1059" s="37">
        <v>15</v>
      </c>
      <c r="F1059" s="37" t="s">
        <v>280</v>
      </c>
      <c r="G1059" s="37" t="s">
        <v>35</v>
      </c>
      <c r="H1059" s="37" t="s">
        <v>36</v>
      </c>
      <c r="I1059" s="37" t="s">
        <v>37</v>
      </c>
      <c r="J1059" s="62">
        <v>113</v>
      </c>
      <c r="K1059" s="37" t="s">
        <v>281</v>
      </c>
      <c r="L1059" s="201"/>
      <c r="M1059" s="37">
        <v>1</v>
      </c>
      <c r="N1059" s="37">
        <v>2090498</v>
      </c>
      <c r="O1059" s="37" t="s">
        <v>267</v>
      </c>
      <c r="P1059" s="37" t="s">
        <v>268</v>
      </c>
      <c r="Q1059" s="60">
        <v>0</v>
      </c>
      <c r="R1059" s="60">
        <v>0</v>
      </c>
      <c r="S1059" s="60">
        <f t="shared" si="16"/>
        <v>0</v>
      </c>
      <c r="T1059" s="37" t="s">
        <v>41</v>
      </c>
      <c r="U1059" s="131" t="s">
        <v>2429</v>
      </c>
      <c r="V1059" s="131" t="s">
        <v>235</v>
      </c>
      <c r="W1059" s="216" t="s">
        <v>236</v>
      </c>
      <c r="X1059" s="217"/>
    </row>
    <row r="1060" spans="1:24" ht="128.25" hidden="1">
      <c r="A1060" s="37" t="s">
        <v>158</v>
      </c>
      <c r="B1060" s="37" t="s">
        <v>239</v>
      </c>
      <c r="C1060" s="37" t="s">
        <v>239</v>
      </c>
      <c r="D1060" s="37" t="s">
        <v>277</v>
      </c>
      <c r="E1060" s="37">
        <v>15</v>
      </c>
      <c r="F1060" s="37" t="s">
        <v>282</v>
      </c>
      <c r="G1060" s="37" t="s">
        <v>35</v>
      </c>
      <c r="H1060" s="37" t="s">
        <v>36</v>
      </c>
      <c r="I1060" s="37" t="s">
        <v>37</v>
      </c>
      <c r="J1060" s="62">
        <v>113</v>
      </c>
      <c r="K1060" s="37" t="s">
        <v>283</v>
      </c>
      <c r="L1060" s="201"/>
      <c r="M1060" s="37">
        <v>1</v>
      </c>
      <c r="N1060" s="37">
        <v>2090498</v>
      </c>
      <c r="O1060" s="37" t="s">
        <v>267</v>
      </c>
      <c r="P1060" s="37" t="s">
        <v>268</v>
      </c>
      <c r="Q1060" s="60">
        <v>0</v>
      </c>
      <c r="R1060" s="60">
        <v>0</v>
      </c>
      <c r="S1060" s="60">
        <f t="shared" si="16"/>
        <v>0</v>
      </c>
      <c r="T1060" s="37" t="s">
        <v>41</v>
      </c>
      <c r="U1060" s="131" t="s">
        <v>2429</v>
      </c>
      <c r="V1060" s="131" t="s">
        <v>235</v>
      </c>
      <c r="W1060" s="216" t="s">
        <v>236</v>
      </c>
      <c r="X1060" s="217"/>
    </row>
    <row r="1061" spans="1:24" ht="128.25" hidden="1">
      <c r="A1061" s="37" t="s">
        <v>158</v>
      </c>
      <c r="B1061" s="37" t="s">
        <v>159</v>
      </c>
      <c r="C1061" s="37" t="s">
        <v>159</v>
      </c>
      <c r="D1061" s="37" t="s">
        <v>160</v>
      </c>
      <c r="E1061" s="37">
        <v>12</v>
      </c>
      <c r="F1061" s="37" t="s">
        <v>161</v>
      </c>
      <c r="G1061" s="37" t="s">
        <v>45</v>
      </c>
      <c r="H1061" s="37" t="s">
        <v>36</v>
      </c>
      <c r="I1061" s="37" t="s">
        <v>91</v>
      </c>
      <c r="J1061" s="62">
        <v>40</v>
      </c>
      <c r="K1061" s="201"/>
      <c r="L1061" s="201"/>
      <c r="M1061" s="37">
        <v>1</v>
      </c>
      <c r="N1061" s="201"/>
      <c r="O1061" s="201"/>
      <c r="P1061" s="37" t="s">
        <v>162</v>
      </c>
      <c r="Q1061" s="60">
        <v>0</v>
      </c>
      <c r="R1061" s="60">
        <v>0</v>
      </c>
      <c r="S1061" s="60">
        <f t="shared" si="16"/>
        <v>0</v>
      </c>
      <c r="T1061" s="37" t="s">
        <v>41</v>
      </c>
      <c r="U1061" s="37" t="s">
        <v>2430</v>
      </c>
      <c r="V1061" s="221" t="s">
        <v>48</v>
      </c>
      <c r="W1061" s="221" t="s">
        <v>163</v>
      </c>
      <c r="X1061" s="219" t="s">
        <v>50</v>
      </c>
    </row>
    <row r="1062" spans="1:24" ht="128.25" hidden="1">
      <c r="A1062" s="37" t="s">
        <v>158</v>
      </c>
      <c r="B1062" s="37" t="s">
        <v>159</v>
      </c>
      <c r="C1062" s="37" t="s">
        <v>159</v>
      </c>
      <c r="D1062" s="37" t="s">
        <v>160</v>
      </c>
      <c r="E1062" s="37">
        <v>12</v>
      </c>
      <c r="F1062" s="37" t="s">
        <v>161</v>
      </c>
      <c r="G1062" s="37" t="s">
        <v>45</v>
      </c>
      <c r="H1062" s="37" t="s">
        <v>36</v>
      </c>
      <c r="I1062" s="37" t="s">
        <v>91</v>
      </c>
      <c r="J1062" s="62">
        <v>40</v>
      </c>
      <c r="K1062" s="201"/>
      <c r="L1062" s="201"/>
      <c r="M1062" s="37">
        <v>1</v>
      </c>
      <c r="N1062" s="201"/>
      <c r="O1062" s="201"/>
      <c r="P1062" s="37" t="s">
        <v>162</v>
      </c>
      <c r="Q1062" s="60">
        <v>0</v>
      </c>
      <c r="R1062" s="60">
        <v>0</v>
      </c>
      <c r="S1062" s="60">
        <f t="shared" si="16"/>
        <v>0</v>
      </c>
      <c r="T1062" s="37" t="s">
        <v>41</v>
      </c>
      <c r="U1062" s="131" t="s">
        <v>2430</v>
      </c>
      <c r="V1062" s="221" t="s">
        <v>48</v>
      </c>
      <c r="W1062" s="221" t="s">
        <v>163</v>
      </c>
      <c r="X1062" s="219" t="s">
        <v>50</v>
      </c>
    </row>
    <row r="1063" spans="1:24" ht="85.5" hidden="1">
      <c r="A1063" s="37" t="s">
        <v>158</v>
      </c>
      <c r="B1063" s="37" t="s">
        <v>159</v>
      </c>
      <c r="C1063" s="37" t="s">
        <v>159</v>
      </c>
      <c r="D1063" s="37" t="s">
        <v>164</v>
      </c>
      <c r="E1063" s="37">
        <v>12</v>
      </c>
      <c r="F1063" s="37" t="s">
        <v>161</v>
      </c>
      <c r="G1063" s="37" t="s">
        <v>45</v>
      </c>
      <c r="H1063" s="37" t="s">
        <v>36</v>
      </c>
      <c r="I1063" s="37" t="s">
        <v>91</v>
      </c>
      <c r="J1063" s="62">
        <v>40</v>
      </c>
      <c r="K1063" s="201"/>
      <c r="L1063" s="201"/>
      <c r="M1063" s="37">
        <v>1</v>
      </c>
      <c r="N1063" s="201"/>
      <c r="O1063" s="201"/>
      <c r="P1063" s="37" t="s">
        <v>162</v>
      </c>
      <c r="Q1063" s="60">
        <v>0</v>
      </c>
      <c r="R1063" s="60">
        <v>0</v>
      </c>
      <c r="S1063" s="60">
        <f t="shared" si="16"/>
        <v>0</v>
      </c>
      <c r="T1063" s="37" t="s">
        <v>41</v>
      </c>
      <c r="U1063" s="37" t="s">
        <v>2430</v>
      </c>
      <c r="V1063" s="221" t="s">
        <v>48</v>
      </c>
      <c r="W1063" s="221" t="s">
        <v>163</v>
      </c>
      <c r="X1063" s="219" t="s">
        <v>50</v>
      </c>
    </row>
    <row r="1064" spans="1:24" ht="171" hidden="1">
      <c r="A1064" s="37" t="s">
        <v>158</v>
      </c>
      <c r="B1064" s="37" t="s">
        <v>159</v>
      </c>
      <c r="C1064" s="37" t="s">
        <v>159</v>
      </c>
      <c r="D1064" s="37" t="s">
        <v>165</v>
      </c>
      <c r="E1064" s="37">
        <v>12</v>
      </c>
      <c r="F1064" s="37" t="s">
        <v>161</v>
      </c>
      <c r="G1064" s="37" t="s">
        <v>45</v>
      </c>
      <c r="H1064" s="37" t="s">
        <v>36</v>
      </c>
      <c r="I1064" s="37" t="s">
        <v>91</v>
      </c>
      <c r="J1064" s="62">
        <v>40</v>
      </c>
      <c r="K1064" s="201"/>
      <c r="L1064" s="201"/>
      <c r="M1064" s="37">
        <v>1</v>
      </c>
      <c r="N1064" s="201"/>
      <c r="O1064" s="201"/>
      <c r="P1064" s="37" t="s">
        <v>166</v>
      </c>
      <c r="Q1064" s="60">
        <v>0</v>
      </c>
      <c r="R1064" s="60">
        <v>0</v>
      </c>
      <c r="S1064" s="60">
        <f t="shared" si="16"/>
        <v>0</v>
      </c>
      <c r="T1064" s="37" t="s">
        <v>41</v>
      </c>
      <c r="U1064" s="37" t="s">
        <v>2430</v>
      </c>
      <c r="V1064" s="221" t="s">
        <v>48</v>
      </c>
      <c r="W1064" s="221" t="s">
        <v>163</v>
      </c>
      <c r="X1064" s="219" t="s">
        <v>50</v>
      </c>
    </row>
    <row r="1065" spans="1:24" ht="128.25" hidden="1">
      <c r="A1065" s="37" t="s">
        <v>158</v>
      </c>
      <c r="B1065" s="37" t="s">
        <v>159</v>
      </c>
      <c r="C1065" s="37" t="s">
        <v>159</v>
      </c>
      <c r="D1065" s="37" t="s">
        <v>160</v>
      </c>
      <c r="E1065" s="37">
        <v>12</v>
      </c>
      <c r="F1065" s="37" t="s">
        <v>167</v>
      </c>
      <c r="G1065" s="37" t="s">
        <v>45</v>
      </c>
      <c r="H1065" s="37" t="s">
        <v>36</v>
      </c>
      <c r="I1065" s="37" t="s">
        <v>91</v>
      </c>
      <c r="J1065" s="62">
        <v>40</v>
      </c>
      <c r="K1065" s="201"/>
      <c r="L1065" s="201"/>
      <c r="M1065" s="37">
        <v>1</v>
      </c>
      <c r="N1065" s="201"/>
      <c r="O1065" s="201"/>
      <c r="P1065" s="37" t="s">
        <v>162</v>
      </c>
      <c r="Q1065" s="60">
        <v>0</v>
      </c>
      <c r="R1065" s="60">
        <v>0</v>
      </c>
      <c r="S1065" s="60">
        <f t="shared" si="16"/>
        <v>0</v>
      </c>
      <c r="T1065" s="37" t="s">
        <v>41</v>
      </c>
      <c r="U1065" s="37" t="s">
        <v>2432</v>
      </c>
      <c r="V1065" s="221" t="s">
        <v>48</v>
      </c>
      <c r="W1065" s="221" t="s">
        <v>163</v>
      </c>
      <c r="X1065" s="219" t="s">
        <v>50</v>
      </c>
    </row>
    <row r="1066" spans="1:24" ht="85.5" hidden="1">
      <c r="A1066" s="37" t="s">
        <v>158</v>
      </c>
      <c r="B1066" s="37" t="s">
        <v>159</v>
      </c>
      <c r="C1066" s="37" t="s">
        <v>159</v>
      </c>
      <c r="D1066" s="37" t="s">
        <v>164</v>
      </c>
      <c r="E1066" s="37">
        <v>12</v>
      </c>
      <c r="F1066" s="37" t="s">
        <v>167</v>
      </c>
      <c r="G1066" s="37" t="s">
        <v>45</v>
      </c>
      <c r="H1066" s="37" t="s">
        <v>36</v>
      </c>
      <c r="I1066" s="37" t="s">
        <v>91</v>
      </c>
      <c r="J1066" s="62">
        <v>40</v>
      </c>
      <c r="K1066" s="201"/>
      <c r="L1066" s="201"/>
      <c r="M1066" s="37">
        <v>1</v>
      </c>
      <c r="N1066" s="201"/>
      <c r="O1066" s="201"/>
      <c r="P1066" s="37" t="s">
        <v>162</v>
      </c>
      <c r="Q1066" s="60">
        <v>0</v>
      </c>
      <c r="R1066" s="60">
        <v>0</v>
      </c>
      <c r="S1066" s="60">
        <f t="shared" si="16"/>
        <v>0</v>
      </c>
      <c r="T1066" s="37" t="s">
        <v>41</v>
      </c>
      <c r="U1066" s="37" t="s">
        <v>2433</v>
      </c>
      <c r="V1066" s="221" t="s">
        <v>48</v>
      </c>
      <c r="W1066" s="221" t="s">
        <v>163</v>
      </c>
      <c r="X1066" s="219" t="s">
        <v>50</v>
      </c>
    </row>
    <row r="1067" spans="1:24" ht="171" hidden="1">
      <c r="A1067" s="37" t="s">
        <v>158</v>
      </c>
      <c r="B1067" s="37" t="s">
        <v>159</v>
      </c>
      <c r="C1067" s="37" t="s">
        <v>159</v>
      </c>
      <c r="D1067" s="37" t="s">
        <v>165</v>
      </c>
      <c r="E1067" s="37">
        <v>12</v>
      </c>
      <c r="F1067" s="37" t="s">
        <v>167</v>
      </c>
      <c r="G1067" s="37" t="s">
        <v>45</v>
      </c>
      <c r="H1067" s="37" t="s">
        <v>36</v>
      </c>
      <c r="I1067" s="37" t="s">
        <v>91</v>
      </c>
      <c r="J1067" s="62">
        <v>40</v>
      </c>
      <c r="K1067" s="201"/>
      <c r="L1067" s="201"/>
      <c r="M1067" s="37">
        <v>1</v>
      </c>
      <c r="N1067" s="201"/>
      <c r="O1067" s="201"/>
      <c r="P1067" s="37" t="s">
        <v>166</v>
      </c>
      <c r="Q1067" s="60">
        <v>0</v>
      </c>
      <c r="R1067" s="60">
        <v>0</v>
      </c>
      <c r="S1067" s="60">
        <f t="shared" si="16"/>
        <v>0</v>
      </c>
      <c r="T1067" s="37" t="s">
        <v>41</v>
      </c>
      <c r="U1067" s="37" t="s">
        <v>2433</v>
      </c>
      <c r="V1067" s="221" t="s">
        <v>48</v>
      </c>
      <c r="W1067" s="221" t="s">
        <v>163</v>
      </c>
      <c r="X1067" s="219" t="s">
        <v>50</v>
      </c>
    </row>
    <row r="1068" spans="1:24" ht="128.25" hidden="1">
      <c r="A1068" s="37" t="s">
        <v>158</v>
      </c>
      <c r="B1068" s="37" t="s">
        <v>159</v>
      </c>
      <c r="C1068" s="37" t="s">
        <v>159</v>
      </c>
      <c r="D1068" s="37" t="s">
        <v>160</v>
      </c>
      <c r="E1068" s="37">
        <v>12</v>
      </c>
      <c r="F1068" s="37" t="s">
        <v>168</v>
      </c>
      <c r="G1068" s="37" t="s">
        <v>45</v>
      </c>
      <c r="H1068" s="37" t="s">
        <v>36</v>
      </c>
      <c r="I1068" s="37" t="s">
        <v>91</v>
      </c>
      <c r="J1068" s="62">
        <v>40</v>
      </c>
      <c r="K1068" s="201"/>
      <c r="L1068" s="201"/>
      <c r="M1068" s="37">
        <v>1</v>
      </c>
      <c r="N1068" s="201"/>
      <c r="O1068" s="201"/>
      <c r="P1068" s="37" t="s">
        <v>162</v>
      </c>
      <c r="Q1068" s="60">
        <v>0</v>
      </c>
      <c r="R1068" s="60">
        <v>0</v>
      </c>
      <c r="S1068" s="60">
        <f t="shared" si="16"/>
        <v>0</v>
      </c>
      <c r="T1068" s="37" t="s">
        <v>41</v>
      </c>
      <c r="U1068" s="37" t="s">
        <v>2432</v>
      </c>
      <c r="V1068" s="221" t="s">
        <v>48</v>
      </c>
      <c r="W1068" s="221" t="s">
        <v>163</v>
      </c>
      <c r="X1068" s="219" t="s">
        <v>50</v>
      </c>
    </row>
    <row r="1069" spans="1:24" ht="85.5" hidden="1">
      <c r="A1069" s="37" t="s">
        <v>158</v>
      </c>
      <c r="B1069" s="37" t="s">
        <v>159</v>
      </c>
      <c r="C1069" s="37" t="s">
        <v>159</v>
      </c>
      <c r="D1069" s="37" t="s">
        <v>164</v>
      </c>
      <c r="E1069" s="37">
        <v>12</v>
      </c>
      <c r="F1069" s="37" t="s">
        <v>168</v>
      </c>
      <c r="G1069" s="37" t="s">
        <v>45</v>
      </c>
      <c r="H1069" s="37" t="s">
        <v>36</v>
      </c>
      <c r="I1069" s="37" t="s">
        <v>91</v>
      </c>
      <c r="J1069" s="62">
        <v>40</v>
      </c>
      <c r="K1069" s="201"/>
      <c r="L1069" s="201"/>
      <c r="M1069" s="37">
        <v>1</v>
      </c>
      <c r="N1069" s="201"/>
      <c r="O1069" s="201"/>
      <c r="P1069" s="37" t="s">
        <v>162</v>
      </c>
      <c r="Q1069" s="60">
        <v>0</v>
      </c>
      <c r="R1069" s="60">
        <v>0</v>
      </c>
      <c r="S1069" s="60">
        <f t="shared" si="16"/>
        <v>0</v>
      </c>
      <c r="T1069" s="37" t="s">
        <v>41</v>
      </c>
      <c r="U1069" s="37" t="s">
        <v>2433</v>
      </c>
      <c r="V1069" s="221" t="s">
        <v>48</v>
      </c>
      <c r="W1069" s="221" t="s">
        <v>163</v>
      </c>
      <c r="X1069" s="219" t="s">
        <v>50</v>
      </c>
    </row>
    <row r="1070" spans="1:24" ht="171" hidden="1">
      <c r="A1070" s="37" t="s">
        <v>158</v>
      </c>
      <c r="B1070" s="37" t="s">
        <v>159</v>
      </c>
      <c r="C1070" s="37" t="s">
        <v>159</v>
      </c>
      <c r="D1070" s="37" t="s">
        <v>165</v>
      </c>
      <c r="E1070" s="37">
        <v>12</v>
      </c>
      <c r="F1070" s="37" t="s">
        <v>168</v>
      </c>
      <c r="G1070" s="37" t="s">
        <v>45</v>
      </c>
      <c r="H1070" s="37" t="s">
        <v>36</v>
      </c>
      <c r="I1070" s="37" t="s">
        <v>91</v>
      </c>
      <c r="J1070" s="62">
        <v>40</v>
      </c>
      <c r="K1070" s="201"/>
      <c r="L1070" s="201"/>
      <c r="M1070" s="37">
        <v>1</v>
      </c>
      <c r="N1070" s="201"/>
      <c r="O1070" s="201"/>
      <c r="P1070" s="37" t="s">
        <v>166</v>
      </c>
      <c r="Q1070" s="60">
        <v>0</v>
      </c>
      <c r="R1070" s="60">
        <v>0</v>
      </c>
      <c r="S1070" s="60">
        <f t="shared" si="16"/>
        <v>0</v>
      </c>
      <c r="T1070" s="37" t="s">
        <v>41</v>
      </c>
      <c r="U1070" s="37" t="s">
        <v>2430</v>
      </c>
      <c r="V1070" s="221" t="s">
        <v>48</v>
      </c>
      <c r="W1070" s="221" t="s">
        <v>163</v>
      </c>
      <c r="X1070" s="219" t="s">
        <v>50</v>
      </c>
    </row>
    <row r="1071" spans="1:24" ht="114" hidden="1">
      <c r="A1071" s="37" t="s">
        <v>158</v>
      </c>
      <c r="B1071" s="37" t="s">
        <v>159</v>
      </c>
      <c r="C1071" s="37" t="s">
        <v>159</v>
      </c>
      <c r="D1071" s="37" t="s">
        <v>169</v>
      </c>
      <c r="E1071" s="37">
        <v>12</v>
      </c>
      <c r="F1071" s="37" t="s">
        <v>170</v>
      </c>
      <c r="G1071" s="37" t="s">
        <v>45</v>
      </c>
      <c r="H1071" s="37" t="s">
        <v>36</v>
      </c>
      <c r="I1071" s="37" t="s">
        <v>37</v>
      </c>
      <c r="J1071" s="62">
        <v>20</v>
      </c>
      <c r="K1071" s="201"/>
      <c r="L1071" s="201"/>
      <c r="M1071" s="37">
        <v>1</v>
      </c>
      <c r="N1071" s="201"/>
      <c r="O1071" s="201"/>
      <c r="P1071" s="37" t="s">
        <v>162</v>
      </c>
      <c r="Q1071" s="60">
        <v>0</v>
      </c>
      <c r="R1071" s="60">
        <v>0</v>
      </c>
      <c r="S1071" s="60">
        <f t="shared" si="16"/>
        <v>0</v>
      </c>
      <c r="T1071" s="37" t="s">
        <v>171</v>
      </c>
      <c r="U1071" s="37" t="s">
        <v>2434</v>
      </c>
      <c r="V1071" s="131" t="s">
        <v>172</v>
      </c>
      <c r="W1071" s="131" t="s">
        <v>173</v>
      </c>
      <c r="X1071" s="219" t="s">
        <v>50</v>
      </c>
    </row>
    <row r="1072" spans="1:24" ht="156.75" hidden="1">
      <c r="A1072" s="37" t="s">
        <v>158</v>
      </c>
      <c r="B1072" s="37" t="s">
        <v>159</v>
      </c>
      <c r="C1072" s="37" t="s">
        <v>159</v>
      </c>
      <c r="D1072" s="37" t="s">
        <v>174</v>
      </c>
      <c r="E1072" s="37">
        <v>12</v>
      </c>
      <c r="F1072" s="37" t="s">
        <v>175</v>
      </c>
      <c r="G1072" s="37" t="s">
        <v>45</v>
      </c>
      <c r="H1072" s="37" t="s">
        <v>36</v>
      </c>
      <c r="I1072" s="37" t="s">
        <v>91</v>
      </c>
      <c r="J1072" s="62">
        <v>20</v>
      </c>
      <c r="K1072" s="201"/>
      <c r="L1072" s="201"/>
      <c r="M1072" s="37">
        <v>1</v>
      </c>
      <c r="N1072" s="201"/>
      <c r="O1072" s="201"/>
      <c r="P1072" s="37" t="s">
        <v>162</v>
      </c>
      <c r="Q1072" s="60">
        <v>0</v>
      </c>
      <c r="R1072" s="60">
        <v>0</v>
      </c>
      <c r="S1072" s="60">
        <f t="shared" si="16"/>
        <v>0</v>
      </c>
      <c r="T1072" s="37" t="s">
        <v>41</v>
      </c>
      <c r="U1072" s="131" t="s">
        <v>2435</v>
      </c>
      <c r="V1072" s="131" t="s">
        <v>176</v>
      </c>
      <c r="W1072" s="131" t="s">
        <v>177</v>
      </c>
      <c r="X1072" s="219" t="s">
        <v>50</v>
      </c>
    </row>
    <row r="1073" spans="1:24" ht="114" hidden="1">
      <c r="A1073" s="37" t="s">
        <v>158</v>
      </c>
      <c r="B1073" s="37" t="s">
        <v>159</v>
      </c>
      <c r="C1073" s="37" t="s">
        <v>159</v>
      </c>
      <c r="D1073" s="37" t="s">
        <v>169</v>
      </c>
      <c r="E1073" s="37">
        <v>12</v>
      </c>
      <c r="F1073" s="37" t="s">
        <v>175</v>
      </c>
      <c r="G1073" s="37" t="s">
        <v>45</v>
      </c>
      <c r="H1073" s="37" t="s">
        <v>36</v>
      </c>
      <c r="I1073" s="37" t="s">
        <v>91</v>
      </c>
      <c r="J1073" s="62">
        <v>20</v>
      </c>
      <c r="K1073" s="201"/>
      <c r="L1073" s="201"/>
      <c r="M1073" s="37">
        <v>1</v>
      </c>
      <c r="N1073" s="201"/>
      <c r="O1073" s="201"/>
      <c r="P1073" s="37" t="s">
        <v>162</v>
      </c>
      <c r="Q1073" s="60">
        <v>0</v>
      </c>
      <c r="R1073" s="60">
        <v>0</v>
      </c>
      <c r="S1073" s="60">
        <f t="shared" si="16"/>
        <v>0</v>
      </c>
      <c r="T1073" s="37" t="s">
        <v>41</v>
      </c>
      <c r="U1073" s="131" t="s">
        <v>2436</v>
      </c>
      <c r="V1073" s="131" t="s">
        <v>176</v>
      </c>
      <c r="W1073" s="131" t="s">
        <v>177</v>
      </c>
      <c r="X1073" s="219" t="s">
        <v>50</v>
      </c>
    </row>
    <row r="1074" spans="1:24" ht="225" hidden="1">
      <c r="A1074" s="37" t="s">
        <v>158</v>
      </c>
      <c r="B1074" s="37" t="s">
        <v>159</v>
      </c>
      <c r="C1074" s="37" t="s">
        <v>159</v>
      </c>
      <c r="D1074" s="37" t="s">
        <v>165</v>
      </c>
      <c r="E1074" s="37">
        <v>12</v>
      </c>
      <c r="F1074" s="37" t="s">
        <v>178</v>
      </c>
      <c r="G1074" s="37" t="s">
        <v>45</v>
      </c>
      <c r="H1074" s="37" t="s">
        <v>36</v>
      </c>
      <c r="I1074" s="37" t="s">
        <v>37</v>
      </c>
      <c r="J1074" s="62">
        <v>20</v>
      </c>
      <c r="K1074" s="201"/>
      <c r="L1074" s="201"/>
      <c r="M1074" s="37">
        <v>1</v>
      </c>
      <c r="N1074" s="201"/>
      <c r="O1074" s="201"/>
      <c r="P1074" s="37" t="s">
        <v>166</v>
      </c>
      <c r="Q1074" s="60">
        <v>0</v>
      </c>
      <c r="R1074" s="60">
        <v>0</v>
      </c>
      <c r="S1074" s="60">
        <f t="shared" si="16"/>
        <v>0</v>
      </c>
      <c r="T1074" s="37" t="s">
        <v>41</v>
      </c>
      <c r="U1074" s="131" t="s">
        <v>2437</v>
      </c>
      <c r="V1074" s="210" t="s">
        <v>48</v>
      </c>
      <c r="W1074" s="221" t="s">
        <v>179</v>
      </c>
      <c r="X1074" s="215" t="s">
        <v>58</v>
      </c>
    </row>
    <row r="1075" spans="1:24" ht="102.75" hidden="1">
      <c r="A1075" s="37" t="s">
        <v>158</v>
      </c>
      <c r="B1075" s="37" t="s">
        <v>159</v>
      </c>
      <c r="C1075" s="37" t="s">
        <v>159</v>
      </c>
      <c r="D1075" s="37" t="s">
        <v>164</v>
      </c>
      <c r="E1075" s="37">
        <v>12</v>
      </c>
      <c r="F1075" s="37" t="s">
        <v>180</v>
      </c>
      <c r="G1075" s="37" t="s">
        <v>45</v>
      </c>
      <c r="H1075" s="37" t="s">
        <v>36</v>
      </c>
      <c r="I1075" s="37" t="s">
        <v>46</v>
      </c>
      <c r="J1075" s="62">
        <v>40</v>
      </c>
      <c r="K1075" s="201"/>
      <c r="L1075" s="201"/>
      <c r="M1075" s="37">
        <v>1</v>
      </c>
      <c r="N1075" s="201"/>
      <c r="O1075" s="201"/>
      <c r="P1075" s="37" t="s">
        <v>162</v>
      </c>
      <c r="Q1075" s="60">
        <v>0</v>
      </c>
      <c r="R1075" s="60">
        <v>0</v>
      </c>
      <c r="S1075" s="60">
        <f t="shared" si="16"/>
        <v>0</v>
      </c>
      <c r="T1075" s="37" t="s">
        <v>41</v>
      </c>
      <c r="U1075" s="37" t="s">
        <v>2531</v>
      </c>
      <c r="V1075" s="131" t="s">
        <v>63</v>
      </c>
      <c r="W1075" s="216" t="s">
        <v>181</v>
      </c>
      <c r="X1075" s="215" t="s">
        <v>58</v>
      </c>
    </row>
    <row r="1076" spans="1:24" ht="104.25" hidden="1">
      <c r="A1076" s="37" t="s">
        <v>158</v>
      </c>
      <c r="B1076" s="37" t="s">
        <v>159</v>
      </c>
      <c r="C1076" s="37" t="s">
        <v>159</v>
      </c>
      <c r="D1076" s="37" t="s">
        <v>182</v>
      </c>
      <c r="E1076" s="37">
        <v>12</v>
      </c>
      <c r="F1076" s="37" t="s">
        <v>183</v>
      </c>
      <c r="G1076" s="37" t="s">
        <v>45</v>
      </c>
      <c r="H1076" s="37" t="s">
        <v>36</v>
      </c>
      <c r="I1076" s="37" t="s">
        <v>37</v>
      </c>
      <c r="J1076" s="62">
        <v>40</v>
      </c>
      <c r="K1076" s="37">
        <v>43983</v>
      </c>
      <c r="L1076" s="201"/>
      <c r="M1076" s="37">
        <v>9</v>
      </c>
      <c r="N1076" s="201"/>
      <c r="O1076" s="201"/>
      <c r="P1076" s="37" t="s">
        <v>162</v>
      </c>
      <c r="Q1076" s="60">
        <v>0</v>
      </c>
      <c r="R1076" s="60">
        <v>0</v>
      </c>
      <c r="S1076" s="60">
        <f t="shared" si="16"/>
        <v>0</v>
      </c>
      <c r="T1076" s="37" t="s">
        <v>41</v>
      </c>
      <c r="U1076" s="37" t="s">
        <v>2532</v>
      </c>
      <c r="V1076" s="131" t="s">
        <v>184</v>
      </c>
      <c r="W1076" s="216" t="s">
        <v>185</v>
      </c>
      <c r="X1076" s="219" t="s">
        <v>78</v>
      </c>
    </row>
    <row r="1077" spans="1:24" ht="156.75" hidden="1">
      <c r="A1077" s="37" t="s">
        <v>158</v>
      </c>
      <c r="B1077" s="37" t="s">
        <v>159</v>
      </c>
      <c r="C1077" s="37" t="s">
        <v>159</v>
      </c>
      <c r="D1077" s="37" t="s">
        <v>186</v>
      </c>
      <c r="E1077" s="37">
        <v>12</v>
      </c>
      <c r="F1077" s="37" t="s">
        <v>187</v>
      </c>
      <c r="G1077" s="37" t="s">
        <v>45</v>
      </c>
      <c r="H1077" s="37" t="s">
        <v>36</v>
      </c>
      <c r="I1077" s="37" t="s">
        <v>37</v>
      </c>
      <c r="J1077" s="62">
        <v>20</v>
      </c>
      <c r="K1077" s="201"/>
      <c r="L1077" s="201"/>
      <c r="M1077" s="37">
        <v>1</v>
      </c>
      <c r="N1077" s="201"/>
      <c r="O1077" s="201"/>
      <c r="P1077" s="37" t="s">
        <v>162</v>
      </c>
      <c r="Q1077" s="60">
        <v>0</v>
      </c>
      <c r="R1077" s="60">
        <v>0</v>
      </c>
      <c r="S1077" s="60">
        <f t="shared" si="16"/>
        <v>0</v>
      </c>
      <c r="T1077" s="37" t="s">
        <v>41</v>
      </c>
      <c r="U1077" s="37" t="s">
        <v>2440</v>
      </c>
      <c r="V1077" s="131" t="s">
        <v>48</v>
      </c>
      <c r="W1077" s="216" t="s">
        <v>188</v>
      </c>
      <c r="X1077" s="215" t="s">
        <v>58</v>
      </c>
    </row>
    <row r="1078" spans="1:24" ht="156.75" hidden="1">
      <c r="A1078" s="37" t="s">
        <v>158</v>
      </c>
      <c r="B1078" s="37" t="s">
        <v>159</v>
      </c>
      <c r="C1078" s="37" t="s">
        <v>159</v>
      </c>
      <c r="D1078" s="37" t="s">
        <v>174</v>
      </c>
      <c r="E1078" s="37">
        <v>12</v>
      </c>
      <c r="F1078" s="37" t="s">
        <v>189</v>
      </c>
      <c r="G1078" s="37" t="s">
        <v>45</v>
      </c>
      <c r="H1078" s="37" t="s">
        <v>36</v>
      </c>
      <c r="I1078" s="37" t="s">
        <v>37</v>
      </c>
      <c r="J1078" s="62">
        <v>20</v>
      </c>
      <c r="K1078" s="201"/>
      <c r="L1078" s="201"/>
      <c r="M1078" s="37">
        <v>1</v>
      </c>
      <c r="N1078" s="201"/>
      <c r="O1078" s="201"/>
      <c r="P1078" s="37" t="s">
        <v>162</v>
      </c>
      <c r="Q1078" s="60">
        <v>0</v>
      </c>
      <c r="R1078" s="60">
        <v>0</v>
      </c>
      <c r="S1078" s="60">
        <f t="shared" si="16"/>
        <v>0</v>
      </c>
      <c r="T1078" s="37" t="s">
        <v>41</v>
      </c>
      <c r="U1078" s="131" t="s">
        <v>2441</v>
      </c>
      <c r="V1078" s="131" t="s">
        <v>176</v>
      </c>
      <c r="W1078" s="216" t="s">
        <v>190</v>
      </c>
      <c r="X1078" s="219" t="s">
        <v>50</v>
      </c>
    </row>
    <row r="1079" spans="1:24" ht="114" hidden="1">
      <c r="A1079" s="37" t="s">
        <v>158</v>
      </c>
      <c r="B1079" s="37" t="s">
        <v>159</v>
      </c>
      <c r="C1079" s="37" t="s">
        <v>159</v>
      </c>
      <c r="D1079" s="37" t="s">
        <v>169</v>
      </c>
      <c r="E1079" s="37">
        <v>12</v>
      </c>
      <c r="F1079" s="37" t="s">
        <v>189</v>
      </c>
      <c r="G1079" s="37" t="s">
        <v>45</v>
      </c>
      <c r="H1079" s="37" t="s">
        <v>36</v>
      </c>
      <c r="I1079" s="37" t="s">
        <v>37</v>
      </c>
      <c r="J1079" s="62">
        <v>20</v>
      </c>
      <c r="K1079" s="201"/>
      <c r="L1079" s="201"/>
      <c r="M1079" s="37">
        <v>1</v>
      </c>
      <c r="N1079" s="201"/>
      <c r="O1079" s="201"/>
      <c r="P1079" s="37" t="s">
        <v>162</v>
      </c>
      <c r="Q1079" s="60">
        <v>0</v>
      </c>
      <c r="R1079" s="60">
        <v>0</v>
      </c>
      <c r="S1079" s="60">
        <f t="shared" si="16"/>
        <v>0</v>
      </c>
      <c r="T1079" s="37" t="s">
        <v>41</v>
      </c>
      <c r="U1079" s="131" t="s">
        <v>2442</v>
      </c>
      <c r="V1079" s="131" t="s">
        <v>176</v>
      </c>
      <c r="W1079" s="216" t="s">
        <v>190</v>
      </c>
      <c r="X1079" s="219" t="s">
        <v>50</v>
      </c>
    </row>
    <row r="1080" spans="1:24" ht="120" hidden="1">
      <c r="A1080" s="37" t="s">
        <v>158</v>
      </c>
      <c r="B1080" s="37" t="s">
        <v>159</v>
      </c>
      <c r="C1080" s="37" t="s">
        <v>159</v>
      </c>
      <c r="D1080" s="37" t="s">
        <v>182</v>
      </c>
      <c r="E1080" s="37">
        <v>12</v>
      </c>
      <c r="F1080" s="37" t="s">
        <v>191</v>
      </c>
      <c r="G1080" s="37" t="s">
        <v>45</v>
      </c>
      <c r="H1080" s="37" t="s">
        <v>36</v>
      </c>
      <c r="I1080" s="37" t="s">
        <v>37</v>
      </c>
      <c r="J1080" s="62">
        <v>40</v>
      </c>
      <c r="K1080" s="201"/>
      <c r="L1080" s="201"/>
      <c r="M1080" s="37">
        <v>9</v>
      </c>
      <c r="N1080" s="201"/>
      <c r="O1080" s="201"/>
      <c r="P1080" s="37" t="s">
        <v>162</v>
      </c>
      <c r="Q1080" s="60">
        <v>0</v>
      </c>
      <c r="R1080" s="60">
        <v>0</v>
      </c>
      <c r="S1080" s="60">
        <f t="shared" si="16"/>
        <v>0</v>
      </c>
      <c r="T1080" s="37" t="s">
        <v>41</v>
      </c>
      <c r="U1080" s="131" t="s">
        <v>2443</v>
      </c>
      <c r="V1080" s="131" t="s">
        <v>148</v>
      </c>
      <c r="W1080" s="216" t="s">
        <v>192</v>
      </c>
      <c r="X1080" s="215" t="s">
        <v>58</v>
      </c>
    </row>
    <row r="1081" spans="1:24" ht="114" hidden="1">
      <c r="A1081" s="37" t="s">
        <v>158</v>
      </c>
      <c r="B1081" s="37" t="s">
        <v>159</v>
      </c>
      <c r="C1081" s="37" t="s">
        <v>159</v>
      </c>
      <c r="D1081" s="37" t="s">
        <v>169</v>
      </c>
      <c r="E1081" s="37">
        <v>12</v>
      </c>
      <c r="F1081" s="37" t="s">
        <v>193</v>
      </c>
      <c r="G1081" s="37" t="s">
        <v>45</v>
      </c>
      <c r="H1081" s="37" t="s">
        <v>36</v>
      </c>
      <c r="I1081" s="37" t="s">
        <v>37</v>
      </c>
      <c r="J1081" s="62">
        <v>40</v>
      </c>
      <c r="K1081" s="201"/>
      <c r="L1081" s="201"/>
      <c r="M1081" s="37">
        <v>9</v>
      </c>
      <c r="N1081" s="201"/>
      <c r="O1081" s="201"/>
      <c r="P1081" s="37" t="s">
        <v>162</v>
      </c>
      <c r="Q1081" s="60">
        <v>0</v>
      </c>
      <c r="R1081" s="60">
        <v>0</v>
      </c>
      <c r="S1081" s="60">
        <f t="shared" si="16"/>
        <v>0</v>
      </c>
      <c r="T1081" s="37" t="s">
        <v>41</v>
      </c>
      <c r="U1081" s="131" t="s">
        <v>2444</v>
      </c>
      <c r="V1081" s="131" t="s">
        <v>148</v>
      </c>
      <c r="W1081" s="216" t="s">
        <v>192</v>
      </c>
      <c r="X1081" s="215" t="s">
        <v>58</v>
      </c>
    </row>
    <row r="1082" spans="1:24" ht="114" hidden="1">
      <c r="A1082" s="37" t="s">
        <v>158</v>
      </c>
      <c r="B1082" s="37" t="s">
        <v>159</v>
      </c>
      <c r="C1082" s="37" t="s">
        <v>159</v>
      </c>
      <c r="D1082" s="37" t="s">
        <v>194</v>
      </c>
      <c r="E1082" s="37">
        <v>12</v>
      </c>
      <c r="F1082" s="37" t="s">
        <v>193</v>
      </c>
      <c r="G1082" s="37" t="s">
        <v>45</v>
      </c>
      <c r="H1082" s="37" t="s">
        <v>36</v>
      </c>
      <c r="I1082" s="37" t="s">
        <v>37</v>
      </c>
      <c r="J1082" s="62">
        <v>40</v>
      </c>
      <c r="K1082" s="201"/>
      <c r="L1082" s="201"/>
      <c r="M1082" s="37">
        <v>9</v>
      </c>
      <c r="N1082" s="201"/>
      <c r="O1082" s="201"/>
      <c r="P1082" s="37" t="s">
        <v>162</v>
      </c>
      <c r="Q1082" s="60">
        <v>0</v>
      </c>
      <c r="R1082" s="60">
        <v>0</v>
      </c>
      <c r="S1082" s="60">
        <f t="shared" si="16"/>
        <v>0</v>
      </c>
      <c r="T1082" s="37" t="s">
        <v>41</v>
      </c>
      <c r="U1082" s="131" t="s">
        <v>2445</v>
      </c>
      <c r="V1082" s="131" t="s">
        <v>148</v>
      </c>
      <c r="W1082" s="216" t="s">
        <v>192</v>
      </c>
      <c r="X1082" s="215" t="s">
        <v>58</v>
      </c>
    </row>
    <row r="1083" spans="1:24" ht="71.25" hidden="1">
      <c r="A1083" s="37" t="s">
        <v>158</v>
      </c>
      <c r="B1083" s="37" t="s">
        <v>159</v>
      </c>
      <c r="C1083" s="37" t="s">
        <v>159</v>
      </c>
      <c r="D1083" s="37" t="s">
        <v>182</v>
      </c>
      <c r="E1083" s="37">
        <v>12</v>
      </c>
      <c r="F1083" s="37" t="s">
        <v>197</v>
      </c>
      <c r="G1083" s="37" t="s">
        <v>45</v>
      </c>
      <c r="H1083" s="37" t="s">
        <v>36</v>
      </c>
      <c r="I1083" s="37" t="s">
        <v>37</v>
      </c>
      <c r="J1083" s="62">
        <v>40</v>
      </c>
      <c r="K1083" s="37">
        <v>44075</v>
      </c>
      <c r="L1083" s="201"/>
      <c r="M1083" s="37">
        <v>9</v>
      </c>
      <c r="N1083" s="201"/>
      <c r="O1083" s="201"/>
      <c r="P1083" s="37" t="s">
        <v>162</v>
      </c>
      <c r="Q1083" s="60">
        <v>0</v>
      </c>
      <c r="R1083" s="60">
        <v>0</v>
      </c>
      <c r="S1083" s="60">
        <f t="shared" si="16"/>
        <v>0</v>
      </c>
      <c r="T1083" s="37" t="s">
        <v>41</v>
      </c>
      <c r="U1083" s="37" t="s">
        <v>2533</v>
      </c>
      <c r="V1083" s="131" t="s">
        <v>184</v>
      </c>
      <c r="W1083" s="216" t="s">
        <v>185</v>
      </c>
      <c r="X1083" s="215" t="s">
        <v>58</v>
      </c>
    </row>
    <row r="1084" spans="1:24" ht="128.25" hidden="1">
      <c r="A1084" s="37" t="s">
        <v>158</v>
      </c>
      <c r="B1084" s="37" t="s">
        <v>159</v>
      </c>
      <c r="C1084" s="37" t="s">
        <v>159</v>
      </c>
      <c r="D1084" s="37" t="s">
        <v>160</v>
      </c>
      <c r="E1084" s="37">
        <v>12</v>
      </c>
      <c r="F1084" s="37" t="s">
        <v>198</v>
      </c>
      <c r="G1084" s="37" t="s">
        <v>45</v>
      </c>
      <c r="H1084" s="37" t="s">
        <v>36</v>
      </c>
      <c r="I1084" s="37" t="s">
        <v>37</v>
      </c>
      <c r="J1084" s="62">
        <v>40</v>
      </c>
      <c r="K1084" s="201"/>
      <c r="L1084" s="201"/>
      <c r="M1084" s="37">
        <v>1</v>
      </c>
      <c r="N1084" s="201"/>
      <c r="O1084" s="201"/>
      <c r="P1084" s="37" t="s">
        <v>162</v>
      </c>
      <c r="Q1084" s="60">
        <v>0</v>
      </c>
      <c r="R1084" s="60">
        <v>0</v>
      </c>
      <c r="S1084" s="60">
        <f t="shared" si="16"/>
        <v>0</v>
      </c>
      <c r="T1084" s="37" t="s">
        <v>41</v>
      </c>
      <c r="U1084" s="37" t="s">
        <v>2430</v>
      </c>
      <c r="V1084" s="131" t="s">
        <v>48</v>
      </c>
      <c r="W1084" s="216" t="s">
        <v>49</v>
      </c>
      <c r="X1084" s="219" t="s">
        <v>50</v>
      </c>
    </row>
    <row r="1085" spans="1:24" ht="85.5" hidden="1">
      <c r="A1085" s="37" t="s">
        <v>158</v>
      </c>
      <c r="B1085" s="37" t="s">
        <v>159</v>
      </c>
      <c r="C1085" s="37" t="s">
        <v>159</v>
      </c>
      <c r="D1085" s="37" t="s">
        <v>164</v>
      </c>
      <c r="E1085" s="37">
        <v>12</v>
      </c>
      <c r="F1085" s="37" t="s">
        <v>198</v>
      </c>
      <c r="G1085" s="37" t="s">
        <v>45</v>
      </c>
      <c r="H1085" s="37" t="s">
        <v>36</v>
      </c>
      <c r="I1085" s="37" t="s">
        <v>37</v>
      </c>
      <c r="J1085" s="62">
        <v>40</v>
      </c>
      <c r="K1085" s="201"/>
      <c r="L1085" s="201"/>
      <c r="M1085" s="37">
        <v>1</v>
      </c>
      <c r="N1085" s="37">
        <v>2373334</v>
      </c>
      <c r="O1085" s="37" t="s">
        <v>199</v>
      </c>
      <c r="P1085" s="37" t="s">
        <v>162</v>
      </c>
      <c r="Q1085" s="60">
        <v>0</v>
      </c>
      <c r="R1085" s="60">
        <v>0</v>
      </c>
      <c r="S1085" s="60">
        <f t="shared" si="16"/>
        <v>0</v>
      </c>
      <c r="T1085" s="37" t="s">
        <v>41</v>
      </c>
      <c r="U1085" s="37" t="s">
        <v>2430</v>
      </c>
      <c r="V1085" s="131" t="s">
        <v>48</v>
      </c>
      <c r="W1085" s="216" t="s">
        <v>49</v>
      </c>
      <c r="X1085" s="219" t="s">
        <v>50</v>
      </c>
    </row>
    <row r="1086" spans="1:24" ht="171" hidden="1">
      <c r="A1086" s="37" t="s">
        <v>158</v>
      </c>
      <c r="B1086" s="37" t="s">
        <v>159</v>
      </c>
      <c r="C1086" s="37" t="s">
        <v>159</v>
      </c>
      <c r="D1086" s="37" t="s">
        <v>165</v>
      </c>
      <c r="E1086" s="37">
        <v>12</v>
      </c>
      <c r="F1086" s="37" t="s">
        <v>200</v>
      </c>
      <c r="G1086" s="37" t="s">
        <v>45</v>
      </c>
      <c r="H1086" s="37" t="s">
        <v>36</v>
      </c>
      <c r="I1086" s="37" t="s">
        <v>37</v>
      </c>
      <c r="J1086" s="62">
        <v>12</v>
      </c>
      <c r="K1086" s="201"/>
      <c r="L1086" s="201"/>
      <c r="M1086" s="37">
        <v>1</v>
      </c>
      <c r="N1086" s="201"/>
      <c r="O1086" s="201"/>
      <c r="P1086" s="37" t="s">
        <v>166</v>
      </c>
      <c r="Q1086" s="60">
        <v>0</v>
      </c>
      <c r="R1086" s="60">
        <v>0</v>
      </c>
      <c r="S1086" s="60">
        <f t="shared" si="16"/>
        <v>0</v>
      </c>
      <c r="T1086" s="37" t="s">
        <v>41</v>
      </c>
      <c r="U1086" s="37" t="s">
        <v>2430</v>
      </c>
      <c r="V1086" s="131" t="s">
        <v>201</v>
      </c>
      <c r="W1086" s="131" t="s">
        <v>202</v>
      </c>
      <c r="X1086" s="219" t="s">
        <v>50</v>
      </c>
    </row>
    <row r="1087" spans="1:24" ht="156.75" hidden="1">
      <c r="A1087" s="37" t="s">
        <v>158</v>
      </c>
      <c r="B1087" s="37" t="s">
        <v>159</v>
      </c>
      <c r="C1087" s="37" t="s">
        <v>159</v>
      </c>
      <c r="D1087" s="37" t="s">
        <v>186</v>
      </c>
      <c r="E1087" s="37">
        <v>12</v>
      </c>
      <c r="F1087" s="37" t="s">
        <v>203</v>
      </c>
      <c r="G1087" s="37" t="s">
        <v>45</v>
      </c>
      <c r="H1087" s="37" t="s">
        <v>36</v>
      </c>
      <c r="I1087" s="37" t="s">
        <v>37</v>
      </c>
      <c r="J1087" s="62">
        <v>20</v>
      </c>
      <c r="K1087" s="201"/>
      <c r="L1087" s="201"/>
      <c r="M1087" s="37">
        <v>1</v>
      </c>
      <c r="N1087" s="201"/>
      <c r="O1087" s="201"/>
      <c r="P1087" s="37" t="s">
        <v>162</v>
      </c>
      <c r="Q1087" s="60">
        <v>0</v>
      </c>
      <c r="R1087" s="60">
        <v>0</v>
      </c>
      <c r="S1087" s="60">
        <f t="shared" si="16"/>
        <v>0</v>
      </c>
      <c r="T1087" s="37" t="s">
        <v>41</v>
      </c>
      <c r="U1087" s="37" t="s">
        <v>2430</v>
      </c>
      <c r="V1087" s="131" t="s">
        <v>201</v>
      </c>
      <c r="W1087" s="131" t="s">
        <v>202</v>
      </c>
      <c r="X1087" s="219" t="s">
        <v>50</v>
      </c>
    </row>
    <row r="1088" spans="1:24" ht="156.75" hidden="1">
      <c r="A1088" s="37" t="s">
        <v>158</v>
      </c>
      <c r="B1088" s="37" t="s">
        <v>159</v>
      </c>
      <c r="C1088" s="37" t="s">
        <v>159</v>
      </c>
      <c r="D1088" s="37" t="s">
        <v>174</v>
      </c>
      <c r="E1088" s="37">
        <v>12</v>
      </c>
      <c r="F1088" s="37" t="s">
        <v>204</v>
      </c>
      <c r="G1088" s="37" t="s">
        <v>45</v>
      </c>
      <c r="H1088" s="37" t="s">
        <v>36</v>
      </c>
      <c r="I1088" s="37" t="s">
        <v>37</v>
      </c>
      <c r="J1088" s="62">
        <v>30</v>
      </c>
      <c r="K1088" s="201"/>
      <c r="L1088" s="201"/>
      <c r="M1088" s="37">
        <v>1</v>
      </c>
      <c r="N1088" s="201"/>
      <c r="O1088" s="201"/>
      <c r="P1088" s="37" t="s">
        <v>162</v>
      </c>
      <c r="Q1088" s="60">
        <v>0</v>
      </c>
      <c r="R1088" s="60">
        <v>0</v>
      </c>
      <c r="S1088" s="60">
        <f t="shared" si="16"/>
        <v>0</v>
      </c>
      <c r="T1088" s="37" t="s">
        <v>41</v>
      </c>
      <c r="U1088" s="37" t="s">
        <v>2432</v>
      </c>
      <c r="V1088" s="131" t="s">
        <v>201</v>
      </c>
      <c r="W1088" s="131" t="s">
        <v>202</v>
      </c>
      <c r="X1088" s="219" t="s">
        <v>50</v>
      </c>
    </row>
    <row r="1089" spans="1:24" ht="114" hidden="1">
      <c r="A1089" s="37" t="s">
        <v>158</v>
      </c>
      <c r="B1089" s="37" t="s">
        <v>159</v>
      </c>
      <c r="C1089" s="37" t="s">
        <v>159</v>
      </c>
      <c r="D1089" s="37" t="s">
        <v>169</v>
      </c>
      <c r="E1089" s="37">
        <v>12</v>
      </c>
      <c r="F1089" s="37" t="s">
        <v>205</v>
      </c>
      <c r="G1089" s="37" t="s">
        <v>45</v>
      </c>
      <c r="H1089" s="37" t="s">
        <v>36</v>
      </c>
      <c r="I1089" s="37" t="s">
        <v>37</v>
      </c>
      <c r="J1089" s="62">
        <v>30</v>
      </c>
      <c r="K1089" s="201"/>
      <c r="L1089" s="201"/>
      <c r="M1089" s="37">
        <v>1</v>
      </c>
      <c r="N1089" s="201"/>
      <c r="O1089" s="201"/>
      <c r="P1089" s="37" t="s">
        <v>162</v>
      </c>
      <c r="Q1089" s="60">
        <v>0</v>
      </c>
      <c r="R1089" s="60">
        <v>0</v>
      </c>
      <c r="S1089" s="60">
        <f t="shared" si="16"/>
        <v>0</v>
      </c>
      <c r="T1089" s="37" t="s">
        <v>41</v>
      </c>
      <c r="U1089" s="37" t="s">
        <v>2432</v>
      </c>
      <c r="V1089" s="131" t="s">
        <v>201</v>
      </c>
      <c r="W1089" s="131" t="s">
        <v>202</v>
      </c>
      <c r="X1089" s="219" t="s">
        <v>50</v>
      </c>
    </row>
    <row r="1090" spans="1:24" ht="99.75" hidden="1">
      <c r="A1090" s="37" t="s">
        <v>158</v>
      </c>
      <c r="B1090" s="37" t="s">
        <v>159</v>
      </c>
      <c r="C1090" s="37" t="s">
        <v>159</v>
      </c>
      <c r="D1090" s="37" t="s">
        <v>194</v>
      </c>
      <c r="E1090" s="37">
        <v>12</v>
      </c>
      <c r="F1090" s="37" t="s">
        <v>203</v>
      </c>
      <c r="G1090" s="37" t="s">
        <v>45</v>
      </c>
      <c r="H1090" s="37" t="s">
        <v>36</v>
      </c>
      <c r="I1090" s="37" t="s">
        <v>37</v>
      </c>
      <c r="J1090" s="62">
        <v>20</v>
      </c>
      <c r="K1090" s="201"/>
      <c r="L1090" s="201"/>
      <c r="M1090" s="37">
        <v>1</v>
      </c>
      <c r="N1090" s="201"/>
      <c r="O1090" s="201"/>
      <c r="P1090" s="37" t="s">
        <v>162</v>
      </c>
      <c r="Q1090" s="60">
        <v>0</v>
      </c>
      <c r="R1090" s="60">
        <v>0</v>
      </c>
      <c r="S1090" s="60">
        <f t="shared" si="16"/>
        <v>0</v>
      </c>
      <c r="T1090" s="37" t="s">
        <v>41</v>
      </c>
      <c r="U1090" s="37" t="s">
        <v>2432</v>
      </c>
      <c r="V1090" s="131" t="s">
        <v>201</v>
      </c>
      <c r="W1090" s="131" t="s">
        <v>202</v>
      </c>
      <c r="X1090" s="219" t="s">
        <v>50</v>
      </c>
    </row>
    <row r="1091" spans="1:24" ht="156.75" hidden="1">
      <c r="A1091" s="37" t="s">
        <v>158</v>
      </c>
      <c r="B1091" s="37" t="s">
        <v>159</v>
      </c>
      <c r="C1091" s="37" t="s">
        <v>159</v>
      </c>
      <c r="D1091" s="37" t="s">
        <v>174</v>
      </c>
      <c r="E1091" s="37">
        <v>12</v>
      </c>
      <c r="F1091" s="37" t="s">
        <v>206</v>
      </c>
      <c r="G1091" s="37" t="s">
        <v>45</v>
      </c>
      <c r="H1091" s="37" t="s">
        <v>36</v>
      </c>
      <c r="I1091" s="37" t="s">
        <v>37</v>
      </c>
      <c r="J1091" s="62">
        <v>20</v>
      </c>
      <c r="K1091" s="201"/>
      <c r="L1091" s="201"/>
      <c r="M1091" s="37">
        <v>9</v>
      </c>
      <c r="N1091" s="201"/>
      <c r="O1091" s="201"/>
      <c r="P1091" s="37" t="s">
        <v>162</v>
      </c>
      <c r="Q1091" s="60">
        <v>0</v>
      </c>
      <c r="R1091" s="60">
        <v>0</v>
      </c>
      <c r="S1091" s="60">
        <f t="shared" si="16"/>
        <v>0</v>
      </c>
      <c r="T1091" s="37" t="s">
        <v>41</v>
      </c>
      <c r="U1091" s="37" t="s">
        <v>2448</v>
      </c>
      <c r="V1091" s="131" t="s">
        <v>201</v>
      </c>
      <c r="W1091" s="210" t="s">
        <v>207</v>
      </c>
      <c r="X1091" s="219" t="s">
        <v>50</v>
      </c>
    </row>
    <row r="1092" spans="1:24" ht="171" hidden="1">
      <c r="A1092" s="37" t="s">
        <v>158</v>
      </c>
      <c r="B1092" s="37" t="s">
        <v>159</v>
      </c>
      <c r="C1092" s="37" t="s">
        <v>159</v>
      </c>
      <c r="D1092" s="37" t="s">
        <v>165</v>
      </c>
      <c r="E1092" s="37">
        <v>12</v>
      </c>
      <c r="F1092" s="37" t="s">
        <v>208</v>
      </c>
      <c r="G1092" s="37" t="s">
        <v>45</v>
      </c>
      <c r="H1092" s="37" t="s">
        <v>36</v>
      </c>
      <c r="I1092" s="37" t="s">
        <v>46</v>
      </c>
      <c r="J1092" s="62">
        <v>20</v>
      </c>
      <c r="K1092" s="201"/>
      <c r="L1092" s="201"/>
      <c r="M1092" s="37">
        <v>1</v>
      </c>
      <c r="N1092" s="201"/>
      <c r="O1092" s="201"/>
      <c r="P1092" s="37" t="s">
        <v>166</v>
      </c>
      <c r="Q1092" s="60">
        <v>0</v>
      </c>
      <c r="R1092" s="60">
        <v>0</v>
      </c>
      <c r="S1092" s="60">
        <f t="shared" si="16"/>
        <v>0</v>
      </c>
      <c r="T1092" s="37" t="s">
        <v>41</v>
      </c>
      <c r="U1092" s="37" t="s">
        <v>2534</v>
      </c>
      <c r="V1092" s="216" t="s">
        <v>209</v>
      </c>
      <c r="W1092" s="216" t="s">
        <v>210</v>
      </c>
      <c r="X1092" s="219" t="s">
        <v>50</v>
      </c>
    </row>
    <row r="1093" spans="1:24" ht="156.75" hidden="1">
      <c r="A1093" s="37" t="s">
        <v>158</v>
      </c>
      <c r="B1093" s="37" t="s">
        <v>159</v>
      </c>
      <c r="C1093" s="37" t="s">
        <v>159</v>
      </c>
      <c r="D1093" s="37" t="s">
        <v>174</v>
      </c>
      <c r="E1093" s="37">
        <v>12</v>
      </c>
      <c r="F1093" s="37" t="s">
        <v>208</v>
      </c>
      <c r="G1093" s="37" t="s">
        <v>45</v>
      </c>
      <c r="H1093" s="37" t="s">
        <v>36</v>
      </c>
      <c r="I1093" s="37" t="s">
        <v>46</v>
      </c>
      <c r="J1093" s="62">
        <v>20</v>
      </c>
      <c r="K1093" s="201"/>
      <c r="L1093" s="201"/>
      <c r="M1093" s="37">
        <v>1</v>
      </c>
      <c r="N1093" s="201"/>
      <c r="O1093" s="201"/>
      <c r="P1093" s="37" t="s">
        <v>162</v>
      </c>
      <c r="Q1093" s="60">
        <v>0</v>
      </c>
      <c r="R1093" s="60">
        <v>0</v>
      </c>
      <c r="S1093" s="60">
        <f t="shared" si="16"/>
        <v>0</v>
      </c>
      <c r="T1093" s="37" t="s">
        <v>41</v>
      </c>
      <c r="U1093" s="37" t="s">
        <v>2534</v>
      </c>
      <c r="V1093" s="216" t="s">
        <v>209</v>
      </c>
      <c r="W1093" s="216" t="s">
        <v>210</v>
      </c>
      <c r="X1093" s="219" t="s">
        <v>50</v>
      </c>
    </row>
    <row r="1094" spans="1:24" ht="114" hidden="1">
      <c r="A1094" s="37" t="s">
        <v>158</v>
      </c>
      <c r="B1094" s="37" t="s">
        <v>159</v>
      </c>
      <c r="C1094" s="37" t="s">
        <v>159</v>
      </c>
      <c r="D1094" s="37" t="s">
        <v>169</v>
      </c>
      <c r="E1094" s="37">
        <v>12</v>
      </c>
      <c r="F1094" s="37" t="s">
        <v>208</v>
      </c>
      <c r="G1094" s="37" t="s">
        <v>45</v>
      </c>
      <c r="H1094" s="37" t="s">
        <v>36</v>
      </c>
      <c r="I1094" s="37" t="s">
        <v>46</v>
      </c>
      <c r="J1094" s="62">
        <v>20</v>
      </c>
      <c r="K1094" s="201"/>
      <c r="L1094" s="201"/>
      <c r="M1094" s="37">
        <v>1</v>
      </c>
      <c r="N1094" s="201"/>
      <c r="O1094" s="201"/>
      <c r="P1094" s="37" t="s">
        <v>162</v>
      </c>
      <c r="Q1094" s="60">
        <v>0</v>
      </c>
      <c r="R1094" s="60">
        <v>0</v>
      </c>
      <c r="S1094" s="60">
        <f t="shared" si="16"/>
        <v>0</v>
      </c>
      <c r="T1094" s="37" t="s">
        <v>41</v>
      </c>
      <c r="U1094" s="37" t="s">
        <v>2534</v>
      </c>
      <c r="V1094" s="216" t="s">
        <v>209</v>
      </c>
      <c r="W1094" s="216" t="s">
        <v>210</v>
      </c>
      <c r="X1094" s="219" t="s">
        <v>50</v>
      </c>
    </row>
    <row r="1095" spans="1:24" ht="99.75" hidden="1">
      <c r="A1095" s="37" t="s">
        <v>158</v>
      </c>
      <c r="B1095" s="37" t="s">
        <v>159</v>
      </c>
      <c r="C1095" s="37" t="s">
        <v>159</v>
      </c>
      <c r="D1095" s="37" t="s">
        <v>194</v>
      </c>
      <c r="E1095" s="37">
        <v>12</v>
      </c>
      <c r="F1095" s="37" t="s">
        <v>211</v>
      </c>
      <c r="G1095" s="37" t="s">
        <v>145</v>
      </c>
      <c r="H1095" s="37" t="s">
        <v>36</v>
      </c>
      <c r="I1095" s="37" t="s">
        <v>46</v>
      </c>
      <c r="J1095" s="62">
        <v>120</v>
      </c>
      <c r="K1095" s="37" t="s">
        <v>212</v>
      </c>
      <c r="L1095" s="37" t="s">
        <v>152</v>
      </c>
      <c r="M1095" s="37">
        <v>1</v>
      </c>
      <c r="N1095" s="37">
        <v>1491481</v>
      </c>
      <c r="O1095" s="37" t="s">
        <v>213</v>
      </c>
      <c r="P1095" s="37" t="s">
        <v>162</v>
      </c>
      <c r="Q1095" s="60">
        <v>0</v>
      </c>
      <c r="R1095" s="60">
        <v>0</v>
      </c>
      <c r="S1095" s="60">
        <f t="shared" si="16"/>
        <v>0</v>
      </c>
      <c r="T1095" s="37" t="s">
        <v>145</v>
      </c>
      <c r="U1095" s="37" t="s">
        <v>2450</v>
      </c>
      <c r="V1095" s="131" t="s">
        <v>148</v>
      </c>
      <c r="W1095" s="216" t="s">
        <v>157</v>
      </c>
      <c r="X1095" s="217"/>
    </row>
    <row r="1096" spans="1:24" ht="71.25" hidden="1">
      <c r="A1096" s="37" t="s">
        <v>158</v>
      </c>
      <c r="B1096" s="37" t="s">
        <v>159</v>
      </c>
      <c r="C1096" s="37" t="s">
        <v>159</v>
      </c>
      <c r="D1096" s="37" t="s">
        <v>182</v>
      </c>
      <c r="E1096" s="37">
        <v>12</v>
      </c>
      <c r="F1096" s="37" t="s">
        <v>214</v>
      </c>
      <c r="G1096" s="37" t="s">
        <v>145</v>
      </c>
      <c r="H1096" s="37" t="s">
        <v>36</v>
      </c>
      <c r="I1096" s="37" t="s">
        <v>46</v>
      </c>
      <c r="J1096" s="62">
        <v>100</v>
      </c>
      <c r="K1096" s="37" t="s">
        <v>215</v>
      </c>
      <c r="L1096" s="37" t="s">
        <v>216</v>
      </c>
      <c r="M1096" s="37">
        <v>1</v>
      </c>
      <c r="N1096" s="37">
        <v>1492834</v>
      </c>
      <c r="O1096" s="37" t="s">
        <v>217</v>
      </c>
      <c r="P1096" s="37" t="s">
        <v>162</v>
      </c>
      <c r="Q1096" s="60">
        <v>0</v>
      </c>
      <c r="R1096" s="60">
        <v>0</v>
      </c>
      <c r="S1096" s="60">
        <f t="shared" si="16"/>
        <v>0</v>
      </c>
      <c r="T1096" s="37" t="s">
        <v>145</v>
      </c>
      <c r="U1096" s="37" t="s">
        <v>2450</v>
      </c>
      <c r="V1096" s="216" t="s">
        <v>218</v>
      </c>
      <c r="W1096" s="216" t="s">
        <v>219</v>
      </c>
      <c r="X1096" s="217"/>
    </row>
    <row r="1097" spans="1:24" ht="71.25" hidden="1">
      <c r="A1097" s="37" t="s">
        <v>158</v>
      </c>
      <c r="B1097" s="37" t="s">
        <v>159</v>
      </c>
      <c r="C1097" s="37" t="s">
        <v>159</v>
      </c>
      <c r="D1097" s="37" t="s">
        <v>182</v>
      </c>
      <c r="E1097" s="37">
        <v>12</v>
      </c>
      <c r="F1097" s="37" t="s">
        <v>214</v>
      </c>
      <c r="G1097" s="37" t="s">
        <v>35</v>
      </c>
      <c r="H1097" s="37" t="s">
        <v>36</v>
      </c>
      <c r="I1097" s="37" t="s">
        <v>46</v>
      </c>
      <c r="J1097" s="62">
        <v>100</v>
      </c>
      <c r="K1097" s="37">
        <v>43922</v>
      </c>
      <c r="L1097" s="201"/>
      <c r="M1097" s="37">
        <v>1</v>
      </c>
      <c r="N1097" s="37">
        <v>1492003</v>
      </c>
      <c r="O1097" s="37" t="s">
        <v>220</v>
      </c>
      <c r="P1097" s="37" t="s">
        <v>162</v>
      </c>
      <c r="Q1097" s="60">
        <v>0</v>
      </c>
      <c r="R1097" s="60">
        <v>0</v>
      </c>
      <c r="S1097" s="60">
        <f t="shared" si="16"/>
        <v>0</v>
      </c>
      <c r="T1097" s="37" t="s">
        <v>41</v>
      </c>
      <c r="U1097" s="37" t="s">
        <v>2535</v>
      </c>
      <c r="V1097" s="216" t="s">
        <v>218</v>
      </c>
      <c r="W1097" s="216" t="s">
        <v>219</v>
      </c>
      <c r="X1097" s="217"/>
    </row>
    <row r="1098" spans="1:24" ht="71.25" hidden="1">
      <c r="A1098" s="37" t="s">
        <v>158</v>
      </c>
      <c r="B1098" s="37" t="s">
        <v>159</v>
      </c>
      <c r="C1098" s="37" t="s">
        <v>159</v>
      </c>
      <c r="D1098" s="37" t="s">
        <v>182</v>
      </c>
      <c r="E1098" s="37">
        <v>12</v>
      </c>
      <c r="F1098" s="37" t="s">
        <v>214</v>
      </c>
      <c r="G1098" s="37" t="s">
        <v>35</v>
      </c>
      <c r="H1098" s="37" t="s">
        <v>36</v>
      </c>
      <c r="I1098" s="37" t="s">
        <v>46</v>
      </c>
      <c r="J1098" s="62">
        <v>100</v>
      </c>
      <c r="K1098" s="37">
        <v>44044</v>
      </c>
      <c r="L1098" s="201"/>
      <c r="M1098" s="37">
        <v>1</v>
      </c>
      <c r="N1098" s="37">
        <v>1062750</v>
      </c>
      <c r="O1098" s="37" t="s">
        <v>221</v>
      </c>
      <c r="P1098" s="37" t="s">
        <v>162</v>
      </c>
      <c r="Q1098" s="60">
        <v>0</v>
      </c>
      <c r="R1098" s="60">
        <v>0</v>
      </c>
      <c r="S1098" s="60">
        <f t="shared" si="16"/>
        <v>0</v>
      </c>
      <c r="T1098" s="37" t="s">
        <v>41</v>
      </c>
      <c r="U1098" s="37" t="s">
        <v>2536</v>
      </c>
      <c r="V1098" s="216" t="s">
        <v>218</v>
      </c>
      <c r="W1098" s="216" t="s">
        <v>219</v>
      </c>
      <c r="X1098" s="217"/>
    </row>
    <row r="1099" spans="1:24" ht="99.75" hidden="1">
      <c r="A1099" s="37" t="s">
        <v>158</v>
      </c>
      <c r="B1099" s="37" t="s">
        <v>159</v>
      </c>
      <c r="C1099" s="37" t="s">
        <v>159</v>
      </c>
      <c r="D1099" s="37" t="s">
        <v>194</v>
      </c>
      <c r="E1099" s="37">
        <v>12</v>
      </c>
      <c r="F1099" s="37" t="s">
        <v>222</v>
      </c>
      <c r="G1099" s="37" t="s">
        <v>145</v>
      </c>
      <c r="H1099" s="37" t="s">
        <v>36</v>
      </c>
      <c r="I1099" s="37" t="s">
        <v>46</v>
      </c>
      <c r="J1099" s="62">
        <v>240</v>
      </c>
      <c r="K1099" s="37" t="s">
        <v>223</v>
      </c>
      <c r="L1099" s="65" t="s">
        <v>224</v>
      </c>
      <c r="M1099" s="37">
        <v>1</v>
      </c>
      <c r="N1099" s="37">
        <v>1491481</v>
      </c>
      <c r="O1099" s="37" t="s">
        <v>213</v>
      </c>
      <c r="P1099" s="37" t="s">
        <v>162</v>
      </c>
      <c r="Q1099" s="60">
        <v>0</v>
      </c>
      <c r="R1099" s="60">
        <v>0</v>
      </c>
      <c r="S1099" s="60">
        <f t="shared" si="16"/>
        <v>0</v>
      </c>
      <c r="T1099" s="37" t="s">
        <v>145</v>
      </c>
      <c r="U1099" s="37" t="s">
        <v>2450</v>
      </c>
      <c r="V1099" s="210" t="s">
        <v>148</v>
      </c>
      <c r="W1099" s="216" t="s">
        <v>225</v>
      </c>
      <c r="X1099" s="217"/>
    </row>
    <row r="1100" spans="1:24" ht="71.25" hidden="1">
      <c r="A1100" s="37" t="s">
        <v>158</v>
      </c>
      <c r="B1100" s="37" t="s">
        <v>159</v>
      </c>
      <c r="C1100" s="37" t="s">
        <v>159</v>
      </c>
      <c r="D1100" s="37" t="s">
        <v>182</v>
      </c>
      <c r="E1100" s="37">
        <v>12</v>
      </c>
      <c r="F1100" s="37" t="s">
        <v>229</v>
      </c>
      <c r="G1100" s="37" t="s">
        <v>145</v>
      </c>
      <c r="H1100" s="37" t="s">
        <v>36</v>
      </c>
      <c r="I1100" s="37" t="s">
        <v>46</v>
      </c>
      <c r="J1100" s="62">
        <v>20</v>
      </c>
      <c r="K1100" s="37" t="s">
        <v>215</v>
      </c>
      <c r="L1100" s="37" t="s">
        <v>216</v>
      </c>
      <c r="M1100" s="37">
        <v>1</v>
      </c>
      <c r="N1100" s="37">
        <v>1492834</v>
      </c>
      <c r="O1100" s="37" t="s">
        <v>217</v>
      </c>
      <c r="P1100" s="37" t="s">
        <v>162</v>
      </c>
      <c r="Q1100" s="60">
        <v>0</v>
      </c>
      <c r="R1100" s="60">
        <v>0</v>
      </c>
      <c r="S1100" s="60">
        <f t="shared" si="16"/>
        <v>0</v>
      </c>
      <c r="T1100" s="37" t="s">
        <v>145</v>
      </c>
      <c r="U1100" s="37" t="s">
        <v>2453</v>
      </c>
      <c r="V1100" s="216" t="s">
        <v>230</v>
      </c>
      <c r="W1100" s="216" t="s">
        <v>231</v>
      </c>
      <c r="X1100" s="217"/>
    </row>
    <row r="1101" spans="1:24" ht="71.25" hidden="1">
      <c r="A1101" s="37" t="s">
        <v>158</v>
      </c>
      <c r="B1101" s="37" t="s">
        <v>159</v>
      </c>
      <c r="C1101" s="37" t="s">
        <v>159</v>
      </c>
      <c r="D1101" s="37" t="s">
        <v>182</v>
      </c>
      <c r="E1101" s="37">
        <v>12</v>
      </c>
      <c r="F1101" s="37" t="s">
        <v>232</v>
      </c>
      <c r="G1101" s="37" t="s">
        <v>35</v>
      </c>
      <c r="H1101" s="37" t="s">
        <v>36</v>
      </c>
      <c r="I1101" s="37" t="s">
        <v>37</v>
      </c>
      <c r="J1101" s="62">
        <v>100</v>
      </c>
      <c r="K1101" s="37" t="s">
        <v>233</v>
      </c>
      <c r="L1101" s="201"/>
      <c r="M1101" s="37">
        <v>1</v>
      </c>
      <c r="N1101" s="37">
        <v>1491446</v>
      </c>
      <c r="O1101" s="37" t="s">
        <v>234</v>
      </c>
      <c r="P1101" s="37" t="s">
        <v>162</v>
      </c>
      <c r="Q1101" s="60">
        <v>0</v>
      </c>
      <c r="R1101" s="60">
        <v>0</v>
      </c>
      <c r="S1101" s="60">
        <f t="shared" si="16"/>
        <v>0</v>
      </c>
      <c r="T1101" s="37" t="s">
        <v>235</v>
      </c>
      <c r="U1101" s="131" t="s">
        <v>2391</v>
      </c>
      <c r="V1101" s="131" t="s">
        <v>235</v>
      </c>
      <c r="W1101" s="216" t="s">
        <v>236</v>
      </c>
      <c r="X1101" s="217"/>
    </row>
    <row r="1102" spans="1:24" ht="71.25" hidden="1">
      <c r="A1102" s="37" t="s">
        <v>158</v>
      </c>
      <c r="B1102" s="37" t="s">
        <v>159</v>
      </c>
      <c r="C1102" s="37" t="s">
        <v>159</v>
      </c>
      <c r="D1102" s="37" t="s">
        <v>182</v>
      </c>
      <c r="E1102" s="37">
        <v>12</v>
      </c>
      <c r="F1102" s="37" t="s">
        <v>232</v>
      </c>
      <c r="G1102" s="37" t="s">
        <v>35</v>
      </c>
      <c r="H1102" s="37" t="s">
        <v>36</v>
      </c>
      <c r="I1102" s="37" t="s">
        <v>37</v>
      </c>
      <c r="J1102" s="62">
        <v>100</v>
      </c>
      <c r="K1102" s="37" t="s">
        <v>233</v>
      </c>
      <c r="L1102" s="201"/>
      <c r="M1102" s="37">
        <v>1</v>
      </c>
      <c r="N1102" s="37">
        <v>1491481</v>
      </c>
      <c r="O1102" s="37" t="s">
        <v>213</v>
      </c>
      <c r="P1102" s="37" t="s">
        <v>162</v>
      </c>
      <c r="Q1102" s="60">
        <v>0</v>
      </c>
      <c r="R1102" s="60">
        <v>0</v>
      </c>
      <c r="S1102" s="60">
        <f t="shared" ref="S1102:S1104" si="17">(R1102+Q1102)*M1102</f>
        <v>0</v>
      </c>
      <c r="T1102" s="37" t="s">
        <v>235</v>
      </c>
      <c r="U1102" s="131" t="s">
        <v>2391</v>
      </c>
      <c r="V1102" s="131" t="s">
        <v>235</v>
      </c>
      <c r="W1102" s="216" t="s">
        <v>236</v>
      </c>
      <c r="X1102" s="217"/>
    </row>
    <row r="1103" spans="1:24" ht="71.25" hidden="1">
      <c r="A1103" s="37" t="s">
        <v>158</v>
      </c>
      <c r="B1103" s="37" t="s">
        <v>159</v>
      </c>
      <c r="C1103" s="37" t="s">
        <v>159</v>
      </c>
      <c r="D1103" s="37" t="s">
        <v>182</v>
      </c>
      <c r="E1103" s="37">
        <v>12</v>
      </c>
      <c r="F1103" s="37" t="s">
        <v>232</v>
      </c>
      <c r="G1103" s="37" t="s">
        <v>35</v>
      </c>
      <c r="H1103" s="37" t="s">
        <v>36</v>
      </c>
      <c r="I1103" s="37" t="s">
        <v>37</v>
      </c>
      <c r="J1103" s="62">
        <v>100</v>
      </c>
      <c r="K1103" s="37" t="s">
        <v>233</v>
      </c>
      <c r="L1103" s="201"/>
      <c r="M1103" s="37">
        <v>1</v>
      </c>
      <c r="N1103" s="37">
        <v>1492217</v>
      </c>
      <c r="O1103" s="37" t="s">
        <v>237</v>
      </c>
      <c r="P1103" s="37" t="s">
        <v>162</v>
      </c>
      <c r="Q1103" s="60">
        <v>0</v>
      </c>
      <c r="R1103" s="60">
        <v>0</v>
      </c>
      <c r="S1103" s="60">
        <f t="shared" si="17"/>
        <v>0</v>
      </c>
      <c r="T1103" s="37" t="s">
        <v>235</v>
      </c>
      <c r="U1103" s="131" t="s">
        <v>2391</v>
      </c>
      <c r="V1103" s="131" t="s">
        <v>235</v>
      </c>
      <c r="W1103" s="216" t="s">
        <v>236</v>
      </c>
      <c r="X1103" s="217"/>
    </row>
    <row r="1104" spans="1:24" ht="128.25" hidden="1">
      <c r="A1104" s="37" t="s">
        <v>158</v>
      </c>
      <c r="B1104" s="37" t="s">
        <v>159</v>
      </c>
      <c r="C1104" s="37" t="s">
        <v>159</v>
      </c>
      <c r="D1104" s="37" t="s">
        <v>160</v>
      </c>
      <c r="E1104" s="37">
        <v>12</v>
      </c>
      <c r="F1104" s="37" t="s">
        <v>238</v>
      </c>
      <c r="G1104" s="37" t="s">
        <v>45</v>
      </c>
      <c r="H1104" s="37" t="s">
        <v>36</v>
      </c>
      <c r="I1104" s="37" t="s">
        <v>46</v>
      </c>
      <c r="J1104" s="62">
        <v>40</v>
      </c>
      <c r="K1104" s="37"/>
      <c r="L1104" s="201"/>
      <c r="M1104" s="37">
        <v>1</v>
      </c>
      <c r="N1104" s="201"/>
      <c r="O1104" s="201"/>
      <c r="P1104" s="37" t="s">
        <v>162</v>
      </c>
      <c r="Q1104" s="60">
        <v>0</v>
      </c>
      <c r="R1104" s="60">
        <v>0</v>
      </c>
      <c r="S1104" s="60">
        <f t="shared" si="17"/>
        <v>0</v>
      </c>
      <c r="T1104" s="37" t="s">
        <v>41</v>
      </c>
      <c r="U1104" s="37" t="s">
        <v>2454</v>
      </c>
      <c r="V1104" s="131" t="s">
        <v>63</v>
      </c>
      <c r="W1104" s="216" t="s">
        <v>64</v>
      </c>
      <c r="X1104" s="215" t="s">
        <v>58</v>
      </c>
    </row>
    <row r="1105" spans="1:24" ht="114" hidden="1">
      <c r="A1105" s="37" t="s">
        <v>386</v>
      </c>
      <c r="B1105" s="37" t="s">
        <v>1286</v>
      </c>
      <c r="C1105" s="37" t="s">
        <v>1460</v>
      </c>
      <c r="D1105" s="37" t="s">
        <v>1461</v>
      </c>
      <c r="E1105" s="37">
        <v>15</v>
      </c>
      <c r="F1105" s="37" t="s">
        <v>1462</v>
      </c>
      <c r="G1105" s="37" t="s">
        <v>45</v>
      </c>
      <c r="H1105" s="37" t="s">
        <v>36</v>
      </c>
      <c r="I1105" s="37" t="s">
        <v>37</v>
      </c>
      <c r="J1105" s="65">
        <v>16</v>
      </c>
      <c r="K1105" s="37" t="s">
        <v>1463</v>
      </c>
      <c r="L1105" s="201"/>
      <c r="M1105" s="37">
        <v>245</v>
      </c>
      <c r="N1105" s="201"/>
      <c r="O1105" s="201"/>
      <c r="P1105" s="37" t="s">
        <v>1419</v>
      </c>
      <c r="Q1105" s="60">
        <v>0</v>
      </c>
      <c r="R1105" s="60">
        <v>2000</v>
      </c>
      <c r="S1105" s="60">
        <v>10000</v>
      </c>
      <c r="T1105" s="37" t="s">
        <v>41</v>
      </c>
      <c r="U1105" s="131" t="s">
        <v>2537</v>
      </c>
      <c r="V1105" s="131" t="s">
        <v>184</v>
      </c>
      <c r="W1105" s="131" t="s">
        <v>1464</v>
      </c>
      <c r="X1105" s="215" t="s">
        <v>78</v>
      </c>
    </row>
    <row r="1106" spans="1:24" ht="171">
      <c r="A1106" s="37" t="s">
        <v>386</v>
      </c>
      <c r="B1106" s="37" t="s">
        <v>1286</v>
      </c>
      <c r="C1106" s="37" t="s">
        <v>1415</v>
      </c>
      <c r="D1106" s="37" t="s">
        <v>1416</v>
      </c>
      <c r="E1106" s="37">
        <v>10</v>
      </c>
      <c r="F1106" s="37" t="s">
        <v>1417</v>
      </c>
      <c r="G1106" s="37" t="s">
        <v>45</v>
      </c>
      <c r="H1106" s="37" t="s">
        <v>36</v>
      </c>
      <c r="I1106" s="37" t="s">
        <v>37</v>
      </c>
      <c r="J1106" s="65">
        <v>16</v>
      </c>
      <c r="K1106" s="37" t="s">
        <v>1418</v>
      </c>
      <c r="L1106" s="201"/>
      <c r="M1106" s="37">
        <v>30</v>
      </c>
      <c r="N1106" s="201"/>
      <c r="O1106" s="201"/>
      <c r="P1106" s="37" t="s">
        <v>1419</v>
      </c>
      <c r="Q1106" s="60">
        <v>0</v>
      </c>
      <c r="R1106" s="60">
        <v>1000</v>
      </c>
      <c r="S1106" s="154">
        <v>30000</v>
      </c>
      <c r="T1106" s="37" t="s">
        <v>41</v>
      </c>
      <c r="U1106" s="131" t="s">
        <v>2538</v>
      </c>
      <c r="V1106" s="131" t="s">
        <v>866</v>
      </c>
      <c r="W1106" s="131" t="s">
        <v>1304</v>
      </c>
      <c r="X1106" s="215" t="s">
        <v>78</v>
      </c>
    </row>
    <row r="1107" spans="1:24" ht="114" hidden="1">
      <c r="A1107" s="37" t="s">
        <v>386</v>
      </c>
      <c r="B1107" s="37" t="s">
        <v>1286</v>
      </c>
      <c r="C1107" s="37" t="s">
        <v>1460</v>
      </c>
      <c r="D1107" s="37" t="s">
        <v>1461</v>
      </c>
      <c r="E1107" s="37">
        <v>15</v>
      </c>
      <c r="F1107" s="37" t="s">
        <v>1465</v>
      </c>
      <c r="G1107" s="37" t="s">
        <v>45</v>
      </c>
      <c r="H1107" s="37" t="s">
        <v>36</v>
      </c>
      <c r="I1107" s="37" t="s">
        <v>37</v>
      </c>
      <c r="J1107" s="65">
        <v>96</v>
      </c>
      <c r="K1107" s="136">
        <v>44044</v>
      </c>
      <c r="L1107" s="201"/>
      <c r="M1107" s="37">
        <v>25</v>
      </c>
      <c r="N1107" s="201"/>
      <c r="O1107" s="201"/>
      <c r="P1107" s="37" t="s">
        <v>1419</v>
      </c>
      <c r="Q1107" s="60">
        <v>0</v>
      </c>
      <c r="R1107" s="60">
        <v>2000</v>
      </c>
      <c r="S1107" s="60">
        <v>30000</v>
      </c>
      <c r="T1107" s="37" t="s">
        <v>41</v>
      </c>
      <c r="U1107" s="37" t="s">
        <v>2539</v>
      </c>
      <c r="V1107" s="227" t="s">
        <v>218</v>
      </c>
      <c r="W1107" s="216" t="s">
        <v>568</v>
      </c>
      <c r="X1107" s="215" t="s">
        <v>78</v>
      </c>
    </row>
    <row r="1108" spans="1:24" ht="57" hidden="1">
      <c r="A1108" s="37" t="s">
        <v>386</v>
      </c>
      <c r="B1108" s="37" t="s">
        <v>386</v>
      </c>
      <c r="C1108" s="37" t="s">
        <v>386</v>
      </c>
      <c r="D1108" s="37" t="s">
        <v>387</v>
      </c>
      <c r="E1108" s="37">
        <v>15</v>
      </c>
      <c r="F1108" s="37" t="s">
        <v>388</v>
      </c>
      <c r="G1108" s="37" t="s">
        <v>45</v>
      </c>
      <c r="H1108" s="37" t="s">
        <v>36</v>
      </c>
      <c r="I1108" s="37" t="s">
        <v>37</v>
      </c>
      <c r="J1108" s="62"/>
      <c r="K1108" s="12">
        <v>2020</v>
      </c>
      <c r="L1108" s="201"/>
      <c r="M1108" s="37">
        <v>2</v>
      </c>
      <c r="N1108" s="37" t="s">
        <v>389</v>
      </c>
      <c r="O1108" s="37" t="s">
        <v>389</v>
      </c>
      <c r="P1108" s="37" t="s">
        <v>390</v>
      </c>
      <c r="Q1108" s="60">
        <v>0</v>
      </c>
      <c r="R1108" s="60">
        <v>0</v>
      </c>
      <c r="S1108" s="60">
        <v>0</v>
      </c>
      <c r="T1108" s="37" t="s">
        <v>41</v>
      </c>
      <c r="U1108" s="131"/>
      <c r="V1108" s="221" t="s">
        <v>48</v>
      </c>
      <c r="W1108" s="221" t="s">
        <v>163</v>
      </c>
      <c r="X1108" s="219" t="s">
        <v>50</v>
      </c>
    </row>
    <row r="1109" spans="1:24" ht="114" hidden="1">
      <c r="A1109" s="37" t="s">
        <v>386</v>
      </c>
      <c r="B1109" s="37" t="s">
        <v>1192</v>
      </c>
      <c r="C1109" s="37" t="s">
        <v>1193</v>
      </c>
      <c r="D1109" s="37" t="s">
        <v>1194</v>
      </c>
      <c r="E1109" s="37">
        <v>15</v>
      </c>
      <c r="F1109" s="243" t="s">
        <v>161</v>
      </c>
      <c r="G1109" s="37" t="s">
        <v>45</v>
      </c>
      <c r="H1109" s="37" t="s">
        <v>36</v>
      </c>
      <c r="I1109" s="37" t="s">
        <v>37</v>
      </c>
      <c r="J1109" s="62">
        <v>30</v>
      </c>
      <c r="K1109" s="12">
        <v>2020</v>
      </c>
      <c r="L1109" s="201"/>
      <c r="M1109" s="37">
        <v>1</v>
      </c>
      <c r="N1109" s="37">
        <v>2266767</v>
      </c>
      <c r="O1109" s="37" t="s">
        <v>1195</v>
      </c>
      <c r="P1109" s="37" t="s">
        <v>40</v>
      </c>
      <c r="Q1109" s="60">
        <v>0</v>
      </c>
      <c r="R1109" s="60">
        <v>0</v>
      </c>
      <c r="S1109" s="60">
        <v>0</v>
      </c>
      <c r="T1109" s="37" t="s">
        <v>41</v>
      </c>
      <c r="U1109" s="131"/>
      <c r="V1109" s="221" t="s">
        <v>48</v>
      </c>
      <c r="W1109" s="221" t="s">
        <v>163</v>
      </c>
      <c r="X1109" s="219" t="s">
        <v>50</v>
      </c>
    </row>
    <row r="1110" spans="1:24" ht="114" hidden="1">
      <c r="A1110" s="37" t="s">
        <v>386</v>
      </c>
      <c r="B1110" s="37" t="s">
        <v>1192</v>
      </c>
      <c r="C1110" s="37" t="s">
        <v>1244</v>
      </c>
      <c r="D1110" s="37" t="s">
        <v>1194</v>
      </c>
      <c r="E1110" s="37">
        <v>15</v>
      </c>
      <c r="F1110" s="37" t="s">
        <v>528</v>
      </c>
      <c r="G1110" s="37" t="s">
        <v>45</v>
      </c>
      <c r="H1110" s="37" t="s">
        <v>36</v>
      </c>
      <c r="I1110" s="37" t="s">
        <v>37</v>
      </c>
      <c r="J1110" s="62">
        <v>30</v>
      </c>
      <c r="K1110" s="12">
        <v>2020</v>
      </c>
      <c r="L1110" s="201"/>
      <c r="M1110" s="37">
        <v>1</v>
      </c>
      <c r="N1110" s="37" t="s">
        <v>1230</v>
      </c>
      <c r="O1110" s="37" t="s">
        <v>1230</v>
      </c>
      <c r="P1110" s="37" t="s">
        <v>247</v>
      </c>
      <c r="Q1110" s="60">
        <v>0</v>
      </c>
      <c r="R1110" s="60">
        <v>0</v>
      </c>
      <c r="S1110" s="60">
        <v>0</v>
      </c>
      <c r="T1110" s="37" t="s">
        <v>41</v>
      </c>
      <c r="U1110" s="131"/>
      <c r="V1110" s="221" t="s">
        <v>48</v>
      </c>
      <c r="W1110" s="221" t="s">
        <v>163</v>
      </c>
      <c r="X1110" s="219" t="s">
        <v>50</v>
      </c>
    </row>
    <row r="1111" spans="1:24" ht="114" hidden="1">
      <c r="A1111" s="37" t="s">
        <v>386</v>
      </c>
      <c r="B1111" s="37" t="s">
        <v>1192</v>
      </c>
      <c r="C1111" s="37" t="s">
        <v>1193</v>
      </c>
      <c r="D1111" s="37" t="s">
        <v>1194</v>
      </c>
      <c r="E1111" s="37">
        <v>15</v>
      </c>
      <c r="F1111" s="37" t="s">
        <v>1196</v>
      </c>
      <c r="G1111" s="37" t="s">
        <v>45</v>
      </c>
      <c r="H1111" s="37" t="s">
        <v>36</v>
      </c>
      <c r="I1111" s="37" t="s">
        <v>37</v>
      </c>
      <c r="J1111" s="62">
        <v>40</v>
      </c>
      <c r="K1111" s="12">
        <v>2020</v>
      </c>
      <c r="L1111" s="201"/>
      <c r="M1111" s="37">
        <v>1</v>
      </c>
      <c r="N1111" s="37">
        <v>3002067</v>
      </c>
      <c r="O1111" s="37" t="s">
        <v>1197</v>
      </c>
      <c r="P1111" s="37" t="s">
        <v>40</v>
      </c>
      <c r="Q1111" s="60">
        <v>0</v>
      </c>
      <c r="R1111" s="60">
        <v>0</v>
      </c>
      <c r="S1111" s="60">
        <v>0</v>
      </c>
      <c r="T1111" s="37" t="s">
        <v>41</v>
      </c>
      <c r="U1111" s="131"/>
      <c r="V1111" s="221" t="s">
        <v>48</v>
      </c>
      <c r="W1111" s="221" t="s">
        <v>163</v>
      </c>
      <c r="X1111" s="219" t="s">
        <v>50</v>
      </c>
    </row>
    <row r="1112" spans="1:24" ht="114" hidden="1">
      <c r="A1112" s="37" t="s">
        <v>386</v>
      </c>
      <c r="B1112" s="37" t="s">
        <v>1192</v>
      </c>
      <c r="C1112" s="37" t="s">
        <v>1244</v>
      </c>
      <c r="D1112" s="37" t="s">
        <v>1194</v>
      </c>
      <c r="E1112" s="37">
        <v>15</v>
      </c>
      <c r="F1112" s="37" t="s">
        <v>528</v>
      </c>
      <c r="G1112" s="37" t="s">
        <v>45</v>
      </c>
      <c r="H1112" s="37" t="s">
        <v>36</v>
      </c>
      <c r="I1112" s="37" t="s">
        <v>37</v>
      </c>
      <c r="J1112" s="62">
        <v>30</v>
      </c>
      <c r="K1112" s="12">
        <v>2020</v>
      </c>
      <c r="L1112" s="201"/>
      <c r="M1112" s="37">
        <v>1</v>
      </c>
      <c r="N1112" s="37" t="s">
        <v>1230</v>
      </c>
      <c r="O1112" s="37" t="s">
        <v>1230</v>
      </c>
      <c r="P1112" s="37" t="s">
        <v>247</v>
      </c>
      <c r="Q1112" s="60">
        <v>0</v>
      </c>
      <c r="R1112" s="60">
        <v>0</v>
      </c>
      <c r="S1112" s="60">
        <v>0</v>
      </c>
      <c r="T1112" s="37" t="s">
        <v>41</v>
      </c>
      <c r="U1112" s="131"/>
      <c r="V1112" s="221" t="s">
        <v>48</v>
      </c>
      <c r="W1112" s="221" t="s">
        <v>163</v>
      </c>
      <c r="X1112" s="219" t="s">
        <v>50</v>
      </c>
    </row>
    <row r="1113" spans="1:24" ht="114" hidden="1">
      <c r="A1113" s="37" t="s">
        <v>386</v>
      </c>
      <c r="B1113" s="37" t="s">
        <v>1192</v>
      </c>
      <c r="C1113" s="37" t="s">
        <v>1193</v>
      </c>
      <c r="D1113" s="37" t="s">
        <v>1194</v>
      </c>
      <c r="E1113" s="37">
        <v>15</v>
      </c>
      <c r="F1113" s="37" t="s">
        <v>1198</v>
      </c>
      <c r="G1113" s="37" t="s">
        <v>45</v>
      </c>
      <c r="H1113" s="37" t="s">
        <v>36</v>
      </c>
      <c r="I1113" s="37" t="s">
        <v>37</v>
      </c>
      <c r="J1113" s="62">
        <v>20</v>
      </c>
      <c r="K1113" s="12">
        <v>2020</v>
      </c>
      <c r="L1113" s="201"/>
      <c r="M1113" s="37">
        <v>1</v>
      </c>
      <c r="N1113" s="37">
        <v>3002067</v>
      </c>
      <c r="O1113" s="37" t="s">
        <v>1197</v>
      </c>
      <c r="P1113" s="12" t="s">
        <v>40</v>
      </c>
      <c r="Q1113" s="60">
        <v>0</v>
      </c>
      <c r="R1113" s="60">
        <v>0</v>
      </c>
      <c r="S1113" s="60">
        <v>0</v>
      </c>
      <c r="T1113" s="37" t="s">
        <v>41</v>
      </c>
      <c r="U1113" s="131"/>
      <c r="V1113" s="221" t="s">
        <v>48</v>
      </c>
      <c r="W1113" s="221" t="s">
        <v>163</v>
      </c>
      <c r="X1113" s="219" t="s">
        <v>50</v>
      </c>
    </row>
    <row r="1114" spans="1:24" ht="114" hidden="1">
      <c r="A1114" s="37" t="s">
        <v>386</v>
      </c>
      <c r="B1114" s="37" t="s">
        <v>1192</v>
      </c>
      <c r="C1114" s="37" t="s">
        <v>1244</v>
      </c>
      <c r="D1114" s="37" t="s">
        <v>1194</v>
      </c>
      <c r="E1114" s="37">
        <v>15</v>
      </c>
      <c r="F1114" s="37" t="s">
        <v>1196</v>
      </c>
      <c r="G1114" s="37" t="s">
        <v>45</v>
      </c>
      <c r="H1114" s="37" t="s">
        <v>36</v>
      </c>
      <c r="I1114" s="37" t="s">
        <v>37</v>
      </c>
      <c r="J1114" s="62">
        <v>40</v>
      </c>
      <c r="K1114" s="12">
        <v>2020</v>
      </c>
      <c r="L1114" s="201"/>
      <c r="M1114" s="37">
        <v>1</v>
      </c>
      <c r="N1114" s="37" t="s">
        <v>1230</v>
      </c>
      <c r="O1114" s="37" t="s">
        <v>1230</v>
      </c>
      <c r="P1114" s="37" t="s">
        <v>247</v>
      </c>
      <c r="Q1114" s="60">
        <v>0</v>
      </c>
      <c r="R1114" s="60">
        <v>0</v>
      </c>
      <c r="S1114" s="60">
        <v>0</v>
      </c>
      <c r="T1114" s="37" t="s">
        <v>41</v>
      </c>
      <c r="U1114" s="131"/>
      <c r="V1114" s="221" t="s">
        <v>48</v>
      </c>
      <c r="W1114" s="221" t="s">
        <v>163</v>
      </c>
      <c r="X1114" s="219" t="s">
        <v>50</v>
      </c>
    </row>
    <row r="1115" spans="1:24" ht="114" hidden="1">
      <c r="A1115" s="37" t="s">
        <v>386</v>
      </c>
      <c r="B1115" s="37" t="s">
        <v>1192</v>
      </c>
      <c r="C1115" s="37" t="s">
        <v>1193</v>
      </c>
      <c r="D1115" s="37" t="s">
        <v>1194</v>
      </c>
      <c r="E1115" s="37">
        <v>15</v>
      </c>
      <c r="F1115" s="37" t="s">
        <v>1199</v>
      </c>
      <c r="G1115" s="37" t="s">
        <v>45</v>
      </c>
      <c r="H1115" s="37" t="s">
        <v>36</v>
      </c>
      <c r="I1115" s="37" t="s">
        <v>37</v>
      </c>
      <c r="J1115" s="62">
        <v>40</v>
      </c>
      <c r="K1115" s="12">
        <v>2020</v>
      </c>
      <c r="L1115" s="201"/>
      <c r="M1115" s="37">
        <v>1</v>
      </c>
      <c r="N1115" s="37">
        <v>2438501</v>
      </c>
      <c r="O1115" s="37" t="s">
        <v>1200</v>
      </c>
      <c r="P1115" s="12" t="s">
        <v>162</v>
      </c>
      <c r="Q1115" s="60">
        <v>0</v>
      </c>
      <c r="R1115" s="60">
        <v>0</v>
      </c>
      <c r="S1115" s="60">
        <v>0</v>
      </c>
      <c r="T1115" s="37" t="s">
        <v>41</v>
      </c>
      <c r="U1115" s="131" t="s">
        <v>2458</v>
      </c>
      <c r="V1115" s="221" t="s">
        <v>76</v>
      </c>
      <c r="W1115" s="131" t="s">
        <v>77</v>
      </c>
      <c r="X1115" s="215" t="s">
        <v>58</v>
      </c>
    </row>
    <row r="1116" spans="1:24" ht="99.75">
      <c r="A1116" s="37" t="s">
        <v>386</v>
      </c>
      <c r="B1116" s="37" t="s">
        <v>1286</v>
      </c>
      <c r="C1116" s="37" t="s">
        <v>1415</v>
      </c>
      <c r="D1116" s="37" t="s">
        <v>1420</v>
      </c>
      <c r="E1116" s="37">
        <v>10</v>
      </c>
      <c r="F1116" s="37" t="s">
        <v>1421</v>
      </c>
      <c r="G1116" s="37" t="s">
        <v>45</v>
      </c>
      <c r="H1116" s="37" t="s">
        <v>36</v>
      </c>
      <c r="I1116" s="37" t="s">
        <v>37</v>
      </c>
      <c r="J1116" s="65">
        <v>16</v>
      </c>
      <c r="K1116" s="244" t="s">
        <v>1422</v>
      </c>
      <c r="L1116" s="201"/>
      <c r="M1116" s="37">
        <v>30</v>
      </c>
      <c r="N1116" s="201"/>
      <c r="O1116" s="201"/>
      <c r="P1116" s="37" t="s">
        <v>1419</v>
      </c>
      <c r="Q1116" s="60">
        <v>0</v>
      </c>
      <c r="R1116" s="60">
        <v>1000</v>
      </c>
      <c r="S1116" s="154">
        <v>30000</v>
      </c>
      <c r="T1116" s="37" t="s">
        <v>41</v>
      </c>
      <c r="U1116" s="131" t="s">
        <v>2540</v>
      </c>
      <c r="V1116" s="131" t="s">
        <v>184</v>
      </c>
      <c r="W1116" s="216" t="s">
        <v>185</v>
      </c>
      <c r="X1116" s="215" t="s">
        <v>78</v>
      </c>
    </row>
    <row r="1117" spans="1:24" ht="99.75">
      <c r="A1117" s="37" t="s">
        <v>386</v>
      </c>
      <c r="B1117" s="37" t="s">
        <v>1286</v>
      </c>
      <c r="C1117" s="37" t="s">
        <v>1415</v>
      </c>
      <c r="D1117" s="37" t="s">
        <v>1420</v>
      </c>
      <c r="E1117" s="37">
        <v>10</v>
      </c>
      <c r="F1117" s="37" t="s">
        <v>1423</v>
      </c>
      <c r="G1117" s="37" t="s">
        <v>45</v>
      </c>
      <c r="H1117" s="37" t="s">
        <v>36</v>
      </c>
      <c r="I1117" s="37" t="s">
        <v>37</v>
      </c>
      <c r="J1117" s="65">
        <v>32</v>
      </c>
      <c r="K1117" s="37" t="s">
        <v>1424</v>
      </c>
      <c r="L1117" s="201"/>
      <c r="M1117" s="37">
        <v>30</v>
      </c>
      <c r="N1117" s="201"/>
      <c r="O1117" s="201"/>
      <c r="P1117" s="37" t="s">
        <v>1419</v>
      </c>
      <c r="Q1117" s="60">
        <v>0</v>
      </c>
      <c r="R1117" s="60">
        <v>1000</v>
      </c>
      <c r="S1117" s="154">
        <v>30000</v>
      </c>
      <c r="T1117" s="37" t="s">
        <v>41</v>
      </c>
      <c r="U1117" s="131" t="s">
        <v>2540</v>
      </c>
      <c r="V1117" s="131" t="s">
        <v>184</v>
      </c>
      <c r="W1117" s="216" t="s">
        <v>185</v>
      </c>
      <c r="X1117" s="215" t="s">
        <v>78</v>
      </c>
    </row>
    <row r="1118" spans="1:24" ht="85.5" hidden="1">
      <c r="A1118" s="37" t="s">
        <v>386</v>
      </c>
      <c r="B1118" s="37" t="s">
        <v>1192</v>
      </c>
      <c r="C1118" s="37" t="s">
        <v>1221</v>
      </c>
      <c r="D1118" s="37" t="s">
        <v>1209</v>
      </c>
      <c r="E1118" s="37">
        <v>20</v>
      </c>
      <c r="F1118" s="37" t="s">
        <v>1222</v>
      </c>
      <c r="G1118" s="37" t="s">
        <v>45</v>
      </c>
      <c r="H1118" s="37" t="s">
        <v>36</v>
      </c>
      <c r="I1118" s="37" t="s">
        <v>37</v>
      </c>
      <c r="J1118" s="62">
        <v>24</v>
      </c>
      <c r="K1118" s="12" t="s">
        <v>1223</v>
      </c>
      <c r="L1118" s="201"/>
      <c r="M1118" s="37">
        <v>15</v>
      </c>
      <c r="N1118" s="37" t="s">
        <v>1224</v>
      </c>
      <c r="O1118" s="37" t="s">
        <v>1224</v>
      </c>
      <c r="P1118" s="12" t="s">
        <v>1225</v>
      </c>
      <c r="Q1118" s="60">
        <v>0</v>
      </c>
      <c r="R1118" s="60">
        <v>0</v>
      </c>
      <c r="S1118" s="60">
        <v>0</v>
      </c>
      <c r="T1118" s="37" t="s">
        <v>41</v>
      </c>
      <c r="U1118" s="245" t="s">
        <v>2460</v>
      </c>
      <c r="V1118" s="131" t="s">
        <v>184</v>
      </c>
      <c r="W1118" s="131" t="s">
        <v>1226</v>
      </c>
      <c r="X1118" s="215" t="s">
        <v>78</v>
      </c>
    </row>
    <row r="1119" spans="1:24" ht="85.5" hidden="1">
      <c r="A1119" s="37" t="s">
        <v>386</v>
      </c>
      <c r="B1119" s="37" t="s">
        <v>1192</v>
      </c>
      <c r="C1119" s="37" t="s">
        <v>1221</v>
      </c>
      <c r="D1119" s="37" t="s">
        <v>1209</v>
      </c>
      <c r="E1119" s="37">
        <v>20</v>
      </c>
      <c r="F1119" s="37" t="s">
        <v>1227</v>
      </c>
      <c r="G1119" s="37" t="s">
        <v>45</v>
      </c>
      <c r="H1119" s="37" t="s">
        <v>36</v>
      </c>
      <c r="I1119" s="37" t="s">
        <v>37</v>
      </c>
      <c r="J1119" s="62">
        <v>24</v>
      </c>
      <c r="K1119" s="12" t="s">
        <v>1228</v>
      </c>
      <c r="L1119" s="201"/>
      <c r="M1119" s="37">
        <v>15</v>
      </c>
      <c r="N1119" s="37" t="s">
        <v>1224</v>
      </c>
      <c r="O1119" s="37" t="s">
        <v>1224</v>
      </c>
      <c r="P1119" s="12" t="s">
        <v>1225</v>
      </c>
      <c r="Q1119" s="60">
        <v>0</v>
      </c>
      <c r="R1119" s="60">
        <v>0</v>
      </c>
      <c r="S1119" s="60">
        <v>0</v>
      </c>
      <c r="T1119" s="37" t="s">
        <v>41</v>
      </c>
      <c r="U1119" s="245" t="s">
        <v>2461</v>
      </c>
      <c r="V1119" s="131" t="s">
        <v>184</v>
      </c>
      <c r="W1119" s="131" t="s">
        <v>1226</v>
      </c>
      <c r="X1119" s="215" t="s">
        <v>78</v>
      </c>
    </row>
    <row r="1120" spans="1:24" ht="57" hidden="1">
      <c r="A1120" s="37" t="s">
        <v>386</v>
      </c>
      <c r="B1120" s="37" t="s">
        <v>386</v>
      </c>
      <c r="C1120" s="37" t="s">
        <v>386</v>
      </c>
      <c r="D1120" s="37" t="s">
        <v>387</v>
      </c>
      <c r="E1120" s="37">
        <v>15</v>
      </c>
      <c r="F1120" s="37" t="s">
        <v>391</v>
      </c>
      <c r="G1120" s="37" t="s">
        <v>45</v>
      </c>
      <c r="H1120" s="37" t="s">
        <v>36</v>
      </c>
      <c r="I1120" s="37" t="s">
        <v>37</v>
      </c>
      <c r="J1120" s="62"/>
      <c r="K1120" s="12">
        <v>2020</v>
      </c>
      <c r="L1120" s="201"/>
      <c r="M1120" s="37">
        <v>2</v>
      </c>
      <c r="N1120" s="37" t="s">
        <v>389</v>
      </c>
      <c r="O1120" s="37" t="s">
        <v>389</v>
      </c>
      <c r="P1120" s="37" t="s">
        <v>390</v>
      </c>
      <c r="Q1120" s="60">
        <v>0</v>
      </c>
      <c r="R1120" s="60">
        <v>0</v>
      </c>
      <c r="S1120" s="60">
        <v>0</v>
      </c>
      <c r="T1120" s="37" t="s">
        <v>41</v>
      </c>
      <c r="U1120" s="131" t="s">
        <v>2267</v>
      </c>
      <c r="V1120" s="131" t="s">
        <v>48</v>
      </c>
      <c r="W1120" s="131" t="s">
        <v>392</v>
      </c>
      <c r="X1120" s="219" t="s">
        <v>50</v>
      </c>
    </row>
    <row r="1121" spans="1:24" ht="114" hidden="1">
      <c r="A1121" s="37" t="s">
        <v>386</v>
      </c>
      <c r="B1121" s="37" t="s">
        <v>1192</v>
      </c>
      <c r="C1121" s="37" t="s">
        <v>1193</v>
      </c>
      <c r="D1121" s="37" t="s">
        <v>1194</v>
      </c>
      <c r="E1121" s="37">
        <v>15</v>
      </c>
      <c r="F1121" s="37" t="s">
        <v>391</v>
      </c>
      <c r="G1121" s="37" t="s">
        <v>45</v>
      </c>
      <c r="H1121" s="37" t="s">
        <v>36</v>
      </c>
      <c r="I1121" s="37" t="s">
        <v>37</v>
      </c>
      <c r="J1121" s="62">
        <v>20</v>
      </c>
      <c r="K1121" s="12">
        <v>2020</v>
      </c>
      <c r="L1121" s="201"/>
      <c r="M1121" s="37">
        <v>1</v>
      </c>
      <c r="N1121" s="37">
        <v>2266767</v>
      </c>
      <c r="O1121" s="37" t="s">
        <v>1195</v>
      </c>
      <c r="P1121" s="12" t="s">
        <v>40</v>
      </c>
      <c r="Q1121" s="60">
        <v>0</v>
      </c>
      <c r="R1121" s="60">
        <v>0</v>
      </c>
      <c r="S1121" s="60">
        <v>0</v>
      </c>
      <c r="T1121" s="37" t="s">
        <v>41</v>
      </c>
      <c r="U1121" s="60" t="s">
        <v>392</v>
      </c>
      <c r="V1121" s="131" t="s">
        <v>48</v>
      </c>
      <c r="W1121" s="131" t="s">
        <v>392</v>
      </c>
      <c r="X1121" s="219" t="s">
        <v>50</v>
      </c>
    </row>
    <row r="1122" spans="1:24" ht="56.45" hidden="1" customHeight="1">
      <c r="A1122" s="37" t="s">
        <v>386</v>
      </c>
      <c r="B1122" s="37" t="s">
        <v>386</v>
      </c>
      <c r="C1122" s="37" t="s">
        <v>386</v>
      </c>
      <c r="D1122" s="37" t="s">
        <v>387</v>
      </c>
      <c r="E1122" s="37">
        <v>15</v>
      </c>
      <c r="F1122" s="37" t="s">
        <v>44</v>
      </c>
      <c r="G1122" s="37" t="s">
        <v>45</v>
      </c>
      <c r="H1122" s="37" t="s">
        <v>36</v>
      </c>
      <c r="I1122" s="37" t="s">
        <v>37</v>
      </c>
      <c r="J1122" s="62"/>
      <c r="K1122" s="12">
        <v>2020</v>
      </c>
      <c r="L1122" s="201"/>
      <c r="M1122" s="37">
        <v>3</v>
      </c>
      <c r="N1122" s="37" t="s">
        <v>389</v>
      </c>
      <c r="O1122" s="37" t="s">
        <v>389</v>
      </c>
      <c r="P1122" s="37" t="s">
        <v>390</v>
      </c>
      <c r="Q1122" s="60">
        <v>0</v>
      </c>
      <c r="R1122" s="60">
        <v>0</v>
      </c>
      <c r="S1122" s="60">
        <v>0</v>
      </c>
      <c r="T1122" s="37" t="s">
        <v>41</v>
      </c>
      <c r="U1122" s="131" t="s">
        <v>2267</v>
      </c>
      <c r="V1122" s="131" t="s">
        <v>48</v>
      </c>
      <c r="W1122" s="131" t="s">
        <v>49</v>
      </c>
      <c r="X1122" s="219" t="s">
        <v>50</v>
      </c>
    </row>
    <row r="1123" spans="1:24" ht="112.5" hidden="1" customHeight="1">
      <c r="A1123" s="37" t="s">
        <v>386</v>
      </c>
      <c r="B1123" s="37" t="s">
        <v>1192</v>
      </c>
      <c r="C1123" s="37" t="s">
        <v>1193</v>
      </c>
      <c r="D1123" s="37" t="s">
        <v>1194</v>
      </c>
      <c r="E1123" s="37">
        <v>15</v>
      </c>
      <c r="F1123" s="37" t="s">
        <v>44</v>
      </c>
      <c r="G1123" s="37" t="s">
        <v>45</v>
      </c>
      <c r="H1123" s="37" t="s">
        <v>36</v>
      </c>
      <c r="I1123" s="37" t="s">
        <v>37</v>
      </c>
      <c r="J1123" s="62">
        <v>30</v>
      </c>
      <c r="K1123" s="12">
        <v>2020</v>
      </c>
      <c r="L1123" s="201"/>
      <c r="M1123" s="37">
        <v>1</v>
      </c>
      <c r="N1123" s="37">
        <v>1568595</v>
      </c>
      <c r="O1123" s="37" t="s">
        <v>1201</v>
      </c>
      <c r="P1123" s="12" t="s">
        <v>162</v>
      </c>
      <c r="Q1123" s="60">
        <v>0</v>
      </c>
      <c r="R1123" s="60">
        <v>0</v>
      </c>
      <c r="S1123" s="60">
        <v>0</v>
      </c>
      <c r="T1123" s="37" t="s">
        <v>41</v>
      </c>
      <c r="U1123" s="131" t="s">
        <v>2267</v>
      </c>
      <c r="V1123" s="131" t="s">
        <v>48</v>
      </c>
      <c r="W1123" s="131" t="s">
        <v>49</v>
      </c>
      <c r="X1123" s="219" t="s">
        <v>50</v>
      </c>
    </row>
    <row r="1124" spans="1:24" ht="112.5" hidden="1" customHeight="1">
      <c r="A1124" s="37" t="s">
        <v>386</v>
      </c>
      <c r="B1124" s="37" t="s">
        <v>1192</v>
      </c>
      <c r="C1124" s="37" t="s">
        <v>1244</v>
      </c>
      <c r="D1124" s="37" t="s">
        <v>1194</v>
      </c>
      <c r="E1124" s="37">
        <v>15</v>
      </c>
      <c r="F1124" s="37" t="s">
        <v>1196</v>
      </c>
      <c r="G1124" s="37" t="s">
        <v>45</v>
      </c>
      <c r="H1124" s="37" t="s">
        <v>36</v>
      </c>
      <c r="I1124" s="37" t="s">
        <v>37</v>
      </c>
      <c r="J1124" s="62">
        <v>40</v>
      </c>
      <c r="K1124" s="12">
        <v>2020</v>
      </c>
      <c r="L1124" s="201"/>
      <c r="M1124" s="37">
        <v>1</v>
      </c>
      <c r="N1124" s="37" t="s">
        <v>1230</v>
      </c>
      <c r="O1124" s="37" t="s">
        <v>1230</v>
      </c>
      <c r="P1124" s="37" t="s">
        <v>247</v>
      </c>
      <c r="Q1124" s="60">
        <v>0</v>
      </c>
      <c r="R1124" s="60">
        <v>0</v>
      </c>
      <c r="S1124" s="60">
        <v>0</v>
      </c>
      <c r="T1124" s="37" t="s">
        <v>41</v>
      </c>
      <c r="U1124" s="131"/>
      <c r="V1124" s="221" t="s">
        <v>48</v>
      </c>
      <c r="W1124" s="221" t="s">
        <v>163</v>
      </c>
      <c r="X1124" s="219" t="s">
        <v>50</v>
      </c>
    </row>
    <row r="1125" spans="1:24" ht="98.45" customHeight="1">
      <c r="A1125" s="37" t="s">
        <v>386</v>
      </c>
      <c r="B1125" s="37" t="s">
        <v>1286</v>
      </c>
      <c r="C1125" s="37" t="s">
        <v>1415</v>
      </c>
      <c r="D1125" s="37" t="s">
        <v>1425</v>
      </c>
      <c r="E1125" s="37">
        <v>10</v>
      </c>
      <c r="F1125" s="37" t="s">
        <v>1426</v>
      </c>
      <c r="G1125" s="37" t="s">
        <v>45</v>
      </c>
      <c r="H1125" s="37" t="s">
        <v>36</v>
      </c>
      <c r="I1125" s="37" t="s">
        <v>37</v>
      </c>
      <c r="J1125" s="65">
        <v>24</v>
      </c>
      <c r="K1125" s="244">
        <v>43966.458333333336</v>
      </c>
      <c r="L1125" s="201"/>
      <c r="M1125" s="37">
        <v>10</v>
      </c>
      <c r="N1125" s="37"/>
      <c r="O1125" s="201"/>
      <c r="P1125" s="37" t="s">
        <v>1419</v>
      </c>
      <c r="Q1125" s="60">
        <v>0</v>
      </c>
      <c r="R1125" s="60">
        <v>0</v>
      </c>
      <c r="S1125" s="154">
        <v>3000</v>
      </c>
      <c r="T1125" s="37" t="s">
        <v>41</v>
      </c>
      <c r="U1125" s="131" t="s">
        <v>2541</v>
      </c>
      <c r="V1125" s="216" t="s">
        <v>184</v>
      </c>
      <c r="W1125" s="131" t="s">
        <v>799</v>
      </c>
      <c r="X1125" s="215" t="s">
        <v>78</v>
      </c>
    </row>
    <row r="1126" spans="1:24" ht="114" hidden="1">
      <c r="A1126" s="37" t="s">
        <v>386</v>
      </c>
      <c r="B1126" s="37" t="s">
        <v>1192</v>
      </c>
      <c r="C1126" s="37" t="s">
        <v>1244</v>
      </c>
      <c r="D1126" s="37" t="s">
        <v>1194</v>
      </c>
      <c r="E1126" s="37">
        <v>15</v>
      </c>
      <c r="F1126" s="37" t="s">
        <v>1196</v>
      </c>
      <c r="G1126" s="37" t="s">
        <v>45</v>
      </c>
      <c r="H1126" s="37" t="s">
        <v>36</v>
      </c>
      <c r="I1126" s="37" t="s">
        <v>37</v>
      </c>
      <c r="J1126" s="62">
        <v>40</v>
      </c>
      <c r="K1126" s="12">
        <v>2020</v>
      </c>
      <c r="L1126" s="201"/>
      <c r="M1126" s="37">
        <v>1</v>
      </c>
      <c r="N1126" s="37" t="s">
        <v>1230</v>
      </c>
      <c r="O1126" s="37" t="s">
        <v>1230</v>
      </c>
      <c r="P1126" s="37" t="s">
        <v>247</v>
      </c>
      <c r="Q1126" s="60">
        <v>0</v>
      </c>
      <c r="R1126" s="60">
        <v>0</v>
      </c>
      <c r="S1126" s="60">
        <v>0</v>
      </c>
      <c r="T1126" s="37" t="s">
        <v>41</v>
      </c>
      <c r="U1126" s="131"/>
      <c r="V1126" s="221" t="s">
        <v>48</v>
      </c>
      <c r="W1126" s="221" t="s">
        <v>163</v>
      </c>
      <c r="X1126" s="219" t="s">
        <v>50</v>
      </c>
    </row>
    <row r="1127" spans="1:24" ht="128.25" hidden="1">
      <c r="A1127" s="37" t="s">
        <v>386</v>
      </c>
      <c r="B1127" s="37" t="s">
        <v>1192</v>
      </c>
      <c r="C1127" s="37" t="s">
        <v>1193</v>
      </c>
      <c r="D1127" s="37" t="s">
        <v>1202</v>
      </c>
      <c r="E1127" s="37">
        <v>20</v>
      </c>
      <c r="F1127" s="37" t="s">
        <v>1203</v>
      </c>
      <c r="G1127" s="37" t="s">
        <v>35</v>
      </c>
      <c r="H1127" s="37" t="s">
        <v>310</v>
      </c>
      <c r="I1127" s="37" t="s">
        <v>37</v>
      </c>
      <c r="J1127" s="62">
        <v>40</v>
      </c>
      <c r="K1127" s="12" t="s">
        <v>1204</v>
      </c>
      <c r="L1127" s="201"/>
      <c r="M1127" s="37">
        <v>1</v>
      </c>
      <c r="N1127" s="37">
        <v>1493499</v>
      </c>
      <c r="O1127" s="37" t="s">
        <v>1205</v>
      </c>
      <c r="P1127" s="37" t="s">
        <v>162</v>
      </c>
      <c r="Q1127" s="60">
        <v>980</v>
      </c>
      <c r="R1127" s="60">
        <v>2750</v>
      </c>
      <c r="S1127" s="60">
        <v>3730</v>
      </c>
      <c r="T1127" s="37" t="s">
        <v>41</v>
      </c>
      <c r="U1127" s="37"/>
      <c r="V1127" s="227" t="s">
        <v>218</v>
      </c>
      <c r="W1127" s="216" t="s">
        <v>568</v>
      </c>
      <c r="X1127" s="217"/>
    </row>
    <row r="1128" spans="1:24" ht="57.75" hidden="1">
      <c r="A1128" s="37" t="s">
        <v>386</v>
      </c>
      <c r="B1128" s="37" t="s">
        <v>1286</v>
      </c>
      <c r="C1128" s="37" t="s">
        <v>1286</v>
      </c>
      <c r="D1128" s="37" t="s">
        <v>1288</v>
      </c>
      <c r="E1128" s="37">
        <v>10</v>
      </c>
      <c r="F1128" s="37" t="s">
        <v>394</v>
      </c>
      <c r="G1128" s="37" t="s">
        <v>35</v>
      </c>
      <c r="H1128" s="37" t="s">
        <v>36</v>
      </c>
      <c r="I1128" s="37" t="s">
        <v>37</v>
      </c>
      <c r="J1128" s="65">
        <v>40</v>
      </c>
      <c r="K1128" s="37" t="s">
        <v>1447</v>
      </c>
      <c r="L1128" s="201"/>
      <c r="M1128" s="37">
        <v>1</v>
      </c>
      <c r="N1128" s="37">
        <v>1364956</v>
      </c>
      <c r="O1128" s="37" t="s">
        <v>1448</v>
      </c>
      <c r="P1128" s="37" t="s">
        <v>1449</v>
      </c>
      <c r="Q1128" s="60">
        <v>0</v>
      </c>
      <c r="R1128" s="60">
        <v>15000</v>
      </c>
      <c r="S1128" s="60">
        <v>15000</v>
      </c>
      <c r="T1128" s="37" t="s">
        <v>41</v>
      </c>
      <c r="U1128" s="37" t="s">
        <v>2542</v>
      </c>
      <c r="V1128" s="216" t="s">
        <v>218</v>
      </c>
      <c r="W1128" s="216" t="s">
        <v>398</v>
      </c>
      <c r="X1128" s="217"/>
    </row>
    <row r="1129" spans="1:24" ht="57.75" hidden="1">
      <c r="A1129" s="37" t="s">
        <v>386</v>
      </c>
      <c r="B1129" s="37" t="s">
        <v>1286</v>
      </c>
      <c r="C1129" s="37" t="s">
        <v>1286</v>
      </c>
      <c r="D1129" s="37" t="s">
        <v>1288</v>
      </c>
      <c r="E1129" s="37">
        <v>10</v>
      </c>
      <c r="F1129" s="37" t="s">
        <v>394</v>
      </c>
      <c r="G1129" s="37" t="s">
        <v>35</v>
      </c>
      <c r="H1129" s="37" t="s">
        <v>36</v>
      </c>
      <c r="I1129" s="37" t="s">
        <v>37</v>
      </c>
      <c r="J1129" s="65">
        <v>40</v>
      </c>
      <c r="K1129" s="37" t="s">
        <v>1447</v>
      </c>
      <c r="L1129" s="201"/>
      <c r="M1129" s="37">
        <v>1</v>
      </c>
      <c r="N1129" s="37">
        <v>6242704</v>
      </c>
      <c r="O1129" s="37" t="s">
        <v>1450</v>
      </c>
      <c r="P1129" s="37" t="s">
        <v>1449</v>
      </c>
      <c r="Q1129" s="60">
        <v>0</v>
      </c>
      <c r="R1129" s="60">
        <v>15000</v>
      </c>
      <c r="S1129" s="60">
        <v>15000</v>
      </c>
      <c r="T1129" s="37" t="s">
        <v>41</v>
      </c>
      <c r="U1129" s="37" t="s">
        <v>2542</v>
      </c>
      <c r="V1129" s="216" t="s">
        <v>218</v>
      </c>
      <c r="W1129" s="216" t="s">
        <v>398</v>
      </c>
      <c r="X1129" s="217"/>
    </row>
    <row r="1130" spans="1:24" ht="57.75" hidden="1">
      <c r="A1130" s="37" t="s">
        <v>386</v>
      </c>
      <c r="B1130" s="37" t="s">
        <v>1286</v>
      </c>
      <c r="C1130" s="37" t="s">
        <v>1286</v>
      </c>
      <c r="D1130" s="37" t="s">
        <v>1288</v>
      </c>
      <c r="E1130" s="37">
        <v>10</v>
      </c>
      <c r="F1130" s="37" t="s">
        <v>394</v>
      </c>
      <c r="G1130" s="37" t="s">
        <v>35</v>
      </c>
      <c r="H1130" s="37" t="s">
        <v>36</v>
      </c>
      <c r="I1130" s="37" t="s">
        <v>37</v>
      </c>
      <c r="J1130" s="65">
        <v>40</v>
      </c>
      <c r="K1130" s="37" t="s">
        <v>1447</v>
      </c>
      <c r="L1130" s="201"/>
      <c r="M1130" s="37">
        <v>1</v>
      </c>
      <c r="N1130" s="37">
        <v>1568594</v>
      </c>
      <c r="O1130" s="37" t="s">
        <v>1451</v>
      </c>
      <c r="P1130" s="37" t="s">
        <v>1449</v>
      </c>
      <c r="Q1130" s="60">
        <v>0</v>
      </c>
      <c r="R1130" s="60">
        <v>15000</v>
      </c>
      <c r="S1130" s="60">
        <v>15000</v>
      </c>
      <c r="T1130" s="37" t="s">
        <v>41</v>
      </c>
      <c r="U1130" s="37" t="s">
        <v>2542</v>
      </c>
      <c r="V1130" s="216" t="s">
        <v>218</v>
      </c>
      <c r="W1130" s="216" t="s">
        <v>398</v>
      </c>
      <c r="X1130" s="217"/>
    </row>
    <row r="1131" spans="1:24" ht="114" hidden="1">
      <c r="A1131" s="12" t="s">
        <v>386</v>
      </c>
      <c r="B1131" s="12" t="s">
        <v>386</v>
      </c>
      <c r="C1131" s="12" t="s">
        <v>386</v>
      </c>
      <c r="D1131" s="12" t="s">
        <v>393</v>
      </c>
      <c r="E1131" s="12">
        <v>10</v>
      </c>
      <c r="F1131" s="12" t="s">
        <v>394</v>
      </c>
      <c r="G1131" s="12" t="s">
        <v>35</v>
      </c>
      <c r="H1131" s="12" t="s">
        <v>310</v>
      </c>
      <c r="I1131" s="12" t="s">
        <v>37</v>
      </c>
      <c r="J1131" s="62">
        <v>48</v>
      </c>
      <c r="K1131" s="246" t="s">
        <v>395</v>
      </c>
      <c r="L1131" s="201"/>
      <c r="M1131" s="12">
        <v>1</v>
      </c>
      <c r="N1131" s="12">
        <v>1568431</v>
      </c>
      <c r="O1131" s="12" t="s">
        <v>396</v>
      </c>
      <c r="P1131" s="12" t="s">
        <v>397</v>
      </c>
      <c r="Q1131" s="60">
        <v>1000</v>
      </c>
      <c r="R1131" s="60">
        <v>18800</v>
      </c>
      <c r="S1131" s="60">
        <v>19800</v>
      </c>
      <c r="T1131" s="12" t="s">
        <v>41</v>
      </c>
      <c r="U1131" s="27" t="s">
        <v>2254</v>
      </c>
      <c r="V1131" s="12" t="s">
        <v>218</v>
      </c>
      <c r="W1131" s="12" t="s">
        <v>398</v>
      </c>
      <c r="X1131" s="12"/>
    </row>
    <row r="1132" spans="1:24" ht="128.25" hidden="1">
      <c r="A1132" s="12" t="s">
        <v>386</v>
      </c>
      <c r="B1132" s="12" t="s">
        <v>1192</v>
      </c>
      <c r="C1132" s="12" t="s">
        <v>1193</v>
      </c>
      <c r="D1132" s="12" t="s">
        <v>1202</v>
      </c>
      <c r="E1132" s="12">
        <v>20</v>
      </c>
      <c r="F1132" s="12" t="s">
        <v>394</v>
      </c>
      <c r="G1132" s="12" t="s">
        <v>35</v>
      </c>
      <c r="H1132" s="12" t="s">
        <v>310</v>
      </c>
      <c r="I1132" s="12" t="s">
        <v>37</v>
      </c>
      <c r="J1132" s="62">
        <v>48</v>
      </c>
      <c r="K1132" s="12" t="s">
        <v>1206</v>
      </c>
      <c r="L1132" s="201"/>
      <c r="M1132" s="12">
        <v>1</v>
      </c>
      <c r="N1132" s="12">
        <v>2438501</v>
      </c>
      <c r="O1132" s="12" t="s">
        <v>1200</v>
      </c>
      <c r="P1132" s="12" t="s">
        <v>162</v>
      </c>
      <c r="Q1132" s="64">
        <v>3580</v>
      </c>
      <c r="R1132" s="64">
        <v>20200</v>
      </c>
      <c r="S1132" s="64">
        <v>23780</v>
      </c>
      <c r="T1132" s="12" t="s">
        <v>41</v>
      </c>
      <c r="U1132" s="12"/>
      <c r="V1132" s="216" t="s">
        <v>218</v>
      </c>
      <c r="W1132" s="216" t="s">
        <v>398</v>
      </c>
      <c r="X1132" s="217"/>
    </row>
    <row r="1133" spans="1:24" ht="114" hidden="1">
      <c r="A1133" s="37" t="s">
        <v>386</v>
      </c>
      <c r="B1133" s="37" t="s">
        <v>1192</v>
      </c>
      <c r="C1133" s="37" t="s">
        <v>1244</v>
      </c>
      <c r="D1133" s="37" t="s">
        <v>1194</v>
      </c>
      <c r="E1133" s="37">
        <v>15</v>
      </c>
      <c r="F1133" s="37" t="s">
        <v>1196</v>
      </c>
      <c r="G1133" s="37" t="s">
        <v>45</v>
      </c>
      <c r="H1133" s="37" t="s">
        <v>36</v>
      </c>
      <c r="I1133" s="37" t="s">
        <v>37</v>
      </c>
      <c r="J1133" s="62">
        <v>40</v>
      </c>
      <c r="K1133" s="12">
        <v>2020</v>
      </c>
      <c r="L1133" s="201"/>
      <c r="M1133" s="37">
        <v>1</v>
      </c>
      <c r="N1133" s="37" t="s">
        <v>1230</v>
      </c>
      <c r="O1133" s="37" t="s">
        <v>1230</v>
      </c>
      <c r="P1133" s="37" t="s">
        <v>247</v>
      </c>
      <c r="Q1133" s="60">
        <v>0</v>
      </c>
      <c r="R1133" s="60">
        <v>0</v>
      </c>
      <c r="S1133" s="60">
        <v>0</v>
      </c>
      <c r="T1133" s="37" t="s">
        <v>41</v>
      </c>
      <c r="U1133" s="131"/>
      <c r="V1133" s="221" t="s">
        <v>48</v>
      </c>
      <c r="W1133" s="221" t="s">
        <v>163</v>
      </c>
      <c r="X1133" s="219" t="s">
        <v>50</v>
      </c>
    </row>
    <row r="1134" spans="1:24" ht="85.5" hidden="1">
      <c r="A1134" s="37" t="s">
        <v>386</v>
      </c>
      <c r="B1134" s="37" t="s">
        <v>1192</v>
      </c>
      <c r="C1134" s="37" t="s">
        <v>1221</v>
      </c>
      <c r="D1134" s="37" t="s">
        <v>1209</v>
      </c>
      <c r="E1134" s="37">
        <v>20</v>
      </c>
      <c r="F1134" s="37" t="s">
        <v>1229</v>
      </c>
      <c r="G1134" s="37" t="s">
        <v>35</v>
      </c>
      <c r="H1134" s="37" t="s">
        <v>310</v>
      </c>
      <c r="I1134" s="37" t="s">
        <v>37</v>
      </c>
      <c r="J1134" s="62">
        <v>40</v>
      </c>
      <c r="K1134" s="12" t="s">
        <v>1230</v>
      </c>
      <c r="L1134" s="201"/>
      <c r="M1134" s="37">
        <v>1</v>
      </c>
      <c r="N1134" s="37" t="s">
        <v>1230</v>
      </c>
      <c r="O1134" s="168" t="s">
        <v>1231</v>
      </c>
      <c r="P1134" s="37" t="s">
        <v>162</v>
      </c>
      <c r="Q1134" s="60">
        <v>3000</v>
      </c>
      <c r="R1134" s="60">
        <v>18800</v>
      </c>
      <c r="S1134" s="60">
        <v>21800</v>
      </c>
      <c r="T1134" s="37" t="s">
        <v>41</v>
      </c>
      <c r="U1134" s="37"/>
      <c r="V1134" s="131" t="s">
        <v>184</v>
      </c>
      <c r="W1134" s="131" t="s">
        <v>1226</v>
      </c>
      <c r="X1134" s="217"/>
    </row>
    <row r="1135" spans="1:24" ht="128.25" hidden="1">
      <c r="A1135" s="37" t="s">
        <v>386</v>
      </c>
      <c r="B1135" s="37" t="s">
        <v>1192</v>
      </c>
      <c r="C1135" s="37" t="s">
        <v>1256</v>
      </c>
      <c r="D1135" s="37" t="s">
        <v>1257</v>
      </c>
      <c r="E1135" s="37">
        <v>15</v>
      </c>
      <c r="F1135" s="37" t="s">
        <v>1258</v>
      </c>
      <c r="G1135" s="37" t="s">
        <v>145</v>
      </c>
      <c r="H1135" s="37" t="s">
        <v>36</v>
      </c>
      <c r="I1135" s="37" t="s">
        <v>46</v>
      </c>
      <c r="J1135" s="62">
        <v>360</v>
      </c>
      <c r="K1135" s="12" t="s">
        <v>1259</v>
      </c>
      <c r="L1135" s="12" t="s">
        <v>272</v>
      </c>
      <c r="M1135" s="37">
        <v>1</v>
      </c>
      <c r="N1135" s="37">
        <v>1491389</v>
      </c>
      <c r="O1135" s="37" t="s">
        <v>1260</v>
      </c>
      <c r="P1135" s="37" t="s">
        <v>162</v>
      </c>
      <c r="Q1135" s="60">
        <v>0</v>
      </c>
      <c r="R1135" s="60">
        <v>0</v>
      </c>
      <c r="S1135" s="60">
        <v>0</v>
      </c>
      <c r="T1135" s="37" t="s">
        <v>145</v>
      </c>
      <c r="U1135" s="37"/>
      <c r="V1135" s="216" t="s">
        <v>218</v>
      </c>
      <c r="W1135" s="216" t="s">
        <v>398</v>
      </c>
      <c r="X1135" s="217"/>
    </row>
    <row r="1136" spans="1:24" ht="42.75" hidden="1">
      <c r="A1136" s="37" t="s">
        <v>386</v>
      </c>
      <c r="B1136" s="37" t="s">
        <v>1286</v>
      </c>
      <c r="C1136" s="37" t="s">
        <v>1388</v>
      </c>
      <c r="D1136" s="37" t="s">
        <v>1288</v>
      </c>
      <c r="E1136" s="37">
        <v>10</v>
      </c>
      <c r="F1136" s="37" t="s">
        <v>1021</v>
      </c>
      <c r="G1136" s="37" t="s">
        <v>145</v>
      </c>
      <c r="H1136" s="37" t="s">
        <v>36</v>
      </c>
      <c r="I1136" s="37" t="s">
        <v>46</v>
      </c>
      <c r="J1136" s="65">
        <v>120</v>
      </c>
      <c r="K1136" s="37" t="s">
        <v>1389</v>
      </c>
      <c r="L1136" s="37" t="s">
        <v>356</v>
      </c>
      <c r="M1136" s="37">
        <v>1</v>
      </c>
      <c r="N1136" s="238" t="s">
        <v>1390</v>
      </c>
      <c r="O1136" s="37" t="s">
        <v>1391</v>
      </c>
      <c r="P1136" s="37" t="s">
        <v>162</v>
      </c>
      <c r="Q1136" s="60">
        <v>0</v>
      </c>
      <c r="R1136" s="60">
        <v>0</v>
      </c>
      <c r="S1136" s="60">
        <v>0</v>
      </c>
      <c r="T1136" s="37" t="s">
        <v>145</v>
      </c>
      <c r="U1136" s="37"/>
      <c r="V1136" s="216" t="s">
        <v>218</v>
      </c>
      <c r="W1136" s="216" t="s">
        <v>398</v>
      </c>
      <c r="X1136" s="217"/>
    </row>
    <row r="1137" spans="1:24" ht="128.25" hidden="1">
      <c r="A1137" s="37" t="s">
        <v>386</v>
      </c>
      <c r="B1137" s="37" t="s">
        <v>1192</v>
      </c>
      <c r="C1137" s="37" t="s">
        <v>1193</v>
      </c>
      <c r="D1137" s="37" t="s">
        <v>1207</v>
      </c>
      <c r="E1137" s="37">
        <v>20</v>
      </c>
      <c r="F1137" s="37" t="s">
        <v>1208</v>
      </c>
      <c r="G1137" s="37" t="s">
        <v>35</v>
      </c>
      <c r="H1137" s="37" t="s">
        <v>36</v>
      </c>
      <c r="I1137" s="37" t="s">
        <v>46</v>
      </c>
      <c r="J1137" s="62">
        <v>24</v>
      </c>
      <c r="K1137" s="12">
        <v>2020</v>
      </c>
      <c r="L1137" s="201"/>
      <c r="M1137" s="37">
        <v>1</v>
      </c>
      <c r="N1137" s="37">
        <v>1493499</v>
      </c>
      <c r="O1137" s="37" t="s">
        <v>1205</v>
      </c>
      <c r="P1137" s="37" t="s">
        <v>162</v>
      </c>
      <c r="Q1137" s="60">
        <v>0</v>
      </c>
      <c r="R1137" s="60">
        <v>0</v>
      </c>
      <c r="S1137" s="60">
        <v>0</v>
      </c>
      <c r="T1137" s="37" t="s">
        <v>41</v>
      </c>
      <c r="U1137" s="37" t="s">
        <v>2464</v>
      </c>
      <c r="V1137" s="131" t="s">
        <v>48</v>
      </c>
      <c r="W1137" s="216" t="s">
        <v>188</v>
      </c>
      <c r="X1137" s="217"/>
    </row>
    <row r="1138" spans="1:24" ht="128.25" hidden="1">
      <c r="A1138" s="37" t="s">
        <v>386</v>
      </c>
      <c r="B1138" s="37" t="s">
        <v>1192</v>
      </c>
      <c r="C1138" s="37" t="s">
        <v>1256</v>
      </c>
      <c r="D1138" s="37" t="s">
        <v>1257</v>
      </c>
      <c r="E1138" s="37">
        <v>20</v>
      </c>
      <c r="F1138" s="37" t="s">
        <v>1261</v>
      </c>
      <c r="G1138" s="37" t="s">
        <v>35</v>
      </c>
      <c r="H1138" s="37" t="s">
        <v>310</v>
      </c>
      <c r="I1138" s="37" t="s">
        <v>37</v>
      </c>
      <c r="J1138" s="62">
        <v>40</v>
      </c>
      <c r="K1138" s="12" t="s">
        <v>1262</v>
      </c>
      <c r="L1138" s="201"/>
      <c r="M1138" s="37">
        <v>1</v>
      </c>
      <c r="N1138" s="37">
        <v>2091133</v>
      </c>
      <c r="O1138" s="37" t="s">
        <v>1263</v>
      </c>
      <c r="P1138" s="37" t="s">
        <v>268</v>
      </c>
      <c r="Q1138" s="60">
        <v>3279</v>
      </c>
      <c r="R1138" s="60">
        <v>18600</v>
      </c>
      <c r="S1138" s="60">
        <v>21879</v>
      </c>
      <c r="T1138" s="37" t="s">
        <v>41</v>
      </c>
      <c r="U1138" s="37"/>
      <c r="V1138" s="37" t="s">
        <v>1264</v>
      </c>
      <c r="W1138" s="216" t="s">
        <v>1265</v>
      </c>
      <c r="X1138" s="217"/>
    </row>
    <row r="1139" spans="1:24" ht="42.75" hidden="1">
      <c r="A1139" s="37" t="s">
        <v>386</v>
      </c>
      <c r="B1139" s="37" t="s">
        <v>1286</v>
      </c>
      <c r="C1139" s="37" t="s">
        <v>1299</v>
      </c>
      <c r="D1139" s="37" t="s">
        <v>1288</v>
      </c>
      <c r="E1139" s="37">
        <v>10</v>
      </c>
      <c r="F1139" s="37" t="s">
        <v>1300</v>
      </c>
      <c r="G1139" s="37" t="s">
        <v>145</v>
      </c>
      <c r="H1139" s="37" t="s">
        <v>36</v>
      </c>
      <c r="I1139" s="37" t="s">
        <v>46</v>
      </c>
      <c r="J1139" s="65">
        <v>360</v>
      </c>
      <c r="K1139" s="37" t="s">
        <v>1301</v>
      </c>
      <c r="L1139" s="37" t="s">
        <v>759</v>
      </c>
      <c r="M1139" s="37">
        <v>1</v>
      </c>
      <c r="N1139" s="238" t="s">
        <v>1302</v>
      </c>
      <c r="O1139" s="37" t="s">
        <v>1303</v>
      </c>
      <c r="P1139" s="37" t="s">
        <v>162</v>
      </c>
      <c r="Q1139" s="60">
        <v>0</v>
      </c>
      <c r="R1139" s="60">
        <v>0</v>
      </c>
      <c r="S1139" s="60">
        <v>0</v>
      </c>
      <c r="T1139" s="37" t="s">
        <v>145</v>
      </c>
      <c r="U1139" s="37"/>
      <c r="V1139" s="131" t="s">
        <v>866</v>
      </c>
      <c r="W1139" s="216" t="s">
        <v>1304</v>
      </c>
      <c r="X1139" s="217"/>
    </row>
    <row r="1140" spans="1:24" ht="85.5" hidden="1">
      <c r="A1140" s="37" t="s">
        <v>386</v>
      </c>
      <c r="B1140" s="37" t="s">
        <v>1192</v>
      </c>
      <c r="C1140" s="37" t="s">
        <v>1193</v>
      </c>
      <c r="D1140" s="37" t="s">
        <v>1209</v>
      </c>
      <c r="E1140" s="37">
        <v>20</v>
      </c>
      <c r="F1140" s="37" t="s">
        <v>1210</v>
      </c>
      <c r="G1140" s="37" t="s">
        <v>35</v>
      </c>
      <c r="H1140" s="37" t="s">
        <v>36</v>
      </c>
      <c r="I1140" s="37" t="s">
        <v>46</v>
      </c>
      <c r="J1140" s="62">
        <v>180</v>
      </c>
      <c r="K1140" s="12">
        <v>2020</v>
      </c>
      <c r="L1140" s="201"/>
      <c r="M1140" s="37">
        <v>1</v>
      </c>
      <c r="N1140" s="37">
        <v>1492166</v>
      </c>
      <c r="O1140" s="37" t="s">
        <v>1211</v>
      </c>
      <c r="P1140" s="37" t="s">
        <v>162</v>
      </c>
      <c r="Q1140" s="60">
        <v>0</v>
      </c>
      <c r="R1140" s="60">
        <v>0</v>
      </c>
      <c r="S1140" s="60">
        <v>0</v>
      </c>
      <c r="T1140" s="37" t="s">
        <v>41</v>
      </c>
      <c r="U1140" s="37" t="s">
        <v>2465</v>
      </c>
      <c r="V1140" s="131" t="s">
        <v>184</v>
      </c>
      <c r="W1140" s="216" t="s">
        <v>542</v>
      </c>
      <c r="X1140" s="217"/>
    </row>
    <row r="1141" spans="1:24" ht="42.75" hidden="1">
      <c r="A1141" s="37" t="s">
        <v>386</v>
      </c>
      <c r="B1141" s="37" t="s">
        <v>1286</v>
      </c>
      <c r="C1141" s="37" t="s">
        <v>1503</v>
      </c>
      <c r="D1141" s="37" t="s">
        <v>1288</v>
      </c>
      <c r="E1141" s="37">
        <v>10</v>
      </c>
      <c r="F1141" s="37" t="s">
        <v>1504</v>
      </c>
      <c r="G1141" s="37" t="s">
        <v>145</v>
      </c>
      <c r="H1141" s="37" t="s">
        <v>36</v>
      </c>
      <c r="I1141" s="37" t="s">
        <v>46</v>
      </c>
      <c r="J1141" s="65">
        <v>120</v>
      </c>
      <c r="K1141" s="136">
        <v>44044</v>
      </c>
      <c r="L1141" s="37" t="s">
        <v>759</v>
      </c>
      <c r="M1141" s="37">
        <v>1</v>
      </c>
      <c r="N1141" s="238" t="s">
        <v>1505</v>
      </c>
      <c r="O1141" s="37" t="s">
        <v>1506</v>
      </c>
      <c r="P1141" s="37" t="s">
        <v>162</v>
      </c>
      <c r="Q1141" s="60">
        <v>0</v>
      </c>
      <c r="R1141" s="60">
        <v>0</v>
      </c>
      <c r="S1141" s="60">
        <v>0</v>
      </c>
      <c r="T1141" s="37" t="s">
        <v>145</v>
      </c>
      <c r="U1141" s="37"/>
      <c r="V1141" s="37" t="s">
        <v>218</v>
      </c>
      <c r="W1141" s="216" t="s">
        <v>1507</v>
      </c>
      <c r="X1141" s="217"/>
    </row>
    <row r="1142" spans="1:24" ht="85.5" hidden="1">
      <c r="A1142" s="37" t="s">
        <v>386</v>
      </c>
      <c r="B1142" s="37" t="s">
        <v>1192</v>
      </c>
      <c r="C1142" s="37" t="s">
        <v>1193</v>
      </c>
      <c r="D1142" s="37" t="s">
        <v>1209</v>
      </c>
      <c r="E1142" s="37">
        <v>20</v>
      </c>
      <c r="F1142" s="37" t="s">
        <v>1212</v>
      </c>
      <c r="G1142" s="37" t="s">
        <v>45</v>
      </c>
      <c r="H1142" s="37" t="s">
        <v>36</v>
      </c>
      <c r="I1142" s="37" t="s">
        <v>37</v>
      </c>
      <c r="J1142" s="62">
        <v>60</v>
      </c>
      <c r="K1142" s="12">
        <v>2020</v>
      </c>
      <c r="L1142" s="201"/>
      <c r="M1142" s="37">
        <v>1</v>
      </c>
      <c r="N1142" s="37">
        <v>3002067</v>
      </c>
      <c r="O1142" s="37" t="s">
        <v>1197</v>
      </c>
      <c r="P1142" s="12" t="s">
        <v>40</v>
      </c>
      <c r="Q1142" s="60">
        <v>0</v>
      </c>
      <c r="R1142" s="60">
        <v>0</v>
      </c>
      <c r="S1142" s="60">
        <v>0</v>
      </c>
      <c r="T1142" s="37" t="s">
        <v>41</v>
      </c>
      <c r="U1142" s="37" t="s">
        <v>2466</v>
      </c>
      <c r="V1142" s="216" t="s">
        <v>184</v>
      </c>
      <c r="W1142" s="216" t="s">
        <v>248</v>
      </c>
      <c r="X1142" s="215" t="s">
        <v>58</v>
      </c>
    </row>
    <row r="1143" spans="1:24" ht="71.25" hidden="1">
      <c r="A1143" s="37" t="s">
        <v>386</v>
      </c>
      <c r="B1143" s="37" t="s">
        <v>1286</v>
      </c>
      <c r="C1143" s="37" t="s">
        <v>1378</v>
      </c>
      <c r="D1143" s="37" t="s">
        <v>1312</v>
      </c>
      <c r="E1143" s="37">
        <v>10</v>
      </c>
      <c r="F1143" s="37" t="s">
        <v>1379</v>
      </c>
      <c r="G1143" s="37" t="s">
        <v>145</v>
      </c>
      <c r="H1143" s="37" t="s">
        <v>36</v>
      </c>
      <c r="I1143" s="37" t="s">
        <v>46</v>
      </c>
      <c r="J1143" s="65" t="s">
        <v>1380</v>
      </c>
      <c r="K1143" s="37" t="s">
        <v>1381</v>
      </c>
      <c r="L1143" s="37" t="s">
        <v>272</v>
      </c>
      <c r="M1143" s="37">
        <v>1</v>
      </c>
      <c r="N1143" s="238" t="s">
        <v>1382</v>
      </c>
      <c r="O1143" s="37" t="s">
        <v>1383</v>
      </c>
      <c r="P1143" s="37" t="s">
        <v>162</v>
      </c>
      <c r="Q1143" s="60">
        <v>0</v>
      </c>
      <c r="R1143" s="60">
        <v>0</v>
      </c>
      <c r="S1143" s="60">
        <v>0</v>
      </c>
      <c r="T1143" s="37" t="s">
        <v>145</v>
      </c>
      <c r="U1143" s="37" t="s">
        <v>2467</v>
      </c>
      <c r="V1143" s="131" t="s">
        <v>148</v>
      </c>
      <c r="W1143" s="216" t="s">
        <v>149</v>
      </c>
      <c r="X1143" s="217"/>
    </row>
    <row r="1144" spans="1:24" ht="60" hidden="1">
      <c r="A1144" s="37" t="s">
        <v>386</v>
      </c>
      <c r="B1144" s="37" t="s">
        <v>1286</v>
      </c>
      <c r="C1144" s="37" t="s">
        <v>1492</v>
      </c>
      <c r="D1144" s="37" t="s">
        <v>1288</v>
      </c>
      <c r="E1144" s="37">
        <v>10</v>
      </c>
      <c r="F1144" s="37" t="s">
        <v>1493</v>
      </c>
      <c r="G1144" s="37" t="s">
        <v>145</v>
      </c>
      <c r="H1144" s="37" t="s">
        <v>36</v>
      </c>
      <c r="I1144" s="37" t="s">
        <v>37</v>
      </c>
      <c r="J1144" s="65">
        <v>120</v>
      </c>
      <c r="K1144" s="37" t="s">
        <v>1494</v>
      </c>
      <c r="L1144" s="37" t="s">
        <v>152</v>
      </c>
      <c r="M1144" s="37">
        <v>1</v>
      </c>
      <c r="N1144" s="238" t="s">
        <v>1495</v>
      </c>
      <c r="O1144" s="37" t="s">
        <v>1496</v>
      </c>
      <c r="P1144" s="37" t="s">
        <v>162</v>
      </c>
      <c r="Q1144" s="60">
        <v>0</v>
      </c>
      <c r="R1144" s="60">
        <v>0</v>
      </c>
      <c r="S1144" s="60">
        <v>0</v>
      </c>
      <c r="T1144" s="37" t="s">
        <v>145</v>
      </c>
      <c r="U1144" s="131" t="s">
        <v>2543</v>
      </c>
      <c r="V1144" s="131" t="s">
        <v>235</v>
      </c>
      <c r="W1144" s="216" t="s">
        <v>236</v>
      </c>
      <c r="X1144" s="217"/>
    </row>
    <row r="1145" spans="1:24" ht="42.75" hidden="1">
      <c r="A1145" s="37" t="s">
        <v>386</v>
      </c>
      <c r="B1145" s="37" t="s">
        <v>1286</v>
      </c>
      <c r="C1145" s="37" t="s">
        <v>1323</v>
      </c>
      <c r="D1145" s="37" t="s">
        <v>1288</v>
      </c>
      <c r="E1145" s="37">
        <v>10</v>
      </c>
      <c r="F1145" s="37" t="s">
        <v>1324</v>
      </c>
      <c r="G1145" s="37" t="s">
        <v>145</v>
      </c>
      <c r="H1145" s="37" t="s">
        <v>1325</v>
      </c>
      <c r="I1145" s="37" t="s">
        <v>37</v>
      </c>
      <c r="J1145" s="65">
        <v>120</v>
      </c>
      <c r="K1145" s="136">
        <v>44075</v>
      </c>
      <c r="L1145" s="37" t="s">
        <v>216</v>
      </c>
      <c r="M1145" s="37">
        <v>1</v>
      </c>
      <c r="N1145" s="238" t="s">
        <v>1326</v>
      </c>
      <c r="O1145" s="37" t="s">
        <v>1327</v>
      </c>
      <c r="P1145" s="37" t="s">
        <v>107</v>
      </c>
      <c r="Q1145" s="60">
        <v>0</v>
      </c>
      <c r="R1145" s="60">
        <v>0</v>
      </c>
      <c r="S1145" s="60">
        <v>0</v>
      </c>
      <c r="T1145" s="37" t="s">
        <v>145</v>
      </c>
      <c r="U1145" s="37"/>
      <c r="V1145" s="37"/>
      <c r="W1145" s="216" t="s">
        <v>1328</v>
      </c>
      <c r="X1145" s="217"/>
    </row>
    <row r="1146" spans="1:24" ht="57" hidden="1">
      <c r="A1146" s="37" t="s">
        <v>386</v>
      </c>
      <c r="B1146" s="37" t="s">
        <v>1286</v>
      </c>
      <c r="C1146" s="37" t="s">
        <v>1514</v>
      </c>
      <c r="D1146" s="37" t="s">
        <v>1288</v>
      </c>
      <c r="E1146" s="37">
        <v>10</v>
      </c>
      <c r="F1146" s="37" t="s">
        <v>1515</v>
      </c>
      <c r="G1146" s="37" t="s">
        <v>145</v>
      </c>
      <c r="H1146" s="37" t="s">
        <v>265</v>
      </c>
      <c r="I1146" s="37" t="s">
        <v>91</v>
      </c>
      <c r="J1146" s="65" t="s">
        <v>1343</v>
      </c>
      <c r="K1146" s="37" t="s">
        <v>810</v>
      </c>
      <c r="L1146" s="37" t="s">
        <v>759</v>
      </c>
      <c r="M1146" s="37">
        <v>1</v>
      </c>
      <c r="N1146" s="238" t="s">
        <v>1516</v>
      </c>
      <c r="O1146" s="37" t="s">
        <v>1517</v>
      </c>
      <c r="P1146" s="37" t="s">
        <v>162</v>
      </c>
      <c r="Q1146" s="60">
        <v>0</v>
      </c>
      <c r="R1146" s="60">
        <v>0</v>
      </c>
      <c r="S1146" s="60">
        <v>0</v>
      </c>
      <c r="T1146" s="37" t="s">
        <v>145</v>
      </c>
      <c r="U1146" s="37"/>
      <c r="V1146" s="37"/>
      <c r="W1146" s="216" t="s">
        <v>1328</v>
      </c>
      <c r="X1146" s="217"/>
    </row>
    <row r="1147" spans="1:24" ht="42.75" hidden="1">
      <c r="A1147" s="37" t="s">
        <v>386</v>
      </c>
      <c r="B1147" s="37" t="s">
        <v>1286</v>
      </c>
      <c r="C1147" s="37" t="s">
        <v>1518</v>
      </c>
      <c r="D1147" s="37" t="s">
        <v>1288</v>
      </c>
      <c r="E1147" s="37">
        <v>10</v>
      </c>
      <c r="F1147" s="37" t="s">
        <v>1519</v>
      </c>
      <c r="G1147" s="37" t="s">
        <v>145</v>
      </c>
      <c r="H1147" s="37" t="s">
        <v>36</v>
      </c>
      <c r="I1147" s="37" t="s">
        <v>46</v>
      </c>
      <c r="J1147" s="65" t="s">
        <v>1295</v>
      </c>
      <c r="K1147" s="136">
        <v>44013</v>
      </c>
      <c r="L1147" s="37" t="s">
        <v>152</v>
      </c>
      <c r="M1147" s="37">
        <v>1</v>
      </c>
      <c r="N1147" s="238" t="s">
        <v>1520</v>
      </c>
      <c r="O1147" s="37" t="s">
        <v>1521</v>
      </c>
      <c r="P1147" s="37" t="s">
        <v>162</v>
      </c>
      <c r="Q1147" s="60">
        <v>0</v>
      </c>
      <c r="R1147" s="60">
        <v>0</v>
      </c>
      <c r="S1147" s="60">
        <v>0</v>
      </c>
      <c r="T1147" s="37" t="s">
        <v>145</v>
      </c>
      <c r="U1147" s="37"/>
      <c r="V1147" s="216" t="s">
        <v>218</v>
      </c>
      <c r="W1147" s="216" t="s">
        <v>219</v>
      </c>
      <c r="X1147" s="217"/>
    </row>
    <row r="1148" spans="1:24" ht="128.25" hidden="1">
      <c r="A1148" s="37" t="s">
        <v>386</v>
      </c>
      <c r="B1148" s="37" t="s">
        <v>1192</v>
      </c>
      <c r="C1148" s="37" t="s">
        <v>1193</v>
      </c>
      <c r="D1148" s="37" t="s">
        <v>1202</v>
      </c>
      <c r="E1148" s="37">
        <v>20</v>
      </c>
      <c r="F1148" s="37" t="s">
        <v>1213</v>
      </c>
      <c r="G1148" s="37" t="s">
        <v>35</v>
      </c>
      <c r="H1148" s="37" t="s">
        <v>36</v>
      </c>
      <c r="I1148" s="37" t="s">
        <v>37</v>
      </c>
      <c r="J1148" s="62">
        <v>16</v>
      </c>
      <c r="K1148" s="12" t="s">
        <v>1214</v>
      </c>
      <c r="L1148" s="201"/>
      <c r="M1148" s="37">
        <v>1</v>
      </c>
      <c r="N1148" s="37">
        <v>1568595</v>
      </c>
      <c r="O1148" s="37" t="s">
        <v>1201</v>
      </c>
      <c r="P1148" s="37" t="s">
        <v>162</v>
      </c>
      <c r="Q1148" s="60">
        <v>10602</v>
      </c>
      <c r="R1148" s="60">
        <v>14600</v>
      </c>
      <c r="S1148" s="60">
        <v>25202</v>
      </c>
      <c r="T1148" s="37" t="s">
        <v>41</v>
      </c>
      <c r="U1148" s="37"/>
      <c r="V1148" s="216" t="s">
        <v>184</v>
      </c>
      <c r="W1148" s="131" t="s">
        <v>799</v>
      </c>
      <c r="X1148" s="217"/>
    </row>
    <row r="1149" spans="1:24" ht="74.25" hidden="1">
      <c r="A1149" s="37" t="s">
        <v>386</v>
      </c>
      <c r="B1149" s="37" t="s">
        <v>1286</v>
      </c>
      <c r="C1149" s="37" t="s">
        <v>1352</v>
      </c>
      <c r="D1149" s="37" t="s">
        <v>1312</v>
      </c>
      <c r="E1149" s="37">
        <v>10</v>
      </c>
      <c r="F1149" s="37" t="s">
        <v>1353</v>
      </c>
      <c r="G1149" s="37" t="s">
        <v>145</v>
      </c>
      <c r="H1149" s="37" t="s">
        <v>36</v>
      </c>
      <c r="I1149" s="37" t="s">
        <v>46</v>
      </c>
      <c r="J1149" s="65" t="s">
        <v>1295</v>
      </c>
      <c r="K1149" s="37" t="s">
        <v>1354</v>
      </c>
      <c r="L1149" s="37" t="s">
        <v>152</v>
      </c>
      <c r="M1149" s="37">
        <v>1</v>
      </c>
      <c r="N1149" s="238" t="s">
        <v>1355</v>
      </c>
      <c r="O1149" s="37" t="s">
        <v>1356</v>
      </c>
      <c r="P1149" s="37" t="s">
        <v>40</v>
      </c>
      <c r="Q1149" s="60">
        <v>0</v>
      </c>
      <c r="R1149" s="60">
        <v>0</v>
      </c>
      <c r="S1149" s="60">
        <v>0</v>
      </c>
      <c r="T1149" s="37" t="s">
        <v>145</v>
      </c>
      <c r="U1149" s="37" t="s">
        <v>2544</v>
      </c>
      <c r="V1149" s="131" t="s">
        <v>92</v>
      </c>
      <c r="W1149" s="216" t="s">
        <v>517</v>
      </c>
      <c r="X1149" s="217"/>
    </row>
    <row r="1150" spans="1:24" ht="128.25" hidden="1">
      <c r="A1150" s="37" t="s">
        <v>386</v>
      </c>
      <c r="B1150" s="37" t="s">
        <v>1286</v>
      </c>
      <c r="C1150" s="37" t="s">
        <v>1522</v>
      </c>
      <c r="D1150" s="37" t="s">
        <v>1508</v>
      </c>
      <c r="E1150" s="37">
        <v>12</v>
      </c>
      <c r="F1150" s="37" t="s">
        <v>1523</v>
      </c>
      <c r="G1150" s="37" t="s">
        <v>145</v>
      </c>
      <c r="H1150" s="37" t="s">
        <v>36</v>
      </c>
      <c r="I1150" s="37" t="s">
        <v>46</v>
      </c>
      <c r="J1150" s="65" t="s">
        <v>1407</v>
      </c>
      <c r="K1150" s="37" t="s">
        <v>1524</v>
      </c>
      <c r="L1150" s="37" t="s">
        <v>566</v>
      </c>
      <c r="M1150" s="37">
        <v>1</v>
      </c>
      <c r="N1150" s="238" t="s">
        <v>1525</v>
      </c>
      <c r="O1150" s="37" t="s">
        <v>1526</v>
      </c>
      <c r="P1150" s="37" t="s">
        <v>162</v>
      </c>
      <c r="Q1150" s="60">
        <v>0</v>
      </c>
      <c r="R1150" s="60">
        <v>0</v>
      </c>
      <c r="S1150" s="60">
        <v>0</v>
      </c>
      <c r="T1150" s="37" t="s">
        <v>145</v>
      </c>
      <c r="U1150" s="37"/>
      <c r="V1150" s="37" t="s">
        <v>42</v>
      </c>
      <c r="W1150" s="216" t="s">
        <v>1029</v>
      </c>
      <c r="X1150" s="217"/>
    </row>
    <row r="1151" spans="1:24" ht="42.75" hidden="1">
      <c r="A1151" s="37" t="s">
        <v>386</v>
      </c>
      <c r="B1151" s="37" t="s">
        <v>1286</v>
      </c>
      <c r="C1151" s="37" t="s">
        <v>1497</v>
      </c>
      <c r="D1151" s="37" t="s">
        <v>1288</v>
      </c>
      <c r="E1151" s="37">
        <v>10</v>
      </c>
      <c r="F1151" s="37" t="s">
        <v>1498</v>
      </c>
      <c r="G1151" s="37" t="s">
        <v>145</v>
      </c>
      <c r="H1151" s="37" t="s">
        <v>36</v>
      </c>
      <c r="I1151" s="37" t="s">
        <v>46</v>
      </c>
      <c r="J1151" s="65">
        <v>360</v>
      </c>
      <c r="K1151" s="37" t="s">
        <v>1499</v>
      </c>
      <c r="L1151" s="37" t="s">
        <v>147</v>
      </c>
      <c r="M1151" s="37">
        <v>1</v>
      </c>
      <c r="N1151" s="238" t="s">
        <v>1500</v>
      </c>
      <c r="O1151" s="37" t="s">
        <v>1501</v>
      </c>
      <c r="P1151" s="37" t="s">
        <v>162</v>
      </c>
      <c r="Q1151" s="60">
        <v>0</v>
      </c>
      <c r="R1151" s="60">
        <v>0</v>
      </c>
      <c r="S1151" s="60">
        <v>0</v>
      </c>
      <c r="T1151" s="37" t="s">
        <v>145</v>
      </c>
      <c r="U1151" s="37"/>
      <c r="V1151" s="37" t="s">
        <v>176</v>
      </c>
      <c r="W1151" s="216" t="s">
        <v>1502</v>
      </c>
      <c r="X1151" s="217"/>
    </row>
    <row r="1152" spans="1:24" ht="42.75">
      <c r="A1152" s="37" t="s">
        <v>386</v>
      </c>
      <c r="B1152" s="37" t="s">
        <v>1286</v>
      </c>
      <c r="C1152" s="37" t="s">
        <v>1415</v>
      </c>
      <c r="D1152" s="37" t="s">
        <v>1288</v>
      </c>
      <c r="E1152" s="37">
        <v>10</v>
      </c>
      <c r="F1152" s="37" t="s">
        <v>1427</v>
      </c>
      <c r="G1152" s="37" t="s">
        <v>145</v>
      </c>
      <c r="H1152" s="37" t="s">
        <v>36</v>
      </c>
      <c r="I1152" s="37" t="s">
        <v>46</v>
      </c>
      <c r="J1152" s="65">
        <v>360</v>
      </c>
      <c r="K1152" s="37" t="s">
        <v>1428</v>
      </c>
      <c r="L1152" s="37" t="s">
        <v>566</v>
      </c>
      <c r="M1152" s="37">
        <v>1</v>
      </c>
      <c r="N1152" s="37">
        <v>1492975</v>
      </c>
      <c r="O1152" s="37" t="s">
        <v>1429</v>
      </c>
      <c r="P1152" s="37" t="s">
        <v>162</v>
      </c>
      <c r="Q1152" s="60">
        <v>0</v>
      </c>
      <c r="R1152" s="60">
        <v>0</v>
      </c>
      <c r="S1152" s="60">
        <v>0</v>
      </c>
      <c r="T1152" s="37" t="s">
        <v>145</v>
      </c>
      <c r="V1152" s="131" t="s">
        <v>201</v>
      </c>
      <c r="W1152" s="131" t="s">
        <v>202</v>
      </c>
      <c r="X1152" s="217"/>
    </row>
    <row r="1153" spans="1:24" ht="42.75" hidden="1">
      <c r="A1153" s="37" t="s">
        <v>386</v>
      </c>
      <c r="B1153" s="37" t="s">
        <v>1286</v>
      </c>
      <c r="C1153" s="37" t="s">
        <v>1329</v>
      </c>
      <c r="D1153" s="37" t="s">
        <v>1288</v>
      </c>
      <c r="E1153" s="37">
        <v>10</v>
      </c>
      <c r="F1153" s="37" t="s">
        <v>1330</v>
      </c>
      <c r="G1153" s="37" t="s">
        <v>145</v>
      </c>
      <c r="H1153" s="37" t="s">
        <v>36</v>
      </c>
      <c r="I1153" s="37" t="s">
        <v>46</v>
      </c>
      <c r="J1153" s="65" t="s">
        <v>1295</v>
      </c>
      <c r="K1153" s="37" t="s">
        <v>1331</v>
      </c>
      <c r="L1153" s="65" t="s">
        <v>224</v>
      </c>
      <c r="M1153" s="37">
        <v>1</v>
      </c>
      <c r="N1153" s="238" t="s">
        <v>1332</v>
      </c>
      <c r="O1153" s="37" t="s">
        <v>1333</v>
      </c>
      <c r="P1153" s="37" t="s">
        <v>40</v>
      </c>
      <c r="Q1153" s="60">
        <v>0</v>
      </c>
      <c r="R1153" s="60">
        <v>0</v>
      </c>
      <c r="S1153" s="60">
        <v>0</v>
      </c>
      <c r="T1153" s="37" t="s">
        <v>145</v>
      </c>
      <c r="U1153" s="37"/>
      <c r="V1153" s="210" t="s">
        <v>48</v>
      </c>
      <c r="W1153" s="216" t="s">
        <v>941</v>
      </c>
      <c r="X1153" s="217"/>
    </row>
    <row r="1154" spans="1:24" ht="57" hidden="1">
      <c r="A1154" s="37" t="s">
        <v>386</v>
      </c>
      <c r="B1154" s="37" t="s">
        <v>1286</v>
      </c>
      <c r="C1154" s="37" t="s">
        <v>1305</v>
      </c>
      <c r="D1154" s="37" t="s">
        <v>1288</v>
      </c>
      <c r="E1154" s="37">
        <v>10</v>
      </c>
      <c r="F1154" s="37" t="s">
        <v>1306</v>
      </c>
      <c r="G1154" s="37" t="s">
        <v>145</v>
      </c>
      <c r="H1154" s="37" t="s">
        <v>36</v>
      </c>
      <c r="I1154" s="37" t="s">
        <v>46</v>
      </c>
      <c r="J1154" s="65" t="s">
        <v>1295</v>
      </c>
      <c r="K1154" s="37" t="s">
        <v>1307</v>
      </c>
      <c r="L1154" s="37" t="s">
        <v>152</v>
      </c>
      <c r="M1154" s="37">
        <v>1</v>
      </c>
      <c r="N1154" s="238" t="s">
        <v>1308</v>
      </c>
      <c r="O1154" s="37" t="s">
        <v>1309</v>
      </c>
      <c r="P1154" s="37" t="s">
        <v>1310</v>
      </c>
      <c r="Q1154" s="60">
        <v>0</v>
      </c>
      <c r="R1154" s="60">
        <v>0</v>
      </c>
      <c r="S1154" s="60">
        <v>0</v>
      </c>
      <c r="T1154" s="37" t="s">
        <v>145</v>
      </c>
      <c r="U1154" s="131" t="s">
        <v>2418</v>
      </c>
      <c r="V1154" s="131"/>
      <c r="W1154" s="216" t="s">
        <v>1304</v>
      </c>
      <c r="X1154" s="217"/>
    </row>
    <row r="1155" spans="1:24" ht="128.25" hidden="1">
      <c r="A1155" s="37" t="s">
        <v>386</v>
      </c>
      <c r="B1155" s="37" t="s">
        <v>1192</v>
      </c>
      <c r="C1155" s="37" t="s">
        <v>1256</v>
      </c>
      <c r="D1155" s="37" t="s">
        <v>1257</v>
      </c>
      <c r="E1155" s="37">
        <v>15</v>
      </c>
      <c r="F1155" s="37" t="s">
        <v>1266</v>
      </c>
      <c r="G1155" s="37" t="s">
        <v>145</v>
      </c>
      <c r="H1155" s="37" t="s">
        <v>36</v>
      </c>
      <c r="I1155" s="37" t="s">
        <v>46</v>
      </c>
      <c r="J1155" s="62">
        <v>180</v>
      </c>
      <c r="K1155" s="12" t="s">
        <v>1267</v>
      </c>
      <c r="L1155" s="12" t="s">
        <v>147</v>
      </c>
      <c r="M1155" s="37">
        <v>1</v>
      </c>
      <c r="N1155" s="37">
        <v>1036991</v>
      </c>
      <c r="O1155" s="37" t="s">
        <v>1268</v>
      </c>
      <c r="P1155" s="37" t="s">
        <v>162</v>
      </c>
      <c r="Q1155" s="60">
        <v>0</v>
      </c>
      <c r="R1155" s="60">
        <v>0</v>
      </c>
      <c r="S1155" s="60">
        <v>0</v>
      </c>
      <c r="T1155" s="37" t="s">
        <v>145</v>
      </c>
      <c r="U1155" s="37"/>
      <c r="V1155" s="216" t="s">
        <v>218</v>
      </c>
      <c r="W1155" s="216" t="s">
        <v>219</v>
      </c>
      <c r="X1155" s="217"/>
    </row>
    <row r="1156" spans="1:24" ht="114" hidden="1">
      <c r="A1156" s="37" t="s">
        <v>386</v>
      </c>
      <c r="B1156" s="37" t="s">
        <v>1286</v>
      </c>
      <c r="C1156" s="37" t="s">
        <v>1329</v>
      </c>
      <c r="D1156" s="37" t="s">
        <v>1288</v>
      </c>
      <c r="E1156" s="37">
        <v>10</v>
      </c>
      <c r="F1156" s="37" t="s">
        <v>1334</v>
      </c>
      <c r="G1156" s="37" t="s">
        <v>145</v>
      </c>
      <c r="H1156" s="37" t="s">
        <v>36</v>
      </c>
      <c r="I1156" s="37" t="s">
        <v>46</v>
      </c>
      <c r="J1156" s="65" t="s">
        <v>1314</v>
      </c>
      <c r="K1156" s="37" t="s">
        <v>1335</v>
      </c>
      <c r="L1156" s="37" t="s">
        <v>632</v>
      </c>
      <c r="M1156" s="37">
        <v>1</v>
      </c>
      <c r="N1156" s="238" t="s">
        <v>1336</v>
      </c>
      <c r="O1156" s="37" t="s">
        <v>1337</v>
      </c>
      <c r="P1156" s="37" t="s">
        <v>1338</v>
      </c>
      <c r="Q1156" s="60">
        <v>0</v>
      </c>
      <c r="R1156" s="60">
        <v>0</v>
      </c>
      <c r="S1156" s="60">
        <v>0</v>
      </c>
      <c r="T1156" s="37" t="s">
        <v>145</v>
      </c>
      <c r="U1156" s="37" t="s">
        <v>2544</v>
      </c>
      <c r="V1156" s="131" t="s">
        <v>92</v>
      </c>
      <c r="W1156" s="131" t="s">
        <v>93</v>
      </c>
      <c r="X1156" s="219" t="s">
        <v>50</v>
      </c>
    </row>
    <row r="1157" spans="1:24" ht="128.25" hidden="1">
      <c r="A1157" s="37" t="s">
        <v>386</v>
      </c>
      <c r="B1157" s="37" t="s">
        <v>1286</v>
      </c>
      <c r="C1157" s="37" t="s">
        <v>1433</v>
      </c>
      <c r="D1157" s="37" t="s">
        <v>1434</v>
      </c>
      <c r="E1157" s="37">
        <v>10</v>
      </c>
      <c r="F1157" s="37" t="s">
        <v>1435</v>
      </c>
      <c r="G1157" s="37" t="s">
        <v>35</v>
      </c>
      <c r="H1157" s="37" t="s">
        <v>1074</v>
      </c>
      <c r="I1157" s="37" t="s">
        <v>37</v>
      </c>
      <c r="J1157" s="65">
        <v>40</v>
      </c>
      <c r="K1157" s="136">
        <v>44044</v>
      </c>
      <c r="L1157" s="201"/>
      <c r="M1157" s="37">
        <v>1</v>
      </c>
      <c r="N1157" s="238" t="s">
        <v>1436</v>
      </c>
      <c r="O1157" s="37" t="s">
        <v>1437</v>
      </c>
      <c r="P1157" s="37" t="s">
        <v>1438</v>
      </c>
      <c r="Q1157" s="60">
        <v>1050</v>
      </c>
      <c r="R1157" s="60">
        <v>0</v>
      </c>
      <c r="S1157" s="60">
        <v>1050</v>
      </c>
      <c r="T1157" s="37" t="s">
        <v>68</v>
      </c>
      <c r="U1157" s="37"/>
      <c r="V1157" s="216" t="s">
        <v>56</v>
      </c>
      <c r="W1157" s="216" t="s">
        <v>57</v>
      </c>
      <c r="X1157" s="217"/>
    </row>
    <row r="1158" spans="1:24" ht="128.25" hidden="1">
      <c r="A1158" s="37" t="s">
        <v>386</v>
      </c>
      <c r="B1158" s="37" t="s">
        <v>1286</v>
      </c>
      <c r="C1158" s="37" t="s">
        <v>1433</v>
      </c>
      <c r="D1158" s="37" t="s">
        <v>1434</v>
      </c>
      <c r="E1158" s="37">
        <v>10</v>
      </c>
      <c r="F1158" s="37" t="s">
        <v>1435</v>
      </c>
      <c r="G1158" s="37" t="s">
        <v>35</v>
      </c>
      <c r="H1158" s="37" t="s">
        <v>1074</v>
      </c>
      <c r="I1158" s="37" t="s">
        <v>37</v>
      </c>
      <c r="J1158" s="65">
        <v>40</v>
      </c>
      <c r="K1158" s="136">
        <v>44044</v>
      </c>
      <c r="L1158" s="201"/>
      <c r="M1158" s="37">
        <v>1</v>
      </c>
      <c r="N1158" s="238">
        <v>1501744</v>
      </c>
      <c r="O1158" s="37" t="s">
        <v>1439</v>
      </c>
      <c r="P1158" s="37" t="s">
        <v>1438</v>
      </c>
      <c r="Q1158" s="60">
        <v>1050</v>
      </c>
      <c r="R1158" s="60">
        <v>0</v>
      </c>
      <c r="S1158" s="60">
        <v>1050</v>
      </c>
      <c r="T1158" s="37" t="s">
        <v>68</v>
      </c>
      <c r="U1158" s="37"/>
      <c r="V1158" s="216" t="s">
        <v>56</v>
      </c>
      <c r="W1158" s="216" t="s">
        <v>57</v>
      </c>
      <c r="X1158" s="217"/>
    </row>
    <row r="1159" spans="1:24" ht="128.25" hidden="1">
      <c r="A1159" s="37" t="s">
        <v>386</v>
      </c>
      <c r="B1159" s="37" t="s">
        <v>1286</v>
      </c>
      <c r="C1159" s="37" t="s">
        <v>1433</v>
      </c>
      <c r="D1159" s="37" t="s">
        <v>1434</v>
      </c>
      <c r="E1159" s="37">
        <v>10</v>
      </c>
      <c r="F1159" s="37" t="s">
        <v>1435</v>
      </c>
      <c r="G1159" s="37" t="s">
        <v>35</v>
      </c>
      <c r="H1159" s="37" t="s">
        <v>1074</v>
      </c>
      <c r="I1159" s="37" t="s">
        <v>37</v>
      </c>
      <c r="J1159" s="65">
        <v>40</v>
      </c>
      <c r="K1159" s="136">
        <v>44044</v>
      </c>
      <c r="L1159" s="201"/>
      <c r="M1159" s="37">
        <v>1</v>
      </c>
      <c r="N1159" s="238">
        <v>1579572</v>
      </c>
      <c r="O1159" s="37" t="s">
        <v>1440</v>
      </c>
      <c r="P1159" s="37" t="s">
        <v>40</v>
      </c>
      <c r="Q1159" s="60">
        <v>1050</v>
      </c>
      <c r="R1159" s="60">
        <v>0</v>
      </c>
      <c r="S1159" s="60">
        <v>1050</v>
      </c>
      <c r="T1159" s="37" t="s">
        <v>68</v>
      </c>
      <c r="U1159" s="37"/>
      <c r="V1159" s="216" t="s">
        <v>56</v>
      </c>
      <c r="W1159" s="216" t="s">
        <v>57</v>
      </c>
      <c r="X1159" s="217"/>
    </row>
    <row r="1160" spans="1:24" ht="85.5" hidden="1">
      <c r="A1160" s="37" t="s">
        <v>386</v>
      </c>
      <c r="B1160" s="37" t="s">
        <v>1192</v>
      </c>
      <c r="C1160" s="37" t="s">
        <v>1192</v>
      </c>
      <c r="D1160" s="37" t="s">
        <v>1209</v>
      </c>
      <c r="E1160" s="37">
        <v>20</v>
      </c>
      <c r="F1160" s="37" t="s">
        <v>1238</v>
      </c>
      <c r="G1160" s="37" t="s">
        <v>145</v>
      </c>
      <c r="H1160" s="37" t="s">
        <v>36</v>
      </c>
      <c r="I1160" s="37" t="s">
        <v>46</v>
      </c>
      <c r="J1160" s="62">
        <v>360</v>
      </c>
      <c r="K1160" s="12" t="s">
        <v>1239</v>
      </c>
      <c r="L1160" s="12" t="s">
        <v>759</v>
      </c>
      <c r="M1160" s="37">
        <v>1</v>
      </c>
      <c r="N1160" s="37">
        <v>1492601</v>
      </c>
      <c r="O1160" s="37" t="s">
        <v>1240</v>
      </c>
      <c r="P1160" s="37" t="s">
        <v>162</v>
      </c>
      <c r="Q1160" s="60">
        <v>0</v>
      </c>
      <c r="R1160" s="60">
        <v>0</v>
      </c>
      <c r="S1160" s="60">
        <v>0</v>
      </c>
      <c r="T1160" s="37" t="s">
        <v>145</v>
      </c>
      <c r="U1160" s="37"/>
      <c r="V1160" s="210" t="s">
        <v>148</v>
      </c>
      <c r="W1160" s="216" t="s">
        <v>225</v>
      </c>
      <c r="X1160" s="217"/>
    </row>
    <row r="1161" spans="1:24" ht="128.25" hidden="1">
      <c r="A1161" s="37" t="s">
        <v>386</v>
      </c>
      <c r="B1161" s="37" t="s">
        <v>1286</v>
      </c>
      <c r="C1161" s="37" t="s">
        <v>1352</v>
      </c>
      <c r="D1161" s="37" t="s">
        <v>1312</v>
      </c>
      <c r="E1161" s="37">
        <v>10</v>
      </c>
      <c r="F1161" s="37" t="s">
        <v>1357</v>
      </c>
      <c r="G1161" s="37" t="s">
        <v>145</v>
      </c>
      <c r="H1161" s="37" t="s">
        <v>36</v>
      </c>
      <c r="I1161" s="37" t="s">
        <v>46</v>
      </c>
      <c r="J1161" s="65" t="s">
        <v>1358</v>
      </c>
      <c r="K1161" s="37" t="s">
        <v>1359</v>
      </c>
      <c r="L1161" s="37" t="s">
        <v>272</v>
      </c>
      <c r="M1161" s="37">
        <v>1</v>
      </c>
      <c r="N1161" s="37">
        <v>1489273</v>
      </c>
      <c r="O1161" s="37" t="s">
        <v>1360</v>
      </c>
      <c r="P1161" s="37" t="s">
        <v>107</v>
      </c>
      <c r="Q1161" s="60">
        <v>0</v>
      </c>
      <c r="R1161" s="60">
        <v>0</v>
      </c>
      <c r="S1161" s="60">
        <v>0</v>
      </c>
      <c r="T1161" s="37" t="s">
        <v>145</v>
      </c>
      <c r="U1161" s="37" t="s">
        <v>2544</v>
      </c>
      <c r="V1161" s="131" t="s">
        <v>92</v>
      </c>
      <c r="W1161" s="131" t="s">
        <v>93</v>
      </c>
      <c r="X1161" s="219" t="s">
        <v>50</v>
      </c>
    </row>
    <row r="1162" spans="1:24" ht="128.25" hidden="1">
      <c r="A1162" s="37" t="s">
        <v>386</v>
      </c>
      <c r="B1162" s="37" t="s">
        <v>1192</v>
      </c>
      <c r="C1162" s="37" t="s">
        <v>1221</v>
      </c>
      <c r="D1162" s="37" t="s">
        <v>1202</v>
      </c>
      <c r="E1162" s="37">
        <v>20</v>
      </c>
      <c r="F1162" s="37" t="s">
        <v>1232</v>
      </c>
      <c r="G1162" s="37" t="s">
        <v>35</v>
      </c>
      <c r="H1162" s="37" t="s">
        <v>310</v>
      </c>
      <c r="I1162" s="37" t="s">
        <v>37</v>
      </c>
      <c r="J1162" s="62">
        <v>16</v>
      </c>
      <c r="K1162" s="12" t="s">
        <v>1233</v>
      </c>
      <c r="L1162" s="201"/>
      <c r="M1162" s="37">
        <v>1</v>
      </c>
      <c r="N1162" s="37">
        <v>2211165</v>
      </c>
      <c r="O1162" s="168" t="s">
        <v>1231</v>
      </c>
      <c r="P1162" s="37" t="s">
        <v>162</v>
      </c>
      <c r="Q1162" s="60">
        <v>3000</v>
      </c>
      <c r="R1162" s="60">
        <v>11100</v>
      </c>
      <c r="S1162" s="60">
        <v>14100</v>
      </c>
      <c r="T1162" s="37" t="s">
        <v>41</v>
      </c>
      <c r="U1162" s="37"/>
      <c r="V1162" s="131" t="s">
        <v>184</v>
      </c>
      <c r="W1162" s="131" t="s">
        <v>1226</v>
      </c>
      <c r="X1162" s="217"/>
    </row>
    <row r="1163" spans="1:24" ht="128.25" hidden="1">
      <c r="A1163" s="37" t="s">
        <v>386</v>
      </c>
      <c r="B1163" s="37" t="s">
        <v>1192</v>
      </c>
      <c r="C1163" s="37" t="s">
        <v>1256</v>
      </c>
      <c r="D1163" s="37" t="s">
        <v>1257</v>
      </c>
      <c r="E1163" s="37">
        <v>20</v>
      </c>
      <c r="F1163" s="37" t="s">
        <v>1269</v>
      </c>
      <c r="G1163" s="37" t="s">
        <v>35</v>
      </c>
      <c r="H1163" s="37" t="s">
        <v>1060</v>
      </c>
      <c r="I1163" s="37" t="s">
        <v>37</v>
      </c>
      <c r="J1163" s="62">
        <v>32</v>
      </c>
      <c r="K1163" s="12" t="s">
        <v>1270</v>
      </c>
      <c r="L1163" s="201"/>
      <c r="M1163" s="37">
        <v>1</v>
      </c>
      <c r="N1163" s="37" t="s">
        <v>1271</v>
      </c>
      <c r="O1163" s="37" t="s">
        <v>1272</v>
      </c>
      <c r="P1163" s="37" t="s">
        <v>162</v>
      </c>
      <c r="Q1163" s="60">
        <v>800</v>
      </c>
      <c r="R1163" s="60">
        <v>2250</v>
      </c>
      <c r="S1163" s="60">
        <v>3050</v>
      </c>
      <c r="T1163" s="37" t="s">
        <v>41</v>
      </c>
      <c r="U1163" s="37"/>
      <c r="V1163" s="210" t="s">
        <v>148</v>
      </c>
      <c r="W1163" s="216" t="s">
        <v>225</v>
      </c>
      <c r="X1163" s="217"/>
    </row>
    <row r="1164" spans="1:24" ht="85.5" hidden="1">
      <c r="A1164" s="37" t="s">
        <v>386</v>
      </c>
      <c r="B1164" s="37" t="s">
        <v>1192</v>
      </c>
      <c r="C1164" s="37" t="s">
        <v>1193</v>
      </c>
      <c r="D1164" s="37" t="s">
        <v>1209</v>
      </c>
      <c r="E1164" s="37">
        <v>20</v>
      </c>
      <c r="F1164" s="37" t="s">
        <v>1215</v>
      </c>
      <c r="G1164" s="37" t="s">
        <v>35</v>
      </c>
      <c r="H1164" s="37" t="s">
        <v>36</v>
      </c>
      <c r="I1164" s="37" t="s">
        <v>46</v>
      </c>
      <c r="J1164" s="62">
        <v>180</v>
      </c>
      <c r="K1164" s="12">
        <v>2020</v>
      </c>
      <c r="L1164" s="201"/>
      <c r="M1164" s="37">
        <v>1</v>
      </c>
      <c r="N1164" s="37">
        <v>1493499</v>
      </c>
      <c r="O1164" s="37" t="s">
        <v>1205</v>
      </c>
      <c r="P1164" s="37" t="s">
        <v>162</v>
      </c>
      <c r="Q1164" s="60">
        <v>160</v>
      </c>
      <c r="R1164" s="60">
        <v>0</v>
      </c>
      <c r="S1164" s="60">
        <v>160</v>
      </c>
      <c r="T1164" s="37" t="s">
        <v>41</v>
      </c>
      <c r="U1164" s="37"/>
      <c r="V1164" s="227" t="s">
        <v>218</v>
      </c>
      <c r="W1164" s="216" t="s">
        <v>568</v>
      </c>
      <c r="X1164" s="217"/>
    </row>
    <row r="1165" spans="1:24" ht="156.75" hidden="1">
      <c r="A1165" s="37" t="s">
        <v>386</v>
      </c>
      <c r="B1165" s="37" t="s">
        <v>1192</v>
      </c>
      <c r="C1165" s="37" t="s">
        <v>1256</v>
      </c>
      <c r="D1165" s="37" t="s">
        <v>1273</v>
      </c>
      <c r="E1165" s="37">
        <v>20</v>
      </c>
      <c r="F1165" s="37" t="s">
        <v>1274</v>
      </c>
      <c r="G1165" s="37" t="s">
        <v>35</v>
      </c>
      <c r="H1165" s="37" t="s">
        <v>36</v>
      </c>
      <c r="I1165" s="37" t="s">
        <v>37</v>
      </c>
      <c r="J1165" s="62">
        <v>80</v>
      </c>
      <c r="K1165" s="12" t="s">
        <v>1275</v>
      </c>
      <c r="L1165" s="201"/>
      <c r="M1165" s="37">
        <v>1</v>
      </c>
      <c r="N1165" s="37">
        <v>1036991</v>
      </c>
      <c r="O1165" s="37" t="s">
        <v>1276</v>
      </c>
      <c r="P1165" s="37" t="s">
        <v>162</v>
      </c>
      <c r="Q1165" s="60">
        <v>3000</v>
      </c>
      <c r="R1165" s="60">
        <v>28600</v>
      </c>
      <c r="S1165" s="60">
        <v>28600</v>
      </c>
      <c r="T1165" s="37" t="s">
        <v>41</v>
      </c>
      <c r="U1165" s="37"/>
      <c r="V1165" s="131" t="s">
        <v>184</v>
      </c>
      <c r="W1165" s="131" t="s">
        <v>1226</v>
      </c>
      <c r="X1165" s="217"/>
    </row>
    <row r="1166" spans="1:24" ht="85.5" hidden="1">
      <c r="A1166" s="37" t="s">
        <v>386</v>
      </c>
      <c r="B1166" s="37" t="s">
        <v>386</v>
      </c>
      <c r="C1166" s="37" t="s">
        <v>386</v>
      </c>
      <c r="D1166" s="37" t="s">
        <v>362</v>
      </c>
      <c r="E1166" s="37">
        <v>10</v>
      </c>
      <c r="F1166" s="37" t="s">
        <v>399</v>
      </c>
      <c r="G1166" s="37" t="s">
        <v>35</v>
      </c>
      <c r="H1166" s="37" t="s">
        <v>36</v>
      </c>
      <c r="I1166" s="37" t="s">
        <v>37</v>
      </c>
      <c r="J1166" s="62">
        <v>32</v>
      </c>
      <c r="K1166" s="12">
        <v>2020</v>
      </c>
      <c r="L1166" s="201"/>
      <c r="M1166" s="37">
        <v>2</v>
      </c>
      <c r="N1166" s="37" t="s">
        <v>400</v>
      </c>
      <c r="O1166" s="37" t="s">
        <v>401</v>
      </c>
      <c r="P1166" s="37" t="s">
        <v>397</v>
      </c>
      <c r="Q1166" s="60">
        <v>0</v>
      </c>
      <c r="R1166" s="60">
        <v>0</v>
      </c>
      <c r="S1166" s="60">
        <v>0</v>
      </c>
      <c r="T1166" s="37" t="s">
        <v>235</v>
      </c>
      <c r="U1166" s="37"/>
      <c r="V1166" s="131" t="s">
        <v>235</v>
      </c>
      <c r="W1166" s="216" t="s">
        <v>236</v>
      </c>
      <c r="X1166" s="217"/>
    </row>
    <row r="1167" spans="1:24" ht="42.75" hidden="1">
      <c r="A1167" s="37" t="s">
        <v>386</v>
      </c>
      <c r="B1167" s="37" t="s">
        <v>1286</v>
      </c>
      <c r="C1167" s="37" t="s">
        <v>1384</v>
      </c>
      <c r="D1167" s="37" t="s">
        <v>1288</v>
      </c>
      <c r="E1167" s="37">
        <v>10</v>
      </c>
      <c r="F1167" s="37" t="s">
        <v>1385</v>
      </c>
      <c r="G1167" s="37" t="s">
        <v>145</v>
      </c>
      <c r="H1167" s="37" t="s">
        <v>265</v>
      </c>
      <c r="I1167" s="37" t="s">
        <v>37</v>
      </c>
      <c r="J1167" s="65">
        <v>420</v>
      </c>
      <c r="K1167" s="37" t="s">
        <v>1386</v>
      </c>
      <c r="L1167" s="37" t="s">
        <v>632</v>
      </c>
      <c r="M1167" s="37">
        <v>1</v>
      </c>
      <c r="N1167" s="37">
        <v>2187199</v>
      </c>
      <c r="O1167" s="37" t="s">
        <v>1387</v>
      </c>
      <c r="P1167" s="37" t="s">
        <v>107</v>
      </c>
      <c r="Q1167" s="60">
        <v>0</v>
      </c>
      <c r="R1167" s="60">
        <v>0</v>
      </c>
      <c r="S1167" s="60">
        <v>0</v>
      </c>
      <c r="T1167" s="37" t="s">
        <v>145</v>
      </c>
      <c r="U1167" s="37" t="s">
        <v>1328</v>
      </c>
      <c r="V1167" s="216" t="s">
        <v>218</v>
      </c>
      <c r="W1167" s="216" t="s">
        <v>219</v>
      </c>
      <c r="X1167" s="217"/>
    </row>
    <row r="1168" spans="1:24" ht="128.25" hidden="1">
      <c r="A1168" s="37" t="s">
        <v>386</v>
      </c>
      <c r="B1168" s="37" t="s">
        <v>1192</v>
      </c>
      <c r="C1168" s="37" t="s">
        <v>1256</v>
      </c>
      <c r="D1168" s="37" t="s">
        <v>1257</v>
      </c>
      <c r="E1168" s="37">
        <v>15</v>
      </c>
      <c r="F1168" s="37" t="s">
        <v>2545</v>
      </c>
      <c r="G1168" s="37" t="s">
        <v>35</v>
      </c>
      <c r="H1168" s="37" t="s">
        <v>265</v>
      </c>
      <c r="I1168" s="37" t="s">
        <v>37</v>
      </c>
      <c r="J1168" s="62">
        <v>360</v>
      </c>
      <c r="K1168" s="12" t="s">
        <v>1278</v>
      </c>
      <c r="L1168" s="201"/>
      <c r="M1168" s="37">
        <v>1</v>
      </c>
      <c r="N1168" s="37">
        <v>2112924</v>
      </c>
      <c r="O1168" s="37" t="s">
        <v>1279</v>
      </c>
      <c r="P1168" s="37" t="s">
        <v>162</v>
      </c>
      <c r="Q1168" s="60">
        <v>0</v>
      </c>
      <c r="R1168" s="60">
        <v>0</v>
      </c>
      <c r="S1168" s="60">
        <v>0</v>
      </c>
      <c r="T1168" s="37" t="s">
        <v>41</v>
      </c>
      <c r="U1168" s="112" t="s">
        <v>2470</v>
      </c>
      <c r="V1168" s="131" t="s">
        <v>42</v>
      </c>
      <c r="W1168" s="216" t="s">
        <v>43</v>
      </c>
      <c r="X1168" s="217"/>
    </row>
    <row r="1169" spans="1:24" ht="42.75" hidden="1">
      <c r="A1169" s="37" t="s">
        <v>386</v>
      </c>
      <c r="B1169" s="37" t="s">
        <v>1286</v>
      </c>
      <c r="C1169" s="37" t="s">
        <v>1403</v>
      </c>
      <c r="D1169" s="37" t="s">
        <v>1288</v>
      </c>
      <c r="E1169" s="37">
        <v>10</v>
      </c>
      <c r="F1169" s="37" t="s">
        <v>1404</v>
      </c>
      <c r="G1169" s="37" t="s">
        <v>145</v>
      </c>
      <c r="H1169" s="37" t="s">
        <v>36</v>
      </c>
      <c r="I1169" s="37" t="s">
        <v>37</v>
      </c>
      <c r="J1169" s="65">
        <v>120</v>
      </c>
      <c r="K1169" s="136">
        <v>44105</v>
      </c>
      <c r="L1169" s="37" t="s">
        <v>566</v>
      </c>
      <c r="M1169" s="37">
        <v>1</v>
      </c>
      <c r="N1169" s="37">
        <v>1491437</v>
      </c>
      <c r="O1169" s="37" t="s">
        <v>1405</v>
      </c>
      <c r="P1169" s="37" t="s">
        <v>162</v>
      </c>
      <c r="Q1169" s="60">
        <v>0</v>
      </c>
      <c r="R1169" s="60">
        <v>0</v>
      </c>
      <c r="S1169" s="60">
        <v>0</v>
      </c>
      <c r="T1169" s="37" t="s">
        <v>145</v>
      </c>
      <c r="U1169" s="37"/>
      <c r="V1169" s="216" t="s">
        <v>218</v>
      </c>
      <c r="W1169" s="216" t="s">
        <v>377</v>
      </c>
      <c r="X1169" s="217"/>
    </row>
    <row r="1170" spans="1:24" ht="128.25" hidden="1">
      <c r="A1170" s="37" t="s">
        <v>386</v>
      </c>
      <c r="B1170" s="37" t="s">
        <v>1192</v>
      </c>
      <c r="C1170" s="37" t="s">
        <v>1256</v>
      </c>
      <c r="D1170" s="37" t="s">
        <v>1257</v>
      </c>
      <c r="E1170" s="37">
        <v>15</v>
      </c>
      <c r="F1170" s="37" t="s">
        <v>1280</v>
      </c>
      <c r="G1170" s="37" t="s">
        <v>145</v>
      </c>
      <c r="H1170" s="37" t="s">
        <v>544</v>
      </c>
      <c r="I1170" s="37" t="s">
        <v>850</v>
      </c>
      <c r="J1170" s="62">
        <v>114</v>
      </c>
      <c r="K1170" s="12" t="s">
        <v>1281</v>
      </c>
      <c r="L1170" s="12" t="s">
        <v>147</v>
      </c>
      <c r="M1170" s="37">
        <v>1</v>
      </c>
      <c r="N1170" s="37">
        <v>1492173</v>
      </c>
      <c r="O1170" s="37" t="s">
        <v>1282</v>
      </c>
      <c r="P1170" s="37" t="s">
        <v>162</v>
      </c>
      <c r="Q1170" s="60">
        <v>0</v>
      </c>
      <c r="R1170" s="60">
        <v>0</v>
      </c>
      <c r="S1170" s="60">
        <v>0</v>
      </c>
      <c r="T1170" s="37" t="s">
        <v>145</v>
      </c>
      <c r="U1170" s="37"/>
      <c r="V1170" s="216" t="s">
        <v>218</v>
      </c>
      <c r="W1170" s="216" t="s">
        <v>219</v>
      </c>
      <c r="X1170" s="217"/>
    </row>
    <row r="1171" spans="1:24" ht="42.75" hidden="1">
      <c r="A1171" s="37" t="s">
        <v>386</v>
      </c>
      <c r="B1171" s="37" t="s">
        <v>1286</v>
      </c>
      <c r="C1171" s="37" t="s">
        <v>1329</v>
      </c>
      <c r="D1171" s="37" t="s">
        <v>1288</v>
      </c>
      <c r="E1171" s="37">
        <v>10</v>
      </c>
      <c r="F1171" s="37" t="s">
        <v>1339</v>
      </c>
      <c r="G1171" s="37" t="s">
        <v>145</v>
      </c>
      <c r="H1171" s="37" t="s">
        <v>36</v>
      </c>
      <c r="I1171" s="37" t="s">
        <v>37</v>
      </c>
      <c r="J1171" s="65">
        <v>360</v>
      </c>
      <c r="K1171" s="37" t="s">
        <v>1340</v>
      </c>
      <c r="L1171" s="37" t="s">
        <v>147</v>
      </c>
      <c r="M1171" s="37">
        <v>1</v>
      </c>
      <c r="N1171" s="37">
        <v>6537717</v>
      </c>
      <c r="O1171" s="37" t="s">
        <v>1341</v>
      </c>
      <c r="P1171" s="37" t="s">
        <v>162</v>
      </c>
      <c r="Q1171" s="60">
        <v>0</v>
      </c>
      <c r="R1171" s="60">
        <v>0</v>
      </c>
      <c r="S1171" s="60">
        <v>0</v>
      </c>
      <c r="T1171" s="37" t="s">
        <v>145</v>
      </c>
      <c r="U1171" s="37"/>
      <c r="V1171" s="216" t="s">
        <v>218</v>
      </c>
      <c r="W1171" s="216" t="s">
        <v>219</v>
      </c>
      <c r="X1171" s="217"/>
    </row>
    <row r="1172" spans="1:24" ht="42.75" hidden="1">
      <c r="A1172" s="37" t="s">
        <v>386</v>
      </c>
      <c r="B1172" s="37" t="s">
        <v>1286</v>
      </c>
      <c r="C1172" s="37" t="s">
        <v>1410</v>
      </c>
      <c r="D1172" s="37" t="s">
        <v>1288</v>
      </c>
      <c r="E1172" s="37">
        <v>10</v>
      </c>
      <c r="F1172" s="37" t="s">
        <v>1411</v>
      </c>
      <c r="G1172" s="37" t="s">
        <v>145</v>
      </c>
      <c r="H1172" s="37" t="s">
        <v>36</v>
      </c>
      <c r="I1172" s="37" t="s">
        <v>37</v>
      </c>
      <c r="J1172" s="65" t="s">
        <v>1295</v>
      </c>
      <c r="K1172" s="37" t="s">
        <v>1412</v>
      </c>
      <c r="L1172" s="37" t="s">
        <v>566</v>
      </c>
      <c r="M1172" s="37">
        <v>1</v>
      </c>
      <c r="N1172" s="238" t="s">
        <v>1413</v>
      </c>
      <c r="O1172" s="37" t="s">
        <v>1414</v>
      </c>
      <c r="P1172" s="37" t="s">
        <v>162</v>
      </c>
      <c r="Q1172" s="60">
        <v>0</v>
      </c>
      <c r="R1172" s="60">
        <v>0</v>
      </c>
      <c r="S1172" s="60">
        <v>0</v>
      </c>
      <c r="T1172" s="37" t="s">
        <v>145</v>
      </c>
      <c r="U1172" s="131"/>
      <c r="V1172" s="131" t="s">
        <v>235</v>
      </c>
      <c r="W1172" s="216" t="s">
        <v>236</v>
      </c>
      <c r="X1172" s="217"/>
    </row>
    <row r="1173" spans="1:24" ht="85.5" hidden="1">
      <c r="A1173" s="37" t="s">
        <v>386</v>
      </c>
      <c r="B1173" s="37" t="s">
        <v>386</v>
      </c>
      <c r="C1173" s="37" t="s">
        <v>386</v>
      </c>
      <c r="D1173" s="37" t="s">
        <v>362</v>
      </c>
      <c r="E1173" s="37">
        <v>10</v>
      </c>
      <c r="F1173" s="37" t="s">
        <v>402</v>
      </c>
      <c r="G1173" s="37" t="s">
        <v>35</v>
      </c>
      <c r="H1173" s="37" t="s">
        <v>36</v>
      </c>
      <c r="I1173" s="37" t="s">
        <v>46</v>
      </c>
      <c r="J1173" s="65">
        <v>120</v>
      </c>
      <c r="K1173" s="37" t="s">
        <v>403</v>
      </c>
      <c r="L1173" s="201"/>
      <c r="M1173" s="37">
        <v>1</v>
      </c>
      <c r="N1173" s="247">
        <v>1449388</v>
      </c>
      <c r="O1173" s="37" t="s">
        <v>404</v>
      </c>
      <c r="P1173" s="37" t="s">
        <v>397</v>
      </c>
      <c r="Q1173" s="60">
        <v>0</v>
      </c>
      <c r="R1173" s="60">
        <v>0</v>
      </c>
      <c r="S1173" s="60">
        <v>0</v>
      </c>
      <c r="T1173" s="37" t="s">
        <v>41</v>
      </c>
      <c r="U1173" s="37"/>
      <c r="V1173" s="216" t="s">
        <v>230</v>
      </c>
      <c r="W1173" s="216" t="s">
        <v>231</v>
      </c>
      <c r="X1173" s="215" t="s">
        <v>58</v>
      </c>
    </row>
    <row r="1174" spans="1:24" ht="114" hidden="1">
      <c r="A1174" s="37" t="s">
        <v>386</v>
      </c>
      <c r="B1174" s="37" t="s">
        <v>1192</v>
      </c>
      <c r="C1174" s="37" t="s">
        <v>1256</v>
      </c>
      <c r="D1174" s="37" t="s">
        <v>1194</v>
      </c>
      <c r="E1174" s="37">
        <v>15</v>
      </c>
      <c r="F1174" s="37" t="s">
        <v>528</v>
      </c>
      <c r="G1174" s="37" t="s">
        <v>145</v>
      </c>
      <c r="H1174" s="37" t="s">
        <v>36</v>
      </c>
      <c r="I1174" s="37" t="s">
        <v>37</v>
      </c>
      <c r="J1174" s="65">
        <v>30</v>
      </c>
      <c r="K1174" s="37">
        <v>2020</v>
      </c>
      <c r="L1174" s="201" t="s">
        <v>610</v>
      </c>
      <c r="M1174" s="37">
        <v>1</v>
      </c>
      <c r="N1174" s="37">
        <v>2919873</v>
      </c>
      <c r="O1174" s="37" t="s">
        <v>1283</v>
      </c>
      <c r="P1174" s="37" t="s">
        <v>268</v>
      </c>
      <c r="Q1174" s="60">
        <v>0</v>
      </c>
      <c r="R1174" s="60">
        <v>0</v>
      </c>
      <c r="S1174" s="60">
        <v>0</v>
      </c>
      <c r="T1174" s="37" t="s">
        <v>145</v>
      </c>
      <c r="U1174" s="131"/>
      <c r="V1174" s="221" t="s">
        <v>48</v>
      </c>
      <c r="W1174" s="131" t="s">
        <v>163</v>
      </c>
      <c r="X1174" s="217"/>
    </row>
    <row r="1175" spans="1:24" ht="42.75" hidden="1">
      <c r="A1175" s="37" t="s">
        <v>386</v>
      </c>
      <c r="B1175" s="37" t="s">
        <v>1286</v>
      </c>
      <c r="C1175" s="37" t="s">
        <v>1329</v>
      </c>
      <c r="D1175" s="37" t="s">
        <v>1288</v>
      </c>
      <c r="E1175" s="37">
        <v>10</v>
      </c>
      <c r="F1175" s="37" t="s">
        <v>1342</v>
      </c>
      <c r="G1175" s="37" t="s">
        <v>145</v>
      </c>
      <c r="H1175" s="37" t="s">
        <v>265</v>
      </c>
      <c r="I1175" s="37" t="s">
        <v>46</v>
      </c>
      <c r="J1175" s="65" t="s">
        <v>1343</v>
      </c>
      <c r="K1175" s="37" t="s">
        <v>1344</v>
      </c>
      <c r="L1175" s="37" t="s">
        <v>216</v>
      </c>
      <c r="M1175" s="37">
        <v>1</v>
      </c>
      <c r="N1175" s="238" t="s">
        <v>1345</v>
      </c>
      <c r="O1175" s="37" t="s">
        <v>1346</v>
      </c>
      <c r="P1175" s="37" t="s">
        <v>162</v>
      </c>
      <c r="Q1175" s="60">
        <v>0</v>
      </c>
      <c r="R1175" s="60">
        <v>0</v>
      </c>
      <c r="S1175" s="60">
        <v>0</v>
      </c>
      <c r="T1175" s="37" t="s">
        <v>145</v>
      </c>
      <c r="U1175" s="37"/>
      <c r="V1175" s="37"/>
      <c r="W1175" s="216" t="s">
        <v>1328</v>
      </c>
      <c r="X1175" s="217"/>
    </row>
    <row r="1176" spans="1:24" ht="71.25" hidden="1">
      <c r="A1176" s="37" t="s">
        <v>386</v>
      </c>
      <c r="B1176" s="37" t="s">
        <v>1286</v>
      </c>
      <c r="C1176" s="37" t="s">
        <v>1460</v>
      </c>
      <c r="D1176" s="37" t="s">
        <v>1312</v>
      </c>
      <c r="E1176" s="37">
        <v>10</v>
      </c>
      <c r="F1176" s="37" t="s">
        <v>1466</v>
      </c>
      <c r="G1176" s="37" t="s">
        <v>145</v>
      </c>
      <c r="H1176" s="37" t="s">
        <v>36</v>
      </c>
      <c r="I1176" s="37" t="s">
        <v>46</v>
      </c>
      <c r="J1176" s="65" t="s">
        <v>1455</v>
      </c>
      <c r="K1176" s="37" t="s">
        <v>1467</v>
      </c>
      <c r="L1176" s="37" t="s">
        <v>632</v>
      </c>
      <c r="M1176" s="37">
        <v>1</v>
      </c>
      <c r="N1176" s="238" t="s">
        <v>1468</v>
      </c>
      <c r="O1176" s="37" t="s">
        <v>1451</v>
      </c>
      <c r="P1176" s="37" t="s">
        <v>162</v>
      </c>
      <c r="Q1176" s="60">
        <v>0</v>
      </c>
      <c r="R1176" s="60">
        <v>0</v>
      </c>
      <c r="S1176" s="60">
        <v>0</v>
      </c>
      <c r="T1176" s="37" t="s">
        <v>145</v>
      </c>
      <c r="V1176" s="210" t="s">
        <v>48</v>
      </c>
      <c r="W1176" s="131" t="s">
        <v>274</v>
      </c>
      <c r="X1176" s="217"/>
    </row>
    <row r="1177" spans="1:24" ht="128.25" hidden="1">
      <c r="A1177" s="37" t="s">
        <v>386</v>
      </c>
      <c r="B1177" s="37" t="s">
        <v>1192</v>
      </c>
      <c r="C1177" s="37" t="s">
        <v>1192</v>
      </c>
      <c r="D1177" s="37" t="s">
        <v>1216</v>
      </c>
      <c r="E1177" s="37">
        <v>15</v>
      </c>
      <c r="F1177" s="37" t="s">
        <v>1241</v>
      </c>
      <c r="G1177" s="37" t="s">
        <v>145</v>
      </c>
      <c r="H1177" s="37" t="s">
        <v>36</v>
      </c>
      <c r="I1177" s="37" t="s">
        <v>46</v>
      </c>
      <c r="J1177" s="62">
        <v>120</v>
      </c>
      <c r="K1177" s="12" t="s">
        <v>1242</v>
      </c>
      <c r="L1177" s="12" t="s">
        <v>632</v>
      </c>
      <c r="M1177" s="37">
        <v>1</v>
      </c>
      <c r="N1177" s="37">
        <v>445195</v>
      </c>
      <c r="O1177" s="37" t="s">
        <v>1243</v>
      </c>
      <c r="P1177" s="37" t="s">
        <v>107</v>
      </c>
      <c r="Q1177" s="60">
        <v>0</v>
      </c>
      <c r="R1177" s="60">
        <v>0</v>
      </c>
      <c r="S1177" s="60">
        <v>0</v>
      </c>
      <c r="T1177" s="37" t="s">
        <v>145</v>
      </c>
      <c r="U1177" s="131"/>
      <c r="V1177" s="131" t="s">
        <v>48</v>
      </c>
      <c r="W1177" s="131" t="s">
        <v>69</v>
      </c>
      <c r="X1177" s="217"/>
    </row>
    <row r="1178" spans="1:24" ht="128.25" hidden="1">
      <c r="A1178" s="37" t="s">
        <v>386</v>
      </c>
      <c r="B1178" s="37" t="s">
        <v>1192</v>
      </c>
      <c r="C1178" s="37" t="s">
        <v>1193</v>
      </c>
      <c r="D1178" s="37" t="s">
        <v>1216</v>
      </c>
      <c r="E1178" s="37">
        <v>15</v>
      </c>
      <c r="F1178" s="37" t="s">
        <v>1217</v>
      </c>
      <c r="G1178" s="37" t="s">
        <v>35</v>
      </c>
      <c r="H1178" s="37" t="s">
        <v>36</v>
      </c>
      <c r="I1178" s="37" t="s">
        <v>46</v>
      </c>
      <c r="J1178" s="62">
        <v>20</v>
      </c>
      <c r="K1178" s="12">
        <v>2020</v>
      </c>
      <c r="L1178" s="201"/>
      <c r="M1178" s="37">
        <v>1</v>
      </c>
      <c r="N1178" s="37">
        <v>1492166</v>
      </c>
      <c r="O1178" s="37" t="s">
        <v>1211</v>
      </c>
      <c r="P1178" s="37" t="s">
        <v>162</v>
      </c>
      <c r="Q1178" s="60">
        <v>0</v>
      </c>
      <c r="R1178" s="60">
        <v>0</v>
      </c>
      <c r="S1178" s="60">
        <v>0</v>
      </c>
      <c r="T1178" s="37" t="s">
        <v>41</v>
      </c>
      <c r="U1178" s="131"/>
      <c r="V1178" s="131" t="s">
        <v>48</v>
      </c>
      <c r="W1178" s="131" t="s">
        <v>69</v>
      </c>
      <c r="X1178" s="219" t="s">
        <v>50</v>
      </c>
    </row>
    <row r="1179" spans="1:24" ht="128.25" hidden="1">
      <c r="A1179" s="37" t="s">
        <v>386</v>
      </c>
      <c r="B1179" s="37" t="s">
        <v>1192</v>
      </c>
      <c r="C1179" s="37" t="s">
        <v>1244</v>
      </c>
      <c r="D1179" s="37" t="s">
        <v>1216</v>
      </c>
      <c r="E1179" s="37">
        <v>15</v>
      </c>
      <c r="F1179" s="37" t="s">
        <v>1220</v>
      </c>
      <c r="G1179" s="37" t="s">
        <v>45</v>
      </c>
      <c r="H1179" s="37" t="s">
        <v>36</v>
      </c>
      <c r="I1179" s="37" t="s">
        <v>37</v>
      </c>
      <c r="J1179" s="62">
        <v>30</v>
      </c>
      <c r="K1179" s="12">
        <v>2020</v>
      </c>
      <c r="L1179" s="201"/>
      <c r="M1179" s="37">
        <v>1</v>
      </c>
      <c r="N1179" s="37" t="s">
        <v>1230</v>
      </c>
      <c r="O1179" s="37" t="s">
        <v>1230</v>
      </c>
      <c r="P1179" s="12" t="s">
        <v>162</v>
      </c>
      <c r="Q1179" s="60">
        <v>0</v>
      </c>
      <c r="R1179" s="60">
        <v>0</v>
      </c>
      <c r="S1179" s="60">
        <v>0</v>
      </c>
      <c r="T1179" s="37" t="s">
        <v>171</v>
      </c>
      <c r="U1179" s="131"/>
      <c r="V1179" s="131" t="s">
        <v>172</v>
      </c>
      <c r="W1179" s="131" t="s">
        <v>173</v>
      </c>
      <c r="X1179" s="219" t="s">
        <v>50</v>
      </c>
    </row>
    <row r="1180" spans="1:24" ht="128.25" hidden="1">
      <c r="A1180" s="37" t="s">
        <v>386</v>
      </c>
      <c r="B1180" s="37" t="s">
        <v>1192</v>
      </c>
      <c r="C1180" s="37" t="s">
        <v>1221</v>
      </c>
      <c r="D1180" s="37" t="s">
        <v>1216</v>
      </c>
      <c r="E1180" s="37">
        <v>15</v>
      </c>
      <c r="F1180" s="37" t="s">
        <v>1218</v>
      </c>
      <c r="G1180" s="37" t="s">
        <v>145</v>
      </c>
      <c r="H1180" s="37" t="s">
        <v>36</v>
      </c>
      <c r="I1180" s="37" t="s">
        <v>46</v>
      </c>
      <c r="J1180" s="62">
        <v>140</v>
      </c>
      <c r="K1180" s="12" t="s">
        <v>1234</v>
      </c>
      <c r="L1180" s="12" t="s">
        <v>356</v>
      </c>
      <c r="M1180" s="37">
        <v>1</v>
      </c>
      <c r="N1180" s="37">
        <v>1491172</v>
      </c>
      <c r="O1180" s="37" t="s">
        <v>1235</v>
      </c>
      <c r="P1180" s="37" t="s">
        <v>162</v>
      </c>
      <c r="Q1180" s="60">
        <v>0</v>
      </c>
      <c r="R1180" s="60">
        <v>0</v>
      </c>
      <c r="S1180" s="60">
        <v>0</v>
      </c>
      <c r="T1180" s="37" t="s">
        <v>145</v>
      </c>
      <c r="U1180" s="216" t="s">
        <v>2471</v>
      </c>
      <c r="V1180" s="220" t="s">
        <v>176</v>
      </c>
      <c r="W1180" s="216" t="s">
        <v>254</v>
      </c>
      <c r="X1180" s="219"/>
    </row>
    <row r="1181" spans="1:24" ht="85.5" hidden="1">
      <c r="A1181" s="37" t="s">
        <v>386</v>
      </c>
      <c r="B1181" s="37" t="s">
        <v>386</v>
      </c>
      <c r="C1181" s="37" t="s">
        <v>386</v>
      </c>
      <c r="D1181" s="37" t="s">
        <v>362</v>
      </c>
      <c r="E1181" s="37">
        <v>10</v>
      </c>
      <c r="F1181" s="37" t="s">
        <v>405</v>
      </c>
      <c r="G1181" s="37" t="s">
        <v>35</v>
      </c>
      <c r="H1181" s="37" t="s">
        <v>36</v>
      </c>
      <c r="I1181" s="37" t="s">
        <v>46</v>
      </c>
      <c r="J1181" s="62">
        <v>120</v>
      </c>
      <c r="K1181" s="12" t="s">
        <v>406</v>
      </c>
      <c r="L1181" s="201"/>
      <c r="M1181" s="37">
        <v>1</v>
      </c>
      <c r="N1181" s="247">
        <v>1449388</v>
      </c>
      <c r="O1181" s="37" t="s">
        <v>404</v>
      </c>
      <c r="P1181" s="37" t="s">
        <v>397</v>
      </c>
      <c r="Q1181" s="60">
        <v>0</v>
      </c>
      <c r="R1181" s="60">
        <v>0</v>
      </c>
      <c r="S1181" s="60">
        <v>0</v>
      </c>
      <c r="T1181" s="37" t="s">
        <v>41</v>
      </c>
      <c r="U1181" s="37"/>
      <c r="V1181" s="216" t="s">
        <v>218</v>
      </c>
      <c r="W1181" s="216" t="s">
        <v>398</v>
      </c>
      <c r="X1181" s="217"/>
    </row>
    <row r="1182" spans="1:24" ht="128.25" hidden="1">
      <c r="A1182" s="37" t="s">
        <v>386</v>
      </c>
      <c r="B1182" s="37" t="s">
        <v>1192</v>
      </c>
      <c r="C1182" s="37" t="s">
        <v>1193</v>
      </c>
      <c r="D1182" s="37" t="s">
        <v>1216</v>
      </c>
      <c r="E1182" s="37">
        <v>15</v>
      </c>
      <c r="F1182" s="37" t="s">
        <v>1218</v>
      </c>
      <c r="G1182" s="37" t="s">
        <v>35</v>
      </c>
      <c r="H1182" s="37" t="s">
        <v>36</v>
      </c>
      <c r="I1182" s="37" t="s">
        <v>46</v>
      </c>
      <c r="J1182" s="62">
        <v>50</v>
      </c>
      <c r="K1182" s="12">
        <v>2020</v>
      </c>
      <c r="L1182" s="201"/>
      <c r="M1182" s="37">
        <v>1</v>
      </c>
      <c r="N1182" s="37">
        <v>2438501</v>
      </c>
      <c r="O1182" s="37" t="s">
        <v>1200</v>
      </c>
      <c r="P1182" s="37" t="s">
        <v>162</v>
      </c>
      <c r="Q1182" s="60">
        <v>0</v>
      </c>
      <c r="R1182" s="60">
        <v>0</v>
      </c>
      <c r="S1182" s="60">
        <v>0</v>
      </c>
      <c r="T1182" s="37" t="s">
        <v>41</v>
      </c>
      <c r="U1182" s="37" t="s">
        <v>2381</v>
      </c>
      <c r="V1182" s="220" t="s">
        <v>176</v>
      </c>
      <c r="W1182" s="216" t="s">
        <v>254</v>
      </c>
      <c r="X1182" s="219" t="s">
        <v>50</v>
      </c>
    </row>
    <row r="1183" spans="1:24" ht="128.25" hidden="1">
      <c r="A1183" s="37" t="s">
        <v>386</v>
      </c>
      <c r="B1183" s="37" t="s">
        <v>1192</v>
      </c>
      <c r="C1183" s="37" t="s">
        <v>1221</v>
      </c>
      <c r="D1183" s="37" t="s">
        <v>1202</v>
      </c>
      <c r="E1183" s="37">
        <v>20</v>
      </c>
      <c r="F1183" s="37" t="s">
        <v>1236</v>
      </c>
      <c r="G1183" s="37" t="s">
        <v>35</v>
      </c>
      <c r="H1183" s="37" t="s">
        <v>310</v>
      </c>
      <c r="I1183" s="37" t="s">
        <v>37</v>
      </c>
      <c r="J1183" s="62">
        <v>32</v>
      </c>
      <c r="K1183" s="12" t="s">
        <v>1237</v>
      </c>
      <c r="L1183" s="201"/>
      <c r="M1183" s="37">
        <v>1</v>
      </c>
      <c r="N1183" s="37" t="s">
        <v>1230</v>
      </c>
      <c r="O1183" s="168" t="s">
        <v>1231</v>
      </c>
      <c r="P1183" s="37" t="s">
        <v>162</v>
      </c>
      <c r="Q1183" s="60">
        <v>3000</v>
      </c>
      <c r="R1183" s="60">
        <v>17400</v>
      </c>
      <c r="S1183" s="60">
        <v>20400</v>
      </c>
      <c r="T1183" s="37" t="s">
        <v>41</v>
      </c>
      <c r="U1183" s="37"/>
      <c r="V1183" s="131" t="s">
        <v>184</v>
      </c>
      <c r="W1183" s="131" t="s">
        <v>1226</v>
      </c>
      <c r="X1183" s="217"/>
    </row>
    <row r="1184" spans="1:24" ht="71.25" hidden="1">
      <c r="A1184" s="37" t="s">
        <v>386</v>
      </c>
      <c r="B1184" s="37" t="s">
        <v>1286</v>
      </c>
      <c r="C1184" s="37" t="s">
        <v>1352</v>
      </c>
      <c r="D1184" s="37" t="s">
        <v>1312</v>
      </c>
      <c r="E1184" s="37">
        <v>10</v>
      </c>
      <c r="F1184" s="37" t="s">
        <v>1361</v>
      </c>
      <c r="G1184" s="37" t="s">
        <v>145</v>
      </c>
      <c r="H1184" s="37" t="s">
        <v>36</v>
      </c>
      <c r="I1184" s="37" t="s">
        <v>46</v>
      </c>
      <c r="J1184" s="65">
        <v>125</v>
      </c>
      <c r="K1184" s="136">
        <v>44013</v>
      </c>
      <c r="L1184" s="37" t="s">
        <v>152</v>
      </c>
      <c r="M1184" s="37">
        <v>1</v>
      </c>
      <c r="N1184" s="238" t="s">
        <v>1362</v>
      </c>
      <c r="O1184" s="37" t="s">
        <v>1363</v>
      </c>
      <c r="P1184" s="37" t="s">
        <v>40</v>
      </c>
      <c r="Q1184" s="60">
        <v>0</v>
      </c>
      <c r="R1184" s="60">
        <v>0</v>
      </c>
      <c r="S1184" s="60">
        <v>0</v>
      </c>
      <c r="T1184" s="37" t="s">
        <v>145</v>
      </c>
      <c r="U1184" s="37" t="s">
        <v>2381</v>
      </c>
      <c r="V1184" s="220" t="s">
        <v>176</v>
      </c>
      <c r="W1184" s="216" t="s">
        <v>254</v>
      </c>
      <c r="X1184" s="219" t="s">
        <v>50</v>
      </c>
    </row>
    <row r="1185" spans="1:24" ht="85.5" hidden="1">
      <c r="A1185" s="37" t="s">
        <v>386</v>
      </c>
      <c r="B1185" s="37" t="s">
        <v>386</v>
      </c>
      <c r="C1185" s="37" t="s">
        <v>386</v>
      </c>
      <c r="D1185" s="37" t="s">
        <v>362</v>
      </c>
      <c r="E1185" s="37">
        <v>10</v>
      </c>
      <c r="F1185" s="37" t="s">
        <v>407</v>
      </c>
      <c r="G1185" s="37" t="s">
        <v>35</v>
      </c>
      <c r="H1185" s="37" t="s">
        <v>36</v>
      </c>
      <c r="I1185" s="37" t="s">
        <v>46</v>
      </c>
      <c r="J1185" s="62">
        <v>120</v>
      </c>
      <c r="K1185" s="12" t="s">
        <v>408</v>
      </c>
      <c r="L1185" s="201"/>
      <c r="M1185" s="37">
        <v>1</v>
      </c>
      <c r="N1185" s="247">
        <v>1449388</v>
      </c>
      <c r="O1185" s="37" t="s">
        <v>404</v>
      </c>
      <c r="P1185" s="37" t="s">
        <v>397</v>
      </c>
      <c r="Q1185" s="60">
        <v>0</v>
      </c>
      <c r="R1185" s="60">
        <v>0</v>
      </c>
      <c r="S1185" s="60">
        <v>0</v>
      </c>
      <c r="T1185" s="37" t="s">
        <v>41</v>
      </c>
      <c r="U1185" s="37"/>
      <c r="V1185" s="131" t="s">
        <v>148</v>
      </c>
      <c r="W1185" s="216" t="s">
        <v>149</v>
      </c>
      <c r="X1185" s="217"/>
    </row>
    <row r="1186" spans="1:24" ht="71.25" hidden="1">
      <c r="A1186" s="37" t="s">
        <v>386</v>
      </c>
      <c r="B1186" s="37" t="s">
        <v>1286</v>
      </c>
      <c r="C1186" s="37" t="s">
        <v>1406</v>
      </c>
      <c r="D1186" s="37" t="s">
        <v>1312</v>
      </c>
      <c r="E1186" s="37">
        <v>10</v>
      </c>
      <c r="F1186" s="37" t="s">
        <v>407</v>
      </c>
      <c r="G1186" s="37" t="s">
        <v>145</v>
      </c>
      <c r="H1186" s="37" t="s">
        <v>36</v>
      </c>
      <c r="I1186" s="37" t="s">
        <v>46</v>
      </c>
      <c r="J1186" s="65" t="s">
        <v>1407</v>
      </c>
      <c r="K1186" s="37" t="s">
        <v>992</v>
      </c>
      <c r="L1186" s="37" t="s">
        <v>408</v>
      </c>
      <c r="M1186" s="37">
        <v>1</v>
      </c>
      <c r="N1186" s="37">
        <v>2198716</v>
      </c>
      <c r="O1186" s="37" t="s">
        <v>1408</v>
      </c>
      <c r="P1186" s="37" t="s">
        <v>1409</v>
      </c>
      <c r="Q1186" s="60">
        <v>0</v>
      </c>
      <c r="R1186" s="60">
        <v>0</v>
      </c>
      <c r="S1186" s="60">
        <v>0</v>
      </c>
      <c r="T1186" s="37" t="s">
        <v>145</v>
      </c>
      <c r="U1186" s="37"/>
      <c r="V1186" s="131" t="s">
        <v>148</v>
      </c>
      <c r="W1186" s="216" t="s">
        <v>149</v>
      </c>
      <c r="X1186" s="217"/>
    </row>
    <row r="1187" spans="1:24" ht="85.5" hidden="1">
      <c r="A1187" s="37" t="s">
        <v>386</v>
      </c>
      <c r="B1187" s="37" t="s">
        <v>386</v>
      </c>
      <c r="C1187" s="37" t="s">
        <v>386</v>
      </c>
      <c r="D1187" s="37" t="s">
        <v>362</v>
      </c>
      <c r="E1187" s="37">
        <v>10</v>
      </c>
      <c r="F1187" s="37" t="s">
        <v>409</v>
      </c>
      <c r="G1187" s="37" t="s">
        <v>35</v>
      </c>
      <c r="H1187" s="37" t="s">
        <v>36</v>
      </c>
      <c r="I1187" s="37" t="s">
        <v>37</v>
      </c>
      <c r="J1187" s="65">
        <v>35</v>
      </c>
      <c r="K1187" s="37" t="s">
        <v>403</v>
      </c>
      <c r="L1187" s="201"/>
      <c r="M1187" s="37">
        <v>1</v>
      </c>
      <c r="N1187" s="247">
        <v>1449388</v>
      </c>
      <c r="O1187" s="37" t="s">
        <v>404</v>
      </c>
      <c r="P1187" s="37" t="s">
        <v>397</v>
      </c>
      <c r="Q1187" s="60">
        <v>6500</v>
      </c>
      <c r="R1187" s="60">
        <v>10400</v>
      </c>
      <c r="S1187" s="60">
        <v>16900</v>
      </c>
      <c r="T1187" s="37" t="s">
        <v>41</v>
      </c>
      <c r="U1187" s="37"/>
      <c r="V1187" s="216" t="s">
        <v>218</v>
      </c>
      <c r="W1187" s="216" t="s">
        <v>377</v>
      </c>
      <c r="X1187" s="217"/>
    </row>
    <row r="1188" spans="1:24" ht="128.25" hidden="1">
      <c r="A1188" s="37" t="s">
        <v>386</v>
      </c>
      <c r="B1188" s="37" t="s">
        <v>1286</v>
      </c>
      <c r="C1188" s="37" t="s">
        <v>1503</v>
      </c>
      <c r="D1188" s="37" t="s">
        <v>1508</v>
      </c>
      <c r="E1188" s="37">
        <v>12</v>
      </c>
      <c r="F1188" s="37" t="s">
        <v>1509</v>
      </c>
      <c r="G1188" s="37" t="s">
        <v>145</v>
      </c>
      <c r="H1188" s="37" t="s">
        <v>36</v>
      </c>
      <c r="I1188" s="37" t="s">
        <v>46</v>
      </c>
      <c r="J1188" s="65" t="s">
        <v>1510</v>
      </c>
      <c r="K1188" s="37" t="s">
        <v>1511</v>
      </c>
      <c r="L1188" s="37" t="s">
        <v>759</v>
      </c>
      <c r="M1188" s="37">
        <v>1</v>
      </c>
      <c r="N1188" s="238" t="s">
        <v>1512</v>
      </c>
      <c r="O1188" s="37" t="s">
        <v>1513</v>
      </c>
      <c r="P1188" s="37" t="s">
        <v>268</v>
      </c>
      <c r="Q1188" s="60">
        <v>0</v>
      </c>
      <c r="R1188" s="60">
        <v>0</v>
      </c>
      <c r="S1188" s="60">
        <v>0</v>
      </c>
      <c r="T1188" s="37" t="s">
        <v>145</v>
      </c>
      <c r="U1188" s="37"/>
      <c r="V1188" s="37" t="s">
        <v>42</v>
      </c>
      <c r="W1188" s="216" t="s">
        <v>1029</v>
      </c>
      <c r="X1188" s="217"/>
    </row>
    <row r="1189" spans="1:24" ht="128.25" hidden="1">
      <c r="A1189" s="37" t="s">
        <v>386</v>
      </c>
      <c r="B1189" s="37" t="s">
        <v>1192</v>
      </c>
      <c r="C1189" s="37" t="s">
        <v>1244</v>
      </c>
      <c r="D1189" s="37" t="s">
        <v>1216</v>
      </c>
      <c r="E1189" s="37">
        <v>15</v>
      </c>
      <c r="F1189" s="37" t="s">
        <v>1220</v>
      </c>
      <c r="G1189" s="37" t="s">
        <v>45</v>
      </c>
      <c r="H1189" s="37" t="s">
        <v>36</v>
      </c>
      <c r="I1189" s="37" t="s">
        <v>37</v>
      </c>
      <c r="J1189" s="62">
        <v>30</v>
      </c>
      <c r="K1189" s="12">
        <v>2020</v>
      </c>
      <c r="L1189" s="201"/>
      <c r="M1189" s="37">
        <v>1</v>
      </c>
      <c r="N1189" s="37" t="s">
        <v>1230</v>
      </c>
      <c r="O1189" s="37" t="s">
        <v>1230</v>
      </c>
      <c r="P1189" s="12" t="s">
        <v>162</v>
      </c>
      <c r="Q1189" s="60">
        <v>0</v>
      </c>
      <c r="R1189" s="60">
        <v>0</v>
      </c>
      <c r="S1189" s="60">
        <v>0</v>
      </c>
      <c r="T1189" s="37" t="s">
        <v>171</v>
      </c>
      <c r="U1189" s="131"/>
      <c r="V1189" s="131" t="s">
        <v>172</v>
      </c>
      <c r="W1189" s="131" t="s">
        <v>173</v>
      </c>
      <c r="X1189" s="219" t="s">
        <v>50</v>
      </c>
    </row>
    <row r="1190" spans="1:24" ht="128.25" hidden="1">
      <c r="A1190" s="37" t="s">
        <v>386</v>
      </c>
      <c r="B1190" s="37" t="s">
        <v>1192</v>
      </c>
      <c r="C1190" s="37" t="s">
        <v>1244</v>
      </c>
      <c r="D1190" s="37" t="s">
        <v>1216</v>
      </c>
      <c r="E1190" s="37">
        <v>15</v>
      </c>
      <c r="F1190" s="37" t="s">
        <v>1220</v>
      </c>
      <c r="G1190" s="37" t="s">
        <v>45</v>
      </c>
      <c r="H1190" s="37" t="s">
        <v>36</v>
      </c>
      <c r="I1190" s="37" t="s">
        <v>37</v>
      </c>
      <c r="J1190" s="62">
        <v>30</v>
      </c>
      <c r="K1190" s="12">
        <v>2020</v>
      </c>
      <c r="L1190" s="201"/>
      <c r="M1190" s="37">
        <v>1</v>
      </c>
      <c r="N1190" s="37" t="s">
        <v>1230</v>
      </c>
      <c r="O1190" s="37" t="s">
        <v>1230</v>
      </c>
      <c r="P1190" s="12" t="s">
        <v>162</v>
      </c>
      <c r="Q1190" s="60">
        <v>0</v>
      </c>
      <c r="R1190" s="60">
        <v>0</v>
      </c>
      <c r="S1190" s="60">
        <v>0</v>
      </c>
      <c r="T1190" s="37" t="s">
        <v>171</v>
      </c>
      <c r="U1190" s="131"/>
      <c r="V1190" s="131" t="s">
        <v>172</v>
      </c>
      <c r="W1190" s="131" t="s">
        <v>173</v>
      </c>
      <c r="X1190" s="219" t="s">
        <v>50</v>
      </c>
    </row>
    <row r="1191" spans="1:24" ht="114" hidden="1">
      <c r="A1191" s="37" t="s">
        <v>386</v>
      </c>
      <c r="B1191" s="37" t="s">
        <v>1192</v>
      </c>
      <c r="C1191" s="37" t="s">
        <v>1244</v>
      </c>
      <c r="D1191" s="37" t="s">
        <v>1194</v>
      </c>
      <c r="E1191" s="37">
        <v>15</v>
      </c>
      <c r="F1191" s="37" t="s">
        <v>44</v>
      </c>
      <c r="G1191" s="37" t="s">
        <v>45</v>
      </c>
      <c r="H1191" s="37" t="s">
        <v>36</v>
      </c>
      <c r="I1191" s="37" t="s">
        <v>37</v>
      </c>
      <c r="J1191" s="62">
        <v>30</v>
      </c>
      <c r="K1191" s="12">
        <v>2020</v>
      </c>
      <c r="L1191" s="201"/>
      <c r="M1191" s="37">
        <v>5</v>
      </c>
      <c r="N1191" s="37" t="s">
        <v>1230</v>
      </c>
      <c r="O1191" s="37" t="s">
        <v>1230</v>
      </c>
      <c r="P1191" s="12" t="s">
        <v>247</v>
      </c>
      <c r="Q1191" s="60">
        <v>0</v>
      </c>
      <c r="R1191" s="60">
        <v>0</v>
      </c>
      <c r="S1191" s="60">
        <v>0</v>
      </c>
      <c r="T1191" s="37" t="s">
        <v>41</v>
      </c>
      <c r="U1191" s="131" t="s">
        <v>2267</v>
      </c>
      <c r="V1191" s="131" t="s">
        <v>48</v>
      </c>
      <c r="W1191" s="131" t="s">
        <v>49</v>
      </c>
      <c r="X1191" s="219" t="s">
        <v>50</v>
      </c>
    </row>
    <row r="1192" spans="1:24" ht="128.25" hidden="1">
      <c r="A1192" s="37" t="s">
        <v>386</v>
      </c>
      <c r="B1192" s="37" t="s">
        <v>1192</v>
      </c>
      <c r="C1192" s="37" t="s">
        <v>1244</v>
      </c>
      <c r="D1192" s="37" t="s">
        <v>1202</v>
      </c>
      <c r="E1192" s="37">
        <v>20</v>
      </c>
      <c r="F1192" s="37" t="s">
        <v>1245</v>
      </c>
      <c r="G1192" s="37" t="s">
        <v>35</v>
      </c>
      <c r="H1192" s="37" t="s">
        <v>310</v>
      </c>
      <c r="I1192" s="37" t="s">
        <v>37</v>
      </c>
      <c r="J1192" s="62">
        <v>24</v>
      </c>
      <c r="K1192" s="12" t="s">
        <v>1246</v>
      </c>
      <c r="L1192" s="201"/>
      <c r="M1192" s="37">
        <v>1</v>
      </c>
      <c r="N1192" s="37" t="s">
        <v>1230</v>
      </c>
      <c r="O1192" s="37" t="s">
        <v>1230</v>
      </c>
      <c r="P1192" s="37" t="s">
        <v>162</v>
      </c>
      <c r="Q1192" s="60">
        <v>3000</v>
      </c>
      <c r="R1192" s="60">
        <v>16000</v>
      </c>
      <c r="S1192" s="60">
        <v>19000</v>
      </c>
      <c r="T1192" s="37" t="s">
        <v>41</v>
      </c>
      <c r="U1192" s="37"/>
      <c r="V1192" s="210" t="s">
        <v>1036</v>
      </c>
      <c r="W1192" s="216" t="s">
        <v>1247</v>
      </c>
      <c r="X1192" s="217"/>
    </row>
    <row r="1193" spans="1:24" ht="128.25" hidden="1">
      <c r="A1193" s="12" t="s">
        <v>386</v>
      </c>
      <c r="B1193" s="12" t="s">
        <v>1192</v>
      </c>
      <c r="C1193" s="12" t="s">
        <v>1244</v>
      </c>
      <c r="D1193" s="12" t="s">
        <v>1202</v>
      </c>
      <c r="E1193" s="12">
        <v>20</v>
      </c>
      <c r="F1193" s="12" t="s">
        <v>394</v>
      </c>
      <c r="G1193" s="12" t="s">
        <v>35</v>
      </c>
      <c r="H1193" s="12" t="s">
        <v>310</v>
      </c>
      <c r="I1193" s="12" t="s">
        <v>37</v>
      </c>
      <c r="J1193" s="62">
        <v>48</v>
      </c>
      <c r="K1193" s="12" t="s">
        <v>1206</v>
      </c>
      <c r="L1193" s="201"/>
      <c r="M1193" s="12">
        <v>1</v>
      </c>
      <c r="N1193" s="12">
        <v>1568221</v>
      </c>
      <c r="O1193" s="12" t="s">
        <v>1248</v>
      </c>
      <c r="P1193" s="12" t="s">
        <v>162</v>
      </c>
      <c r="Q1193" s="64">
        <v>3580</v>
      </c>
      <c r="R1193" s="64">
        <v>20200</v>
      </c>
      <c r="S1193" s="64">
        <v>23780</v>
      </c>
      <c r="T1193" s="12" t="s">
        <v>41</v>
      </c>
      <c r="U1193" s="12"/>
      <c r="V1193" s="216" t="s">
        <v>218</v>
      </c>
      <c r="W1193" s="216" t="s">
        <v>398</v>
      </c>
      <c r="X1193" s="217"/>
    </row>
    <row r="1194" spans="1:24" ht="85.5" hidden="1">
      <c r="A1194" s="56" t="s">
        <v>386</v>
      </c>
      <c r="B1194" s="56" t="s">
        <v>1192</v>
      </c>
      <c r="C1194" s="56" t="s">
        <v>1244</v>
      </c>
      <c r="D1194" s="56" t="s">
        <v>1209</v>
      </c>
      <c r="E1194" s="56">
        <v>20</v>
      </c>
      <c r="F1194" s="56" t="s">
        <v>1249</v>
      </c>
      <c r="G1194" s="56" t="s">
        <v>35</v>
      </c>
      <c r="H1194" s="56" t="s">
        <v>310</v>
      </c>
      <c r="I1194" s="37" t="s">
        <v>37</v>
      </c>
      <c r="J1194" s="62">
        <v>32</v>
      </c>
      <c r="K1194" s="12" t="s">
        <v>1250</v>
      </c>
      <c r="L1194" s="201"/>
      <c r="M1194" s="56">
        <v>1</v>
      </c>
      <c r="N1194" s="56" t="s">
        <v>1230</v>
      </c>
      <c r="O1194" s="56" t="s">
        <v>1230</v>
      </c>
      <c r="P1194" s="56" t="s">
        <v>162</v>
      </c>
      <c r="Q1194" s="146">
        <v>3000</v>
      </c>
      <c r="R1194" s="60">
        <v>2500</v>
      </c>
      <c r="S1194" s="146">
        <v>5500</v>
      </c>
      <c r="T1194" s="56" t="s">
        <v>41</v>
      </c>
      <c r="U1194" s="56"/>
      <c r="V1194" s="131" t="s">
        <v>184</v>
      </c>
      <c r="W1194" s="216" t="s">
        <v>1251</v>
      </c>
      <c r="X1194" s="217"/>
    </row>
    <row r="1195" spans="1:24" ht="128.25" hidden="1">
      <c r="A1195" s="12" t="s">
        <v>386</v>
      </c>
      <c r="B1195" s="12" t="s">
        <v>1192</v>
      </c>
      <c r="C1195" s="12" t="s">
        <v>1244</v>
      </c>
      <c r="D1195" s="12" t="s">
        <v>1216</v>
      </c>
      <c r="E1195" s="12">
        <v>15</v>
      </c>
      <c r="F1195" s="12" t="s">
        <v>1252</v>
      </c>
      <c r="G1195" s="12" t="s">
        <v>145</v>
      </c>
      <c r="H1195" s="12" t="s">
        <v>36</v>
      </c>
      <c r="I1195" s="12" t="s">
        <v>46</v>
      </c>
      <c r="J1195" s="12">
        <v>90</v>
      </c>
      <c r="K1195" s="12" t="s">
        <v>1253</v>
      </c>
      <c r="L1195" s="12" t="s">
        <v>566</v>
      </c>
      <c r="M1195" s="12">
        <v>1</v>
      </c>
      <c r="N1195" s="12">
        <v>1568170</v>
      </c>
      <c r="O1195" s="12" t="s">
        <v>1254</v>
      </c>
      <c r="P1195" s="12" t="s">
        <v>1255</v>
      </c>
      <c r="Q1195" s="64">
        <v>0</v>
      </c>
      <c r="R1195" s="64">
        <v>0</v>
      </c>
      <c r="S1195" s="64">
        <v>0</v>
      </c>
      <c r="T1195" s="12" t="s">
        <v>145</v>
      </c>
      <c r="U1195" s="248"/>
      <c r="V1195" s="131" t="s">
        <v>48</v>
      </c>
      <c r="W1195" s="131" t="s">
        <v>69</v>
      </c>
      <c r="X1195" s="217"/>
    </row>
    <row r="1196" spans="1:24" ht="85.5" hidden="1">
      <c r="A1196" s="37" t="s">
        <v>386</v>
      </c>
      <c r="B1196" s="37" t="s">
        <v>1192</v>
      </c>
      <c r="C1196" s="37" t="s">
        <v>1193</v>
      </c>
      <c r="D1196" s="37" t="s">
        <v>1209</v>
      </c>
      <c r="E1196" s="37">
        <v>20</v>
      </c>
      <c r="F1196" s="37" t="s">
        <v>1219</v>
      </c>
      <c r="G1196" s="37" t="s">
        <v>35</v>
      </c>
      <c r="H1196" s="37" t="s">
        <v>36</v>
      </c>
      <c r="I1196" s="37" t="s">
        <v>46</v>
      </c>
      <c r="J1196" s="62">
        <v>40</v>
      </c>
      <c r="K1196" s="12">
        <v>2020</v>
      </c>
      <c r="L1196" s="201"/>
      <c r="M1196" s="37">
        <v>1</v>
      </c>
      <c r="N1196" s="37">
        <v>1493499</v>
      </c>
      <c r="O1196" s="37" t="s">
        <v>1205</v>
      </c>
      <c r="P1196" s="37" t="s">
        <v>162</v>
      </c>
      <c r="Q1196" s="60">
        <v>0</v>
      </c>
      <c r="R1196" s="60">
        <v>0</v>
      </c>
      <c r="S1196" s="60">
        <v>0</v>
      </c>
      <c r="T1196" s="37" t="s">
        <v>41</v>
      </c>
      <c r="U1196" s="37" t="s">
        <v>2465</v>
      </c>
      <c r="V1196" s="131" t="s">
        <v>184</v>
      </c>
      <c r="W1196" s="216" t="s">
        <v>542</v>
      </c>
      <c r="X1196" s="217"/>
    </row>
    <row r="1197" spans="1:24" ht="42.75" hidden="1">
      <c r="A1197" s="37" t="s">
        <v>386</v>
      </c>
      <c r="B1197" s="37" t="s">
        <v>1286</v>
      </c>
      <c r="C1197" s="37" t="s">
        <v>1460</v>
      </c>
      <c r="D1197" s="37" t="s">
        <v>1288</v>
      </c>
      <c r="E1197" s="37">
        <v>10</v>
      </c>
      <c r="F1197" s="37" t="s">
        <v>1469</v>
      </c>
      <c r="G1197" s="37" t="s">
        <v>145</v>
      </c>
      <c r="H1197" s="37" t="s">
        <v>36</v>
      </c>
      <c r="I1197" s="37" t="s">
        <v>46</v>
      </c>
      <c r="J1197" s="65" t="s">
        <v>1407</v>
      </c>
      <c r="K1197" s="37" t="s">
        <v>1470</v>
      </c>
      <c r="L1197" s="37" t="s">
        <v>152</v>
      </c>
      <c r="M1197" s="37">
        <v>1</v>
      </c>
      <c r="N1197" s="37">
        <v>2090959</v>
      </c>
      <c r="O1197" s="37" t="s">
        <v>1471</v>
      </c>
      <c r="P1197" s="37" t="s">
        <v>268</v>
      </c>
      <c r="Q1197" s="60">
        <v>0</v>
      </c>
      <c r="R1197" s="60">
        <v>0</v>
      </c>
      <c r="S1197" s="60">
        <v>0</v>
      </c>
      <c r="T1197" s="37" t="s">
        <v>145</v>
      </c>
      <c r="U1197" s="37"/>
      <c r="V1197" s="131" t="s">
        <v>184</v>
      </c>
      <c r="W1197" s="216" t="s">
        <v>1083</v>
      </c>
      <c r="X1197" s="217"/>
    </row>
    <row r="1198" spans="1:24" ht="85.5" hidden="1">
      <c r="A1198" s="37" t="s">
        <v>386</v>
      </c>
      <c r="B1198" s="37" t="s">
        <v>386</v>
      </c>
      <c r="C1198" s="37" t="s">
        <v>386</v>
      </c>
      <c r="D1198" s="37" t="s">
        <v>362</v>
      </c>
      <c r="E1198" s="37">
        <v>10</v>
      </c>
      <c r="F1198" s="37" t="s">
        <v>410</v>
      </c>
      <c r="G1198" s="37" t="s">
        <v>35</v>
      </c>
      <c r="H1198" s="37" t="s">
        <v>36</v>
      </c>
      <c r="I1198" s="37" t="s">
        <v>37</v>
      </c>
      <c r="J1198" s="62">
        <v>32</v>
      </c>
      <c r="K1198" s="12">
        <v>2020</v>
      </c>
      <c r="L1198" s="201"/>
      <c r="M1198" s="37">
        <v>1</v>
      </c>
      <c r="N1198" s="37">
        <v>1568431</v>
      </c>
      <c r="O1198" s="37" t="s">
        <v>411</v>
      </c>
      <c r="P1198" s="37" t="s">
        <v>412</v>
      </c>
      <c r="Q1198" s="60">
        <v>0</v>
      </c>
      <c r="R1198" s="60">
        <v>0</v>
      </c>
      <c r="S1198" s="60">
        <v>0</v>
      </c>
      <c r="T1198" s="37" t="s">
        <v>235</v>
      </c>
      <c r="U1198" s="37"/>
      <c r="V1198" s="131" t="s">
        <v>235</v>
      </c>
      <c r="W1198" s="216" t="s">
        <v>236</v>
      </c>
      <c r="X1198" s="217"/>
    </row>
    <row r="1199" spans="1:24" ht="42.75" hidden="1">
      <c r="A1199" s="37" t="s">
        <v>386</v>
      </c>
      <c r="B1199" s="37" t="s">
        <v>1286</v>
      </c>
      <c r="C1199" s="37" t="s">
        <v>1392</v>
      </c>
      <c r="D1199" s="37" t="s">
        <v>1288</v>
      </c>
      <c r="E1199" s="37">
        <v>10</v>
      </c>
      <c r="F1199" s="37" t="s">
        <v>410</v>
      </c>
      <c r="G1199" s="37" t="s">
        <v>145</v>
      </c>
      <c r="H1199" s="37" t="s">
        <v>36</v>
      </c>
      <c r="I1199" s="37" t="s">
        <v>37</v>
      </c>
      <c r="J1199" s="65">
        <v>360</v>
      </c>
      <c r="K1199" s="37" t="s">
        <v>1393</v>
      </c>
      <c r="L1199" s="37" t="s">
        <v>566</v>
      </c>
      <c r="M1199" s="37">
        <v>1</v>
      </c>
      <c r="N1199" s="238" t="s">
        <v>1394</v>
      </c>
      <c r="O1199" s="37" t="s">
        <v>1395</v>
      </c>
      <c r="P1199" s="37" t="s">
        <v>1396</v>
      </c>
      <c r="Q1199" s="60">
        <v>0</v>
      </c>
      <c r="R1199" s="60">
        <v>0</v>
      </c>
      <c r="S1199" s="60">
        <v>0</v>
      </c>
      <c r="T1199" s="37" t="s">
        <v>145</v>
      </c>
      <c r="U1199" s="37"/>
      <c r="V1199" s="131" t="s">
        <v>235</v>
      </c>
      <c r="W1199" s="216" t="s">
        <v>236</v>
      </c>
      <c r="X1199" s="217"/>
    </row>
    <row r="1200" spans="1:24" ht="42.75" hidden="1">
      <c r="A1200" s="37" t="s">
        <v>386</v>
      </c>
      <c r="B1200" s="37" t="s">
        <v>1286</v>
      </c>
      <c r="C1200" s="37" t="s">
        <v>1472</v>
      </c>
      <c r="D1200" s="37" t="s">
        <v>1288</v>
      </c>
      <c r="E1200" s="37">
        <v>10</v>
      </c>
      <c r="F1200" s="37" t="s">
        <v>1473</v>
      </c>
      <c r="G1200" s="37" t="s">
        <v>145</v>
      </c>
      <c r="H1200" s="37" t="s">
        <v>36</v>
      </c>
      <c r="I1200" s="37" t="s">
        <v>37</v>
      </c>
      <c r="J1200" s="65">
        <v>360</v>
      </c>
      <c r="K1200" s="37" t="s">
        <v>1474</v>
      </c>
      <c r="L1200" s="37" t="s">
        <v>566</v>
      </c>
      <c r="M1200" s="37">
        <v>1</v>
      </c>
      <c r="N1200" s="37">
        <v>1568430</v>
      </c>
      <c r="O1200" s="37" t="s">
        <v>1475</v>
      </c>
      <c r="P1200" s="37" t="s">
        <v>162</v>
      </c>
      <c r="Q1200" s="60">
        <v>0</v>
      </c>
      <c r="R1200" s="60">
        <v>0</v>
      </c>
      <c r="S1200" s="60">
        <v>0</v>
      </c>
      <c r="T1200" s="37" t="s">
        <v>145</v>
      </c>
      <c r="U1200" s="37"/>
      <c r="V1200" s="131" t="s">
        <v>235</v>
      </c>
      <c r="W1200" s="216" t="s">
        <v>236</v>
      </c>
      <c r="X1200" s="217"/>
    </row>
    <row r="1201" spans="1:24" ht="128.25" hidden="1">
      <c r="A1201" s="37" t="s">
        <v>386</v>
      </c>
      <c r="B1201" s="37" t="s">
        <v>1192</v>
      </c>
      <c r="C1201" s="37" t="s">
        <v>1193</v>
      </c>
      <c r="D1201" s="37" t="s">
        <v>1216</v>
      </c>
      <c r="E1201" s="37">
        <v>15</v>
      </c>
      <c r="F1201" s="37" t="s">
        <v>366</v>
      </c>
      <c r="G1201" s="37" t="s">
        <v>45</v>
      </c>
      <c r="H1201" s="37" t="s">
        <v>36</v>
      </c>
      <c r="I1201" s="37" t="s">
        <v>37</v>
      </c>
      <c r="J1201" s="62">
        <v>40</v>
      </c>
      <c r="K1201" s="12">
        <v>2020</v>
      </c>
      <c r="L1201" s="201"/>
      <c r="M1201" s="37">
        <v>1</v>
      </c>
      <c r="N1201" s="37">
        <v>2266767</v>
      </c>
      <c r="O1201" s="37" t="s">
        <v>1195</v>
      </c>
      <c r="P1201" s="12" t="s">
        <v>40</v>
      </c>
      <c r="Q1201" s="60">
        <v>0</v>
      </c>
      <c r="R1201" s="60">
        <v>0</v>
      </c>
      <c r="S1201" s="60">
        <v>0</v>
      </c>
      <c r="T1201" s="37" t="s">
        <v>41</v>
      </c>
      <c r="U1201" s="37" t="s">
        <v>2381</v>
      </c>
      <c r="V1201" s="131" t="s">
        <v>176</v>
      </c>
      <c r="W1201" s="131" t="s">
        <v>368</v>
      </c>
      <c r="X1201" s="219" t="s">
        <v>50</v>
      </c>
    </row>
    <row r="1202" spans="1:24" ht="42.75" hidden="1">
      <c r="A1202" s="37" t="s">
        <v>386</v>
      </c>
      <c r="B1202" s="37" t="s">
        <v>1286</v>
      </c>
      <c r="C1202" s="37" t="s">
        <v>1287</v>
      </c>
      <c r="D1202" s="37" t="s">
        <v>1288</v>
      </c>
      <c r="E1202" s="37">
        <v>10</v>
      </c>
      <c r="F1202" s="37" t="s">
        <v>1289</v>
      </c>
      <c r="G1202" s="37" t="s">
        <v>145</v>
      </c>
      <c r="H1202" s="37" t="s">
        <v>36</v>
      </c>
      <c r="I1202" s="37" t="s">
        <v>37</v>
      </c>
      <c r="J1202" s="65" t="s">
        <v>1290</v>
      </c>
      <c r="K1202" s="37" t="s">
        <v>1291</v>
      </c>
      <c r="L1202" s="37" t="s">
        <v>356</v>
      </c>
      <c r="M1202" s="37">
        <v>1</v>
      </c>
      <c r="N1202" s="238" t="s">
        <v>1292</v>
      </c>
      <c r="O1202" s="37" t="s">
        <v>1293</v>
      </c>
      <c r="P1202" s="37" t="s">
        <v>162</v>
      </c>
      <c r="Q1202" s="60">
        <v>0</v>
      </c>
      <c r="R1202" s="60">
        <v>0</v>
      </c>
      <c r="S1202" s="60">
        <v>0</v>
      </c>
      <c r="T1202" s="37" t="s">
        <v>145</v>
      </c>
      <c r="U1202" s="37"/>
      <c r="V1202" s="131" t="s">
        <v>235</v>
      </c>
      <c r="W1202" s="216" t="s">
        <v>236</v>
      </c>
      <c r="X1202" s="217"/>
    </row>
    <row r="1203" spans="1:24" ht="85.5" hidden="1">
      <c r="A1203" s="37" t="s">
        <v>386</v>
      </c>
      <c r="B1203" s="37" t="s">
        <v>386</v>
      </c>
      <c r="C1203" s="37" t="s">
        <v>386</v>
      </c>
      <c r="D1203" s="37" t="s">
        <v>362</v>
      </c>
      <c r="E1203" s="37">
        <v>10</v>
      </c>
      <c r="F1203" s="37" t="s">
        <v>413</v>
      </c>
      <c r="G1203" s="37" t="s">
        <v>35</v>
      </c>
      <c r="H1203" s="37" t="s">
        <v>36</v>
      </c>
      <c r="I1203" s="37" t="s">
        <v>46</v>
      </c>
      <c r="J1203" s="65">
        <v>120</v>
      </c>
      <c r="K1203" s="37" t="s">
        <v>414</v>
      </c>
      <c r="L1203" s="201"/>
      <c r="M1203" s="37">
        <v>1</v>
      </c>
      <c r="N1203" s="247">
        <v>1449388</v>
      </c>
      <c r="O1203" s="37" t="s">
        <v>404</v>
      </c>
      <c r="P1203" s="37" t="s">
        <v>412</v>
      </c>
      <c r="Q1203" s="60">
        <v>0</v>
      </c>
      <c r="R1203" s="60">
        <v>0</v>
      </c>
      <c r="S1203" s="60">
        <v>0</v>
      </c>
      <c r="T1203" s="37" t="s">
        <v>41</v>
      </c>
      <c r="U1203" s="37"/>
      <c r="V1203" s="131" t="s">
        <v>148</v>
      </c>
      <c r="W1203" s="131" t="s">
        <v>157</v>
      </c>
      <c r="X1203" s="217"/>
    </row>
    <row r="1204" spans="1:24" ht="42.75" hidden="1">
      <c r="A1204" s="37" t="s">
        <v>386</v>
      </c>
      <c r="B1204" s="37" t="s">
        <v>1286</v>
      </c>
      <c r="C1204" s="37" t="s">
        <v>1368</v>
      </c>
      <c r="D1204" s="37" t="s">
        <v>1288</v>
      </c>
      <c r="E1204" s="37">
        <v>10</v>
      </c>
      <c r="F1204" s="37" t="s">
        <v>1369</v>
      </c>
      <c r="G1204" s="37" t="s">
        <v>145</v>
      </c>
      <c r="H1204" s="37" t="s">
        <v>154</v>
      </c>
      <c r="I1204" s="37" t="s">
        <v>37</v>
      </c>
      <c r="J1204" s="65">
        <v>360</v>
      </c>
      <c r="K1204" s="37" t="s">
        <v>1370</v>
      </c>
      <c r="L1204" s="37" t="s">
        <v>272</v>
      </c>
      <c r="M1204" s="37">
        <v>1</v>
      </c>
      <c r="N1204" s="238" t="s">
        <v>1371</v>
      </c>
      <c r="O1204" s="37" t="s">
        <v>1372</v>
      </c>
      <c r="P1204" s="37" t="s">
        <v>162</v>
      </c>
      <c r="Q1204" s="60">
        <v>0</v>
      </c>
      <c r="R1204" s="60">
        <v>0</v>
      </c>
      <c r="S1204" s="60">
        <v>0</v>
      </c>
      <c r="T1204" s="37" t="s">
        <v>145</v>
      </c>
      <c r="U1204" s="37"/>
      <c r="V1204" s="37"/>
      <c r="W1204" s="216" t="s">
        <v>1328</v>
      </c>
      <c r="X1204" s="217"/>
    </row>
    <row r="1205" spans="1:24" ht="71.25" hidden="1">
      <c r="A1205" s="37" t="s">
        <v>386</v>
      </c>
      <c r="B1205" s="37" t="s">
        <v>1286</v>
      </c>
      <c r="C1205" s="37" t="s">
        <v>1482</v>
      </c>
      <c r="D1205" s="37" t="s">
        <v>1288</v>
      </c>
      <c r="E1205" s="37">
        <v>10</v>
      </c>
      <c r="F1205" s="37" t="s">
        <v>1483</v>
      </c>
      <c r="G1205" s="37" t="s">
        <v>145</v>
      </c>
      <c r="H1205" s="37" t="s">
        <v>154</v>
      </c>
      <c r="I1205" s="37" t="s">
        <v>37</v>
      </c>
      <c r="J1205" s="65" t="s">
        <v>1484</v>
      </c>
      <c r="K1205" s="37" t="s">
        <v>1485</v>
      </c>
      <c r="L1205" s="37" t="s">
        <v>636</v>
      </c>
      <c r="M1205" s="37">
        <v>1</v>
      </c>
      <c r="N1205" s="238" t="s">
        <v>1486</v>
      </c>
      <c r="O1205" s="37" t="s">
        <v>1487</v>
      </c>
      <c r="P1205" s="37" t="s">
        <v>162</v>
      </c>
      <c r="Q1205" s="60">
        <v>0</v>
      </c>
      <c r="R1205" s="60">
        <v>0</v>
      </c>
      <c r="S1205" s="60">
        <v>0</v>
      </c>
      <c r="T1205" s="37" t="s">
        <v>145</v>
      </c>
      <c r="U1205" s="37"/>
      <c r="V1205" s="37" t="s">
        <v>148</v>
      </c>
      <c r="W1205" s="216" t="s">
        <v>1328</v>
      </c>
      <c r="X1205" s="217"/>
    </row>
    <row r="1206" spans="1:24" ht="42.75" hidden="1">
      <c r="A1206" s="37" t="s">
        <v>386</v>
      </c>
      <c r="B1206" s="37" t="s">
        <v>1286</v>
      </c>
      <c r="C1206" s="37" t="s">
        <v>1287</v>
      </c>
      <c r="D1206" s="37" t="s">
        <v>1288</v>
      </c>
      <c r="E1206" s="37">
        <v>10</v>
      </c>
      <c r="F1206" s="37" t="s">
        <v>1294</v>
      </c>
      <c r="G1206" s="37" t="s">
        <v>145</v>
      </c>
      <c r="H1206" s="37" t="s">
        <v>36</v>
      </c>
      <c r="I1206" s="37" t="s">
        <v>37</v>
      </c>
      <c r="J1206" s="65" t="s">
        <v>1295</v>
      </c>
      <c r="K1206" s="37" t="s">
        <v>1296</v>
      </c>
      <c r="L1206" s="37" t="s">
        <v>216</v>
      </c>
      <c r="M1206" s="37">
        <v>1</v>
      </c>
      <c r="N1206" s="238" t="s">
        <v>1297</v>
      </c>
      <c r="O1206" s="37" t="s">
        <v>1298</v>
      </c>
      <c r="P1206" s="37" t="s">
        <v>162</v>
      </c>
      <c r="Q1206" s="60">
        <v>0</v>
      </c>
      <c r="R1206" s="60">
        <v>0</v>
      </c>
      <c r="S1206" s="60">
        <v>0</v>
      </c>
      <c r="T1206" s="37" t="s">
        <v>145</v>
      </c>
      <c r="U1206" s="131"/>
      <c r="V1206" s="131" t="s">
        <v>235</v>
      </c>
      <c r="W1206" s="216" t="s">
        <v>236</v>
      </c>
      <c r="X1206" s="217"/>
    </row>
    <row r="1207" spans="1:24" ht="60" hidden="1">
      <c r="A1207" s="37" t="s">
        <v>386</v>
      </c>
      <c r="B1207" s="37" t="s">
        <v>1286</v>
      </c>
      <c r="C1207" s="37" t="s">
        <v>1397</v>
      </c>
      <c r="D1207" s="37" t="s">
        <v>1288</v>
      </c>
      <c r="E1207" s="37">
        <v>10</v>
      </c>
      <c r="F1207" s="37" t="s">
        <v>1398</v>
      </c>
      <c r="G1207" s="37" t="s">
        <v>145</v>
      </c>
      <c r="H1207" s="37" t="s">
        <v>36</v>
      </c>
      <c r="I1207" s="37" t="s">
        <v>37</v>
      </c>
      <c r="J1207" s="65">
        <v>360</v>
      </c>
      <c r="K1207" s="37" t="s">
        <v>1399</v>
      </c>
      <c r="L1207" s="37" t="s">
        <v>152</v>
      </c>
      <c r="M1207" s="37">
        <v>1</v>
      </c>
      <c r="N1207" s="238" t="s">
        <v>1400</v>
      </c>
      <c r="O1207" s="37" t="s">
        <v>1401</v>
      </c>
      <c r="P1207" s="37" t="s">
        <v>1402</v>
      </c>
      <c r="Q1207" s="60">
        <v>0</v>
      </c>
      <c r="R1207" s="60">
        <v>0</v>
      </c>
      <c r="S1207" s="60">
        <v>0</v>
      </c>
      <c r="T1207" s="37" t="s">
        <v>145</v>
      </c>
      <c r="U1207" s="131" t="s">
        <v>2543</v>
      </c>
      <c r="V1207" s="131" t="s">
        <v>235</v>
      </c>
      <c r="W1207" s="216" t="s">
        <v>236</v>
      </c>
      <c r="X1207" s="217"/>
    </row>
    <row r="1208" spans="1:24" ht="60" hidden="1">
      <c r="A1208" s="37" t="s">
        <v>386</v>
      </c>
      <c r="B1208" s="37" t="s">
        <v>1286</v>
      </c>
      <c r="C1208" s="37" t="s">
        <v>1476</v>
      </c>
      <c r="D1208" s="37" t="s">
        <v>1288</v>
      </c>
      <c r="E1208" s="37">
        <v>10</v>
      </c>
      <c r="F1208" s="37" t="s">
        <v>1398</v>
      </c>
      <c r="G1208" s="37" t="s">
        <v>145</v>
      </c>
      <c r="H1208" s="37" t="s">
        <v>36</v>
      </c>
      <c r="I1208" s="37" t="s">
        <v>37</v>
      </c>
      <c r="J1208" s="65">
        <v>120</v>
      </c>
      <c r="K1208" s="37" t="s">
        <v>1412</v>
      </c>
      <c r="L1208" s="37" t="s">
        <v>566</v>
      </c>
      <c r="M1208" s="37">
        <v>1</v>
      </c>
      <c r="N1208" s="37">
        <v>2372982</v>
      </c>
      <c r="O1208" s="37" t="s">
        <v>1477</v>
      </c>
      <c r="P1208" s="37" t="s">
        <v>162</v>
      </c>
      <c r="Q1208" s="60">
        <v>0</v>
      </c>
      <c r="R1208" s="60">
        <v>0</v>
      </c>
      <c r="S1208" s="60">
        <v>0</v>
      </c>
      <c r="T1208" s="37" t="s">
        <v>145</v>
      </c>
      <c r="U1208" s="131" t="s">
        <v>2543</v>
      </c>
      <c r="V1208" s="131" t="s">
        <v>235</v>
      </c>
      <c r="W1208" s="216" t="s">
        <v>236</v>
      </c>
      <c r="X1208" s="217"/>
    </row>
    <row r="1209" spans="1:24" ht="114" hidden="1">
      <c r="A1209" s="37" t="s">
        <v>386</v>
      </c>
      <c r="B1209" s="37" t="s">
        <v>1286</v>
      </c>
      <c r="C1209" s="37" t="s">
        <v>1433</v>
      </c>
      <c r="D1209" s="37" t="s">
        <v>1441</v>
      </c>
      <c r="E1209" s="37">
        <v>15</v>
      </c>
      <c r="F1209" s="37" t="s">
        <v>391</v>
      </c>
      <c r="G1209" s="37" t="s">
        <v>45</v>
      </c>
      <c r="H1209" s="37" t="s">
        <v>36</v>
      </c>
      <c r="I1209" s="37" t="s">
        <v>46</v>
      </c>
      <c r="J1209" s="65">
        <v>40</v>
      </c>
      <c r="K1209" s="37" t="s">
        <v>1442</v>
      </c>
      <c r="L1209" s="201"/>
      <c r="M1209" s="37">
        <v>1</v>
      </c>
      <c r="N1209" s="238" t="s">
        <v>1436</v>
      </c>
      <c r="O1209" s="37" t="s">
        <v>1437</v>
      </c>
      <c r="P1209" s="37" t="s">
        <v>598</v>
      </c>
      <c r="Q1209" s="60">
        <v>700</v>
      </c>
      <c r="R1209" s="60">
        <v>0</v>
      </c>
      <c r="S1209" s="60">
        <v>1750</v>
      </c>
      <c r="T1209" s="37" t="s">
        <v>41</v>
      </c>
      <c r="U1209" s="37"/>
      <c r="V1209" s="131" t="s">
        <v>48</v>
      </c>
      <c r="W1209" s="216" t="s">
        <v>392</v>
      </c>
      <c r="X1209" s="219" t="s">
        <v>50</v>
      </c>
    </row>
    <row r="1210" spans="1:24" ht="128.25" hidden="1">
      <c r="A1210" s="37" t="s">
        <v>386</v>
      </c>
      <c r="B1210" s="37" t="s">
        <v>1192</v>
      </c>
      <c r="C1210" s="37" t="s">
        <v>1193</v>
      </c>
      <c r="D1210" s="37" t="s">
        <v>1216</v>
      </c>
      <c r="E1210" s="37">
        <v>15</v>
      </c>
      <c r="F1210" s="37" t="s">
        <v>1220</v>
      </c>
      <c r="G1210" s="37" t="s">
        <v>45</v>
      </c>
      <c r="H1210" s="37" t="s">
        <v>36</v>
      </c>
      <c r="I1210" s="37" t="s">
        <v>37</v>
      </c>
      <c r="J1210" s="62">
        <v>60</v>
      </c>
      <c r="K1210" s="12">
        <v>2020</v>
      </c>
      <c r="L1210" s="201"/>
      <c r="M1210" s="37">
        <v>1</v>
      </c>
      <c r="N1210" s="37">
        <v>2438501</v>
      </c>
      <c r="O1210" s="37" t="s">
        <v>1200</v>
      </c>
      <c r="P1210" s="12" t="s">
        <v>162</v>
      </c>
      <c r="Q1210" s="60">
        <v>0</v>
      </c>
      <c r="R1210" s="60">
        <v>0</v>
      </c>
      <c r="S1210" s="60">
        <v>0</v>
      </c>
      <c r="T1210" s="37" t="s">
        <v>171</v>
      </c>
      <c r="U1210" s="37"/>
      <c r="V1210" s="131" t="s">
        <v>172</v>
      </c>
      <c r="W1210" s="131" t="s">
        <v>173</v>
      </c>
      <c r="X1210" s="219" t="s">
        <v>50</v>
      </c>
    </row>
    <row r="1211" spans="1:24" ht="71.25" hidden="1">
      <c r="A1211" s="37" t="s">
        <v>386</v>
      </c>
      <c r="B1211" s="37" t="s">
        <v>1286</v>
      </c>
      <c r="C1211" s="37" t="s">
        <v>1311</v>
      </c>
      <c r="D1211" s="37" t="s">
        <v>1312</v>
      </c>
      <c r="E1211" s="37">
        <v>10</v>
      </c>
      <c r="F1211" s="37" t="s">
        <v>1313</v>
      </c>
      <c r="G1211" s="37" t="s">
        <v>145</v>
      </c>
      <c r="H1211" s="37" t="s">
        <v>36</v>
      </c>
      <c r="I1211" s="37" t="s">
        <v>46</v>
      </c>
      <c r="J1211" s="65" t="s">
        <v>1314</v>
      </c>
      <c r="K1211" s="37" t="s">
        <v>1315</v>
      </c>
      <c r="L1211" s="37" t="s">
        <v>152</v>
      </c>
      <c r="M1211" s="37">
        <v>1</v>
      </c>
      <c r="N1211" s="238" t="s">
        <v>1316</v>
      </c>
      <c r="O1211" s="37" t="s">
        <v>1317</v>
      </c>
      <c r="P1211" s="37" t="s">
        <v>1318</v>
      </c>
      <c r="Q1211" s="60">
        <v>0</v>
      </c>
      <c r="R1211" s="60">
        <v>0</v>
      </c>
      <c r="S1211" s="60">
        <v>0</v>
      </c>
      <c r="T1211" s="37" t="s">
        <v>145</v>
      </c>
      <c r="U1211" s="37"/>
      <c r="V1211" s="131" t="s">
        <v>148</v>
      </c>
      <c r="W1211" s="216" t="s">
        <v>149</v>
      </c>
      <c r="X1211" s="217"/>
    </row>
    <row r="1212" spans="1:24" ht="85.5" hidden="1">
      <c r="A1212" s="37" t="s">
        <v>386</v>
      </c>
      <c r="B1212" s="37" t="s">
        <v>386</v>
      </c>
      <c r="C1212" s="37" t="s">
        <v>386</v>
      </c>
      <c r="D1212" s="37" t="s">
        <v>362</v>
      </c>
      <c r="E1212" s="37">
        <v>10</v>
      </c>
      <c r="F1212" s="37" t="s">
        <v>415</v>
      </c>
      <c r="G1212" s="37" t="s">
        <v>35</v>
      </c>
      <c r="H1212" s="37" t="s">
        <v>36</v>
      </c>
      <c r="I1212" s="37" t="s">
        <v>46</v>
      </c>
      <c r="J1212" s="65">
        <v>120</v>
      </c>
      <c r="K1212" s="37" t="s">
        <v>416</v>
      </c>
      <c r="L1212" s="201"/>
      <c r="M1212" s="37">
        <v>1</v>
      </c>
      <c r="N1212" s="247">
        <v>1449388</v>
      </c>
      <c r="O1212" s="37" t="s">
        <v>404</v>
      </c>
      <c r="P1212" s="37" t="s">
        <v>412</v>
      </c>
      <c r="Q1212" s="60">
        <v>0</v>
      </c>
      <c r="R1212" s="60">
        <v>0</v>
      </c>
      <c r="S1212" s="60">
        <v>0</v>
      </c>
      <c r="T1212" s="37" t="s">
        <v>41</v>
      </c>
      <c r="U1212" s="37"/>
      <c r="V1212" s="131" t="s">
        <v>243</v>
      </c>
      <c r="W1212" s="216" t="s">
        <v>244</v>
      </c>
      <c r="X1212" s="217"/>
    </row>
    <row r="1213" spans="1:24" ht="57" hidden="1">
      <c r="A1213" s="37" t="s">
        <v>386</v>
      </c>
      <c r="B1213" s="37" t="s">
        <v>1286</v>
      </c>
      <c r="C1213" s="37" t="s">
        <v>1476</v>
      </c>
      <c r="D1213" s="37" t="s">
        <v>1288</v>
      </c>
      <c r="E1213" s="37">
        <v>10</v>
      </c>
      <c r="F1213" s="37" t="s">
        <v>1478</v>
      </c>
      <c r="G1213" s="37" t="s">
        <v>145</v>
      </c>
      <c r="H1213" s="37" t="s">
        <v>36</v>
      </c>
      <c r="I1213" s="37" t="s">
        <v>37</v>
      </c>
      <c r="J1213" s="65" t="s">
        <v>1295</v>
      </c>
      <c r="K1213" s="37" t="s">
        <v>559</v>
      </c>
      <c r="L1213" s="37" t="s">
        <v>147</v>
      </c>
      <c r="M1213" s="37">
        <v>1</v>
      </c>
      <c r="N1213" s="238" t="s">
        <v>1479</v>
      </c>
      <c r="O1213" s="37" t="s">
        <v>1480</v>
      </c>
      <c r="P1213" s="37" t="s">
        <v>162</v>
      </c>
      <c r="Q1213" s="60">
        <v>0</v>
      </c>
      <c r="R1213" s="60">
        <v>0</v>
      </c>
      <c r="S1213" s="60">
        <v>0</v>
      </c>
      <c r="T1213" s="37" t="s">
        <v>145</v>
      </c>
      <c r="U1213" s="37"/>
      <c r="V1213" s="210" t="s">
        <v>1036</v>
      </c>
      <c r="W1213" s="216" t="s">
        <v>1481</v>
      </c>
      <c r="X1213" s="217"/>
    </row>
    <row r="1214" spans="1:24" ht="42.75" hidden="1">
      <c r="A1214" s="37" t="s">
        <v>386</v>
      </c>
      <c r="B1214" s="37" t="s">
        <v>1286</v>
      </c>
      <c r="C1214" s="37" t="s">
        <v>1482</v>
      </c>
      <c r="D1214" s="37" t="s">
        <v>1288</v>
      </c>
      <c r="E1214" s="37">
        <v>10</v>
      </c>
      <c r="F1214" s="37" t="s">
        <v>1488</v>
      </c>
      <c r="G1214" s="37" t="s">
        <v>145</v>
      </c>
      <c r="H1214" s="37" t="s">
        <v>36</v>
      </c>
      <c r="I1214" s="37" t="s">
        <v>46</v>
      </c>
      <c r="J1214" s="65">
        <v>120</v>
      </c>
      <c r="K1214" s="37" t="s">
        <v>1489</v>
      </c>
      <c r="L1214" s="37" t="s">
        <v>385</v>
      </c>
      <c r="M1214" s="37">
        <v>1</v>
      </c>
      <c r="N1214" s="238" t="s">
        <v>1490</v>
      </c>
      <c r="O1214" s="37" t="s">
        <v>1491</v>
      </c>
      <c r="P1214" s="37" t="s">
        <v>162</v>
      </c>
      <c r="Q1214" s="60">
        <v>0</v>
      </c>
      <c r="R1214" s="60">
        <v>0</v>
      </c>
      <c r="S1214" s="60">
        <v>0</v>
      </c>
      <c r="T1214" s="37" t="s">
        <v>145</v>
      </c>
      <c r="U1214" s="37"/>
      <c r="V1214" s="131" t="s">
        <v>63</v>
      </c>
      <c r="W1214" s="216" t="s">
        <v>64</v>
      </c>
      <c r="X1214" s="217"/>
    </row>
    <row r="1215" spans="1:24" ht="99.75" hidden="1">
      <c r="A1215" s="37" t="s">
        <v>386</v>
      </c>
      <c r="B1215" s="37" t="s">
        <v>1286</v>
      </c>
      <c r="C1215" s="37" t="s">
        <v>1352</v>
      </c>
      <c r="D1215" s="37" t="s">
        <v>1312</v>
      </c>
      <c r="E1215" s="37">
        <v>10</v>
      </c>
      <c r="F1215" s="37" t="s">
        <v>1364</v>
      </c>
      <c r="G1215" s="37" t="s">
        <v>145</v>
      </c>
      <c r="H1215" s="37" t="s">
        <v>36</v>
      </c>
      <c r="I1215" s="37" t="s">
        <v>46</v>
      </c>
      <c r="J1215" s="65" t="s">
        <v>1295</v>
      </c>
      <c r="K1215" s="37" t="s">
        <v>1365</v>
      </c>
      <c r="L1215" s="37" t="s">
        <v>759</v>
      </c>
      <c r="M1215" s="37">
        <v>1</v>
      </c>
      <c r="N1215" s="238" t="s">
        <v>1366</v>
      </c>
      <c r="O1215" s="37" t="s">
        <v>1367</v>
      </c>
      <c r="P1215" s="37" t="s">
        <v>162</v>
      </c>
      <c r="Q1215" s="60">
        <v>0</v>
      </c>
      <c r="R1215" s="60">
        <v>0</v>
      </c>
      <c r="S1215" s="60">
        <v>0</v>
      </c>
      <c r="T1215" s="37" t="s">
        <v>145</v>
      </c>
      <c r="U1215" s="37" t="s">
        <v>2544</v>
      </c>
      <c r="V1215" s="131" t="s">
        <v>63</v>
      </c>
      <c r="W1215" s="216" t="s">
        <v>64</v>
      </c>
      <c r="X1215" s="217"/>
    </row>
    <row r="1216" spans="1:24" ht="42.75" hidden="1">
      <c r="A1216" s="37" t="s">
        <v>386</v>
      </c>
      <c r="B1216" s="37" t="s">
        <v>1286</v>
      </c>
      <c r="C1216" s="37" t="s">
        <v>1433</v>
      </c>
      <c r="D1216" s="37" t="s">
        <v>1288</v>
      </c>
      <c r="E1216" s="37">
        <v>10</v>
      </c>
      <c r="F1216" s="37" t="s">
        <v>1443</v>
      </c>
      <c r="G1216" s="37" t="s">
        <v>145</v>
      </c>
      <c r="H1216" s="37" t="s">
        <v>36</v>
      </c>
      <c r="I1216" s="37" t="s">
        <v>37</v>
      </c>
      <c r="J1216" s="65" t="s">
        <v>1407</v>
      </c>
      <c r="K1216" s="37" t="s">
        <v>1365</v>
      </c>
      <c r="L1216" s="37" t="s">
        <v>759</v>
      </c>
      <c r="M1216" s="37">
        <v>1</v>
      </c>
      <c r="N1216" s="238" t="s">
        <v>1444</v>
      </c>
      <c r="O1216" s="37" t="s">
        <v>1440</v>
      </c>
      <c r="P1216" s="37" t="s">
        <v>40</v>
      </c>
      <c r="Q1216" s="60">
        <v>0</v>
      </c>
      <c r="R1216" s="60">
        <v>0</v>
      </c>
      <c r="S1216" s="60">
        <v>0</v>
      </c>
      <c r="T1216" s="37" t="s">
        <v>145</v>
      </c>
      <c r="U1216" s="37"/>
      <c r="V1216" s="37" t="s">
        <v>42</v>
      </c>
      <c r="W1216" s="216" t="s">
        <v>1029</v>
      </c>
      <c r="X1216" s="217"/>
    </row>
    <row r="1217" spans="1:24" ht="42.75">
      <c r="A1217" s="37" t="s">
        <v>386</v>
      </c>
      <c r="B1217" s="37" t="s">
        <v>1286</v>
      </c>
      <c r="C1217" s="37" t="s">
        <v>1430</v>
      </c>
      <c r="D1217" s="37" t="s">
        <v>1288</v>
      </c>
      <c r="E1217" s="37">
        <v>10</v>
      </c>
      <c r="F1217" s="37" t="s">
        <v>1431</v>
      </c>
      <c r="G1217" s="37" t="s">
        <v>145</v>
      </c>
      <c r="H1217" s="37" t="s">
        <v>36</v>
      </c>
      <c r="I1217" s="37" t="s">
        <v>37</v>
      </c>
      <c r="J1217" s="65">
        <v>180</v>
      </c>
      <c r="K1217" s="37" t="s">
        <v>1296</v>
      </c>
      <c r="L1217" s="37" t="s">
        <v>216</v>
      </c>
      <c r="M1217" s="37">
        <v>1</v>
      </c>
      <c r="N1217" s="37">
        <v>1492728</v>
      </c>
      <c r="O1217" s="37" t="s">
        <v>1432</v>
      </c>
      <c r="P1217" s="37" t="s">
        <v>162</v>
      </c>
      <c r="Q1217" s="60">
        <v>0</v>
      </c>
      <c r="R1217" s="60">
        <v>0</v>
      </c>
      <c r="S1217" s="60">
        <v>0</v>
      </c>
      <c r="T1217" s="37" t="s">
        <v>145</v>
      </c>
      <c r="U1217" s="37"/>
      <c r="V1217" s="131" t="s">
        <v>235</v>
      </c>
      <c r="W1217" s="216" t="s">
        <v>236</v>
      </c>
      <c r="X1217" s="217"/>
    </row>
    <row r="1218" spans="1:24" ht="85.5" hidden="1">
      <c r="A1218" s="37" t="s">
        <v>386</v>
      </c>
      <c r="B1218" s="37" t="s">
        <v>386</v>
      </c>
      <c r="C1218" s="37" t="s">
        <v>386</v>
      </c>
      <c r="D1218" s="37" t="s">
        <v>362</v>
      </c>
      <c r="E1218" s="37">
        <v>10</v>
      </c>
      <c r="F1218" s="37" t="s">
        <v>417</v>
      </c>
      <c r="G1218" s="37" t="s">
        <v>35</v>
      </c>
      <c r="H1218" s="37" t="s">
        <v>418</v>
      </c>
      <c r="I1218" s="37" t="s">
        <v>37</v>
      </c>
      <c r="J1218" s="65">
        <v>24</v>
      </c>
      <c r="K1218" s="12" t="s">
        <v>419</v>
      </c>
      <c r="L1218" s="201"/>
      <c r="M1218" s="37">
        <v>1</v>
      </c>
      <c r="N1218" s="37">
        <v>2326887</v>
      </c>
      <c r="O1218" s="37" t="s">
        <v>420</v>
      </c>
      <c r="P1218" s="37" t="s">
        <v>412</v>
      </c>
      <c r="Q1218" s="60">
        <v>6636</v>
      </c>
      <c r="R1218" s="60">
        <v>11800</v>
      </c>
      <c r="S1218" s="60">
        <v>18436</v>
      </c>
      <c r="T1218" s="37" t="s">
        <v>41</v>
      </c>
      <c r="U1218" s="37"/>
      <c r="V1218" s="216" t="s">
        <v>218</v>
      </c>
      <c r="W1218" s="216" t="s">
        <v>377</v>
      </c>
      <c r="X1218" s="217"/>
    </row>
    <row r="1219" spans="1:24" ht="42.75" hidden="1">
      <c r="A1219" s="37" t="s">
        <v>386</v>
      </c>
      <c r="B1219" s="37" t="s">
        <v>1286</v>
      </c>
      <c r="C1219" s="37" t="s">
        <v>1311</v>
      </c>
      <c r="D1219" s="37" t="s">
        <v>1288</v>
      </c>
      <c r="E1219" s="37">
        <v>10</v>
      </c>
      <c r="F1219" s="37" t="s">
        <v>1319</v>
      </c>
      <c r="G1219" s="37" t="s">
        <v>145</v>
      </c>
      <c r="H1219" s="37" t="s">
        <v>36</v>
      </c>
      <c r="I1219" s="37" t="s">
        <v>46</v>
      </c>
      <c r="J1219" s="65">
        <v>120</v>
      </c>
      <c r="K1219" s="238" t="s">
        <v>1320</v>
      </c>
      <c r="L1219" s="238" t="s">
        <v>152</v>
      </c>
      <c r="M1219" s="37">
        <v>1</v>
      </c>
      <c r="N1219" s="238" t="s">
        <v>1321</v>
      </c>
      <c r="O1219" s="37" t="s">
        <v>1322</v>
      </c>
      <c r="P1219" s="37" t="s">
        <v>162</v>
      </c>
      <c r="Q1219" s="60">
        <v>0</v>
      </c>
      <c r="R1219" s="60">
        <v>0</v>
      </c>
      <c r="S1219" s="60">
        <v>0</v>
      </c>
      <c r="T1219" s="37" t="s">
        <v>145</v>
      </c>
      <c r="U1219" s="37"/>
      <c r="V1219" s="216" t="s">
        <v>218</v>
      </c>
      <c r="W1219" s="216" t="s">
        <v>398</v>
      </c>
      <c r="X1219" s="217"/>
    </row>
    <row r="1220" spans="1:24" ht="71.25" hidden="1">
      <c r="A1220" s="37" t="s">
        <v>386</v>
      </c>
      <c r="B1220" s="37" t="s">
        <v>1286</v>
      </c>
      <c r="C1220" s="37" t="s">
        <v>1368</v>
      </c>
      <c r="D1220" s="37" t="s">
        <v>1312</v>
      </c>
      <c r="E1220" s="37">
        <v>10</v>
      </c>
      <c r="F1220" s="37" t="s">
        <v>1373</v>
      </c>
      <c r="G1220" s="37" t="s">
        <v>145</v>
      </c>
      <c r="H1220" s="37" t="s">
        <v>36</v>
      </c>
      <c r="I1220" s="37" t="s">
        <v>46</v>
      </c>
      <c r="J1220" s="65" t="s">
        <v>1374</v>
      </c>
      <c r="K1220" s="37" t="s">
        <v>1375</v>
      </c>
      <c r="L1220" s="37" t="s">
        <v>152</v>
      </c>
      <c r="M1220" s="37">
        <v>1</v>
      </c>
      <c r="N1220" s="238" t="s">
        <v>1376</v>
      </c>
      <c r="O1220" s="37" t="s">
        <v>1377</v>
      </c>
      <c r="P1220" s="37" t="s">
        <v>162</v>
      </c>
      <c r="Q1220" s="60">
        <v>0</v>
      </c>
      <c r="R1220" s="60">
        <v>0</v>
      </c>
      <c r="S1220" s="60">
        <v>0</v>
      </c>
      <c r="T1220" s="37" t="s">
        <v>145</v>
      </c>
      <c r="U1220" s="37"/>
      <c r="V1220" s="131" t="s">
        <v>184</v>
      </c>
      <c r="W1220" s="216" t="s">
        <v>637</v>
      </c>
      <c r="X1220" s="217"/>
    </row>
    <row r="1221" spans="1:24" ht="42.75" hidden="1">
      <c r="A1221" s="37" t="s">
        <v>386</v>
      </c>
      <c r="B1221" s="37" t="s">
        <v>1286</v>
      </c>
      <c r="C1221" s="37" t="s">
        <v>1433</v>
      </c>
      <c r="D1221" s="37" t="s">
        <v>1288</v>
      </c>
      <c r="E1221" s="37">
        <v>10</v>
      </c>
      <c r="F1221" s="37" t="s">
        <v>1445</v>
      </c>
      <c r="G1221" s="37" t="s">
        <v>145</v>
      </c>
      <c r="H1221" s="37" t="s">
        <v>36</v>
      </c>
      <c r="I1221" s="37" t="s">
        <v>46</v>
      </c>
      <c r="J1221" s="65" t="s">
        <v>1407</v>
      </c>
      <c r="K1221" s="37" t="s">
        <v>1446</v>
      </c>
      <c r="L1221" s="65" t="s">
        <v>224</v>
      </c>
      <c r="M1221" s="37">
        <v>1</v>
      </c>
      <c r="N1221" s="238" t="s">
        <v>1444</v>
      </c>
      <c r="O1221" s="37" t="s">
        <v>1440</v>
      </c>
      <c r="P1221" s="37" t="s">
        <v>40</v>
      </c>
      <c r="Q1221" s="60">
        <v>0</v>
      </c>
      <c r="R1221" s="60">
        <v>0</v>
      </c>
      <c r="S1221" s="60">
        <v>0</v>
      </c>
      <c r="T1221" s="37" t="s">
        <v>145</v>
      </c>
      <c r="U1221" s="37"/>
      <c r="V1221" s="131" t="s">
        <v>201</v>
      </c>
      <c r="W1221" s="131" t="s">
        <v>202</v>
      </c>
      <c r="X1221" s="217"/>
    </row>
    <row r="1222" spans="1:24" ht="42.75" hidden="1">
      <c r="A1222" s="37" t="s">
        <v>386</v>
      </c>
      <c r="B1222" s="37" t="s">
        <v>1286</v>
      </c>
      <c r="C1222" s="37" t="s">
        <v>1286</v>
      </c>
      <c r="D1222" s="37" t="s">
        <v>1288</v>
      </c>
      <c r="E1222" s="37">
        <v>10</v>
      </c>
      <c r="F1222" s="37" t="s">
        <v>575</v>
      </c>
      <c r="G1222" s="37" t="s">
        <v>145</v>
      </c>
      <c r="H1222" s="37" t="s">
        <v>36</v>
      </c>
      <c r="I1222" s="37" t="s">
        <v>46</v>
      </c>
      <c r="J1222" s="65">
        <v>360</v>
      </c>
      <c r="K1222" s="37" t="s">
        <v>1452</v>
      </c>
      <c r="L1222" s="37" t="s">
        <v>566</v>
      </c>
      <c r="M1222" s="37">
        <v>1</v>
      </c>
      <c r="N1222" s="37">
        <v>1325251</v>
      </c>
      <c r="O1222" s="37" t="s">
        <v>1453</v>
      </c>
      <c r="P1222" s="37" t="s">
        <v>162</v>
      </c>
      <c r="Q1222" s="60">
        <v>0</v>
      </c>
      <c r="R1222" s="60">
        <v>0</v>
      </c>
      <c r="S1222" s="60">
        <v>0</v>
      </c>
      <c r="T1222" s="37" t="s">
        <v>145</v>
      </c>
      <c r="U1222" s="37"/>
      <c r="V1222" s="216" t="s">
        <v>218</v>
      </c>
      <c r="W1222" s="216" t="s">
        <v>219</v>
      </c>
      <c r="X1222" s="217"/>
    </row>
    <row r="1223" spans="1:24" ht="42.75" hidden="1">
      <c r="A1223" s="37" t="s">
        <v>386</v>
      </c>
      <c r="B1223" s="37" t="s">
        <v>1286</v>
      </c>
      <c r="C1223" s="37" t="s">
        <v>1286</v>
      </c>
      <c r="D1223" s="37" t="s">
        <v>1288</v>
      </c>
      <c r="E1223" s="37">
        <v>10</v>
      </c>
      <c r="F1223" s="37" t="s">
        <v>1454</v>
      </c>
      <c r="G1223" s="37" t="s">
        <v>145</v>
      </c>
      <c r="H1223" s="37" t="s">
        <v>36</v>
      </c>
      <c r="I1223" s="37" t="s">
        <v>46</v>
      </c>
      <c r="J1223" s="65" t="s">
        <v>1455</v>
      </c>
      <c r="K1223" s="37" t="s">
        <v>1456</v>
      </c>
      <c r="L1223" s="65" t="s">
        <v>224</v>
      </c>
      <c r="M1223" s="37">
        <v>1</v>
      </c>
      <c r="N1223" s="238" t="s">
        <v>1457</v>
      </c>
      <c r="O1223" s="37" t="s">
        <v>1458</v>
      </c>
      <c r="P1223" s="37" t="s">
        <v>162</v>
      </c>
      <c r="Q1223" s="60">
        <v>0</v>
      </c>
      <c r="R1223" s="60">
        <v>0</v>
      </c>
      <c r="S1223" s="60">
        <v>0</v>
      </c>
      <c r="T1223" s="37" t="s">
        <v>145</v>
      </c>
      <c r="U1223" s="37"/>
      <c r="V1223" s="216" t="s">
        <v>218</v>
      </c>
      <c r="W1223" s="216" t="s">
        <v>219</v>
      </c>
      <c r="X1223" s="217"/>
    </row>
    <row r="1224" spans="1:24" ht="42.75" hidden="1">
      <c r="A1224" s="37" t="s">
        <v>386</v>
      </c>
      <c r="B1224" s="37" t="s">
        <v>1286</v>
      </c>
      <c r="C1224" s="37" t="s">
        <v>1329</v>
      </c>
      <c r="D1224" s="37" t="s">
        <v>1288</v>
      </c>
      <c r="E1224" s="37">
        <v>10</v>
      </c>
      <c r="F1224" s="37" t="s">
        <v>1347</v>
      </c>
      <c r="G1224" s="37" t="s">
        <v>145</v>
      </c>
      <c r="H1224" s="37" t="s">
        <v>36</v>
      </c>
      <c r="I1224" s="37" t="s">
        <v>46</v>
      </c>
      <c r="J1224" s="65">
        <v>360</v>
      </c>
      <c r="K1224" s="238" t="s">
        <v>1348</v>
      </c>
      <c r="L1224" s="238" t="s">
        <v>152</v>
      </c>
      <c r="M1224" s="37">
        <v>1</v>
      </c>
      <c r="N1224" s="238" t="s">
        <v>1349</v>
      </c>
      <c r="O1224" s="37" t="s">
        <v>1350</v>
      </c>
      <c r="P1224" s="37" t="s">
        <v>1351</v>
      </c>
      <c r="Q1224" s="60">
        <v>0</v>
      </c>
      <c r="R1224" s="60">
        <v>0</v>
      </c>
      <c r="S1224" s="60">
        <v>0</v>
      </c>
      <c r="T1224" s="37" t="s">
        <v>145</v>
      </c>
      <c r="U1224" s="37"/>
      <c r="V1224" s="216" t="s">
        <v>218</v>
      </c>
      <c r="W1224" s="216" t="s">
        <v>219</v>
      </c>
      <c r="X1224" s="217"/>
    </row>
    <row r="1225" spans="1:24" ht="42.75" hidden="1">
      <c r="A1225" s="37" t="s">
        <v>386</v>
      </c>
      <c r="B1225" s="37" t="s">
        <v>1286</v>
      </c>
      <c r="C1225" s="37" t="s">
        <v>1286</v>
      </c>
      <c r="D1225" s="37" t="s">
        <v>1288</v>
      </c>
      <c r="E1225" s="37">
        <v>10</v>
      </c>
      <c r="F1225" s="37" t="s">
        <v>1347</v>
      </c>
      <c r="G1225" s="37" t="s">
        <v>145</v>
      </c>
      <c r="H1225" s="37" t="s">
        <v>36</v>
      </c>
      <c r="I1225" s="37" t="s">
        <v>46</v>
      </c>
      <c r="J1225" s="65" t="s">
        <v>1455</v>
      </c>
      <c r="K1225" s="136">
        <v>44075</v>
      </c>
      <c r="L1225" s="136" t="s">
        <v>216</v>
      </c>
      <c r="M1225" s="37">
        <v>1</v>
      </c>
      <c r="N1225" s="37">
        <v>1357139</v>
      </c>
      <c r="O1225" s="37" t="s">
        <v>1459</v>
      </c>
      <c r="P1225" s="37" t="s">
        <v>162</v>
      </c>
      <c r="Q1225" s="60">
        <v>0</v>
      </c>
      <c r="R1225" s="60">
        <v>0</v>
      </c>
      <c r="S1225" s="60">
        <v>0</v>
      </c>
      <c r="T1225" s="37" t="s">
        <v>145</v>
      </c>
      <c r="U1225" s="37"/>
      <c r="V1225" s="216" t="s">
        <v>218</v>
      </c>
      <c r="W1225" s="216" t="s">
        <v>219</v>
      </c>
      <c r="X1225" s="217"/>
    </row>
    <row r="1226" spans="1:24" ht="156.75" hidden="1">
      <c r="A1226" s="37" t="s">
        <v>386</v>
      </c>
      <c r="B1226" s="37" t="s">
        <v>1192</v>
      </c>
      <c r="C1226" s="37" t="s">
        <v>1256</v>
      </c>
      <c r="D1226" s="37" t="s">
        <v>1273</v>
      </c>
      <c r="E1226" s="37">
        <v>20</v>
      </c>
      <c r="F1226" s="37" t="s">
        <v>1284</v>
      </c>
      <c r="G1226" s="37" t="s">
        <v>35</v>
      </c>
      <c r="H1226" s="37" t="s">
        <v>310</v>
      </c>
      <c r="I1226" s="37" t="s">
        <v>37</v>
      </c>
      <c r="J1226" s="62">
        <v>24</v>
      </c>
      <c r="K1226" s="12" t="s">
        <v>1285</v>
      </c>
      <c r="L1226" s="201"/>
      <c r="M1226" s="37">
        <v>1</v>
      </c>
      <c r="N1226" s="37">
        <v>1036991</v>
      </c>
      <c r="O1226" s="37" t="s">
        <v>1276</v>
      </c>
      <c r="P1226" s="37" t="s">
        <v>162</v>
      </c>
      <c r="Q1226" s="60">
        <v>3000</v>
      </c>
      <c r="R1226" s="60">
        <v>12500</v>
      </c>
      <c r="S1226" s="60">
        <v>15500</v>
      </c>
      <c r="T1226" s="37" t="s">
        <v>41</v>
      </c>
      <c r="U1226" s="37"/>
      <c r="V1226" s="210" t="s">
        <v>184</v>
      </c>
      <c r="W1226" s="131" t="s">
        <v>1011</v>
      </c>
      <c r="X1226" s="217"/>
    </row>
    <row r="1227" spans="1:24" hidden="1">
      <c r="A1227" s="249"/>
      <c r="B1227" s="249"/>
      <c r="C1227" s="249"/>
      <c r="D1227" s="249"/>
      <c r="E1227" s="249"/>
      <c r="F1227" s="249"/>
      <c r="G1227" s="249"/>
      <c r="H1227" s="249"/>
      <c r="I1227" s="249"/>
      <c r="J1227" s="249" t="e">
        <f>SUBTOTAL(109,[1]!Tabela2[[CARGA HORÁRIA ]])</f>
        <v>#REF!</v>
      </c>
      <c r="K1227" s="249"/>
      <c r="L1227" s="249"/>
      <c r="M1227" s="249" t="e">
        <f>SUBTOTAL(109,[1]!Tabela2[QUANTIDADE DE SERVIDORES])</f>
        <v>#REF!</v>
      </c>
      <c r="N1227" s="249"/>
      <c r="O1227" s="249"/>
      <c r="P1227" s="249"/>
      <c r="Q1227" s="250">
        <f>SUBTOTAL(109,Q1105:Q1226)</f>
        <v>0</v>
      </c>
      <c r="R1227" s="250">
        <f>SUBTOTAL(109,R1105:R1226)</f>
        <v>3000</v>
      </c>
      <c r="S1227" s="250">
        <f>SUBTOTAL(109,S1105:S1226)</f>
        <v>93000</v>
      </c>
      <c r="T1227" s="249"/>
      <c r="U1227" s="249"/>
      <c r="V1227" s="249"/>
      <c r="W1227" s="250"/>
      <c r="X1227" s="251"/>
    </row>
    <row r="1228" spans="1:24">
      <c r="I1228" s="252"/>
      <c r="J1228" s="253"/>
      <c r="K1228" s="254"/>
      <c r="L1228" s="254"/>
      <c r="M1228" s="255">
        <f>SUBTOTAL(109,Tabela21214[QUANTIDADE DE SERVIDORES])</f>
        <v>102</v>
      </c>
      <c r="Q1228" s="256">
        <f>SUBTOTAL(109,Tabela21214[CUSTO INDIVIDUAL INSCRIÇÃO])</f>
        <v>0</v>
      </c>
      <c r="R1228" s="256">
        <f>SUBTOTAL(109,Tabela21214[CUSTO INDIVIDUAL DIÁRIAS E PASSAGENS])</f>
        <v>3000</v>
      </c>
      <c r="S1228" s="257">
        <f>SUBTOTAL(109,Tabela21214[CUSTO TOTAL DA AÇÃO])</f>
        <v>93000</v>
      </c>
      <c r="W1228" s="258"/>
    </row>
    <row r="1230" spans="1:24">
      <c r="W1230" s="60"/>
    </row>
    <row r="1249" spans="7:19" ht="28.5">
      <c r="G1249" s="307" t="s">
        <v>2153</v>
      </c>
      <c r="H1249" s="308"/>
      <c r="I1249" s="308"/>
      <c r="J1249" s="309"/>
      <c r="O1249" s="168" t="s">
        <v>2154</v>
      </c>
      <c r="P1249" s="168" t="s">
        <v>2155</v>
      </c>
      <c r="Q1249" s="168" t="s">
        <v>2156</v>
      </c>
      <c r="R1249" s="168" t="s">
        <v>2157</v>
      </c>
      <c r="S1249" s="168" t="s">
        <v>2158</v>
      </c>
    </row>
    <row r="1250" spans="7:19" ht="45">
      <c r="G1250" s="185" t="s">
        <v>13</v>
      </c>
      <c r="H1250" s="185" t="s">
        <v>14</v>
      </c>
      <c r="I1250" s="185" t="s">
        <v>15</v>
      </c>
      <c r="J1250" s="185" t="s">
        <v>2159</v>
      </c>
      <c r="O1250" s="168" t="s">
        <v>2160</v>
      </c>
      <c r="P1250" s="168" t="s">
        <v>2161</v>
      </c>
      <c r="Q1250" s="168" t="s">
        <v>2162</v>
      </c>
      <c r="R1250" s="168" t="s">
        <v>2163</v>
      </c>
      <c r="S1250" s="168" t="s">
        <v>2163</v>
      </c>
    </row>
    <row r="1251" spans="7:19" ht="99.75">
      <c r="G1251" s="186" t="s">
        <v>35</v>
      </c>
      <c r="H1251" s="186" t="s">
        <v>265</v>
      </c>
      <c r="I1251" s="186" t="s">
        <v>37</v>
      </c>
      <c r="J1251" s="187" t="s">
        <v>41</v>
      </c>
      <c r="O1251" s="168" t="s">
        <v>2164</v>
      </c>
      <c r="P1251" s="168" t="s">
        <v>2165</v>
      </c>
      <c r="Q1251" s="168" t="s">
        <v>2166</v>
      </c>
      <c r="R1251" s="168" t="s">
        <v>2167</v>
      </c>
      <c r="S1251" s="168" t="s">
        <v>2167</v>
      </c>
    </row>
    <row r="1252" spans="7:19" ht="45">
      <c r="G1252" s="186" t="s">
        <v>45</v>
      </c>
      <c r="H1252" s="186" t="s">
        <v>154</v>
      </c>
      <c r="I1252" s="186" t="s">
        <v>46</v>
      </c>
      <c r="J1252" s="188" t="s">
        <v>68</v>
      </c>
      <c r="O1252" s="168" t="s">
        <v>2168</v>
      </c>
      <c r="P1252" s="168" t="s">
        <v>2169</v>
      </c>
      <c r="Q1252" s="168" t="s">
        <v>2170</v>
      </c>
      <c r="R1252" s="168"/>
      <c r="S1252" s="168"/>
    </row>
    <row r="1253" spans="7:19">
      <c r="G1253" s="186" t="s">
        <v>145</v>
      </c>
      <c r="H1253" s="188" t="s">
        <v>1325</v>
      </c>
      <c r="I1253" s="189" t="s">
        <v>91</v>
      </c>
      <c r="J1253" s="187" t="s">
        <v>235</v>
      </c>
      <c r="O1253" s="168" t="s">
        <v>2171</v>
      </c>
      <c r="P1253" s="168" t="s">
        <v>2172</v>
      </c>
      <c r="Q1253" s="168" t="s">
        <v>2173</v>
      </c>
      <c r="R1253" s="168"/>
      <c r="S1253" s="168"/>
    </row>
    <row r="1254" spans="7:19" ht="128.25">
      <c r="G1254" s="186"/>
      <c r="H1254" s="186" t="s">
        <v>2024</v>
      </c>
      <c r="I1254" s="186"/>
      <c r="J1254" s="187" t="s">
        <v>228</v>
      </c>
      <c r="O1254" s="168" t="s">
        <v>2174</v>
      </c>
      <c r="P1254" s="168" t="s">
        <v>2175</v>
      </c>
      <c r="Q1254" s="168" t="s">
        <v>2176</v>
      </c>
      <c r="R1254" s="168"/>
      <c r="S1254" s="168"/>
    </row>
    <row r="1255" spans="7:19">
      <c r="G1255" s="186"/>
      <c r="H1255" s="186" t="s">
        <v>36</v>
      </c>
      <c r="I1255" s="186"/>
      <c r="J1255" s="187" t="s">
        <v>171</v>
      </c>
      <c r="O1255" s="168" t="s">
        <v>2177</v>
      </c>
      <c r="P1255" s="168" t="s">
        <v>2178</v>
      </c>
      <c r="Q1255" s="168" t="s">
        <v>2179</v>
      </c>
      <c r="R1255" s="168"/>
      <c r="S1255" s="168"/>
    </row>
    <row r="1256" spans="7:19">
      <c r="G1256" s="186"/>
      <c r="H1256" s="186" t="s">
        <v>1074</v>
      </c>
      <c r="I1256" s="186"/>
      <c r="J1256" s="187" t="s">
        <v>145</v>
      </c>
      <c r="O1256" s="168" t="s">
        <v>2180</v>
      </c>
      <c r="P1256" s="168" t="s">
        <v>2181</v>
      </c>
      <c r="Q1256" s="168" t="s">
        <v>2182</v>
      </c>
      <c r="R1256" s="168"/>
      <c r="S1256" s="168"/>
    </row>
    <row r="1257" spans="7:19" ht="28.5">
      <c r="G1257" s="186"/>
      <c r="H1257" s="186" t="s">
        <v>287</v>
      </c>
      <c r="I1257" s="186"/>
      <c r="J1257" s="186"/>
      <c r="O1257" s="168"/>
      <c r="P1257" s="168" t="s">
        <v>2183</v>
      </c>
      <c r="Q1257" s="168" t="s">
        <v>2184</v>
      </c>
      <c r="R1257" s="168"/>
      <c r="S1257" s="168"/>
    </row>
    <row r="1258" spans="7:19">
      <c r="G1258" s="186"/>
      <c r="H1258" s="186" t="s">
        <v>139</v>
      </c>
      <c r="I1258" s="186"/>
      <c r="J1258" s="186"/>
      <c r="O1258" s="168"/>
      <c r="P1258" s="168" t="s">
        <v>2185</v>
      </c>
      <c r="Q1258" s="168" t="s">
        <v>1466</v>
      </c>
      <c r="R1258" s="168"/>
      <c r="S1258" s="168"/>
    </row>
    <row r="1259" spans="7:19" ht="28.5">
      <c r="G1259" s="186"/>
      <c r="H1259" s="186" t="s">
        <v>310</v>
      </c>
      <c r="I1259" s="186"/>
      <c r="J1259" s="186"/>
      <c r="O1259" s="168"/>
      <c r="P1259" s="168" t="s">
        <v>2186</v>
      </c>
      <c r="Q1259" s="168" t="s">
        <v>2187</v>
      </c>
      <c r="R1259" s="168"/>
      <c r="S1259" s="168"/>
    </row>
    <row r="1260" spans="7:19" ht="28.5">
      <c r="G1260" s="186"/>
      <c r="H1260" s="186" t="s">
        <v>609</v>
      </c>
      <c r="I1260" s="186"/>
      <c r="J1260" s="186"/>
      <c r="O1260" s="168"/>
      <c r="P1260" s="168" t="s">
        <v>2188</v>
      </c>
      <c r="Q1260" s="168" t="s">
        <v>2189</v>
      </c>
      <c r="R1260" s="168"/>
      <c r="S1260" s="168"/>
    </row>
    <row r="1261" spans="7:19">
      <c r="G1261" s="186"/>
      <c r="H1261" s="186" t="s">
        <v>132</v>
      </c>
      <c r="I1261" s="186"/>
      <c r="J1261" s="186"/>
      <c r="O1261" s="168"/>
      <c r="P1261" s="168" t="s">
        <v>2190</v>
      </c>
      <c r="Q1261" s="168" t="s">
        <v>2191</v>
      </c>
      <c r="R1261" s="168"/>
      <c r="S1261" s="168"/>
    </row>
    <row r="1262" spans="7:19" ht="28.5">
      <c r="O1262" s="168"/>
      <c r="P1262" s="168" t="s">
        <v>2192</v>
      </c>
      <c r="Q1262" s="168" t="s">
        <v>2193</v>
      </c>
      <c r="R1262" s="168"/>
      <c r="S1262" s="168"/>
    </row>
    <row r="1263" spans="7:19">
      <c r="O1263" s="168"/>
      <c r="P1263" s="168" t="s">
        <v>2194</v>
      </c>
      <c r="Q1263" s="168" t="s">
        <v>2195</v>
      </c>
      <c r="R1263" s="168"/>
      <c r="S1263" s="168"/>
    </row>
    <row r="1264" spans="7:19">
      <c r="O1264" s="168"/>
      <c r="P1264" s="168" t="s">
        <v>2196</v>
      </c>
      <c r="Q1264" s="168" t="s">
        <v>2197</v>
      </c>
      <c r="R1264" s="168"/>
      <c r="S1264" s="168"/>
    </row>
    <row r="1265" spans="15:19">
      <c r="O1265" s="168"/>
      <c r="P1265" s="168" t="s">
        <v>2198</v>
      </c>
      <c r="Q1265" s="168" t="s">
        <v>2199</v>
      </c>
      <c r="R1265" s="168"/>
      <c r="S1265" s="168"/>
    </row>
    <row r="1266" spans="15:19" ht="71.25">
      <c r="O1266" s="168"/>
      <c r="P1266" s="168" t="s">
        <v>2200</v>
      </c>
      <c r="Q1266" s="168" t="s">
        <v>2201</v>
      </c>
      <c r="R1266" s="168"/>
      <c r="S1266" s="168"/>
    </row>
    <row r="1267" spans="15:19">
      <c r="O1267" s="168"/>
      <c r="P1267" s="168" t="s">
        <v>2202</v>
      </c>
      <c r="Q1267" s="168"/>
      <c r="R1267" s="168"/>
      <c r="S1267" s="168"/>
    </row>
    <row r="1268" spans="15:19" ht="28.5">
      <c r="O1268" s="168"/>
      <c r="P1268" s="168" t="s">
        <v>2203</v>
      </c>
      <c r="Q1268" s="168"/>
      <c r="R1268" s="168"/>
      <c r="S1268" s="168"/>
    </row>
    <row r="1269" spans="15:19" ht="28.5">
      <c r="O1269" s="168"/>
      <c r="P1269" s="168" t="s">
        <v>2204</v>
      </c>
      <c r="Q1269" s="168"/>
      <c r="R1269" s="168"/>
      <c r="S1269" s="168"/>
    </row>
    <row r="1270" spans="15:19" ht="28.5">
      <c r="O1270" s="168"/>
      <c r="P1270" s="168" t="s">
        <v>2205</v>
      </c>
      <c r="Q1270" s="168"/>
      <c r="R1270" s="168"/>
      <c r="S1270" s="168"/>
    </row>
    <row r="1271" spans="15:19" ht="28.5">
      <c r="O1271" s="168"/>
      <c r="P1271" s="168" t="s">
        <v>2206</v>
      </c>
      <c r="Q1271" s="168"/>
      <c r="R1271" s="168"/>
      <c r="S1271" s="168"/>
    </row>
    <row r="1272" spans="15:19">
      <c r="O1272" s="168"/>
      <c r="P1272" s="168" t="s">
        <v>2207</v>
      </c>
      <c r="Q1272" s="168"/>
      <c r="R1272" s="168"/>
      <c r="S1272" s="168"/>
    </row>
    <row r="1273" spans="15:19">
      <c r="O1273" s="259"/>
      <c r="P1273" s="259" t="s">
        <v>2208</v>
      </c>
      <c r="Q1273" s="259"/>
      <c r="R1273" s="168"/>
      <c r="S1273" s="168"/>
    </row>
    <row r="1274" spans="15:19">
      <c r="O1274" s="168"/>
      <c r="P1274" s="168" t="s">
        <v>2209</v>
      </c>
      <c r="Q1274" s="168"/>
      <c r="R1274" s="168"/>
      <c r="S1274" s="168"/>
    </row>
    <row r="1275" spans="15:19" ht="28.5">
      <c r="O1275" s="168"/>
      <c r="P1275" s="168" t="s">
        <v>2210</v>
      </c>
      <c r="Q1275" s="168"/>
      <c r="R1275" s="168"/>
      <c r="S1275" s="168"/>
    </row>
    <row r="1276" spans="15:19">
      <c r="O1276" s="168"/>
      <c r="P1276" s="168" t="s">
        <v>2211</v>
      </c>
      <c r="Q1276" s="168"/>
      <c r="R1276" s="168"/>
      <c r="S1276" s="168"/>
    </row>
    <row r="1277" spans="15:19">
      <c r="O1277" s="168"/>
      <c r="P1277" s="168" t="s">
        <v>2212</v>
      </c>
      <c r="Q1277" s="168"/>
      <c r="R1277" s="168"/>
      <c r="S1277" s="168"/>
    </row>
  </sheetData>
  <mergeCells count="9">
    <mergeCell ref="U1:X2"/>
    <mergeCell ref="D2:E2"/>
    <mergeCell ref="G1249:J1249"/>
    <mergeCell ref="A1:C2"/>
    <mergeCell ref="D1:E1"/>
    <mergeCell ref="F1:M2"/>
    <mergeCell ref="N1:P2"/>
    <mergeCell ref="Q1:S2"/>
    <mergeCell ref="T1:T2"/>
  </mergeCells>
  <dataValidations count="8">
    <dataValidation type="list" allowBlank="1" showInputMessage="1" showErrorMessage="1" sqref="T1229 T4:T1226" xr:uid="{5452CE5F-697A-415A-AC0E-DF1FD40B8B66}">
      <formula1>$J$1251:$J$1256</formula1>
    </dataValidation>
    <dataValidation type="list" allowBlank="1" showInputMessage="1" showErrorMessage="1" sqref="I1229 I4:I1226" xr:uid="{5D8C18B4-4264-451C-BF75-B4A8953C28E1}">
      <formula1>$I$1251:$I$1253</formula1>
    </dataValidation>
    <dataValidation type="list" allowBlank="1" showInputMessage="1" showErrorMessage="1" sqref="G1229 G3:G1226" xr:uid="{57B08557-CFC9-41D1-A64F-4C283F3DEF2C}">
      <formula1>$G$1251:$G$1253</formula1>
    </dataValidation>
    <dataValidation type="list" allowBlank="1" showInputMessage="1" showErrorMessage="1" sqref="K124:M126 J126 J124" xr:uid="{11E8D543-CD28-4F06-9EA7-9C03061B0ACD}">
      <formula1>"INDIVIDUAL, CORPORATIVO, LICENÇA CAPACITAÇÃO"</formula1>
    </dataValidation>
    <dataValidation type="list" allowBlank="1" showInputMessage="1" showErrorMessage="1" sqref="F253 F557 F543:F547 F549 F1108 U882" xr:uid="{837267BF-B58C-4BA0-8F33-A924658FF032}">
      <formula1>#REF!</formula1>
    </dataValidation>
    <dataValidation allowBlank="1" showInputMessage="1" showErrorMessage="1" prompt="Decrever a melhoria necessária para as atividades e processos e/ou desempenho" sqref="F241:F242 F234:F239 F280:F285 F419:F421 F533:F538" xr:uid="{58D3AEDA-77F1-4B0C-8DF8-7163E95CD1E8}"/>
    <dataValidation type="list" allowBlank="1" showInputMessage="1" showErrorMessage="1" sqref="F241:F242 F234:F239 F419:F421" xr:uid="{3A1741E3-54D8-418E-9759-628BF550C15A}">
      <formula1>INDIRECT("modalidade")</formula1>
    </dataValidation>
    <dataValidation type="list" allowBlank="1" showInputMessage="1" showErrorMessage="1" sqref="H4:H1226" xr:uid="{1106FFDC-C255-4B63-BCEE-E789DE1D7AEE}">
      <formula1>$H$1251:$H$1261</formula1>
    </dataValidation>
  </dataValidations>
  <hyperlinks>
    <hyperlink ref="U529" r:id="rId1" display="https://www.trainning.com.br/cursos/curso-bi-business-intelligence-microsoft-power-bi" xr:uid="{F5731773-34FB-43E8-B703-47D037366E21}"/>
    <hyperlink ref="O79" r:id="rId2" display="Adrielly Cristina Martins Torres &lt;adrielly.torres@anvisa.gov.br&gt;" xr:uid="{062D9D70-7D98-46BA-9E75-38F1CEB854A4}"/>
    <hyperlink ref="O185" r:id="rId3" display="Adrielly Cristina Martins Torres &lt;adrielly.torres@anvisa.gov.br&gt;" xr:uid="{88D00630-0A71-40DB-B3EA-8A23D8F27251}"/>
    <hyperlink ref="F447" r:id="rId4" display="https://www.escolavirtual.gov.br/curso/25/" xr:uid="{05A75A00-0661-4808-8923-6EF3678BA698}"/>
    <hyperlink ref="O445" r:id="rId5" display="Monica da Luz Carvalho Soares &lt;Monica.Soares@anvisa.gov.br&gt;" xr:uid="{E77AD62A-108D-4EDB-9CAA-07B213239235}"/>
    <hyperlink ref="F448" r:id="rId6" display="https://www.escolavirtual.gov.br/curso/25/" xr:uid="{24A50514-AD73-47E6-AF5B-5AAAA1E41B5F}"/>
    <hyperlink ref="F449" r:id="rId7" display="https://www.escolavirtual.gov.br/curso/25/" xr:uid="{D3E51D24-FA88-496E-8C6B-8BBC02AA5943}"/>
    <hyperlink ref="F450" r:id="rId8" display="https://www.escolavirtual.gov.br/curso/25/" xr:uid="{AD1A9568-E7A0-4378-900D-5C2B60994F07}"/>
    <hyperlink ref="F451" r:id="rId9" display="https://www.escolavirtual.gov.br/curso/25/" xr:uid="{774AFBB2-1F70-4C6F-8BB1-0E22A37D7E9D}"/>
    <hyperlink ref="F452" r:id="rId10" display="https://www.escolavirtual.gov.br/curso/25/" xr:uid="{0DBEB957-50C6-416E-85AE-1D34CA598CCD}"/>
    <hyperlink ref="F453" r:id="rId11" display="https://www.escolavirtual.gov.br/curso/25/" xr:uid="{EC8E0E74-97F1-4651-925F-EEC84D621A82}"/>
    <hyperlink ref="F454" r:id="rId12" display="https://www.escolavirtual.gov.br/curso/25/" xr:uid="{9E794387-69F3-43EF-BC0E-BCD420F7D1C2}"/>
    <hyperlink ref="F455" r:id="rId13" display="https://www.escolavirtual.gov.br/curso/25/" xr:uid="{5FD4C76F-9F47-4548-B847-8E62F28D2EE7}"/>
    <hyperlink ref="F456" r:id="rId14" display="https://www.escolavirtual.gov.br/curso/25/" xr:uid="{FBE08F93-D8D0-4C13-AC34-71EBBB7DF535}"/>
    <hyperlink ref="O469" r:id="rId15" display="Monica da Luz Carvalho Soares &lt;Monica.Soares@anvisa.gov.br&gt;" xr:uid="{9BED916F-7310-43FD-9F8F-3796DD814299}"/>
    <hyperlink ref="O470" r:id="rId16" display="Monica da Luz Carvalho Soares &lt;Monica.Soares@anvisa.gov.br&gt;" xr:uid="{F8D304A7-377B-46C7-A6FC-3CBAD33E7DB3}"/>
  </hyperlinks>
  <pageMargins left="0.511811024" right="0.511811024" top="0.78740157499999996" bottom="0.78740157499999996" header="0.31496062000000002" footer="0.31496062000000002"/>
  <legacyDrawing r:id="rId17"/>
  <tableParts count="2">
    <tablePart r:id="rId18"/>
    <tablePart r:id="rId19"/>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E3ECE-AA42-4894-9F4F-C8B6B637F326}">
  <dimension ref="A1:AE1278"/>
  <sheetViews>
    <sheetView topLeftCell="P1272" zoomScale="58" zoomScaleNormal="58" workbookViewId="0">
      <selection activeCell="P1233" sqref="P1233"/>
    </sheetView>
  </sheetViews>
  <sheetFormatPr defaultColWidth="8.7109375" defaultRowHeight="15"/>
  <cols>
    <col min="1" max="1" width="13.7109375" bestFit="1" customWidth="1"/>
    <col min="2" max="2" width="19.5703125" customWidth="1"/>
    <col min="3" max="3" width="24.42578125" customWidth="1"/>
    <col min="4" max="5" width="31.140625" customWidth="1"/>
    <col min="6" max="6" width="36" customWidth="1"/>
    <col min="7" max="7" width="22.28515625" customWidth="1"/>
    <col min="8" max="8" width="20.7109375" customWidth="1"/>
    <col min="9" max="9" width="19.5703125" customWidth="1"/>
    <col min="10" max="10" width="17.7109375" customWidth="1"/>
    <col min="11" max="11" width="14.42578125" customWidth="1"/>
    <col min="12" max="12" width="23.5703125" customWidth="1"/>
    <col min="13" max="14" width="13.28515625" customWidth="1"/>
    <col min="15" max="15" width="36.7109375" customWidth="1"/>
    <col min="16" max="16" width="22.42578125" customWidth="1"/>
    <col min="17" max="17" width="30.5703125" customWidth="1"/>
    <col min="18" max="18" width="23.140625" customWidth="1"/>
    <col min="19" max="19" width="25" customWidth="1"/>
    <col min="20" max="20" width="56.7109375" customWidth="1"/>
    <col min="21" max="21" width="69.140625" hidden="1" customWidth="1"/>
    <col min="22" max="22" width="69.140625" customWidth="1"/>
    <col min="23" max="23" width="34.85546875" customWidth="1"/>
    <col min="24" max="24" width="22.140625" customWidth="1"/>
    <col min="28" max="28" width="23.85546875" customWidth="1"/>
    <col min="29" max="29" width="27.85546875" bestFit="1" customWidth="1"/>
    <col min="30" max="30" width="17.5703125" bestFit="1" customWidth="1"/>
  </cols>
  <sheetData>
    <row r="1" spans="1:31" ht="36" customHeight="1">
      <c r="A1" s="310" t="s">
        <v>0</v>
      </c>
      <c r="B1" s="311"/>
      <c r="C1" s="312"/>
      <c r="D1" s="316" t="s">
        <v>1</v>
      </c>
      <c r="E1" s="317"/>
      <c r="F1" s="310" t="s">
        <v>2</v>
      </c>
      <c r="G1" s="311"/>
      <c r="H1" s="311"/>
      <c r="I1" s="311"/>
      <c r="J1" s="311"/>
      <c r="K1" s="311"/>
      <c r="L1" s="311"/>
      <c r="M1" s="312"/>
      <c r="N1" s="310" t="s">
        <v>3</v>
      </c>
      <c r="O1" s="311"/>
      <c r="P1" s="312"/>
      <c r="Q1" s="310" t="s">
        <v>4</v>
      </c>
      <c r="R1" s="311"/>
      <c r="S1" s="312"/>
      <c r="T1" s="334" t="s">
        <v>5</v>
      </c>
      <c r="U1" s="335"/>
      <c r="V1" s="335"/>
      <c r="W1" s="335"/>
      <c r="X1" s="336"/>
    </row>
    <row r="2" spans="1:31" ht="15.75">
      <c r="A2" s="313"/>
      <c r="B2" s="314"/>
      <c r="C2" s="315"/>
      <c r="D2" s="305" t="s">
        <v>6</v>
      </c>
      <c r="E2" s="306"/>
      <c r="F2" s="313"/>
      <c r="G2" s="314"/>
      <c r="H2" s="314"/>
      <c r="I2" s="314"/>
      <c r="J2" s="314"/>
      <c r="K2" s="314"/>
      <c r="L2" s="314"/>
      <c r="M2" s="315"/>
      <c r="N2" s="313"/>
      <c r="O2" s="314"/>
      <c r="P2" s="315"/>
      <c r="Q2" s="313"/>
      <c r="R2" s="314"/>
      <c r="S2" s="315"/>
      <c r="T2" s="334"/>
      <c r="U2" s="335"/>
      <c r="V2" s="335"/>
      <c r="W2" s="335"/>
      <c r="X2" s="336"/>
    </row>
    <row r="3" spans="1:31" ht="64.5" customHeight="1">
      <c r="A3" s="1" t="s">
        <v>7</v>
      </c>
      <c r="B3" s="1" t="s">
        <v>8</v>
      </c>
      <c r="C3" s="1" t="s">
        <v>9</v>
      </c>
      <c r="D3" s="1" t="s">
        <v>10</v>
      </c>
      <c r="E3" s="1" t="s">
        <v>11</v>
      </c>
      <c r="F3" s="1" t="s">
        <v>12</v>
      </c>
      <c r="G3" s="1" t="s">
        <v>13</v>
      </c>
      <c r="H3" s="1" t="s">
        <v>14</v>
      </c>
      <c r="I3" s="1" t="s">
        <v>15</v>
      </c>
      <c r="J3" s="1" t="s">
        <v>16</v>
      </c>
      <c r="K3" s="2" t="s">
        <v>17</v>
      </c>
      <c r="L3" s="2" t="s">
        <v>18</v>
      </c>
      <c r="M3" s="1" t="s">
        <v>19</v>
      </c>
      <c r="N3" s="1" t="s">
        <v>20</v>
      </c>
      <c r="O3" s="1" t="s">
        <v>21</v>
      </c>
      <c r="P3" s="1" t="s">
        <v>22</v>
      </c>
      <c r="Q3" s="3" t="s">
        <v>23</v>
      </c>
      <c r="R3" s="3" t="s">
        <v>24</v>
      </c>
      <c r="S3" s="4" t="s">
        <v>25</v>
      </c>
      <c r="T3" s="1" t="s">
        <v>26</v>
      </c>
      <c r="U3" s="5" t="s">
        <v>27</v>
      </c>
      <c r="V3" s="5" t="s">
        <v>2213</v>
      </c>
      <c r="W3" s="5" t="s">
        <v>28</v>
      </c>
      <c r="X3" s="6" t="s">
        <v>29</v>
      </c>
      <c r="AE3" s="7"/>
    </row>
    <row r="4" spans="1:31" ht="111" hidden="1" customHeight="1">
      <c r="A4" s="8" t="s">
        <v>128</v>
      </c>
      <c r="B4" s="8" t="s">
        <v>2086</v>
      </c>
      <c r="C4" s="8" t="s">
        <v>2087</v>
      </c>
      <c r="D4" s="8" t="s">
        <v>2088</v>
      </c>
      <c r="E4" s="8">
        <v>15</v>
      </c>
      <c r="F4" s="8" t="s">
        <v>2089</v>
      </c>
      <c r="G4" s="8" t="s">
        <v>45</v>
      </c>
      <c r="H4" s="8" t="s">
        <v>36</v>
      </c>
      <c r="I4" s="8" t="s">
        <v>37</v>
      </c>
      <c r="J4" s="9">
        <v>20</v>
      </c>
      <c r="K4" s="10" t="s">
        <v>2090</v>
      </c>
      <c r="L4" s="11"/>
      <c r="M4" s="8">
        <v>8</v>
      </c>
      <c r="N4" s="12" t="s">
        <v>2091</v>
      </c>
      <c r="O4" s="13" t="s">
        <v>2092</v>
      </c>
      <c r="P4" s="8" t="s">
        <v>242</v>
      </c>
      <c r="Q4" s="14">
        <v>0</v>
      </c>
      <c r="R4" s="14">
        <v>0</v>
      </c>
      <c r="S4" s="14">
        <f t="shared" ref="S4:S67" si="0">(R4+Q4)*M4</f>
        <v>0</v>
      </c>
      <c r="T4" s="8" t="s">
        <v>68</v>
      </c>
      <c r="U4" s="15" t="s">
        <v>2214</v>
      </c>
      <c r="V4" s="16" t="s">
        <v>866</v>
      </c>
      <c r="W4" s="17" t="s">
        <v>540</v>
      </c>
      <c r="X4" s="18" t="s">
        <v>58</v>
      </c>
      <c r="AE4" s="7"/>
    </row>
    <row r="5" spans="1:31" ht="85.5" hidden="1" customHeight="1">
      <c r="A5" s="19" t="s">
        <v>128</v>
      </c>
      <c r="B5" s="19" t="s">
        <v>129</v>
      </c>
      <c r="C5" s="19" t="s">
        <v>129</v>
      </c>
      <c r="D5" s="19" t="s">
        <v>130</v>
      </c>
      <c r="E5" s="19">
        <v>15</v>
      </c>
      <c r="F5" s="19" t="s">
        <v>131</v>
      </c>
      <c r="G5" s="19" t="s">
        <v>35</v>
      </c>
      <c r="H5" s="19" t="s">
        <v>132</v>
      </c>
      <c r="I5" s="19" t="s">
        <v>37</v>
      </c>
      <c r="J5" s="10">
        <v>16</v>
      </c>
      <c r="K5" s="10">
        <v>2020</v>
      </c>
      <c r="L5" s="11"/>
      <c r="M5" s="19">
        <v>1</v>
      </c>
      <c r="N5" s="19">
        <v>1973768</v>
      </c>
      <c r="O5" s="19" t="s">
        <v>133</v>
      </c>
      <c r="P5" s="19" t="s">
        <v>107</v>
      </c>
      <c r="Q5" s="20">
        <v>2500</v>
      </c>
      <c r="R5" s="20">
        <v>0</v>
      </c>
      <c r="S5" s="20">
        <f t="shared" si="0"/>
        <v>2500</v>
      </c>
      <c r="T5" s="19" t="s">
        <v>41</v>
      </c>
      <c r="U5" s="19"/>
      <c r="V5" s="21" t="s">
        <v>48</v>
      </c>
      <c r="W5" s="22" t="s">
        <v>134</v>
      </c>
      <c r="X5" s="23"/>
      <c r="AE5" s="7"/>
    </row>
    <row r="6" spans="1:31" ht="85.5" hidden="1" customHeight="1">
      <c r="A6" s="19" t="s">
        <v>128</v>
      </c>
      <c r="B6" s="19" t="s">
        <v>129</v>
      </c>
      <c r="C6" s="19" t="s">
        <v>129</v>
      </c>
      <c r="D6" s="19" t="s">
        <v>130</v>
      </c>
      <c r="E6" s="19">
        <v>15</v>
      </c>
      <c r="F6" s="19" t="s">
        <v>131</v>
      </c>
      <c r="G6" s="19" t="s">
        <v>35</v>
      </c>
      <c r="H6" s="19" t="s">
        <v>132</v>
      </c>
      <c r="I6" s="19" t="s">
        <v>37</v>
      </c>
      <c r="J6" s="10">
        <v>16</v>
      </c>
      <c r="K6" s="10">
        <v>2020</v>
      </c>
      <c r="L6" s="11"/>
      <c r="M6" s="19">
        <v>1</v>
      </c>
      <c r="N6" s="19">
        <v>1506329</v>
      </c>
      <c r="O6" s="19" t="s">
        <v>135</v>
      </c>
      <c r="P6" s="19" t="s">
        <v>107</v>
      </c>
      <c r="Q6" s="20">
        <v>2500</v>
      </c>
      <c r="R6" s="20">
        <v>0</v>
      </c>
      <c r="S6" s="20">
        <f t="shared" si="0"/>
        <v>2500</v>
      </c>
      <c r="T6" s="19" t="s">
        <v>41</v>
      </c>
      <c r="U6" s="19"/>
      <c r="V6" s="21" t="s">
        <v>48</v>
      </c>
      <c r="W6" s="22" t="s">
        <v>134</v>
      </c>
      <c r="X6" s="23"/>
      <c r="AE6" s="7"/>
    </row>
    <row r="7" spans="1:31" ht="85.5" hidden="1" customHeight="1">
      <c r="A7" s="19" t="s">
        <v>128</v>
      </c>
      <c r="B7" s="19" t="s">
        <v>129</v>
      </c>
      <c r="C7" s="19" t="s">
        <v>129</v>
      </c>
      <c r="D7" s="19" t="s">
        <v>130</v>
      </c>
      <c r="E7" s="19">
        <v>15</v>
      </c>
      <c r="F7" s="19" t="s">
        <v>131</v>
      </c>
      <c r="G7" s="19" t="s">
        <v>35</v>
      </c>
      <c r="H7" s="19" t="s">
        <v>132</v>
      </c>
      <c r="I7" s="8" t="s">
        <v>37</v>
      </c>
      <c r="J7" s="10">
        <v>16</v>
      </c>
      <c r="K7" s="10">
        <v>2020</v>
      </c>
      <c r="L7" s="11"/>
      <c r="M7" s="19">
        <v>1</v>
      </c>
      <c r="N7" s="19">
        <v>1518386</v>
      </c>
      <c r="O7" s="19" t="s">
        <v>136</v>
      </c>
      <c r="P7" s="19" t="s">
        <v>107</v>
      </c>
      <c r="Q7" s="20">
        <v>2500</v>
      </c>
      <c r="R7" s="20">
        <v>0</v>
      </c>
      <c r="S7" s="20">
        <f t="shared" si="0"/>
        <v>2500</v>
      </c>
      <c r="T7" s="19" t="s">
        <v>41</v>
      </c>
      <c r="U7" s="19"/>
      <c r="V7" s="21" t="s">
        <v>48</v>
      </c>
      <c r="W7" s="22" t="s">
        <v>134</v>
      </c>
      <c r="X7" s="23"/>
      <c r="AE7" s="7"/>
    </row>
    <row r="8" spans="1:31" ht="85.5" hidden="1" customHeight="1">
      <c r="A8" s="19" t="s">
        <v>128</v>
      </c>
      <c r="B8" s="19" t="s">
        <v>129</v>
      </c>
      <c r="C8" s="19" t="s">
        <v>129</v>
      </c>
      <c r="D8" s="19" t="s">
        <v>130</v>
      </c>
      <c r="E8" s="19">
        <v>15</v>
      </c>
      <c r="F8" s="19" t="s">
        <v>131</v>
      </c>
      <c r="G8" s="19" t="s">
        <v>35</v>
      </c>
      <c r="H8" s="19" t="s">
        <v>132</v>
      </c>
      <c r="I8" s="8" t="s">
        <v>37</v>
      </c>
      <c r="J8" s="10">
        <v>16</v>
      </c>
      <c r="K8" s="10">
        <v>2020</v>
      </c>
      <c r="L8" s="11"/>
      <c r="M8" s="19">
        <v>1</v>
      </c>
      <c r="N8" s="19">
        <v>1492637</v>
      </c>
      <c r="O8" s="19" t="s">
        <v>137</v>
      </c>
      <c r="P8" s="19" t="s">
        <v>107</v>
      </c>
      <c r="Q8" s="20">
        <v>2500</v>
      </c>
      <c r="R8" s="20">
        <v>0</v>
      </c>
      <c r="S8" s="20">
        <f t="shared" si="0"/>
        <v>2500</v>
      </c>
      <c r="T8" s="19" t="s">
        <v>41</v>
      </c>
      <c r="U8" s="19"/>
      <c r="V8" s="21" t="s">
        <v>48</v>
      </c>
      <c r="W8" s="22" t="s">
        <v>134</v>
      </c>
      <c r="X8" s="23"/>
      <c r="AE8" s="7"/>
    </row>
    <row r="9" spans="1:31" ht="128.25" hidden="1" customHeight="1">
      <c r="A9" s="19" t="s">
        <v>128</v>
      </c>
      <c r="B9" s="19" t="s">
        <v>129</v>
      </c>
      <c r="C9" s="19" t="s">
        <v>129</v>
      </c>
      <c r="D9" s="19" t="s">
        <v>130</v>
      </c>
      <c r="E9" s="19">
        <v>15</v>
      </c>
      <c r="F9" s="19" t="s">
        <v>138</v>
      </c>
      <c r="G9" s="19" t="s">
        <v>35</v>
      </c>
      <c r="H9" s="19" t="s">
        <v>139</v>
      </c>
      <c r="I9" s="8" t="s">
        <v>37</v>
      </c>
      <c r="J9" s="10">
        <v>16</v>
      </c>
      <c r="K9" s="10">
        <v>2020</v>
      </c>
      <c r="L9" s="11"/>
      <c r="M9" s="19">
        <v>1</v>
      </c>
      <c r="N9" s="19">
        <v>1973768</v>
      </c>
      <c r="O9" s="19" t="s">
        <v>133</v>
      </c>
      <c r="P9" s="19" t="s">
        <v>107</v>
      </c>
      <c r="Q9" s="20">
        <v>0</v>
      </c>
      <c r="R9" s="20">
        <v>0</v>
      </c>
      <c r="S9" s="20">
        <f t="shared" si="0"/>
        <v>0</v>
      </c>
      <c r="T9" s="19" t="s">
        <v>41</v>
      </c>
      <c r="U9" s="19"/>
      <c r="V9" s="21" t="s">
        <v>48</v>
      </c>
      <c r="W9" s="22" t="s">
        <v>134</v>
      </c>
      <c r="X9" s="23"/>
      <c r="AE9" s="7"/>
    </row>
    <row r="10" spans="1:31" ht="114" hidden="1" customHeight="1">
      <c r="A10" s="24" t="s">
        <v>128</v>
      </c>
      <c r="B10" s="24" t="s">
        <v>328</v>
      </c>
      <c r="C10" s="24" t="s">
        <v>328</v>
      </c>
      <c r="D10" s="24" t="s">
        <v>329</v>
      </c>
      <c r="E10" s="24">
        <v>15</v>
      </c>
      <c r="F10" s="25" t="s">
        <v>330</v>
      </c>
      <c r="G10" s="25" t="s">
        <v>35</v>
      </c>
      <c r="H10" s="25" t="s">
        <v>331</v>
      </c>
      <c r="I10" s="24" t="s">
        <v>37</v>
      </c>
      <c r="J10" s="26">
        <v>80</v>
      </c>
      <c r="K10" s="10" t="s">
        <v>332</v>
      </c>
      <c r="L10" s="11"/>
      <c r="M10" s="24">
        <v>3</v>
      </c>
      <c r="N10" s="27" t="s">
        <v>333</v>
      </c>
      <c r="O10" s="27" t="s">
        <v>334</v>
      </c>
      <c r="P10" s="24" t="s">
        <v>335</v>
      </c>
      <c r="Q10" s="28">
        <v>500</v>
      </c>
      <c r="R10" s="28">
        <v>9800</v>
      </c>
      <c r="S10" s="28">
        <f t="shared" si="0"/>
        <v>30900</v>
      </c>
      <c r="T10" s="24" t="s">
        <v>41</v>
      </c>
      <c r="U10" s="29" t="s">
        <v>2215</v>
      </c>
      <c r="V10" s="30" t="s">
        <v>336</v>
      </c>
      <c r="W10" s="31" t="s">
        <v>337</v>
      </c>
      <c r="X10" s="32" t="s">
        <v>338</v>
      </c>
      <c r="AE10" s="7"/>
    </row>
    <row r="11" spans="1:31" ht="156.75" hidden="1" customHeight="1">
      <c r="A11" s="8" t="s">
        <v>128</v>
      </c>
      <c r="B11" s="8" t="s">
        <v>2086</v>
      </c>
      <c r="C11" s="8" t="s">
        <v>2087</v>
      </c>
      <c r="D11" s="8" t="s">
        <v>2093</v>
      </c>
      <c r="E11" s="8" t="s">
        <v>2546</v>
      </c>
      <c r="F11" s="8" t="s">
        <v>1873</v>
      </c>
      <c r="G11" s="8" t="s">
        <v>45</v>
      </c>
      <c r="H11" s="8" t="s">
        <v>36</v>
      </c>
      <c r="I11" s="8" t="s">
        <v>46</v>
      </c>
      <c r="J11" s="9">
        <v>20</v>
      </c>
      <c r="K11" s="9" t="s">
        <v>2090</v>
      </c>
      <c r="L11" s="11"/>
      <c r="M11" s="8">
        <v>8</v>
      </c>
      <c r="N11" s="12" t="s">
        <v>2091</v>
      </c>
      <c r="O11" s="13" t="s">
        <v>2092</v>
      </c>
      <c r="P11" s="8" t="s">
        <v>242</v>
      </c>
      <c r="Q11" s="14">
        <v>0</v>
      </c>
      <c r="R11" s="14">
        <v>0</v>
      </c>
      <c r="S11" s="14">
        <f t="shared" si="0"/>
        <v>0</v>
      </c>
      <c r="T11" s="8" t="s">
        <v>41</v>
      </c>
      <c r="U11" s="33" t="s">
        <v>2216</v>
      </c>
      <c r="V11" s="34" t="s">
        <v>243</v>
      </c>
      <c r="W11" s="33" t="s">
        <v>2094</v>
      </c>
      <c r="X11" s="35"/>
      <c r="AE11" s="7"/>
    </row>
    <row r="12" spans="1:31" ht="85.5" hidden="1" customHeight="1">
      <c r="A12" s="8" t="s">
        <v>128</v>
      </c>
      <c r="B12" s="8" t="s">
        <v>328</v>
      </c>
      <c r="C12" s="8" t="s">
        <v>328</v>
      </c>
      <c r="D12" s="8" t="s">
        <v>339</v>
      </c>
      <c r="E12" s="8">
        <v>15</v>
      </c>
      <c r="F12" s="8" t="s">
        <v>340</v>
      </c>
      <c r="G12" s="8" t="s">
        <v>45</v>
      </c>
      <c r="H12" s="8" t="s">
        <v>36</v>
      </c>
      <c r="I12" s="8" t="s">
        <v>37</v>
      </c>
      <c r="J12" s="9">
        <v>40</v>
      </c>
      <c r="K12" s="10" t="s">
        <v>341</v>
      </c>
      <c r="L12" s="11"/>
      <c r="M12" s="8">
        <v>3</v>
      </c>
      <c r="N12" s="12" t="s">
        <v>333</v>
      </c>
      <c r="O12" s="12" t="s">
        <v>334</v>
      </c>
      <c r="P12" s="12" t="s">
        <v>335</v>
      </c>
      <c r="Q12" s="14">
        <v>100</v>
      </c>
      <c r="R12" s="14">
        <v>1000</v>
      </c>
      <c r="S12" s="14">
        <f t="shared" si="0"/>
        <v>3300</v>
      </c>
      <c r="T12" s="8" t="s">
        <v>41</v>
      </c>
      <c r="U12" s="15" t="s">
        <v>2217</v>
      </c>
      <c r="V12" s="34" t="s">
        <v>148</v>
      </c>
      <c r="W12" s="33" t="s">
        <v>225</v>
      </c>
      <c r="X12" s="36" t="s">
        <v>50</v>
      </c>
      <c r="AE12" s="7"/>
    </row>
    <row r="13" spans="1:31" ht="85.5" hidden="1" customHeight="1">
      <c r="A13" s="8" t="s">
        <v>128</v>
      </c>
      <c r="B13" s="8" t="s">
        <v>328</v>
      </c>
      <c r="C13" s="8" t="s">
        <v>328</v>
      </c>
      <c r="D13" s="8" t="s">
        <v>342</v>
      </c>
      <c r="E13" s="8">
        <v>15</v>
      </c>
      <c r="F13" s="8" t="s">
        <v>340</v>
      </c>
      <c r="G13" s="8" t="s">
        <v>45</v>
      </c>
      <c r="H13" s="8" t="s">
        <v>36</v>
      </c>
      <c r="I13" s="8" t="s">
        <v>37</v>
      </c>
      <c r="J13" s="9">
        <v>40</v>
      </c>
      <c r="K13" s="10" t="s">
        <v>343</v>
      </c>
      <c r="L13" s="11"/>
      <c r="M13" s="8">
        <v>1</v>
      </c>
      <c r="N13" s="8">
        <v>1492984</v>
      </c>
      <c r="O13" s="8" t="s">
        <v>344</v>
      </c>
      <c r="P13" s="12" t="s">
        <v>335</v>
      </c>
      <c r="Q13" s="14">
        <v>5000</v>
      </c>
      <c r="R13" s="14">
        <v>0</v>
      </c>
      <c r="S13" s="14">
        <f t="shared" si="0"/>
        <v>5000</v>
      </c>
      <c r="T13" s="8" t="s">
        <v>41</v>
      </c>
      <c r="U13" s="33" t="s">
        <v>2218</v>
      </c>
      <c r="V13" s="34" t="s">
        <v>148</v>
      </c>
      <c r="W13" s="22" t="s">
        <v>225</v>
      </c>
      <c r="X13" s="36" t="s">
        <v>50</v>
      </c>
      <c r="AE13" s="7"/>
    </row>
    <row r="14" spans="1:31" ht="85.5" hidden="1" customHeight="1">
      <c r="A14" s="8" t="s">
        <v>128</v>
      </c>
      <c r="B14" s="8" t="s">
        <v>328</v>
      </c>
      <c r="C14" s="8" t="s">
        <v>328</v>
      </c>
      <c r="D14" s="8" t="s">
        <v>345</v>
      </c>
      <c r="E14" s="8">
        <v>10</v>
      </c>
      <c r="F14" s="8" t="s">
        <v>346</v>
      </c>
      <c r="G14" s="8" t="s">
        <v>45</v>
      </c>
      <c r="H14" s="8" t="s">
        <v>36</v>
      </c>
      <c r="I14" s="8" t="s">
        <v>37</v>
      </c>
      <c r="J14" s="9">
        <v>16</v>
      </c>
      <c r="K14" s="10" t="s">
        <v>343</v>
      </c>
      <c r="L14" s="11"/>
      <c r="M14" s="8">
        <v>4</v>
      </c>
      <c r="N14" s="12" t="s">
        <v>333</v>
      </c>
      <c r="O14" s="12" t="s">
        <v>334</v>
      </c>
      <c r="P14" s="12" t="s">
        <v>335</v>
      </c>
      <c r="Q14" s="14">
        <v>100</v>
      </c>
      <c r="R14" s="14">
        <v>0</v>
      </c>
      <c r="S14" s="14">
        <f t="shared" si="0"/>
        <v>400</v>
      </c>
      <c r="T14" s="8" t="s">
        <v>41</v>
      </c>
      <c r="U14" s="15" t="s">
        <v>2217</v>
      </c>
      <c r="V14" s="34" t="s">
        <v>148</v>
      </c>
      <c r="W14" s="33" t="s">
        <v>225</v>
      </c>
      <c r="X14" s="36" t="s">
        <v>50</v>
      </c>
      <c r="AE14" s="7"/>
    </row>
    <row r="15" spans="1:31" ht="156.75" hidden="1" customHeight="1">
      <c r="A15" s="19" t="s">
        <v>128</v>
      </c>
      <c r="B15" s="19" t="s">
        <v>328</v>
      </c>
      <c r="C15" s="19" t="s">
        <v>328</v>
      </c>
      <c r="D15" s="19" t="s">
        <v>347</v>
      </c>
      <c r="E15" s="19">
        <v>15</v>
      </c>
      <c r="F15" s="19" t="s">
        <v>348</v>
      </c>
      <c r="G15" s="19" t="s">
        <v>35</v>
      </c>
      <c r="H15" s="8" t="s">
        <v>36</v>
      </c>
      <c r="I15" s="8" t="s">
        <v>37</v>
      </c>
      <c r="J15" s="10">
        <v>40</v>
      </c>
      <c r="K15" s="10" t="s">
        <v>332</v>
      </c>
      <c r="L15" s="11"/>
      <c r="M15" s="19">
        <v>1</v>
      </c>
      <c r="N15" s="19">
        <v>6225458</v>
      </c>
      <c r="O15" s="19" t="s">
        <v>349</v>
      </c>
      <c r="P15" s="19" t="s">
        <v>335</v>
      </c>
      <c r="Q15" s="20">
        <v>1000</v>
      </c>
      <c r="R15" s="20">
        <v>9800</v>
      </c>
      <c r="S15" s="20">
        <f t="shared" si="0"/>
        <v>10800</v>
      </c>
      <c r="T15" s="19" t="s">
        <v>41</v>
      </c>
      <c r="U15" s="15" t="s">
        <v>2219</v>
      </c>
      <c r="V15" s="34" t="s">
        <v>148</v>
      </c>
      <c r="W15" s="22" t="s">
        <v>225</v>
      </c>
      <c r="X15" s="36" t="s">
        <v>50</v>
      </c>
      <c r="AE15" s="7"/>
    </row>
    <row r="16" spans="1:31" ht="99.75" hidden="1" customHeight="1">
      <c r="A16" s="19" t="s">
        <v>128</v>
      </c>
      <c r="B16" s="19" t="s">
        <v>2108</v>
      </c>
      <c r="C16" s="19" t="s">
        <v>2108</v>
      </c>
      <c r="D16" s="19" t="s">
        <v>2121</v>
      </c>
      <c r="E16" s="19">
        <v>15</v>
      </c>
      <c r="F16" s="37" t="s">
        <v>2122</v>
      </c>
      <c r="G16" s="19" t="s">
        <v>45</v>
      </c>
      <c r="H16" s="8" t="s">
        <v>36</v>
      </c>
      <c r="I16" s="8" t="s">
        <v>91</v>
      </c>
      <c r="J16" s="38"/>
      <c r="K16" s="38"/>
      <c r="L16" s="11"/>
      <c r="M16" s="19">
        <v>10</v>
      </c>
      <c r="N16" s="38"/>
      <c r="O16" s="38"/>
      <c r="P16" s="19" t="s">
        <v>2123</v>
      </c>
      <c r="Q16" s="20">
        <v>500</v>
      </c>
      <c r="R16" s="20">
        <v>0</v>
      </c>
      <c r="S16" s="20">
        <f t="shared" si="0"/>
        <v>5000</v>
      </c>
      <c r="T16" s="19" t="s">
        <v>41</v>
      </c>
      <c r="U16" s="15" t="s">
        <v>2220</v>
      </c>
      <c r="V16" s="15" t="s">
        <v>42</v>
      </c>
      <c r="W16" s="15" t="s">
        <v>1029</v>
      </c>
      <c r="X16" s="36" t="s">
        <v>50</v>
      </c>
      <c r="AE16" s="7"/>
    </row>
    <row r="17" spans="1:31" ht="85.5" hidden="1" customHeight="1">
      <c r="A17" s="19" t="s">
        <v>128</v>
      </c>
      <c r="B17" s="19" t="s">
        <v>2108</v>
      </c>
      <c r="C17" s="19" t="s">
        <v>2108</v>
      </c>
      <c r="D17" s="19" t="s">
        <v>2121</v>
      </c>
      <c r="E17" s="19">
        <v>15</v>
      </c>
      <c r="F17" s="37" t="s">
        <v>2124</v>
      </c>
      <c r="G17" s="19" t="s">
        <v>45</v>
      </c>
      <c r="H17" s="8" t="s">
        <v>36</v>
      </c>
      <c r="I17" s="8" t="s">
        <v>91</v>
      </c>
      <c r="J17" s="38"/>
      <c r="K17" s="38"/>
      <c r="L17" s="11"/>
      <c r="M17" s="19">
        <v>10</v>
      </c>
      <c r="N17" s="38"/>
      <c r="O17" s="38"/>
      <c r="P17" s="19" t="s">
        <v>2123</v>
      </c>
      <c r="Q17" s="20">
        <v>500</v>
      </c>
      <c r="R17" s="20">
        <v>0</v>
      </c>
      <c r="S17" s="20">
        <f t="shared" si="0"/>
        <v>5000</v>
      </c>
      <c r="T17" s="19" t="s">
        <v>41</v>
      </c>
      <c r="U17" s="15" t="s">
        <v>2220</v>
      </c>
      <c r="V17" s="15" t="s">
        <v>201</v>
      </c>
      <c r="W17" s="15" t="s">
        <v>202</v>
      </c>
      <c r="X17" s="36" t="s">
        <v>50</v>
      </c>
      <c r="AE17" s="7"/>
    </row>
    <row r="18" spans="1:31" ht="99.75" hidden="1" customHeight="1">
      <c r="A18" s="19" t="s">
        <v>128</v>
      </c>
      <c r="B18" s="19" t="s">
        <v>129</v>
      </c>
      <c r="C18" s="19" t="s">
        <v>129</v>
      </c>
      <c r="D18" s="19" t="s">
        <v>130</v>
      </c>
      <c r="E18" s="19">
        <v>15</v>
      </c>
      <c r="F18" s="19" t="s">
        <v>138</v>
      </c>
      <c r="G18" s="19" t="s">
        <v>35</v>
      </c>
      <c r="H18" s="19" t="s">
        <v>139</v>
      </c>
      <c r="I18" s="8" t="s">
        <v>37</v>
      </c>
      <c r="J18" s="10">
        <v>16</v>
      </c>
      <c r="K18" s="10">
        <v>2020</v>
      </c>
      <c r="L18" s="11"/>
      <c r="M18" s="19">
        <v>1</v>
      </c>
      <c r="N18" s="19">
        <v>1506329</v>
      </c>
      <c r="O18" s="19" t="s">
        <v>135</v>
      </c>
      <c r="P18" s="19" t="s">
        <v>107</v>
      </c>
      <c r="Q18" s="20">
        <v>0</v>
      </c>
      <c r="R18" s="20">
        <v>0</v>
      </c>
      <c r="S18" s="20">
        <f t="shared" si="0"/>
        <v>0</v>
      </c>
      <c r="T18" s="19" t="s">
        <v>41</v>
      </c>
      <c r="U18" s="19"/>
      <c r="V18" s="21" t="s">
        <v>48</v>
      </c>
      <c r="W18" s="22" t="s">
        <v>134</v>
      </c>
      <c r="X18" s="23"/>
      <c r="AE18" s="7"/>
    </row>
    <row r="19" spans="1:31" ht="99.75" hidden="1" customHeight="1">
      <c r="A19" s="19" t="s">
        <v>128</v>
      </c>
      <c r="B19" s="19" t="s">
        <v>129</v>
      </c>
      <c r="C19" s="19" t="s">
        <v>129</v>
      </c>
      <c r="D19" s="19" t="s">
        <v>130</v>
      </c>
      <c r="E19" s="19">
        <v>15</v>
      </c>
      <c r="F19" s="19" t="s">
        <v>138</v>
      </c>
      <c r="G19" s="19" t="s">
        <v>35</v>
      </c>
      <c r="H19" s="19" t="s">
        <v>139</v>
      </c>
      <c r="I19" s="8" t="s">
        <v>37</v>
      </c>
      <c r="J19" s="10">
        <v>16</v>
      </c>
      <c r="K19" s="10">
        <v>2020</v>
      </c>
      <c r="L19" s="11"/>
      <c r="M19" s="19">
        <v>1</v>
      </c>
      <c r="N19" s="19">
        <v>1518386</v>
      </c>
      <c r="O19" s="19" t="s">
        <v>136</v>
      </c>
      <c r="P19" s="19" t="s">
        <v>107</v>
      </c>
      <c r="Q19" s="20">
        <v>0</v>
      </c>
      <c r="R19" s="20">
        <v>0</v>
      </c>
      <c r="S19" s="20">
        <f t="shared" si="0"/>
        <v>0</v>
      </c>
      <c r="T19" s="19" t="s">
        <v>41</v>
      </c>
      <c r="U19" s="19"/>
      <c r="V19" s="21" t="s">
        <v>48</v>
      </c>
      <c r="W19" s="22" t="s">
        <v>134</v>
      </c>
      <c r="X19" s="23"/>
      <c r="AE19" s="7"/>
    </row>
    <row r="20" spans="1:31" ht="99.75" hidden="1" customHeight="1">
      <c r="A20" s="19" t="s">
        <v>128</v>
      </c>
      <c r="B20" s="19" t="s">
        <v>129</v>
      </c>
      <c r="C20" s="19" t="s">
        <v>129</v>
      </c>
      <c r="D20" s="19" t="s">
        <v>130</v>
      </c>
      <c r="E20" s="19">
        <v>15</v>
      </c>
      <c r="F20" s="19" t="s">
        <v>138</v>
      </c>
      <c r="G20" s="19" t="s">
        <v>35</v>
      </c>
      <c r="H20" s="19" t="s">
        <v>139</v>
      </c>
      <c r="I20" s="8" t="s">
        <v>37</v>
      </c>
      <c r="J20" s="10">
        <v>16</v>
      </c>
      <c r="K20" s="10">
        <v>2020</v>
      </c>
      <c r="L20" s="11"/>
      <c r="M20" s="19">
        <v>1</v>
      </c>
      <c r="N20" s="19">
        <v>1492637</v>
      </c>
      <c r="O20" s="19" t="s">
        <v>137</v>
      </c>
      <c r="P20" s="19" t="s">
        <v>107</v>
      </c>
      <c r="Q20" s="20">
        <v>0</v>
      </c>
      <c r="R20" s="20">
        <v>0</v>
      </c>
      <c r="S20" s="20">
        <f t="shared" si="0"/>
        <v>0</v>
      </c>
      <c r="T20" s="19" t="s">
        <v>41</v>
      </c>
      <c r="U20" s="19"/>
      <c r="V20" s="21" t="s">
        <v>48</v>
      </c>
      <c r="W20" s="22" t="s">
        <v>134</v>
      </c>
      <c r="X20" s="23"/>
      <c r="AE20" s="7"/>
    </row>
    <row r="21" spans="1:31" ht="156.75" hidden="1" customHeight="1">
      <c r="A21" s="19" t="s">
        <v>128</v>
      </c>
      <c r="B21" s="19" t="s">
        <v>129</v>
      </c>
      <c r="C21" s="19" t="s">
        <v>129</v>
      </c>
      <c r="D21" s="19" t="s">
        <v>130</v>
      </c>
      <c r="E21" s="19">
        <v>15</v>
      </c>
      <c r="F21" s="19" t="s">
        <v>138</v>
      </c>
      <c r="G21" s="19" t="s">
        <v>35</v>
      </c>
      <c r="H21" s="19" t="s">
        <v>139</v>
      </c>
      <c r="I21" s="8" t="s">
        <v>37</v>
      </c>
      <c r="J21" s="10">
        <v>16</v>
      </c>
      <c r="K21" s="10">
        <v>2020</v>
      </c>
      <c r="L21" s="11"/>
      <c r="M21" s="19">
        <v>1</v>
      </c>
      <c r="N21" s="19">
        <v>1569060</v>
      </c>
      <c r="O21" s="19" t="s">
        <v>140</v>
      </c>
      <c r="P21" s="19" t="s">
        <v>107</v>
      </c>
      <c r="Q21" s="20">
        <v>0</v>
      </c>
      <c r="R21" s="20">
        <v>0</v>
      </c>
      <c r="S21" s="20">
        <f t="shared" si="0"/>
        <v>0</v>
      </c>
      <c r="T21" s="19" t="s">
        <v>41</v>
      </c>
      <c r="U21" s="19"/>
      <c r="V21" s="21" t="s">
        <v>48</v>
      </c>
      <c r="W21" s="22" t="s">
        <v>134</v>
      </c>
      <c r="X21" s="23"/>
      <c r="AE21" s="7"/>
    </row>
    <row r="22" spans="1:31" ht="85.5" hidden="1" customHeight="1">
      <c r="A22" s="19" t="s">
        <v>128</v>
      </c>
      <c r="B22" s="19" t="s">
        <v>129</v>
      </c>
      <c r="C22" s="19" t="s">
        <v>129</v>
      </c>
      <c r="D22" s="19" t="s">
        <v>130</v>
      </c>
      <c r="E22" s="19">
        <v>15</v>
      </c>
      <c r="F22" s="19" t="s">
        <v>138</v>
      </c>
      <c r="G22" s="19" t="s">
        <v>35</v>
      </c>
      <c r="H22" s="19" t="s">
        <v>139</v>
      </c>
      <c r="I22" s="8" t="s">
        <v>37</v>
      </c>
      <c r="J22" s="10">
        <v>16</v>
      </c>
      <c r="K22" s="10">
        <v>2020</v>
      </c>
      <c r="L22" s="11"/>
      <c r="M22" s="19">
        <v>1</v>
      </c>
      <c r="N22" s="19">
        <v>1204477</v>
      </c>
      <c r="O22" s="19" t="s">
        <v>141</v>
      </c>
      <c r="P22" s="19" t="s">
        <v>142</v>
      </c>
      <c r="Q22" s="20">
        <v>0</v>
      </c>
      <c r="R22" s="20">
        <v>0</v>
      </c>
      <c r="S22" s="20">
        <f t="shared" si="0"/>
        <v>0</v>
      </c>
      <c r="T22" s="19" t="s">
        <v>41</v>
      </c>
      <c r="U22" s="19"/>
      <c r="V22" s="21" t="s">
        <v>48</v>
      </c>
      <c r="W22" s="22" t="s">
        <v>134</v>
      </c>
      <c r="X22" s="23"/>
      <c r="AE22" s="7"/>
    </row>
    <row r="23" spans="1:31" ht="139.5" hidden="1" customHeight="1">
      <c r="A23" s="37" t="s">
        <v>128</v>
      </c>
      <c r="B23" s="37" t="s">
        <v>2086</v>
      </c>
      <c r="C23" s="37" t="s">
        <v>2087</v>
      </c>
      <c r="D23" s="37" t="s">
        <v>2095</v>
      </c>
      <c r="E23" s="37">
        <v>15</v>
      </c>
      <c r="F23" s="37" t="s">
        <v>2096</v>
      </c>
      <c r="G23" s="37" t="s">
        <v>145</v>
      </c>
      <c r="H23" s="12" t="s">
        <v>36</v>
      </c>
      <c r="I23" s="12" t="s">
        <v>46</v>
      </c>
      <c r="J23" s="65">
        <v>280</v>
      </c>
      <c r="K23" s="65" t="s">
        <v>2097</v>
      </c>
      <c r="L23" s="65" t="s">
        <v>216</v>
      </c>
      <c r="M23" s="37">
        <v>1</v>
      </c>
      <c r="N23" s="37">
        <v>1828708</v>
      </c>
      <c r="O23" s="37" t="s">
        <v>2098</v>
      </c>
      <c r="P23" s="37" t="s">
        <v>40</v>
      </c>
      <c r="Q23" s="60">
        <v>0</v>
      </c>
      <c r="R23" s="60">
        <v>0</v>
      </c>
      <c r="S23" s="60">
        <f t="shared" si="0"/>
        <v>0</v>
      </c>
      <c r="T23" s="37" t="s">
        <v>145</v>
      </c>
      <c r="U23" s="37"/>
      <c r="V23" s="131" t="s">
        <v>243</v>
      </c>
      <c r="W23" s="216" t="s">
        <v>2099</v>
      </c>
      <c r="X23" s="217"/>
      <c r="AE23" s="7"/>
    </row>
    <row r="24" spans="1:31" ht="85.5" hidden="1" customHeight="1">
      <c r="A24" s="12" t="s">
        <v>128</v>
      </c>
      <c r="B24" s="12" t="s">
        <v>328</v>
      </c>
      <c r="C24" s="12" t="s">
        <v>328</v>
      </c>
      <c r="D24" s="12" t="s">
        <v>350</v>
      </c>
      <c r="E24" s="12">
        <v>15</v>
      </c>
      <c r="F24" s="12" t="s">
        <v>351</v>
      </c>
      <c r="G24" s="12" t="s">
        <v>35</v>
      </c>
      <c r="H24" s="12" t="s">
        <v>36</v>
      </c>
      <c r="I24" s="12" t="s">
        <v>37</v>
      </c>
      <c r="J24" s="62">
        <v>40</v>
      </c>
      <c r="K24" s="65" t="s">
        <v>352</v>
      </c>
      <c r="L24" s="153"/>
      <c r="M24" s="12">
        <v>1</v>
      </c>
      <c r="N24" s="12">
        <v>1580280</v>
      </c>
      <c r="O24" s="12" t="s">
        <v>353</v>
      </c>
      <c r="P24" s="12" t="s">
        <v>335</v>
      </c>
      <c r="Q24" s="64">
        <v>1000</v>
      </c>
      <c r="R24" s="64">
        <v>9800</v>
      </c>
      <c r="S24" s="64">
        <f t="shared" si="0"/>
        <v>10800</v>
      </c>
      <c r="T24" s="12" t="s">
        <v>41</v>
      </c>
      <c r="U24" s="210" t="s">
        <v>2221</v>
      </c>
      <c r="V24" s="210" t="s">
        <v>148</v>
      </c>
      <c r="W24" s="216" t="s">
        <v>225</v>
      </c>
      <c r="X24" s="217"/>
      <c r="AE24" s="7"/>
    </row>
    <row r="25" spans="1:31" s="42" customFormat="1" ht="98.25" hidden="1" customHeight="1">
      <c r="A25" s="12" t="s">
        <v>128</v>
      </c>
      <c r="B25" s="12" t="s">
        <v>2086</v>
      </c>
      <c r="C25" s="12" t="s">
        <v>2087</v>
      </c>
      <c r="D25" s="12" t="s">
        <v>2095</v>
      </c>
      <c r="E25" s="12">
        <v>15</v>
      </c>
      <c r="F25" s="12" t="s">
        <v>2100</v>
      </c>
      <c r="G25" s="12" t="s">
        <v>45</v>
      </c>
      <c r="H25" s="12" t="s">
        <v>36</v>
      </c>
      <c r="I25" s="12" t="s">
        <v>37</v>
      </c>
      <c r="J25" s="62">
        <v>24</v>
      </c>
      <c r="K25" s="65" t="s">
        <v>2090</v>
      </c>
      <c r="L25" s="153"/>
      <c r="M25" s="12">
        <v>1</v>
      </c>
      <c r="N25" s="12">
        <v>1452867</v>
      </c>
      <c r="O25" s="12" t="s">
        <v>2101</v>
      </c>
      <c r="P25" s="12" t="s">
        <v>107</v>
      </c>
      <c r="Q25" s="64">
        <v>0</v>
      </c>
      <c r="R25" s="64">
        <v>0</v>
      </c>
      <c r="S25" s="64">
        <f t="shared" si="0"/>
        <v>0</v>
      </c>
      <c r="T25" s="12" t="s">
        <v>68</v>
      </c>
      <c r="U25" s="12" t="s">
        <v>2222</v>
      </c>
      <c r="V25" s="220" t="s">
        <v>176</v>
      </c>
      <c r="W25" s="221" t="s">
        <v>254</v>
      </c>
      <c r="X25" s="215" t="s">
        <v>50</v>
      </c>
      <c r="AE25" s="43"/>
    </row>
    <row r="26" spans="1:31" ht="85.5" hidden="1" customHeight="1">
      <c r="A26" s="37" t="s">
        <v>128</v>
      </c>
      <c r="B26" s="37" t="s">
        <v>129</v>
      </c>
      <c r="C26" s="37" t="s">
        <v>129</v>
      </c>
      <c r="D26" s="37" t="s">
        <v>130</v>
      </c>
      <c r="E26" s="37">
        <v>15</v>
      </c>
      <c r="F26" s="37" t="s">
        <v>143</v>
      </c>
      <c r="G26" s="37" t="s">
        <v>35</v>
      </c>
      <c r="H26" s="12" t="s">
        <v>36</v>
      </c>
      <c r="I26" s="12" t="s">
        <v>37</v>
      </c>
      <c r="J26" s="65">
        <v>16</v>
      </c>
      <c r="K26" s="65">
        <v>2020</v>
      </c>
      <c r="L26" s="153"/>
      <c r="M26" s="37">
        <v>1</v>
      </c>
      <c r="N26" s="37">
        <v>1973768</v>
      </c>
      <c r="O26" s="37" t="s">
        <v>133</v>
      </c>
      <c r="P26" s="37" t="s">
        <v>107</v>
      </c>
      <c r="Q26" s="60">
        <v>3500</v>
      </c>
      <c r="R26" s="60">
        <v>0</v>
      </c>
      <c r="S26" s="60">
        <f t="shared" si="0"/>
        <v>3500</v>
      </c>
      <c r="T26" s="37" t="s">
        <v>41</v>
      </c>
      <c r="U26" s="37"/>
      <c r="V26" s="224" t="s">
        <v>48</v>
      </c>
      <c r="W26" s="216" t="s">
        <v>134</v>
      </c>
      <c r="X26" s="217"/>
      <c r="AE26" s="7"/>
    </row>
    <row r="27" spans="1:31" ht="128.25" hidden="1" customHeight="1">
      <c r="A27" s="37" t="s">
        <v>128</v>
      </c>
      <c r="B27" s="37" t="s">
        <v>129</v>
      </c>
      <c r="C27" s="37" t="s">
        <v>129</v>
      </c>
      <c r="D27" s="37" t="s">
        <v>130</v>
      </c>
      <c r="E27" s="37">
        <v>15</v>
      </c>
      <c r="F27" s="37" t="s">
        <v>143</v>
      </c>
      <c r="G27" s="37" t="s">
        <v>35</v>
      </c>
      <c r="H27" s="12" t="s">
        <v>36</v>
      </c>
      <c r="I27" s="12" t="s">
        <v>37</v>
      </c>
      <c r="J27" s="65">
        <v>16</v>
      </c>
      <c r="K27" s="65">
        <v>2020</v>
      </c>
      <c r="L27" s="153"/>
      <c r="M27" s="37">
        <v>1</v>
      </c>
      <c r="N27" s="37">
        <v>1506329</v>
      </c>
      <c r="O27" s="37" t="s">
        <v>135</v>
      </c>
      <c r="P27" s="37" t="s">
        <v>107</v>
      </c>
      <c r="Q27" s="60">
        <v>3500</v>
      </c>
      <c r="R27" s="60">
        <v>0</v>
      </c>
      <c r="S27" s="60">
        <f t="shared" si="0"/>
        <v>3500</v>
      </c>
      <c r="T27" s="37" t="s">
        <v>41</v>
      </c>
      <c r="U27" s="37"/>
      <c r="V27" s="224" t="s">
        <v>48</v>
      </c>
      <c r="W27" s="216" t="s">
        <v>134</v>
      </c>
      <c r="X27" s="217"/>
      <c r="AE27" s="7"/>
    </row>
    <row r="28" spans="1:31" ht="156.75" hidden="1" customHeight="1">
      <c r="A28" s="37" t="s">
        <v>128</v>
      </c>
      <c r="B28" s="37" t="s">
        <v>129</v>
      </c>
      <c r="C28" s="37" t="s">
        <v>129</v>
      </c>
      <c r="D28" s="37" t="s">
        <v>130</v>
      </c>
      <c r="E28" s="37">
        <v>15</v>
      </c>
      <c r="F28" s="37" t="s">
        <v>143</v>
      </c>
      <c r="G28" s="37" t="s">
        <v>35</v>
      </c>
      <c r="H28" s="12" t="s">
        <v>36</v>
      </c>
      <c r="I28" s="12" t="s">
        <v>37</v>
      </c>
      <c r="J28" s="65">
        <v>16</v>
      </c>
      <c r="K28" s="65">
        <v>2020</v>
      </c>
      <c r="L28" s="153"/>
      <c r="M28" s="37">
        <v>1</v>
      </c>
      <c r="N28" s="37">
        <v>1518386</v>
      </c>
      <c r="O28" s="37" t="s">
        <v>136</v>
      </c>
      <c r="P28" s="37" t="s">
        <v>107</v>
      </c>
      <c r="Q28" s="60">
        <v>3500</v>
      </c>
      <c r="R28" s="60">
        <v>0</v>
      </c>
      <c r="S28" s="60">
        <f t="shared" si="0"/>
        <v>3500</v>
      </c>
      <c r="T28" s="37" t="s">
        <v>41</v>
      </c>
      <c r="U28" s="37"/>
      <c r="V28" s="224" t="s">
        <v>48</v>
      </c>
      <c r="W28" s="216" t="s">
        <v>134</v>
      </c>
      <c r="X28" s="217"/>
      <c r="AE28" s="7"/>
    </row>
    <row r="29" spans="1:31" ht="85.5" hidden="1" customHeight="1">
      <c r="A29" s="37" t="s">
        <v>128</v>
      </c>
      <c r="B29" s="37" t="s">
        <v>129</v>
      </c>
      <c r="C29" s="37" t="s">
        <v>129</v>
      </c>
      <c r="D29" s="37" t="s">
        <v>130</v>
      </c>
      <c r="E29" s="37">
        <v>15</v>
      </c>
      <c r="F29" s="37" t="s">
        <v>143</v>
      </c>
      <c r="G29" s="37" t="s">
        <v>35</v>
      </c>
      <c r="H29" s="12" t="s">
        <v>36</v>
      </c>
      <c r="I29" s="12" t="s">
        <v>37</v>
      </c>
      <c r="J29" s="65">
        <v>16</v>
      </c>
      <c r="K29" s="65">
        <v>2020</v>
      </c>
      <c r="L29" s="153"/>
      <c r="M29" s="37">
        <v>1</v>
      </c>
      <c r="N29" s="37">
        <v>1492637</v>
      </c>
      <c r="O29" s="37" t="s">
        <v>137</v>
      </c>
      <c r="P29" s="37" t="s">
        <v>107</v>
      </c>
      <c r="Q29" s="60">
        <v>3500</v>
      </c>
      <c r="R29" s="60">
        <v>0</v>
      </c>
      <c r="S29" s="60">
        <f t="shared" si="0"/>
        <v>3500</v>
      </c>
      <c r="T29" s="37" t="s">
        <v>41</v>
      </c>
      <c r="U29" s="37"/>
      <c r="V29" s="131" t="s">
        <v>48</v>
      </c>
      <c r="W29" s="216" t="s">
        <v>134</v>
      </c>
      <c r="X29" s="217"/>
      <c r="AE29" s="7"/>
    </row>
    <row r="30" spans="1:31" ht="85.5" hidden="1" customHeight="1">
      <c r="A30" s="37" t="s">
        <v>128</v>
      </c>
      <c r="B30" s="37" t="s">
        <v>2086</v>
      </c>
      <c r="C30" s="37" t="s">
        <v>2087</v>
      </c>
      <c r="D30" s="37" t="s">
        <v>2093</v>
      </c>
      <c r="E30" s="37">
        <v>15</v>
      </c>
      <c r="F30" s="37" t="s">
        <v>2102</v>
      </c>
      <c r="G30" s="37" t="s">
        <v>145</v>
      </c>
      <c r="H30" s="12" t="s">
        <v>36</v>
      </c>
      <c r="I30" s="12" t="s">
        <v>37</v>
      </c>
      <c r="J30" s="65">
        <v>320</v>
      </c>
      <c r="K30" s="65" t="s">
        <v>2103</v>
      </c>
      <c r="L30" s="65" t="s">
        <v>224</v>
      </c>
      <c r="M30" s="37">
        <v>1</v>
      </c>
      <c r="N30" s="37">
        <v>2092294</v>
      </c>
      <c r="O30" s="37" t="s">
        <v>311</v>
      </c>
      <c r="P30" s="37" t="s">
        <v>268</v>
      </c>
      <c r="Q30" s="60">
        <v>0</v>
      </c>
      <c r="R30" s="60">
        <v>0</v>
      </c>
      <c r="S30" s="60">
        <f t="shared" si="0"/>
        <v>0</v>
      </c>
      <c r="T30" s="37" t="s">
        <v>145</v>
      </c>
      <c r="U30" s="131" t="s">
        <v>410</v>
      </c>
      <c r="V30" s="131" t="s">
        <v>235</v>
      </c>
      <c r="W30" s="216" t="s">
        <v>236</v>
      </c>
      <c r="X30" s="217"/>
    </row>
    <row r="31" spans="1:31" ht="85.5" hidden="1" customHeight="1">
      <c r="A31" s="37" t="s">
        <v>128</v>
      </c>
      <c r="B31" s="37" t="s">
        <v>2108</v>
      </c>
      <c r="C31" s="37" t="s">
        <v>2108</v>
      </c>
      <c r="D31" s="37" t="s">
        <v>2118</v>
      </c>
      <c r="E31" s="37">
        <v>15</v>
      </c>
      <c r="F31" s="37" t="s">
        <v>2125</v>
      </c>
      <c r="G31" s="37" t="s">
        <v>35</v>
      </c>
      <c r="H31" s="12" t="s">
        <v>36</v>
      </c>
      <c r="I31" s="12" t="s">
        <v>91</v>
      </c>
      <c r="J31" s="274"/>
      <c r="K31" s="274"/>
      <c r="L31" s="153"/>
      <c r="M31" s="37">
        <v>3</v>
      </c>
      <c r="N31" s="274"/>
      <c r="O31" s="274"/>
      <c r="P31" s="37" t="s">
        <v>2123</v>
      </c>
      <c r="Q31" s="60">
        <v>4500</v>
      </c>
      <c r="R31" s="60">
        <v>0</v>
      </c>
      <c r="S31" s="60">
        <f t="shared" si="0"/>
        <v>13500</v>
      </c>
      <c r="T31" s="37" t="s">
        <v>41</v>
      </c>
      <c r="U31" s="37"/>
      <c r="V31" s="131" t="s">
        <v>92</v>
      </c>
      <c r="W31" s="216" t="s">
        <v>517</v>
      </c>
      <c r="X31" s="217"/>
    </row>
    <row r="32" spans="1:31" s="42" customFormat="1" ht="85.5" hidden="1" customHeight="1">
      <c r="A32" s="12" t="s">
        <v>128</v>
      </c>
      <c r="B32" s="12" t="s">
        <v>2108</v>
      </c>
      <c r="C32" s="12" t="s">
        <v>2108</v>
      </c>
      <c r="D32" s="12" t="s">
        <v>2110</v>
      </c>
      <c r="E32" s="12">
        <v>15</v>
      </c>
      <c r="F32" s="12" t="s">
        <v>2126</v>
      </c>
      <c r="G32" s="12" t="s">
        <v>45</v>
      </c>
      <c r="H32" s="12" t="s">
        <v>36</v>
      </c>
      <c r="I32" s="12" t="s">
        <v>91</v>
      </c>
      <c r="J32" s="274"/>
      <c r="K32" s="274"/>
      <c r="L32" s="153"/>
      <c r="M32" s="12">
        <v>5</v>
      </c>
      <c r="N32" s="228"/>
      <c r="O32" s="228"/>
      <c r="P32" s="12" t="s">
        <v>2123</v>
      </c>
      <c r="Q32" s="64">
        <v>2500</v>
      </c>
      <c r="R32" s="64">
        <v>0</v>
      </c>
      <c r="S32" s="64">
        <f t="shared" si="0"/>
        <v>12500</v>
      </c>
      <c r="T32" s="12" t="s">
        <v>41</v>
      </c>
      <c r="U32" s="210" t="s">
        <v>45</v>
      </c>
      <c r="V32" s="210" t="s">
        <v>48</v>
      </c>
      <c r="W32" s="221" t="s">
        <v>179</v>
      </c>
      <c r="X32" s="215" t="s">
        <v>58</v>
      </c>
    </row>
    <row r="33" spans="1:24" ht="71.25" hidden="1" customHeight="1">
      <c r="A33" s="12" t="s">
        <v>128</v>
      </c>
      <c r="B33" s="12" t="s">
        <v>2108</v>
      </c>
      <c r="C33" s="12" t="s">
        <v>2108</v>
      </c>
      <c r="D33" s="12" t="s">
        <v>2110</v>
      </c>
      <c r="E33" s="12">
        <v>15</v>
      </c>
      <c r="F33" s="12" t="s">
        <v>2127</v>
      </c>
      <c r="G33" s="12" t="s">
        <v>45</v>
      </c>
      <c r="H33" s="12" t="s">
        <v>36</v>
      </c>
      <c r="I33" s="12" t="s">
        <v>91</v>
      </c>
      <c r="J33" s="274"/>
      <c r="K33" s="274"/>
      <c r="L33" s="153"/>
      <c r="M33" s="12">
        <v>3</v>
      </c>
      <c r="N33" s="228"/>
      <c r="O33" s="228"/>
      <c r="P33" s="12" t="s">
        <v>2123</v>
      </c>
      <c r="Q33" s="64">
        <v>1500</v>
      </c>
      <c r="R33" s="64">
        <v>0</v>
      </c>
      <c r="S33" s="64">
        <f t="shared" si="0"/>
        <v>4500</v>
      </c>
      <c r="T33" s="12" t="s">
        <v>41</v>
      </c>
      <c r="U33" s="300" t="s">
        <v>2223</v>
      </c>
      <c r="V33" s="210" t="s">
        <v>48</v>
      </c>
      <c r="W33" s="210" t="s">
        <v>274</v>
      </c>
      <c r="X33" s="215" t="s">
        <v>50</v>
      </c>
    </row>
    <row r="34" spans="1:24" ht="85.5" hidden="1" customHeight="1">
      <c r="A34" s="12" t="s">
        <v>128</v>
      </c>
      <c r="B34" s="12" t="s">
        <v>2108</v>
      </c>
      <c r="C34" s="12" t="s">
        <v>2108</v>
      </c>
      <c r="D34" s="12" t="s">
        <v>2128</v>
      </c>
      <c r="E34" s="12">
        <v>20</v>
      </c>
      <c r="F34" s="12" t="s">
        <v>2129</v>
      </c>
      <c r="G34" s="12" t="s">
        <v>45</v>
      </c>
      <c r="H34" s="12" t="s">
        <v>36</v>
      </c>
      <c r="I34" s="12" t="s">
        <v>91</v>
      </c>
      <c r="J34" s="274"/>
      <c r="K34" s="274"/>
      <c r="L34" s="153"/>
      <c r="M34" s="12">
        <v>3</v>
      </c>
      <c r="N34" s="228"/>
      <c r="O34" s="228"/>
      <c r="P34" s="12" t="s">
        <v>2123</v>
      </c>
      <c r="Q34" s="64">
        <v>1800</v>
      </c>
      <c r="R34" s="64">
        <v>0</v>
      </c>
      <c r="S34" s="64">
        <f t="shared" si="0"/>
        <v>5400</v>
      </c>
      <c r="T34" s="12" t="s">
        <v>41</v>
      </c>
      <c r="U34" s="210" t="s">
        <v>45</v>
      </c>
      <c r="V34" s="221" t="s">
        <v>76</v>
      </c>
      <c r="W34" s="221" t="s">
        <v>77</v>
      </c>
      <c r="X34" s="215" t="s">
        <v>58</v>
      </c>
    </row>
    <row r="35" spans="1:24" s="42" customFormat="1" ht="128.25" hidden="1" customHeight="1">
      <c r="A35" s="12" t="s">
        <v>128</v>
      </c>
      <c r="B35" s="12" t="s">
        <v>2108</v>
      </c>
      <c r="C35" s="12" t="s">
        <v>2108</v>
      </c>
      <c r="D35" s="12" t="s">
        <v>2130</v>
      </c>
      <c r="E35" s="12">
        <v>12</v>
      </c>
      <c r="F35" s="12" t="s">
        <v>2131</v>
      </c>
      <c r="G35" s="12" t="s">
        <v>45</v>
      </c>
      <c r="H35" s="12" t="s">
        <v>36</v>
      </c>
      <c r="I35" s="12" t="s">
        <v>91</v>
      </c>
      <c r="J35" s="274"/>
      <c r="K35" s="274"/>
      <c r="L35" s="153"/>
      <c r="M35" s="12">
        <v>6</v>
      </c>
      <c r="N35" s="228"/>
      <c r="O35" s="228"/>
      <c r="P35" s="12" t="s">
        <v>2123</v>
      </c>
      <c r="Q35" s="64">
        <v>2500</v>
      </c>
      <c r="R35" s="64">
        <v>0</v>
      </c>
      <c r="S35" s="64">
        <f t="shared" si="0"/>
        <v>15000</v>
      </c>
      <c r="T35" s="12" t="s">
        <v>41</v>
      </c>
      <c r="U35" s="12" t="s">
        <v>2222</v>
      </c>
      <c r="V35" s="220" t="s">
        <v>176</v>
      </c>
      <c r="W35" s="221" t="s">
        <v>254</v>
      </c>
      <c r="X35" s="215" t="s">
        <v>50</v>
      </c>
    </row>
    <row r="36" spans="1:24" ht="114" hidden="1" customHeight="1">
      <c r="A36" s="37" t="s">
        <v>128</v>
      </c>
      <c r="B36" s="37" t="s">
        <v>129</v>
      </c>
      <c r="C36" s="37" t="s">
        <v>129</v>
      </c>
      <c r="D36" s="37" t="s">
        <v>130</v>
      </c>
      <c r="E36" s="37">
        <v>15</v>
      </c>
      <c r="F36" s="37" t="s">
        <v>144</v>
      </c>
      <c r="G36" s="37" t="s">
        <v>145</v>
      </c>
      <c r="H36" s="12" t="s">
        <v>36</v>
      </c>
      <c r="I36" s="37" t="s">
        <v>46</v>
      </c>
      <c r="J36" s="65">
        <v>420</v>
      </c>
      <c r="K36" s="65" t="s">
        <v>146</v>
      </c>
      <c r="L36" s="65" t="s">
        <v>147</v>
      </c>
      <c r="M36" s="37">
        <v>1</v>
      </c>
      <c r="N36" s="37">
        <v>1492637</v>
      </c>
      <c r="O36" s="37" t="s">
        <v>137</v>
      </c>
      <c r="P36" s="37" t="s">
        <v>107</v>
      </c>
      <c r="Q36" s="60">
        <v>0</v>
      </c>
      <c r="R36" s="60">
        <v>0</v>
      </c>
      <c r="S36" s="60">
        <f t="shared" si="0"/>
        <v>0</v>
      </c>
      <c r="T36" s="37" t="s">
        <v>145</v>
      </c>
      <c r="U36" s="37"/>
      <c r="V36" s="131" t="s">
        <v>148</v>
      </c>
      <c r="W36" s="131" t="s">
        <v>149</v>
      </c>
      <c r="X36" s="217"/>
    </row>
    <row r="37" spans="1:24" ht="98.45" hidden="1" customHeight="1">
      <c r="A37" s="37" t="s">
        <v>128</v>
      </c>
      <c r="B37" s="37" t="s">
        <v>2141</v>
      </c>
      <c r="C37" s="37" t="s">
        <v>2141</v>
      </c>
      <c r="D37" s="37" t="s">
        <v>2142</v>
      </c>
      <c r="E37" s="37">
        <v>15</v>
      </c>
      <c r="F37" s="37" t="s">
        <v>2143</v>
      </c>
      <c r="G37" s="37" t="s">
        <v>145</v>
      </c>
      <c r="H37" s="12" t="s">
        <v>36</v>
      </c>
      <c r="I37" s="37" t="s">
        <v>46</v>
      </c>
      <c r="J37" s="65">
        <v>420</v>
      </c>
      <c r="K37" s="65" t="s">
        <v>2144</v>
      </c>
      <c r="L37" s="65" t="s">
        <v>216</v>
      </c>
      <c r="M37" s="37">
        <v>1</v>
      </c>
      <c r="N37" s="37">
        <v>1820468</v>
      </c>
      <c r="O37" s="37" t="s">
        <v>2145</v>
      </c>
      <c r="P37" s="37" t="s">
        <v>40</v>
      </c>
      <c r="Q37" s="60">
        <v>0</v>
      </c>
      <c r="R37" s="60">
        <v>0</v>
      </c>
      <c r="S37" s="60">
        <f t="shared" si="0"/>
        <v>0</v>
      </c>
      <c r="T37" s="37" t="s">
        <v>145</v>
      </c>
      <c r="U37" s="299"/>
      <c r="V37" s="226" t="s">
        <v>42</v>
      </c>
      <c r="W37" s="131" t="s">
        <v>202</v>
      </c>
      <c r="X37" s="217"/>
    </row>
    <row r="38" spans="1:24" ht="85.5" hidden="1" customHeight="1">
      <c r="A38" s="37" t="s">
        <v>128</v>
      </c>
      <c r="B38" s="37" t="s">
        <v>129</v>
      </c>
      <c r="C38" s="37" t="s">
        <v>129</v>
      </c>
      <c r="D38" s="37" t="s">
        <v>130</v>
      </c>
      <c r="E38" s="37">
        <v>15</v>
      </c>
      <c r="F38" s="37" t="s">
        <v>150</v>
      </c>
      <c r="G38" s="37" t="s">
        <v>145</v>
      </c>
      <c r="H38" s="12" t="s">
        <v>36</v>
      </c>
      <c r="I38" s="37" t="s">
        <v>46</v>
      </c>
      <c r="J38" s="65">
        <v>120</v>
      </c>
      <c r="K38" s="65" t="s">
        <v>151</v>
      </c>
      <c r="L38" s="65" t="s">
        <v>152</v>
      </c>
      <c r="M38" s="37">
        <v>1</v>
      </c>
      <c r="N38" s="37">
        <v>1518386</v>
      </c>
      <c r="O38" s="37" t="s">
        <v>136</v>
      </c>
      <c r="P38" s="37" t="s">
        <v>107</v>
      </c>
      <c r="Q38" s="60">
        <v>0</v>
      </c>
      <c r="R38" s="60">
        <v>0</v>
      </c>
      <c r="S38" s="60">
        <f t="shared" si="0"/>
        <v>0</v>
      </c>
      <c r="T38" s="37" t="s">
        <v>145</v>
      </c>
      <c r="U38" s="299"/>
      <c r="V38" s="226" t="s">
        <v>48</v>
      </c>
      <c r="W38" s="131" t="s">
        <v>69</v>
      </c>
      <c r="X38" s="217"/>
    </row>
    <row r="39" spans="1:24" ht="99.75" hidden="1" customHeight="1">
      <c r="A39" s="37" t="s">
        <v>128</v>
      </c>
      <c r="B39" s="37" t="s">
        <v>2108</v>
      </c>
      <c r="C39" s="37" t="s">
        <v>2109</v>
      </c>
      <c r="D39" s="37" t="s">
        <v>2110</v>
      </c>
      <c r="E39" s="37">
        <v>15</v>
      </c>
      <c r="F39" s="37" t="s">
        <v>2111</v>
      </c>
      <c r="G39" s="37" t="s">
        <v>145</v>
      </c>
      <c r="H39" s="12" t="s">
        <v>36</v>
      </c>
      <c r="I39" s="37" t="s">
        <v>46</v>
      </c>
      <c r="J39" s="65">
        <v>30</v>
      </c>
      <c r="K39" s="65">
        <v>44044</v>
      </c>
      <c r="L39" s="65" t="s">
        <v>759</v>
      </c>
      <c r="M39" s="37">
        <v>1</v>
      </c>
      <c r="N39" s="37">
        <v>1489664</v>
      </c>
      <c r="O39" s="37" t="s">
        <v>2112</v>
      </c>
      <c r="P39" s="37" t="s">
        <v>107</v>
      </c>
      <c r="Q39" s="60">
        <v>0</v>
      </c>
      <c r="R39" s="60">
        <v>0</v>
      </c>
      <c r="S39" s="60">
        <f t="shared" si="0"/>
        <v>0</v>
      </c>
      <c r="T39" s="37" t="s">
        <v>145</v>
      </c>
      <c r="U39" s="299"/>
      <c r="V39" s="226" t="s">
        <v>48</v>
      </c>
      <c r="W39" s="131" t="s">
        <v>274</v>
      </c>
      <c r="X39" s="217"/>
    </row>
    <row r="40" spans="1:24" ht="85.5" hidden="1" customHeight="1">
      <c r="A40" s="37" t="s">
        <v>128</v>
      </c>
      <c r="B40" s="37" t="s">
        <v>2108</v>
      </c>
      <c r="C40" s="37" t="s">
        <v>2108</v>
      </c>
      <c r="D40" s="37" t="s">
        <v>2132</v>
      </c>
      <c r="E40" s="37">
        <v>15</v>
      </c>
      <c r="F40" s="37" t="s">
        <v>2133</v>
      </c>
      <c r="G40" s="37" t="s">
        <v>145</v>
      </c>
      <c r="H40" s="37" t="s">
        <v>154</v>
      </c>
      <c r="I40" s="37" t="s">
        <v>37</v>
      </c>
      <c r="J40" s="65">
        <v>30</v>
      </c>
      <c r="K40" s="65">
        <v>43920.041666666664</v>
      </c>
      <c r="L40" s="65" t="s">
        <v>272</v>
      </c>
      <c r="M40" s="37">
        <v>1</v>
      </c>
      <c r="N40" s="37">
        <v>1980441</v>
      </c>
      <c r="O40" s="37" t="s">
        <v>2134</v>
      </c>
      <c r="P40" s="37" t="s">
        <v>107</v>
      </c>
      <c r="Q40" s="60">
        <v>0</v>
      </c>
      <c r="R40" s="60">
        <v>0</v>
      </c>
      <c r="S40" s="60">
        <f t="shared" si="0"/>
        <v>0</v>
      </c>
      <c r="T40" s="37" t="s">
        <v>145</v>
      </c>
      <c r="U40" s="60" t="s">
        <v>1328</v>
      </c>
      <c r="V40" s="227" t="s">
        <v>148</v>
      </c>
      <c r="W40" s="131" t="s">
        <v>2135</v>
      </c>
      <c r="X40" s="217"/>
    </row>
    <row r="41" spans="1:24" ht="99.75" hidden="1" customHeight="1">
      <c r="A41" s="37" t="s">
        <v>128</v>
      </c>
      <c r="B41" s="37" t="s">
        <v>129</v>
      </c>
      <c r="C41" s="37" t="s">
        <v>129</v>
      </c>
      <c r="D41" s="37" t="s">
        <v>130</v>
      </c>
      <c r="E41" s="37">
        <v>15</v>
      </c>
      <c r="F41" s="37" t="s">
        <v>153</v>
      </c>
      <c r="G41" s="37" t="s">
        <v>145</v>
      </c>
      <c r="H41" s="37" t="s">
        <v>154</v>
      </c>
      <c r="I41" s="37" t="s">
        <v>37</v>
      </c>
      <c r="J41" s="65">
        <v>480</v>
      </c>
      <c r="K41" s="65" t="s">
        <v>155</v>
      </c>
      <c r="L41" s="65" t="s">
        <v>156</v>
      </c>
      <c r="M41" s="37">
        <v>1</v>
      </c>
      <c r="N41" s="37">
        <v>1569060</v>
      </c>
      <c r="O41" s="37" t="s">
        <v>140</v>
      </c>
      <c r="P41" s="37" t="s">
        <v>107</v>
      </c>
      <c r="Q41" s="60">
        <v>0</v>
      </c>
      <c r="R41" s="60">
        <v>0</v>
      </c>
      <c r="S41" s="60">
        <f t="shared" si="0"/>
        <v>0</v>
      </c>
      <c r="T41" s="37" t="s">
        <v>145</v>
      </c>
      <c r="U41" s="37" t="s">
        <v>1328</v>
      </c>
      <c r="V41" s="131" t="s">
        <v>148</v>
      </c>
      <c r="W41" s="131" t="s">
        <v>157</v>
      </c>
      <c r="X41" s="217"/>
    </row>
    <row r="42" spans="1:24" ht="99.75" hidden="1" customHeight="1">
      <c r="A42" s="37" t="s">
        <v>128</v>
      </c>
      <c r="B42" s="37" t="s">
        <v>328</v>
      </c>
      <c r="C42" s="37" t="s">
        <v>328</v>
      </c>
      <c r="D42" s="37" t="s">
        <v>354</v>
      </c>
      <c r="E42" s="37">
        <v>15</v>
      </c>
      <c r="F42" s="37" t="s">
        <v>355</v>
      </c>
      <c r="G42" s="37" t="s">
        <v>145</v>
      </c>
      <c r="H42" s="37" t="s">
        <v>265</v>
      </c>
      <c r="I42" s="37" t="s">
        <v>46</v>
      </c>
      <c r="J42" s="65">
        <v>360</v>
      </c>
      <c r="K42" s="65" t="s">
        <v>341</v>
      </c>
      <c r="L42" s="65" t="s">
        <v>356</v>
      </c>
      <c r="M42" s="37">
        <v>1</v>
      </c>
      <c r="N42" s="37">
        <v>1580280</v>
      </c>
      <c r="O42" s="37" t="s">
        <v>353</v>
      </c>
      <c r="P42" s="37" t="s">
        <v>335</v>
      </c>
      <c r="Q42" s="60">
        <v>0</v>
      </c>
      <c r="R42" s="60">
        <v>0</v>
      </c>
      <c r="S42" s="60">
        <f t="shared" si="0"/>
        <v>0</v>
      </c>
      <c r="T42" s="37" t="s">
        <v>145</v>
      </c>
      <c r="U42" s="37" t="s">
        <v>1328</v>
      </c>
      <c r="V42" s="131" t="s">
        <v>48</v>
      </c>
      <c r="W42" s="131" t="s">
        <v>357</v>
      </c>
      <c r="X42" s="217"/>
    </row>
    <row r="43" spans="1:24" ht="71.25" hidden="1" customHeight="1">
      <c r="A43" s="37" t="s">
        <v>128</v>
      </c>
      <c r="B43" s="37" t="s">
        <v>2108</v>
      </c>
      <c r="C43" s="37" t="s">
        <v>2113</v>
      </c>
      <c r="D43" s="37" t="s">
        <v>2114</v>
      </c>
      <c r="E43" s="37">
        <v>20</v>
      </c>
      <c r="F43" s="37" t="s">
        <v>2115</v>
      </c>
      <c r="G43" s="37" t="s">
        <v>145</v>
      </c>
      <c r="H43" s="12" t="s">
        <v>36</v>
      </c>
      <c r="I43" s="37" t="s">
        <v>46</v>
      </c>
      <c r="J43" s="65">
        <v>120</v>
      </c>
      <c r="K43" s="65" t="s">
        <v>2116</v>
      </c>
      <c r="L43" s="65" t="s">
        <v>759</v>
      </c>
      <c r="M43" s="37">
        <v>1</v>
      </c>
      <c r="N43" s="37">
        <v>1816494</v>
      </c>
      <c r="O43" s="37" t="s">
        <v>2117</v>
      </c>
      <c r="P43" s="37" t="s">
        <v>40</v>
      </c>
      <c r="Q43" s="60">
        <v>0</v>
      </c>
      <c r="R43" s="60">
        <v>0</v>
      </c>
      <c r="S43" s="60">
        <f t="shared" si="0"/>
        <v>0</v>
      </c>
      <c r="T43" s="37" t="s">
        <v>145</v>
      </c>
      <c r="U43" s="299"/>
      <c r="V43" s="131" t="s">
        <v>92</v>
      </c>
      <c r="W43" s="131" t="s">
        <v>93</v>
      </c>
      <c r="X43" s="217"/>
    </row>
    <row r="44" spans="1:24" ht="128.25" hidden="1" customHeight="1">
      <c r="A44" s="37" t="s">
        <v>128</v>
      </c>
      <c r="B44" s="37" t="s">
        <v>2108</v>
      </c>
      <c r="C44" s="37" t="s">
        <v>2113</v>
      </c>
      <c r="D44" s="37" t="s">
        <v>2118</v>
      </c>
      <c r="E44" s="37">
        <v>15</v>
      </c>
      <c r="F44" s="37" t="s">
        <v>2119</v>
      </c>
      <c r="G44" s="37" t="s">
        <v>145</v>
      </c>
      <c r="H44" s="12" t="s">
        <v>36</v>
      </c>
      <c r="I44" s="37" t="s">
        <v>46</v>
      </c>
      <c r="J44" s="65">
        <v>120</v>
      </c>
      <c r="K44" s="65" t="s">
        <v>2120</v>
      </c>
      <c r="L44" s="65" t="s">
        <v>224</v>
      </c>
      <c r="M44" s="37">
        <v>1</v>
      </c>
      <c r="N44" s="37">
        <v>1816494</v>
      </c>
      <c r="O44" s="37" t="s">
        <v>2117</v>
      </c>
      <c r="P44" s="37" t="s">
        <v>40</v>
      </c>
      <c r="Q44" s="60">
        <v>0</v>
      </c>
      <c r="R44" s="60">
        <v>0</v>
      </c>
      <c r="S44" s="60">
        <f t="shared" si="0"/>
        <v>0</v>
      </c>
      <c r="T44" s="37" t="s">
        <v>145</v>
      </c>
      <c r="U44" s="37"/>
      <c r="V44" s="210" t="s">
        <v>148</v>
      </c>
      <c r="W44" s="216" t="s">
        <v>225</v>
      </c>
      <c r="X44" s="217"/>
    </row>
    <row r="45" spans="1:24" s="42" customFormat="1" ht="156.75" hidden="1" customHeight="1">
      <c r="A45" s="12" t="s">
        <v>128</v>
      </c>
      <c r="B45" s="12" t="s">
        <v>2086</v>
      </c>
      <c r="C45" s="12" t="s">
        <v>2087</v>
      </c>
      <c r="D45" s="12" t="s">
        <v>2093</v>
      </c>
      <c r="E45" s="12">
        <v>15</v>
      </c>
      <c r="F45" s="12" t="s">
        <v>2104</v>
      </c>
      <c r="G45" s="12" t="s">
        <v>45</v>
      </c>
      <c r="H45" s="12" t="s">
        <v>36</v>
      </c>
      <c r="I45" s="12" t="s">
        <v>37</v>
      </c>
      <c r="J45" s="62">
        <v>24</v>
      </c>
      <c r="K45" s="65" t="s">
        <v>2090</v>
      </c>
      <c r="L45" s="153"/>
      <c r="M45" s="12">
        <v>1</v>
      </c>
      <c r="N45" s="12">
        <v>1452867</v>
      </c>
      <c r="O45" s="12" t="s">
        <v>2101</v>
      </c>
      <c r="P45" s="12" t="s">
        <v>107</v>
      </c>
      <c r="Q45" s="64">
        <v>0</v>
      </c>
      <c r="R45" s="64">
        <v>0</v>
      </c>
      <c r="S45" s="64">
        <f t="shared" si="0"/>
        <v>0</v>
      </c>
      <c r="T45" s="12" t="s">
        <v>68</v>
      </c>
      <c r="U45" s="12" t="s">
        <v>2222</v>
      </c>
      <c r="V45" s="220" t="s">
        <v>176</v>
      </c>
      <c r="W45" s="221" t="s">
        <v>254</v>
      </c>
      <c r="X45" s="215" t="s">
        <v>50</v>
      </c>
    </row>
    <row r="46" spans="1:24" ht="99.75" hidden="1" customHeight="1">
      <c r="A46" s="37" t="s">
        <v>128</v>
      </c>
      <c r="B46" s="37" t="s">
        <v>2086</v>
      </c>
      <c r="C46" s="37" t="s">
        <v>2087</v>
      </c>
      <c r="D46" s="37" t="s">
        <v>2095</v>
      </c>
      <c r="E46" s="37">
        <v>15</v>
      </c>
      <c r="F46" s="37" t="s">
        <v>2105</v>
      </c>
      <c r="G46" s="37" t="s">
        <v>35</v>
      </c>
      <c r="H46" s="37" t="s">
        <v>154</v>
      </c>
      <c r="I46" s="37" t="s">
        <v>37</v>
      </c>
      <c r="J46" s="65">
        <v>40</v>
      </c>
      <c r="K46" s="65" t="s">
        <v>2106</v>
      </c>
      <c r="L46" s="153"/>
      <c r="M46" s="37">
        <v>1</v>
      </c>
      <c r="N46" s="37">
        <v>1567995</v>
      </c>
      <c r="O46" s="37" t="s">
        <v>2107</v>
      </c>
      <c r="P46" s="37" t="s">
        <v>107</v>
      </c>
      <c r="Q46" s="154">
        <v>0</v>
      </c>
      <c r="R46" s="60">
        <v>0</v>
      </c>
      <c r="S46" s="154">
        <f t="shared" si="0"/>
        <v>0</v>
      </c>
      <c r="T46" s="37" t="s">
        <v>228</v>
      </c>
      <c r="U46" s="37"/>
      <c r="V46" s="131" t="s">
        <v>148</v>
      </c>
      <c r="W46" s="131" t="s">
        <v>157</v>
      </c>
      <c r="X46" s="217"/>
    </row>
    <row r="47" spans="1:24" s="42" customFormat="1" ht="99.75" hidden="1" customHeight="1">
      <c r="A47" s="12" t="s">
        <v>128</v>
      </c>
      <c r="B47" s="12" t="s">
        <v>2141</v>
      </c>
      <c r="C47" s="12" t="s">
        <v>2141</v>
      </c>
      <c r="D47" s="12" t="s">
        <v>2146</v>
      </c>
      <c r="E47" s="12">
        <v>15</v>
      </c>
      <c r="F47" s="12" t="s">
        <v>2147</v>
      </c>
      <c r="G47" s="12" t="s">
        <v>45</v>
      </c>
      <c r="H47" s="12" t="s">
        <v>36</v>
      </c>
      <c r="I47" s="12" t="s">
        <v>37</v>
      </c>
      <c r="J47" s="62">
        <v>20</v>
      </c>
      <c r="K47" s="65">
        <v>43891</v>
      </c>
      <c r="L47" s="153"/>
      <c r="M47" s="12">
        <v>1</v>
      </c>
      <c r="N47" s="12">
        <v>1667349</v>
      </c>
      <c r="O47" s="12" t="s">
        <v>2148</v>
      </c>
      <c r="P47" s="12" t="s">
        <v>2149</v>
      </c>
      <c r="Q47" s="64">
        <v>400</v>
      </c>
      <c r="R47" s="64">
        <v>0</v>
      </c>
      <c r="S47" s="64">
        <f t="shared" si="0"/>
        <v>400</v>
      </c>
      <c r="T47" s="12" t="s">
        <v>41</v>
      </c>
      <c r="U47" s="210" t="s">
        <v>45</v>
      </c>
      <c r="V47" s="131" t="s">
        <v>48</v>
      </c>
      <c r="W47" s="210" t="s">
        <v>49</v>
      </c>
      <c r="X47" s="215" t="s">
        <v>50</v>
      </c>
    </row>
    <row r="48" spans="1:24" s="42" customFormat="1" ht="99.75" hidden="1" customHeight="1">
      <c r="A48" s="12" t="s">
        <v>128</v>
      </c>
      <c r="B48" s="12" t="s">
        <v>2141</v>
      </c>
      <c r="C48" s="12" t="s">
        <v>2141</v>
      </c>
      <c r="D48" s="12" t="s">
        <v>2146</v>
      </c>
      <c r="E48" s="12">
        <v>15</v>
      </c>
      <c r="F48" s="12" t="s">
        <v>2147</v>
      </c>
      <c r="G48" s="12" t="s">
        <v>45</v>
      </c>
      <c r="H48" s="12" t="s">
        <v>36</v>
      </c>
      <c r="I48" s="12" t="s">
        <v>37</v>
      </c>
      <c r="J48" s="62">
        <v>20</v>
      </c>
      <c r="K48" s="65">
        <v>43891</v>
      </c>
      <c r="L48" s="153"/>
      <c r="M48" s="12">
        <v>1</v>
      </c>
      <c r="N48" s="12">
        <v>1820468</v>
      </c>
      <c r="O48" s="12" t="s">
        <v>2150</v>
      </c>
      <c r="P48" s="12" t="s">
        <v>40</v>
      </c>
      <c r="Q48" s="64">
        <v>400</v>
      </c>
      <c r="R48" s="64">
        <v>0</v>
      </c>
      <c r="S48" s="64">
        <f t="shared" si="0"/>
        <v>400</v>
      </c>
      <c r="T48" s="12" t="s">
        <v>41</v>
      </c>
      <c r="U48" s="210" t="s">
        <v>45</v>
      </c>
      <c r="V48" s="131" t="s">
        <v>48</v>
      </c>
      <c r="W48" s="210" t="s">
        <v>49</v>
      </c>
      <c r="X48" s="215" t="s">
        <v>50</v>
      </c>
    </row>
    <row r="49" spans="1:24" s="42" customFormat="1" ht="99.75" hidden="1" customHeight="1">
      <c r="A49" s="12" t="s">
        <v>128</v>
      </c>
      <c r="B49" s="12" t="s">
        <v>2108</v>
      </c>
      <c r="C49" s="12" t="s">
        <v>2108</v>
      </c>
      <c r="D49" s="12" t="s">
        <v>2136</v>
      </c>
      <c r="E49" s="12">
        <v>15</v>
      </c>
      <c r="F49" s="12" t="s">
        <v>2137</v>
      </c>
      <c r="G49" s="12" t="s">
        <v>45</v>
      </c>
      <c r="H49" s="12" t="s">
        <v>36</v>
      </c>
      <c r="I49" s="12" t="s">
        <v>37</v>
      </c>
      <c r="J49" s="62">
        <v>90</v>
      </c>
      <c r="K49" s="65" t="s">
        <v>2138</v>
      </c>
      <c r="L49" s="153"/>
      <c r="M49" s="12">
        <v>1</v>
      </c>
      <c r="N49" s="12">
        <v>2585151</v>
      </c>
      <c r="O49" s="12" t="s">
        <v>2139</v>
      </c>
      <c r="P49" s="12" t="s">
        <v>2140</v>
      </c>
      <c r="Q49" s="64">
        <v>42731.95</v>
      </c>
      <c r="R49" s="64">
        <v>4000</v>
      </c>
      <c r="S49" s="64">
        <f t="shared" si="0"/>
        <v>46731.95</v>
      </c>
      <c r="T49" s="12" t="s">
        <v>41</v>
      </c>
      <c r="U49" s="210" t="s">
        <v>2224</v>
      </c>
      <c r="V49" s="220" t="s">
        <v>176</v>
      </c>
      <c r="W49" s="221" t="s">
        <v>254</v>
      </c>
      <c r="X49" s="215" t="s">
        <v>50</v>
      </c>
    </row>
    <row r="50" spans="1:24" ht="128.25" hidden="1" customHeight="1">
      <c r="A50" s="37" t="s">
        <v>128</v>
      </c>
      <c r="B50" s="37" t="s">
        <v>2141</v>
      </c>
      <c r="C50" s="37" t="s">
        <v>2141</v>
      </c>
      <c r="D50" s="37" t="s">
        <v>2151</v>
      </c>
      <c r="E50" s="37">
        <v>15</v>
      </c>
      <c r="F50" s="37" t="s">
        <v>898</v>
      </c>
      <c r="G50" s="37" t="s">
        <v>145</v>
      </c>
      <c r="H50" s="12" t="s">
        <v>36</v>
      </c>
      <c r="I50" s="37" t="s">
        <v>46</v>
      </c>
      <c r="J50" s="65">
        <v>150</v>
      </c>
      <c r="K50" s="65">
        <v>44075</v>
      </c>
      <c r="L50" s="65" t="s">
        <v>216</v>
      </c>
      <c r="M50" s="37">
        <v>1</v>
      </c>
      <c r="N50" s="37">
        <v>1356228</v>
      </c>
      <c r="O50" s="37" t="s">
        <v>2152</v>
      </c>
      <c r="P50" s="37" t="s">
        <v>40</v>
      </c>
      <c r="Q50" s="60">
        <v>0</v>
      </c>
      <c r="R50" s="60">
        <v>0</v>
      </c>
      <c r="S50" s="60">
        <f t="shared" si="0"/>
        <v>0</v>
      </c>
      <c r="T50" s="37" t="s">
        <v>145</v>
      </c>
      <c r="U50" s="299"/>
      <c r="V50" s="131" t="s">
        <v>201</v>
      </c>
      <c r="W50" s="131" t="s">
        <v>202</v>
      </c>
      <c r="X50" s="217"/>
    </row>
    <row r="51" spans="1:24" s="42" customFormat="1" ht="128.25" hidden="1" customHeight="1">
      <c r="A51" s="12" t="s">
        <v>421</v>
      </c>
      <c r="B51" s="12" t="s">
        <v>831</v>
      </c>
      <c r="C51" s="12" t="s">
        <v>831</v>
      </c>
      <c r="D51" s="12" t="s">
        <v>879</v>
      </c>
      <c r="E51" s="12">
        <v>15</v>
      </c>
      <c r="F51" s="12" t="s">
        <v>1004</v>
      </c>
      <c r="G51" s="12" t="s">
        <v>35</v>
      </c>
      <c r="H51" s="12" t="s">
        <v>36</v>
      </c>
      <c r="I51" s="12" t="s">
        <v>37</v>
      </c>
      <c r="J51" s="62">
        <v>16</v>
      </c>
      <c r="K51" s="65">
        <v>2020</v>
      </c>
      <c r="L51" s="153"/>
      <c r="M51" s="228"/>
      <c r="N51" s="228"/>
      <c r="O51" s="228"/>
      <c r="P51" s="228"/>
      <c r="Q51" s="64">
        <v>4000</v>
      </c>
      <c r="R51" s="64">
        <v>0</v>
      </c>
      <c r="S51" s="64">
        <f t="shared" si="0"/>
        <v>0</v>
      </c>
      <c r="T51" s="12" t="s">
        <v>41</v>
      </c>
      <c r="U51" s="210" t="s">
        <v>2225</v>
      </c>
      <c r="V51" s="131" t="s">
        <v>92</v>
      </c>
      <c r="W51" s="210" t="s">
        <v>93</v>
      </c>
      <c r="X51" s="215"/>
    </row>
    <row r="52" spans="1:24" ht="128.25" hidden="1" customHeight="1">
      <c r="A52" s="37" t="s">
        <v>421</v>
      </c>
      <c r="B52" s="56" t="s">
        <v>831</v>
      </c>
      <c r="C52" s="56" t="s">
        <v>831</v>
      </c>
      <c r="D52" s="56" t="s">
        <v>848</v>
      </c>
      <c r="E52" s="56">
        <v>15</v>
      </c>
      <c r="F52" s="56" t="s">
        <v>986</v>
      </c>
      <c r="G52" s="56" t="s">
        <v>145</v>
      </c>
      <c r="H52" s="12" t="s">
        <v>36</v>
      </c>
      <c r="I52" s="56" t="s">
        <v>46</v>
      </c>
      <c r="J52" s="58">
        <v>80</v>
      </c>
      <c r="K52" s="65">
        <v>2020</v>
      </c>
      <c r="L52" s="201" t="s">
        <v>610</v>
      </c>
      <c r="M52" s="56">
        <v>1</v>
      </c>
      <c r="N52" s="56">
        <v>1816688</v>
      </c>
      <c r="O52" s="56" t="s">
        <v>987</v>
      </c>
      <c r="P52" s="37" t="s">
        <v>40</v>
      </c>
      <c r="Q52" s="146">
        <v>0</v>
      </c>
      <c r="R52" s="60">
        <v>0</v>
      </c>
      <c r="S52" s="146">
        <f t="shared" si="0"/>
        <v>0</v>
      </c>
      <c r="T52" s="60" t="s">
        <v>145</v>
      </c>
      <c r="U52" s="229"/>
      <c r="V52" s="131" t="s">
        <v>48</v>
      </c>
      <c r="W52" s="131" t="s">
        <v>69</v>
      </c>
      <c r="X52" s="217"/>
    </row>
    <row r="53" spans="1:24" s="42" customFormat="1" ht="128.25" hidden="1" customHeight="1">
      <c r="A53" s="12" t="s">
        <v>421</v>
      </c>
      <c r="B53" s="12" t="s">
        <v>831</v>
      </c>
      <c r="C53" s="12" t="s">
        <v>918</v>
      </c>
      <c r="D53" s="12" t="s">
        <v>897</v>
      </c>
      <c r="E53" s="12">
        <v>15</v>
      </c>
      <c r="F53" s="12" t="s">
        <v>934</v>
      </c>
      <c r="G53" s="12" t="s">
        <v>45</v>
      </c>
      <c r="H53" s="12" t="s">
        <v>36</v>
      </c>
      <c r="I53" s="12" t="s">
        <v>37</v>
      </c>
      <c r="J53" s="62">
        <v>20</v>
      </c>
      <c r="K53" s="65">
        <v>2020</v>
      </c>
      <c r="L53" s="201"/>
      <c r="M53" s="12">
        <v>1</v>
      </c>
      <c r="N53" s="12">
        <v>1569251</v>
      </c>
      <c r="O53" s="12" t="s">
        <v>977</v>
      </c>
      <c r="P53" s="12" t="s">
        <v>107</v>
      </c>
      <c r="Q53" s="64">
        <v>1800</v>
      </c>
      <c r="R53" s="64">
        <v>0</v>
      </c>
      <c r="S53" s="64">
        <f t="shared" si="0"/>
        <v>1800</v>
      </c>
      <c r="T53" s="12" t="s">
        <v>41</v>
      </c>
      <c r="U53" s="210" t="s">
        <v>2226</v>
      </c>
      <c r="V53" s="221" t="s">
        <v>48</v>
      </c>
      <c r="W53" s="221" t="s">
        <v>163</v>
      </c>
      <c r="X53" s="215" t="s">
        <v>50</v>
      </c>
    </row>
    <row r="54" spans="1:24" s="42" customFormat="1" ht="128.25" hidden="1" customHeight="1">
      <c r="A54" s="12" t="s">
        <v>421</v>
      </c>
      <c r="B54" s="12" t="str">
        <f t="shared" ref="B54:E55" si="1">B53</f>
        <v>GGGAF</v>
      </c>
      <c r="C54" s="12" t="str">
        <f t="shared" si="1"/>
        <v>CCONT</v>
      </c>
      <c r="D54" s="12" t="str">
        <f t="shared" si="1"/>
        <v>Promover a evidenciação dos créditos a receber nos demonstrativos contábeis da Anvisa, realizando interlocução com órgãos envolvidos, com observância dos critérios legais e técnicos.</v>
      </c>
      <c r="E54" s="12">
        <f t="shared" si="1"/>
        <v>15</v>
      </c>
      <c r="F54" s="12" t="s">
        <v>884</v>
      </c>
      <c r="G54" s="12" t="s">
        <v>45</v>
      </c>
      <c r="H54" s="12" t="s">
        <v>36</v>
      </c>
      <c r="I54" s="12" t="s">
        <v>37</v>
      </c>
      <c r="J54" s="62">
        <v>20</v>
      </c>
      <c r="K54" s="65">
        <v>2020</v>
      </c>
      <c r="L54" s="201"/>
      <c r="M54" s="12">
        <v>1</v>
      </c>
      <c r="N54" s="12">
        <v>1733910</v>
      </c>
      <c r="O54" s="12" t="s">
        <v>885</v>
      </c>
      <c r="P54" s="12" t="s">
        <v>40</v>
      </c>
      <c r="Q54" s="64">
        <v>1800</v>
      </c>
      <c r="R54" s="64">
        <v>0</v>
      </c>
      <c r="S54" s="64">
        <f t="shared" si="0"/>
        <v>1800</v>
      </c>
      <c r="T54" s="12" t="s">
        <v>41</v>
      </c>
      <c r="U54" s="210" t="s">
        <v>2226</v>
      </c>
      <c r="V54" s="221" t="s">
        <v>48</v>
      </c>
      <c r="W54" s="221" t="s">
        <v>163</v>
      </c>
      <c r="X54" s="215" t="s">
        <v>50</v>
      </c>
    </row>
    <row r="55" spans="1:24" s="42" customFormat="1" ht="128.25" hidden="1" customHeight="1">
      <c r="A55" s="12" t="s">
        <v>421</v>
      </c>
      <c r="B55" s="12" t="str">
        <f t="shared" si="1"/>
        <v>GGGAF</v>
      </c>
      <c r="C55" s="12" t="str">
        <f t="shared" si="1"/>
        <v>CCONT</v>
      </c>
      <c r="D55" s="12" t="str">
        <f t="shared" si="1"/>
        <v>Promover a evidenciação dos créditos a receber nos demonstrativos contábeis da Anvisa, realizando interlocução com órgãos envolvidos, com observância dos critérios legais e técnicos.</v>
      </c>
      <c r="E55" s="12">
        <f t="shared" si="1"/>
        <v>15</v>
      </c>
      <c r="F55" s="12" t="s">
        <v>884</v>
      </c>
      <c r="G55" s="12" t="s">
        <v>45</v>
      </c>
      <c r="H55" s="12" t="s">
        <v>36</v>
      </c>
      <c r="I55" s="12" t="s">
        <v>37</v>
      </c>
      <c r="J55" s="62">
        <v>20</v>
      </c>
      <c r="K55" s="65">
        <v>2020</v>
      </c>
      <c r="L55" s="201"/>
      <c r="M55" s="12">
        <v>1</v>
      </c>
      <c r="N55" s="12">
        <v>1489650</v>
      </c>
      <c r="O55" s="12" t="s">
        <v>927</v>
      </c>
      <c r="P55" s="12" t="s">
        <v>107</v>
      </c>
      <c r="Q55" s="64">
        <v>1800</v>
      </c>
      <c r="R55" s="64">
        <v>0</v>
      </c>
      <c r="S55" s="64">
        <f t="shared" si="0"/>
        <v>1800</v>
      </c>
      <c r="T55" s="12" t="s">
        <v>41</v>
      </c>
      <c r="U55" s="210" t="s">
        <v>2226</v>
      </c>
      <c r="V55" s="221" t="s">
        <v>48</v>
      </c>
      <c r="W55" s="221" t="s">
        <v>163</v>
      </c>
      <c r="X55" s="215" t="s">
        <v>50</v>
      </c>
    </row>
    <row r="56" spans="1:24" ht="128.25" hidden="1" customHeight="1">
      <c r="A56" s="37" t="s">
        <v>421</v>
      </c>
      <c r="B56" s="37" t="s">
        <v>831</v>
      </c>
      <c r="C56" s="37" t="s">
        <v>918</v>
      </c>
      <c r="D56" s="37" t="s">
        <v>919</v>
      </c>
      <c r="E56" s="37">
        <v>12</v>
      </c>
      <c r="F56" s="37" t="s">
        <v>920</v>
      </c>
      <c r="G56" s="37" t="s">
        <v>35</v>
      </c>
      <c r="H56" s="12" t="s">
        <v>36</v>
      </c>
      <c r="I56" s="37" t="s">
        <v>37</v>
      </c>
      <c r="J56" s="65">
        <v>40</v>
      </c>
      <c r="K56" s="65">
        <v>2020</v>
      </c>
      <c r="L56" s="201"/>
      <c r="M56" s="37">
        <v>1</v>
      </c>
      <c r="N56" s="37">
        <v>1094244</v>
      </c>
      <c r="O56" s="37" t="s">
        <v>921</v>
      </c>
      <c r="P56" s="37" t="s">
        <v>107</v>
      </c>
      <c r="Q56" s="60">
        <v>2350</v>
      </c>
      <c r="R56" s="60">
        <v>0</v>
      </c>
      <c r="S56" s="60">
        <f t="shared" si="0"/>
        <v>2350</v>
      </c>
      <c r="T56" s="37" t="s">
        <v>41</v>
      </c>
      <c r="U56" s="37"/>
      <c r="V56" s="131" t="s">
        <v>92</v>
      </c>
      <c r="W56" s="216" t="s">
        <v>517</v>
      </c>
      <c r="X56" s="217"/>
    </row>
    <row r="57" spans="1:24" ht="128.25" hidden="1" customHeight="1">
      <c r="A57" s="37" t="s">
        <v>421</v>
      </c>
      <c r="B57" s="37" t="str">
        <f t="shared" ref="B57:E60" si="2">B56</f>
        <v>GGGAF</v>
      </c>
      <c r="C57" s="37" t="str">
        <f t="shared" si="2"/>
        <v>CCONT</v>
      </c>
      <c r="D57"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7" s="37">
        <f t="shared" si="2"/>
        <v>12</v>
      </c>
      <c r="F57" s="37" t="s">
        <v>841</v>
      </c>
      <c r="G57" s="37" t="s">
        <v>35</v>
      </c>
      <c r="H57" s="12" t="s">
        <v>36</v>
      </c>
      <c r="I57" s="37" t="s">
        <v>37</v>
      </c>
      <c r="J57" s="65">
        <v>40</v>
      </c>
      <c r="K57" s="65">
        <v>2020</v>
      </c>
      <c r="L57" s="201"/>
      <c r="M57" s="37">
        <v>1</v>
      </c>
      <c r="N57" s="37">
        <v>1733910</v>
      </c>
      <c r="O57" s="37" t="s">
        <v>885</v>
      </c>
      <c r="P57" s="37" t="s">
        <v>40</v>
      </c>
      <c r="Q57" s="60">
        <v>2350</v>
      </c>
      <c r="R57" s="60">
        <v>0</v>
      </c>
      <c r="S57" s="60">
        <f t="shared" si="0"/>
        <v>2350</v>
      </c>
      <c r="T57" s="37" t="s">
        <v>41</v>
      </c>
      <c r="U57" s="37"/>
      <c r="V57" s="131" t="s">
        <v>92</v>
      </c>
      <c r="W57" s="216" t="s">
        <v>517</v>
      </c>
      <c r="X57" s="217"/>
    </row>
    <row r="58" spans="1:24" ht="128.25" hidden="1" customHeight="1">
      <c r="A58" s="37" t="s">
        <v>421</v>
      </c>
      <c r="B58" s="37" t="str">
        <f t="shared" si="2"/>
        <v>GGGAF</v>
      </c>
      <c r="C58" s="37" t="str">
        <f t="shared" si="2"/>
        <v>CCONT</v>
      </c>
      <c r="D58"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8" s="37">
        <f t="shared" si="2"/>
        <v>12</v>
      </c>
      <c r="F58" s="37" t="s">
        <v>841</v>
      </c>
      <c r="G58" s="37" t="s">
        <v>35</v>
      </c>
      <c r="H58" s="12" t="s">
        <v>36</v>
      </c>
      <c r="I58" s="37" t="s">
        <v>37</v>
      </c>
      <c r="J58" s="65">
        <v>40</v>
      </c>
      <c r="K58" s="65">
        <v>2020</v>
      </c>
      <c r="L58" s="201"/>
      <c r="M58" s="37">
        <v>1</v>
      </c>
      <c r="N58" s="37">
        <v>1567992</v>
      </c>
      <c r="O58" s="37" t="s">
        <v>842</v>
      </c>
      <c r="P58" s="37" t="s">
        <v>107</v>
      </c>
      <c r="Q58" s="60">
        <v>2350</v>
      </c>
      <c r="R58" s="60">
        <v>0</v>
      </c>
      <c r="S58" s="60">
        <f t="shared" si="0"/>
        <v>2350</v>
      </c>
      <c r="T58" s="37" t="s">
        <v>41</v>
      </c>
      <c r="U58" s="37"/>
      <c r="V58" s="131" t="s">
        <v>92</v>
      </c>
      <c r="W58" s="216" t="s">
        <v>517</v>
      </c>
      <c r="X58" s="217"/>
    </row>
    <row r="59" spans="1:24" ht="128.25" hidden="1" customHeight="1">
      <c r="A59" s="37" t="s">
        <v>421</v>
      </c>
      <c r="B59" s="37" t="str">
        <f t="shared" si="2"/>
        <v>GGGAF</v>
      </c>
      <c r="C59" s="37" t="str">
        <f t="shared" si="2"/>
        <v>CCONT</v>
      </c>
      <c r="D59"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9" s="37">
        <f t="shared" si="2"/>
        <v>12</v>
      </c>
      <c r="F59" s="37" t="s">
        <v>841</v>
      </c>
      <c r="G59" s="37" t="s">
        <v>35</v>
      </c>
      <c r="H59" s="12" t="s">
        <v>36</v>
      </c>
      <c r="I59" s="37" t="s">
        <v>37</v>
      </c>
      <c r="J59" s="65">
        <v>40</v>
      </c>
      <c r="K59" s="65">
        <v>2020</v>
      </c>
      <c r="L59" s="201"/>
      <c r="M59" s="37">
        <v>1</v>
      </c>
      <c r="N59" s="37">
        <v>1489650</v>
      </c>
      <c r="O59" s="37" t="s">
        <v>926</v>
      </c>
      <c r="P59" s="37" t="s">
        <v>107</v>
      </c>
      <c r="Q59" s="60">
        <v>2350</v>
      </c>
      <c r="R59" s="60">
        <v>0</v>
      </c>
      <c r="S59" s="60">
        <f t="shared" si="0"/>
        <v>2350</v>
      </c>
      <c r="T59" s="37" t="s">
        <v>41</v>
      </c>
      <c r="U59" s="37"/>
      <c r="V59" s="131" t="s">
        <v>92</v>
      </c>
      <c r="W59" s="216" t="s">
        <v>517</v>
      </c>
      <c r="X59" s="217"/>
    </row>
    <row r="60" spans="1:24" ht="128.25" hidden="1" customHeight="1">
      <c r="A60" s="37" t="s">
        <v>421</v>
      </c>
      <c r="B60" s="37" t="str">
        <f t="shared" si="2"/>
        <v>GGGAF</v>
      </c>
      <c r="C60" s="37" t="str">
        <f t="shared" si="2"/>
        <v>CCONT</v>
      </c>
      <c r="D60" s="37"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60" s="37">
        <f t="shared" si="2"/>
        <v>12</v>
      </c>
      <c r="F60" s="37" t="s">
        <v>841</v>
      </c>
      <c r="G60" s="37" t="s">
        <v>35</v>
      </c>
      <c r="H60" s="12" t="s">
        <v>36</v>
      </c>
      <c r="I60" s="37" t="s">
        <v>37</v>
      </c>
      <c r="J60" s="65">
        <v>40</v>
      </c>
      <c r="K60" s="65">
        <v>2020</v>
      </c>
      <c r="L60" s="201"/>
      <c r="M60" s="37">
        <v>1</v>
      </c>
      <c r="N60" s="37">
        <v>1569251</v>
      </c>
      <c r="O60" s="37" t="s">
        <v>977</v>
      </c>
      <c r="P60" s="37" t="s">
        <v>107</v>
      </c>
      <c r="Q60" s="60">
        <v>2350</v>
      </c>
      <c r="R60" s="60">
        <v>0</v>
      </c>
      <c r="S60" s="60">
        <f t="shared" si="0"/>
        <v>2350</v>
      </c>
      <c r="T60" s="37" t="s">
        <v>41</v>
      </c>
      <c r="U60" s="37"/>
      <c r="V60" s="131" t="s">
        <v>92</v>
      </c>
      <c r="W60" s="216" t="s">
        <v>517</v>
      </c>
      <c r="X60" s="217"/>
    </row>
    <row r="61" spans="1:24" ht="128.25" hidden="1" customHeight="1">
      <c r="A61" s="37" t="s">
        <v>421</v>
      </c>
      <c r="B61" s="37" t="s">
        <v>831</v>
      </c>
      <c r="C61" s="37" t="s">
        <v>918</v>
      </c>
      <c r="D61" s="37" t="s">
        <v>876</v>
      </c>
      <c r="E61" s="37">
        <v>20</v>
      </c>
      <c r="F61" s="37" t="s">
        <v>922</v>
      </c>
      <c r="G61" s="37" t="s">
        <v>35</v>
      </c>
      <c r="H61" s="37" t="s">
        <v>310</v>
      </c>
      <c r="I61" s="37" t="s">
        <v>37</v>
      </c>
      <c r="J61" s="65">
        <v>20</v>
      </c>
      <c r="K61" s="65">
        <v>2020</v>
      </c>
      <c r="L61" s="201"/>
      <c r="M61" s="37">
        <v>1</v>
      </c>
      <c r="N61" s="37">
        <v>1094244</v>
      </c>
      <c r="O61" s="37" t="s">
        <v>921</v>
      </c>
      <c r="P61" s="37" t="s">
        <v>107</v>
      </c>
      <c r="Q61" s="60">
        <v>1800</v>
      </c>
      <c r="R61" s="60">
        <f>211.5*4</f>
        <v>846</v>
      </c>
      <c r="S61" s="60">
        <f t="shared" si="0"/>
        <v>2646</v>
      </c>
      <c r="T61" s="37" t="s">
        <v>41</v>
      </c>
      <c r="U61" s="37" t="s">
        <v>2227</v>
      </c>
      <c r="V61" s="131" t="s">
        <v>92</v>
      </c>
      <c r="W61" s="216" t="s">
        <v>517</v>
      </c>
      <c r="X61" s="217"/>
    </row>
    <row r="62" spans="1:24" ht="128.25" hidden="1" customHeight="1">
      <c r="A62" s="37" t="s">
        <v>421</v>
      </c>
      <c r="B62" s="37" t="str">
        <f t="shared" ref="B62:K63" si="3">B61</f>
        <v>GGGAF</v>
      </c>
      <c r="C62" s="37" t="str">
        <f t="shared" si="3"/>
        <v>CCONT</v>
      </c>
      <c r="D62" s="37"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2" s="37">
        <f t="shared" si="3"/>
        <v>20</v>
      </c>
      <c r="F62" s="37" t="str">
        <f t="shared" si="3"/>
        <v>Aprimoramento das Análise Financeira, Econômica e Patrimonial das Demonstrações Contábeis conforme orientações dos òrgãos superiores do Sistema de Contabilidade Federal</v>
      </c>
      <c r="G62" s="37" t="str">
        <f t="shared" si="3"/>
        <v xml:space="preserve"> INDIVIDUAL</v>
      </c>
      <c r="H62" s="37" t="str">
        <f t="shared" si="3"/>
        <v>CONGRESSO</v>
      </c>
      <c r="I62" s="37" t="str">
        <f t="shared" si="3"/>
        <v>PRESENCIAL</v>
      </c>
      <c r="J62" s="65">
        <f t="shared" si="3"/>
        <v>20</v>
      </c>
      <c r="K62" s="65">
        <f t="shared" si="3"/>
        <v>2020</v>
      </c>
      <c r="L62" s="201"/>
      <c r="M62" s="37">
        <f>M61</f>
        <v>1</v>
      </c>
      <c r="N62" s="37">
        <v>1733910</v>
      </c>
      <c r="O62" s="37" t="s">
        <v>885</v>
      </c>
      <c r="P62" s="37" t="s">
        <v>40</v>
      </c>
      <c r="Q62" s="60">
        <f>Q61</f>
        <v>1800</v>
      </c>
      <c r="R62" s="60">
        <f>R61</f>
        <v>846</v>
      </c>
      <c r="S62" s="60">
        <f t="shared" si="0"/>
        <v>2646</v>
      </c>
      <c r="T62" s="37" t="s">
        <v>41</v>
      </c>
      <c r="U62" s="37" t="str">
        <f>U61</f>
        <v>Congresso Brasileiro de Contabilidade, em NOV/2020 (15 a 18/11) - Balneário Camboriú - SC</v>
      </c>
      <c r="V62" s="131" t="s">
        <v>92</v>
      </c>
      <c r="W62" s="216" t="s">
        <v>517</v>
      </c>
      <c r="X62" s="217"/>
    </row>
    <row r="63" spans="1:24" ht="128.25" hidden="1" customHeight="1">
      <c r="A63" s="37" t="s">
        <v>421</v>
      </c>
      <c r="B63" s="37" t="str">
        <f t="shared" si="3"/>
        <v>GGGAF</v>
      </c>
      <c r="C63" s="37" t="str">
        <f t="shared" si="3"/>
        <v>CCONT</v>
      </c>
      <c r="D63" s="37"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3" s="37">
        <f t="shared" si="3"/>
        <v>20</v>
      </c>
      <c r="F63" s="37" t="str">
        <f t="shared" si="3"/>
        <v>Aprimoramento das Análise Financeira, Econômica e Patrimonial das Demonstrações Contábeis conforme orientações dos òrgãos superiores do Sistema de Contabilidade Federal</v>
      </c>
      <c r="G63" s="37" t="str">
        <f t="shared" si="3"/>
        <v xml:space="preserve"> INDIVIDUAL</v>
      </c>
      <c r="H63" s="37" t="str">
        <f t="shared" si="3"/>
        <v>CONGRESSO</v>
      </c>
      <c r="I63" s="37" t="str">
        <f t="shared" si="3"/>
        <v>PRESENCIAL</v>
      </c>
      <c r="J63" s="65">
        <f t="shared" si="3"/>
        <v>20</v>
      </c>
      <c r="K63" s="65">
        <f t="shared" si="3"/>
        <v>2020</v>
      </c>
      <c r="L63" s="201"/>
      <c r="M63" s="37">
        <f>M62</f>
        <v>1</v>
      </c>
      <c r="N63" s="37">
        <v>1567992</v>
      </c>
      <c r="O63" s="37" t="s">
        <v>842</v>
      </c>
      <c r="P63" s="37" t="s">
        <v>107</v>
      </c>
      <c r="Q63" s="60">
        <f>Q62</f>
        <v>1800</v>
      </c>
      <c r="R63" s="60">
        <f>R62</f>
        <v>846</v>
      </c>
      <c r="S63" s="60">
        <f t="shared" si="0"/>
        <v>2646</v>
      </c>
      <c r="T63" s="37" t="s">
        <v>41</v>
      </c>
      <c r="U63" s="37" t="str">
        <f>U62</f>
        <v>Congresso Brasileiro de Contabilidade, em NOV/2020 (15 a 18/11) - Balneário Camboriú - SC</v>
      </c>
      <c r="V63" s="131" t="s">
        <v>92</v>
      </c>
      <c r="W63" s="216" t="s">
        <v>517</v>
      </c>
      <c r="X63" s="217"/>
    </row>
    <row r="64" spans="1:24" s="42" customFormat="1" ht="128.25" hidden="1" customHeight="1">
      <c r="A64" s="12" t="s">
        <v>421</v>
      </c>
      <c r="B64" s="12" t="s">
        <v>831</v>
      </c>
      <c r="C64" s="12" t="s">
        <v>831</v>
      </c>
      <c r="D64" s="12" t="s">
        <v>832</v>
      </c>
      <c r="E64" s="12">
        <v>15</v>
      </c>
      <c r="F64" s="12" t="s">
        <v>833</v>
      </c>
      <c r="G64" s="12" t="s">
        <v>45</v>
      </c>
      <c r="H64" s="12" t="s">
        <v>36</v>
      </c>
      <c r="I64" s="12" t="s">
        <v>37</v>
      </c>
      <c r="J64" s="62">
        <v>24</v>
      </c>
      <c r="K64" s="65">
        <v>2020</v>
      </c>
      <c r="L64" s="201"/>
      <c r="M64" s="12">
        <v>1</v>
      </c>
      <c r="N64" s="12">
        <v>1517703</v>
      </c>
      <c r="O64" s="12" t="s">
        <v>953</v>
      </c>
      <c r="P64" s="12" t="s">
        <v>107</v>
      </c>
      <c r="Q64" s="64">
        <v>4000</v>
      </c>
      <c r="R64" s="64">
        <v>0</v>
      </c>
      <c r="S64" s="64">
        <f t="shared" si="0"/>
        <v>4000</v>
      </c>
      <c r="T64" s="12" t="s">
        <v>41</v>
      </c>
      <c r="U64" s="210" t="s">
        <v>2225</v>
      </c>
      <c r="V64" s="131" t="s">
        <v>92</v>
      </c>
      <c r="W64" s="210" t="s">
        <v>93</v>
      </c>
      <c r="X64" s="215" t="s">
        <v>50</v>
      </c>
    </row>
    <row r="65" spans="1:24" s="42" customFormat="1" ht="128.25" hidden="1" customHeight="1">
      <c r="A65" s="12" t="s">
        <v>421</v>
      </c>
      <c r="B65" s="12" t="s">
        <v>831</v>
      </c>
      <c r="C65" s="12" t="s">
        <v>831</v>
      </c>
      <c r="D65" s="12" t="s">
        <v>832</v>
      </c>
      <c r="E65" s="12">
        <v>15</v>
      </c>
      <c r="F65" s="12" t="s">
        <v>833</v>
      </c>
      <c r="G65" s="12" t="s">
        <v>45</v>
      </c>
      <c r="H65" s="12" t="s">
        <v>36</v>
      </c>
      <c r="I65" s="12" t="s">
        <v>37</v>
      </c>
      <c r="J65" s="62">
        <v>24</v>
      </c>
      <c r="K65" s="65">
        <v>2020</v>
      </c>
      <c r="L65" s="201"/>
      <c r="M65" s="12">
        <v>1</v>
      </c>
      <c r="N65" s="12">
        <v>1494153</v>
      </c>
      <c r="O65" s="12" t="s">
        <v>959</v>
      </c>
      <c r="P65" s="12" t="s">
        <v>107</v>
      </c>
      <c r="Q65" s="64">
        <v>4000</v>
      </c>
      <c r="R65" s="64">
        <v>0</v>
      </c>
      <c r="S65" s="64">
        <f t="shared" si="0"/>
        <v>4000</v>
      </c>
      <c r="T65" s="12" t="s">
        <v>41</v>
      </c>
      <c r="U65" s="210" t="s">
        <v>2225</v>
      </c>
      <c r="V65" s="131" t="s">
        <v>92</v>
      </c>
      <c r="W65" s="210" t="s">
        <v>93</v>
      </c>
      <c r="X65" s="215" t="s">
        <v>50</v>
      </c>
    </row>
    <row r="66" spans="1:24" s="42" customFormat="1" ht="128.25" hidden="1" customHeight="1">
      <c r="A66" s="12" t="s">
        <v>421</v>
      </c>
      <c r="B66" s="12" t="s">
        <v>831</v>
      </c>
      <c r="C66" s="12" t="s">
        <v>831</v>
      </c>
      <c r="D66" s="12" t="s">
        <v>832</v>
      </c>
      <c r="E66" s="12">
        <v>15</v>
      </c>
      <c r="F66" s="12" t="s">
        <v>833</v>
      </c>
      <c r="G66" s="12" t="s">
        <v>45</v>
      </c>
      <c r="H66" s="12" t="s">
        <v>36</v>
      </c>
      <c r="I66" s="12" t="s">
        <v>37</v>
      </c>
      <c r="J66" s="62">
        <v>24</v>
      </c>
      <c r="K66" s="65">
        <v>2020</v>
      </c>
      <c r="L66" s="201"/>
      <c r="M66" s="12">
        <v>1</v>
      </c>
      <c r="N66" s="12">
        <v>1489723</v>
      </c>
      <c r="O66" s="12" t="s">
        <v>961</v>
      </c>
      <c r="P66" s="12" t="s">
        <v>107</v>
      </c>
      <c r="Q66" s="64">
        <v>4000</v>
      </c>
      <c r="R66" s="64">
        <v>0</v>
      </c>
      <c r="S66" s="64">
        <f t="shared" si="0"/>
        <v>4000</v>
      </c>
      <c r="T66" s="12" t="s">
        <v>41</v>
      </c>
      <c r="U66" s="210" t="s">
        <v>2225</v>
      </c>
      <c r="V66" s="131" t="s">
        <v>92</v>
      </c>
      <c r="W66" s="210" t="s">
        <v>93</v>
      </c>
      <c r="X66" s="215" t="s">
        <v>50</v>
      </c>
    </row>
    <row r="67" spans="1:24" s="42" customFormat="1" ht="128.25" hidden="1" customHeight="1">
      <c r="A67" s="12" t="s">
        <v>421</v>
      </c>
      <c r="B67" s="12" t="s">
        <v>831</v>
      </c>
      <c r="C67" s="12" t="s">
        <v>831</v>
      </c>
      <c r="D67" s="12" t="s">
        <v>832</v>
      </c>
      <c r="E67" s="12">
        <v>15</v>
      </c>
      <c r="F67" s="12" t="s">
        <v>833</v>
      </c>
      <c r="G67" s="12" t="s">
        <v>45</v>
      </c>
      <c r="H67" s="12" t="s">
        <v>36</v>
      </c>
      <c r="I67" s="12" t="s">
        <v>37</v>
      </c>
      <c r="J67" s="62">
        <v>24</v>
      </c>
      <c r="K67" s="65">
        <v>2020</v>
      </c>
      <c r="L67" s="201"/>
      <c r="M67" s="12">
        <v>1</v>
      </c>
      <c r="N67" s="12">
        <v>1517696</v>
      </c>
      <c r="O67" s="12" t="s">
        <v>883</v>
      </c>
      <c r="P67" s="12" t="s">
        <v>107</v>
      </c>
      <c r="Q67" s="64">
        <v>4000</v>
      </c>
      <c r="R67" s="64">
        <v>0</v>
      </c>
      <c r="S67" s="64">
        <f t="shared" si="0"/>
        <v>4000</v>
      </c>
      <c r="T67" s="12" t="s">
        <v>41</v>
      </c>
      <c r="U67" s="210" t="s">
        <v>2225</v>
      </c>
      <c r="V67" s="131" t="s">
        <v>92</v>
      </c>
      <c r="W67" s="210" t="s">
        <v>93</v>
      </c>
      <c r="X67" s="215" t="s">
        <v>50</v>
      </c>
    </row>
    <row r="68" spans="1:24" s="42" customFormat="1" ht="128.25" hidden="1" customHeight="1">
      <c r="A68" s="12" t="s">
        <v>421</v>
      </c>
      <c r="B68" s="12" t="s">
        <v>831</v>
      </c>
      <c r="C68" s="12" t="s">
        <v>831</v>
      </c>
      <c r="D68" s="12" t="s">
        <v>832</v>
      </c>
      <c r="E68" s="12">
        <v>15</v>
      </c>
      <c r="F68" s="12" t="s">
        <v>833</v>
      </c>
      <c r="G68" s="12" t="s">
        <v>45</v>
      </c>
      <c r="H68" s="12" t="s">
        <v>36</v>
      </c>
      <c r="I68" s="12" t="s">
        <v>37</v>
      </c>
      <c r="J68" s="62">
        <v>24</v>
      </c>
      <c r="K68" s="65">
        <v>2020</v>
      </c>
      <c r="L68" s="201"/>
      <c r="M68" s="12">
        <v>1</v>
      </c>
      <c r="N68" s="12">
        <v>1810266</v>
      </c>
      <c r="O68" s="12" t="s">
        <v>975</v>
      </c>
      <c r="P68" s="12" t="s">
        <v>40</v>
      </c>
      <c r="Q68" s="64">
        <v>4000</v>
      </c>
      <c r="R68" s="64">
        <v>0</v>
      </c>
      <c r="S68" s="64">
        <f t="shared" ref="S68:S131" si="4">(R68+Q68)*M68</f>
        <v>4000</v>
      </c>
      <c r="T68" s="12" t="s">
        <v>41</v>
      </c>
      <c r="U68" s="210" t="s">
        <v>2225</v>
      </c>
      <c r="V68" s="131" t="s">
        <v>92</v>
      </c>
      <c r="W68" s="210" t="s">
        <v>93</v>
      </c>
      <c r="X68" s="215" t="s">
        <v>50</v>
      </c>
    </row>
    <row r="69" spans="1:24" s="42" customFormat="1" ht="128.25" hidden="1" customHeight="1">
      <c r="A69" s="12" t="s">
        <v>421</v>
      </c>
      <c r="B69" s="12" t="s">
        <v>831</v>
      </c>
      <c r="C69" s="12" t="s">
        <v>831</v>
      </c>
      <c r="D69" s="12" t="s">
        <v>832</v>
      </c>
      <c r="E69" s="12">
        <v>15</v>
      </c>
      <c r="F69" s="12" t="s">
        <v>833</v>
      </c>
      <c r="G69" s="12" t="s">
        <v>45</v>
      </c>
      <c r="H69" s="12" t="s">
        <v>36</v>
      </c>
      <c r="I69" s="12" t="s">
        <v>37</v>
      </c>
      <c r="J69" s="62">
        <v>24</v>
      </c>
      <c r="K69" s="65">
        <v>2020</v>
      </c>
      <c r="L69" s="201"/>
      <c r="M69" s="12">
        <v>1</v>
      </c>
      <c r="N69" s="12">
        <v>2264159</v>
      </c>
      <c r="O69" s="12" t="s">
        <v>988</v>
      </c>
      <c r="P69" s="12" t="s">
        <v>40</v>
      </c>
      <c r="Q69" s="64">
        <v>4000</v>
      </c>
      <c r="R69" s="64">
        <v>0</v>
      </c>
      <c r="S69" s="64">
        <f t="shared" si="4"/>
        <v>4000</v>
      </c>
      <c r="T69" s="12" t="s">
        <v>41</v>
      </c>
      <c r="U69" s="210" t="s">
        <v>2225</v>
      </c>
      <c r="V69" s="131" t="s">
        <v>92</v>
      </c>
      <c r="W69" s="210" t="s">
        <v>93</v>
      </c>
      <c r="X69" s="215" t="s">
        <v>50</v>
      </c>
    </row>
    <row r="70" spans="1:24" s="42" customFormat="1" ht="128.25" hidden="1" customHeight="1">
      <c r="A70" s="12" t="s">
        <v>421</v>
      </c>
      <c r="B70" s="12" t="s">
        <v>831</v>
      </c>
      <c r="C70" s="12" t="s">
        <v>831</v>
      </c>
      <c r="D70" s="12" t="s">
        <v>832</v>
      </c>
      <c r="E70" s="12">
        <v>15</v>
      </c>
      <c r="F70" s="12" t="s">
        <v>833</v>
      </c>
      <c r="G70" s="12" t="s">
        <v>45</v>
      </c>
      <c r="H70" s="12" t="s">
        <v>36</v>
      </c>
      <c r="I70" s="12" t="s">
        <v>37</v>
      </c>
      <c r="J70" s="62">
        <v>24</v>
      </c>
      <c r="K70" s="65">
        <v>2020</v>
      </c>
      <c r="L70" s="201"/>
      <c r="M70" s="12">
        <v>1</v>
      </c>
      <c r="N70" s="12">
        <v>1802226</v>
      </c>
      <c r="O70" s="12" t="s">
        <v>892</v>
      </c>
      <c r="P70" s="12" t="s">
        <v>40</v>
      </c>
      <c r="Q70" s="64">
        <v>4000</v>
      </c>
      <c r="R70" s="64">
        <v>0</v>
      </c>
      <c r="S70" s="64">
        <f t="shared" si="4"/>
        <v>4000</v>
      </c>
      <c r="T70" s="12" t="s">
        <v>41</v>
      </c>
      <c r="U70" s="210" t="s">
        <v>2225</v>
      </c>
      <c r="V70" s="131" t="s">
        <v>92</v>
      </c>
      <c r="W70" s="210" t="s">
        <v>93</v>
      </c>
      <c r="X70" s="215" t="s">
        <v>50</v>
      </c>
    </row>
    <row r="71" spans="1:24" s="42" customFormat="1" ht="128.25" hidden="1" customHeight="1">
      <c r="A71" s="12" t="s">
        <v>421</v>
      </c>
      <c r="B71" s="12" t="s">
        <v>831</v>
      </c>
      <c r="C71" s="12" t="s">
        <v>831</v>
      </c>
      <c r="D71" s="12" t="s">
        <v>832</v>
      </c>
      <c r="E71" s="12">
        <v>15</v>
      </c>
      <c r="F71" s="12" t="s">
        <v>833</v>
      </c>
      <c r="G71" s="12" t="s">
        <v>45</v>
      </c>
      <c r="H71" s="12" t="s">
        <v>36</v>
      </c>
      <c r="I71" s="12" t="s">
        <v>37</v>
      </c>
      <c r="J71" s="62">
        <v>24</v>
      </c>
      <c r="K71" s="65">
        <v>2020</v>
      </c>
      <c r="L71" s="201"/>
      <c r="M71" s="12">
        <v>1</v>
      </c>
      <c r="N71" s="12">
        <v>1820505</v>
      </c>
      <c r="O71" s="12" t="s">
        <v>932</v>
      </c>
      <c r="P71" s="12" t="s">
        <v>40</v>
      </c>
      <c r="Q71" s="64">
        <v>4000</v>
      </c>
      <c r="R71" s="64">
        <v>0</v>
      </c>
      <c r="S71" s="64">
        <f t="shared" si="4"/>
        <v>4000</v>
      </c>
      <c r="T71" s="12" t="s">
        <v>41</v>
      </c>
      <c r="U71" s="210" t="s">
        <v>2225</v>
      </c>
      <c r="V71" s="131" t="s">
        <v>92</v>
      </c>
      <c r="W71" s="210" t="s">
        <v>93</v>
      </c>
      <c r="X71" s="215" t="s">
        <v>50</v>
      </c>
    </row>
    <row r="72" spans="1:24" s="42" customFormat="1" ht="128.25" hidden="1" customHeight="1">
      <c r="A72" s="12" t="s">
        <v>421</v>
      </c>
      <c r="B72" s="12" t="s">
        <v>831</v>
      </c>
      <c r="C72" s="12" t="s">
        <v>831</v>
      </c>
      <c r="D72" s="12" t="s">
        <v>832</v>
      </c>
      <c r="E72" s="12">
        <v>15</v>
      </c>
      <c r="F72" s="12" t="s">
        <v>833</v>
      </c>
      <c r="G72" s="12" t="s">
        <v>45</v>
      </c>
      <c r="H72" s="12" t="s">
        <v>36</v>
      </c>
      <c r="I72" s="12" t="s">
        <v>37</v>
      </c>
      <c r="J72" s="62">
        <v>24</v>
      </c>
      <c r="K72" s="65">
        <v>2020</v>
      </c>
      <c r="L72" s="201"/>
      <c r="M72" s="12">
        <v>1</v>
      </c>
      <c r="N72" s="12">
        <v>2113736</v>
      </c>
      <c r="O72" s="12" t="s">
        <v>916</v>
      </c>
      <c r="P72" s="12" t="s">
        <v>40</v>
      </c>
      <c r="Q72" s="64">
        <v>4000</v>
      </c>
      <c r="R72" s="64">
        <v>0</v>
      </c>
      <c r="S72" s="64">
        <f t="shared" si="4"/>
        <v>4000</v>
      </c>
      <c r="T72" s="12" t="s">
        <v>41</v>
      </c>
      <c r="U72" s="210" t="s">
        <v>2225</v>
      </c>
      <c r="V72" s="131" t="s">
        <v>92</v>
      </c>
      <c r="W72" s="210" t="s">
        <v>93</v>
      </c>
      <c r="X72" s="215" t="s">
        <v>50</v>
      </c>
    </row>
    <row r="73" spans="1:24" s="42" customFormat="1" ht="128.25" hidden="1" customHeight="1">
      <c r="A73" s="12" t="s">
        <v>421</v>
      </c>
      <c r="B73" s="12" t="s">
        <v>831</v>
      </c>
      <c r="C73" s="12" t="s">
        <v>831</v>
      </c>
      <c r="D73" s="12" t="s">
        <v>832</v>
      </c>
      <c r="E73" s="12">
        <v>15</v>
      </c>
      <c r="F73" s="12" t="s">
        <v>833</v>
      </c>
      <c r="G73" s="12" t="s">
        <v>45</v>
      </c>
      <c r="H73" s="12" t="s">
        <v>36</v>
      </c>
      <c r="I73" s="12" t="s">
        <v>37</v>
      </c>
      <c r="J73" s="62">
        <v>24</v>
      </c>
      <c r="K73" s="65">
        <v>2020</v>
      </c>
      <c r="L73" s="201"/>
      <c r="M73" s="12">
        <v>1</v>
      </c>
      <c r="N73" s="12">
        <v>1801179</v>
      </c>
      <c r="O73" s="12" t="s">
        <v>834</v>
      </c>
      <c r="P73" s="12" t="s">
        <v>107</v>
      </c>
      <c r="Q73" s="64">
        <v>4000</v>
      </c>
      <c r="R73" s="64">
        <v>0</v>
      </c>
      <c r="S73" s="64">
        <f t="shared" si="4"/>
        <v>4000</v>
      </c>
      <c r="T73" s="12" t="s">
        <v>41</v>
      </c>
      <c r="U73" s="210" t="s">
        <v>2225</v>
      </c>
      <c r="V73" s="131" t="s">
        <v>92</v>
      </c>
      <c r="W73" s="210" t="s">
        <v>93</v>
      </c>
      <c r="X73" s="215" t="s">
        <v>50</v>
      </c>
    </row>
    <row r="74" spans="1:24" s="42" customFormat="1" ht="128.25" hidden="1" customHeight="1">
      <c r="A74" s="12" t="s">
        <v>421</v>
      </c>
      <c r="B74" s="12" t="s">
        <v>831</v>
      </c>
      <c r="C74" s="12" t="s">
        <v>831</v>
      </c>
      <c r="D74" s="12" t="s">
        <v>832</v>
      </c>
      <c r="E74" s="12">
        <v>15</v>
      </c>
      <c r="F74" s="12" t="s">
        <v>833</v>
      </c>
      <c r="G74" s="12" t="s">
        <v>45</v>
      </c>
      <c r="H74" s="12" t="s">
        <v>36</v>
      </c>
      <c r="I74" s="12" t="s">
        <v>37</v>
      </c>
      <c r="J74" s="62">
        <v>24</v>
      </c>
      <c r="K74" s="65">
        <v>2020</v>
      </c>
      <c r="L74" s="201"/>
      <c r="M74" s="12">
        <v>1</v>
      </c>
      <c r="N74" s="12">
        <v>2264147</v>
      </c>
      <c r="O74" s="12" t="s">
        <v>982</v>
      </c>
      <c r="P74" s="12" t="s">
        <v>40</v>
      </c>
      <c r="Q74" s="64">
        <v>4000</v>
      </c>
      <c r="R74" s="64">
        <v>0</v>
      </c>
      <c r="S74" s="64">
        <f t="shared" si="4"/>
        <v>4000</v>
      </c>
      <c r="T74" s="12" t="s">
        <v>41</v>
      </c>
      <c r="U74" s="210" t="s">
        <v>2225</v>
      </c>
      <c r="V74" s="131" t="s">
        <v>92</v>
      </c>
      <c r="W74" s="210" t="s">
        <v>93</v>
      </c>
      <c r="X74" s="215" t="s">
        <v>50</v>
      </c>
    </row>
    <row r="75" spans="1:24" s="42" customFormat="1" ht="128.25" hidden="1" customHeight="1">
      <c r="A75" s="12" t="s">
        <v>421</v>
      </c>
      <c r="B75" s="12" t="s">
        <v>831</v>
      </c>
      <c r="C75" s="12" t="s">
        <v>831</v>
      </c>
      <c r="D75" s="12" t="s">
        <v>832</v>
      </c>
      <c r="E75" s="12">
        <v>15</v>
      </c>
      <c r="F75" s="12" t="s">
        <v>833</v>
      </c>
      <c r="G75" s="12" t="s">
        <v>45</v>
      </c>
      <c r="H75" s="12" t="s">
        <v>36</v>
      </c>
      <c r="I75" s="12" t="s">
        <v>37</v>
      </c>
      <c r="J75" s="62">
        <v>24</v>
      </c>
      <c r="K75" s="65">
        <v>2020</v>
      </c>
      <c r="L75" s="201"/>
      <c r="M75" s="12">
        <v>1</v>
      </c>
      <c r="N75" s="12">
        <v>2145976</v>
      </c>
      <c r="O75" s="12" t="s">
        <v>969</v>
      </c>
      <c r="P75" s="12" t="s">
        <v>970</v>
      </c>
      <c r="Q75" s="64">
        <v>4000</v>
      </c>
      <c r="R75" s="64">
        <v>0</v>
      </c>
      <c r="S75" s="64">
        <f t="shared" si="4"/>
        <v>4000</v>
      </c>
      <c r="T75" s="12" t="s">
        <v>41</v>
      </c>
      <c r="U75" s="210" t="s">
        <v>2225</v>
      </c>
      <c r="V75" s="131" t="s">
        <v>92</v>
      </c>
      <c r="W75" s="210" t="s">
        <v>93</v>
      </c>
      <c r="X75" s="215" t="s">
        <v>50</v>
      </c>
    </row>
    <row r="76" spans="1:24" s="42" customFormat="1" ht="128.25" hidden="1" customHeight="1">
      <c r="A76" s="12" t="s">
        <v>421</v>
      </c>
      <c r="B76" s="12" t="s">
        <v>831</v>
      </c>
      <c r="C76" s="12" t="s">
        <v>831</v>
      </c>
      <c r="D76" s="12" t="s">
        <v>832</v>
      </c>
      <c r="E76" s="12">
        <v>15</v>
      </c>
      <c r="F76" s="12" t="s">
        <v>833</v>
      </c>
      <c r="G76" s="12" t="s">
        <v>45</v>
      </c>
      <c r="H76" s="12" t="s">
        <v>36</v>
      </c>
      <c r="I76" s="12" t="s">
        <v>37</v>
      </c>
      <c r="J76" s="62">
        <v>24</v>
      </c>
      <c r="K76" s="65">
        <v>2020</v>
      </c>
      <c r="L76" s="201"/>
      <c r="M76" s="12">
        <v>1</v>
      </c>
      <c r="N76" s="12">
        <v>2997988</v>
      </c>
      <c r="O76" s="12" t="s">
        <v>956</v>
      </c>
      <c r="P76" s="12" t="s">
        <v>957</v>
      </c>
      <c r="Q76" s="64">
        <v>4000</v>
      </c>
      <c r="R76" s="64">
        <v>0</v>
      </c>
      <c r="S76" s="64">
        <f t="shared" si="4"/>
        <v>4000</v>
      </c>
      <c r="T76" s="12" t="s">
        <v>41</v>
      </c>
      <c r="U76" s="210" t="s">
        <v>2225</v>
      </c>
      <c r="V76" s="131" t="s">
        <v>92</v>
      </c>
      <c r="W76" s="210" t="s">
        <v>93</v>
      </c>
      <c r="X76" s="215" t="s">
        <v>50</v>
      </c>
    </row>
    <row r="77" spans="1:24" s="42" customFormat="1" ht="128.25" hidden="1" customHeight="1">
      <c r="A77" s="12" t="s">
        <v>421</v>
      </c>
      <c r="B77" s="12" t="s">
        <v>831</v>
      </c>
      <c r="C77" s="12" t="s">
        <v>831</v>
      </c>
      <c r="D77" s="12" t="s">
        <v>832</v>
      </c>
      <c r="E77" s="12">
        <v>15</v>
      </c>
      <c r="F77" s="12" t="s">
        <v>833</v>
      </c>
      <c r="G77" s="12" t="s">
        <v>45</v>
      </c>
      <c r="H77" s="12" t="s">
        <v>36</v>
      </c>
      <c r="I77" s="12" t="s">
        <v>37</v>
      </c>
      <c r="J77" s="62">
        <v>24</v>
      </c>
      <c r="K77" s="65">
        <v>2020</v>
      </c>
      <c r="L77" s="201"/>
      <c r="M77" s="12">
        <v>1</v>
      </c>
      <c r="N77" s="12">
        <v>1489667</v>
      </c>
      <c r="O77" s="12" t="s">
        <v>978</v>
      </c>
      <c r="P77" s="12" t="s">
        <v>107</v>
      </c>
      <c r="Q77" s="64">
        <v>4000</v>
      </c>
      <c r="R77" s="64">
        <v>0</v>
      </c>
      <c r="S77" s="64">
        <f t="shared" si="4"/>
        <v>4000</v>
      </c>
      <c r="T77" s="12" t="s">
        <v>41</v>
      </c>
      <c r="U77" s="210" t="s">
        <v>2225</v>
      </c>
      <c r="V77" s="131" t="s">
        <v>92</v>
      </c>
      <c r="W77" s="210" t="s">
        <v>93</v>
      </c>
      <c r="X77" s="215" t="s">
        <v>50</v>
      </c>
    </row>
    <row r="78" spans="1:24" s="42" customFormat="1" ht="128.25" hidden="1" customHeight="1">
      <c r="A78" s="12" t="s">
        <v>421</v>
      </c>
      <c r="B78" s="12" t="s">
        <v>831</v>
      </c>
      <c r="C78" s="12" t="s">
        <v>831</v>
      </c>
      <c r="D78" s="12" t="s">
        <v>832</v>
      </c>
      <c r="E78" s="12">
        <v>15</v>
      </c>
      <c r="F78" s="12" t="s">
        <v>833</v>
      </c>
      <c r="G78" s="12" t="s">
        <v>45</v>
      </c>
      <c r="H78" s="12" t="s">
        <v>36</v>
      </c>
      <c r="I78" s="12" t="s">
        <v>37</v>
      </c>
      <c r="J78" s="62">
        <v>24</v>
      </c>
      <c r="K78" s="65">
        <v>2020</v>
      </c>
      <c r="L78" s="201"/>
      <c r="M78" s="12">
        <v>1</v>
      </c>
      <c r="N78" s="12">
        <v>2263986</v>
      </c>
      <c r="O78" s="12" t="s">
        <v>856</v>
      </c>
      <c r="P78" s="12" t="s">
        <v>40</v>
      </c>
      <c r="Q78" s="64">
        <v>4000</v>
      </c>
      <c r="R78" s="64">
        <v>0</v>
      </c>
      <c r="S78" s="64">
        <f t="shared" si="4"/>
        <v>4000</v>
      </c>
      <c r="T78" s="12" t="s">
        <v>41</v>
      </c>
      <c r="U78" s="210" t="s">
        <v>2225</v>
      </c>
      <c r="V78" s="131" t="s">
        <v>92</v>
      </c>
      <c r="W78" s="210" t="s">
        <v>93</v>
      </c>
      <c r="X78" s="215" t="s">
        <v>50</v>
      </c>
    </row>
    <row r="79" spans="1:24" s="42" customFormat="1" ht="128.25" hidden="1" customHeight="1">
      <c r="A79" s="12" t="s">
        <v>421</v>
      </c>
      <c r="B79" s="12" t="s">
        <v>831</v>
      </c>
      <c r="C79" s="12" t="s">
        <v>831</v>
      </c>
      <c r="D79" s="12" t="s">
        <v>832</v>
      </c>
      <c r="E79" s="12">
        <v>15</v>
      </c>
      <c r="F79" s="12" t="s">
        <v>833</v>
      </c>
      <c r="G79" s="12" t="s">
        <v>45</v>
      </c>
      <c r="H79" s="12" t="s">
        <v>36</v>
      </c>
      <c r="I79" s="12" t="s">
        <v>37</v>
      </c>
      <c r="J79" s="62">
        <v>24</v>
      </c>
      <c r="K79" s="65">
        <v>2020</v>
      </c>
      <c r="L79" s="201"/>
      <c r="M79" s="12">
        <v>1</v>
      </c>
      <c r="N79" s="12">
        <v>3001746</v>
      </c>
      <c r="O79" s="12" t="s">
        <v>838</v>
      </c>
      <c r="P79" s="12" t="s">
        <v>40</v>
      </c>
      <c r="Q79" s="64">
        <v>4000</v>
      </c>
      <c r="R79" s="64">
        <v>0</v>
      </c>
      <c r="S79" s="64">
        <f t="shared" si="4"/>
        <v>4000</v>
      </c>
      <c r="T79" s="12" t="s">
        <v>41</v>
      </c>
      <c r="U79" s="210" t="s">
        <v>2225</v>
      </c>
      <c r="V79" s="131" t="s">
        <v>92</v>
      </c>
      <c r="W79" s="210" t="s">
        <v>93</v>
      </c>
      <c r="X79" s="215" t="s">
        <v>50</v>
      </c>
    </row>
    <row r="80" spans="1:24" ht="128.25" hidden="1" customHeight="1">
      <c r="A80" s="37" t="s">
        <v>421</v>
      </c>
      <c r="B80" s="37" t="s">
        <v>831</v>
      </c>
      <c r="C80" s="37" t="s">
        <v>831</v>
      </c>
      <c r="D80" s="37" t="s">
        <v>835</v>
      </c>
      <c r="E80" s="37">
        <v>15</v>
      </c>
      <c r="F80" s="37" t="s">
        <v>836</v>
      </c>
      <c r="G80" s="37" t="s">
        <v>145</v>
      </c>
      <c r="H80" s="12" t="s">
        <v>36</v>
      </c>
      <c r="I80" s="37" t="s">
        <v>46</v>
      </c>
      <c r="J80" s="65">
        <v>120</v>
      </c>
      <c r="K80" s="65">
        <v>2020</v>
      </c>
      <c r="L80" s="201" t="s">
        <v>610</v>
      </c>
      <c r="M80" s="37">
        <v>1</v>
      </c>
      <c r="N80" s="37">
        <v>1801179</v>
      </c>
      <c r="O80" s="37" t="s">
        <v>834</v>
      </c>
      <c r="P80" s="37" t="s">
        <v>107</v>
      </c>
      <c r="Q80" s="60">
        <v>0</v>
      </c>
      <c r="R80" s="60">
        <v>0</v>
      </c>
      <c r="S80" s="60">
        <f t="shared" si="4"/>
        <v>0</v>
      </c>
      <c r="T80" s="37" t="s">
        <v>145</v>
      </c>
      <c r="U80" s="37"/>
      <c r="V80" s="216" t="s">
        <v>48</v>
      </c>
      <c r="W80" s="216" t="s">
        <v>837</v>
      </c>
      <c r="X80" s="217"/>
    </row>
    <row r="81" spans="1:24" ht="128.25" hidden="1" customHeight="1">
      <c r="A81" s="37" t="s">
        <v>421</v>
      </c>
      <c r="B81" s="37" t="s">
        <v>831</v>
      </c>
      <c r="C81" s="37" t="s">
        <v>831</v>
      </c>
      <c r="D81" s="37" t="s">
        <v>835</v>
      </c>
      <c r="E81" s="37">
        <v>15</v>
      </c>
      <c r="F81" s="37" t="s">
        <v>836</v>
      </c>
      <c r="G81" s="37" t="s">
        <v>35</v>
      </c>
      <c r="H81" s="12" t="s">
        <v>36</v>
      </c>
      <c r="I81" s="37" t="s">
        <v>37</v>
      </c>
      <c r="J81" s="65">
        <v>24</v>
      </c>
      <c r="K81" s="65">
        <v>2020</v>
      </c>
      <c r="L81" s="201"/>
      <c r="M81" s="37">
        <v>1</v>
      </c>
      <c r="N81" s="37">
        <v>2997988</v>
      </c>
      <c r="O81" s="37" t="s">
        <v>956</v>
      </c>
      <c r="P81" s="37" t="s">
        <v>957</v>
      </c>
      <c r="Q81" s="60">
        <v>4200</v>
      </c>
      <c r="R81" s="60">
        <v>0</v>
      </c>
      <c r="S81" s="60">
        <f t="shared" si="4"/>
        <v>4200</v>
      </c>
      <c r="T81" s="37" t="s">
        <v>41</v>
      </c>
      <c r="U81" s="37"/>
      <c r="V81" s="216" t="s">
        <v>48</v>
      </c>
      <c r="W81" s="216" t="s">
        <v>837</v>
      </c>
      <c r="X81" s="217"/>
    </row>
    <row r="82" spans="1:24" ht="128.25" hidden="1" customHeight="1">
      <c r="A82" s="37" t="s">
        <v>421</v>
      </c>
      <c r="B82" s="37" t="s">
        <v>831</v>
      </c>
      <c r="C82" s="37" t="s">
        <v>831</v>
      </c>
      <c r="D82" s="37" t="s">
        <v>835</v>
      </c>
      <c r="E82" s="37">
        <v>15</v>
      </c>
      <c r="F82" s="37" t="s">
        <v>836</v>
      </c>
      <c r="G82" s="37" t="s">
        <v>35</v>
      </c>
      <c r="H82" s="12" t="s">
        <v>36</v>
      </c>
      <c r="I82" s="37" t="s">
        <v>37</v>
      </c>
      <c r="J82" s="65">
        <v>24</v>
      </c>
      <c r="K82" s="65">
        <v>2020</v>
      </c>
      <c r="L82" s="201"/>
      <c r="M82" s="37">
        <v>1</v>
      </c>
      <c r="N82" s="37">
        <v>2145976</v>
      </c>
      <c r="O82" s="37" t="s">
        <v>969</v>
      </c>
      <c r="P82" s="37" t="s">
        <v>970</v>
      </c>
      <c r="Q82" s="60">
        <v>4200</v>
      </c>
      <c r="R82" s="60">
        <v>0</v>
      </c>
      <c r="S82" s="60">
        <f t="shared" si="4"/>
        <v>4200</v>
      </c>
      <c r="T82" s="37" t="s">
        <v>41</v>
      </c>
      <c r="U82" s="37"/>
      <c r="V82" s="216" t="s">
        <v>48</v>
      </c>
      <c r="W82" s="216" t="s">
        <v>837</v>
      </c>
      <c r="X82" s="217"/>
    </row>
    <row r="83" spans="1:24" ht="128.25" hidden="1" customHeight="1">
      <c r="A83" s="37" t="s">
        <v>421</v>
      </c>
      <c r="B83" s="37" t="s">
        <v>831</v>
      </c>
      <c r="C83" s="37" t="s">
        <v>831</v>
      </c>
      <c r="D83" s="37" t="s">
        <v>835</v>
      </c>
      <c r="E83" s="37">
        <v>15</v>
      </c>
      <c r="F83" s="37" t="s">
        <v>836</v>
      </c>
      <c r="G83" s="37" t="s">
        <v>35</v>
      </c>
      <c r="H83" s="12" t="s">
        <v>36</v>
      </c>
      <c r="I83" s="37" t="s">
        <v>37</v>
      </c>
      <c r="J83" s="65">
        <v>24</v>
      </c>
      <c r="K83" s="65">
        <v>2020</v>
      </c>
      <c r="L83" s="201"/>
      <c r="M83" s="37">
        <v>1</v>
      </c>
      <c r="N83" s="37">
        <v>3006343</v>
      </c>
      <c r="O83" s="37" t="s">
        <v>996</v>
      </c>
      <c r="P83" s="37" t="s">
        <v>40</v>
      </c>
      <c r="Q83" s="60">
        <v>4200</v>
      </c>
      <c r="R83" s="60">
        <v>0</v>
      </c>
      <c r="S83" s="60">
        <f t="shared" si="4"/>
        <v>4200</v>
      </c>
      <c r="T83" s="37" t="s">
        <v>41</v>
      </c>
      <c r="U83" s="37"/>
      <c r="V83" s="216" t="s">
        <v>48</v>
      </c>
      <c r="W83" s="216" t="s">
        <v>837</v>
      </c>
      <c r="X83" s="217"/>
    </row>
    <row r="84" spans="1:24" ht="128.25" hidden="1" customHeight="1">
      <c r="A84" s="27" t="s">
        <v>421</v>
      </c>
      <c r="B84" s="27" t="s">
        <v>831</v>
      </c>
      <c r="C84" s="27" t="s">
        <v>875</v>
      </c>
      <c r="D84" s="27" t="s">
        <v>876</v>
      </c>
      <c r="E84" s="27">
        <v>20</v>
      </c>
      <c r="F84" s="27" t="s">
        <v>877</v>
      </c>
      <c r="G84" s="27" t="s">
        <v>45</v>
      </c>
      <c r="H84" s="27" t="s">
        <v>36</v>
      </c>
      <c r="I84" s="27" t="s">
        <v>37</v>
      </c>
      <c r="J84" s="84">
        <v>20</v>
      </c>
      <c r="K84" s="65">
        <v>2020</v>
      </c>
      <c r="L84" s="201"/>
      <c r="M84" s="27">
        <v>1</v>
      </c>
      <c r="N84" s="27">
        <v>1822746</v>
      </c>
      <c r="O84" s="27" t="s">
        <v>984</v>
      </c>
      <c r="P84" s="27" t="s">
        <v>40</v>
      </c>
      <c r="Q84" s="85">
        <v>4000</v>
      </c>
      <c r="R84" s="85">
        <v>0</v>
      </c>
      <c r="S84" s="85">
        <f t="shared" si="4"/>
        <v>4000</v>
      </c>
      <c r="T84" s="27" t="s">
        <v>41</v>
      </c>
      <c r="U84" s="112" t="s">
        <v>2228</v>
      </c>
      <c r="V84" s="216" t="s">
        <v>243</v>
      </c>
      <c r="W84" s="262" t="s">
        <v>244</v>
      </c>
      <c r="X84" s="215" t="s">
        <v>58</v>
      </c>
    </row>
    <row r="85" spans="1:24" ht="128.25" hidden="1" customHeight="1">
      <c r="A85" s="27" t="s">
        <v>421</v>
      </c>
      <c r="B85" s="27" t="s">
        <v>831</v>
      </c>
      <c r="C85" s="27" t="s">
        <v>875</v>
      </c>
      <c r="D85" s="27" t="s">
        <v>876</v>
      </c>
      <c r="E85" s="27">
        <v>20</v>
      </c>
      <c r="F85" s="27" t="s">
        <v>877</v>
      </c>
      <c r="G85" s="27" t="s">
        <v>45</v>
      </c>
      <c r="H85" s="27" t="s">
        <v>36</v>
      </c>
      <c r="I85" s="27" t="s">
        <v>37</v>
      </c>
      <c r="J85" s="84">
        <v>20</v>
      </c>
      <c r="K85" s="65">
        <v>2020</v>
      </c>
      <c r="L85" s="201"/>
      <c r="M85" s="27">
        <v>1</v>
      </c>
      <c r="N85" s="27">
        <v>1093234</v>
      </c>
      <c r="O85" s="27" t="s">
        <v>990</v>
      </c>
      <c r="P85" s="27" t="s">
        <v>107</v>
      </c>
      <c r="Q85" s="85">
        <v>4000</v>
      </c>
      <c r="R85" s="85">
        <v>0</v>
      </c>
      <c r="S85" s="85">
        <f t="shared" si="4"/>
        <v>4000</v>
      </c>
      <c r="T85" s="27" t="s">
        <v>41</v>
      </c>
      <c r="U85" s="112" t="s">
        <v>2229</v>
      </c>
      <c r="V85" s="216" t="s">
        <v>243</v>
      </c>
      <c r="W85" s="262" t="s">
        <v>244</v>
      </c>
      <c r="X85" s="215" t="s">
        <v>58</v>
      </c>
    </row>
    <row r="86" spans="1:24" ht="128.25" hidden="1" customHeight="1">
      <c r="A86" s="27" t="s">
        <v>421</v>
      </c>
      <c r="B86" s="27" t="s">
        <v>831</v>
      </c>
      <c r="C86" s="27" t="s">
        <v>875</v>
      </c>
      <c r="D86" s="27" t="s">
        <v>876</v>
      </c>
      <c r="E86" s="27">
        <v>20</v>
      </c>
      <c r="F86" s="27" t="s">
        <v>877</v>
      </c>
      <c r="G86" s="27" t="s">
        <v>45</v>
      </c>
      <c r="H86" s="27" t="s">
        <v>36</v>
      </c>
      <c r="I86" s="27" t="s">
        <v>37</v>
      </c>
      <c r="J86" s="84">
        <v>20</v>
      </c>
      <c r="K86" s="65">
        <v>2020</v>
      </c>
      <c r="L86" s="201"/>
      <c r="M86" s="27">
        <v>1</v>
      </c>
      <c r="N86" s="27">
        <v>1568000</v>
      </c>
      <c r="O86" s="27" t="s">
        <v>994</v>
      </c>
      <c r="P86" s="27" t="s">
        <v>107</v>
      </c>
      <c r="Q86" s="85">
        <v>4000</v>
      </c>
      <c r="R86" s="85">
        <v>0</v>
      </c>
      <c r="S86" s="85">
        <f t="shared" si="4"/>
        <v>4000</v>
      </c>
      <c r="T86" s="27" t="s">
        <v>41</v>
      </c>
      <c r="U86" s="112" t="s">
        <v>2229</v>
      </c>
      <c r="V86" s="112" t="s">
        <v>243</v>
      </c>
      <c r="W86" s="262" t="s">
        <v>244</v>
      </c>
      <c r="X86" s="215" t="s">
        <v>58</v>
      </c>
    </row>
    <row r="87" spans="1:24" ht="128.25" hidden="1" customHeight="1">
      <c r="A87" s="27" t="s">
        <v>421</v>
      </c>
      <c r="B87" s="27" t="s">
        <v>831</v>
      </c>
      <c r="C87" s="27" t="s">
        <v>875</v>
      </c>
      <c r="D87" s="27" t="s">
        <v>876</v>
      </c>
      <c r="E87" s="27">
        <v>20</v>
      </c>
      <c r="F87" s="27" t="s">
        <v>877</v>
      </c>
      <c r="G87" s="27" t="s">
        <v>45</v>
      </c>
      <c r="H87" s="27" t="s">
        <v>36</v>
      </c>
      <c r="I87" s="27" t="s">
        <v>37</v>
      </c>
      <c r="J87" s="84">
        <v>20</v>
      </c>
      <c r="K87" s="65">
        <v>2020</v>
      </c>
      <c r="L87" s="201"/>
      <c r="M87" s="27">
        <v>1</v>
      </c>
      <c r="N87" s="27">
        <v>1632470</v>
      </c>
      <c r="O87" s="27" t="s">
        <v>907</v>
      </c>
      <c r="P87" s="27" t="s">
        <v>40</v>
      </c>
      <c r="Q87" s="85">
        <v>4000</v>
      </c>
      <c r="R87" s="85">
        <v>0</v>
      </c>
      <c r="S87" s="85">
        <f t="shared" si="4"/>
        <v>4000</v>
      </c>
      <c r="T87" s="27" t="s">
        <v>41</v>
      </c>
      <c r="U87" s="112" t="s">
        <v>2229</v>
      </c>
      <c r="V87" s="112" t="s">
        <v>243</v>
      </c>
      <c r="W87" s="262" t="s">
        <v>244</v>
      </c>
      <c r="X87" s="215" t="s">
        <v>58</v>
      </c>
    </row>
    <row r="88" spans="1:24" ht="128.25" hidden="1" customHeight="1">
      <c r="A88" s="27" t="s">
        <v>421</v>
      </c>
      <c r="B88" s="27" t="s">
        <v>831</v>
      </c>
      <c r="C88" s="27" t="s">
        <v>875</v>
      </c>
      <c r="D88" s="27" t="s">
        <v>876</v>
      </c>
      <c r="E88" s="27">
        <v>20</v>
      </c>
      <c r="F88" s="27" t="s">
        <v>877</v>
      </c>
      <c r="G88" s="27" t="s">
        <v>45</v>
      </c>
      <c r="H88" s="27" t="s">
        <v>36</v>
      </c>
      <c r="I88" s="27" t="s">
        <v>37</v>
      </c>
      <c r="J88" s="84">
        <v>20</v>
      </c>
      <c r="K88" s="65">
        <v>2020</v>
      </c>
      <c r="L88" s="201"/>
      <c r="M88" s="27">
        <v>1</v>
      </c>
      <c r="N88" s="27">
        <v>1489654</v>
      </c>
      <c r="O88" s="27" t="s">
        <v>928</v>
      </c>
      <c r="P88" s="27" t="s">
        <v>107</v>
      </c>
      <c r="Q88" s="85">
        <v>4000</v>
      </c>
      <c r="R88" s="85">
        <v>0</v>
      </c>
      <c r="S88" s="85">
        <f t="shared" si="4"/>
        <v>4000</v>
      </c>
      <c r="T88" s="27" t="s">
        <v>41</v>
      </c>
      <c r="U88" s="112" t="s">
        <v>2228</v>
      </c>
      <c r="V88" s="112" t="s">
        <v>243</v>
      </c>
      <c r="W88" s="262" t="s">
        <v>244</v>
      </c>
      <c r="X88" s="215" t="s">
        <v>58</v>
      </c>
    </row>
    <row r="89" spans="1:24" ht="128.25" hidden="1" customHeight="1">
      <c r="A89" s="27" t="s">
        <v>421</v>
      </c>
      <c r="B89" s="27" t="s">
        <v>831</v>
      </c>
      <c r="C89" s="27" t="s">
        <v>875</v>
      </c>
      <c r="D89" s="27" t="s">
        <v>876</v>
      </c>
      <c r="E89" s="27">
        <v>20</v>
      </c>
      <c r="F89" s="27" t="s">
        <v>877</v>
      </c>
      <c r="G89" s="27" t="s">
        <v>45</v>
      </c>
      <c r="H89" s="27" t="s">
        <v>36</v>
      </c>
      <c r="I89" s="27" t="s">
        <v>37</v>
      </c>
      <c r="J89" s="84">
        <v>20</v>
      </c>
      <c r="K89" s="65">
        <v>2020</v>
      </c>
      <c r="L89" s="201"/>
      <c r="M89" s="27">
        <v>1</v>
      </c>
      <c r="N89" s="27">
        <v>1489653</v>
      </c>
      <c r="O89" s="27" t="s">
        <v>933</v>
      </c>
      <c r="P89" s="27" t="s">
        <v>107</v>
      </c>
      <c r="Q89" s="85">
        <v>4000</v>
      </c>
      <c r="R89" s="85">
        <v>0</v>
      </c>
      <c r="S89" s="85">
        <f t="shared" si="4"/>
        <v>4000</v>
      </c>
      <c r="T89" s="27" t="s">
        <v>41</v>
      </c>
      <c r="U89" s="112" t="s">
        <v>2228</v>
      </c>
      <c r="V89" s="112" t="s">
        <v>243</v>
      </c>
      <c r="W89" s="262" t="s">
        <v>244</v>
      </c>
      <c r="X89" s="215" t="s">
        <v>58</v>
      </c>
    </row>
    <row r="90" spans="1:24" ht="128.25" hidden="1" customHeight="1">
      <c r="A90" s="27" t="s">
        <v>421</v>
      </c>
      <c r="B90" s="27" t="s">
        <v>831</v>
      </c>
      <c r="C90" s="27" t="s">
        <v>875</v>
      </c>
      <c r="D90" s="27" t="s">
        <v>876</v>
      </c>
      <c r="E90" s="27">
        <v>20</v>
      </c>
      <c r="F90" s="27" t="s">
        <v>877</v>
      </c>
      <c r="G90" s="27" t="s">
        <v>45</v>
      </c>
      <c r="H90" s="27" t="s">
        <v>36</v>
      </c>
      <c r="I90" s="27" t="s">
        <v>37</v>
      </c>
      <c r="J90" s="84">
        <v>20</v>
      </c>
      <c r="K90" s="65">
        <v>2020</v>
      </c>
      <c r="L90" s="201"/>
      <c r="M90" s="27">
        <v>1</v>
      </c>
      <c r="N90" s="27">
        <v>1822181</v>
      </c>
      <c r="O90" s="27" t="s">
        <v>951</v>
      </c>
      <c r="P90" s="27" t="s">
        <v>40</v>
      </c>
      <c r="Q90" s="85">
        <v>4000</v>
      </c>
      <c r="R90" s="85">
        <v>0</v>
      </c>
      <c r="S90" s="85">
        <f t="shared" si="4"/>
        <v>4000</v>
      </c>
      <c r="T90" s="27" t="s">
        <v>41</v>
      </c>
      <c r="U90" s="112" t="s">
        <v>2228</v>
      </c>
      <c r="V90" s="112" t="s">
        <v>243</v>
      </c>
      <c r="W90" s="262" t="s">
        <v>244</v>
      </c>
      <c r="X90" s="215" t="s">
        <v>58</v>
      </c>
    </row>
    <row r="91" spans="1:24" ht="128.25" hidden="1" customHeight="1">
      <c r="A91" s="27" t="s">
        <v>421</v>
      </c>
      <c r="B91" s="27" t="s">
        <v>831</v>
      </c>
      <c r="C91" s="27" t="s">
        <v>875</v>
      </c>
      <c r="D91" s="27" t="s">
        <v>876</v>
      </c>
      <c r="E91" s="27">
        <v>20</v>
      </c>
      <c r="F91" s="27" t="s">
        <v>877</v>
      </c>
      <c r="G91" s="27" t="s">
        <v>45</v>
      </c>
      <c r="H91" s="27" t="s">
        <v>36</v>
      </c>
      <c r="I91" s="27" t="s">
        <v>37</v>
      </c>
      <c r="J91" s="84">
        <v>20</v>
      </c>
      <c r="K91" s="65">
        <v>2020</v>
      </c>
      <c r="L91" s="201"/>
      <c r="M91" s="27">
        <v>1</v>
      </c>
      <c r="N91" s="27">
        <v>1568346</v>
      </c>
      <c r="O91" s="27" t="s">
        <v>908</v>
      </c>
      <c r="P91" s="27" t="s">
        <v>107</v>
      </c>
      <c r="Q91" s="85">
        <v>4000</v>
      </c>
      <c r="R91" s="85">
        <v>0</v>
      </c>
      <c r="S91" s="85">
        <f t="shared" si="4"/>
        <v>4000</v>
      </c>
      <c r="T91" s="27" t="s">
        <v>41</v>
      </c>
      <c r="U91" s="112" t="s">
        <v>2228</v>
      </c>
      <c r="V91" s="112" t="s">
        <v>243</v>
      </c>
      <c r="W91" s="262" t="s">
        <v>244</v>
      </c>
      <c r="X91" s="215" t="s">
        <v>58</v>
      </c>
    </row>
    <row r="92" spans="1:24" ht="128.25" hidden="1" customHeight="1">
      <c r="A92" s="27" t="s">
        <v>421</v>
      </c>
      <c r="B92" s="27" t="s">
        <v>831</v>
      </c>
      <c r="C92" s="27" t="s">
        <v>875</v>
      </c>
      <c r="D92" s="27" t="s">
        <v>876</v>
      </c>
      <c r="E92" s="27">
        <v>20</v>
      </c>
      <c r="F92" s="27" t="s">
        <v>877</v>
      </c>
      <c r="G92" s="27" t="s">
        <v>45</v>
      </c>
      <c r="H92" s="27" t="s">
        <v>36</v>
      </c>
      <c r="I92" s="27" t="s">
        <v>37</v>
      </c>
      <c r="J92" s="84">
        <v>20</v>
      </c>
      <c r="K92" s="65">
        <v>2020</v>
      </c>
      <c r="L92" s="201"/>
      <c r="M92" s="27">
        <v>1</v>
      </c>
      <c r="N92" s="27">
        <v>1553783</v>
      </c>
      <c r="O92" s="27" t="s">
        <v>878</v>
      </c>
      <c r="P92" s="27" t="s">
        <v>107</v>
      </c>
      <c r="Q92" s="85">
        <v>4000</v>
      </c>
      <c r="R92" s="85">
        <v>0</v>
      </c>
      <c r="S92" s="85">
        <f t="shared" si="4"/>
        <v>4000</v>
      </c>
      <c r="T92" s="27" t="s">
        <v>41</v>
      </c>
      <c r="U92" s="112" t="s">
        <v>2228</v>
      </c>
      <c r="V92" s="112" t="s">
        <v>243</v>
      </c>
      <c r="W92" s="262" t="s">
        <v>244</v>
      </c>
      <c r="X92" s="215" t="s">
        <v>58</v>
      </c>
    </row>
    <row r="93" spans="1:24" ht="128.25" hidden="1" customHeight="1">
      <c r="A93" s="27" t="s">
        <v>421</v>
      </c>
      <c r="B93" s="27" t="s">
        <v>831</v>
      </c>
      <c r="C93" s="27" t="s">
        <v>875</v>
      </c>
      <c r="D93" s="27" t="s">
        <v>876</v>
      </c>
      <c r="E93" s="27">
        <v>20</v>
      </c>
      <c r="F93" s="27" t="s">
        <v>877</v>
      </c>
      <c r="G93" s="27" t="s">
        <v>45</v>
      </c>
      <c r="H93" s="27" t="s">
        <v>36</v>
      </c>
      <c r="I93" s="27" t="s">
        <v>37</v>
      </c>
      <c r="J93" s="84">
        <v>20</v>
      </c>
      <c r="K93" s="65">
        <v>2020</v>
      </c>
      <c r="L93" s="201"/>
      <c r="M93" s="27">
        <v>1</v>
      </c>
      <c r="N93" s="27">
        <v>1819858</v>
      </c>
      <c r="O93" s="27" t="s">
        <v>899</v>
      </c>
      <c r="P93" s="27" t="s">
        <v>40</v>
      </c>
      <c r="Q93" s="85">
        <v>4000</v>
      </c>
      <c r="R93" s="85">
        <v>0</v>
      </c>
      <c r="S93" s="85">
        <f t="shared" si="4"/>
        <v>4000</v>
      </c>
      <c r="T93" s="27" t="s">
        <v>41</v>
      </c>
      <c r="U93" s="112" t="s">
        <v>2228</v>
      </c>
      <c r="V93" s="112" t="s">
        <v>243</v>
      </c>
      <c r="W93" s="262" t="s">
        <v>244</v>
      </c>
      <c r="X93" s="215" t="s">
        <v>58</v>
      </c>
    </row>
    <row r="94" spans="1:24" ht="128.25" hidden="1" customHeight="1">
      <c r="A94" s="27" t="s">
        <v>421</v>
      </c>
      <c r="B94" s="27" t="s">
        <v>831</v>
      </c>
      <c r="C94" s="27" t="s">
        <v>875</v>
      </c>
      <c r="D94" s="27" t="s">
        <v>876</v>
      </c>
      <c r="E94" s="27">
        <v>20</v>
      </c>
      <c r="F94" s="27" t="s">
        <v>877</v>
      </c>
      <c r="G94" s="27" t="s">
        <v>45</v>
      </c>
      <c r="H94" s="27" t="s">
        <v>36</v>
      </c>
      <c r="I94" s="27" t="s">
        <v>37</v>
      </c>
      <c r="J94" s="84">
        <v>20</v>
      </c>
      <c r="K94" s="65">
        <v>2020</v>
      </c>
      <c r="L94" s="201"/>
      <c r="M94" s="27">
        <v>1</v>
      </c>
      <c r="N94" s="27">
        <v>1348545</v>
      </c>
      <c r="O94" s="27" t="s">
        <v>960</v>
      </c>
      <c r="P94" s="27" t="s">
        <v>40</v>
      </c>
      <c r="Q94" s="85">
        <v>4000</v>
      </c>
      <c r="R94" s="85">
        <v>0</v>
      </c>
      <c r="S94" s="85">
        <f t="shared" si="4"/>
        <v>4000</v>
      </c>
      <c r="T94" s="27" t="s">
        <v>41</v>
      </c>
      <c r="U94" s="112" t="s">
        <v>2228</v>
      </c>
      <c r="V94" s="112" t="s">
        <v>243</v>
      </c>
      <c r="W94" s="262" t="s">
        <v>244</v>
      </c>
      <c r="X94" s="215" t="s">
        <v>58</v>
      </c>
    </row>
    <row r="95" spans="1:24" ht="128.25" hidden="1" customHeight="1">
      <c r="A95" s="27" t="s">
        <v>421</v>
      </c>
      <c r="B95" s="27" t="s">
        <v>831</v>
      </c>
      <c r="C95" s="27" t="s">
        <v>875</v>
      </c>
      <c r="D95" s="27" t="s">
        <v>876</v>
      </c>
      <c r="E95" s="27">
        <v>20</v>
      </c>
      <c r="F95" s="27" t="s">
        <v>877</v>
      </c>
      <c r="G95" s="27" t="s">
        <v>45</v>
      </c>
      <c r="H95" s="27" t="s">
        <v>36</v>
      </c>
      <c r="I95" s="27" t="s">
        <v>37</v>
      </c>
      <c r="J95" s="84">
        <v>20</v>
      </c>
      <c r="K95" s="65">
        <v>2020</v>
      </c>
      <c r="L95" s="201"/>
      <c r="M95" s="27">
        <v>1</v>
      </c>
      <c r="N95" s="27">
        <v>3002572</v>
      </c>
      <c r="O95" s="27" t="s">
        <v>964</v>
      </c>
      <c r="P95" s="27" t="s">
        <v>40</v>
      </c>
      <c r="Q95" s="85">
        <v>4000</v>
      </c>
      <c r="R95" s="85">
        <v>0</v>
      </c>
      <c r="S95" s="85">
        <f t="shared" si="4"/>
        <v>4000</v>
      </c>
      <c r="T95" s="27" t="s">
        <v>41</v>
      </c>
      <c r="U95" s="112" t="s">
        <v>2228</v>
      </c>
      <c r="V95" s="112" t="s">
        <v>243</v>
      </c>
      <c r="W95" s="262" t="s">
        <v>244</v>
      </c>
      <c r="X95" s="215" t="s">
        <v>58</v>
      </c>
    </row>
    <row r="96" spans="1:24" ht="128.25" hidden="1" customHeight="1">
      <c r="A96" s="37" t="s">
        <v>421</v>
      </c>
      <c r="B96" s="37" t="s">
        <v>831</v>
      </c>
      <c r="C96" s="37" t="s">
        <v>831</v>
      </c>
      <c r="D96" s="37" t="s">
        <v>848</v>
      </c>
      <c r="E96" s="37">
        <v>15</v>
      </c>
      <c r="F96" s="37" t="s">
        <v>902</v>
      </c>
      <c r="G96" s="37" t="s">
        <v>45</v>
      </c>
      <c r="H96" s="12" t="s">
        <v>36</v>
      </c>
      <c r="I96" s="37" t="s">
        <v>37</v>
      </c>
      <c r="J96" s="65">
        <v>40</v>
      </c>
      <c r="K96" s="65">
        <v>2020</v>
      </c>
      <c r="L96" s="201"/>
      <c r="M96" s="37">
        <v>1</v>
      </c>
      <c r="N96" s="37">
        <v>1796036</v>
      </c>
      <c r="O96" s="37" t="s">
        <v>965</v>
      </c>
      <c r="P96" s="37" t="s">
        <v>40</v>
      </c>
      <c r="Q96" s="60">
        <v>0</v>
      </c>
      <c r="R96" s="60">
        <v>0</v>
      </c>
      <c r="S96" s="60">
        <f t="shared" si="4"/>
        <v>0</v>
      </c>
      <c r="T96" s="37" t="s">
        <v>41</v>
      </c>
      <c r="U96" s="37"/>
      <c r="V96" s="131" t="s">
        <v>48</v>
      </c>
      <c r="W96" s="216" t="s">
        <v>904</v>
      </c>
      <c r="X96" s="215" t="s">
        <v>78</v>
      </c>
    </row>
    <row r="97" spans="1:24" ht="128.25" hidden="1" customHeight="1">
      <c r="A97" s="37" t="s">
        <v>421</v>
      </c>
      <c r="B97" s="37" t="s">
        <v>831</v>
      </c>
      <c r="C97" s="37" t="s">
        <v>831</v>
      </c>
      <c r="D97" s="37" t="s">
        <v>901</v>
      </c>
      <c r="E97" s="37">
        <v>15</v>
      </c>
      <c r="F97" s="37" t="s">
        <v>902</v>
      </c>
      <c r="G97" s="37" t="s">
        <v>45</v>
      </c>
      <c r="H97" s="12" t="s">
        <v>36</v>
      </c>
      <c r="I97" s="37" t="s">
        <v>37</v>
      </c>
      <c r="J97" s="65">
        <v>40</v>
      </c>
      <c r="K97" s="65">
        <v>2020</v>
      </c>
      <c r="L97" s="201"/>
      <c r="M97" s="37">
        <v>1</v>
      </c>
      <c r="N97" s="37">
        <v>3002207</v>
      </c>
      <c r="O97" s="37" t="s">
        <v>968</v>
      </c>
      <c r="P97" s="37" t="s">
        <v>40</v>
      </c>
      <c r="Q97" s="60">
        <v>0</v>
      </c>
      <c r="R97" s="60">
        <v>0</v>
      </c>
      <c r="S97" s="60">
        <f t="shared" si="4"/>
        <v>0</v>
      </c>
      <c r="T97" s="37" t="s">
        <v>41</v>
      </c>
      <c r="U97" s="37"/>
      <c r="V97" s="131" t="s">
        <v>48</v>
      </c>
      <c r="W97" s="216" t="s">
        <v>904</v>
      </c>
      <c r="X97" s="215" t="s">
        <v>78</v>
      </c>
    </row>
    <row r="98" spans="1:24" ht="128.25" hidden="1" customHeight="1">
      <c r="A98" s="37" t="s">
        <v>421</v>
      </c>
      <c r="B98" s="37" t="s">
        <v>831</v>
      </c>
      <c r="C98" s="37" t="s">
        <v>831</v>
      </c>
      <c r="D98" s="37" t="s">
        <v>901</v>
      </c>
      <c r="E98" s="37">
        <v>15</v>
      </c>
      <c r="F98" s="37" t="s">
        <v>902</v>
      </c>
      <c r="G98" s="37" t="s">
        <v>45</v>
      </c>
      <c r="H98" s="12" t="s">
        <v>36</v>
      </c>
      <c r="I98" s="37" t="s">
        <v>37</v>
      </c>
      <c r="J98" s="65">
        <v>40</v>
      </c>
      <c r="K98" s="65">
        <v>2020</v>
      </c>
      <c r="L98" s="201"/>
      <c r="M98" s="37">
        <v>1</v>
      </c>
      <c r="N98" s="37">
        <v>1816688</v>
      </c>
      <c r="O98" s="37" t="s">
        <v>987</v>
      </c>
      <c r="P98" s="37" t="s">
        <v>40</v>
      </c>
      <c r="Q98" s="60">
        <v>0</v>
      </c>
      <c r="R98" s="60">
        <v>0</v>
      </c>
      <c r="S98" s="60">
        <f t="shared" si="4"/>
        <v>0</v>
      </c>
      <c r="T98" s="37" t="s">
        <v>41</v>
      </c>
      <c r="U98" s="37"/>
      <c r="V98" s="131" t="s">
        <v>48</v>
      </c>
      <c r="W98" s="216" t="s">
        <v>904</v>
      </c>
      <c r="X98" s="215" t="s">
        <v>78</v>
      </c>
    </row>
    <row r="99" spans="1:24" ht="128.25" hidden="1" customHeight="1">
      <c r="A99" s="37" t="s">
        <v>421</v>
      </c>
      <c r="B99" s="37" t="s">
        <v>831</v>
      </c>
      <c r="C99" s="37" t="s">
        <v>831</v>
      </c>
      <c r="D99" s="37" t="s">
        <v>901</v>
      </c>
      <c r="E99" s="37">
        <v>15</v>
      </c>
      <c r="F99" s="37" t="s">
        <v>902</v>
      </c>
      <c r="G99" s="37" t="s">
        <v>45</v>
      </c>
      <c r="H99" s="12" t="s">
        <v>36</v>
      </c>
      <c r="I99" s="37" t="s">
        <v>37</v>
      </c>
      <c r="J99" s="65">
        <v>40</v>
      </c>
      <c r="K99" s="65">
        <v>2020</v>
      </c>
      <c r="L99" s="201"/>
      <c r="M99" s="37">
        <v>1</v>
      </c>
      <c r="N99" s="37">
        <v>1820606</v>
      </c>
      <c r="O99" s="37" t="s">
        <v>962</v>
      </c>
      <c r="P99" s="37" t="s">
        <v>40</v>
      </c>
      <c r="Q99" s="60">
        <v>0</v>
      </c>
      <c r="R99" s="60">
        <v>0</v>
      </c>
      <c r="S99" s="60">
        <f t="shared" si="4"/>
        <v>0</v>
      </c>
      <c r="T99" s="37" t="s">
        <v>41</v>
      </c>
      <c r="U99" s="37"/>
      <c r="V99" s="131" t="s">
        <v>48</v>
      </c>
      <c r="W99" s="216" t="s">
        <v>904</v>
      </c>
      <c r="X99" s="215" t="s">
        <v>78</v>
      </c>
    </row>
    <row r="100" spans="1:24" ht="128.25" hidden="1" customHeight="1">
      <c r="A100" s="37" t="s">
        <v>421</v>
      </c>
      <c r="B100" s="37" t="s">
        <v>831</v>
      </c>
      <c r="C100" s="37" t="s">
        <v>831</v>
      </c>
      <c r="D100" s="37" t="s">
        <v>901</v>
      </c>
      <c r="E100" s="37">
        <v>15</v>
      </c>
      <c r="F100" s="37" t="s">
        <v>902</v>
      </c>
      <c r="G100" s="37" t="s">
        <v>45</v>
      </c>
      <c r="H100" s="12" t="s">
        <v>36</v>
      </c>
      <c r="I100" s="37" t="s">
        <v>37</v>
      </c>
      <c r="J100" s="65">
        <v>40</v>
      </c>
      <c r="K100" s="65">
        <v>2020</v>
      </c>
      <c r="L100" s="201"/>
      <c r="M100" s="37">
        <v>1</v>
      </c>
      <c r="N100" s="37">
        <v>1787337</v>
      </c>
      <c r="O100" s="37" t="s">
        <v>914</v>
      </c>
      <c r="P100" s="37" t="s">
        <v>40</v>
      </c>
      <c r="Q100" s="60">
        <v>0</v>
      </c>
      <c r="R100" s="60">
        <v>0</v>
      </c>
      <c r="S100" s="60">
        <f t="shared" si="4"/>
        <v>0</v>
      </c>
      <c r="T100" s="37" t="s">
        <v>41</v>
      </c>
      <c r="U100" s="37"/>
      <c r="V100" s="131" t="s">
        <v>48</v>
      </c>
      <c r="W100" s="216" t="s">
        <v>904</v>
      </c>
      <c r="X100" s="215" t="s">
        <v>78</v>
      </c>
    </row>
    <row r="101" spans="1:24" ht="128.25" hidden="1" customHeight="1">
      <c r="A101" s="37" t="s">
        <v>421</v>
      </c>
      <c r="B101" s="37" t="s">
        <v>831</v>
      </c>
      <c r="C101" s="37" t="s">
        <v>831</v>
      </c>
      <c r="D101" s="37" t="s">
        <v>901</v>
      </c>
      <c r="E101" s="37">
        <v>15</v>
      </c>
      <c r="F101" s="37" t="s">
        <v>902</v>
      </c>
      <c r="G101" s="37" t="s">
        <v>45</v>
      </c>
      <c r="H101" s="12" t="s">
        <v>36</v>
      </c>
      <c r="I101" s="37" t="s">
        <v>37</v>
      </c>
      <c r="J101" s="65">
        <v>40</v>
      </c>
      <c r="K101" s="65">
        <v>2020</v>
      </c>
      <c r="L101" s="201"/>
      <c r="M101" s="37">
        <v>1</v>
      </c>
      <c r="N101" s="37">
        <v>2089662</v>
      </c>
      <c r="O101" s="37" t="s">
        <v>950</v>
      </c>
      <c r="P101" s="37" t="s">
        <v>40</v>
      </c>
      <c r="Q101" s="60">
        <v>0</v>
      </c>
      <c r="R101" s="60">
        <v>0</v>
      </c>
      <c r="S101" s="60">
        <f t="shared" si="4"/>
        <v>0</v>
      </c>
      <c r="T101" s="37" t="s">
        <v>41</v>
      </c>
      <c r="U101" s="37"/>
      <c r="V101" s="131" t="s">
        <v>48</v>
      </c>
      <c r="W101" s="216" t="s">
        <v>904</v>
      </c>
      <c r="X101" s="215" t="s">
        <v>78</v>
      </c>
    </row>
    <row r="102" spans="1:24" ht="128.25" hidden="1" customHeight="1">
      <c r="A102" s="37" t="s">
        <v>421</v>
      </c>
      <c r="B102" s="37" t="s">
        <v>831</v>
      </c>
      <c r="C102" s="37" t="s">
        <v>831</v>
      </c>
      <c r="D102" s="37" t="s">
        <v>901</v>
      </c>
      <c r="E102" s="37">
        <v>15</v>
      </c>
      <c r="F102" s="37" t="s">
        <v>902</v>
      </c>
      <c r="G102" s="37" t="s">
        <v>45</v>
      </c>
      <c r="H102" s="12" t="s">
        <v>36</v>
      </c>
      <c r="I102" s="37" t="s">
        <v>37</v>
      </c>
      <c r="J102" s="65">
        <v>40</v>
      </c>
      <c r="K102" s="65">
        <v>2020</v>
      </c>
      <c r="L102" s="201"/>
      <c r="M102" s="37">
        <v>1</v>
      </c>
      <c r="N102" s="37">
        <v>1944730</v>
      </c>
      <c r="O102" s="37" t="s">
        <v>938</v>
      </c>
      <c r="P102" s="37" t="s">
        <v>40</v>
      </c>
      <c r="Q102" s="60">
        <v>0</v>
      </c>
      <c r="R102" s="60">
        <v>0</v>
      </c>
      <c r="S102" s="60">
        <f t="shared" si="4"/>
        <v>0</v>
      </c>
      <c r="T102" s="37" t="s">
        <v>41</v>
      </c>
      <c r="U102" s="37"/>
      <c r="V102" s="131" t="s">
        <v>48</v>
      </c>
      <c r="W102" s="216" t="s">
        <v>904</v>
      </c>
      <c r="X102" s="215" t="s">
        <v>78</v>
      </c>
    </row>
    <row r="103" spans="1:24" ht="128.25" hidden="1" customHeight="1">
      <c r="A103" s="37" t="s">
        <v>421</v>
      </c>
      <c r="B103" s="37" t="s">
        <v>831</v>
      </c>
      <c r="C103" s="37" t="s">
        <v>831</v>
      </c>
      <c r="D103" s="37" t="s">
        <v>901</v>
      </c>
      <c r="E103" s="37">
        <v>15</v>
      </c>
      <c r="F103" s="37" t="s">
        <v>902</v>
      </c>
      <c r="G103" s="37" t="s">
        <v>45</v>
      </c>
      <c r="H103" s="12" t="s">
        <v>36</v>
      </c>
      <c r="I103" s="37" t="s">
        <v>37</v>
      </c>
      <c r="J103" s="65">
        <v>40</v>
      </c>
      <c r="K103" s="65">
        <v>2020</v>
      </c>
      <c r="L103" s="201"/>
      <c r="M103" s="37">
        <v>1</v>
      </c>
      <c r="N103" s="37">
        <v>1820529</v>
      </c>
      <c r="O103" s="37" t="s">
        <v>903</v>
      </c>
      <c r="P103" s="37" t="s">
        <v>40</v>
      </c>
      <c r="Q103" s="60">
        <v>0</v>
      </c>
      <c r="R103" s="60">
        <v>0</v>
      </c>
      <c r="S103" s="60">
        <f t="shared" si="4"/>
        <v>0</v>
      </c>
      <c r="T103" s="37" t="s">
        <v>41</v>
      </c>
      <c r="U103" s="37"/>
      <c r="V103" s="131" t="s">
        <v>48</v>
      </c>
      <c r="W103" s="216" t="s">
        <v>904</v>
      </c>
      <c r="X103" s="215" t="s">
        <v>78</v>
      </c>
    </row>
    <row r="104" spans="1:24" s="42" customFormat="1" ht="128.25" hidden="1" customHeight="1">
      <c r="A104" s="12" t="s">
        <v>421</v>
      </c>
      <c r="B104" s="12" t="s">
        <v>831</v>
      </c>
      <c r="C104" s="12" t="s">
        <v>831</v>
      </c>
      <c r="D104" s="12" t="s">
        <v>890</v>
      </c>
      <c r="E104" s="12">
        <v>15</v>
      </c>
      <c r="F104" s="210" t="s">
        <v>942</v>
      </c>
      <c r="G104" s="12" t="s">
        <v>45</v>
      </c>
      <c r="H104" s="12" t="s">
        <v>36</v>
      </c>
      <c r="I104" s="12" t="s">
        <v>37</v>
      </c>
      <c r="J104" s="62">
        <v>16</v>
      </c>
      <c r="K104" s="65">
        <v>2020</v>
      </c>
      <c r="L104" s="201"/>
      <c r="M104" s="12">
        <v>1</v>
      </c>
      <c r="N104" s="12">
        <v>2264106</v>
      </c>
      <c r="O104" s="12" t="s">
        <v>943</v>
      </c>
      <c r="P104" s="12" t="s">
        <v>40</v>
      </c>
      <c r="Q104" s="64">
        <v>1800</v>
      </c>
      <c r="R104" s="64">
        <v>0</v>
      </c>
      <c r="S104" s="64">
        <f t="shared" si="4"/>
        <v>1800</v>
      </c>
      <c r="T104" s="12" t="s">
        <v>41</v>
      </c>
      <c r="U104" s="210" t="s">
        <v>45</v>
      </c>
      <c r="V104" s="131" t="s">
        <v>48</v>
      </c>
      <c r="W104" s="210" t="s">
        <v>49</v>
      </c>
      <c r="X104" s="215" t="s">
        <v>50</v>
      </c>
    </row>
    <row r="105" spans="1:24" s="42" customFormat="1" ht="128.25" hidden="1" customHeight="1">
      <c r="A105" s="12" t="s">
        <v>421</v>
      </c>
      <c r="B105" s="12" t="s">
        <v>831</v>
      </c>
      <c r="C105" s="12" t="s">
        <v>831</v>
      </c>
      <c r="D105" s="12" t="s">
        <v>890</v>
      </c>
      <c r="E105" s="12">
        <v>15</v>
      </c>
      <c r="F105" s="210" t="str">
        <f t="shared" ref="F105:F111" si="5">F104</f>
        <v>BI ou contratos e licitações?</v>
      </c>
      <c r="G105" s="12" t="s">
        <v>45</v>
      </c>
      <c r="H105" s="12" t="s">
        <v>36</v>
      </c>
      <c r="I105" s="12" t="s">
        <v>37</v>
      </c>
      <c r="J105" s="62">
        <v>16</v>
      </c>
      <c r="K105" s="65">
        <v>2020</v>
      </c>
      <c r="L105" s="201"/>
      <c r="M105" s="12">
        <v>1</v>
      </c>
      <c r="N105" s="12">
        <v>2264147</v>
      </c>
      <c r="O105" s="12" t="s">
        <v>982</v>
      </c>
      <c r="P105" s="12" t="s">
        <v>40</v>
      </c>
      <c r="Q105" s="64">
        <v>1800</v>
      </c>
      <c r="R105" s="64">
        <v>0</v>
      </c>
      <c r="S105" s="64">
        <f t="shared" si="4"/>
        <v>1800</v>
      </c>
      <c r="T105" s="12" t="s">
        <v>41</v>
      </c>
      <c r="U105" s="210" t="s">
        <v>45</v>
      </c>
      <c r="V105" s="131" t="s">
        <v>48</v>
      </c>
      <c r="W105" s="210" t="s">
        <v>49</v>
      </c>
      <c r="X105" s="215" t="s">
        <v>50</v>
      </c>
    </row>
    <row r="106" spans="1:24" s="42" customFormat="1" ht="128.25" hidden="1" customHeight="1">
      <c r="A106" s="12" t="s">
        <v>421</v>
      </c>
      <c r="B106" s="12" t="s">
        <v>831</v>
      </c>
      <c r="C106" s="12" t="s">
        <v>831</v>
      </c>
      <c r="D106" s="12" t="s">
        <v>890</v>
      </c>
      <c r="E106" s="12">
        <v>15</v>
      </c>
      <c r="F106" s="210" t="str">
        <f t="shared" si="5"/>
        <v>BI ou contratos e licitações?</v>
      </c>
      <c r="G106" s="12" t="s">
        <v>45</v>
      </c>
      <c r="H106" s="12" t="s">
        <v>36</v>
      </c>
      <c r="I106" s="12" t="s">
        <v>37</v>
      </c>
      <c r="J106" s="62">
        <v>16</v>
      </c>
      <c r="K106" s="65">
        <v>2020</v>
      </c>
      <c r="L106" s="201"/>
      <c r="M106" s="12">
        <v>1</v>
      </c>
      <c r="N106" s="12">
        <v>3003010</v>
      </c>
      <c r="O106" s="12" t="s">
        <v>989</v>
      </c>
      <c r="P106" s="12" t="s">
        <v>40</v>
      </c>
      <c r="Q106" s="64">
        <v>1800</v>
      </c>
      <c r="R106" s="64">
        <v>0</v>
      </c>
      <c r="S106" s="64">
        <f t="shared" si="4"/>
        <v>1800</v>
      </c>
      <c r="T106" s="12" t="s">
        <v>41</v>
      </c>
      <c r="U106" s="210" t="s">
        <v>45</v>
      </c>
      <c r="V106" s="131" t="s">
        <v>48</v>
      </c>
      <c r="W106" s="210" t="s">
        <v>49</v>
      </c>
      <c r="X106" s="215" t="s">
        <v>50</v>
      </c>
    </row>
    <row r="107" spans="1:24" s="42" customFormat="1" ht="128.25" hidden="1" customHeight="1">
      <c r="A107" s="12" t="s">
        <v>421</v>
      </c>
      <c r="B107" s="12" t="s">
        <v>831</v>
      </c>
      <c r="C107" s="12" t="s">
        <v>831</v>
      </c>
      <c r="D107" s="12" t="s">
        <v>890</v>
      </c>
      <c r="E107" s="12">
        <v>15</v>
      </c>
      <c r="F107" s="210" t="str">
        <f t="shared" si="5"/>
        <v>BI ou contratos e licitações?</v>
      </c>
      <c r="G107" s="12" t="s">
        <v>45</v>
      </c>
      <c r="H107" s="12" t="s">
        <v>36</v>
      </c>
      <c r="I107" s="12" t="s">
        <v>37</v>
      </c>
      <c r="J107" s="62">
        <v>16</v>
      </c>
      <c r="K107" s="65">
        <v>2020</v>
      </c>
      <c r="L107" s="201"/>
      <c r="M107" s="12">
        <v>1</v>
      </c>
      <c r="N107" s="12">
        <v>1921295</v>
      </c>
      <c r="O107" s="12" t="s">
        <v>945</v>
      </c>
      <c r="P107" s="12" t="s">
        <v>40</v>
      </c>
      <c r="Q107" s="64">
        <v>1800</v>
      </c>
      <c r="R107" s="64">
        <v>0</v>
      </c>
      <c r="S107" s="64">
        <f t="shared" si="4"/>
        <v>1800</v>
      </c>
      <c r="T107" s="12" t="s">
        <v>41</v>
      </c>
      <c r="U107" s="210" t="s">
        <v>45</v>
      </c>
      <c r="V107" s="131" t="s">
        <v>48</v>
      </c>
      <c r="W107" s="210" t="s">
        <v>49</v>
      </c>
      <c r="X107" s="215" t="s">
        <v>50</v>
      </c>
    </row>
    <row r="108" spans="1:24" s="42" customFormat="1" ht="128.25" hidden="1" customHeight="1">
      <c r="A108" s="12" t="s">
        <v>421</v>
      </c>
      <c r="B108" s="12" t="s">
        <v>831</v>
      </c>
      <c r="C108" s="12" t="s">
        <v>831</v>
      </c>
      <c r="D108" s="12" t="s">
        <v>890</v>
      </c>
      <c r="E108" s="12">
        <v>15</v>
      </c>
      <c r="F108" s="210" t="str">
        <f t="shared" si="5"/>
        <v>BI ou contratos e licitações?</v>
      </c>
      <c r="G108" s="12" t="s">
        <v>45</v>
      </c>
      <c r="H108" s="12" t="s">
        <v>36</v>
      </c>
      <c r="I108" s="12" t="s">
        <v>37</v>
      </c>
      <c r="J108" s="62">
        <v>16</v>
      </c>
      <c r="K108" s="65">
        <v>2020</v>
      </c>
      <c r="L108" s="201"/>
      <c r="M108" s="12">
        <v>6</v>
      </c>
      <c r="N108" s="228"/>
      <c r="O108" s="228"/>
      <c r="P108" s="228"/>
      <c r="Q108" s="64">
        <v>1800</v>
      </c>
      <c r="R108" s="64">
        <v>0</v>
      </c>
      <c r="S108" s="64">
        <f t="shared" si="4"/>
        <v>10800</v>
      </c>
      <c r="T108" s="12" t="s">
        <v>41</v>
      </c>
      <c r="U108" s="210" t="s">
        <v>45</v>
      </c>
      <c r="V108" s="131" t="s">
        <v>48</v>
      </c>
      <c r="W108" s="210" t="s">
        <v>49</v>
      </c>
      <c r="X108" s="215" t="s">
        <v>50</v>
      </c>
    </row>
    <row r="109" spans="1:24" s="42" customFormat="1" ht="128.25" hidden="1" customHeight="1">
      <c r="A109" s="12" t="s">
        <v>421</v>
      </c>
      <c r="B109" s="12" t="s">
        <v>831</v>
      </c>
      <c r="C109" s="12" t="s">
        <v>857</v>
      </c>
      <c r="D109" s="12" t="s">
        <v>890</v>
      </c>
      <c r="E109" s="12">
        <v>15</v>
      </c>
      <c r="F109" s="210" t="str">
        <f t="shared" si="5"/>
        <v>BI ou contratos e licitações?</v>
      </c>
      <c r="G109" s="12" t="s">
        <v>45</v>
      </c>
      <c r="H109" s="12" t="s">
        <v>36</v>
      </c>
      <c r="I109" s="12" t="s">
        <v>37</v>
      </c>
      <c r="J109" s="62">
        <v>16</v>
      </c>
      <c r="K109" s="65">
        <v>2020</v>
      </c>
      <c r="L109" s="201"/>
      <c r="M109" s="12">
        <v>1</v>
      </c>
      <c r="N109" s="12">
        <v>1567994</v>
      </c>
      <c r="O109" s="12" t="s">
        <v>958</v>
      </c>
      <c r="P109" s="12" t="s">
        <v>107</v>
      </c>
      <c r="Q109" s="64">
        <v>1800</v>
      </c>
      <c r="R109" s="64">
        <v>0</v>
      </c>
      <c r="S109" s="64">
        <f t="shared" si="4"/>
        <v>1800</v>
      </c>
      <c r="T109" s="12" t="s">
        <v>41</v>
      </c>
      <c r="U109" s="210" t="s">
        <v>45</v>
      </c>
      <c r="V109" s="131" t="s">
        <v>48</v>
      </c>
      <c r="W109" s="210" t="s">
        <v>49</v>
      </c>
      <c r="X109" s="215" t="s">
        <v>50</v>
      </c>
    </row>
    <row r="110" spans="1:24" s="42" customFormat="1" ht="128.25" hidden="1" customHeight="1">
      <c r="A110" s="12" t="s">
        <v>421</v>
      </c>
      <c r="B110" s="12" t="s">
        <v>831</v>
      </c>
      <c r="C110" s="12" t="s">
        <v>857</v>
      </c>
      <c r="D110" s="12" t="s">
        <v>890</v>
      </c>
      <c r="E110" s="12">
        <v>15</v>
      </c>
      <c r="F110" s="210" t="str">
        <f t="shared" si="5"/>
        <v>BI ou contratos e licitações?</v>
      </c>
      <c r="G110" s="12" t="s">
        <v>45</v>
      </c>
      <c r="H110" s="12" t="s">
        <v>36</v>
      </c>
      <c r="I110" s="12" t="s">
        <v>37</v>
      </c>
      <c r="J110" s="62">
        <v>16</v>
      </c>
      <c r="K110" s="65">
        <v>2020</v>
      </c>
      <c r="L110" s="201"/>
      <c r="M110" s="12">
        <v>1</v>
      </c>
      <c r="N110" s="12">
        <v>1491856</v>
      </c>
      <c r="O110" s="12" t="s">
        <v>917</v>
      </c>
      <c r="P110" s="12" t="s">
        <v>107</v>
      </c>
      <c r="Q110" s="64">
        <v>1800</v>
      </c>
      <c r="R110" s="64">
        <v>0</v>
      </c>
      <c r="S110" s="64">
        <f t="shared" si="4"/>
        <v>1800</v>
      </c>
      <c r="T110" s="12" t="s">
        <v>41</v>
      </c>
      <c r="U110" s="210" t="s">
        <v>45</v>
      </c>
      <c r="V110" s="131" t="s">
        <v>48</v>
      </c>
      <c r="W110" s="210" t="s">
        <v>49</v>
      </c>
      <c r="X110" s="215" t="s">
        <v>50</v>
      </c>
    </row>
    <row r="111" spans="1:24" s="42" customFormat="1" ht="128.25" hidden="1" customHeight="1">
      <c r="A111" s="12" t="s">
        <v>421</v>
      </c>
      <c r="B111" s="12" t="s">
        <v>831</v>
      </c>
      <c r="C111" s="12" t="s">
        <v>857</v>
      </c>
      <c r="D111" s="12" t="s">
        <v>890</v>
      </c>
      <c r="E111" s="12">
        <v>15</v>
      </c>
      <c r="F111" s="210" t="str">
        <f t="shared" si="5"/>
        <v>BI ou contratos e licitações?</v>
      </c>
      <c r="G111" s="12" t="s">
        <v>45</v>
      </c>
      <c r="H111" s="12" t="s">
        <v>36</v>
      </c>
      <c r="I111" s="12" t="s">
        <v>37</v>
      </c>
      <c r="J111" s="62">
        <v>16</v>
      </c>
      <c r="K111" s="65">
        <v>2020</v>
      </c>
      <c r="L111" s="201"/>
      <c r="M111" s="12">
        <v>1</v>
      </c>
      <c r="N111" s="12">
        <v>1914473</v>
      </c>
      <c r="O111" s="12" t="s">
        <v>891</v>
      </c>
      <c r="P111" s="12" t="s">
        <v>40</v>
      </c>
      <c r="Q111" s="64">
        <v>1800</v>
      </c>
      <c r="R111" s="64">
        <v>0</v>
      </c>
      <c r="S111" s="64">
        <f t="shared" si="4"/>
        <v>1800</v>
      </c>
      <c r="T111" s="12" t="s">
        <v>41</v>
      </c>
      <c r="U111" s="210" t="s">
        <v>45</v>
      </c>
      <c r="V111" s="131" t="s">
        <v>48</v>
      </c>
      <c r="W111" s="210" t="s">
        <v>49</v>
      </c>
      <c r="X111" s="215" t="s">
        <v>50</v>
      </c>
    </row>
    <row r="112" spans="1:24" ht="128.25" hidden="1" customHeight="1">
      <c r="A112" s="27" t="s">
        <v>421</v>
      </c>
      <c r="B112" s="27" t="s">
        <v>831</v>
      </c>
      <c r="C112" s="27" t="s">
        <v>875</v>
      </c>
      <c r="D112" s="27" t="s">
        <v>876</v>
      </c>
      <c r="E112" s="27">
        <v>20</v>
      </c>
      <c r="F112" s="27" t="s">
        <v>895</v>
      </c>
      <c r="G112" s="27" t="s">
        <v>45</v>
      </c>
      <c r="H112" s="27" t="s">
        <v>36</v>
      </c>
      <c r="I112" s="27" t="s">
        <v>37</v>
      </c>
      <c r="J112" s="84">
        <v>24</v>
      </c>
      <c r="K112" s="65">
        <v>2020</v>
      </c>
      <c r="L112" s="201"/>
      <c r="M112" s="27">
        <v>1</v>
      </c>
      <c r="N112" s="27">
        <v>1822205</v>
      </c>
      <c r="O112" s="27" t="s">
        <v>923</v>
      </c>
      <c r="P112" s="27" t="s">
        <v>40</v>
      </c>
      <c r="Q112" s="85">
        <v>2700</v>
      </c>
      <c r="R112" s="85">
        <v>0</v>
      </c>
      <c r="S112" s="85">
        <f t="shared" si="4"/>
        <v>2700</v>
      </c>
      <c r="T112" s="27" t="s">
        <v>41</v>
      </c>
      <c r="U112" s="112" t="s">
        <v>2230</v>
      </c>
      <c r="V112" s="112" t="s">
        <v>148</v>
      </c>
      <c r="W112" s="262" t="s">
        <v>225</v>
      </c>
      <c r="X112" s="271" t="s">
        <v>50</v>
      </c>
    </row>
    <row r="113" spans="1:24" ht="128.25" hidden="1" customHeight="1">
      <c r="A113" s="27" t="s">
        <v>421</v>
      </c>
      <c r="B113" s="27" t="s">
        <v>831</v>
      </c>
      <c r="C113" s="27" t="s">
        <v>875</v>
      </c>
      <c r="D113" s="27" t="s">
        <v>876</v>
      </c>
      <c r="E113" s="27">
        <v>20</v>
      </c>
      <c r="F113" s="27" t="s">
        <v>895</v>
      </c>
      <c r="G113" s="27" t="s">
        <v>45</v>
      </c>
      <c r="H113" s="27" t="s">
        <v>36</v>
      </c>
      <c r="I113" s="27" t="s">
        <v>37</v>
      </c>
      <c r="J113" s="84">
        <v>24</v>
      </c>
      <c r="K113" s="65">
        <v>2020</v>
      </c>
      <c r="L113" s="201"/>
      <c r="M113" s="27">
        <v>1</v>
      </c>
      <c r="N113" s="27">
        <v>1402018</v>
      </c>
      <c r="O113" s="27" t="s">
        <v>906</v>
      </c>
      <c r="P113" s="27" t="s">
        <v>40</v>
      </c>
      <c r="Q113" s="85">
        <v>2700</v>
      </c>
      <c r="R113" s="85">
        <v>0</v>
      </c>
      <c r="S113" s="85">
        <f t="shared" si="4"/>
        <v>2700</v>
      </c>
      <c r="T113" s="27" t="s">
        <v>41</v>
      </c>
      <c r="U113" s="112" t="s">
        <v>2230</v>
      </c>
      <c r="V113" s="112" t="s">
        <v>148</v>
      </c>
      <c r="W113" s="262" t="s">
        <v>225</v>
      </c>
      <c r="X113" s="271" t="s">
        <v>50</v>
      </c>
    </row>
    <row r="114" spans="1:24" ht="128.25" hidden="1" customHeight="1">
      <c r="A114" s="27" t="s">
        <v>421</v>
      </c>
      <c r="B114" s="27" t="s">
        <v>831</v>
      </c>
      <c r="C114" s="27" t="s">
        <v>875</v>
      </c>
      <c r="D114" s="27" t="s">
        <v>876</v>
      </c>
      <c r="E114" s="27">
        <v>20</v>
      </c>
      <c r="F114" s="27" t="s">
        <v>895</v>
      </c>
      <c r="G114" s="27" t="s">
        <v>45</v>
      </c>
      <c r="H114" s="27" t="s">
        <v>36</v>
      </c>
      <c r="I114" s="27" t="s">
        <v>37</v>
      </c>
      <c r="J114" s="84">
        <v>24</v>
      </c>
      <c r="K114" s="65">
        <v>2020</v>
      </c>
      <c r="L114" s="201"/>
      <c r="M114" s="27">
        <v>1</v>
      </c>
      <c r="N114" s="27">
        <v>1590547</v>
      </c>
      <c r="O114" s="27" t="s">
        <v>979</v>
      </c>
      <c r="P114" s="27" t="s">
        <v>40</v>
      </c>
      <c r="Q114" s="85">
        <v>2700</v>
      </c>
      <c r="R114" s="85">
        <v>0</v>
      </c>
      <c r="S114" s="85">
        <f t="shared" si="4"/>
        <v>2700</v>
      </c>
      <c r="T114" s="27" t="s">
        <v>41</v>
      </c>
      <c r="U114" s="112" t="s">
        <v>2230</v>
      </c>
      <c r="V114" s="112" t="s">
        <v>148</v>
      </c>
      <c r="W114" s="262" t="s">
        <v>225</v>
      </c>
      <c r="X114" s="271" t="s">
        <v>50</v>
      </c>
    </row>
    <row r="115" spans="1:24" ht="128.25" hidden="1" customHeight="1">
      <c r="A115" s="27" t="s">
        <v>421</v>
      </c>
      <c r="B115" s="27" t="s">
        <v>831</v>
      </c>
      <c r="C115" s="27" t="s">
        <v>875</v>
      </c>
      <c r="D115" s="27" t="s">
        <v>876</v>
      </c>
      <c r="E115" s="27">
        <v>20</v>
      </c>
      <c r="F115" s="27" t="s">
        <v>895</v>
      </c>
      <c r="G115" s="27" t="s">
        <v>45</v>
      </c>
      <c r="H115" s="27" t="s">
        <v>36</v>
      </c>
      <c r="I115" s="27" t="s">
        <v>37</v>
      </c>
      <c r="J115" s="84">
        <v>24</v>
      </c>
      <c r="K115" s="65">
        <v>2020</v>
      </c>
      <c r="L115" s="201"/>
      <c r="M115" s="27">
        <v>1</v>
      </c>
      <c r="N115" s="27">
        <v>1568000</v>
      </c>
      <c r="O115" s="27" t="s">
        <v>994</v>
      </c>
      <c r="P115" s="27" t="s">
        <v>107</v>
      </c>
      <c r="Q115" s="85">
        <v>2700</v>
      </c>
      <c r="R115" s="85">
        <v>0</v>
      </c>
      <c r="S115" s="85">
        <f t="shared" si="4"/>
        <v>2700</v>
      </c>
      <c r="T115" s="27" t="s">
        <v>41</v>
      </c>
      <c r="U115" s="112" t="s">
        <v>2230</v>
      </c>
      <c r="V115" s="112" t="s">
        <v>148</v>
      </c>
      <c r="W115" s="262" t="s">
        <v>225</v>
      </c>
      <c r="X115" s="271" t="s">
        <v>50</v>
      </c>
    </row>
    <row r="116" spans="1:24" ht="128.25" hidden="1" customHeight="1">
      <c r="A116" s="27" t="s">
        <v>421</v>
      </c>
      <c r="B116" s="27" t="s">
        <v>831</v>
      </c>
      <c r="C116" s="27" t="s">
        <v>875</v>
      </c>
      <c r="D116" s="27" t="s">
        <v>876</v>
      </c>
      <c r="E116" s="27">
        <v>20</v>
      </c>
      <c r="F116" s="27" t="s">
        <v>895</v>
      </c>
      <c r="G116" s="27" t="s">
        <v>45</v>
      </c>
      <c r="H116" s="27" t="s">
        <v>36</v>
      </c>
      <c r="I116" s="27" t="s">
        <v>37</v>
      </c>
      <c r="J116" s="84">
        <v>24</v>
      </c>
      <c r="K116" s="65">
        <v>2020</v>
      </c>
      <c r="L116" s="201"/>
      <c r="M116" s="27">
        <v>1</v>
      </c>
      <c r="N116" s="27">
        <v>1093234</v>
      </c>
      <c r="O116" s="27" t="s">
        <v>990</v>
      </c>
      <c r="P116" s="27" t="s">
        <v>107</v>
      </c>
      <c r="Q116" s="85">
        <v>2700</v>
      </c>
      <c r="R116" s="85">
        <v>0</v>
      </c>
      <c r="S116" s="85">
        <f t="shared" si="4"/>
        <v>2700</v>
      </c>
      <c r="T116" s="27" t="s">
        <v>41</v>
      </c>
      <c r="U116" s="112" t="s">
        <v>2230</v>
      </c>
      <c r="V116" s="112" t="s">
        <v>148</v>
      </c>
      <c r="W116" s="262" t="s">
        <v>225</v>
      </c>
      <c r="X116" s="271" t="s">
        <v>50</v>
      </c>
    </row>
    <row r="117" spans="1:24" ht="128.25" hidden="1" customHeight="1">
      <c r="A117" s="27" t="s">
        <v>421</v>
      </c>
      <c r="B117" s="27" t="s">
        <v>831</v>
      </c>
      <c r="C117" s="27" t="s">
        <v>875</v>
      </c>
      <c r="D117" s="27" t="s">
        <v>876</v>
      </c>
      <c r="E117" s="27">
        <v>20</v>
      </c>
      <c r="F117" s="27" t="s">
        <v>895</v>
      </c>
      <c r="G117" s="27" t="s">
        <v>45</v>
      </c>
      <c r="H117" s="27" t="s">
        <v>36</v>
      </c>
      <c r="I117" s="27" t="s">
        <v>37</v>
      </c>
      <c r="J117" s="84">
        <v>24</v>
      </c>
      <c r="K117" s="65">
        <v>2020</v>
      </c>
      <c r="L117" s="201"/>
      <c r="M117" s="27">
        <v>1</v>
      </c>
      <c r="N117" s="27">
        <v>1582129</v>
      </c>
      <c r="O117" s="27" t="s">
        <v>896</v>
      </c>
      <c r="P117" s="27" t="s">
        <v>40</v>
      </c>
      <c r="Q117" s="85">
        <v>2700</v>
      </c>
      <c r="R117" s="85">
        <v>0</v>
      </c>
      <c r="S117" s="85">
        <f t="shared" si="4"/>
        <v>2700</v>
      </c>
      <c r="T117" s="27" t="s">
        <v>41</v>
      </c>
      <c r="U117" s="112" t="s">
        <v>2230</v>
      </c>
      <c r="V117" s="112" t="s">
        <v>148</v>
      </c>
      <c r="W117" s="262" t="s">
        <v>225</v>
      </c>
      <c r="X117" s="271" t="s">
        <v>50</v>
      </c>
    </row>
    <row r="118" spans="1:24" ht="128.25" hidden="1" customHeight="1">
      <c r="A118" s="27" t="s">
        <v>421</v>
      </c>
      <c r="B118" s="27" t="s">
        <v>831</v>
      </c>
      <c r="C118" s="27" t="s">
        <v>875</v>
      </c>
      <c r="D118" s="27" t="s">
        <v>876</v>
      </c>
      <c r="E118" s="27">
        <v>20</v>
      </c>
      <c r="F118" s="27" t="s">
        <v>895</v>
      </c>
      <c r="G118" s="27" t="s">
        <v>45</v>
      </c>
      <c r="H118" s="27" t="s">
        <v>36</v>
      </c>
      <c r="I118" s="27" t="s">
        <v>37</v>
      </c>
      <c r="J118" s="84">
        <v>24</v>
      </c>
      <c r="K118" s="65">
        <v>2020</v>
      </c>
      <c r="L118" s="201"/>
      <c r="M118" s="27">
        <v>1</v>
      </c>
      <c r="N118" s="27">
        <v>3006329</v>
      </c>
      <c r="O118" s="27" t="s">
        <v>952</v>
      </c>
      <c r="P118" s="27" t="s">
        <v>40</v>
      </c>
      <c r="Q118" s="85">
        <v>2700</v>
      </c>
      <c r="R118" s="85">
        <v>0</v>
      </c>
      <c r="S118" s="85">
        <f t="shared" si="4"/>
        <v>2700</v>
      </c>
      <c r="T118" s="27" t="s">
        <v>41</v>
      </c>
      <c r="U118" s="112" t="s">
        <v>2230</v>
      </c>
      <c r="V118" s="112" t="s">
        <v>148</v>
      </c>
      <c r="W118" s="262" t="s">
        <v>225</v>
      </c>
      <c r="X118" s="271" t="s">
        <v>50</v>
      </c>
    </row>
    <row r="119" spans="1:24" ht="128.25" hidden="1" customHeight="1">
      <c r="A119" s="37" t="s">
        <v>421</v>
      </c>
      <c r="B119" s="37" t="s">
        <v>831</v>
      </c>
      <c r="C119" s="37" t="s">
        <v>875</v>
      </c>
      <c r="D119" s="37" t="s">
        <v>876</v>
      </c>
      <c r="E119" s="37">
        <v>20</v>
      </c>
      <c r="F119" s="37" t="s">
        <v>895</v>
      </c>
      <c r="G119" s="37" t="s">
        <v>45</v>
      </c>
      <c r="H119" s="12" t="s">
        <v>36</v>
      </c>
      <c r="I119" s="37" t="s">
        <v>37</v>
      </c>
      <c r="J119" s="65">
        <v>24</v>
      </c>
      <c r="K119" s="65">
        <v>2020</v>
      </c>
      <c r="L119" s="201"/>
      <c r="M119" s="37">
        <v>1</v>
      </c>
      <c r="N119" s="37">
        <v>1821266</v>
      </c>
      <c r="O119" s="37" t="s">
        <v>939</v>
      </c>
      <c r="P119" s="37" t="s">
        <v>40</v>
      </c>
      <c r="Q119" s="60">
        <v>2700</v>
      </c>
      <c r="R119" s="60">
        <v>0</v>
      </c>
      <c r="S119" s="60">
        <f t="shared" si="4"/>
        <v>2700</v>
      </c>
      <c r="T119" s="37" t="s">
        <v>41</v>
      </c>
      <c r="U119" s="131" t="s">
        <v>2219</v>
      </c>
      <c r="V119" s="210" t="s">
        <v>148</v>
      </c>
      <c r="W119" s="216" t="s">
        <v>225</v>
      </c>
      <c r="X119" s="219" t="s">
        <v>50</v>
      </c>
    </row>
    <row r="120" spans="1:24" ht="128.25" hidden="1" customHeight="1">
      <c r="A120" s="37" t="s">
        <v>421</v>
      </c>
      <c r="B120" s="37" t="s">
        <v>853</v>
      </c>
      <c r="C120" s="37" t="s">
        <v>843</v>
      </c>
      <c r="D120" s="37" t="s">
        <v>844</v>
      </c>
      <c r="E120" s="37">
        <v>15</v>
      </c>
      <c r="F120" s="37" t="s">
        <v>888</v>
      </c>
      <c r="G120" s="37" t="s">
        <v>35</v>
      </c>
      <c r="H120" s="12" t="s">
        <v>36</v>
      </c>
      <c r="I120" s="37" t="s">
        <v>850</v>
      </c>
      <c r="J120" s="65">
        <v>20</v>
      </c>
      <c r="K120" s="65">
        <v>2020</v>
      </c>
      <c r="L120" s="201"/>
      <c r="M120" s="37">
        <v>1</v>
      </c>
      <c r="N120" s="37">
        <v>2264100</v>
      </c>
      <c r="O120" s="37" t="s">
        <v>913</v>
      </c>
      <c r="P120" s="37" t="s">
        <v>40</v>
      </c>
      <c r="Q120" s="60">
        <v>1800</v>
      </c>
      <c r="R120" s="60">
        <v>0</v>
      </c>
      <c r="S120" s="60">
        <f t="shared" si="4"/>
        <v>1800</v>
      </c>
      <c r="T120" s="37" t="s">
        <v>41</v>
      </c>
      <c r="U120" s="37"/>
      <c r="V120" s="131" t="s">
        <v>92</v>
      </c>
      <c r="W120" s="216" t="s">
        <v>517</v>
      </c>
      <c r="X120" s="217"/>
    </row>
    <row r="121" spans="1:24" ht="128.25" hidden="1" customHeight="1">
      <c r="A121" s="37" t="s">
        <v>421</v>
      </c>
      <c r="B121" s="37" t="s">
        <v>831</v>
      </c>
      <c r="C121" s="37" t="s">
        <v>843</v>
      </c>
      <c r="D121" s="37" t="s">
        <v>844</v>
      </c>
      <c r="E121" s="37">
        <v>15</v>
      </c>
      <c r="F121" s="37" t="s">
        <v>845</v>
      </c>
      <c r="G121" s="37" t="s">
        <v>35</v>
      </c>
      <c r="H121" s="12" t="s">
        <v>36</v>
      </c>
      <c r="I121" s="37" t="s">
        <v>846</v>
      </c>
      <c r="J121" s="65">
        <v>20</v>
      </c>
      <c r="K121" s="65">
        <v>2020</v>
      </c>
      <c r="L121" s="201"/>
      <c r="M121" s="37">
        <v>1</v>
      </c>
      <c r="N121" s="37">
        <v>232966</v>
      </c>
      <c r="O121" s="37" t="s">
        <v>847</v>
      </c>
      <c r="P121" s="37" t="s">
        <v>107</v>
      </c>
      <c r="Q121" s="60">
        <v>0</v>
      </c>
      <c r="R121" s="60">
        <v>0</v>
      </c>
      <c r="S121" s="60">
        <f t="shared" si="4"/>
        <v>0</v>
      </c>
      <c r="T121" s="37" t="s">
        <v>41</v>
      </c>
      <c r="U121" s="37" t="s">
        <v>2231</v>
      </c>
      <c r="V121" s="131" t="s">
        <v>92</v>
      </c>
      <c r="W121" s="216" t="s">
        <v>517</v>
      </c>
      <c r="X121" s="217"/>
    </row>
    <row r="122" spans="1:24" ht="128.25" hidden="1" customHeight="1">
      <c r="A122" s="37" t="s">
        <v>421</v>
      </c>
      <c r="B122" s="37" t="s">
        <v>831</v>
      </c>
      <c r="C122" s="37" t="s">
        <v>843</v>
      </c>
      <c r="D122" s="37" t="s">
        <v>844</v>
      </c>
      <c r="E122" s="37">
        <v>15</v>
      </c>
      <c r="F122" s="37" t="s">
        <v>888</v>
      </c>
      <c r="G122" s="37" t="s">
        <v>35</v>
      </c>
      <c r="H122" s="12" t="s">
        <v>36</v>
      </c>
      <c r="I122" s="37" t="s">
        <v>846</v>
      </c>
      <c r="J122" s="65">
        <v>20</v>
      </c>
      <c r="K122" s="65">
        <v>2020</v>
      </c>
      <c r="L122" s="201"/>
      <c r="M122" s="37">
        <v>1</v>
      </c>
      <c r="N122" s="37">
        <v>1820153</v>
      </c>
      <c r="O122" s="37" t="s">
        <v>972</v>
      </c>
      <c r="P122" s="37" t="s">
        <v>40</v>
      </c>
      <c r="Q122" s="60">
        <v>1800</v>
      </c>
      <c r="R122" s="60">
        <v>0</v>
      </c>
      <c r="S122" s="60">
        <f t="shared" si="4"/>
        <v>1800</v>
      </c>
      <c r="T122" s="37" t="s">
        <v>41</v>
      </c>
      <c r="U122" s="37"/>
      <c r="V122" s="131" t="s">
        <v>92</v>
      </c>
      <c r="W122" s="216" t="s">
        <v>517</v>
      </c>
      <c r="X122" s="217"/>
    </row>
    <row r="123" spans="1:24" ht="128.25" hidden="1" customHeight="1">
      <c r="A123" s="37" t="s">
        <v>421</v>
      </c>
      <c r="B123" s="37" t="s">
        <v>831</v>
      </c>
      <c r="C123" s="37" t="s">
        <v>843</v>
      </c>
      <c r="D123" s="37" t="s">
        <v>844</v>
      </c>
      <c r="E123" s="37">
        <v>15</v>
      </c>
      <c r="F123" s="37" t="s">
        <v>888</v>
      </c>
      <c r="G123" s="37" t="s">
        <v>35</v>
      </c>
      <c r="H123" s="12" t="s">
        <v>36</v>
      </c>
      <c r="I123" s="37" t="s">
        <v>37</v>
      </c>
      <c r="J123" s="65">
        <v>20</v>
      </c>
      <c r="K123" s="65">
        <v>2020</v>
      </c>
      <c r="L123" s="201"/>
      <c r="M123" s="37">
        <v>1</v>
      </c>
      <c r="N123" s="37">
        <v>1054009</v>
      </c>
      <c r="O123" s="37" t="s">
        <v>973</v>
      </c>
      <c r="P123" s="37" t="s">
        <v>40</v>
      </c>
      <c r="Q123" s="60">
        <v>1800</v>
      </c>
      <c r="R123" s="60">
        <v>0</v>
      </c>
      <c r="S123" s="60">
        <f t="shared" si="4"/>
        <v>1800</v>
      </c>
      <c r="T123" s="37" t="s">
        <v>41</v>
      </c>
      <c r="U123" s="37"/>
      <c r="V123" s="131" t="s">
        <v>92</v>
      </c>
      <c r="W123" s="216" t="s">
        <v>517</v>
      </c>
      <c r="X123" s="217"/>
    </row>
    <row r="124" spans="1:24" ht="128.25" hidden="1" customHeight="1">
      <c r="A124" s="37" t="s">
        <v>421</v>
      </c>
      <c r="B124" s="37" t="s">
        <v>831</v>
      </c>
      <c r="C124" s="37" t="s">
        <v>843</v>
      </c>
      <c r="D124" s="37" t="s">
        <v>844</v>
      </c>
      <c r="E124" s="37">
        <v>15</v>
      </c>
      <c r="F124" s="37" t="s">
        <v>888</v>
      </c>
      <c r="G124" s="37" t="s">
        <v>35</v>
      </c>
      <c r="H124" s="12" t="s">
        <v>36</v>
      </c>
      <c r="I124" s="37" t="s">
        <v>37</v>
      </c>
      <c r="J124" s="65">
        <v>20</v>
      </c>
      <c r="K124" s="65">
        <v>2020</v>
      </c>
      <c r="L124" s="201"/>
      <c r="M124" s="37">
        <v>1</v>
      </c>
      <c r="N124" s="37">
        <v>1491786</v>
      </c>
      <c r="O124" s="37" t="s">
        <v>936</v>
      </c>
      <c r="P124" s="37" t="s">
        <v>107</v>
      </c>
      <c r="Q124" s="60">
        <v>1800</v>
      </c>
      <c r="R124" s="60">
        <v>0</v>
      </c>
      <c r="S124" s="60">
        <f t="shared" si="4"/>
        <v>1800</v>
      </c>
      <c r="T124" s="37" t="s">
        <v>41</v>
      </c>
      <c r="U124" s="37"/>
      <c r="V124" s="131" t="s">
        <v>92</v>
      </c>
      <c r="W124" s="216" t="s">
        <v>517</v>
      </c>
      <c r="X124" s="217"/>
    </row>
    <row r="125" spans="1:24" ht="128.25" hidden="1" customHeight="1">
      <c r="A125" s="37" t="s">
        <v>421</v>
      </c>
      <c r="B125" s="37" t="s">
        <v>831</v>
      </c>
      <c r="C125" s="37" t="s">
        <v>843</v>
      </c>
      <c r="D125" s="37" t="s">
        <v>844</v>
      </c>
      <c r="E125" s="37">
        <v>15</v>
      </c>
      <c r="F125" s="37" t="s">
        <v>888</v>
      </c>
      <c r="G125" s="37" t="s">
        <v>35</v>
      </c>
      <c r="H125" s="12" t="s">
        <v>36</v>
      </c>
      <c r="I125" s="37" t="s">
        <v>37</v>
      </c>
      <c r="J125" s="65">
        <v>20</v>
      </c>
      <c r="K125" s="65">
        <v>2020</v>
      </c>
      <c r="L125" s="201"/>
      <c r="M125" s="37">
        <v>1</v>
      </c>
      <c r="N125" s="37">
        <v>1489675</v>
      </c>
      <c r="O125" s="37" t="s">
        <v>999</v>
      </c>
      <c r="P125" s="37" t="s">
        <v>107</v>
      </c>
      <c r="Q125" s="60">
        <v>1800</v>
      </c>
      <c r="R125" s="60">
        <v>0</v>
      </c>
      <c r="S125" s="60">
        <f t="shared" si="4"/>
        <v>1800</v>
      </c>
      <c r="T125" s="37" t="s">
        <v>41</v>
      </c>
      <c r="U125" s="37"/>
      <c r="V125" s="131" t="s">
        <v>92</v>
      </c>
      <c r="W125" s="216" t="s">
        <v>517</v>
      </c>
      <c r="X125" s="217"/>
    </row>
    <row r="126" spans="1:24" ht="128.25" hidden="1" customHeight="1">
      <c r="A126" s="37" t="s">
        <v>421</v>
      </c>
      <c r="B126" s="37" t="s">
        <v>831</v>
      </c>
      <c r="C126" s="37" t="s">
        <v>843</v>
      </c>
      <c r="D126" s="37" t="s">
        <v>844</v>
      </c>
      <c r="E126" s="37">
        <v>15</v>
      </c>
      <c r="F126" s="37" t="s">
        <v>888</v>
      </c>
      <c r="G126" s="37" t="s">
        <v>35</v>
      </c>
      <c r="H126" s="12" t="s">
        <v>36</v>
      </c>
      <c r="I126" s="37" t="s">
        <v>37</v>
      </c>
      <c r="J126" s="65">
        <v>20</v>
      </c>
      <c r="K126" s="65">
        <v>2020</v>
      </c>
      <c r="L126" s="201"/>
      <c r="M126" s="37">
        <v>1</v>
      </c>
      <c r="N126" s="37">
        <v>1685781</v>
      </c>
      <c r="O126" s="37" t="s">
        <v>889</v>
      </c>
      <c r="P126" s="37" t="s">
        <v>107</v>
      </c>
      <c r="Q126" s="60">
        <v>1800</v>
      </c>
      <c r="R126" s="60">
        <v>0</v>
      </c>
      <c r="S126" s="60">
        <f t="shared" si="4"/>
        <v>1800</v>
      </c>
      <c r="T126" s="37" t="s">
        <v>41</v>
      </c>
      <c r="U126" s="37"/>
      <c r="V126" s="131" t="s">
        <v>92</v>
      </c>
      <c r="W126" s="216" t="s">
        <v>517</v>
      </c>
      <c r="X126" s="217"/>
    </row>
    <row r="127" spans="1:24" ht="128.25" hidden="1" customHeight="1">
      <c r="A127" s="37" t="s">
        <v>421</v>
      </c>
      <c r="B127" s="37" t="s">
        <v>831</v>
      </c>
      <c r="C127" s="37" t="s">
        <v>843</v>
      </c>
      <c r="D127" s="37" t="s">
        <v>844</v>
      </c>
      <c r="E127" s="37">
        <v>15</v>
      </c>
      <c r="F127" s="37" t="s">
        <v>888</v>
      </c>
      <c r="G127" s="37" t="s">
        <v>35</v>
      </c>
      <c r="H127" s="12" t="s">
        <v>36</v>
      </c>
      <c r="I127" s="37" t="s">
        <v>37</v>
      </c>
      <c r="J127" s="65">
        <v>20</v>
      </c>
      <c r="K127" s="65">
        <v>2020</v>
      </c>
      <c r="L127" s="201"/>
      <c r="M127" s="37">
        <v>1</v>
      </c>
      <c r="N127" s="37">
        <v>2089513</v>
      </c>
      <c r="O127" s="37" t="s">
        <v>937</v>
      </c>
      <c r="P127" s="37" t="s">
        <v>40</v>
      </c>
      <c r="Q127" s="60">
        <v>1800</v>
      </c>
      <c r="R127" s="60">
        <v>0</v>
      </c>
      <c r="S127" s="60">
        <f t="shared" si="4"/>
        <v>1800</v>
      </c>
      <c r="T127" s="37" t="s">
        <v>41</v>
      </c>
      <c r="U127" s="37"/>
      <c r="V127" s="131" t="s">
        <v>92</v>
      </c>
      <c r="W127" s="216" t="s">
        <v>517</v>
      </c>
      <c r="X127" s="217"/>
    </row>
    <row r="128" spans="1:24" ht="128.25" hidden="1" customHeight="1">
      <c r="A128" s="37" t="s">
        <v>421</v>
      </c>
      <c r="B128" s="37" t="s">
        <v>831</v>
      </c>
      <c r="C128" s="37" t="s">
        <v>843</v>
      </c>
      <c r="D128" s="37" t="s">
        <v>848</v>
      </c>
      <c r="E128" s="37">
        <v>15</v>
      </c>
      <c r="F128" s="37" t="s">
        <v>888</v>
      </c>
      <c r="G128" s="37" t="s">
        <v>35</v>
      </c>
      <c r="H128" s="12" t="s">
        <v>36</v>
      </c>
      <c r="I128" s="37" t="s">
        <v>850</v>
      </c>
      <c r="J128" s="65">
        <v>20</v>
      </c>
      <c r="K128" s="65">
        <v>2020</v>
      </c>
      <c r="L128" s="201"/>
      <c r="M128" s="37">
        <v>1</v>
      </c>
      <c r="N128" s="37">
        <v>1519445</v>
      </c>
      <c r="O128" s="37" t="s">
        <v>983</v>
      </c>
      <c r="P128" s="37" t="s">
        <v>107</v>
      </c>
      <c r="Q128" s="60">
        <v>1800</v>
      </c>
      <c r="R128" s="60">
        <v>0</v>
      </c>
      <c r="S128" s="60">
        <f t="shared" si="4"/>
        <v>1800</v>
      </c>
      <c r="T128" s="37" t="s">
        <v>41</v>
      </c>
      <c r="U128" s="37"/>
      <c r="V128" s="131" t="s">
        <v>92</v>
      </c>
      <c r="W128" s="216" t="s">
        <v>517</v>
      </c>
      <c r="X128" s="217"/>
    </row>
    <row r="129" spans="1:24" ht="128.25" hidden="1" customHeight="1">
      <c r="A129" s="37" t="s">
        <v>421</v>
      </c>
      <c r="B129" s="37" t="s">
        <v>831</v>
      </c>
      <c r="C129" s="37" t="s">
        <v>843</v>
      </c>
      <c r="D129" s="37" t="s">
        <v>844</v>
      </c>
      <c r="E129" s="37">
        <v>20</v>
      </c>
      <c r="F129" s="37" t="s">
        <v>851</v>
      </c>
      <c r="G129" s="37" t="s">
        <v>145</v>
      </c>
      <c r="H129" s="12" t="s">
        <v>36</v>
      </c>
      <c r="I129" s="37" t="s">
        <v>46</v>
      </c>
      <c r="J129" s="65">
        <v>240</v>
      </c>
      <c r="K129" s="65">
        <v>2020</v>
      </c>
      <c r="L129" s="201" t="s">
        <v>610</v>
      </c>
      <c r="M129" s="37">
        <v>1</v>
      </c>
      <c r="N129" s="37">
        <v>232966</v>
      </c>
      <c r="O129" s="37" t="s">
        <v>852</v>
      </c>
      <c r="P129" s="37" t="s">
        <v>107</v>
      </c>
      <c r="Q129" s="60">
        <v>0</v>
      </c>
      <c r="R129" s="60">
        <v>0</v>
      </c>
      <c r="S129" s="60">
        <f t="shared" si="4"/>
        <v>0</v>
      </c>
      <c r="T129" s="37" t="s">
        <v>145</v>
      </c>
      <c r="U129" s="37"/>
      <c r="V129" s="210" t="s">
        <v>148</v>
      </c>
      <c r="W129" s="216" t="s">
        <v>225</v>
      </c>
      <c r="X129" s="217"/>
    </row>
    <row r="130" spans="1:24" s="42" customFormat="1" ht="128.25" hidden="1" customHeight="1">
      <c r="A130" s="12" t="s">
        <v>421</v>
      </c>
      <c r="B130" s="12" t="s">
        <v>853</v>
      </c>
      <c r="C130" s="12" t="s">
        <v>843</v>
      </c>
      <c r="D130" s="12" t="s">
        <v>848</v>
      </c>
      <c r="E130" s="12">
        <v>15</v>
      </c>
      <c r="F130" s="12" t="s">
        <v>934</v>
      </c>
      <c r="G130" s="12" t="s">
        <v>45</v>
      </c>
      <c r="H130" s="12" t="s">
        <v>36</v>
      </c>
      <c r="I130" s="12" t="s">
        <v>850</v>
      </c>
      <c r="J130" s="62">
        <v>20</v>
      </c>
      <c r="K130" s="65">
        <v>2020</v>
      </c>
      <c r="L130" s="201"/>
      <c r="M130" s="12">
        <v>1</v>
      </c>
      <c r="N130" s="12">
        <v>1491786</v>
      </c>
      <c r="O130" s="12" t="s">
        <v>935</v>
      </c>
      <c r="P130" s="12" t="s">
        <v>107</v>
      </c>
      <c r="Q130" s="64">
        <v>1800</v>
      </c>
      <c r="R130" s="64">
        <v>0</v>
      </c>
      <c r="S130" s="64">
        <f t="shared" si="4"/>
        <v>1800</v>
      </c>
      <c r="T130" s="12" t="s">
        <v>41</v>
      </c>
      <c r="U130" s="210" t="s">
        <v>2226</v>
      </c>
      <c r="V130" s="221" t="s">
        <v>48</v>
      </c>
      <c r="W130" s="221" t="s">
        <v>163</v>
      </c>
      <c r="X130" s="215" t="s">
        <v>50</v>
      </c>
    </row>
    <row r="131" spans="1:24" s="42" customFormat="1" ht="128.25" hidden="1" customHeight="1">
      <c r="A131" s="12" t="s">
        <v>421</v>
      </c>
      <c r="B131" s="12" t="s">
        <v>831</v>
      </c>
      <c r="C131" s="12" t="s">
        <v>843</v>
      </c>
      <c r="D131" s="12" t="s">
        <v>844</v>
      </c>
      <c r="E131" s="12">
        <v>15</v>
      </c>
      <c r="F131" s="12" t="s">
        <v>869</v>
      </c>
      <c r="G131" s="12" t="s">
        <v>45</v>
      </c>
      <c r="H131" s="12" t="s">
        <v>36</v>
      </c>
      <c r="I131" s="12" t="s">
        <v>37</v>
      </c>
      <c r="J131" s="62">
        <v>20</v>
      </c>
      <c r="K131" s="65">
        <v>2020</v>
      </c>
      <c r="L131" s="201"/>
      <c r="M131" s="12">
        <v>1</v>
      </c>
      <c r="N131" s="12">
        <v>1338595</v>
      </c>
      <c r="O131" s="12" t="s">
        <v>870</v>
      </c>
      <c r="P131" s="12" t="s">
        <v>107</v>
      </c>
      <c r="Q131" s="64">
        <v>0</v>
      </c>
      <c r="R131" s="64">
        <v>0</v>
      </c>
      <c r="S131" s="64">
        <f t="shared" si="4"/>
        <v>0</v>
      </c>
      <c r="T131" s="12" t="s">
        <v>41</v>
      </c>
      <c r="U131" s="301" t="s">
        <v>2477</v>
      </c>
      <c r="V131" s="221" t="s">
        <v>48</v>
      </c>
      <c r="W131" s="221" t="s">
        <v>163</v>
      </c>
      <c r="X131" s="215" t="s">
        <v>50</v>
      </c>
    </row>
    <row r="132" spans="1:24" ht="128.25" hidden="1" customHeight="1">
      <c r="A132" s="37" t="s">
        <v>421</v>
      </c>
      <c r="B132" s="37" t="s">
        <v>831</v>
      </c>
      <c r="C132" s="37" t="s">
        <v>831</v>
      </c>
      <c r="D132" s="37" t="s">
        <v>915</v>
      </c>
      <c r="E132" s="37">
        <v>15</v>
      </c>
      <c r="F132" s="37" t="s">
        <v>893</v>
      </c>
      <c r="G132" s="37" t="s">
        <v>145</v>
      </c>
      <c r="H132" s="12" t="s">
        <v>36</v>
      </c>
      <c r="I132" s="37" t="s">
        <v>46</v>
      </c>
      <c r="J132" s="65">
        <v>80</v>
      </c>
      <c r="K132" s="65">
        <v>2020</v>
      </c>
      <c r="L132" s="201" t="s">
        <v>610</v>
      </c>
      <c r="M132" s="37">
        <v>1</v>
      </c>
      <c r="N132" s="37">
        <v>1787337</v>
      </c>
      <c r="O132" s="37" t="s">
        <v>914</v>
      </c>
      <c r="P132" s="37" t="s">
        <v>40</v>
      </c>
      <c r="Q132" s="60">
        <v>0</v>
      </c>
      <c r="R132" s="60">
        <v>0</v>
      </c>
      <c r="S132" s="60">
        <f t="shared" ref="S132:S195" si="6">(R132+Q132)*M132</f>
        <v>0</v>
      </c>
      <c r="T132" s="37" t="s">
        <v>145</v>
      </c>
      <c r="U132" s="37"/>
      <c r="V132" s="131" t="s">
        <v>148</v>
      </c>
      <c r="W132" s="131" t="s">
        <v>149</v>
      </c>
      <c r="X132" s="217"/>
    </row>
    <row r="133" spans="1:24" ht="128.25" hidden="1" customHeight="1">
      <c r="A133" s="37" t="s">
        <v>421</v>
      </c>
      <c r="B133" s="37" t="s">
        <v>831</v>
      </c>
      <c r="C133" s="37" t="s">
        <v>831</v>
      </c>
      <c r="D133" s="37" t="s">
        <v>848</v>
      </c>
      <c r="E133" s="37">
        <v>15</v>
      </c>
      <c r="F133" s="37" t="s">
        <v>893</v>
      </c>
      <c r="G133" s="37" t="s">
        <v>145</v>
      </c>
      <c r="H133" s="12" t="s">
        <v>36</v>
      </c>
      <c r="I133" s="37" t="s">
        <v>46</v>
      </c>
      <c r="J133" s="65">
        <v>390</v>
      </c>
      <c r="K133" s="65">
        <v>2020</v>
      </c>
      <c r="L133" s="201" t="s">
        <v>610</v>
      </c>
      <c r="M133" s="37">
        <v>1</v>
      </c>
      <c r="N133" s="37">
        <v>1517703</v>
      </c>
      <c r="O133" s="37" t="s">
        <v>953</v>
      </c>
      <c r="P133" s="37" t="s">
        <v>107</v>
      </c>
      <c r="Q133" s="60">
        <v>0</v>
      </c>
      <c r="R133" s="60">
        <v>0</v>
      </c>
      <c r="S133" s="60">
        <f t="shared" si="6"/>
        <v>0</v>
      </c>
      <c r="T133" s="37" t="s">
        <v>145</v>
      </c>
      <c r="U133" s="37"/>
      <c r="V133" s="131" t="s">
        <v>148</v>
      </c>
      <c r="W133" s="131" t="s">
        <v>149</v>
      </c>
      <c r="X133" s="217"/>
    </row>
    <row r="134" spans="1:24" ht="128.25" hidden="1" customHeight="1">
      <c r="A134" s="37" t="s">
        <v>421</v>
      </c>
      <c r="B134" s="37" t="s">
        <v>831</v>
      </c>
      <c r="C134" s="37" t="s">
        <v>831</v>
      </c>
      <c r="D134" s="37" t="s">
        <v>848</v>
      </c>
      <c r="E134" s="37">
        <v>15</v>
      </c>
      <c r="F134" s="37" t="s">
        <v>893</v>
      </c>
      <c r="G134" s="37" t="s">
        <v>145</v>
      </c>
      <c r="H134" s="12" t="s">
        <v>36</v>
      </c>
      <c r="I134" s="37" t="s">
        <v>46</v>
      </c>
      <c r="J134" s="65">
        <v>390</v>
      </c>
      <c r="K134" s="65">
        <v>2020</v>
      </c>
      <c r="L134" s="201" t="s">
        <v>610</v>
      </c>
      <c r="M134" s="37">
        <v>1</v>
      </c>
      <c r="N134" s="37">
        <v>1489723</v>
      </c>
      <c r="O134" s="37" t="s">
        <v>961</v>
      </c>
      <c r="P134" s="37" t="s">
        <v>107</v>
      </c>
      <c r="Q134" s="60">
        <v>0</v>
      </c>
      <c r="R134" s="60">
        <v>0</v>
      </c>
      <c r="S134" s="60">
        <f t="shared" si="6"/>
        <v>0</v>
      </c>
      <c r="T134" s="37" t="s">
        <v>145</v>
      </c>
      <c r="U134" s="37"/>
      <c r="V134" s="131" t="s">
        <v>148</v>
      </c>
      <c r="W134" s="131" t="s">
        <v>149</v>
      </c>
      <c r="X134" s="217"/>
    </row>
    <row r="135" spans="1:24" ht="128.25" hidden="1" customHeight="1">
      <c r="A135" s="37" t="s">
        <v>421</v>
      </c>
      <c r="B135" s="37" t="s">
        <v>831</v>
      </c>
      <c r="C135" s="37" t="s">
        <v>831</v>
      </c>
      <c r="D135" s="37" t="s">
        <v>848</v>
      </c>
      <c r="E135" s="37">
        <v>15</v>
      </c>
      <c r="F135" s="37" t="s">
        <v>893</v>
      </c>
      <c r="G135" s="37" t="s">
        <v>145</v>
      </c>
      <c r="H135" s="12" t="s">
        <v>36</v>
      </c>
      <c r="I135" s="37" t="s">
        <v>46</v>
      </c>
      <c r="J135" s="65">
        <v>40</v>
      </c>
      <c r="K135" s="65">
        <v>2020</v>
      </c>
      <c r="L135" s="201" t="s">
        <v>610</v>
      </c>
      <c r="M135" s="37">
        <v>1</v>
      </c>
      <c r="N135" s="37">
        <v>1802226</v>
      </c>
      <c r="O135" s="37" t="s">
        <v>894</v>
      </c>
      <c r="P135" s="37" t="s">
        <v>40</v>
      </c>
      <c r="Q135" s="60">
        <v>0</v>
      </c>
      <c r="R135" s="60">
        <v>0</v>
      </c>
      <c r="S135" s="60">
        <f t="shared" si="6"/>
        <v>0</v>
      </c>
      <c r="T135" s="37" t="s">
        <v>145</v>
      </c>
      <c r="U135" s="37"/>
      <c r="V135" s="131" t="s">
        <v>148</v>
      </c>
      <c r="W135" s="131" t="s">
        <v>149</v>
      </c>
      <c r="X135" s="217"/>
    </row>
    <row r="136" spans="1:24" ht="128.25" hidden="1" customHeight="1">
      <c r="A136" s="37" t="s">
        <v>421</v>
      </c>
      <c r="B136" s="37" t="s">
        <v>831</v>
      </c>
      <c r="C136" s="37" t="s">
        <v>831</v>
      </c>
      <c r="D136" s="37" t="s">
        <v>848</v>
      </c>
      <c r="E136" s="37">
        <v>15</v>
      </c>
      <c r="F136" s="37" t="s">
        <v>893</v>
      </c>
      <c r="G136" s="37" t="s">
        <v>145</v>
      </c>
      <c r="H136" s="12" t="s">
        <v>36</v>
      </c>
      <c r="I136" s="37" t="s">
        <v>46</v>
      </c>
      <c r="J136" s="65">
        <v>240</v>
      </c>
      <c r="K136" s="65">
        <v>2020</v>
      </c>
      <c r="L136" s="201" t="s">
        <v>610</v>
      </c>
      <c r="M136" s="37">
        <v>1</v>
      </c>
      <c r="N136" s="37">
        <v>1820502</v>
      </c>
      <c r="O136" s="37" t="s">
        <v>932</v>
      </c>
      <c r="P136" s="37" t="s">
        <v>40</v>
      </c>
      <c r="Q136" s="60">
        <v>0</v>
      </c>
      <c r="R136" s="60">
        <v>0</v>
      </c>
      <c r="S136" s="60">
        <f t="shared" si="6"/>
        <v>0</v>
      </c>
      <c r="T136" s="37" t="s">
        <v>145</v>
      </c>
      <c r="U136" s="37"/>
      <c r="V136" s="131" t="s">
        <v>148</v>
      </c>
      <c r="W136" s="131" t="s">
        <v>149</v>
      </c>
      <c r="X136" s="217"/>
    </row>
    <row r="137" spans="1:24" ht="128.25" hidden="1" customHeight="1">
      <c r="A137" s="37" t="s">
        <v>421</v>
      </c>
      <c r="B137" s="37" t="s">
        <v>831</v>
      </c>
      <c r="C137" s="37" t="s">
        <v>831</v>
      </c>
      <c r="D137" s="37" t="s">
        <v>848</v>
      </c>
      <c r="E137" s="37">
        <v>15</v>
      </c>
      <c r="F137" s="37" t="s">
        <v>893</v>
      </c>
      <c r="G137" s="37" t="s">
        <v>145</v>
      </c>
      <c r="H137" s="12" t="s">
        <v>36</v>
      </c>
      <c r="I137" s="37" t="s">
        <v>46</v>
      </c>
      <c r="J137" s="65">
        <v>80</v>
      </c>
      <c r="K137" s="65">
        <v>2020</v>
      </c>
      <c r="L137" s="201" t="s">
        <v>610</v>
      </c>
      <c r="M137" s="37">
        <v>1</v>
      </c>
      <c r="N137" s="37">
        <v>1820606</v>
      </c>
      <c r="O137" s="37" t="s">
        <v>962</v>
      </c>
      <c r="P137" s="37" t="s">
        <v>40</v>
      </c>
      <c r="Q137" s="60">
        <v>0</v>
      </c>
      <c r="R137" s="60">
        <v>0</v>
      </c>
      <c r="S137" s="60">
        <f t="shared" si="6"/>
        <v>0</v>
      </c>
      <c r="T137" s="37" t="s">
        <v>145</v>
      </c>
      <c r="U137" s="37"/>
      <c r="V137" s="131" t="s">
        <v>148</v>
      </c>
      <c r="W137" s="131" t="s">
        <v>149</v>
      </c>
      <c r="X137" s="217"/>
    </row>
    <row r="138" spans="1:24" ht="128.25" hidden="1" customHeight="1">
      <c r="A138" s="37" t="s">
        <v>421</v>
      </c>
      <c r="B138" s="37" t="s">
        <v>831</v>
      </c>
      <c r="C138" s="37" t="s">
        <v>843</v>
      </c>
      <c r="D138" s="37" t="s">
        <v>862</v>
      </c>
      <c r="E138" s="37">
        <v>15</v>
      </c>
      <c r="F138" s="37" t="s">
        <v>946</v>
      </c>
      <c r="G138" s="37" t="s">
        <v>35</v>
      </c>
      <c r="H138" s="12" t="s">
        <v>36</v>
      </c>
      <c r="I138" s="37" t="s">
        <v>91</v>
      </c>
      <c r="J138" s="65">
        <v>144</v>
      </c>
      <c r="K138" s="65">
        <v>2020</v>
      </c>
      <c r="L138" s="153"/>
      <c r="M138" s="37">
        <v>1</v>
      </c>
      <c r="N138" s="37">
        <v>1569054</v>
      </c>
      <c r="O138" s="37" t="s">
        <v>947</v>
      </c>
      <c r="P138" s="37" t="s">
        <v>107</v>
      </c>
      <c r="Q138" s="60">
        <v>0</v>
      </c>
      <c r="R138" s="60">
        <v>0</v>
      </c>
      <c r="S138" s="60">
        <f t="shared" si="6"/>
        <v>0</v>
      </c>
      <c r="T138" s="37" t="s">
        <v>41</v>
      </c>
      <c r="U138" s="131" t="s">
        <v>2233</v>
      </c>
      <c r="V138" s="131" t="s">
        <v>92</v>
      </c>
      <c r="W138" s="216" t="s">
        <v>517</v>
      </c>
      <c r="X138" s="217"/>
    </row>
    <row r="139" spans="1:24" ht="128.25" hidden="1" customHeight="1">
      <c r="A139" s="37" t="s">
        <v>421</v>
      </c>
      <c r="B139" s="37" t="s">
        <v>831</v>
      </c>
      <c r="C139" s="37" t="s">
        <v>843</v>
      </c>
      <c r="D139" s="37" t="s">
        <v>862</v>
      </c>
      <c r="E139" s="37">
        <v>15</v>
      </c>
      <c r="F139" s="37" t="s">
        <v>863</v>
      </c>
      <c r="G139" s="37" t="s">
        <v>35</v>
      </c>
      <c r="H139" s="12" t="s">
        <v>36</v>
      </c>
      <c r="I139" s="37" t="s">
        <v>850</v>
      </c>
      <c r="J139" s="65">
        <v>160</v>
      </c>
      <c r="K139" s="65">
        <v>2020</v>
      </c>
      <c r="L139" s="153"/>
      <c r="M139" s="37">
        <v>1</v>
      </c>
      <c r="N139" s="37">
        <v>1338595</v>
      </c>
      <c r="O139" s="37" t="s">
        <v>864</v>
      </c>
      <c r="P139" s="37" t="s">
        <v>107</v>
      </c>
      <c r="Q139" s="60">
        <v>2300</v>
      </c>
      <c r="R139" s="60">
        <v>0</v>
      </c>
      <c r="S139" s="60">
        <f t="shared" si="6"/>
        <v>2300</v>
      </c>
      <c r="T139" s="37" t="s">
        <v>41</v>
      </c>
      <c r="U139" s="131" t="s">
        <v>2234</v>
      </c>
      <c r="V139" s="131" t="s">
        <v>92</v>
      </c>
      <c r="W139" s="216" t="s">
        <v>517</v>
      </c>
      <c r="X139" s="217"/>
    </row>
    <row r="140" spans="1:24" s="42" customFormat="1" ht="128.25" hidden="1" customHeight="1">
      <c r="A140" s="12" t="s">
        <v>421</v>
      </c>
      <c r="B140" s="12" t="s">
        <v>831</v>
      </c>
      <c r="C140" s="12" t="s">
        <v>843</v>
      </c>
      <c r="D140" s="12" t="s">
        <v>848</v>
      </c>
      <c r="E140" s="12">
        <v>15</v>
      </c>
      <c r="F140" s="12" t="s">
        <v>865</v>
      </c>
      <c r="G140" s="12" t="s">
        <v>45</v>
      </c>
      <c r="H140" s="12" t="s">
        <v>36</v>
      </c>
      <c r="I140" s="12" t="s">
        <v>850</v>
      </c>
      <c r="J140" s="62">
        <v>24</v>
      </c>
      <c r="K140" s="65">
        <v>2020</v>
      </c>
      <c r="L140" s="153"/>
      <c r="M140" s="12">
        <v>1</v>
      </c>
      <c r="N140" s="12">
        <v>1338595</v>
      </c>
      <c r="O140" s="12" t="s">
        <v>864</v>
      </c>
      <c r="P140" s="12" t="s">
        <v>107</v>
      </c>
      <c r="Q140" s="64">
        <v>2200</v>
      </c>
      <c r="R140" s="64">
        <v>0</v>
      </c>
      <c r="S140" s="64">
        <f t="shared" si="6"/>
        <v>2200</v>
      </c>
      <c r="T140" s="12" t="s">
        <v>41</v>
      </c>
      <c r="U140" s="210" t="s">
        <v>45</v>
      </c>
      <c r="V140" s="131" t="s">
        <v>48</v>
      </c>
      <c r="W140" s="210" t="s">
        <v>49</v>
      </c>
      <c r="X140" s="215" t="s">
        <v>50</v>
      </c>
    </row>
    <row r="141" spans="1:24" ht="128.25" hidden="1" customHeight="1">
      <c r="A141" s="37" t="s">
        <v>421</v>
      </c>
      <c r="B141" s="37" t="s">
        <v>831</v>
      </c>
      <c r="C141" s="37" t="s">
        <v>843</v>
      </c>
      <c r="D141" s="37" t="s">
        <v>1000</v>
      </c>
      <c r="E141" s="37">
        <v>20</v>
      </c>
      <c r="F141" s="37" t="s">
        <v>1001</v>
      </c>
      <c r="G141" s="37" t="s">
        <v>35</v>
      </c>
      <c r="H141" s="12" t="s">
        <v>36</v>
      </c>
      <c r="I141" s="37" t="s">
        <v>846</v>
      </c>
      <c r="J141" s="65">
        <v>20</v>
      </c>
      <c r="K141" s="65">
        <v>2020</v>
      </c>
      <c r="L141" s="153"/>
      <c r="M141" s="37">
        <v>1</v>
      </c>
      <c r="N141" s="37">
        <v>1489675</v>
      </c>
      <c r="O141" s="37" t="s">
        <v>999</v>
      </c>
      <c r="P141" s="37" t="s">
        <v>107</v>
      </c>
      <c r="Q141" s="60">
        <v>2200</v>
      </c>
      <c r="R141" s="60">
        <v>0</v>
      </c>
      <c r="S141" s="60">
        <f t="shared" si="6"/>
        <v>2200</v>
      </c>
      <c r="T141" s="37" t="s">
        <v>41</v>
      </c>
      <c r="U141" s="37"/>
      <c r="V141" s="131" t="s">
        <v>48</v>
      </c>
      <c r="W141" s="216" t="s">
        <v>1002</v>
      </c>
      <c r="X141" s="217"/>
    </row>
    <row r="142" spans="1:24" s="42" customFormat="1" ht="128.25" hidden="1" customHeight="1">
      <c r="A142" s="12" t="s">
        <v>421</v>
      </c>
      <c r="B142" s="12" t="s">
        <v>853</v>
      </c>
      <c r="C142" s="12" t="s">
        <v>843</v>
      </c>
      <c r="D142" s="12" t="s">
        <v>848</v>
      </c>
      <c r="E142" s="12">
        <v>15</v>
      </c>
      <c r="F142" s="12" t="s">
        <v>854</v>
      </c>
      <c r="G142" s="12" t="s">
        <v>35</v>
      </c>
      <c r="H142" s="12" t="s">
        <v>36</v>
      </c>
      <c r="I142" s="12" t="s">
        <v>850</v>
      </c>
      <c r="J142" s="62">
        <v>20</v>
      </c>
      <c r="K142" s="65">
        <v>2020</v>
      </c>
      <c r="L142" s="153"/>
      <c r="M142" s="12">
        <v>1</v>
      </c>
      <c r="N142" s="12">
        <v>2264100</v>
      </c>
      <c r="O142" s="12" t="s">
        <v>912</v>
      </c>
      <c r="P142" s="12" t="s">
        <v>40</v>
      </c>
      <c r="Q142" s="64">
        <v>0</v>
      </c>
      <c r="R142" s="64">
        <v>0</v>
      </c>
      <c r="S142" s="64">
        <f t="shared" si="6"/>
        <v>0</v>
      </c>
      <c r="T142" s="12" t="s">
        <v>41</v>
      </c>
      <c r="U142" s="210" t="s">
        <v>2225</v>
      </c>
      <c r="V142" s="131" t="s">
        <v>92</v>
      </c>
      <c r="W142" s="210" t="s">
        <v>93</v>
      </c>
      <c r="X142" s="215"/>
    </row>
    <row r="143" spans="1:24" s="42" customFormat="1" ht="128.25" hidden="1" customHeight="1">
      <c r="A143" s="12" t="s">
        <v>421</v>
      </c>
      <c r="B143" s="12" t="s">
        <v>853</v>
      </c>
      <c r="C143" s="12" t="s">
        <v>843</v>
      </c>
      <c r="D143" s="12" t="s">
        <v>848</v>
      </c>
      <c r="E143" s="12">
        <v>15</v>
      </c>
      <c r="F143" s="12" t="s">
        <v>854</v>
      </c>
      <c r="G143" s="12" t="s">
        <v>35</v>
      </c>
      <c r="H143" s="12" t="s">
        <v>36</v>
      </c>
      <c r="I143" s="12" t="s">
        <v>850</v>
      </c>
      <c r="J143" s="62">
        <v>20</v>
      </c>
      <c r="K143" s="65">
        <v>2020</v>
      </c>
      <c r="L143" s="153"/>
      <c r="M143" s="12">
        <v>1</v>
      </c>
      <c r="N143" s="12">
        <v>232966</v>
      </c>
      <c r="O143" s="12" t="s">
        <v>855</v>
      </c>
      <c r="P143" s="12" t="s">
        <v>107</v>
      </c>
      <c r="Q143" s="64">
        <v>0</v>
      </c>
      <c r="R143" s="64">
        <v>0</v>
      </c>
      <c r="S143" s="64">
        <f t="shared" si="6"/>
        <v>0</v>
      </c>
      <c r="T143" s="12" t="s">
        <v>41</v>
      </c>
      <c r="U143" s="210" t="s">
        <v>2225</v>
      </c>
      <c r="V143" s="131" t="s">
        <v>92</v>
      </c>
      <c r="W143" s="210" t="s">
        <v>93</v>
      </c>
      <c r="X143" s="215"/>
    </row>
    <row r="144" spans="1:24" s="42" customFormat="1" ht="128.25" hidden="1" customHeight="1">
      <c r="A144" s="12" t="s">
        <v>421</v>
      </c>
      <c r="B144" s="12" t="s">
        <v>831</v>
      </c>
      <c r="C144" s="12" t="s">
        <v>843</v>
      </c>
      <c r="D144" s="12" t="s">
        <v>848</v>
      </c>
      <c r="E144" s="12">
        <v>15</v>
      </c>
      <c r="F144" s="12" t="s">
        <v>854</v>
      </c>
      <c r="G144" s="12" t="s">
        <v>35</v>
      </c>
      <c r="H144" s="12" t="s">
        <v>36</v>
      </c>
      <c r="I144" s="12" t="s">
        <v>850</v>
      </c>
      <c r="J144" s="62">
        <v>20</v>
      </c>
      <c r="K144" s="65">
        <v>2020</v>
      </c>
      <c r="L144" s="153"/>
      <c r="M144" s="12">
        <v>1</v>
      </c>
      <c r="N144" s="12">
        <v>1820153</v>
      </c>
      <c r="O144" s="12" t="s">
        <v>971</v>
      </c>
      <c r="P144" s="12" t="s">
        <v>40</v>
      </c>
      <c r="Q144" s="64">
        <v>0</v>
      </c>
      <c r="R144" s="64">
        <v>0</v>
      </c>
      <c r="S144" s="64">
        <f t="shared" si="6"/>
        <v>0</v>
      </c>
      <c r="T144" s="12" t="s">
        <v>41</v>
      </c>
      <c r="U144" s="210" t="s">
        <v>2225</v>
      </c>
      <c r="V144" s="131" t="s">
        <v>92</v>
      </c>
      <c r="W144" s="210" t="s">
        <v>93</v>
      </c>
      <c r="X144" s="215"/>
    </row>
    <row r="145" spans="1:24" ht="128.25" hidden="1" customHeight="1">
      <c r="A145" s="37" t="s">
        <v>421</v>
      </c>
      <c r="B145" s="37" t="s">
        <v>831</v>
      </c>
      <c r="C145" s="37" t="s">
        <v>875</v>
      </c>
      <c r="D145" s="37" t="s">
        <v>848</v>
      </c>
      <c r="E145" s="37">
        <v>15</v>
      </c>
      <c r="F145" s="37" t="s">
        <v>929</v>
      </c>
      <c r="G145" s="37" t="s">
        <v>145</v>
      </c>
      <c r="H145" s="12" t="s">
        <v>36</v>
      </c>
      <c r="I145" s="37" t="s">
        <v>46</v>
      </c>
      <c r="J145" s="65">
        <v>280</v>
      </c>
      <c r="K145" s="65" t="s">
        <v>930</v>
      </c>
      <c r="L145" s="65" t="s">
        <v>224</v>
      </c>
      <c r="M145" s="37">
        <v>1</v>
      </c>
      <c r="N145" s="37">
        <v>1489654</v>
      </c>
      <c r="O145" s="37" t="s">
        <v>928</v>
      </c>
      <c r="P145" s="37" t="s">
        <v>107</v>
      </c>
      <c r="Q145" s="60">
        <v>0</v>
      </c>
      <c r="R145" s="60">
        <v>0</v>
      </c>
      <c r="S145" s="60">
        <f t="shared" si="6"/>
        <v>0</v>
      </c>
      <c r="T145" s="37" t="s">
        <v>145</v>
      </c>
      <c r="U145" s="37" t="s">
        <v>995</v>
      </c>
      <c r="V145" s="131" t="s">
        <v>148</v>
      </c>
      <c r="W145" s="216" t="s">
        <v>931</v>
      </c>
      <c r="X145" s="217"/>
    </row>
    <row r="146" spans="1:24" ht="128.25" hidden="1" customHeight="1">
      <c r="A146" s="37" t="s">
        <v>421</v>
      </c>
      <c r="B146" s="37" t="s">
        <v>831</v>
      </c>
      <c r="C146" s="37" t="s">
        <v>875</v>
      </c>
      <c r="D146" s="37" t="s">
        <v>848</v>
      </c>
      <c r="E146" s="37">
        <v>15</v>
      </c>
      <c r="F146" s="37" t="s">
        <v>929</v>
      </c>
      <c r="G146" s="37" t="s">
        <v>145</v>
      </c>
      <c r="H146" s="12" t="s">
        <v>36</v>
      </c>
      <c r="I146" s="37" t="s">
        <v>46</v>
      </c>
      <c r="J146" s="65">
        <v>360</v>
      </c>
      <c r="K146" s="65" t="s">
        <v>985</v>
      </c>
      <c r="L146" s="201" t="s">
        <v>152</v>
      </c>
      <c r="M146" s="37">
        <v>1</v>
      </c>
      <c r="N146" s="37">
        <v>1822746</v>
      </c>
      <c r="O146" s="37" t="s">
        <v>984</v>
      </c>
      <c r="P146" s="37" t="s">
        <v>40</v>
      </c>
      <c r="Q146" s="60">
        <v>0</v>
      </c>
      <c r="R146" s="60">
        <v>0</v>
      </c>
      <c r="S146" s="60">
        <f t="shared" si="6"/>
        <v>0</v>
      </c>
      <c r="T146" s="37" t="s">
        <v>145</v>
      </c>
      <c r="U146" s="37" t="s">
        <v>995</v>
      </c>
      <c r="V146" s="131" t="s">
        <v>148</v>
      </c>
      <c r="W146" s="216" t="s">
        <v>931</v>
      </c>
      <c r="X146" s="217"/>
    </row>
    <row r="147" spans="1:24" s="42" customFormat="1" ht="128.25" hidden="1" customHeight="1">
      <c r="A147" s="12" t="s">
        <v>421</v>
      </c>
      <c r="B147" s="12" t="s">
        <v>831</v>
      </c>
      <c r="C147" s="12" t="s">
        <v>831</v>
      </c>
      <c r="D147" s="12" t="s">
        <v>872</v>
      </c>
      <c r="E147" s="12">
        <v>15</v>
      </c>
      <c r="F147" s="12" t="s">
        <v>873</v>
      </c>
      <c r="G147" s="12" t="s">
        <v>45</v>
      </c>
      <c r="H147" s="12" t="s">
        <v>36</v>
      </c>
      <c r="I147" s="12" t="s">
        <v>37</v>
      </c>
      <c r="J147" s="62">
        <v>24</v>
      </c>
      <c r="K147" s="65">
        <v>2020</v>
      </c>
      <c r="L147" s="201"/>
      <c r="M147" s="12">
        <v>1</v>
      </c>
      <c r="N147" s="12">
        <v>1517703</v>
      </c>
      <c r="O147" s="12" t="s">
        <v>953</v>
      </c>
      <c r="P147" s="12" t="s">
        <v>107</v>
      </c>
      <c r="Q147" s="64">
        <v>2800</v>
      </c>
      <c r="R147" s="64">
        <v>0</v>
      </c>
      <c r="S147" s="64">
        <f t="shared" si="6"/>
        <v>2800</v>
      </c>
      <c r="T147" s="12" t="s">
        <v>41</v>
      </c>
      <c r="U147" s="210" t="s">
        <v>2225</v>
      </c>
      <c r="V147" s="131" t="s">
        <v>92</v>
      </c>
      <c r="W147" s="210" t="s">
        <v>93</v>
      </c>
      <c r="X147" s="215" t="s">
        <v>50</v>
      </c>
    </row>
    <row r="148" spans="1:24" s="42" customFormat="1" ht="128.25" hidden="1" customHeight="1">
      <c r="A148" s="12" t="s">
        <v>421</v>
      </c>
      <c r="B148" s="12" t="s">
        <v>831</v>
      </c>
      <c r="C148" s="12" t="s">
        <v>831</v>
      </c>
      <c r="D148" s="12" t="s">
        <v>872</v>
      </c>
      <c r="E148" s="12">
        <v>15</v>
      </c>
      <c r="F148" s="12" t="s">
        <v>873</v>
      </c>
      <c r="G148" s="12" t="s">
        <v>45</v>
      </c>
      <c r="H148" s="12" t="s">
        <v>36</v>
      </c>
      <c r="I148" s="12" t="s">
        <v>37</v>
      </c>
      <c r="J148" s="62">
        <v>24</v>
      </c>
      <c r="K148" s="65">
        <v>2020</v>
      </c>
      <c r="L148" s="201"/>
      <c r="M148" s="12">
        <v>1</v>
      </c>
      <c r="N148" s="12">
        <v>1494153</v>
      </c>
      <c r="O148" s="12" t="s">
        <v>959</v>
      </c>
      <c r="P148" s="12" t="s">
        <v>107</v>
      </c>
      <c r="Q148" s="64">
        <v>2800</v>
      </c>
      <c r="R148" s="64">
        <v>0</v>
      </c>
      <c r="S148" s="64">
        <f t="shared" si="6"/>
        <v>2800</v>
      </c>
      <c r="T148" s="12" t="s">
        <v>41</v>
      </c>
      <c r="U148" s="210" t="s">
        <v>2225</v>
      </c>
      <c r="V148" s="131" t="s">
        <v>92</v>
      </c>
      <c r="W148" s="210" t="s">
        <v>93</v>
      </c>
      <c r="X148" s="215" t="s">
        <v>50</v>
      </c>
    </row>
    <row r="149" spans="1:24" s="42" customFormat="1" ht="128.25" hidden="1" customHeight="1">
      <c r="A149" s="12" t="s">
        <v>421</v>
      </c>
      <c r="B149" s="12" t="s">
        <v>831</v>
      </c>
      <c r="C149" s="12" t="s">
        <v>831</v>
      </c>
      <c r="D149" s="12" t="s">
        <v>872</v>
      </c>
      <c r="E149" s="12">
        <v>15</v>
      </c>
      <c r="F149" s="12" t="s">
        <v>873</v>
      </c>
      <c r="G149" s="12" t="s">
        <v>45</v>
      </c>
      <c r="H149" s="12" t="s">
        <v>36</v>
      </c>
      <c r="I149" s="12" t="s">
        <v>37</v>
      </c>
      <c r="J149" s="62">
        <v>24</v>
      </c>
      <c r="K149" s="65">
        <v>2020</v>
      </c>
      <c r="L149" s="201"/>
      <c r="M149" s="12">
        <v>1</v>
      </c>
      <c r="N149" s="12">
        <v>1517696</v>
      </c>
      <c r="O149" s="12" t="s">
        <v>883</v>
      </c>
      <c r="P149" s="12" t="s">
        <v>107</v>
      </c>
      <c r="Q149" s="64">
        <v>2800</v>
      </c>
      <c r="R149" s="64">
        <v>0</v>
      </c>
      <c r="S149" s="64">
        <f t="shared" si="6"/>
        <v>2800</v>
      </c>
      <c r="T149" s="12" t="s">
        <v>41</v>
      </c>
      <c r="U149" s="210" t="s">
        <v>2225</v>
      </c>
      <c r="V149" s="131" t="s">
        <v>92</v>
      </c>
      <c r="W149" s="210" t="s">
        <v>93</v>
      </c>
      <c r="X149" s="215" t="s">
        <v>50</v>
      </c>
    </row>
    <row r="150" spans="1:24" s="42" customFormat="1" ht="128.25" hidden="1" customHeight="1">
      <c r="A150" s="12" t="s">
        <v>421</v>
      </c>
      <c r="B150" s="12" t="s">
        <v>831</v>
      </c>
      <c r="C150" s="12" t="s">
        <v>831</v>
      </c>
      <c r="D150" s="12" t="s">
        <v>872</v>
      </c>
      <c r="E150" s="12">
        <v>15</v>
      </c>
      <c r="F150" s="12" t="s">
        <v>873</v>
      </c>
      <c r="G150" s="12" t="s">
        <v>45</v>
      </c>
      <c r="H150" s="12" t="s">
        <v>36</v>
      </c>
      <c r="I150" s="12" t="s">
        <v>37</v>
      </c>
      <c r="J150" s="62">
        <v>24</v>
      </c>
      <c r="K150" s="65">
        <v>2020</v>
      </c>
      <c r="L150" s="201"/>
      <c r="M150" s="12">
        <v>1</v>
      </c>
      <c r="N150" s="12">
        <v>2264106</v>
      </c>
      <c r="O150" s="12" t="s">
        <v>943</v>
      </c>
      <c r="P150" s="12" t="s">
        <v>40</v>
      </c>
      <c r="Q150" s="64">
        <v>2800</v>
      </c>
      <c r="R150" s="64">
        <v>0</v>
      </c>
      <c r="S150" s="64">
        <f t="shared" si="6"/>
        <v>2800</v>
      </c>
      <c r="T150" s="12" t="s">
        <v>41</v>
      </c>
      <c r="U150" s="210" t="s">
        <v>2225</v>
      </c>
      <c r="V150" s="131" t="s">
        <v>92</v>
      </c>
      <c r="W150" s="210" t="s">
        <v>93</v>
      </c>
      <c r="X150" s="215" t="s">
        <v>50</v>
      </c>
    </row>
    <row r="151" spans="1:24" s="42" customFormat="1" ht="128.25" hidden="1" customHeight="1">
      <c r="A151" s="12" t="s">
        <v>421</v>
      </c>
      <c r="B151" s="12" t="s">
        <v>831</v>
      </c>
      <c r="C151" s="12" t="s">
        <v>831</v>
      </c>
      <c r="D151" s="12" t="s">
        <v>872</v>
      </c>
      <c r="E151" s="12">
        <v>15</v>
      </c>
      <c r="F151" s="12" t="s">
        <v>873</v>
      </c>
      <c r="G151" s="12" t="s">
        <v>45</v>
      </c>
      <c r="H151" s="12" t="s">
        <v>36</v>
      </c>
      <c r="I151" s="12" t="s">
        <v>37</v>
      </c>
      <c r="J151" s="62">
        <v>24</v>
      </c>
      <c r="K151" s="65">
        <v>2020</v>
      </c>
      <c r="L151" s="201"/>
      <c r="M151" s="12">
        <v>1</v>
      </c>
      <c r="N151" s="12">
        <v>1921295</v>
      </c>
      <c r="O151" s="12" t="s">
        <v>945</v>
      </c>
      <c r="P151" s="12" t="s">
        <v>40</v>
      </c>
      <c r="Q151" s="64">
        <v>2800</v>
      </c>
      <c r="R151" s="64">
        <v>0</v>
      </c>
      <c r="S151" s="64">
        <f t="shared" si="6"/>
        <v>2800</v>
      </c>
      <c r="T151" s="12" t="s">
        <v>41</v>
      </c>
      <c r="U151" s="210" t="s">
        <v>2225</v>
      </c>
      <c r="V151" s="131" t="s">
        <v>92</v>
      </c>
      <c r="W151" s="210" t="s">
        <v>93</v>
      </c>
      <c r="X151" s="215" t="s">
        <v>50</v>
      </c>
    </row>
    <row r="152" spans="1:24" s="42" customFormat="1" ht="128.25" hidden="1" customHeight="1">
      <c r="A152" s="12" t="s">
        <v>421</v>
      </c>
      <c r="B152" s="12" t="s">
        <v>831</v>
      </c>
      <c r="C152" s="12" t="s">
        <v>831</v>
      </c>
      <c r="D152" s="12" t="s">
        <v>872</v>
      </c>
      <c r="E152" s="12">
        <v>15</v>
      </c>
      <c r="F152" s="12" t="s">
        <v>873</v>
      </c>
      <c r="G152" s="12" t="s">
        <v>45</v>
      </c>
      <c r="H152" s="12" t="s">
        <v>36</v>
      </c>
      <c r="I152" s="12" t="s">
        <v>37</v>
      </c>
      <c r="J152" s="62">
        <v>24</v>
      </c>
      <c r="K152" s="65">
        <v>2020</v>
      </c>
      <c r="L152" s="201"/>
      <c r="M152" s="12">
        <v>1</v>
      </c>
      <c r="N152" s="12">
        <v>3003010</v>
      </c>
      <c r="O152" s="12" t="s">
        <v>989</v>
      </c>
      <c r="P152" s="12" t="s">
        <v>40</v>
      </c>
      <c r="Q152" s="64">
        <v>2800</v>
      </c>
      <c r="R152" s="64">
        <v>0</v>
      </c>
      <c r="S152" s="64">
        <f t="shared" si="6"/>
        <v>2800</v>
      </c>
      <c r="T152" s="12" t="s">
        <v>41</v>
      </c>
      <c r="U152" s="210" t="s">
        <v>2225</v>
      </c>
      <c r="V152" s="131" t="s">
        <v>92</v>
      </c>
      <c r="W152" s="210" t="s">
        <v>93</v>
      </c>
      <c r="X152" s="215" t="s">
        <v>50</v>
      </c>
    </row>
    <row r="153" spans="1:24" s="42" customFormat="1" ht="128.25" hidden="1" customHeight="1">
      <c r="A153" s="12" t="s">
        <v>421</v>
      </c>
      <c r="B153" s="12" t="s">
        <v>831</v>
      </c>
      <c r="C153" s="12" t="s">
        <v>831</v>
      </c>
      <c r="D153" s="12" t="s">
        <v>872</v>
      </c>
      <c r="E153" s="12">
        <v>15</v>
      </c>
      <c r="F153" s="12" t="s">
        <v>873</v>
      </c>
      <c r="G153" s="12" t="s">
        <v>45</v>
      </c>
      <c r="H153" s="12" t="s">
        <v>36</v>
      </c>
      <c r="I153" s="12" t="s">
        <v>37</v>
      </c>
      <c r="J153" s="62">
        <v>24</v>
      </c>
      <c r="K153" s="65">
        <v>2020</v>
      </c>
      <c r="L153" s="201"/>
      <c r="M153" s="12">
        <v>1</v>
      </c>
      <c r="N153" s="12">
        <v>1519430</v>
      </c>
      <c r="O153" s="12" t="s">
        <v>882</v>
      </c>
      <c r="P153" s="12" t="s">
        <v>107</v>
      </c>
      <c r="Q153" s="64">
        <v>2800</v>
      </c>
      <c r="R153" s="64">
        <v>0</v>
      </c>
      <c r="S153" s="64">
        <f t="shared" si="6"/>
        <v>2800</v>
      </c>
      <c r="T153" s="12" t="s">
        <v>41</v>
      </c>
      <c r="U153" s="210" t="s">
        <v>2225</v>
      </c>
      <c r="V153" s="131" t="s">
        <v>92</v>
      </c>
      <c r="W153" s="210" t="s">
        <v>93</v>
      </c>
      <c r="X153" s="215" t="s">
        <v>50</v>
      </c>
    </row>
    <row r="154" spans="1:24" s="42" customFormat="1" ht="128.25" hidden="1" customHeight="1">
      <c r="A154" s="12" t="s">
        <v>421</v>
      </c>
      <c r="B154" s="12" t="s">
        <v>831</v>
      </c>
      <c r="C154" s="12" t="s">
        <v>831</v>
      </c>
      <c r="D154" s="12" t="s">
        <v>872</v>
      </c>
      <c r="E154" s="12">
        <v>15</v>
      </c>
      <c r="F154" s="12" t="s">
        <v>873</v>
      </c>
      <c r="G154" s="12" t="s">
        <v>45</v>
      </c>
      <c r="H154" s="12" t="s">
        <v>36</v>
      </c>
      <c r="I154" s="12" t="s">
        <v>37</v>
      </c>
      <c r="J154" s="62">
        <v>24</v>
      </c>
      <c r="K154" s="65">
        <v>2020</v>
      </c>
      <c r="L154" s="201"/>
      <c r="M154" s="12">
        <v>1</v>
      </c>
      <c r="N154" s="12">
        <v>1062999</v>
      </c>
      <c r="O154" s="12" t="s">
        <v>874</v>
      </c>
      <c r="P154" s="12" t="s">
        <v>40</v>
      </c>
      <c r="Q154" s="64">
        <v>2800</v>
      </c>
      <c r="R154" s="64">
        <v>0</v>
      </c>
      <c r="S154" s="64">
        <f t="shared" si="6"/>
        <v>2800</v>
      </c>
      <c r="T154" s="12" t="s">
        <v>41</v>
      </c>
      <c r="U154" s="210" t="s">
        <v>2225</v>
      </c>
      <c r="V154" s="131" t="s">
        <v>92</v>
      </c>
      <c r="W154" s="210" t="s">
        <v>93</v>
      </c>
      <c r="X154" s="215" t="s">
        <v>50</v>
      </c>
    </row>
    <row r="155" spans="1:24" s="42" customFormat="1" ht="128.25" hidden="1" customHeight="1">
      <c r="A155" s="12" t="s">
        <v>421</v>
      </c>
      <c r="B155" s="12" t="s">
        <v>831</v>
      </c>
      <c r="C155" s="12" t="s">
        <v>831</v>
      </c>
      <c r="D155" s="12" t="s">
        <v>872</v>
      </c>
      <c r="E155" s="12">
        <v>15</v>
      </c>
      <c r="F155" s="12" t="s">
        <v>873</v>
      </c>
      <c r="G155" s="12" t="s">
        <v>45</v>
      </c>
      <c r="H155" s="12" t="s">
        <v>36</v>
      </c>
      <c r="I155" s="12" t="s">
        <v>37</v>
      </c>
      <c r="J155" s="62">
        <v>24</v>
      </c>
      <c r="K155" s="65">
        <v>2020</v>
      </c>
      <c r="L155" s="201"/>
      <c r="M155" s="12">
        <v>1</v>
      </c>
      <c r="N155" s="12">
        <v>1491635</v>
      </c>
      <c r="O155" s="12" t="s">
        <v>905</v>
      </c>
      <c r="P155" s="12" t="s">
        <v>107</v>
      </c>
      <c r="Q155" s="64">
        <v>2800</v>
      </c>
      <c r="R155" s="64">
        <v>0</v>
      </c>
      <c r="S155" s="64">
        <f t="shared" si="6"/>
        <v>2800</v>
      </c>
      <c r="T155" s="12" t="s">
        <v>41</v>
      </c>
      <c r="U155" s="210" t="s">
        <v>2225</v>
      </c>
      <c r="V155" s="131" t="s">
        <v>92</v>
      </c>
      <c r="W155" s="210" t="s">
        <v>93</v>
      </c>
      <c r="X155" s="215" t="s">
        <v>50</v>
      </c>
    </row>
    <row r="156" spans="1:24" s="42" customFormat="1" ht="128.25" hidden="1" customHeight="1">
      <c r="A156" s="12" t="s">
        <v>421</v>
      </c>
      <c r="B156" s="12" t="s">
        <v>831</v>
      </c>
      <c r="C156" s="12" t="s">
        <v>831</v>
      </c>
      <c r="D156" s="12" t="s">
        <v>872</v>
      </c>
      <c r="E156" s="12">
        <v>15</v>
      </c>
      <c r="F156" s="12" t="s">
        <v>873</v>
      </c>
      <c r="G156" s="12" t="s">
        <v>45</v>
      </c>
      <c r="H156" s="12" t="s">
        <v>36</v>
      </c>
      <c r="I156" s="12" t="s">
        <v>37</v>
      </c>
      <c r="J156" s="62">
        <v>24</v>
      </c>
      <c r="K156" s="65">
        <v>2020</v>
      </c>
      <c r="L156" s="201"/>
      <c r="M156" s="12">
        <v>1</v>
      </c>
      <c r="N156" s="12">
        <v>2089453</v>
      </c>
      <c r="O156" s="12" t="s">
        <v>900</v>
      </c>
      <c r="P156" s="12" t="s">
        <v>40</v>
      </c>
      <c r="Q156" s="64">
        <v>2800</v>
      </c>
      <c r="R156" s="64">
        <v>0</v>
      </c>
      <c r="S156" s="64">
        <f t="shared" si="6"/>
        <v>2800</v>
      </c>
      <c r="T156" s="12" t="s">
        <v>41</v>
      </c>
      <c r="U156" s="210" t="s">
        <v>2225</v>
      </c>
      <c r="V156" s="131" t="s">
        <v>92</v>
      </c>
      <c r="W156" s="210" t="s">
        <v>93</v>
      </c>
      <c r="X156" s="215" t="s">
        <v>50</v>
      </c>
    </row>
    <row r="157" spans="1:24" s="42" customFormat="1" ht="128.25" hidden="1" customHeight="1">
      <c r="A157" s="12" t="s">
        <v>421</v>
      </c>
      <c r="B157" s="12" t="s">
        <v>831</v>
      </c>
      <c r="C157" s="12" t="s">
        <v>857</v>
      </c>
      <c r="D157" s="12" t="s">
        <v>872</v>
      </c>
      <c r="E157" s="12">
        <v>15</v>
      </c>
      <c r="F157" s="12" t="s">
        <v>873</v>
      </c>
      <c r="G157" s="12" t="s">
        <v>45</v>
      </c>
      <c r="H157" s="12" t="s">
        <v>36</v>
      </c>
      <c r="I157" s="12" t="s">
        <v>37</v>
      </c>
      <c r="J157" s="62">
        <v>24</v>
      </c>
      <c r="K157" s="65">
        <v>2020</v>
      </c>
      <c r="L157" s="201"/>
      <c r="M157" s="12">
        <v>1</v>
      </c>
      <c r="N157" s="12">
        <v>1491856</v>
      </c>
      <c r="O157" s="12" t="s">
        <v>917</v>
      </c>
      <c r="P157" s="12" t="s">
        <v>107</v>
      </c>
      <c r="Q157" s="64">
        <v>2800</v>
      </c>
      <c r="R157" s="64">
        <v>0</v>
      </c>
      <c r="S157" s="64">
        <f t="shared" si="6"/>
        <v>2800</v>
      </c>
      <c r="T157" s="12" t="s">
        <v>41</v>
      </c>
      <c r="U157" s="210" t="s">
        <v>2225</v>
      </c>
      <c r="V157" s="131" t="s">
        <v>92</v>
      </c>
      <c r="W157" s="210" t="s">
        <v>93</v>
      </c>
      <c r="X157" s="215" t="s">
        <v>50</v>
      </c>
    </row>
    <row r="158" spans="1:24" s="42" customFormat="1" ht="128.25" hidden="1" customHeight="1">
      <c r="A158" s="12" t="s">
        <v>421</v>
      </c>
      <c r="B158" s="12" t="s">
        <v>831</v>
      </c>
      <c r="C158" s="12" t="s">
        <v>857</v>
      </c>
      <c r="D158" s="12" t="s">
        <v>872</v>
      </c>
      <c r="E158" s="12">
        <v>15</v>
      </c>
      <c r="F158" s="12" t="s">
        <v>873</v>
      </c>
      <c r="G158" s="12" t="s">
        <v>45</v>
      </c>
      <c r="H158" s="12" t="s">
        <v>36</v>
      </c>
      <c r="I158" s="12" t="s">
        <v>37</v>
      </c>
      <c r="J158" s="62">
        <v>24</v>
      </c>
      <c r="K158" s="65">
        <v>2020</v>
      </c>
      <c r="L158" s="201"/>
      <c r="M158" s="12">
        <v>1</v>
      </c>
      <c r="N158" s="12">
        <v>1914473</v>
      </c>
      <c r="O158" s="12" t="s">
        <v>891</v>
      </c>
      <c r="P158" s="12" t="s">
        <v>40</v>
      </c>
      <c r="Q158" s="64">
        <v>2800</v>
      </c>
      <c r="R158" s="64">
        <v>0</v>
      </c>
      <c r="S158" s="64">
        <f t="shared" si="6"/>
        <v>2800</v>
      </c>
      <c r="T158" s="12" t="s">
        <v>41</v>
      </c>
      <c r="U158" s="210" t="s">
        <v>2225</v>
      </c>
      <c r="V158" s="131" t="s">
        <v>92</v>
      </c>
      <c r="W158" s="210" t="s">
        <v>93</v>
      </c>
      <c r="X158" s="215" t="s">
        <v>50</v>
      </c>
    </row>
    <row r="159" spans="1:24" s="42" customFormat="1" ht="128.25" hidden="1" customHeight="1">
      <c r="A159" s="12" t="s">
        <v>421</v>
      </c>
      <c r="B159" s="12" t="s">
        <v>831</v>
      </c>
      <c r="C159" s="12" t="s">
        <v>831</v>
      </c>
      <c r="D159" s="12" t="s">
        <v>872</v>
      </c>
      <c r="E159" s="12">
        <v>15</v>
      </c>
      <c r="F159" s="12" t="s">
        <v>873</v>
      </c>
      <c r="G159" s="12" t="s">
        <v>45</v>
      </c>
      <c r="H159" s="12" t="s">
        <v>36</v>
      </c>
      <c r="I159" s="12" t="s">
        <v>37</v>
      </c>
      <c r="J159" s="62">
        <v>24</v>
      </c>
      <c r="K159" s="65">
        <v>2020</v>
      </c>
      <c r="L159" s="201"/>
      <c r="M159" s="12">
        <v>1</v>
      </c>
      <c r="N159" s="12">
        <v>1489667</v>
      </c>
      <c r="O159" s="12" t="s">
        <v>978</v>
      </c>
      <c r="P159" s="12" t="s">
        <v>107</v>
      </c>
      <c r="Q159" s="64">
        <v>2800</v>
      </c>
      <c r="R159" s="64">
        <v>0</v>
      </c>
      <c r="S159" s="64">
        <f t="shared" si="6"/>
        <v>2800</v>
      </c>
      <c r="T159" s="12" t="s">
        <v>41</v>
      </c>
      <c r="U159" s="210" t="s">
        <v>2225</v>
      </c>
      <c r="V159" s="131" t="s">
        <v>92</v>
      </c>
      <c r="W159" s="210" t="s">
        <v>93</v>
      </c>
      <c r="X159" s="215" t="s">
        <v>50</v>
      </c>
    </row>
    <row r="160" spans="1:24" s="42" customFormat="1" ht="128.25" hidden="1" customHeight="1">
      <c r="A160" s="12" t="s">
        <v>421</v>
      </c>
      <c r="B160" s="12" t="s">
        <v>831</v>
      </c>
      <c r="C160" s="12" t="s">
        <v>875</v>
      </c>
      <c r="D160" s="12" t="s">
        <v>897</v>
      </c>
      <c r="E160" s="12">
        <v>20</v>
      </c>
      <c r="F160" s="12" t="s">
        <v>528</v>
      </c>
      <c r="G160" s="12" t="s">
        <v>45</v>
      </c>
      <c r="H160" s="12" t="s">
        <v>36</v>
      </c>
      <c r="I160" s="12" t="s">
        <v>37</v>
      </c>
      <c r="J160" s="62">
        <v>40</v>
      </c>
      <c r="K160" s="65">
        <v>2020</v>
      </c>
      <c r="L160" s="201"/>
      <c r="M160" s="12">
        <v>1</v>
      </c>
      <c r="N160" s="12">
        <v>1093234</v>
      </c>
      <c r="O160" s="12" t="s">
        <v>990</v>
      </c>
      <c r="P160" s="12" t="s">
        <v>107</v>
      </c>
      <c r="Q160" s="64">
        <v>1500</v>
      </c>
      <c r="R160" s="64">
        <v>0</v>
      </c>
      <c r="S160" s="64">
        <f t="shared" si="6"/>
        <v>1500</v>
      </c>
      <c r="T160" s="12" t="s">
        <v>41</v>
      </c>
      <c r="U160" s="210" t="s">
        <v>45</v>
      </c>
      <c r="V160" s="221" t="s">
        <v>48</v>
      </c>
      <c r="W160" s="221" t="s">
        <v>163</v>
      </c>
      <c r="X160" s="215" t="s">
        <v>50</v>
      </c>
    </row>
    <row r="161" spans="1:24" s="42" customFormat="1" ht="128.25" hidden="1" customHeight="1">
      <c r="A161" s="12" t="s">
        <v>421</v>
      </c>
      <c r="B161" s="12" t="s">
        <v>831</v>
      </c>
      <c r="C161" s="12" t="s">
        <v>875</v>
      </c>
      <c r="D161" s="12" t="s">
        <v>897</v>
      </c>
      <c r="E161" s="12">
        <v>20</v>
      </c>
      <c r="F161" s="12" t="s">
        <v>528</v>
      </c>
      <c r="G161" s="12" t="s">
        <v>45</v>
      </c>
      <c r="H161" s="12" t="s">
        <v>36</v>
      </c>
      <c r="I161" s="12" t="s">
        <v>37</v>
      </c>
      <c r="J161" s="62">
        <v>40</v>
      </c>
      <c r="K161" s="65">
        <v>2020</v>
      </c>
      <c r="L161" s="201"/>
      <c r="M161" s="12">
        <v>1</v>
      </c>
      <c r="N161" s="12">
        <v>1582129</v>
      </c>
      <c r="O161" s="12" t="s">
        <v>896</v>
      </c>
      <c r="P161" s="12" t="s">
        <v>40</v>
      </c>
      <c r="Q161" s="64">
        <v>1500</v>
      </c>
      <c r="R161" s="64">
        <v>0</v>
      </c>
      <c r="S161" s="64">
        <f t="shared" si="6"/>
        <v>1500</v>
      </c>
      <c r="T161" s="12" t="s">
        <v>41</v>
      </c>
      <c r="U161" s="210" t="s">
        <v>45</v>
      </c>
      <c r="V161" s="221" t="s">
        <v>48</v>
      </c>
      <c r="W161" s="221" t="s">
        <v>163</v>
      </c>
      <c r="X161" s="215" t="s">
        <v>50</v>
      </c>
    </row>
    <row r="162" spans="1:24" s="42" customFormat="1" ht="128.25" hidden="1" customHeight="1">
      <c r="A162" s="12" t="s">
        <v>421</v>
      </c>
      <c r="B162" s="12" t="s">
        <v>831</v>
      </c>
      <c r="C162" s="12" t="s">
        <v>875</v>
      </c>
      <c r="D162" s="12" t="s">
        <v>897</v>
      </c>
      <c r="E162" s="12">
        <v>20</v>
      </c>
      <c r="F162" s="12" t="s">
        <v>528</v>
      </c>
      <c r="G162" s="12" t="s">
        <v>45</v>
      </c>
      <c r="H162" s="12" t="s">
        <v>36</v>
      </c>
      <c r="I162" s="12" t="s">
        <v>37</v>
      </c>
      <c r="J162" s="62">
        <v>40</v>
      </c>
      <c r="K162" s="65">
        <v>2020</v>
      </c>
      <c r="L162" s="201"/>
      <c r="M162" s="12">
        <v>1</v>
      </c>
      <c r="N162" s="12">
        <v>3006329</v>
      </c>
      <c r="O162" s="12" t="s">
        <v>952</v>
      </c>
      <c r="P162" s="12" t="s">
        <v>40</v>
      </c>
      <c r="Q162" s="64">
        <v>1500</v>
      </c>
      <c r="R162" s="64">
        <v>0</v>
      </c>
      <c r="S162" s="64">
        <f t="shared" si="6"/>
        <v>1500</v>
      </c>
      <c r="T162" s="12" t="s">
        <v>41</v>
      </c>
      <c r="U162" s="210" t="s">
        <v>45</v>
      </c>
      <c r="V162" s="221" t="s">
        <v>48</v>
      </c>
      <c r="W162" s="221" t="s">
        <v>163</v>
      </c>
      <c r="X162" s="215" t="s">
        <v>50</v>
      </c>
    </row>
    <row r="163" spans="1:24" s="42" customFormat="1" ht="128.25" hidden="1" customHeight="1">
      <c r="A163" s="12" t="s">
        <v>421</v>
      </c>
      <c r="B163" s="12" t="s">
        <v>831</v>
      </c>
      <c r="C163" s="12" t="s">
        <v>875</v>
      </c>
      <c r="D163" s="12" t="s">
        <v>897</v>
      </c>
      <c r="E163" s="12">
        <v>20</v>
      </c>
      <c r="F163" s="12" t="s">
        <v>528</v>
      </c>
      <c r="G163" s="12" t="s">
        <v>45</v>
      </c>
      <c r="H163" s="12" t="s">
        <v>36</v>
      </c>
      <c r="I163" s="12" t="s">
        <v>37</v>
      </c>
      <c r="J163" s="62">
        <v>40</v>
      </c>
      <c r="K163" s="65">
        <v>2020</v>
      </c>
      <c r="L163" s="201"/>
      <c r="M163" s="12">
        <v>1</v>
      </c>
      <c r="N163" s="12">
        <v>1821266</v>
      </c>
      <c r="O163" s="12" t="s">
        <v>939</v>
      </c>
      <c r="P163" s="12" t="s">
        <v>40</v>
      </c>
      <c r="Q163" s="64">
        <v>1500</v>
      </c>
      <c r="R163" s="64">
        <v>0</v>
      </c>
      <c r="S163" s="64">
        <f t="shared" si="6"/>
        <v>1500</v>
      </c>
      <c r="T163" s="12" t="s">
        <v>41</v>
      </c>
      <c r="U163" s="210" t="s">
        <v>45</v>
      </c>
      <c r="V163" s="221" t="s">
        <v>48</v>
      </c>
      <c r="W163" s="221" t="s">
        <v>163</v>
      </c>
      <c r="X163" s="215" t="s">
        <v>50</v>
      </c>
    </row>
    <row r="164" spans="1:24" s="42" customFormat="1" ht="128.25" hidden="1" customHeight="1">
      <c r="A164" s="12" t="s">
        <v>421</v>
      </c>
      <c r="B164" s="12" t="s">
        <v>831</v>
      </c>
      <c r="C164" s="12" t="s">
        <v>875</v>
      </c>
      <c r="D164" s="12" t="s">
        <v>897</v>
      </c>
      <c r="E164" s="12">
        <v>20</v>
      </c>
      <c r="F164" s="12" t="s">
        <v>528</v>
      </c>
      <c r="G164" s="12" t="s">
        <v>45</v>
      </c>
      <c r="H164" s="12" t="s">
        <v>36</v>
      </c>
      <c r="I164" s="12" t="s">
        <v>37</v>
      </c>
      <c r="J164" s="62">
        <v>40</v>
      </c>
      <c r="K164" s="65">
        <v>2020</v>
      </c>
      <c r="L164" s="201"/>
      <c r="M164" s="12">
        <v>1</v>
      </c>
      <c r="N164" s="12">
        <v>1568000</v>
      </c>
      <c r="O164" s="12" t="s">
        <v>993</v>
      </c>
      <c r="P164" s="12" t="s">
        <v>107</v>
      </c>
      <c r="Q164" s="64">
        <v>1500</v>
      </c>
      <c r="R164" s="64">
        <v>0</v>
      </c>
      <c r="S164" s="64">
        <f t="shared" si="6"/>
        <v>1500</v>
      </c>
      <c r="T164" s="12" t="s">
        <v>41</v>
      </c>
      <c r="U164" s="210" t="s">
        <v>45</v>
      </c>
      <c r="V164" s="221" t="s">
        <v>48</v>
      </c>
      <c r="W164" s="221" t="s">
        <v>163</v>
      </c>
      <c r="X164" s="215" t="s">
        <v>50</v>
      </c>
    </row>
    <row r="165" spans="1:24" ht="128.25" hidden="1" customHeight="1">
      <c r="A165" s="37" t="s">
        <v>421</v>
      </c>
      <c r="B165" s="37" t="s">
        <v>831</v>
      </c>
      <c r="C165" s="37" t="s">
        <v>843</v>
      </c>
      <c r="D165" s="37" t="s">
        <v>844</v>
      </c>
      <c r="E165" s="37">
        <v>20</v>
      </c>
      <c r="F165" s="37" t="s">
        <v>886</v>
      </c>
      <c r="G165" s="37" t="s">
        <v>145</v>
      </c>
      <c r="H165" s="12" t="s">
        <v>36</v>
      </c>
      <c r="I165" s="37" t="s">
        <v>46</v>
      </c>
      <c r="J165" s="65">
        <v>120</v>
      </c>
      <c r="K165" s="65">
        <v>2020</v>
      </c>
      <c r="L165" s="201" t="s">
        <v>610</v>
      </c>
      <c r="M165" s="37">
        <v>1</v>
      </c>
      <c r="N165" s="37">
        <v>1685781</v>
      </c>
      <c r="O165" s="37" t="s">
        <v>887</v>
      </c>
      <c r="P165" s="37" t="s">
        <v>40</v>
      </c>
      <c r="Q165" s="60">
        <v>0</v>
      </c>
      <c r="R165" s="60">
        <v>0</v>
      </c>
      <c r="S165" s="60">
        <f t="shared" si="6"/>
        <v>0</v>
      </c>
      <c r="T165" s="37" t="s">
        <v>145</v>
      </c>
      <c r="U165" s="37"/>
      <c r="V165" s="131" t="s">
        <v>92</v>
      </c>
      <c r="W165" s="216" t="s">
        <v>517</v>
      </c>
      <c r="X165" s="217"/>
    </row>
    <row r="166" spans="1:24" ht="128.25" hidden="1" customHeight="1">
      <c r="A166" s="37" t="s">
        <v>421</v>
      </c>
      <c r="B166" s="37" t="s">
        <v>831</v>
      </c>
      <c r="C166" s="37" t="s">
        <v>843</v>
      </c>
      <c r="D166" s="37" t="s">
        <v>844</v>
      </c>
      <c r="E166" s="37">
        <v>20</v>
      </c>
      <c r="F166" s="37" t="s">
        <v>974</v>
      </c>
      <c r="G166" s="37" t="s">
        <v>145</v>
      </c>
      <c r="H166" s="12" t="s">
        <v>36</v>
      </c>
      <c r="I166" s="37" t="s">
        <v>46</v>
      </c>
      <c r="J166" s="65">
        <v>120</v>
      </c>
      <c r="K166" s="65">
        <v>2020</v>
      </c>
      <c r="L166" s="201" t="s">
        <v>610</v>
      </c>
      <c r="M166" s="37">
        <v>1</v>
      </c>
      <c r="N166" s="37">
        <v>1054009</v>
      </c>
      <c r="O166" s="37" t="s">
        <v>973</v>
      </c>
      <c r="P166" s="37" t="s">
        <v>40</v>
      </c>
      <c r="Q166" s="60">
        <v>0</v>
      </c>
      <c r="R166" s="60">
        <v>0</v>
      </c>
      <c r="S166" s="60">
        <f t="shared" si="6"/>
        <v>0</v>
      </c>
      <c r="T166" s="37" t="s">
        <v>145</v>
      </c>
      <c r="U166" s="37"/>
      <c r="V166" s="131" t="s">
        <v>92</v>
      </c>
      <c r="W166" s="216" t="s">
        <v>517</v>
      </c>
      <c r="X166" s="217"/>
    </row>
    <row r="167" spans="1:24" ht="128.25" hidden="1" customHeight="1">
      <c r="A167" s="37" t="s">
        <v>421</v>
      </c>
      <c r="B167" s="37" t="s">
        <v>831</v>
      </c>
      <c r="C167" s="37" t="s">
        <v>843</v>
      </c>
      <c r="D167" s="37" t="s">
        <v>848</v>
      </c>
      <c r="E167" s="37">
        <v>15</v>
      </c>
      <c r="F167" s="37" t="s">
        <v>34</v>
      </c>
      <c r="G167" s="37" t="s">
        <v>35</v>
      </c>
      <c r="H167" s="12" t="s">
        <v>36</v>
      </c>
      <c r="I167" s="37" t="s">
        <v>850</v>
      </c>
      <c r="J167" s="65">
        <v>21</v>
      </c>
      <c r="K167" s="65">
        <v>2020</v>
      </c>
      <c r="L167" s="201"/>
      <c r="M167" s="37">
        <v>1</v>
      </c>
      <c r="N167" s="37">
        <v>1338595</v>
      </c>
      <c r="O167" s="37" t="s">
        <v>864</v>
      </c>
      <c r="P167" s="37" t="s">
        <v>107</v>
      </c>
      <c r="Q167" s="60">
        <v>0</v>
      </c>
      <c r="R167" s="60">
        <v>0</v>
      </c>
      <c r="S167" s="60">
        <f t="shared" si="6"/>
        <v>0</v>
      </c>
      <c r="T167" s="37" t="s">
        <v>41</v>
      </c>
      <c r="U167" s="37" t="s">
        <v>2231</v>
      </c>
      <c r="V167" s="221" t="s">
        <v>866</v>
      </c>
      <c r="W167" s="221" t="s">
        <v>867</v>
      </c>
      <c r="X167" s="217"/>
    </row>
    <row r="168" spans="1:24" s="42" customFormat="1" ht="128.25" hidden="1" customHeight="1">
      <c r="A168" s="12" t="s">
        <v>421</v>
      </c>
      <c r="B168" s="12" t="s">
        <v>831</v>
      </c>
      <c r="C168" s="12" t="s">
        <v>831</v>
      </c>
      <c r="D168" s="12" t="s">
        <v>954</v>
      </c>
      <c r="E168" s="12">
        <v>15</v>
      </c>
      <c r="F168" s="12" t="s">
        <v>955</v>
      </c>
      <c r="G168" s="12" t="s">
        <v>45</v>
      </c>
      <c r="H168" s="12" t="s">
        <v>36</v>
      </c>
      <c r="I168" s="12" t="s">
        <v>37</v>
      </c>
      <c r="J168" s="62">
        <v>24</v>
      </c>
      <c r="K168" s="65">
        <v>2020</v>
      </c>
      <c r="L168" s="201"/>
      <c r="M168" s="12">
        <v>1</v>
      </c>
      <c r="N168" s="12">
        <v>1517703</v>
      </c>
      <c r="O168" s="12" t="s">
        <v>953</v>
      </c>
      <c r="P168" s="12" t="s">
        <v>107</v>
      </c>
      <c r="Q168" s="64">
        <v>3500</v>
      </c>
      <c r="R168" s="64">
        <v>0</v>
      </c>
      <c r="S168" s="64">
        <f t="shared" si="6"/>
        <v>3500</v>
      </c>
      <c r="T168" s="12" t="s">
        <v>41</v>
      </c>
      <c r="U168" s="210" t="s">
        <v>2225</v>
      </c>
      <c r="V168" s="131" t="s">
        <v>92</v>
      </c>
      <c r="W168" s="210" t="s">
        <v>93</v>
      </c>
      <c r="X168" s="215" t="s">
        <v>50</v>
      </c>
    </row>
    <row r="169" spans="1:24" s="42" customFormat="1" ht="128.25" hidden="1" customHeight="1">
      <c r="A169" s="12" t="s">
        <v>421</v>
      </c>
      <c r="B169" s="12" t="s">
        <v>831</v>
      </c>
      <c r="C169" s="12" t="s">
        <v>831</v>
      </c>
      <c r="D169" s="12" t="s">
        <v>954</v>
      </c>
      <c r="E169" s="12">
        <v>15</v>
      </c>
      <c r="F169" s="12" t="s">
        <v>955</v>
      </c>
      <c r="G169" s="12" t="s">
        <v>45</v>
      </c>
      <c r="H169" s="12" t="s">
        <v>36</v>
      </c>
      <c r="I169" s="12" t="s">
        <v>37</v>
      </c>
      <c r="J169" s="62">
        <v>24</v>
      </c>
      <c r="K169" s="65">
        <v>2020</v>
      </c>
      <c r="L169" s="201"/>
      <c r="M169" s="12">
        <v>1</v>
      </c>
      <c r="N169" s="12">
        <v>1494153</v>
      </c>
      <c r="O169" s="12" t="s">
        <v>959</v>
      </c>
      <c r="P169" s="12" t="s">
        <v>107</v>
      </c>
      <c r="Q169" s="64">
        <v>3500</v>
      </c>
      <c r="R169" s="64">
        <v>0</v>
      </c>
      <c r="S169" s="64">
        <f t="shared" si="6"/>
        <v>3500</v>
      </c>
      <c r="T169" s="12" t="s">
        <v>41</v>
      </c>
      <c r="U169" s="210" t="s">
        <v>2225</v>
      </c>
      <c r="V169" s="131" t="s">
        <v>92</v>
      </c>
      <c r="W169" s="210" t="s">
        <v>93</v>
      </c>
      <c r="X169" s="215" t="s">
        <v>50</v>
      </c>
    </row>
    <row r="170" spans="1:24" s="42" customFormat="1" ht="128.25" hidden="1" customHeight="1">
      <c r="A170" s="12" t="s">
        <v>421</v>
      </c>
      <c r="B170" s="12" t="s">
        <v>831</v>
      </c>
      <c r="C170" s="12" t="s">
        <v>831</v>
      </c>
      <c r="D170" s="12" t="s">
        <v>879</v>
      </c>
      <c r="E170" s="12">
        <v>15</v>
      </c>
      <c r="F170" s="12" t="s">
        <v>880</v>
      </c>
      <c r="G170" s="12" t="s">
        <v>45</v>
      </c>
      <c r="H170" s="12" t="s">
        <v>36</v>
      </c>
      <c r="I170" s="12" t="s">
        <v>37</v>
      </c>
      <c r="J170" s="62">
        <v>24</v>
      </c>
      <c r="K170" s="65">
        <v>2020</v>
      </c>
      <c r="L170" s="201"/>
      <c r="M170" s="12">
        <v>1</v>
      </c>
      <c r="N170" s="12">
        <v>1819877</v>
      </c>
      <c r="O170" s="12" t="s">
        <v>997</v>
      </c>
      <c r="P170" s="12" t="s">
        <v>40</v>
      </c>
      <c r="Q170" s="64">
        <v>3500</v>
      </c>
      <c r="R170" s="64">
        <v>0</v>
      </c>
      <c r="S170" s="64">
        <f t="shared" si="6"/>
        <v>3500</v>
      </c>
      <c r="T170" s="12" t="s">
        <v>41</v>
      </c>
      <c r="U170" s="210" t="s">
        <v>2225</v>
      </c>
      <c r="V170" s="131" t="s">
        <v>92</v>
      </c>
      <c r="W170" s="210" t="s">
        <v>93</v>
      </c>
      <c r="X170" s="215" t="s">
        <v>50</v>
      </c>
    </row>
    <row r="171" spans="1:24" s="42" customFormat="1" ht="128.25" hidden="1" customHeight="1">
      <c r="A171" s="12" t="s">
        <v>421</v>
      </c>
      <c r="B171" s="12" t="s">
        <v>831</v>
      </c>
      <c r="C171" s="12" t="s">
        <v>831</v>
      </c>
      <c r="D171" s="12" t="s">
        <v>879</v>
      </c>
      <c r="E171" s="12">
        <v>15</v>
      </c>
      <c r="F171" s="12" t="s">
        <v>880</v>
      </c>
      <c r="G171" s="12" t="s">
        <v>45</v>
      </c>
      <c r="H171" s="12" t="s">
        <v>36</v>
      </c>
      <c r="I171" s="12" t="s">
        <v>37</v>
      </c>
      <c r="J171" s="62">
        <v>24</v>
      </c>
      <c r="K171" s="65">
        <v>2020</v>
      </c>
      <c r="L171" s="201"/>
      <c r="M171" s="12">
        <v>1</v>
      </c>
      <c r="N171" s="12">
        <v>2108996</v>
      </c>
      <c r="O171" s="12" t="s">
        <v>881</v>
      </c>
      <c r="P171" s="12" t="s">
        <v>40</v>
      </c>
      <c r="Q171" s="64">
        <v>3500</v>
      </c>
      <c r="R171" s="64">
        <v>0</v>
      </c>
      <c r="S171" s="64">
        <f t="shared" si="6"/>
        <v>3500</v>
      </c>
      <c r="T171" s="12" t="s">
        <v>41</v>
      </c>
      <c r="U171" s="210" t="s">
        <v>2225</v>
      </c>
      <c r="V171" s="131" t="s">
        <v>92</v>
      </c>
      <c r="W171" s="210" t="s">
        <v>93</v>
      </c>
      <c r="X171" s="215" t="s">
        <v>50</v>
      </c>
    </row>
    <row r="172" spans="1:24" s="42" customFormat="1" ht="128.25" hidden="1" customHeight="1">
      <c r="A172" s="12" t="s">
        <v>421</v>
      </c>
      <c r="B172" s="12" t="s">
        <v>831</v>
      </c>
      <c r="C172" s="12" t="s">
        <v>831</v>
      </c>
      <c r="D172" s="12" t="s">
        <v>879</v>
      </c>
      <c r="E172" s="12">
        <v>15</v>
      </c>
      <c r="F172" s="12" t="s">
        <v>880</v>
      </c>
      <c r="G172" s="12" t="s">
        <v>45</v>
      </c>
      <c r="H172" s="12" t="s">
        <v>36</v>
      </c>
      <c r="I172" s="12" t="s">
        <v>37</v>
      </c>
      <c r="J172" s="62">
        <v>24</v>
      </c>
      <c r="K172" s="65">
        <v>2020</v>
      </c>
      <c r="L172" s="201"/>
      <c r="M172" s="12">
        <v>1</v>
      </c>
      <c r="N172" s="12">
        <v>1517703</v>
      </c>
      <c r="O172" s="12" t="s">
        <v>953</v>
      </c>
      <c r="P172" s="12" t="s">
        <v>40</v>
      </c>
      <c r="Q172" s="64">
        <v>3500</v>
      </c>
      <c r="R172" s="64">
        <v>0</v>
      </c>
      <c r="S172" s="64">
        <f t="shared" si="6"/>
        <v>3500</v>
      </c>
      <c r="T172" s="12" t="s">
        <v>41</v>
      </c>
      <c r="U172" s="210" t="s">
        <v>2225</v>
      </c>
      <c r="V172" s="131" t="s">
        <v>92</v>
      </c>
      <c r="W172" s="210" t="s">
        <v>93</v>
      </c>
      <c r="X172" s="215" t="s">
        <v>50</v>
      </c>
    </row>
    <row r="173" spans="1:24" s="42" customFormat="1" ht="128.25" hidden="1" customHeight="1">
      <c r="A173" s="12" t="s">
        <v>421</v>
      </c>
      <c r="B173" s="12" t="s">
        <v>831</v>
      </c>
      <c r="C173" s="12" t="s">
        <v>831</v>
      </c>
      <c r="D173" s="12" t="s">
        <v>879</v>
      </c>
      <c r="E173" s="12">
        <v>15</v>
      </c>
      <c r="F173" s="12" t="s">
        <v>880</v>
      </c>
      <c r="G173" s="12" t="s">
        <v>45</v>
      </c>
      <c r="H173" s="12" t="s">
        <v>36</v>
      </c>
      <c r="I173" s="12" t="s">
        <v>37</v>
      </c>
      <c r="J173" s="62">
        <v>24</v>
      </c>
      <c r="K173" s="65">
        <v>2020</v>
      </c>
      <c r="L173" s="201"/>
      <c r="M173" s="12">
        <v>1</v>
      </c>
      <c r="N173" s="12">
        <v>1494153</v>
      </c>
      <c r="O173" s="12" t="s">
        <v>959</v>
      </c>
      <c r="P173" s="12" t="s">
        <v>40</v>
      </c>
      <c r="Q173" s="64">
        <v>3500</v>
      </c>
      <c r="R173" s="64">
        <v>0</v>
      </c>
      <c r="S173" s="64">
        <f t="shared" si="6"/>
        <v>3500</v>
      </c>
      <c r="T173" s="12" t="s">
        <v>41</v>
      </c>
      <c r="U173" s="210" t="s">
        <v>2225</v>
      </c>
      <c r="V173" s="131" t="s">
        <v>92</v>
      </c>
      <c r="W173" s="210" t="s">
        <v>93</v>
      </c>
      <c r="X173" s="215" t="s">
        <v>50</v>
      </c>
    </row>
    <row r="174" spans="1:24" s="42" customFormat="1" ht="128.25" hidden="1" customHeight="1">
      <c r="A174" s="12" t="s">
        <v>421</v>
      </c>
      <c r="B174" s="12" t="s">
        <v>831</v>
      </c>
      <c r="C174" s="12" t="s">
        <v>831</v>
      </c>
      <c r="D174" s="12" t="s">
        <v>879</v>
      </c>
      <c r="E174" s="12">
        <v>15</v>
      </c>
      <c r="F174" s="12" t="s">
        <v>880</v>
      </c>
      <c r="G174" s="12" t="s">
        <v>45</v>
      </c>
      <c r="H174" s="12" t="s">
        <v>36</v>
      </c>
      <c r="I174" s="12" t="s">
        <v>37</v>
      </c>
      <c r="J174" s="62">
        <v>24</v>
      </c>
      <c r="K174" s="65">
        <v>2020</v>
      </c>
      <c r="L174" s="201"/>
      <c r="M174" s="12">
        <v>1</v>
      </c>
      <c r="N174" s="12">
        <v>1489723</v>
      </c>
      <c r="O174" s="12" t="s">
        <v>961</v>
      </c>
      <c r="P174" s="12" t="s">
        <v>40</v>
      </c>
      <c r="Q174" s="64">
        <v>3500</v>
      </c>
      <c r="R174" s="64">
        <v>0</v>
      </c>
      <c r="S174" s="64">
        <f t="shared" si="6"/>
        <v>3500</v>
      </c>
      <c r="T174" s="12" t="s">
        <v>41</v>
      </c>
      <c r="U174" s="210" t="s">
        <v>2225</v>
      </c>
      <c r="V174" s="131" t="s">
        <v>92</v>
      </c>
      <c r="W174" s="210" t="s">
        <v>93</v>
      </c>
      <c r="X174" s="215" t="s">
        <v>50</v>
      </c>
    </row>
    <row r="175" spans="1:24" s="42" customFormat="1" ht="128.25" hidden="1" customHeight="1">
      <c r="A175" s="12" t="s">
        <v>421</v>
      </c>
      <c r="B175" s="12" t="s">
        <v>831</v>
      </c>
      <c r="C175" s="12" t="s">
        <v>831</v>
      </c>
      <c r="D175" s="12" t="s">
        <v>879</v>
      </c>
      <c r="E175" s="12">
        <v>15</v>
      </c>
      <c r="F175" s="12" t="s">
        <v>880</v>
      </c>
      <c r="G175" s="12" t="s">
        <v>45</v>
      </c>
      <c r="H175" s="12" t="s">
        <v>36</v>
      </c>
      <c r="I175" s="12" t="s">
        <v>37</v>
      </c>
      <c r="J175" s="62">
        <v>24</v>
      </c>
      <c r="K175" s="65">
        <v>2020</v>
      </c>
      <c r="L175" s="201"/>
      <c r="M175" s="12">
        <v>1</v>
      </c>
      <c r="N175" s="12">
        <v>1517696</v>
      </c>
      <c r="O175" s="12" t="s">
        <v>883</v>
      </c>
      <c r="P175" s="12" t="s">
        <v>40</v>
      </c>
      <c r="Q175" s="64">
        <v>3500</v>
      </c>
      <c r="R175" s="64">
        <v>0</v>
      </c>
      <c r="S175" s="64">
        <f t="shared" si="6"/>
        <v>3500</v>
      </c>
      <c r="T175" s="12" t="s">
        <v>41</v>
      </c>
      <c r="U175" s="210" t="s">
        <v>2225</v>
      </c>
      <c r="V175" s="131" t="s">
        <v>92</v>
      </c>
      <c r="W175" s="210" t="s">
        <v>93</v>
      </c>
      <c r="X175" s="215" t="s">
        <v>50</v>
      </c>
    </row>
    <row r="176" spans="1:24" s="42" customFormat="1" ht="128.25" hidden="1" customHeight="1">
      <c r="A176" s="12" t="s">
        <v>421</v>
      </c>
      <c r="B176" s="12" t="s">
        <v>831</v>
      </c>
      <c r="C176" s="12" t="s">
        <v>831</v>
      </c>
      <c r="D176" s="12" t="s">
        <v>879</v>
      </c>
      <c r="E176" s="12">
        <v>15</v>
      </c>
      <c r="F176" s="12" t="s">
        <v>880</v>
      </c>
      <c r="G176" s="12" t="s">
        <v>45</v>
      </c>
      <c r="H176" s="12" t="s">
        <v>36</v>
      </c>
      <c r="I176" s="12" t="s">
        <v>37</v>
      </c>
      <c r="J176" s="62">
        <v>24</v>
      </c>
      <c r="K176" s="65">
        <v>2020</v>
      </c>
      <c r="L176" s="201"/>
      <c r="M176" s="12">
        <v>1</v>
      </c>
      <c r="N176" s="12">
        <v>1810266</v>
      </c>
      <c r="O176" s="12" t="s">
        <v>975</v>
      </c>
      <c r="P176" s="12" t="s">
        <v>40</v>
      </c>
      <c r="Q176" s="64">
        <v>3500</v>
      </c>
      <c r="R176" s="64">
        <v>0</v>
      </c>
      <c r="S176" s="64">
        <f t="shared" si="6"/>
        <v>3500</v>
      </c>
      <c r="T176" s="12" t="s">
        <v>41</v>
      </c>
      <c r="U176" s="210" t="s">
        <v>2225</v>
      </c>
      <c r="V176" s="131" t="s">
        <v>92</v>
      </c>
      <c r="W176" s="210" t="s">
        <v>93</v>
      </c>
      <c r="X176" s="215" t="s">
        <v>50</v>
      </c>
    </row>
    <row r="177" spans="1:24" s="42" customFormat="1" ht="128.25" hidden="1" customHeight="1">
      <c r="A177" s="12" t="s">
        <v>421</v>
      </c>
      <c r="B177" s="12" t="s">
        <v>831</v>
      </c>
      <c r="C177" s="12" t="s">
        <v>831</v>
      </c>
      <c r="D177" s="12" t="s">
        <v>879</v>
      </c>
      <c r="E177" s="12">
        <v>15</v>
      </c>
      <c r="F177" s="12" t="s">
        <v>880</v>
      </c>
      <c r="G177" s="12" t="s">
        <v>45</v>
      </c>
      <c r="H177" s="12" t="s">
        <v>36</v>
      </c>
      <c r="I177" s="12" t="s">
        <v>37</v>
      </c>
      <c r="J177" s="62">
        <v>24</v>
      </c>
      <c r="K177" s="65">
        <v>2020</v>
      </c>
      <c r="L177" s="201"/>
      <c r="M177" s="12">
        <v>1</v>
      </c>
      <c r="N177" s="12">
        <v>2264159</v>
      </c>
      <c r="O177" s="12" t="s">
        <v>988</v>
      </c>
      <c r="P177" s="12" t="s">
        <v>40</v>
      </c>
      <c r="Q177" s="64">
        <v>3500</v>
      </c>
      <c r="R177" s="64">
        <v>0</v>
      </c>
      <c r="S177" s="64">
        <f t="shared" si="6"/>
        <v>3500</v>
      </c>
      <c r="T177" s="12" t="s">
        <v>41</v>
      </c>
      <c r="U177" s="210" t="s">
        <v>2225</v>
      </c>
      <c r="V177" s="131" t="s">
        <v>92</v>
      </c>
      <c r="W177" s="210" t="s">
        <v>93</v>
      </c>
      <c r="X177" s="215" t="s">
        <v>50</v>
      </c>
    </row>
    <row r="178" spans="1:24" s="42" customFormat="1" ht="128.25" hidden="1" customHeight="1">
      <c r="A178" s="12" t="s">
        <v>421</v>
      </c>
      <c r="B178" s="12" t="s">
        <v>831</v>
      </c>
      <c r="C178" s="12" t="s">
        <v>831</v>
      </c>
      <c r="D178" s="12" t="s">
        <v>879</v>
      </c>
      <c r="E178" s="12">
        <v>15</v>
      </c>
      <c r="F178" s="12" t="s">
        <v>880</v>
      </c>
      <c r="G178" s="12" t="s">
        <v>45</v>
      </c>
      <c r="H178" s="12" t="s">
        <v>36</v>
      </c>
      <c r="I178" s="12" t="s">
        <v>37</v>
      </c>
      <c r="J178" s="62">
        <v>24</v>
      </c>
      <c r="K178" s="65">
        <v>2020</v>
      </c>
      <c r="L178" s="201"/>
      <c r="M178" s="12">
        <v>1</v>
      </c>
      <c r="N178" s="12">
        <v>1802226</v>
      </c>
      <c r="O178" s="12" t="s">
        <v>892</v>
      </c>
      <c r="P178" s="12" t="s">
        <v>40</v>
      </c>
      <c r="Q178" s="64">
        <v>3500</v>
      </c>
      <c r="R178" s="64">
        <v>0</v>
      </c>
      <c r="S178" s="64">
        <f t="shared" si="6"/>
        <v>3500</v>
      </c>
      <c r="T178" s="12" t="s">
        <v>41</v>
      </c>
      <c r="U178" s="210" t="s">
        <v>2225</v>
      </c>
      <c r="V178" s="131" t="s">
        <v>92</v>
      </c>
      <c r="W178" s="210" t="s">
        <v>93</v>
      </c>
      <c r="X178" s="215" t="s">
        <v>50</v>
      </c>
    </row>
    <row r="179" spans="1:24" s="42" customFormat="1" ht="128.25" hidden="1" customHeight="1">
      <c r="A179" s="12" t="s">
        <v>421</v>
      </c>
      <c r="B179" s="12" t="s">
        <v>831</v>
      </c>
      <c r="C179" s="12" t="s">
        <v>831</v>
      </c>
      <c r="D179" s="12" t="s">
        <v>879</v>
      </c>
      <c r="E179" s="12">
        <v>15</v>
      </c>
      <c r="F179" s="12" t="s">
        <v>880</v>
      </c>
      <c r="G179" s="12" t="s">
        <v>45</v>
      </c>
      <c r="H179" s="12" t="s">
        <v>36</v>
      </c>
      <c r="I179" s="12" t="s">
        <v>37</v>
      </c>
      <c r="J179" s="62">
        <v>24</v>
      </c>
      <c r="K179" s="65">
        <v>2020</v>
      </c>
      <c r="L179" s="201"/>
      <c r="M179" s="12">
        <v>1</v>
      </c>
      <c r="N179" s="12">
        <v>1820505</v>
      </c>
      <c r="O179" s="12" t="s">
        <v>932</v>
      </c>
      <c r="P179" s="12" t="s">
        <v>40</v>
      </c>
      <c r="Q179" s="64">
        <v>3500</v>
      </c>
      <c r="R179" s="64">
        <v>0</v>
      </c>
      <c r="S179" s="64">
        <f t="shared" si="6"/>
        <v>3500</v>
      </c>
      <c r="T179" s="12" t="s">
        <v>41</v>
      </c>
      <c r="U179" s="210" t="s">
        <v>2225</v>
      </c>
      <c r="V179" s="131" t="s">
        <v>92</v>
      </c>
      <c r="W179" s="210" t="s">
        <v>93</v>
      </c>
      <c r="X179" s="215" t="s">
        <v>50</v>
      </c>
    </row>
    <row r="180" spans="1:24" s="42" customFormat="1" ht="128.25" hidden="1" customHeight="1">
      <c r="A180" s="12" t="s">
        <v>421</v>
      </c>
      <c r="B180" s="12" t="s">
        <v>831</v>
      </c>
      <c r="C180" s="12" t="s">
        <v>831</v>
      </c>
      <c r="D180" s="12" t="s">
        <v>879</v>
      </c>
      <c r="E180" s="12">
        <v>15</v>
      </c>
      <c r="F180" s="12" t="s">
        <v>880</v>
      </c>
      <c r="G180" s="12" t="s">
        <v>45</v>
      </c>
      <c r="H180" s="12" t="s">
        <v>36</v>
      </c>
      <c r="I180" s="12" t="s">
        <v>37</v>
      </c>
      <c r="J180" s="62">
        <v>24</v>
      </c>
      <c r="K180" s="65">
        <v>2020</v>
      </c>
      <c r="L180" s="201"/>
      <c r="M180" s="12">
        <v>1</v>
      </c>
      <c r="N180" s="12">
        <v>2113736</v>
      </c>
      <c r="O180" s="12" t="s">
        <v>916</v>
      </c>
      <c r="P180" s="12" t="s">
        <v>40</v>
      </c>
      <c r="Q180" s="64">
        <v>3500</v>
      </c>
      <c r="R180" s="64">
        <v>0</v>
      </c>
      <c r="S180" s="64">
        <f t="shared" si="6"/>
        <v>3500</v>
      </c>
      <c r="T180" s="12" t="s">
        <v>41</v>
      </c>
      <c r="U180" s="210" t="s">
        <v>2225</v>
      </c>
      <c r="V180" s="131" t="s">
        <v>92</v>
      </c>
      <c r="W180" s="210" t="s">
        <v>93</v>
      </c>
      <c r="X180" s="215" t="s">
        <v>50</v>
      </c>
    </row>
    <row r="181" spans="1:24" s="42" customFormat="1" ht="128.25" hidden="1" customHeight="1">
      <c r="A181" s="12" t="s">
        <v>421</v>
      </c>
      <c r="B181" s="12" t="s">
        <v>831</v>
      </c>
      <c r="C181" s="12" t="s">
        <v>831</v>
      </c>
      <c r="D181" s="12" t="s">
        <v>839</v>
      </c>
      <c r="E181" s="12">
        <v>15</v>
      </c>
      <c r="F181" s="12" t="s">
        <v>840</v>
      </c>
      <c r="G181" s="12" t="s">
        <v>45</v>
      </c>
      <c r="H181" s="12" t="s">
        <v>36</v>
      </c>
      <c r="I181" s="12" t="s">
        <v>37</v>
      </c>
      <c r="J181" s="62">
        <v>24</v>
      </c>
      <c r="K181" s="65">
        <v>2020</v>
      </c>
      <c r="L181" s="201"/>
      <c r="M181" s="12">
        <v>1</v>
      </c>
      <c r="N181" s="12">
        <v>1819877</v>
      </c>
      <c r="O181" s="12" t="s">
        <v>997</v>
      </c>
      <c r="P181" s="12" t="s">
        <v>40</v>
      </c>
      <c r="Q181" s="64">
        <v>4000</v>
      </c>
      <c r="R181" s="64">
        <v>0</v>
      </c>
      <c r="S181" s="64">
        <f t="shared" si="6"/>
        <v>4000</v>
      </c>
      <c r="T181" s="12" t="s">
        <v>41</v>
      </c>
      <c r="U181" s="210" t="s">
        <v>2225</v>
      </c>
      <c r="V181" s="131" t="s">
        <v>92</v>
      </c>
      <c r="W181" s="210" t="s">
        <v>93</v>
      </c>
      <c r="X181" s="215" t="s">
        <v>50</v>
      </c>
    </row>
    <row r="182" spans="1:24" s="42" customFormat="1" ht="128.25" hidden="1" customHeight="1">
      <c r="A182" s="12" t="s">
        <v>421</v>
      </c>
      <c r="B182" s="12" t="s">
        <v>831</v>
      </c>
      <c r="C182" s="12" t="s">
        <v>831</v>
      </c>
      <c r="D182" s="12" t="s">
        <v>839</v>
      </c>
      <c r="E182" s="12">
        <v>15</v>
      </c>
      <c r="F182" s="12" t="s">
        <v>840</v>
      </c>
      <c r="G182" s="12" t="s">
        <v>45</v>
      </c>
      <c r="H182" s="12" t="s">
        <v>36</v>
      </c>
      <c r="I182" s="12" t="s">
        <v>37</v>
      </c>
      <c r="J182" s="62">
        <v>24</v>
      </c>
      <c r="K182" s="65">
        <v>2020</v>
      </c>
      <c r="L182" s="201"/>
      <c r="M182" s="12">
        <v>1</v>
      </c>
      <c r="N182" s="12">
        <v>2264106</v>
      </c>
      <c r="O182" s="12" t="s">
        <v>943</v>
      </c>
      <c r="P182" s="12" t="s">
        <v>40</v>
      </c>
      <c r="Q182" s="64">
        <v>4000</v>
      </c>
      <c r="R182" s="64">
        <v>0</v>
      </c>
      <c r="S182" s="64">
        <f t="shared" si="6"/>
        <v>4000</v>
      </c>
      <c r="T182" s="12" t="s">
        <v>41</v>
      </c>
      <c r="U182" s="210" t="s">
        <v>2225</v>
      </c>
      <c r="V182" s="131" t="s">
        <v>92</v>
      </c>
      <c r="W182" s="210" t="s">
        <v>93</v>
      </c>
      <c r="X182" s="215" t="s">
        <v>50</v>
      </c>
    </row>
    <row r="183" spans="1:24" s="42" customFormat="1" ht="128.25" hidden="1" customHeight="1">
      <c r="A183" s="12" t="s">
        <v>421</v>
      </c>
      <c r="B183" s="12" t="s">
        <v>831</v>
      </c>
      <c r="C183" s="12" t="s">
        <v>831</v>
      </c>
      <c r="D183" s="12" t="s">
        <v>839</v>
      </c>
      <c r="E183" s="12">
        <v>15</v>
      </c>
      <c r="F183" s="12" t="s">
        <v>840</v>
      </c>
      <c r="G183" s="12" t="s">
        <v>45</v>
      </c>
      <c r="H183" s="12" t="s">
        <v>36</v>
      </c>
      <c r="I183" s="12" t="s">
        <v>37</v>
      </c>
      <c r="J183" s="62">
        <v>24</v>
      </c>
      <c r="K183" s="65">
        <v>2020</v>
      </c>
      <c r="L183" s="201"/>
      <c r="M183" s="12">
        <v>1</v>
      </c>
      <c r="N183" s="12">
        <v>1921295</v>
      </c>
      <c r="O183" s="12" t="s">
        <v>945</v>
      </c>
      <c r="P183" s="12" t="s">
        <v>40</v>
      </c>
      <c r="Q183" s="64">
        <v>4000</v>
      </c>
      <c r="R183" s="64">
        <v>0</v>
      </c>
      <c r="S183" s="64">
        <f t="shared" si="6"/>
        <v>4000</v>
      </c>
      <c r="T183" s="12" t="s">
        <v>41</v>
      </c>
      <c r="U183" s="210" t="s">
        <v>2225</v>
      </c>
      <c r="V183" s="131" t="s">
        <v>92</v>
      </c>
      <c r="W183" s="210" t="s">
        <v>93</v>
      </c>
      <c r="X183" s="215" t="s">
        <v>50</v>
      </c>
    </row>
    <row r="184" spans="1:24" s="42" customFormat="1" ht="128.25" hidden="1" customHeight="1">
      <c r="A184" s="12" t="s">
        <v>421</v>
      </c>
      <c r="B184" s="12" t="s">
        <v>831</v>
      </c>
      <c r="C184" s="12" t="s">
        <v>831</v>
      </c>
      <c r="D184" s="12" t="s">
        <v>839</v>
      </c>
      <c r="E184" s="12">
        <v>15</v>
      </c>
      <c r="F184" s="12" t="s">
        <v>840</v>
      </c>
      <c r="G184" s="12" t="s">
        <v>45</v>
      </c>
      <c r="H184" s="12" t="s">
        <v>36</v>
      </c>
      <c r="I184" s="12" t="s">
        <v>37</v>
      </c>
      <c r="J184" s="62">
        <v>24</v>
      </c>
      <c r="K184" s="65">
        <v>2020</v>
      </c>
      <c r="L184" s="201"/>
      <c r="M184" s="12">
        <v>1</v>
      </c>
      <c r="N184" s="12">
        <v>3003010</v>
      </c>
      <c r="O184" s="12" t="s">
        <v>989</v>
      </c>
      <c r="P184" s="12" t="s">
        <v>40</v>
      </c>
      <c r="Q184" s="64">
        <v>4000</v>
      </c>
      <c r="R184" s="64">
        <v>0</v>
      </c>
      <c r="S184" s="64">
        <f t="shared" si="6"/>
        <v>4000</v>
      </c>
      <c r="T184" s="12" t="s">
        <v>41</v>
      </c>
      <c r="U184" s="210" t="s">
        <v>2225</v>
      </c>
      <c r="V184" s="131" t="s">
        <v>92</v>
      </c>
      <c r="W184" s="210" t="s">
        <v>93</v>
      </c>
      <c r="X184" s="215" t="s">
        <v>50</v>
      </c>
    </row>
    <row r="185" spans="1:24" s="42" customFormat="1" ht="128.25" hidden="1" customHeight="1">
      <c r="A185" s="12" t="s">
        <v>421</v>
      </c>
      <c r="B185" s="12" t="s">
        <v>831</v>
      </c>
      <c r="C185" s="12" t="s">
        <v>831</v>
      </c>
      <c r="D185" s="12" t="s">
        <v>839</v>
      </c>
      <c r="E185" s="12">
        <v>15</v>
      </c>
      <c r="F185" s="12" t="s">
        <v>840</v>
      </c>
      <c r="G185" s="12" t="s">
        <v>45</v>
      </c>
      <c r="H185" s="12" t="s">
        <v>36</v>
      </c>
      <c r="I185" s="12" t="s">
        <v>37</v>
      </c>
      <c r="J185" s="62">
        <v>24</v>
      </c>
      <c r="K185" s="65">
        <v>2020</v>
      </c>
      <c r="L185" s="201"/>
      <c r="M185" s="12">
        <v>1</v>
      </c>
      <c r="N185" s="12">
        <v>3001746</v>
      </c>
      <c r="O185" s="12" t="s">
        <v>838</v>
      </c>
      <c r="P185" s="12" t="s">
        <v>40</v>
      </c>
      <c r="Q185" s="64">
        <v>4000</v>
      </c>
      <c r="R185" s="64">
        <v>0</v>
      </c>
      <c r="S185" s="64">
        <f t="shared" si="6"/>
        <v>4000</v>
      </c>
      <c r="T185" s="12" t="s">
        <v>41</v>
      </c>
      <c r="U185" s="210" t="s">
        <v>2225</v>
      </c>
      <c r="V185" s="131" t="s">
        <v>92</v>
      </c>
      <c r="W185" s="210" t="s">
        <v>93</v>
      </c>
      <c r="X185" s="215" t="s">
        <v>50</v>
      </c>
    </row>
    <row r="186" spans="1:24" s="42" customFormat="1" ht="128.25" hidden="1" customHeight="1">
      <c r="A186" s="12" t="s">
        <v>421</v>
      </c>
      <c r="B186" s="12" t="s">
        <v>831</v>
      </c>
      <c r="C186" s="12" t="s">
        <v>831</v>
      </c>
      <c r="D186" s="12" t="s">
        <v>839</v>
      </c>
      <c r="E186" s="12">
        <v>15</v>
      </c>
      <c r="F186" s="12" t="s">
        <v>840</v>
      </c>
      <c r="G186" s="12" t="s">
        <v>45</v>
      </c>
      <c r="H186" s="12" t="s">
        <v>36</v>
      </c>
      <c r="I186" s="12" t="s">
        <v>37</v>
      </c>
      <c r="J186" s="62">
        <v>24</v>
      </c>
      <c r="K186" s="65">
        <v>2020</v>
      </c>
      <c r="L186" s="201"/>
      <c r="M186" s="12">
        <v>1</v>
      </c>
      <c r="N186" s="12">
        <v>1519430</v>
      </c>
      <c r="O186" s="12" t="s">
        <v>882</v>
      </c>
      <c r="P186" s="12" t="s">
        <v>107</v>
      </c>
      <c r="Q186" s="64">
        <v>4000</v>
      </c>
      <c r="R186" s="64">
        <v>0</v>
      </c>
      <c r="S186" s="64">
        <f t="shared" si="6"/>
        <v>4000</v>
      </c>
      <c r="T186" s="12" t="s">
        <v>41</v>
      </c>
      <c r="U186" s="210" t="s">
        <v>2225</v>
      </c>
      <c r="V186" s="131" t="s">
        <v>92</v>
      </c>
      <c r="W186" s="210" t="s">
        <v>93</v>
      </c>
      <c r="X186" s="215" t="s">
        <v>50</v>
      </c>
    </row>
    <row r="187" spans="1:24" s="42" customFormat="1" ht="128.25" hidden="1" customHeight="1">
      <c r="A187" s="12" t="s">
        <v>421</v>
      </c>
      <c r="B187" s="12" t="s">
        <v>831</v>
      </c>
      <c r="C187" s="12" t="s">
        <v>831</v>
      </c>
      <c r="D187" s="12" t="s">
        <v>839</v>
      </c>
      <c r="E187" s="12">
        <v>15</v>
      </c>
      <c r="F187" s="12" t="s">
        <v>840</v>
      </c>
      <c r="G187" s="12" t="s">
        <v>45</v>
      </c>
      <c r="H187" s="12" t="s">
        <v>36</v>
      </c>
      <c r="I187" s="12" t="s">
        <v>37</v>
      </c>
      <c r="J187" s="62">
        <v>24</v>
      </c>
      <c r="K187" s="65">
        <v>2020</v>
      </c>
      <c r="L187" s="201"/>
      <c r="M187" s="12">
        <v>1</v>
      </c>
      <c r="N187" s="12">
        <v>1062999</v>
      </c>
      <c r="O187" s="12" t="s">
        <v>874</v>
      </c>
      <c r="P187" s="12" t="s">
        <v>40</v>
      </c>
      <c r="Q187" s="64">
        <v>4000</v>
      </c>
      <c r="R187" s="64">
        <v>0</v>
      </c>
      <c r="S187" s="64">
        <f t="shared" si="6"/>
        <v>4000</v>
      </c>
      <c r="T187" s="12" t="s">
        <v>41</v>
      </c>
      <c r="U187" s="210" t="s">
        <v>2225</v>
      </c>
      <c r="V187" s="131" t="s">
        <v>92</v>
      </c>
      <c r="W187" s="210" t="s">
        <v>93</v>
      </c>
      <c r="X187" s="215" t="s">
        <v>50</v>
      </c>
    </row>
    <row r="188" spans="1:24" s="42" customFormat="1" ht="128.25" hidden="1" customHeight="1">
      <c r="A188" s="12" t="s">
        <v>421</v>
      </c>
      <c r="B188" s="12" t="s">
        <v>831</v>
      </c>
      <c r="C188" s="12" t="s">
        <v>831</v>
      </c>
      <c r="D188" s="12" t="s">
        <v>839</v>
      </c>
      <c r="E188" s="12">
        <v>15</v>
      </c>
      <c r="F188" s="12" t="s">
        <v>840</v>
      </c>
      <c r="G188" s="12" t="s">
        <v>45</v>
      </c>
      <c r="H188" s="12" t="s">
        <v>36</v>
      </c>
      <c r="I188" s="12" t="s">
        <v>37</v>
      </c>
      <c r="J188" s="62">
        <v>24</v>
      </c>
      <c r="K188" s="65">
        <v>2020</v>
      </c>
      <c r="L188" s="201"/>
      <c r="M188" s="12">
        <v>1</v>
      </c>
      <c r="N188" s="12">
        <v>1491635</v>
      </c>
      <c r="O188" s="12" t="s">
        <v>905</v>
      </c>
      <c r="P188" s="12" t="s">
        <v>107</v>
      </c>
      <c r="Q188" s="64">
        <v>4000</v>
      </c>
      <c r="R188" s="64">
        <v>0</v>
      </c>
      <c r="S188" s="64">
        <f t="shared" si="6"/>
        <v>4000</v>
      </c>
      <c r="T188" s="12" t="s">
        <v>41</v>
      </c>
      <c r="U188" s="210" t="s">
        <v>2225</v>
      </c>
      <c r="V188" s="131" t="s">
        <v>92</v>
      </c>
      <c r="W188" s="210" t="s">
        <v>93</v>
      </c>
      <c r="X188" s="215" t="s">
        <v>50</v>
      </c>
    </row>
    <row r="189" spans="1:24" s="42" customFormat="1" ht="128.25" hidden="1" customHeight="1">
      <c r="A189" s="12" t="s">
        <v>421</v>
      </c>
      <c r="B189" s="12" t="s">
        <v>831</v>
      </c>
      <c r="C189" s="12" t="s">
        <v>857</v>
      </c>
      <c r="D189" s="12" t="s">
        <v>839</v>
      </c>
      <c r="E189" s="12">
        <v>15</v>
      </c>
      <c r="F189" s="12" t="s">
        <v>840</v>
      </c>
      <c r="G189" s="12" t="s">
        <v>45</v>
      </c>
      <c r="H189" s="12" t="s">
        <v>36</v>
      </c>
      <c r="I189" s="12" t="s">
        <v>37</v>
      </c>
      <c r="J189" s="62">
        <v>24</v>
      </c>
      <c r="K189" s="65">
        <v>2020</v>
      </c>
      <c r="L189" s="201"/>
      <c r="M189" s="12">
        <v>1</v>
      </c>
      <c r="N189" s="12">
        <v>1914473</v>
      </c>
      <c r="O189" s="12" t="s">
        <v>891</v>
      </c>
      <c r="P189" s="12" t="s">
        <v>40</v>
      </c>
      <c r="Q189" s="64">
        <v>4000</v>
      </c>
      <c r="R189" s="64">
        <v>0</v>
      </c>
      <c r="S189" s="64">
        <f t="shared" si="6"/>
        <v>4000</v>
      </c>
      <c r="T189" s="12" t="s">
        <v>41</v>
      </c>
      <c r="U189" s="210" t="s">
        <v>2225</v>
      </c>
      <c r="V189" s="131" t="s">
        <v>92</v>
      </c>
      <c r="W189" s="210" t="s">
        <v>93</v>
      </c>
      <c r="X189" s="215" t="s">
        <v>50</v>
      </c>
    </row>
    <row r="190" spans="1:24" s="42" customFormat="1" ht="128.25" hidden="1" customHeight="1">
      <c r="A190" s="12" t="s">
        <v>421</v>
      </c>
      <c r="B190" s="12" t="s">
        <v>831</v>
      </c>
      <c r="C190" s="12" t="s">
        <v>857</v>
      </c>
      <c r="D190" s="12" t="s">
        <v>839</v>
      </c>
      <c r="E190" s="12">
        <v>15</v>
      </c>
      <c r="F190" s="12" t="s">
        <v>840</v>
      </c>
      <c r="G190" s="12" t="s">
        <v>45</v>
      </c>
      <c r="H190" s="12" t="s">
        <v>36</v>
      </c>
      <c r="I190" s="12" t="s">
        <v>37</v>
      </c>
      <c r="J190" s="62">
        <v>24</v>
      </c>
      <c r="K190" s="65">
        <v>2020</v>
      </c>
      <c r="L190" s="201"/>
      <c r="M190" s="12">
        <v>1</v>
      </c>
      <c r="N190" s="12">
        <v>1492049</v>
      </c>
      <c r="O190" s="12" t="s">
        <v>963</v>
      </c>
      <c r="P190" s="12" t="s">
        <v>107</v>
      </c>
      <c r="Q190" s="64">
        <v>4000</v>
      </c>
      <c r="R190" s="64">
        <v>0</v>
      </c>
      <c r="S190" s="64">
        <f t="shared" si="6"/>
        <v>4000</v>
      </c>
      <c r="T190" s="12" t="s">
        <v>41</v>
      </c>
      <c r="U190" s="210" t="s">
        <v>2225</v>
      </c>
      <c r="V190" s="131" t="s">
        <v>92</v>
      </c>
      <c r="W190" s="210" t="s">
        <v>93</v>
      </c>
      <c r="X190" s="215" t="s">
        <v>50</v>
      </c>
    </row>
    <row r="191" spans="1:24" s="42" customFormat="1" ht="128.25" hidden="1" customHeight="1">
      <c r="A191" s="12" t="s">
        <v>421</v>
      </c>
      <c r="B191" s="12" t="s">
        <v>831</v>
      </c>
      <c r="C191" s="12" t="s">
        <v>831</v>
      </c>
      <c r="D191" s="12" t="s">
        <v>839</v>
      </c>
      <c r="E191" s="12">
        <v>15</v>
      </c>
      <c r="F191" s="12" t="s">
        <v>840</v>
      </c>
      <c r="G191" s="12" t="s">
        <v>45</v>
      </c>
      <c r="H191" s="12" t="s">
        <v>36</v>
      </c>
      <c r="I191" s="12" t="s">
        <v>37</v>
      </c>
      <c r="J191" s="62">
        <v>24</v>
      </c>
      <c r="K191" s="65">
        <v>2020</v>
      </c>
      <c r="L191" s="201"/>
      <c r="M191" s="12">
        <v>1</v>
      </c>
      <c r="N191" s="12">
        <v>2089453</v>
      </c>
      <c r="O191" s="12" t="s">
        <v>900</v>
      </c>
      <c r="P191" s="12" t="s">
        <v>40</v>
      </c>
      <c r="Q191" s="64">
        <v>4000</v>
      </c>
      <c r="R191" s="64">
        <v>0</v>
      </c>
      <c r="S191" s="64">
        <f t="shared" si="6"/>
        <v>4000</v>
      </c>
      <c r="T191" s="12" t="s">
        <v>41</v>
      </c>
      <c r="U191" s="210" t="s">
        <v>2225</v>
      </c>
      <c r="V191" s="131" t="s">
        <v>92</v>
      </c>
      <c r="W191" s="210" t="s">
        <v>93</v>
      </c>
      <c r="X191" s="215" t="s">
        <v>50</v>
      </c>
    </row>
    <row r="192" spans="1:24" s="42" customFormat="1" ht="128.25" hidden="1" customHeight="1">
      <c r="A192" s="12" t="s">
        <v>421</v>
      </c>
      <c r="B192" s="12" t="s">
        <v>831</v>
      </c>
      <c r="C192" s="12" t="s">
        <v>857</v>
      </c>
      <c r="D192" s="12" t="s">
        <v>858</v>
      </c>
      <c r="E192" s="12">
        <v>15</v>
      </c>
      <c r="F192" s="12" t="s">
        <v>840</v>
      </c>
      <c r="G192" s="12" t="s">
        <v>45</v>
      </c>
      <c r="H192" s="12" t="s">
        <v>36</v>
      </c>
      <c r="I192" s="12" t="s">
        <v>37</v>
      </c>
      <c r="J192" s="62">
        <v>24</v>
      </c>
      <c r="K192" s="65">
        <v>2020</v>
      </c>
      <c r="L192" s="201"/>
      <c r="M192" s="12">
        <v>1</v>
      </c>
      <c r="N192" s="12">
        <v>2089470</v>
      </c>
      <c r="O192" s="12" t="s">
        <v>859</v>
      </c>
      <c r="P192" s="12" t="s">
        <v>40</v>
      </c>
      <c r="Q192" s="64">
        <v>4000</v>
      </c>
      <c r="R192" s="64">
        <v>0</v>
      </c>
      <c r="S192" s="64">
        <f t="shared" si="6"/>
        <v>4000</v>
      </c>
      <c r="T192" s="12" t="s">
        <v>41</v>
      </c>
      <c r="U192" s="210" t="s">
        <v>2225</v>
      </c>
      <c r="V192" s="131" t="s">
        <v>92</v>
      </c>
      <c r="W192" s="210" t="s">
        <v>93</v>
      </c>
      <c r="X192" s="215" t="s">
        <v>50</v>
      </c>
    </row>
    <row r="193" spans="1:24" s="42" customFormat="1" ht="128.25" hidden="1" customHeight="1">
      <c r="A193" s="12" t="s">
        <v>421</v>
      </c>
      <c r="B193" s="12" t="s">
        <v>831</v>
      </c>
      <c r="C193" s="12" t="s">
        <v>857</v>
      </c>
      <c r="D193" s="12" t="s">
        <v>858</v>
      </c>
      <c r="E193" s="12">
        <v>15</v>
      </c>
      <c r="F193" s="12" t="s">
        <v>840</v>
      </c>
      <c r="G193" s="12" t="s">
        <v>45</v>
      </c>
      <c r="H193" s="12" t="s">
        <v>36</v>
      </c>
      <c r="I193" s="12" t="s">
        <v>37</v>
      </c>
      <c r="J193" s="62">
        <v>24</v>
      </c>
      <c r="K193" s="65">
        <v>2020</v>
      </c>
      <c r="L193" s="201"/>
      <c r="M193" s="12">
        <v>1</v>
      </c>
      <c r="N193" s="12">
        <v>1914473</v>
      </c>
      <c r="O193" s="12" t="s">
        <v>891</v>
      </c>
      <c r="P193" s="12" t="s">
        <v>40</v>
      </c>
      <c r="Q193" s="64">
        <v>4000</v>
      </c>
      <c r="R193" s="64">
        <v>0</v>
      </c>
      <c r="S193" s="64">
        <f t="shared" si="6"/>
        <v>4000</v>
      </c>
      <c r="T193" s="12" t="s">
        <v>41</v>
      </c>
      <c r="U193" s="210" t="s">
        <v>2225</v>
      </c>
      <c r="V193" s="131" t="s">
        <v>92</v>
      </c>
      <c r="W193" s="210" t="s">
        <v>93</v>
      </c>
      <c r="X193" s="215" t="s">
        <v>50</v>
      </c>
    </row>
    <row r="194" spans="1:24" s="42" customFormat="1" ht="128.25" hidden="1" customHeight="1">
      <c r="A194" s="12" t="s">
        <v>421</v>
      </c>
      <c r="B194" s="12" t="s">
        <v>831</v>
      </c>
      <c r="C194" s="12" t="s">
        <v>857</v>
      </c>
      <c r="D194" s="12" t="s">
        <v>858</v>
      </c>
      <c r="E194" s="12">
        <v>15</v>
      </c>
      <c r="F194" s="12" t="s">
        <v>840</v>
      </c>
      <c r="G194" s="12" t="s">
        <v>45</v>
      </c>
      <c r="H194" s="12" t="s">
        <v>36</v>
      </c>
      <c r="I194" s="12" t="s">
        <v>37</v>
      </c>
      <c r="J194" s="62">
        <v>24</v>
      </c>
      <c r="K194" s="65">
        <v>2020</v>
      </c>
      <c r="L194" s="201"/>
      <c r="M194" s="12">
        <v>1</v>
      </c>
      <c r="N194" s="12">
        <v>1491856</v>
      </c>
      <c r="O194" s="12" t="s">
        <v>917</v>
      </c>
      <c r="P194" s="12" t="s">
        <v>107</v>
      </c>
      <c r="Q194" s="64">
        <v>4000</v>
      </c>
      <c r="R194" s="64">
        <v>0</v>
      </c>
      <c r="S194" s="64">
        <f t="shared" si="6"/>
        <v>4000</v>
      </c>
      <c r="T194" s="12" t="s">
        <v>41</v>
      </c>
      <c r="U194" s="210" t="s">
        <v>2225</v>
      </c>
      <c r="V194" s="131" t="s">
        <v>92</v>
      </c>
      <c r="W194" s="210" t="s">
        <v>93</v>
      </c>
      <c r="X194" s="215" t="s">
        <v>50</v>
      </c>
    </row>
    <row r="195" spans="1:24" s="42" customFormat="1" ht="128.25" hidden="1" customHeight="1">
      <c r="A195" s="12" t="s">
        <v>421</v>
      </c>
      <c r="B195" s="12" t="s">
        <v>831</v>
      </c>
      <c r="C195" s="12" t="s">
        <v>857</v>
      </c>
      <c r="D195" s="12" t="s">
        <v>858</v>
      </c>
      <c r="E195" s="12">
        <v>15</v>
      </c>
      <c r="F195" s="12" t="s">
        <v>840</v>
      </c>
      <c r="G195" s="12" t="s">
        <v>45</v>
      </c>
      <c r="H195" s="12" t="s">
        <v>36</v>
      </c>
      <c r="I195" s="12" t="s">
        <v>37</v>
      </c>
      <c r="J195" s="62">
        <v>24</v>
      </c>
      <c r="K195" s="65">
        <v>2020</v>
      </c>
      <c r="L195" s="201"/>
      <c r="M195" s="12">
        <v>1</v>
      </c>
      <c r="N195" s="12">
        <v>1815023</v>
      </c>
      <c r="O195" s="12" t="s">
        <v>871</v>
      </c>
      <c r="P195" s="12" t="s">
        <v>40</v>
      </c>
      <c r="Q195" s="64">
        <v>4000</v>
      </c>
      <c r="R195" s="64">
        <v>0</v>
      </c>
      <c r="S195" s="64">
        <f t="shared" si="6"/>
        <v>4000</v>
      </c>
      <c r="T195" s="12" t="s">
        <v>41</v>
      </c>
      <c r="U195" s="210" t="s">
        <v>2225</v>
      </c>
      <c r="V195" s="131" t="s">
        <v>92</v>
      </c>
      <c r="W195" s="210" t="s">
        <v>93</v>
      </c>
      <c r="X195" s="215" t="s">
        <v>50</v>
      </c>
    </row>
    <row r="196" spans="1:24" s="42" customFormat="1" ht="128.25" hidden="1" customHeight="1">
      <c r="A196" s="12" t="s">
        <v>421</v>
      </c>
      <c r="B196" s="12" t="s">
        <v>831</v>
      </c>
      <c r="C196" s="12" t="s">
        <v>857</v>
      </c>
      <c r="D196" s="12" t="s">
        <v>858</v>
      </c>
      <c r="E196" s="12">
        <v>15</v>
      </c>
      <c r="F196" s="12" t="s">
        <v>840</v>
      </c>
      <c r="G196" s="12" t="s">
        <v>45</v>
      </c>
      <c r="H196" s="12" t="s">
        <v>36</v>
      </c>
      <c r="I196" s="12" t="s">
        <v>37</v>
      </c>
      <c r="J196" s="62">
        <v>24</v>
      </c>
      <c r="K196" s="65">
        <v>2020</v>
      </c>
      <c r="L196" s="201"/>
      <c r="M196" s="12">
        <v>1</v>
      </c>
      <c r="N196" s="12">
        <v>1492049</v>
      </c>
      <c r="O196" s="12" t="s">
        <v>963</v>
      </c>
      <c r="P196" s="12" t="s">
        <v>107</v>
      </c>
      <c r="Q196" s="64">
        <v>4000</v>
      </c>
      <c r="R196" s="64">
        <v>0</v>
      </c>
      <c r="S196" s="64">
        <f t="shared" ref="S196:S259" si="7">(R196+Q196)*M196</f>
        <v>4000</v>
      </c>
      <c r="T196" s="12" t="s">
        <v>41</v>
      </c>
      <c r="U196" s="210" t="s">
        <v>2225</v>
      </c>
      <c r="V196" s="131" t="s">
        <v>92</v>
      </c>
      <c r="W196" s="210" t="s">
        <v>93</v>
      </c>
      <c r="X196" s="215" t="s">
        <v>50</v>
      </c>
    </row>
    <row r="197" spans="1:24" s="42" customFormat="1" ht="128.25" hidden="1" customHeight="1">
      <c r="A197" s="12" t="s">
        <v>421</v>
      </c>
      <c r="B197" s="12" t="s">
        <v>831</v>
      </c>
      <c r="C197" s="12" t="s">
        <v>857</v>
      </c>
      <c r="D197" s="12" t="s">
        <v>858</v>
      </c>
      <c r="E197" s="12">
        <v>15</v>
      </c>
      <c r="F197" s="12" t="s">
        <v>840</v>
      </c>
      <c r="G197" s="12" t="s">
        <v>45</v>
      </c>
      <c r="H197" s="12" t="s">
        <v>36</v>
      </c>
      <c r="I197" s="12" t="s">
        <v>37</v>
      </c>
      <c r="J197" s="62">
        <v>24</v>
      </c>
      <c r="K197" s="65">
        <v>2020</v>
      </c>
      <c r="L197" s="201"/>
      <c r="M197" s="12">
        <v>1</v>
      </c>
      <c r="N197" s="12">
        <v>1579608</v>
      </c>
      <c r="O197" s="12" t="s">
        <v>967</v>
      </c>
      <c r="P197" s="12" t="s">
        <v>40</v>
      </c>
      <c r="Q197" s="64">
        <v>4000</v>
      </c>
      <c r="R197" s="64">
        <v>0</v>
      </c>
      <c r="S197" s="64">
        <f t="shared" si="7"/>
        <v>4000</v>
      </c>
      <c r="T197" s="12" t="s">
        <v>41</v>
      </c>
      <c r="U197" s="210" t="s">
        <v>2225</v>
      </c>
      <c r="V197" s="131" t="s">
        <v>92</v>
      </c>
      <c r="W197" s="210" t="s">
        <v>93</v>
      </c>
      <c r="X197" s="215" t="s">
        <v>50</v>
      </c>
    </row>
    <row r="198" spans="1:24" s="42" customFormat="1" ht="128.25" hidden="1" customHeight="1">
      <c r="A198" s="12" t="s">
        <v>421</v>
      </c>
      <c r="B198" s="12" t="s">
        <v>831</v>
      </c>
      <c r="C198" s="12" t="s">
        <v>831</v>
      </c>
      <c r="D198" s="12" t="s">
        <v>858</v>
      </c>
      <c r="E198" s="12">
        <v>15</v>
      </c>
      <c r="F198" s="12" t="s">
        <v>840</v>
      </c>
      <c r="G198" s="12" t="s">
        <v>45</v>
      </c>
      <c r="H198" s="12" t="s">
        <v>36</v>
      </c>
      <c r="I198" s="12" t="s">
        <v>37</v>
      </c>
      <c r="J198" s="62">
        <v>24</v>
      </c>
      <c r="K198" s="65">
        <v>2020</v>
      </c>
      <c r="L198" s="201"/>
      <c r="M198" s="12">
        <v>1</v>
      </c>
      <c r="N198" s="12">
        <v>1489667</v>
      </c>
      <c r="O198" s="12" t="s">
        <v>978</v>
      </c>
      <c r="P198" s="12" t="s">
        <v>107</v>
      </c>
      <c r="Q198" s="64">
        <v>4000</v>
      </c>
      <c r="R198" s="64">
        <v>0</v>
      </c>
      <c r="S198" s="64">
        <f t="shared" si="7"/>
        <v>4000</v>
      </c>
      <c r="T198" s="12" t="s">
        <v>41</v>
      </c>
      <c r="U198" s="210" t="s">
        <v>2225</v>
      </c>
      <c r="V198" s="131" t="s">
        <v>92</v>
      </c>
      <c r="W198" s="210" t="s">
        <v>93</v>
      </c>
      <c r="X198" s="215" t="s">
        <v>50</v>
      </c>
    </row>
    <row r="199" spans="1:24" s="42" customFormat="1" ht="128.25" hidden="1" customHeight="1">
      <c r="A199" s="12" t="s">
        <v>421</v>
      </c>
      <c r="B199" s="12" t="s">
        <v>831</v>
      </c>
      <c r="C199" s="12" t="s">
        <v>831</v>
      </c>
      <c r="D199" s="12" t="s">
        <v>944</v>
      </c>
      <c r="E199" s="12">
        <v>15</v>
      </c>
      <c r="F199" s="12" t="s">
        <v>840</v>
      </c>
      <c r="G199" s="12" t="s">
        <v>45</v>
      </c>
      <c r="H199" s="12" t="s">
        <v>36</v>
      </c>
      <c r="I199" s="12" t="s">
        <v>37</v>
      </c>
      <c r="J199" s="62">
        <v>24</v>
      </c>
      <c r="K199" s="65">
        <v>2020</v>
      </c>
      <c r="L199" s="201"/>
      <c r="M199" s="12">
        <v>1</v>
      </c>
      <c r="N199" s="12">
        <v>2264106</v>
      </c>
      <c r="O199" s="12" t="s">
        <v>943</v>
      </c>
      <c r="P199" s="12" t="s">
        <v>40</v>
      </c>
      <c r="Q199" s="64">
        <v>4000</v>
      </c>
      <c r="R199" s="64">
        <v>0</v>
      </c>
      <c r="S199" s="64">
        <f t="shared" si="7"/>
        <v>4000</v>
      </c>
      <c r="T199" s="12" t="s">
        <v>41</v>
      </c>
      <c r="U199" s="210" t="s">
        <v>2225</v>
      </c>
      <c r="V199" s="131" t="s">
        <v>92</v>
      </c>
      <c r="W199" s="210" t="s">
        <v>93</v>
      </c>
      <c r="X199" s="215" t="s">
        <v>50</v>
      </c>
    </row>
    <row r="200" spans="1:24" s="42" customFormat="1" ht="128.25" hidden="1" customHeight="1">
      <c r="A200" s="12" t="s">
        <v>421</v>
      </c>
      <c r="B200" s="12" t="s">
        <v>831</v>
      </c>
      <c r="C200" s="12" t="s">
        <v>857</v>
      </c>
      <c r="D200" s="12" t="s">
        <v>860</v>
      </c>
      <c r="E200" s="12">
        <v>15</v>
      </c>
      <c r="F200" s="12" t="s">
        <v>840</v>
      </c>
      <c r="G200" s="12" t="s">
        <v>45</v>
      </c>
      <c r="H200" s="12" t="s">
        <v>36</v>
      </c>
      <c r="I200" s="12" t="s">
        <v>37</v>
      </c>
      <c r="J200" s="62">
        <v>24</v>
      </c>
      <c r="K200" s="65">
        <v>2020</v>
      </c>
      <c r="L200" s="201"/>
      <c r="M200" s="12">
        <v>1</v>
      </c>
      <c r="N200" s="12">
        <v>2089470</v>
      </c>
      <c r="O200" s="12" t="s">
        <v>859</v>
      </c>
      <c r="P200" s="12" t="s">
        <v>40</v>
      </c>
      <c r="Q200" s="64">
        <v>4000</v>
      </c>
      <c r="R200" s="64">
        <v>0</v>
      </c>
      <c r="S200" s="64">
        <f t="shared" si="7"/>
        <v>4000</v>
      </c>
      <c r="T200" s="12" t="s">
        <v>41</v>
      </c>
      <c r="U200" s="210" t="s">
        <v>2225</v>
      </c>
      <c r="V200" s="131" t="s">
        <v>92</v>
      </c>
      <c r="W200" s="210" t="s">
        <v>93</v>
      </c>
      <c r="X200" s="215" t="s">
        <v>50</v>
      </c>
    </row>
    <row r="201" spans="1:24" s="42" customFormat="1" ht="128.25" hidden="1" customHeight="1">
      <c r="A201" s="12" t="s">
        <v>421</v>
      </c>
      <c r="B201" s="12" t="s">
        <v>831</v>
      </c>
      <c r="C201" s="12" t="s">
        <v>857</v>
      </c>
      <c r="D201" s="12" t="s">
        <v>860</v>
      </c>
      <c r="E201" s="12">
        <v>15</v>
      </c>
      <c r="F201" s="12" t="s">
        <v>840</v>
      </c>
      <c r="G201" s="12" t="s">
        <v>45</v>
      </c>
      <c r="H201" s="12" t="s">
        <v>36</v>
      </c>
      <c r="I201" s="12" t="s">
        <v>37</v>
      </c>
      <c r="J201" s="62">
        <v>24</v>
      </c>
      <c r="K201" s="65">
        <v>2020</v>
      </c>
      <c r="L201" s="201"/>
      <c r="M201" s="12">
        <v>1</v>
      </c>
      <c r="N201" s="12">
        <v>1914473</v>
      </c>
      <c r="O201" s="12" t="s">
        <v>891</v>
      </c>
      <c r="P201" s="12" t="s">
        <v>40</v>
      </c>
      <c r="Q201" s="64">
        <v>4000</v>
      </c>
      <c r="R201" s="64">
        <v>0</v>
      </c>
      <c r="S201" s="64">
        <f t="shared" si="7"/>
        <v>4000</v>
      </c>
      <c r="T201" s="12" t="s">
        <v>41</v>
      </c>
      <c r="U201" s="210" t="s">
        <v>2225</v>
      </c>
      <c r="V201" s="131" t="s">
        <v>92</v>
      </c>
      <c r="W201" s="210" t="s">
        <v>93</v>
      </c>
      <c r="X201" s="215" t="s">
        <v>50</v>
      </c>
    </row>
    <row r="202" spans="1:24" s="42" customFormat="1" ht="128.25" hidden="1" customHeight="1">
      <c r="A202" s="12" t="s">
        <v>421</v>
      </c>
      <c r="B202" s="12" t="s">
        <v>831</v>
      </c>
      <c r="C202" s="12" t="s">
        <v>857</v>
      </c>
      <c r="D202" s="12" t="s">
        <v>860</v>
      </c>
      <c r="E202" s="12">
        <v>15</v>
      </c>
      <c r="F202" s="12" t="s">
        <v>840</v>
      </c>
      <c r="G202" s="12" t="s">
        <v>45</v>
      </c>
      <c r="H202" s="12" t="s">
        <v>36</v>
      </c>
      <c r="I202" s="12" t="s">
        <v>37</v>
      </c>
      <c r="J202" s="62">
        <v>24</v>
      </c>
      <c r="K202" s="65">
        <v>2020</v>
      </c>
      <c r="L202" s="201"/>
      <c r="M202" s="12">
        <v>1</v>
      </c>
      <c r="N202" s="12">
        <v>1491856</v>
      </c>
      <c r="O202" s="12" t="s">
        <v>917</v>
      </c>
      <c r="P202" s="12" t="s">
        <v>107</v>
      </c>
      <c r="Q202" s="64">
        <v>4000</v>
      </c>
      <c r="R202" s="64">
        <v>0</v>
      </c>
      <c r="S202" s="64">
        <f t="shared" si="7"/>
        <v>4000</v>
      </c>
      <c r="T202" s="12" t="s">
        <v>41</v>
      </c>
      <c r="U202" s="210" t="s">
        <v>2225</v>
      </c>
      <c r="V202" s="131" t="s">
        <v>92</v>
      </c>
      <c r="W202" s="210" t="s">
        <v>93</v>
      </c>
      <c r="X202" s="215" t="s">
        <v>50</v>
      </c>
    </row>
    <row r="203" spans="1:24" s="42" customFormat="1" ht="128.25" hidden="1" customHeight="1">
      <c r="A203" s="12" t="s">
        <v>421</v>
      </c>
      <c r="B203" s="12" t="s">
        <v>831</v>
      </c>
      <c r="C203" s="12" t="s">
        <v>857</v>
      </c>
      <c r="D203" s="12" t="s">
        <v>860</v>
      </c>
      <c r="E203" s="12">
        <v>15</v>
      </c>
      <c r="F203" s="12" t="s">
        <v>840</v>
      </c>
      <c r="G203" s="12" t="s">
        <v>45</v>
      </c>
      <c r="H203" s="12" t="s">
        <v>36</v>
      </c>
      <c r="I203" s="12" t="s">
        <v>37</v>
      </c>
      <c r="J203" s="62">
        <v>24</v>
      </c>
      <c r="K203" s="65">
        <v>2020</v>
      </c>
      <c r="L203" s="201"/>
      <c r="M203" s="12">
        <v>1</v>
      </c>
      <c r="N203" s="12">
        <v>1815023</v>
      </c>
      <c r="O203" s="12" t="s">
        <v>871</v>
      </c>
      <c r="P203" s="12" t="s">
        <v>40</v>
      </c>
      <c r="Q203" s="64">
        <v>4000</v>
      </c>
      <c r="R203" s="64">
        <v>0</v>
      </c>
      <c r="S203" s="64">
        <f t="shared" si="7"/>
        <v>4000</v>
      </c>
      <c r="T203" s="12" t="s">
        <v>41</v>
      </c>
      <c r="U203" s="210" t="s">
        <v>2225</v>
      </c>
      <c r="V203" s="131" t="s">
        <v>92</v>
      </c>
      <c r="W203" s="210" t="s">
        <v>93</v>
      </c>
      <c r="X203" s="215" t="s">
        <v>50</v>
      </c>
    </row>
    <row r="204" spans="1:24" s="42" customFormat="1" ht="128.25" hidden="1" customHeight="1">
      <c r="A204" s="12" t="s">
        <v>421</v>
      </c>
      <c r="B204" s="12" t="s">
        <v>831</v>
      </c>
      <c r="C204" s="12" t="s">
        <v>857</v>
      </c>
      <c r="D204" s="12" t="s">
        <v>860</v>
      </c>
      <c r="E204" s="12">
        <v>15</v>
      </c>
      <c r="F204" s="12" t="s">
        <v>840</v>
      </c>
      <c r="G204" s="12" t="s">
        <v>45</v>
      </c>
      <c r="H204" s="12" t="s">
        <v>36</v>
      </c>
      <c r="I204" s="12" t="s">
        <v>37</v>
      </c>
      <c r="J204" s="62">
        <v>24</v>
      </c>
      <c r="K204" s="65">
        <v>2020</v>
      </c>
      <c r="L204" s="201"/>
      <c r="M204" s="12">
        <v>1</v>
      </c>
      <c r="N204" s="12">
        <v>1492049</v>
      </c>
      <c r="O204" s="12" t="s">
        <v>963</v>
      </c>
      <c r="P204" s="12" t="s">
        <v>107</v>
      </c>
      <c r="Q204" s="64">
        <v>4000</v>
      </c>
      <c r="R204" s="64">
        <v>0</v>
      </c>
      <c r="S204" s="64">
        <f t="shared" si="7"/>
        <v>4000</v>
      </c>
      <c r="T204" s="12" t="s">
        <v>41</v>
      </c>
      <c r="U204" s="210" t="s">
        <v>2225</v>
      </c>
      <c r="V204" s="131" t="s">
        <v>92</v>
      </c>
      <c r="W204" s="210" t="s">
        <v>93</v>
      </c>
      <c r="X204" s="215" t="s">
        <v>50</v>
      </c>
    </row>
    <row r="205" spans="1:24" s="42" customFormat="1" ht="128.25" hidden="1" customHeight="1">
      <c r="A205" s="12" t="s">
        <v>421</v>
      </c>
      <c r="B205" s="12" t="s">
        <v>831</v>
      </c>
      <c r="C205" s="12" t="s">
        <v>857</v>
      </c>
      <c r="D205" s="12" t="s">
        <v>860</v>
      </c>
      <c r="E205" s="12">
        <v>15</v>
      </c>
      <c r="F205" s="12" t="s">
        <v>840</v>
      </c>
      <c r="G205" s="12" t="s">
        <v>45</v>
      </c>
      <c r="H205" s="12" t="s">
        <v>36</v>
      </c>
      <c r="I205" s="12" t="s">
        <v>37</v>
      </c>
      <c r="J205" s="62">
        <v>24</v>
      </c>
      <c r="K205" s="65">
        <v>2020</v>
      </c>
      <c r="L205" s="201"/>
      <c r="M205" s="12">
        <v>1</v>
      </c>
      <c r="N205" s="12">
        <v>1579608</v>
      </c>
      <c r="O205" s="12" t="s">
        <v>967</v>
      </c>
      <c r="P205" s="12" t="s">
        <v>40</v>
      </c>
      <c r="Q205" s="64">
        <v>4000</v>
      </c>
      <c r="R205" s="64">
        <v>0</v>
      </c>
      <c r="S205" s="64">
        <f t="shared" si="7"/>
        <v>4000</v>
      </c>
      <c r="T205" s="12" t="s">
        <v>41</v>
      </c>
      <c r="U205" s="210" t="s">
        <v>2225</v>
      </c>
      <c r="V205" s="131" t="s">
        <v>92</v>
      </c>
      <c r="W205" s="210" t="s">
        <v>93</v>
      </c>
      <c r="X205" s="215" t="s">
        <v>50</v>
      </c>
    </row>
    <row r="206" spans="1:24" s="42" customFormat="1" ht="128.25" hidden="1" customHeight="1">
      <c r="A206" s="12" t="s">
        <v>421</v>
      </c>
      <c r="B206" s="12" t="s">
        <v>831</v>
      </c>
      <c r="C206" s="12" t="s">
        <v>857</v>
      </c>
      <c r="D206" s="12" t="s">
        <v>858</v>
      </c>
      <c r="E206" s="12">
        <v>15</v>
      </c>
      <c r="F206" s="12" t="s">
        <v>861</v>
      </c>
      <c r="G206" s="12" t="s">
        <v>45</v>
      </c>
      <c r="H206" s="12" t="s">
        <v>36</v>
      </c>
      <c r="I206" s="12" t="s">
        <v>37</v>
      </c>
      <c r="J206" s="62">
        <v>24</v>
      </c>
      <c r="K206" s="65">
        <v>2020</v>
      </c>
      <c r="L206" s="201"/>
      <c r="M206" s="12">
        <v>1</v>
      </c>
      <c r="N206" s="12">
        <v>2089470</v>
      </c>
      <c r="O206" s="12" t="s">
        <v>859</v>
      </c>
      <c r="P206" s="12" t="s">
        <v>40</v>
      </c>
      <c r="Q206" s="64">
        <v>4000</v>
      </c>
      <c r="R206" s="64">
        <v>0</v>
      </c>
      <c r="S206" s="64">
        <f t="shared" si="7"/>
        <v>4000</v>
      </c>
      <c r="T206" s="12" t="s">
        <v>41</v>
      </c>
      <c r="U206" s="210" t="s">
        <v>2225</v>
      </c>
      <c r="V206" s="131" t="s">
        <v>92</v>
      </c>
      <c r="W206" s="210" t="s">
        <v>93</v>
      </c>
      <c r="X206" s="215" t="s">
        <v>50</v>
      </c>
    </row>
    <row r="207" spans="1:24" s="42" customFormat="1" ht="128.25" hidden="1" customHeight="1">
      <c r="A207" s="12" t="s">
        <v>421</v>
      </c>
      <c r="B207" s="12" t="s">
        <v>831</v>
      </c>
      <c r="C207" s="12" t="s">
        <v>857</v>
      </c>
      <c r="D207" s="12" t="s">
        <v>858</v>
      </c>
      <c r="E207" s="12">
        <v>15</v>
      </c>
      <c r="F207" s="12" t="s">
        <v>861</v>
      </c>
      <c r="G207" s="12" t="s">
        <v>45</v>
      </c>
      <c r="H207" s="12" t="s">
        <v>36</v>
      </c>
      <c r="I207" s="12" t="s">
        <v>37</v>
      </c>
      <c r="J207" s="62">
        <v>24</v>
      </c>
      <c r="K207" s="65">
        <v>2020</v>
      </c>
      <c r="L207" s="201"/>
      <c r="M207" s="12">
        <v>1</v>
      </c>
      <c r="N207" s="12">
        <v>1914473</v>
      </c>
      <c r="O207" s="12" t="s">
        <v>891</v>
      </c>
      <c r="P207" s="12" t="s">
        <v>40</v>
      </c>
      <c r="Q207" s="64">
        <v>4000</v>
      </c>
      <c r="R207" s="64">
        <v>0</v>
      </c>
      <c r="S207" s="64">
        <f t="shared" si="7"/>
        <v>4000</v>
      </c>
      <c r="T207" s="12" t="s">
        <v>41</v>
      </c>
      <c r="U207" s="210" t="s">
        <v>2225</v>
      </c>
      <c r="V207" s="131" t="s">
        <v>92</v>
      </c>
      <c r="W207" s="210" t="s">
        <v>93</v>
      </c>
      <c r="X207" s="215" t="s">
        <v>50</v>
      </c>
    </row>
    <row r="208" spans="1:24" s="42" customFormat="1" ht="128.25" hidden="1" customHeight="1">
      <c r="A208" s="12" t="s">
        <v>421</v>
      </c>
      <c r="B208" s="12" t="s">
        <v>831</v>
      </c>
      <c r="C208" s="12" t="s">
        <v>857</v>
      </c>
      <c r="D208" s="12" t="s">
        <v>858</v>
      </c>
      <c r="E208" s="12">
        <v>15</v>
      </c>
      <c r="F208" s="12" t="s">
        <v>861</v>
      </c>
      <c r="G208" s="12" t="s">
        <v>45</v>
      </c>
      <c r="H208" s="12" t="s">
        <v>36</v>
      </c>
      <c r="I208" s="12" t="s">
        <v>37</v>
      </c>
      <c r="J208" s="62">
        <v>24</v>
      </c>
      <c r="K208" s="65">
        <v>2020</v>
      </c>
      <c r="L208" s="201"/>
      <c r="M208" s="12">
        <v>1</v>
      </c>
      <c r="N208" s="12">
        <v>1491856</v>
      </c>
      <c r="O208" s="12" t="s">
        <v>917</v>
      </c>
      <c r="P208" s="12" t="s">
        <v>107</v>
      </c>
      <c r="Q208" s="64">
        <v>4000</v>
      </c>
      <c r="R208" s="64">
        <v>0</v>
      </c>
      <c r="S208" s="64">
        <f t="shared" si="7"/>
        <v>4000</v>
      </c>
      <c r="T208" s="12" t="s">
        <v>41</v>
      </c>
      <c r="U208" s="210" t="s">
        <v>2225</v>
      </c>
      <c r="V208" s="131" t="s">
        <v>92</v>
      </c>
      <c r="W208" s="210" t="s">
        <v>93</v>
      </c>
      <c r="X208" s="215" t="s">
        <v>50</v>
      </c>
    </row>
    <row r="209" spans="1:24" s="42" customFormat="1" ht="128.25" hidden="1" customHeight="1">
      <c r="A209" s="12" t="s">
        <v>421</v>
      </c>
      <c r="B209" s="12" t="s">
        <v>831</v>
      </c>
      <c r="C209" s="12" t="s">
        <v>857</v>
      </c>
      <c r="D209" s="12" t="s">
        <v>858</v>
      </c>
      <c r="E209" s="12">
        <v>15</v>
      </c>
      <c r="F209" s="12" t="s">
        <v>861</v>
      </c>
      <c r="G209" s="12" t="s">
        <v>45</v>
      </c>
      <c r="H209" s="12" t="s">
        <v>36</v>
      </c>
      <c r="I209" s="12" t="s">
        <v>37</v>
      </c>
      <c r="J209" s="62">
        <v>24</v>
      </c>
      <c r="K209" s="65">
        <v>2020</v>
      </c>
      <c r="L209" s="201"/>
      <c r="M209" s="12">
        <v>1</v>
      </c>
      <c r="N209" s="12">
        <v>1815023</v>
      </c>
      <c r="O209" s="12" t="s">
        <v>871</v>
      </c>
      <c r="P209" s="12" t="s">
        <v>40</v>
      </c>
      <c r="Q209" s="64">
        <v>4000</v>
      </c>
      <c r="R209" s="64">
        <v>0</v>
      </c>
      <c r="S209" s="64">
        <f t="shared" si="7"/>
        <v>4000</v>
      </c>
      <c r="T209" s="12" t="s">
        <v>41</v>
      </c>
      <c r="U209" s="210" t="s">
        <v>2225</v>
      </c>
      <c r="V209" s="131" t="s">
        <v>92</v>
      </c>
      <c r="W209" s="210" t="s">
        <v>93</v>
      </c>
      <c r="X209" s="215" t="s">
        <v>50</v>
      </c>
    </row>
    <row r="210" spans="1:24" s="42" customFormat="1" ht="128.25" hidden="1" customHeight="1">
      <c r="A210" s="12" t="s">
        <v>421</v>
      </c>
      <c r="B210" s="12" t="s">
        <v>831</v>
      </c>
      <c r="C210" s="12" t="s">
        <v>857</v>
      </c>
      <c r="D210" s="12" t="s">
        <v>858</v>
      </c>
      <c r="E210" s="12">
        <v>15</v>
      </c>
      <c r="F210" s="12" t="s">
        <v>861</v>
      </c>
      <c r="G210" s="12" t="s">
        <v>45</v>
      </c>
      <c r="H210" s="12" t="s">
        <v>36</v>
      </c>
      <c r="I210" s="12" t="s">
        <v>37</v>
      </c>
      <c r="J210" s="62">
        <v>24</v>
      </c>
      <c r="K210" s="65">
        <v>2020</v>
      </c>
      <c r="L210" s="201"/>
      <c r="M210" s="12">
        <v>1</v>
      </c>
      <c r="N210" s="12">
        <v>1492049</v>
      </c>
      <c r="O210" s="12" t="s">
        <v>963</v>
      </c>
      <c r="P210" s="12" t="s">
        <v>107</v>
      </c>
      <c r="Q210" s="64">
        <v>4000</v>
      </c>
      <c r="R210" s="64">
        <v>0</v>
      </c>
      <c r="S210" s="64">
        <f t="shared" si="7"/>
        <v>4000</v>
      </c>
      <c r="T210" s="12" t="s">
        <v>41</v>
      </c>
      <c r="U210" s="210" t="s">
        <v>2225</v>
      </c>
      <c r="V210" s="131" t="s">
        <v>92</v>
      </c>
      <c r="W210" s="210" t="s">
        <v>93</v>
      </c>
      <c r="X210" s="215" t="s">
        <v>50</v>
      </c>
    </row>
    <row r="211" spans="1:24" s="42" customFormat="1" ht="128.25" hidden="1" customHeight="1">
      <c r="A211" s="12" t="s">
        <v>421</v>
      </c>
      <c r="B211" s="12" t="s">
        <v>831</v>
      </c>
      <c r="C211" s="12" t="s">
        <v>857</v>
      </c>
      <c r="D211" s="12" t="s">
        <v>858</v>
      </c>
      <c r="E211" s="12">
        <v>15</v>
      </c>
      <c r="F211" s="12" t="s">
        <v>861</v>
      </c>
      <c r="G211" s="12" t="s">
        <v>45</v>
      </c>
      <c r="H211" s="12" t="s">
        <v>36</v>
      </c>
      <c r="I211" s="12" t="s">
        <v>37</v>
      </c>
      <c r="J211" s="62">
        <v>24</v>
      </c>
      <c r="K211" s="65">
        <v>2020</v>
      </c>
      <c r="L211" s="201"/>
      <c r="M211" s="12">
        <v>1</v>
      </c>
      <c r="N211" s="12">
        <v>1579608</v>
      </c>
      <c r="O211" s="12" t="s">
        <v>967</v>
      </c>
      <c r="P211" s="12" t="s">
        <v>40</v>
      </c>
      <c r="Q211" s="64">
        <v>4000</v>
      </c>
      <c r="R211" s="64">
        <v>0</v>
      </c>
      <c r="S211" s="64">
        <f t="shared" si="7"/>
        <v>4000</v>
      </c>
      <c r="T211" s="12" t="s">
        <v>41</v>
      </c>
      <c r="U211" s="210" t="s">
        <v>2225</v>
      </c>
      <c r="V211" s="131" t="s">
        <v>92</v>
      </c>
      <c r="W211" s="210" t="s">
        <v>93</v>
      </c>
      <c r="X211" s="215" t="s">
        <v>50</v>
      </c>
    </row>
    <row r="212" spans="1:24" s="42" customFormat="1" ht="128.25" hidden="1" customHeight="1">
      <c r="A212" s="12" t="s">
        <v>421</v>
      </c>
      <c r="B212" s="12" t="s">
        <v>831</v>
      </c>
      <c r="C212" s="12" t="s">
        <v>831</v>
      </c>
      <c r="D212" s="12" t="s">
        <v>954</v>
      </c>
      <c r="E212" s="12">
        <v>15</v>
      </c>
      <c r="F212" s="12" t="s">
        <v>976</v>
      </c>
      <c r="G212" s="12" t="s">
        <v>45</v>
      </c>
      <c r="H212" s="12" t="s">
        <v>36</v>
      </c>
      <c r="I212" s="12" t="s">
        <v>37</v>
      </c>
      <c r="J212" s="62">
        <v>24</v>
      </c>
      <c r="K212" s="65">
        <v>2020</v>
      </c>
      <c r="L212" s="201"/>
      <c r="M212" s="12">
        <v>1</v>
      </c>
      <c r="N212" s="12">
        <v>1810266</v>
      </c>
      <c r="O212" s="12" t="s">
        <v>975</v>
      </c>
      <c r="P212" s="12" t="s">
        <v>40</v>
      </c>
      <c r="Q212" s="64">
        <v>3500</v>
      </c>
      <c r="R212" s="64">
        <v>0</v>
      </c>
      <c r="S212" s="64">
        <f t="shared" si="7"/>
        <v>3500</v>
      </c>
      <c r="T212" s="12" t="s">
        <v>41</v>
      </c>
      <c r="U212" s="210" t="s">
        <v>2225</v>
      </c>
      <c r="V212" s="131" t="s">
        <v>92</v>
      </c>
      <c r="W212" s="210" t="s">
        <v>93</v>
      </c>
      <c r="X212" s="215" t="s">
        <v>50</v>
      </c>
    </row>
    <row r="213" spans="1:24" s="42" customFormat="1" ht="128.25" hidden="1" customHeight="1">
      <c r="A213" s="12" t="s">
        <v>421</v>
      </c>
      <c r="B213" s="12" t="s">
        <v>831</v>
      </c>
      <c r="C213" s="12" t="s">
        <v>831</v>
      </c>
      <c r="D213" s="12" t="s">
        <v>954</v>
      </c>
      <c r="E213" s="12">
        <v>15</v>
      </c>
      <c r="F213" s="12" t="s">
        <v>976</v>
      </c>
      <c r="G213" s="12" t="s">
        <v>45</v>
      </c>
      <c r="H213" s="12" t="s">
        <v>36</v>
      </c>
      <c r="I213" s="12" t="s">
        <v>37</v>
      </c>
      <c r="J213" s="62">
        <v>24</v>
      </c>
      <c r="K213" s="65">
        <v>2020</v>
      </c>
      <c r="L213" s="201"/>
      <c r="M213" s="12">
        <v>1</v>
      </c>
      <c r="N213" s="12">
        <v>1819877</v>
      </c>
      <c r="O213" s="12" t="s">
        <v>997</v>
      </c>
      <c r="P213" s="12" t="s">
        <v>40</v>
      </c>
      <c r="Q213" s="64">
        <v>3500</v>
      </c>
      <c r="R213" s="64">
        <v>0</v>
      </c>
      <c r="S213" s="64">
        <f t="shared" si="7"/>
        <v>3500</v>
      </c>
      <c r="T213" s="12" t="s">
        <v>41</v>
      </c>
      <c r="U213" s="210" t="s">
        <v>2225</v>
      </c>
      <c r="V213" s="131" t="s">
        <v>92</v>
      </c>
      <c r="W213" s="210" t="s">
        <v>93</v>
      </c>
      <c r="X213" s="215" t="s">
        <v>50</v>
      </c>
    </row>
    <row r="214" spans="1:24" ht="128.25" hidden="1" customHeight="1">
      <c r="A214" s="27" t="s">
        <v>421</v>
      </c>
      <c r="B214" s="27" t="s">
        <v>831</v>
      </c>
      <c r="C214" s="27" t="s">
        <v>875</v>
      </c>
      <c r="D214" s="27" t="s">
        <v>876</v>
      </c>
      <c r="E214" s="27">
        <v>20</v>
      </c>
      <c r="F214" s="27" t="s">
        <v>909</v>
      </c>
      <c r="G214" s="27" t="s">
        <v>35</v>
      </c>
      <c r="H214" s="27" t="s">
        <v>36</v>
      </c>
      <c r="I214" s="27" t="s">
        <v>37</v>
      </c>
      <c r="J214" s="84">
        <v>21</v>
      </c>
      <c r="K214" s="65">
        <v>2020</v>
      </c>
      <c r="L214" s="201"/>
      <c r="M214" s="27">
        <v>1</v>
      </c>
      <c r="N214" s="27">
        <v>1568346</v>
      </c>
      <c r="O214" s="27" t="s">
        <v>908</v>
      </c>
      <c r="P214" s="27" t="s">
        <v>107</v>
      </c>
      <c r="Q214" s="85">
        <v>0</v>
      </c>
      <c r="R214" s="85">
        <v>0</v>
      </c>
      <c r="S214" s="85">
        <f t="shared" si="7"/>
        <v>0</v>
      </c>
      <c r="T214" s="27" t="s">
        <v>41</v>
      </c>
      <c r="U214" s="112" t="s">
        <v>2235</v>
      </c>
      <c r="V214" s="262" t="s">
        <v>48</v>
      </c>
      <c r="W214" s="262" t="s">
        <v>72</v>
      </c>
      <c r="X214" s="217"/>
    </row>
    <row r="215" spans="1:24" ht="128.25" hidden="1" customHeight="1">
      <c r="A215" s="27" t="s">
        <v>421</v>
      </c>
      <c r="B215" s="27" t="s">
        <v>831</v>
      </c>
      <c r="C215" s="27" t="s">
        <v>875</v>
      </c>
      <c r="D215" s="27" t="s">
        <v>876</v>
      </c>
      <c r="E215" s="27">
        <v>20</v>
      </c>
      <c r="F215" s="27" t="s">
        <v>909</v>
      </c>
      <c r="G215" s="27" t="s">
        <v>35</v>
      </c>
      <c r="H215" s="27" t="s">
        <v>36</v>
      </c>
      <c r="I215" s="27" t="s">
        <v>37</v>
      </c>
      <c r="J215" s="84">
        <v>21</v>
      </c>
      <c r="K215" s="65">
        <v>2020</v>
      </c>
      <c r="L215" s="201"/>
      <c r="M215" s="27">
        <v>1</v>
      </c>
      <c r="N215" s="27">
        <v>1292870</v>
      </c>
      <c r="O215" s="27" t="s">
        <v>910</v>
      </c>
      <c r="P215" s="27" t="s">
        <v>107</v>
      </c>
      <c r="Q215" s="85">
        <v>0</v>
      </c>
      <c r="R215" s="85">
        <v>0</v>
      </c>
      <c r="S215" s="85">
        <f t="shared" si="7"/>
        <v>0</v>
      </c>
      <c r="T215" s="27" t="s">
        <v>41</v>
      </c>
      <c r="U215" s="112" t="s">
        <v>2235</v>
      </c>
      <c r="V215" s="262" t="s">
        <v>48</v>
      </c>
      <c r="W215" s="262" t="s">
        <v>72</v>
      </c>
      <c r="X215" s="217"/>
    </row>
    <row r="216" spans="1:24" s="42" customFormat="1" ht="128.25" hidden="1" customHeight="1">
      <c r="A216" s="12" t="s">
        <v>421</v>
      </c>
      <c r="B216" s="12" t="s">
        <v>831</v>
      </c>
      <c r="C216" s="12" t="s">
        <v>875</v>
      </c>
      <c r="D216" s="12" t="s">
        <v>876</v>
      </c>
      <c r="E216" s="12">
        <v>20</v>
      </c>
      <c r="F216" s="12" t="s">
        <v>66</v>
      </c>
      <c r="G216" s="12" t="s">
        <v>45</v>
      </c>
      <c r="H216" s="12" t="s">
        <v>36</v>
      </c>
      <c r="I216" s="12" t="s">
        <v>37</v>
      </c>
      <c r="J216" s="62">
        <v>20</v>
      </c>
      <c r="K216" s="65">
        <v>2020</v>
      </c>
      <c r="L216" s="201"/>
      <c r="M216" s="12">
        <v>1</v>
      </c>
      <c r="N216" s="12">
        <v>1822181</v>
      </c>
      <c r="O216" s="12" t="s">
        <v>951</v>
      </c>
      <c r="P216" s="12" t="s">
        <v>40</v>
      </c>
      <c r="Q216" s="64">
        <v>0</v>
      </c>
      <c r="R216" s="64">
        <v>0</v>
      </c>
      <c r="S216" s="64">
        <f t="shared" si="7"/>
        <v>0</v>
      </c>
      <c r="T216" s="12" t="s">
        <v>41</v>
      </c>
      <c r="U216" s="12" t="s">
        <v>2478</v>
      </c>
      <c r="V216" s="131" t="s">
        <v>48</v>
      </c>
      <c r="W216" s="210" t="s">
        <v>69</v>
      </c>
      <c r="X216" s="215" t="s">
        <v>50</v>
      </c>
    </row>
    <row r="217" spans="1:24" s="42" customFormat="1" ht="128.25" hidden="1" customHeight="1">
      <c r="A217" s="12" t="s">
        <v>421</v>
      </c>
      <c r="B217" s="12" t="s">
        <v>831</v>
      </c>
      <c r="C217" s="12" t="s">
        <v>875</v>
      </c>
      <c r="D217" s="12" t="s">
        <v>876</v>
      </c>
      <c r="E217" s="12">
        <v>20</v>
      </c>
      <c r="F217" s="12" t="s">
        <v>66</v>
      </c>
      <c r="G217" s="12" t="s">
        <v>45</v>
      </c>
      <c r="H217" s="12" t="s">
        <v>36</v>
      </c>
      <c r="I217" s="12" t="s">
        <v>37</v>
      </c>
      <c r="J217" s="62">
        <v>20</v>
      </c>
      <c r="K217" s="65">
        <v>2020</v>
      </c>
      <c r="L217" s="201"/>
      <c r="M217" s="12">
        <v>1</v>
      </c>
      <c r="N217" s="12">
        <v>1292870</v>
      </c>
      <c r="O217" s="12" t="s">
        <v>910</v>
      </c>
      <c r="P217" s="12" t="s">
        <v>107</v>
      </c>
      <c r="Q217" s="64">
        <v>0</v>
      </c>
      <c r="R217" s="64">
        <v>0</v>
      </c>
      <c r="S217" s="64">
        <f t="shared" si="7"/>
        <v>0</v>
      </c>
      <c r="T217" s="12" t="s">
        <v>41</v>
      </c>
      <c r="U217" s="12" t="s">
        <v>2478</v>
      </c>
      <c r="V217" s="131" t="s">
        <v>48</v>
      </c>
      <c r="W217" s="210" t="s">
        <v>69</v>
      </c>
      <c r="X217" s="215" t="s">
        <v>50</v>
      </c>
    </row>
    <row r="218" spans="1:24" s="42" customFormat="1" ht="128.25" hidden="1" customHeight="1">
      <c r="A218" s="12" t="s">
        <v>421</v>
      </c>
      <c r="B218" s="12" t="s">
        <v>831</v>
      </c>
      <c r="C218" s="12" t="s">
        <v>875</v>
      </c>
      <c r="D218" s="12" t="s">
        <v>876</v>
      </c>
      <c r="E218" s="12">
        <v>20</v>
      </c>
      <c r="F218" s="12" t="s">
        <v>66</v>
      </c>
      <c r="G218" s="12" t="s">
        <v>45</v>
      </c>
      <c r="H218" s="12" t="s">
        <v>36</v>
      </c>
      <c r="I218" s="12" t="s">
        <v>37</v>
      </c>
      <c r="J218" s="62">
        <v>20</v>
      </c>
      <c r="K218" s="65">
        <v>2020</v>
      </c>
      <c r="L218" s="201"/>
      <c r="M218" s="12">
        <v>1</v>
      </c>
      <c r="N218" s="12">
        <v>1093234</v>
      </c>
      <c r="O218" s="12" t="s">
        <v>990</v>
      </c>
      <c r="P218" s="12" t="s">
        <v>107</v>
      </c>
      <c r="Q218" s="64">
        <v>0</v>
      </c>
      <c r="R218" s="64">
        <v>0</v>
      </c>
      <c r="S218" s="64">
        <f t="shared" si="7"/>
        <v>0</v>
      </c>
      <c r="T218" s="12" t="s">
        <v>41</v>
      </c>
      <c r="U218" s="12" t="s">
        <v>2478</v>
      </c>
      <c r="V218" s="131" t="s">
        <v>48</v>
      </c>
      <c r="W218" s="210" t="s">
        <v>69</v>
      </c>
      <c r="X218" s="215" t="s">
        <v>50</v>
      </c>
    </row>
    <row r="219" spans="1:24" s="42" customFormat="1" ht="128.25" hidden="1" customHeight="1">
      <c r="A219" s="12" t="s">
        <v>421</v>
      </c>
      <c r="B219" s="12" t="s">
        <v>831</v>
      </c>
      <c r="C219" s="12" t="s">
        <v>875</v>
      </c>
      <c r="D219" s="12" t="s">
        <v>876</v>
      </c>
      <c r="E219" s="12">
        <v>20</v>
      </c>
      <c r="F219" s="12" t="s">
        <v>66</v>
      </c>
      <c r="G219" s="12" t="s">
        <v>45</v>
      </c>
      <c r="H219" s="12" t="s">
        <v>36</v>
      </c>
      <c r="I219" s="12" t="s">
        <v>37</v>
      </c>
      <c r="J219" s="62">
        <v>20</v>
      </c>
      <c r="K219" s="65">
        <v>2020</v>
      </c>
      <c r="L219" s="201"/>
      <c r="M219" s="12">
        <v>1</v>
      </c>
      <c r="N219" s="12">
        <v>1568346</v>
      </c>
      <c r="O219" s="12" t="s">
        <v>908</v>
      </c>
      <c r="P219" s="12" t="s">
        <v>107</v>
      </c>
      <c r="Q219" s="64">
        <v>0</v>
      </c>
      <c r="R219" s="64">
        <v>0</v>
      </c>
      <c r="S219" s="64">
        <f t="shared" si="7"/>
        <v>0</v>
      </c>
      <c r="T219" s="12" t="s">
        <v>41</v>
      </c>
      <c r="U219" s="12" t="s">
        <v>2478</v>
      </c>
      <c r="V219" s="131" t="s">
        <v>48</v>
      </c>
      <c r="W219" s="210" t="s">
        <v>69</v>
      </c>
      <c r="X219" s="215" t="s">
        <v>50</v>
      </c>
    </row>
    <row r="220" spans="1:24" ht="128.25" hidden="1" customHeight="1">
      <c r="A220" s="37" t="s">
        <v>421</v>
      </c>
      <c r="B220" s="37" t="s">
        <v>831</v>
      </c>
      <c r="C220" s="37" t="s">
        <v>831</v>
      </c>
      <c r="D220" s="37" t="s">
        <v>901</v>
      </c>
      <c r="E220" s="37">
        <v>15</v>
      </c>
      <c r="F220" s="37" t="s">
        <v>966</v>
      </c>
      <c r="G220" s="37" t="s">
        <v>145</v>
      </c>
      <c r="H220" s="12" t="s">
        <v>36</v>
      </c>
      <c r="I220" s="37" t="s">
        <v>46</v>
      </c>
      <c r="J220" s="65">
        <v>390</v>
      </c>
      <c r="K220" s="65">
        <v>2020</v>
      </c>
      <c r="L220" s="201" t="s">
        <v>610</v>
      </c>
      <c r="M220" s="37">
        <v>1</v>
      </c>
      <c r="N220" s="37">
        <v>1796036</v>
      </c>
      <c r="O220" s="37" t="s">
        <v>965</v>
      </c>
      <c r="P220" s="37" t="s">
        <v>40</v>
      </c>
      <c r="Q220" s="60">
        <v>0</v>
      </c>
      <c r="R220" s="60">
        <v>0</v>
      </c>
      <c r="S220" s="60">
        <f t="shared" si="7"/>
        <v>0</v>
      </c>
      <c r="T220" s="37" t="s">
        <v>145</v>
      </c>
      <c r="U220" s="37"/>
      <c r="V220" s="131" t="s">
        <v>48</v>
      </c>
      <c r="W220" s="216" t="s">
        <v>455</v>
      </c>
      <c r="X220" s="217"/>
    </row>
    <row r="221" spans="1:24" s="42" customFormat="1" ht="128.25" hidden="1" customHeight="1">
      <c r="A221" s="12" t="s">
        <v>421</v>
      </c>
      <c r="B221" s="12" t="s">
        <v>831</v>
      </c>
      <c r="C221" s="12" t="s">
        <v>843</v>
      </c>
      <c r="D221" s="12" t="s">
        <v>848</v>
      </c>
      <c r="E221" s="12">
        <v>15</v>
      </c>
      <c r="F221" s="12" t="s">
        <v>276</v>
      </c>
      <c r="G221" s="12" t="s">
        <v>45</v>
      </c>
      <c r="H221" s="12" t="s">
        <v>36</v>
      </c>
      <c r="I221" s="12" t="s">
        <v>850</v>
      </c>
      <c r="J221" s="62">
        <v>28</v>
      </c>
      <c r="K221" s="65">
        <v>2020</v>
      </c>
      <c r="L221" s="201"/>
      <c r="M221" s="12">
        <v>1</v>
      </c>
      <c r="N221" s="12">
        <v>1491786</v>
      </c>
      <c r="O221" s="12" t="s">
        <v>936</v>
      </c>
      <c r="P221" s="12" t="s">
        <v>107</v>
      </c>
      <c r="Q221" s="64">
        <v>0</v>
      </c>
      <c r="R221" s="64">
        <v>0</v>
      </c>
      <c r="S221" s="64">
        <f t="shared" si="7"/>
        <v>0</v>
      </c>
      <c r="T221" s="12" t="s">
        <v>41</v>
      </c>
      <c r="U221" s="12" t="s">
        <v>2237</v>
      </c>
      <c r="V221" s="131" t="s">
        <v>92</v>
      </c>
      <c r="W221" s="210" t="s">
        <v>93</v>
      </c>
      <c r="X221" s="215" t="s">
        <v>50</v>
      </c>
    </row>
    <row r="222" spans="1:24" s="42" customFormat="1" ht="128.25" hidden="1" customHeight="1">
      <c r="A222" s="12" t="s">
        <v>421</v>
      </c>
      <c r="B222" s="12" t="s">
        <v>831</v>
      </c>
      <c r="C222" s="12" t="s">
        <v>875</v>
      </c>
      <c r="D222" s="12" t="s">
        <v>848</v>
      </c>
      <c r="E222" s="12">
        <v>15</v>
      </c>
      <c r="F222" s="12" t="s">
        <v>407</v>
      </c>
      <c r="G222" s="12" t="s">
        <v>145</v>
      </c>
      <c r="H222" s="12" t="s">
        <v>36</v>
      </c>
      <c r="I222" s="12" t="s">
        <v>46</v>
      </c>
      <c r="J222" s="62">
        <v>360</v>
      </c>
      <c r="K222" s="201">
        <v>2020</v>
      </c>
      <c r="L222" s="201" t="s">
        <v>610</v>
      </c>
      <c r="M222" s="12">
        <v>1</v>
      </c>
      <c r="N222" s="12">
        <v>1632470</v>
      </c>
      <c r="O222" s="12" t="s">
        <v>907</v>
      </c>
      <c r="P222" s="12" t="s">
        <v>40</v>
      </c>
      <c r="Q222" s="64">
        <v>0</v>
      </c>
      <c r="R222" s="64">
        <v>0</v>
      </c>
      <c r="S222" s="64">
        <f t="shared" si="7"/>
        <v>0</v>
      </c>
      <c r="T222" s="12" t="s">
        <v>145</v>
      </c>
      <c r="U222" s="12" t="s">
        <v>995</v>
      </c>
      <c r="V222" s="131" t="s">
        <v>148</v>
      </c>
      <c r="W222" s="221" t="s">
        <v>149</v>
      </c>
      <c r="X222" s="215"/>
    </row>
    <row r="223" spans="1:24" ht="128.25" hidden="1" customHeight="1">
      <c r="A223" s="37" t="s">
        <v>421</v>
      </c>
      <c r="B223" s="37" t="s">
        <v>831</v>
      </c>
      <c r="C223" s="37" t="s">
        <v>843</v>
      </c>
      <c r="D223" s="37" t="s">
        <v>844</v>
      </c>
      <c r="E223" s="37">
        <v>20</v>
      </c>
      <c r="F223" s="37" t="s">
        <v>407</v>
      </c>
      <c r="G223" s="37" t="s">
        <v>145</v>
      </c>
      <c r="H223" s="12" t="s">
        <v>36</v>
      </c>
      <c r="I223" s="37" t="s">
        <v>46</v>
      </c>
      <c r="J223" s="65">
        <v>120</v>
      </c>
      <c r="K223" s="65">
        <v>2020</v>
      </c>
      <c r="L223" s="201" t="s">
        <v>610</v>
      </c>
      <c r="M223" s="37">
        <v>1</v>
      </c>
      <c r="N223" s="37">
        <v>1054009</v>
      </c>
      <c r="O223" s="37" t="s">
        <v>973</v>
      </c>
      <c r="P223" s="37" t="s">
        <v>40</v>
      </c>
      <c r="Q223" s="60">
        <v>0</v>
      </c>
      <c r="R223" s="60">
        <v>0</v>
      </c>
      <c r="S223" s="60">
        <f t="shared" si="7"/>
        <v>0</v>
      </c>
      <c r="T223" s="37" t="s">
        <v>145</v>
      </c>
      <c r="U223" s="37"/>
      <c r="V223" s="131" t="s">
        <v>148</v>
      </c>
      <c r="W223" s="131" t="s">
        <v>149</v>
      </c>
      <c r="X223" s="217"/>
    </row>
    <row r="224" spans="1:24" s="42" customFormat="1" ht="128.25" hidden="1" customHeight="1">
      <c r="A224" s="12" t="s">
        <v>421</v>
      </c>
      <c r="B224" s="12" t="s">
        <v>831</v>
      </c>
      <c r="C224" s="12" t="s">
        <v>843</v>
      </c>
      <c r="D224" s="12" t="s">
        <v>848</v>
      </c>
      <c r="E224" s="12">
        <v>15</v>
      </c>
      <c r="F224" s="12" t="s">
        <v>948</v>
      </c>
      <c r="G224" s="12" t="s">
        <v>45</v>
      </c>
      <c r="H224" s="12" t="s">
        <v>36</v>
      </c>
      <c r="I224" s="12" t="s">
        <v>850</v>
      </c>
      <c r="J224" s="62">
        <v>40</v>
      </c>
      <c r="K224" s="65">
        <v>2020</v>
      </c>
      <c r="L224" s="153"/>
      <c r="M224" s="12">
        <v>1</v>
      </c>
      <c r="N224" s="12">
        <v>1569054</v>
      </c>
      <c r="O224" s="12" t="s">
        <v>949</v>
      </c>
      <c r="P224" s="12" t="s">
        <v>107</v>
      </c>
      <c r="Q224" s="64">
        <v>0</v>
      </c>
      <c r="R224" s="64">
        <v>0</v>
      </c>
      <c r="S224" s="64">
        <f t="shared" si="7"/>
        <v>0</v>
      </c>
      <c r="T224" s="12" t="s">
        <v>41</v>
      </c>
      <c r="U224" s="12" t="s">
        <v>2237</v>
      </c>
      <c r="V224" s="131" t="s">
        <v>148</v>
      </c>
      <c r="W224" s="221" t="s">
        <v>149</v>
      </c>
      <c r="X224" s="215" t="s">
        <v>50</v>
      </c>
    </row>
    <row r="225" spans="1:24" s="42" customFormat="1" ht="128.25" hidden="1" customHeight="1">
      <c r="A225" s="12" t="s">
        <v>421</v>
      </c>
      <c r="B225" s="12" t="s">
        <v>831</v>
      </c>
      <c r="C225" s="12" t="s">
        <v>843</v>
      </c>
      <c r="D225" s="12" t="s">
        <v>848</v>
      </c>
      <c r="E225" s="12">
        <v>15</v>
      </c>
      <c r="F225" s="12" t="s">
        <v>911</v>
      </c>
      <c r="G225" s="12" t="s">
        <v>45</v>
      </c>
      <c r="H225" s="12" t="s">
        <v>310</v>
      </c>
      <c r="I225" s="12" t="s">
        <v>850</v>
      </c>
      <c r="J225" s="62">
        <v>30</v>
      </c>
      <c r="K225" s="65">
        <v>2020</v>
      </c>
      <c r="L225" s="153"/>
      <c r="M225" s="12">
        <v>1</v>
      </c>
      <c r="N225" s="12">
        <v>2264100</v>
      </c>
      <c r="O225" s="12" t="s">
        <v>912</v>
      </c>
      <c r="P225" s="12" t="s">
        <v>40</v>
      </c>
      <c r="Q225" s="64">
        <v>1800</v>
      </c>
      <c r="R225" s="64">
        <v>0</v>
      </c>
      <c r="S225" s="64">
        <f t="shared" si="7"/>
        <v>1800</v>
      </c>
      <c r="T225" s="12" t="s">
        <v>41</v>
      </c>
      <c r="U225" s="210" t="s">
        <v>2238</v>
      </c>
      <c r="V225" s="131" t="s">
        <v>48</v>
      </c>
      <c r="W225" s="210" t="s">
        <v>69</v>
      </c>
      <c r="X225" s="215" t="s">
        <v>50</v>
      </c>
    </row>
    <row r="226" spans="1:24" s="42" customFormat="1" ht="128.25" hidden="1" customHeight="1">
      <c r="A226" s="12" t="s">
        <v>421</v>
      </c>
      <c r="B226" s="12" t="s">
        <v>831</v>
      </c>
      <c r="C226" s="12" t="s">
        <v>843</v>
      </c>
      <c r="D226" s="12" t="s">
        <v>848</v>
      </c>
      <c r="E226" s="12">
        <v>15</v>
      </c>
      <c r="F226" s="12" t="s">
        <v>849</v>
      </c>
      <c r="G226" s="12" t="s">
        <v>45</v>
      </c>
      <c r="H226" s="12" t="s">
        <v>310</v>
      </c>
      <c r="I226" s="12" t="s">
        <v>850</v>
      </c>
      <c r="J226" s="62">
        <v>30</v>
      </c>
      <c r="K226" s="65">
        <v>2020</v>
      </c>
      <c r="L226" s="153"/>
      <c r="M226" s="12">
        <v>1</v>
      </c>
      <c r="N226" s="12">
        <v>232966</v>
      </c>
      <c r="O226" s="12" t="s">
        <v>847</v>
      </c>
      <c r="P226" s="12" t="s">
        <v>107</v>
      </c>
      <c r="Q226" s="64">
        <v>2350</v>
      </c>
      <c r="R226" s="64">
        <v>2000</v>
      </c>
      <c r="S226" s="64">
        <f t="shared" si="7"/>
        <v>4350</v>
      </c>
      <c r="T226" s="12" t="s">
        <v>41</v>
      </c>
      <c r="U226" s="210" t="s">
        <v>2238</v>
      </c>
      <c r="V226" s="131" t="s">
        <v>48</v>
      </c>
      <c r="W226" s="210" t="s">
        <v>69</v>
      </c>
      <c r="X226" s="215" t="s">
        <v>50</v>
      </c>
    </row>
    <row r="227" spans="1:24" ht="128.25" hidden="1" customHeight="1">
      <c r="A227" s="37" t="s">
        <v>421</v>
      </c>
      <c r="B227" s="37" t="s">
        <v>831</v>
      </c>
      <c r="C227" s="37" t="s">
        <v>875</v>
      </c>
      <c r="D227" s="37" t="s">
        <v>848</v>
      </c>
      <c r="E227" s="37">
        <v>15</v>
      </c>
      <c r="F227" s="37" t="s">
        <v>924</v>
      </c>
      <c r="G227" s="37" t="s">
        <v>145</v>
      </c>
      <c r="H227" s="12" t="s">
        <v>36</v>
      </c>
      <c r="I227" s="37" t="s">
        <v>46</v>
      </c>
      <c r="J227" s="65">
        <v>240</v>
      </c>
      <c r="K227" s="65" t="s">
        <v>925</v>
      </c>
      <c r="L227" s="65" t="s">
        <v>632</v>
      </c>
      <c r="M227" s="37">
        <v>1</v>
      </c>
      <c r="N227" s="37">
        <v>1822205</v>
      </c>
      <c r="O227" s="37" t="s">
        <v>923</v>
      </c>
      <c r="P227" s="37" t="s">
        <v>40</v>
      </c>
      <c r="Q227" s="60">
        <v>0</v>
      </c>
      <c r="R227" s="60">
        <v>0</v>
      </c>
      <c r="S227" s="60">
        <f t="shared" si="7"/>
        <v>0</v>
      </c>
      <c r="T227" s="37" t="s">
        <v>145</v>
      </c>
      <c r="U227" s="131" t="s">
        <v>1048</v>
      </c>
      <c r="V227" s="131" t="s">
        <v>235</v>
      </c>
      <c r="W227" s="216" t="s">
        <v>236</v>
      </c>
      <c r="X227" s="217"/>
    </row>
    <row r="228" spans="1:24" ht="128.25" hidden="1" customHeight="1">
      <c r="A228" s="37" t="s">
        <v>421</v>
      </c>
      <c r="B228" s="37" t="s">
        <v>831</v>
      </c>
      <c r="C228" s="37" t="s">
        <v>875</v>
      </c>
      <c r="D228" s="37" t="s">
        <v>897</v>
      </c>
      <c r="E228" s="37">
        <v>20</v>
      </c>
      <c r="F228" s="37" t="s">
        <v>940</v>
      </c>
      <c r="G228" s="37" t="s">
        <v>35</v>
      </c>
      <c r="H228" s="12" t="s">
        <v>36</v>
      </c>
      <c r="I228" s="37" t="s">
        <v>37</v>
      </c>
      <c r="J228" s="65">
        <v>40</v>
      </c>
      <c r="K228" s="65">
        <v>2020</v>
      </c>
      <c r="L228" s="153"/>
      <c r="M228" s="37">
        <v>1</v>
      </c>
      <c r="N228" s="37">
        <v>1093234</v>
      </c>
      <c r="O228" s="37" t="s">
        <v>990</v>
      </c>
      <c r="P228" s="37" t="s">
        <v>107</v>
      </c>
      <c r="Q228" s="60">
        <v>1500</v>
      </c>
      <c r="R228" s="60">
        <v>0</v>
      </c>
      <c r="S228" s="60">
        <f t="shared" si="7"/>
        <v>1500</v>
      </c>
      <c r="T228" s="37" t="s">
        <v>41</v>
      </c>
      <c r="U228" s="37" t="s">
        <v>995</v>
      </c>
      <c r="V228" s="210" t="s">
        <v>48</v>
      </c>
      <c r="W228" s="216" t="s">
        <v>941</v>
      </c>
      <c r="X228" s="217"/>
    </row>
    <row r="229" spans="1:24" ht="128.25" hidden="1" customHeight="1">
      <c r="A229" s="37" t="s">
        <v>421</v>
      </c>
      <c r="B229" s="37" t="s">
        <v>831</v>
      </c>
      <c r="C229" s="37" t="s">
        <v>875</v>
      </c>
      <c r="D229" s="37" t="s">
        <v>897</v>
      </c>
      <c r="E229" s="37">
        <v>20</v>
      </c>
      <c r="F229" s="37" t="s">
        <v>940</v>
      </c>
      <c r="G229" s="37" t="s">
        <v>35</v>
      </c>
      <c r="H229" s="12" t="s">
        <v>36</v>
      </c>
      <c r="I229" s="37" t="s">
        <v>37</v>
      </c>
      <c r="J229" s="65">
        <v>40</v>
      </c>
      <c r="K229" s="65">
        <v>2020</v>
      </c>
      <c r="L229" s="153"/>
      <c r="M229" s="37">
        <v>1</v>
      </c>
      <c r="N229" s="37">
        <v>3006329</v>
      </c>
      <c r="O229" s="37" t="s">
        <v>952</v>
      </c>
      <c r="P229" s="37" t="s">
        <v>40</v>
      </c>
      <c r="Q229" s="60">
        <v>1500</v>
      </c>
      <c r="R229" s="60">
        <v>0</v>
      </c>
      <c r="S229" s="60">
        <f t="shared" si="7"/>
        <v>1500</v>
      </c>
      <c r="T229" s="37" t="s">
        <v>41</v>
      </c>
      <c r="U229" s="37" t="s">
        <v>995</v>
      </c>
      <c r="V229" s="210" t="s">
        <v>48</v>
      </c>
      <c r="W229" s="216" t="s">
        <v>941</v>
      </c>
      <c r="X229" s="217"/>
    </row>
    <row r="230" spans="1:24" ht="128.25" hidden="1" customHeight="1">
      <c r="A230" s="37" t="s">
        <v>421</v>
      </c>
      <c r="B230" s="37" t="s">
        <v>831</v>
      </c>
      <c r="C230" s="37" t="s">
        <v>875</v>
      </c>
      <c r="D230" s="37" t="s">
        <v>897</v>
      </c>
      <c r="E230" s="37">
        <v>20</v>
      </c>
      <c r="F230" s="37" t="s">
        <v>940</v>
      </c>
      <c r="G230" s="37" t="s">
        <v>35</v>
      </c>
      <c r="H230" s="12" t="s">
        <v>36</v>
      </c>
      <c r="I230" s="37" t="s">
        <v>37</v>
      </c>
      <c r="J230" s="65">
        <v>40</v>
      </c>
      <c r="K230" s="65">
        <v>2020</v>
      </c>
      <c r="L230" s="153"/>
      <c r="M230" s="37">
        <v>1</v>
      </c>
      <c r="N230" s="37">
        <v>1821266</v>
      </c>
      <c r="O230" s="37" t="s">
        <v>939</v>
      </c>
      <c r="P230" s="37" t="s">
        <v>40</v>
      </c>
      <c r="Q230" s="60">
        <v>1500</v>
      </c>
      <c r="R230" s="60">
        <v>0</v>
      </c>
      <c r="S230" s="60">
        <f t="shared" si="7"/>
        <v>1500</v>
      </c>
      <c r="T230" s="37" t="s">
        <v>41</v>
      </c>
      <c r="U230" s="37" t="s">
        <v>995</v>
      </c>
      <c r="V230" s="210" t="s">
        <v>48</v>
      </c>
      <c r="W230" s="216" t="s">
        <v>941</v>
      </c>
      <c r="X230" s="217"/>
    </row>
    <row r="231" spans="1:24" ht="128.25" hidden="1" customHeight="1">
      <c r="A231" s="37" t="s">
        <v>421</v>
      </c>
      <c r="B231" s="37" t="s">
        <v>831</v>
      </c>
      <c r="C231" s="37" t="s">
        <v>875</v>
      </c>
      <c r="D231" s="37" t="s">
        <v>897</v>
      </c>
      <c r="E231" s="37">
        <v>20</v>
      </c>
      <c r="F231" s="37" t="s">
        <v>940</v>
      </c>
      <c r="G231" s="37" t="s">
        <v>35</v>
      </c>
      <c r="H231" s="12" t="s">
        <v>36</v>
      </c>
      <c r="I231" s="37" t="s">
        <v>37</v>
      </c>
      <c r="J231" s="65">
        <v>40</v>
      </c>
      <c r="K231" s="65">
        <v>2020</v>
      </c>
      <c r="L231" s="153"/>
      <c r="M231" s="37">
        <v>1</v>
      </c>
      <c r="N231" s="37">
        <v>1568000</v>
      </c>
      <c r="O231" s="37" t="s">
        <v>993</v>
      </c>
      <c r="P231" s="37" t="s">
        <v>107</v>
      </c>
      <c r="Q231" s="60">
        <v>1500</v>
      </c>
      <c r="R231" s="60">
        <v>0</v>
      </c>
      <c r="S231" s="60">
        <f t="shared" si="7"/>
        <v>1500</v>
      </c>
      <c r="T231" s="37" t="s">
        <v>41</v>
      </c>
      <c r="U231" s="37" t="s">
        <v>995</v>
      </c>
      <c r="V231" s="210" t="s">
        <v>48</v>
      </c>
      <c r="W231" s="216" t="s">
        <v>941</v>
      </c>
      <c r="X231" s="217"/>
    </row>
    <row r="232" spans="1:24" ht="128.25" hidden="1" customHeight="1">
      <c r="A232" s="37" t="s">
        <v>421</v>
      </c>
      <c r="B232" s="37" t="s">
        <v>831</v>
      </c>
      <c r="C232" s="37" t="s">
        <v>875</v>
      </c>
      <c r="D232" s="37" t="s">
        <v>848</v>
      </c>
      <c r="E232" s="37">
        <v>15</v>
      </c>
      <c r="F232" s="37" t="s">
        <v>991</v>
      </c>
      <c r="G232" s="37" t="s">
        <v>145</v>
      </c>
      <c r="H232" s="12" t="s">
        <v>36</v>
      </c>
      <c r="I232" s="37" t="s">
        <v>46</v>
      </c>
      <c r="J232" s="65">
        <v>120</v>
      </c>
      <c r="K232" s="65" t="s">
        <v>992</v>
      </c>
      <c r="L232" s="65" t="s">
        <v>759</v>
      </c>
      <c r="M232" s="37">
        <v>1</v>
      </c>
      <c r="N232" s="37">
        <v>1093234</v>
      </c>
      <c r="O232" s="37" t="s">
        <v>990</v>
      </c>
      <c r="P232" s="37" t="s">
        <v>107</v>
      </c>
      <c r="Q232" s="60">
        <v>0</v>
      </c>
      <c r="R232" s="60">
        <v>0</v>
      </c>
      <c r="S232" s="60">
        <f t="shared" si="7"/>
        <v>0</v>
      </c>
      <c r="T232" s="37" t="s">
        <v>145</v>
      </c>
      <c r="U232" s="37" t="s">
        <v>995</v>
      </c>
      <c r="V232" s="131" t="s">
        <v>148</v>
      </c>
      <c r="W232" s="216" t="s">
        <v>931</v>
      </c>
      <c r="X232" s="217"/>
    </row>
    <row r="233" spans="1:24" ht="128.25" hidden="1" customHeight="1">
      <c r="A233" s="37" t="s">
        <v>421</v>
      </c>
      <c r="B233" s="37" t="s">
        <v>831</v>
      </c>
      <c r="C233" s="37" t="s">
        <v>875</v>
      </c>
      <c r="D233" s="37" t="s">
        <v>848</v>
      </c>
      <c r="E233" s="37">
        <v>15</v>
      </c>
      <c r="F233" s="37" t="s">
        <v>991</v>
      </c>
      <c r="G233" s="37" t="s">
        <v>145</v>
      </c>
      <c r="H233" s="12" t="s">
        <v>36</v>
      </c>
      <c r="I233" s="37" t="s">
        <v>46</v>
      </c>
      <c r="J233" s="65">
        <v>120</v>
      </c>
      <c r="K233" s="201" t="s">
        <v>995</v>
      </c>
      <c r="L233" s="201" t="s">
        <v>610</v>
      </c>
      <c r="M233" s="37">
        <v>1</v>
      </c>
      <c r="N233" s="37">
        <v>1568000</v>
      </c>
      <c r="O233" s="37" t="s">
        <v>994</v>
      </c>
      <c r="P233" s="37" t="s">
        <v>107</v>
      </c>
      <c r="Q233" s="60">
        <v>0</v>
      </c>
      <c r="R233" s="60">
        <v>0</v>
      </c>
      <c r="S233" s="60">
        <f t="shared" si="7"/>
        <v>0</v>
      </c>
      <c r="T233" s="37" t="s">
        <v>145</v>
      </c>
      <c r="U233" s="37" t="s">
        <v>995</v>
      </c>
      <c r="V233" s="131" t="s">
        <v>148</v>
      </c>
      <c r="W233" s="216" t="s">
        <v>931</v>
      </c>
      <c r="X233" s="217"/>
    </row>
    <row r="234" spans="1:24" s="42" customFormat="1" ht="128.25" hidden="1" customHeight="1">
      <c r="A234" s="12" t="s">
        <v>421</v>
      </c>
      <c r="B234" s="12" t="s">
        <v>831</v>
      </c>
      <c r="C234" s="12" t="s">
        <v>875</v>
      </c>
      <c r="D234" s="12" t="s">
        <v>876</v>
      </c>
      <c r="E234" s="12">
        <v>20</v>
      </c>
      <c r="F234" s="12" t="s">
        <v>44</v>
      </c>
      <c r="G234" s="12" t="s">
        <v>45</v>
      </c>
      <c r="H234" s="12" t="s">
        <v>36</v>
      </c>
      <c r="I234" s="12" t="s">
        <v>37</v>
      </c>
      <c r="J234" s="62">
        <v>24</v>
      </c>
      <c r="K234" s="65">
        <v>2020</v>
      </c>
      <c r="L234" s="201"/>
      <c r="M234" s="12">
        <v>1</v>
      </c>
      <c r="N234" s="12">
        <v>1489654</v>
      </c>
      <c r="O234" s="12" t="s">
        <v>928</v>
      </c>
      <c r="P234" s="12" t="s">
        <v>107</v>
      </c>
      <c r="Q234" s="64">
        <v>7600</v>
      </c>
      <c r="R234" s="64">
        <v>0</v>
      </c>
      <c r="S234" s="64">
        <f t="shared" si="7"/>
        <v>7600</v>
      </c>
      <c r="T234" s="12" t="s">
        <v>41</v>
      </c>
      <c r="U234" s="210" t="s">
        <v>45</v>
      </c>
      <c r="V234" s="131" t="s">
        <v>48</v>
      </c>
      <c r="W234" s="210" t="s">
        <v>49</v>
      </c>
      <c r="X234" s="215" t="s">
        <v>50</v>
      </c>
    </row>
    <row r="235" spans="1:24" s="42" customFormat="1" ht="128.25" hidden="1" customHeight="1">
      <c r="A235" s="12" t="s">
        <v>421</v>
      </c>
      <c r="B235" s="12" t="s">
        <v>831</v>
      </c>
      <c r="C235" s="12" t="s">
        <v>875</v>
      </c>
      <c r="D235" s="12" t="s">
        <v>876</v>
      </c>
      <c r="E235" s="12">
        <v>20</v>
      </c>
      <c r="F235" s="12" t="s">
        <v>44</v>
      </c>
      <c r="G235" s="12" t="s">
        <v>45</v>
      </c>
      <c r="H235" s="12" t="s">
        <v>36</v>
      </c>
      <c r="I235" s="12" t="s">
        <v>37</v>
      </c>
      <c r="J235" s="62">
        <v>24</v>
      </c>
      <c r="K235" s="65">
        <v>2020</v>
      </c>
      <c r="L235" s="201"/>
      <c r="M235" s="12">
        <v>1</v>
      </c>
      <c r="N235" s="12">
        <v>1489653</v>
      </c>
      <c r="O235" s="12" t="s">
        <v>933</v>
      </c>
      <c r="P235" s="12" t="s">
        <v>107</v>
      </c>
      <c r="Q235" s="64">
        <v>7600</v>
      </c>
      <c r="R235" s="64">
        <v>0</v>
      </c>
      <c r="S235" s="64">
        <f t="shared" si="7"/>
        <v>7600</v>
      </c>
      <c r="T235" s="12" t="s">
        <v>41</v>
      </c>
      <c r="U235" s="210" t="s">
        <v>45</v>
      </c>
      <c r="V235" s="131" t="s">
        <v>48</v>
      </c>
      <c r="W235" s="210" t="s">
        <v>49</v>
      </c>
      <c r="X235" s="215" t="s">
        <v>50</v>
      </c>
    </row>
    <row r="236" spans="1:24" ht="128.25" hidden="1" customHeight="1">
      <c r="A236" s="37" t="s">
        <v>421</v>
      </c>
      <c r="B236" s="37" t="s">
        <v>831</v>
      </c>
      <c r="C236" s="37" t="s">
        <v>843</v>
      </c>
      <c r="D236" s="37" t="s">
        <v>848</v>
      </c>
      <c r="E236" s="37">
        <v>15</v>
      </c>
      <c r="F236" s="37" t="s">
        <v>980</v>
      </c>
      <c r="G236" s="37" t="s">
        <v>35</v>
      </c>
      <c r="H236" s="12" t="s">
        <v>36</v>
      </c>
      <c r="I236" s="37" t="s">
        <v>850</v>
      </c>
      <c r="J236" s="65">
        <v>35</v>
      </c>
      <c r="K236" s="65">
        <v>2020</v>
      </c>
      <c r="L236" s="201"/>
      <c r="M236" s="37">
        <v>1</v>
      </c>
      <c r="N236" s="37">
        <v>1776087</v>
      </c>
      <c r="O236" s="37" t="s">
        <v>981</v>
      </c>
      <c r="P236" s="37" t="s">
        <v>107</v>
      </c>
      <c r="Q236" s="60">
        <v>300</v>
      </c>
      <c r="R236" s="60">
        <v>0</v>
      </c>
      <c r="S236" s="60">
        <f t="shared" si="7"/>
        <v>300</v>
      </c>
      <c r="T236" s="37" t="s">
        <v>41</v>
      </c>
      <c r="U236" s="37"/>
      <c r="V236" s="131" t="s">
        <v>92</v>
      </c>
      <c r="W236" s="216" t="s">
        <v>517</v>
      </c>
      <c r="X236" s="217"/>
    </row>
    <row r="237" spans="1:24" ht="128.25" hidden="1" customHeight="1">
      <c r="A237" s="37" t="s">
        <v>421</v>
      </c>
      <c r="B237" s="37" t="s">
        <v>831</v>
      </c>
      <c r="C237" s="37" t="s">
        <v>843</v>
      </c>
      <c r="D237" s="37" t="s">
        <v>844</v>
      </c>
      <c r="E237" s="37">
        <v>20</v>
      </c>
      <c r="F237" s="37" t="s">
        <v>1003</v>
      </c>
      <c r="G237" s="37" t="s">
        <v>145</v>
      </c>
      <c r="H237" s="12" t="s">
        <v>36</v>
      </c>
      <c r="I237" s="37" t="s">
        <v>46</v>
      </c>
      <c r="J237" s="65">
        <v>240</v>
      </c>
      <c r="K237" s="65">
        <v>2020</v>
      </c>
      <c r="L237" s="201" t="s">
        <v>610</v>
      </c>
      <c r="M237" s="37">
        <v>1</v>
      </c>
      <c r="N237" s="37">
        <v>1489675</v>
      </c>
      <c r="O237" s="37" t="s">
        <v>999</v>
      </c>
      <c r="P237" s="37" t="s">
        <v>40</v>
      </c>
      <c r="Q237" s="60">
        <v>0</v>
      </c>
      <c r="R237" s="60">
        <v>0</v>
      </c>
      <c r="S237" s="60">
        <f t="shared" si="7"/>
        <v>0</v>
      </c>
      <c r="T237" s="37" t="s">
        <v>145</v>
      </c>
      <c r="U237" s="131" t="s">
        <v>2234</v>
      </c>
      <c r="V237" s="131" t="s">
        <v>92</v>
      </c>
      <c r="W237" s="216" t="s">
        <v>517</v>
      </c>
      <c r="X237" s="217"/>
    </row>
    <row r="238" spans="1:24" s="42" customFormat="1" ht="128.25" hidden="1" customHeight="1">
      <c r="A238" s="12" t="s">
        <v>421</v>
      </c>
      <c r="B238" s="12" t="s">
        <v>831</v>
      </c>
      <c r="C238" s="12" t="s">
        <v>875</v>
      </c>
      <c r="D238" s="12" t="s">
        <v>848</v>
      </c>
      <c r="E238" s="12">
        <v>15</v>
      </c>
      <c r="F238" s="12" t="s">
        <v>898</v>
      </c>
      <c r="G238" s="12" t="s">
        <v>45</v>
      </c>
      <c r="H238" s="12" t="s">
        <v>36</v>
      </c>
      <c r="I238" s="12" t="s">
        <v>37</v>
      </c>
      <c r="J238" s="62">
        <v>40</v>
      </c>
      <c r="K238" s="65">
        <v>2020</v>
      </c>
      <c r="L238" s="153"/>
      <c r="M238" s="12">
        <v>1</v>
      </c>
      <c r="N238" s="12">
        <v>1582129</v>
      </c>
      <c r="O238" s="12" t="s">
        <v>896</v>
      </c>
      <c r="P238" s="12" t="s">
        <v>40</v>
      </c>
      <c r="Q238" s="64">
        <v>1500</v>
      </c>
      <c r="R238" s="64">
        <v>0</v>
      </c>
      <c r="S238" s="64">
        <f t="shared" si="7"/>
        <v>1500</v>
      </c>
      <c r="T238" s="12" t="s">
        <v>41</v>
      </c>
      <c r="U238" s="210" t="s">
        <v>45</v>
      </c>
      <c r="V238" s="131" t="s">
        <v>201</v>
      </c>
      <c r="W238" s="131" t="s">
        <v>202</v>
      </c>
      <c r="X238" s="215" t="s">
        <v>50</v>
      </c>
    </row>
    <row r="239" spans="1:24" s="42" customFormat="1" ht="128.25" hidden="1" customHeight="1">
      <c r="A239" s="12" t="s">
        <v>421</v>
      </c>
      <c r="B239" s="12" t="s">
        <v>831</v>
      </c>
      <c r="C239" s="12" t="s">
        <v>875</v>
      </c>
      <c r="D239" s="12" t="s">
        <v>848</v>
      </c>
      <c r="E239" s="12">
        <v>15</v>
      </c>
      <c r="F239" s="12" t="s">
        <v>898</v>
      </c>
      <c r="G239" s="12" t="s">
        <v>45</v>
      </c>
      <c r="H239" s="12" t="s">
        <v>36</v>
      </c>
      <c r="I239" s="12" t="s">
        <v>37</v>
      </c>
      <c r="J239" s="62">
        <v>40</v>
      </c>
      <c r="K239" s="65">
        <v>2020</v>
      </c>
      <c r="L239" s="153"/>
      <c r="M239" s="12">
        <v>1</v>
      </c>
      <c r="N239" s="12">
        <v>3006329</v>
      </c>
      <c r="O239" s="12" t="s">
        <v>952</v>
      </c>
      <c r="P239" s="12" t="s">
        <v>40</v>
      </c>
      <c r="Q239" s="64">
        <v>1500</v>
      </c>
      <c r="R239" s="64">
        <v>0</v>
      </c>
      <c r="S239" s="64">
        <f t="shared" si="7"/>
        <v>1500</v>
      </c>
      <c r="T239" s="12" t="s">
        <v>41</v>
      </c>
      <c r="U239" s="210" t="s">
        <v>45</v>
      </c>
      <c r="V239" s="131" t="s">
        <v>201</v>
      </c>
      <c r="W239" s="131" t="s">
        <v>202</v>
      </c>
      <c r="X239" s="215" t="s">
        <v>50</v>
      </c>
    </row>
    <row r="240" spans="1:24" s="42" customFormat="1" ht="128.25" hidden="1" customHeight="1">
      <c r="A240" s="12" t="s">
        <v>421</v>
      </c>
      <c r="B240" s="12" t="s">
        <v>831</v>
      </c>
      <c r="C240" s="12" t="s">
        <v>875</v>
      </c>
      <c r="D240" s="12" t="s">
        <v>848</v>
      </c>
      <c r="E240" s="12">
        <v>15</v>
      </c>
      <c r="F240" s="12" t="s">
        <v>898</v>
      </c>
      <c r="G240" s="12" t="s">
        <v>45</v>
      </c>
      <c r="H240" s="12" t="s">
        <v>36</v>
      </c>
      <c r="I240" s="12" t="s">
        <v>37</v>
      </c>
      <c r="J240" s="62">
        <v>40</v>
      </c>
      <c r="K240" s="65">
        <v>2020</v>
      </c>
      <c r="L240" s="153"/>
      <c r="M240" s="12">
        <v>1</v>
      </c>
      <c r="N240" s="12">
        <v>1821266</v>
      </c>
      <c r="O240" s="12" t="s">
        <v>939</v>
      </c>
      <c r="P240" s="12" t="s">
        <v>40</v>
      </c>
      <c r="Q240" s="64">
        <v>1500</v>
      </c>
      <c r="R240" s="64">
        <v>0</v>
      </c>
      <c r="S240" s="64">
        <f t="shared" si="7"/>
        <v>1500</v>
      </c>
      <c r="T240" s="12" t="s">
        <v>41</v>
      </c>
      <c r="U240" s="210" t="s">
        <v>45</v>
      </c>
      <c r="V240" s="131" t="s">
        <v>201</v>
      </c>
      <c r="W240" s="131" t="s">
        <v>202</v>
      </c>
      <c r="X240" s="215" t="s">
        <v>50</v>
      </c>
    </row>
    <row r="241" spans="1:24" s="42" customFormat="1" ht="128.25" hidden="1" customHeight="1">
      <c r="A241" s="12" t="s">
        <v>421</v>
      </c>
      <c r="B241" s="12" t="s">
        <v>831</v>
      </c>
      <c r="C241" s="12" t="s">
        <v>875</v>
      </c>
      <c r="D241" s="12" t="s">
        <v>848</v>
      </c>
      <c r="E241" s="12">
        <v>15</v>
      </c>
      <c r="F241" s="12" t="s">
        <v>898</v>
      </c>
      <c r="G241" s="12" t="s">
        <v>45</v>
      </c>
      <c r="H241" s="12" t="s">
        <v>36</v>
      </c>
      <c r="I241" s="12" t="s">
        <v>37</v>
      </c>
      <c r="J241" s="62">
        <v>40</v>
      </c>
      <c r="K241" s="65">
        <v>2020</v>
      </c>
      <c r="L241" s="153"/>
      <c r="M241" s="12">
        <v>1</v>
      </c>
      <c r="N241" s="12">
        <v>1568000</v>
      </c>
      <c r="O241" s="12" t="s">
        <v>993</v>
      </c>
      <c r="P241" s="12" t="s">
        <v>107</v>
      </c>
      <c r="Q241" s="64">
        <v>1500</v>
      </c>
      <c r="R241" s="64">
        <v>0</v>
      </c>
      <c r="S241" s="64">
        <f t="shared" si="7"/>
        <v>1500</v>
      </c>
      <c r="T241" s="12" t="s">
        <v>41</v>
      </c>
      <c r="U241" s="210" t="s">
        <v>45</v>
      </c>
      <c r="V241" s="131" t="s">
        <v>201</v>
      </c>
      <c r="W241" s="131" t="s">
        <v>202</v>
      </c>
      <c r="X241" s="215" t="s">
        <v>50</v>
      </c>
    </row>
    <row r="242" spans="1:24" s="42" customFormat="1" ht="128.25" hidden="1" customHeight="1">
      <c r="A242" s="12" t="s">
        <v>421</v>
      </c>
      <c r="B242" s="12" t="s">
        <v>831</v>
      </c>
      <c r="C242" s="12" t="s">
        <v>875</v>
      </c>
      <c r="D242" s="12" t="s">
        <v>848</v>
      </c>
      <c r="E242" s="12">
        <v>15</v>
      </c>
      <c r="F242" s="12" t="s">
        <v>898</v>
      </c>
      <c r="G242" s="12" t="s">
        <v>45</v>
      </c>
      <c r="H242" s="12" t="s">
        <v>36</v>
      </c>
      <c r="I242" s="12" t="s">
        <v>37</v>
      </c>
      <c r="J242" s="62">
        <v>40</v>
      </c>
      <c r="K242" s="65">
        <v>2020</v>
      </c>
      <c r="L242" s="153"/>
      <c r="M242" s="12">
        <v>1</v>
      </c>
      <c r="N242" s="12">
        <v>1093234</v>
      </c>
      <c r="O242" s="12" t="s">
        <v>990</v>
      </c>
      <c r="P242" s="12" t="s">
        <v>107</v>
      </c>
      <c r="Q242" s="64">
        <v>1500</v>
      </c>
      <c r="R242" s="64">
        <v>0</v>
      </c>
      <c r="S242" s="64">
        <f t="shared" si="7"/>
        <v>1500</v>
      </c>
      <c r="T242" s="12" t="s">
        <v>41</v>
      </c>
      <c r="U242" s="210" t="s">
        <v>45</v>
      </c>
      <c r="V242" s="131" t="s">
        <v>201</v>
      </c>
      <c r="W242" s="131" t="s">
        <v>202</v>
      </c>
      <c r="X242" s="215" t="s">
        <v>50</v>
      </c>
    </row>
    <row r="243" spans="1:24" ht="128.25" hidden="1" customHeight="1">
      <c r="A243" s="37" t="s">
        <v>421</v>
      </c>
      <c r="B243" s="37" t="s">
        <v>831</v>
      </c>
      <c r="C243" s="37" t="s">
        <v>843</v>
      </c>
      <c r="D243" s="37" t="s">
        <v>848</v>
      </c>
      <c r="E243" s="37">
        <v>20</v>
      </c>
      <c r="F243" s="37" t="s">
        <v>868</v>
      </c>
      <c r="G243" s="37" t="s">
        <v>35</v>
      </c>
      <c r="H243" s="12" t="s">
        <v>36</v>
      </c>
      <c r="I243" s="37" t="s">
        <v>850</v>
      </c>
      <c r="J243" s="65">
        <v>40</v>
      </c>
      <c r="K243" s="65">
        <v>2020</v>
      </c>
      <c r="L243" s="153"/>
      <c r="M243" s="37">
        <v>1</v>
      </c>
      <c r="N243" s="37">
        <v>1338595</v>
      </c>
      <c r="O243" s="37" t="s">
        <v>864</v>
      </c>
      <c r="P243" s="37" t="s">
        <v>107</v>
      </c>
      <c r="Q243" s="60">
        <v>0</v>
      </c>
      <c r="R243" s="60">
        <v>0</v>
      </c>
      <c r="S243" s="60">
        <f t="shared" si="7"/>
        <v>0</v>
      </c>
      <c r="T243" s="37" t="s">
        <v>41</v>
      </c>
      <c r="U243" s="37"/>
      <c r="V243" s="131" t="s">
        <v>92</v>
      </c>
      <c r="W243" s="216" t="s">
        <v>517</v>
      </c>
      <c r="X243" s="217"/>
    </row>
    <row r="244" spans="1:24" ht="128.25" hidden="1" customHeight="1">
      <c r="A244" s="37" t="s">
        <v>421</v>
      </c>
      <c r="B244" s="37" t="s">
        <v>831</v>
      </c>
      <c r="C244" s="37" t="s">
        <v>843</v>
      </c>
      <c r="D244" s="37" t="s">
        <v>848</v>
      </c>
      <c r="E244" s="37">
        <v>20</v>
      </c>
      <c r="F244" s="37" t="s">
        <v>868</v>
      </c>
      <c r="G244" s="37" t="s">
        <v>35</v>
      </c>
      <c r="H244" s="12" t="s">
        <v>36</v>
      </c>
      <c r="I244" s="37" t="s">
        <v>850</v>
      </c>
      <c r="J244" s="65">
        <v>40</v>
      </c>
      <c r="K244" s="65">
        <v>2020</v>
      </c>
      <c r="L244" s="153"/>
      <c r="M244" s="37">
        <v>1</v>
      </c>
      <c r="N244" s="37">
        <v>1519445</v>
      </c>
      <c r="O244" s="37" t="s">
        <v>983</v>
      </c>
      <c r="P244" s="37" t="s">
        <v>107</v>
      </c>
      <c r="Q244" s="60">
        <v>0</v>
      </c>
      <c r="R244" s="60">
        <v>0</v>
      </c>
      <c r="S244" s="60">
        <f t="shared" si="7"/>
        <v>0</v>
      </c>
      <c r="T244" s="37" t="s">
        <v>41</v>
      </c>
      <c r="U244" s="37"/>
      <c r="V244" s="131" t="s">
        <v>92</v>
      </c>
      <c r="W244" s="216" t="s">
        <v>517</v>
      </c>
      <c r="X244" s="217"/>
    </row>
    <row r="245" spans="1:24" ht="128.25" hidden="1" customHeight="1">
      <c r="A245" s="37" t="s">
        <v>421</v>
      </c>
      <c r="B245" s="37" t="s">
        <v>831</v>
      </c>
      <c r="C245" s="37" t="s">
        <v>843</v>
      </c>
      <c r="D245" s="37" t="s">
        <v>848</v>
      </c>
      <c r="E245" s="37">
        <v>20</v>
      </c>
      <c r="F245" s="37" t="s">
        <v>868</v>
      </c>
      <c r="G245" s="37" t="s">
        <v>35</v>
      </c>
      <c r="H245" s="12" t="s">
        <v>36</v>
      </c>
      <c r="I245" s="37" t="s">
        <v>850</v>
      </c>
      <c r="J245" s="65">
        <v>40</v>
      </c>
      <c r="K245" s="65">
        <v>2020</v>
      </c>
      <c r="L245" s="153"/>
      <c r="M245" s="37">
        <v>1</v>
      </c>
      <c r="N245" s="37">
        <v>1820153</v>
      </c>
      <c r="O245" s="37" t="s">
        <v>971</v>
      </c>
      <c r="P245" s="37" t="s">
        <v>40</v>
      </c>
      <c r="Q245" s="60">
        <v>0</v>
      </c>
      <c r="R245" s="60">
        <v>0</v>
      </c>
      <c r="S245" s="60">
        <f t="shared" si="7"/>
        <v>0</v>
      </c>
      <c r="T245" s="37" t="s">
        <v>41</v>
      </c>
      <c r="U245" s="37"/>
      <c r="V245" s="131" t="s">
        <v>92</v>
      </c>
      <c r="W245" s="216" t="s">
        <v>517</v>
      </c>
      <c r="X245" s="217"/>
    </row>
    <row r="246" spans="1:24" ht="128.25" hidden="1" customHeight="1">
      <c r="A246" s="37" t="s">
        <v>421</v>
      </c>
      <c r="B246" s="37" t="s">
        <v>831</v>
      </c>
      <c r="C246" s="37" t="s">
        <v>843</v>
      </c>
      <c r="D246" s="37" t="s">
        <v>848</v>
      </c>
      <c r="E246" s="37">
        <v>20</v>
      </c>
      <c r="F246" s="37" t="s">
        <v>868</v>
      </c>
      <c r="G246" s="37" t="s">
        <v>35</v>
      </c>
      <c r="H246" s="12" t="s">
        <v>36</v>
      </c>
      <c r="I246" s="37" t="s">
        <v>850</v>
      </c>
      <c r="J246" s="65">
        <v>40</v>
      </c>
      <c r="K246" s="65">
        <v>2020</v>
      </c>
      <c r="L246" s="153"/>
      <c r="M246" s="37">
        <v>1</v>
      </c>
      <c r="N246" s="37">
        <v>2264100</v>
      </c>
      <c r="O246" s="37" t="s">
        <v>912</v>
      </c>
      <c r="P246" s="37" t="s">
        <v>40</v>
      </c>
      <c r="Q246" s="60">
        <v>0</v>
      </c>
      <c r="R246" s="60">
        <v>0</v>
      </c>
      <c r="S246" s="60">
        <f t="shared" si="7"/>
        <v>0</v>
      </c>
      <c r="T246" s="37" t="s">
        <v>41</v>
      </c>
      <c r="U246" s="37"/>
      <c r="V246" s="131" t="s">
        <v>92</v>
      </c>
      <c r="W246" s="216" t="s">
        <v>517</v>
      </c>
      <c r="X246" s="217"/>
    </row>
    <row r="247" spans="1:24" ht="128.25" hidden="1" customHeight="1">
      <c r="A247" s="37" t="s">
        <v>421</v>
      </c>
      <c r="B247" s="37" t="s">
        <v>831</v>
      </c>
      <c r="C247" s="37" t="s">
        <v>843</v>
      </c>
      <c r="D247" s="37" t="s">
        <v>848</v>
      </c>
      <c r="E247" s="37">
        <v>20</v>
      </c>
      <c r="F247" s="37" t="s">
        <v>868</v>
      </c>
      <c r="G247" s="37" t="s">
        <v>35</v>
      </c>
      <c r="H247" s="12" t="s">
        <v>36</v>
      </c>
      <c r="I247" s="37" t="s">
        <v>850</v>
      </c>
      <c r="J247" s="65">
        <v>40</v>
      </c>
      <c r="K247" s="65">
        <v>2020</v>
      </c>
      <c r="L247" s="153"/>
      <c r="M247" s="37">
        <v>1</v>
      </c>
      <c r="N247" s="37">
        <v>1489675</v>
      </c>
      <c r="O247" s="37" t="s">
        <v>998</v>
      </c>
      <c r="P247" s="37" t="s">
        <v>107</v>
      </c>
      <c r="Q247" s="60">
        <v>0</v>
      </c>
      <c r="R247" s="60">
        <v>0</v>
      </c>
      <c r="S247" s="60">
        <f t="shared" si="7"/>
        <v>0</v>
      </c>
      <c r="T247" s="37" t="s">
        <v>41</v>
      </c>
      <c r="U247" s="37"/>
      <c r="V247" s="131" t="s">
        <v>92</v>
      </c>
      <c r="W247" s="216" t="s">
        <v>517</v>
      </c>
      <c r="X247" s="217"/>
    </row>
    <row r="248" spans="1:24" ht="128.25" hidden="1" customHeight="1">
      <c r="A248" s="37" t="s">
        <v>421</v>
      </c>
      <c r="B248" s="37" t="s">
        <v>853</v>
      </c>
      <c r="C248" s="37" t="s">
        <v>843</v>
      </c>
      <c r="D248" s="37" t="s">
        <v>848</v>
      </c>
      <c r="E248" s="37">
        <v>20</v>
      </c>
      <c r="F248" s="37" t="s">
        <v>868</v>
      </c>
      <c r="G248" s="37" t="s">
        <v>35</v>
      </c>
      <c r="H248" s="12" t="s">
        <v>36</v>
      </c>
      <c r="I248" s="37" t="s">
        <v>850</v>
      </c>
      <c r="J248" s="65">
        <v>40</v>
      </c>
      <c r="K248" s="65">
        <v>2020</v>
      </c>
      <c r="L248" s="153"/>
      <c r="M248" s="37">
        <v>1</v>
      </c>
      <c r="N248" s="37">
        <v>1491786</v>
      </c>
      <c r="O248" s="37" t="s">
        <v>935</v>
      </c>
      <c r="P248" s="37" t="s">
        <v>107</v>
      </c>
      <c r="Q248" s="60">
        <v>0</v>
      </c>
      <c r="R248" s="60">
        <v>0</v>
      </c>
      <c r="S248" s="60">
        <f t="shared" si="7"/>
        <v>0</v>
      </c>
      <c r="T248" s="37" t="s">
        <v>41</v>
      </c>
      <c r="U248" s="37"/>
      <c r="V248" s="131" t="s">
        <v>92</v>
      </c>
      <c r="W248" s="216" t="s">
        <v>517</v>
      </c>
      <c r="X248" s="217"/>
    </row>
    <row r="249" spans="1:24" ht="128.25" hidden="1" customHeight="1">
      <c r="A249" s="37" t="s">
        <v>421</v>
      </c>
      <c r="B249" s="37" t="s">
        <v>831</v>
      </c>
      <c r="C249" s="37" t="s">
        <v>843</v>
      </c>
      <c r="D249" s="37" t="s">
        <v>848</v>
      </c>
      <c r="E249" s="37">
        <v>20</v>
      </c>
      <c r="F249" s="37" t="s">
        <v>868</v>
      </c>
      <c r="G249" s="37" t="s">
        <v>35</v>
      </c>
      <c r="H249" s="12" t="s">
        <v>36</v>
      </c>
      <c r="I249" s="37" t="s">
        <v>850</v>
      </c>
      <c r="J249" s="65">
        <v>40</v>
      </c>
      <c r="K249" s="65">
        <v>2020</v>
      </c>
      <c r="L249" s="153"/>
      <c r="M249" s="37">
        <v>1</v>
      </c>
      <c r="N249" s="37">
        <v>1685781</v>
      </c>
      <c r="O249" s="37" t="s">
        <v>887</v>
      </c>
      <c r="P249" s="37" t="s">
        <v>107</v>
      </c>
      <c r="Q249" s="60">
        <v>0</v>
      </c>
      <c r="R249" s="60">
        <v>0</v>
      </c>
      <c r="S249" s="60">
        <f t="shared" si="7"/>
        <v>0</v>
      </c>
      <c r="T249" s="37" t="s">
        <v>41</v>
      </c>
      <c r="U249" s="37"/>
      <c r="V249" s="131" t="s">
        <v>92</v>
      </c>
      <c r="W249" s="216" t="s">
        <v>517</v>
      </c>
      <c r="X249" s="217"/>
    </row>
    <row r="250" spans="1:24" ht="128.25" hidden="1" customHeight="1">
      <c r="A250" s="37" t="s">
        <v>421</v>
      </c>
      <c r="B250" s="37" t="s">
        <v>831</v>
      </c>
      <c r="C250" s="37" t="s">
        <v>843</v>
      </c>
      <c r="D250" s="37" t="s">
        <v>848</v>
      </c>
      <c r="E250" s="37">
        <v>20</v>
      </c>
      <c r="F250" s="37" t="s">
        <v>868</v>
      </c>
      <c r="G250" s="37" t="s">
        <v>35</v>
      </c>
      <c r="H250" s="12" t="s">
        <v>36</v>
      </c>
      <c r="I250" s="37" t="s">
        <v>850</v>
      </c>
      <c r="J250" s="65">
        <v>40</v>
      </c>
      <c r="K250" s="65">
        <v>2020</v>
      </c>
      <c r="L250" s="153"/>
      <c r="M250" s="37">
        <v>1</v>
      </c>
      <c r="N250" s="37">
        <v>1054009</v>
      </c>
      <c r="O250" s="37" t="s">
        <v>973</v>
      </c>
      <c r="P250" s="37" t="s">
        <v>40</v>
      </c>
      <c r="Q250" s="60">
        <v>0</v>
      </c>
      <c r="R250" s="60">
        <v>0</v>
      </c>
      <c r="S250" s="60">
        <f t="shared" si="7"/>
        <v>0</v>
      </c>
      <c r="T250" s="37" t="s">
        <v>41</v>
      </c>
      <c r="U250" s="37"/>
      <c r="V250" s="131" t="s">
        <v>92</v>
      </c>
      <c r="W250" s="216" t="s">
        <v>517</v>
      </c>
      <c r="X250" s="217"/>
    </row>
    <row r="251" spans="1:24" ht="128.25" hidden="1" customHeight="1">
      <c r="A251" s="37" t="s">
        <v>421</v>
      </c>
      <c r="B251" s="37" t="s">
        <v>831</v>
      </c>
      <c r="C251" s="37" t="s">
        <v>843</v>
      </c>
      <c r="D251" s="37" t="s">
        <v>848</v>
      </c>
      <c r="E251" s="37">
        <v>20</v>
      </c>
      <c r="F251" s="37" t="s">
        <v>868</v>
      </c>
      <c r="G251" s="37" t="s">
        <v>35</v>
      </c>
      <c r="H251" s="12" t="s">
        <v>36</v>
      </c>
      <c r="I251" s="37" t="s">
        <v>850</v>
      </c>
      <c r="J251" s="65">
        <v>40</v>
      </c>
      <c r="K251" s="65">
        <v>2020</v>
      </c>
      <c r="L251" s="153"/>
      <c r="M251" s="37">
        <v>1</v>
      </c>
      <c r="N251" s="37">
        <v>2089513</v>
      </c>
      <c r="O251" s="37" t="s">
        <v>937</v>
      </c>
      <c r="P251" s="37" t="s">
        <v>40</v>
      </c>
      <c r="Q251" s="60">
        <v>0</v>
      </c>
      <c r="R251" s="60">
        <v>0</v>
      </c>
      <c r="S251" s="60">
        <f t="shared" si="7"/>
        <v>0</v>
      </c>
      <c r="T251" s="37" t="s">
        <v>41</v>
      </c>
      <c r="U251" s="37"/>
      <c r="V251" s="131" t="s">
        <v>92</v>
      </c>
      <c r="W251" s="216" t="s">
        <v>517</v>
      </c>
      <c r="X251" s="217"/>
    </row>
    <row r="252" spans="1:24" ht="128.25" hidden="1" customHeight="1">
      <c r="A252" s="37" t="s">
        <v>421</v>
      </c>
      <c r="B252" s="37" t="s">
        <v>831</v>
      </c>
      <c r="C252" s="37" t="s">
        <v>843</v>
      </c>
      <c r="D252" s="37" t="s">
        <v>848</v>
      </c>
      <c r="E252" s="37">
        <v>20</v>
      </c>
      <c r="F252" s="37" t="s">
        <v>868</v>
      </c>
      <c r="G252" s="37" t="s">
        <v>35</v>
      </c>
      <c r="H252" s="12" t="s">
        <v>36</v>
      </c>
      <c r="I252" s="37" t="s">
        <v>850</v>
      </c>
      <c r="J252" s="65">
        <v>40</v>
      </c>
      <c r="K252" s="65">
        <v>2020</v>
      </c>
      <c r="L252" s="153"/>
      <c r="M252" s="37">
        <v>1</v>
      </c>
      <c r="N252" s="37">
        <v>1776087</v>
      </c>
      <c r="O252" s="37" t="s">
        <v>981</v>
      </c>
      <c r="P252" s="37" t="s">
        <v>40</v>
      </c>
      <c r="Q252" s="60">
        <v>0</v>
      </c>
      <c r="R252" s="60">
        <v>0</v>
      </c>
      <c r="S252" s="60">
        <f t="shared" si="7"/>
        <v>0</v>
      </c>
      <c r="T252" s="37" t="s">
        <v>41</v>
      </c>
      <c r="U252" s="37"/>
      <c r="V252" s="131" t="s">
        <v>92</v>
      </c>
      <c r="W252" s="216" t="s">
        <v>517</v>
      </c>
      <c r="X252" s="217"/>
    </row>
    <row r="253" spans="1:24" ht="128.25" hidden="1" customHeight="1">
      <c r="A253" s="37" t="s">
        <v>421</v>
      </c>
      <c r="B253" s="37" t="s">
        <v>831</v>
      </c>
      <c r="C253" s="37" t="s">
        <v>843</v>
      </c>
      <c r="D253" s="37" t="s">
        <v>844</v>
      </c>
      <c r="E253" s="37">
        <v>15</v>
      </c>
      <c r="F253" s="37" t="s">
        <v>920</v>
      </c>
      <c r="G253" s="37" t="s">
        <v>35</v>
      </c>
      <c r="H253" s="12" t="s">
        <v>36</v>
      </c>
      <c r="I253" s="37" t="s">
        <v>37</v>
      </c>
      <c r="J253" s="65">
        <v>20</v>
      </c>
      <c r="K253" s="65">
        <v>2020</v>
      </c>
      <c r="L253" s="153"/>
      <c r="M253" s="37">
        <v>1</v>
      </c>
      <c r="N253" s="37">
        <v>1569054</v>
      </c>
      <c r="O253" s="37" t="s">
        <v>949</v>
      </c>
      <c r="P253" s="37" t="s">
        <v>107</v>
      </c>
      <c r="Q253" s="60">
        <v>1800</v>
      </c>
      <c r="R253" s="60">
        <v>0</v>
      </c>
      <c r="S253" s="60">
        <f t="shared" si="7"/>
        <v>1800</v>
      </c>
      <c r="T253" s="37" t="s">
        <v>41</v>
      </c>
      <c r="U253" s="37"/>
      <c r="V253" s="131" t="s">
        <v>92</v>
      </c>
      <c r="W253" s="216" t="s">
        <v>517</v>
      </c>
      <c r="X253" s="217"/>
    </row>
    <row r="254" spans="1:24" ht="128.25" hidden="1" customHeight="1">
      <c r="A254" s="12" t="s">
        <v>30</v>
      </c>
      <c r="B254" s="12" t="s">
        <v>1557</v>
      </c>
      <c r="C254" s="12" t="s">
        <v>1557</v>
      </c>
      <c r="D254" s="12" t="s">
        <v>1558</v>
      </c>
      <c r="E254" s="12">
        <v>12</v>
      </c>
      <c r="F254" s="12" t="s">
        <v>1559</v>
      </c>
      <c r="G254" s="12" t="s">
        <v>45</v>
      </c>
      <c r="H254" s="12" t="s">
        <v>36</v>
      </c>
      <c r="I254" s="12" t="s">
        <v>37</v>
      </c>
      <c r="J254" s="62">
        <v>16</v>
      </c>
      <c r="K254" s="65">
        <v>2020</v>
      </c>
      <c r="L254" s="153"/>
      <c r="M254" s="12">
        <v>6</v>
      </c>
      <c r="N254" s="12" t="s">
        <v>1560</v>
      </c>
      <c r="O254" s="12" t="s">
        <v>1561</v>
      </c>
      <c r="P254" s="12" t="s">
        <v>1562</v>
      </c>
      <c r="Q254" s="64">
        <v>0</v>
      </c>
      <c r="R254" s="64">
        <v>0</v>
      </c>
      <c r="S254" s="64">
        <f t="shared" si="7"/>
        <v>0</v>
      </c>
      <c r="T254" s="12" t="s">
        <v>41</v>
      </c>
      <c r="U254" s="12" t="s">
        <v>45</v>
      </c>
      <c r="V254" s="131" t="s">
        <v>201</v>
      </c>
      <c r="W254" s="210" t="s">
        <v>207</v>
      </c>
      <c r="X254" s="215" t="s">
        <v>50</v>
      </c>
    </row>
    <row r="255" spans="1:24" ht="128.25" hidden="1" customHeight="1">
      <c r="A255" s="37" t="s">
        <v>30</v>
      </c>
      <c r="B255" s="37" t="s">
        <v>1557</v>
      </c>
      <c r="C255" s="37" t="s">
        <v>1557</v>
      </c>
      <c r="D255" s="37" t="s">
        <v>1563</v>
      </c>
      <c r="E255" s="37">
        <v>15</v>
      </c>
      <c r="F255" s="37" t="s">
        <v>1564</v>
      </c>
      <c r="G255" s="37" t="s">
        <v>35</v>
      </c>
      <c r="H255" s="12" t="s">
        <v>36</v>
      </c>
      <c r="I255" s="37" t="s">
        <v>37</v>
      </c>
      <c r="J255" s="62">
        <v>24</v>
      </c>
      <c r="K255" s="65">
        <v>2020</v>
      </c>
      <c r="L255" s="153"/>
      <c r="M255" s="37">
        <v>3</v>
      </c>
      <c r="N255" s="37" t="s">
        <v>1565</v>
      </c>
      <c r="O255" s="37" t="s">
        <v>1566</v>
      </c>
      <c r="P255" s="37" t="s">
        <v>1562</v>
      </c>
      <c r="Q255" s="60">
        <v>840</v>
      </c>
      <c r="R255" s="60">
        <v>0</v>
      </c>
      <c r="S255" s="60">
        <f t="shared" si="7"/>
        <v>2520</v>
      </c>
      <c r="T255" s="37" t="s">
        <v>41</v>
      </c>
      <c r="U255" s="37" t="s">
        <v>2239</v>
      </c>
      <c r="V255" s="210" t="s">
        <v>148</v>
      </c>
      <c r="W255" s="216" t="s">
        <v>225</v>
      </c>
      <c r="X255" s="217"/>
    </row>
    <row r="256" spans="1:24" ht="128.25" hidden="1" customHeight="1">
      <c r="A256" s="37" t="s">
        <v>30</v>
      </c>
      <c r="B256" s="37" t="s">
        <v>1557</v>
      </c>
      <c r="C256" s="37" t="s">
        <v>1557</v>
      </c>
      <c r="D256" s="37" t="s">
        <v>1567</v>
      </c>
      <c r="E256" s="37">
        <v>12</v>
      </c>
      <c r="F256" s="37" t="s">
        <v>1568</v>
      </c>
      <c r="G256" s="37" t="s">
        <v>145</v>
      </c>
      <c r="H256" s="12" t="s">
        <v>36</v>
      </c>
      <c r="I256" s="37" t="s">
        <v>46</v>
      </c>
      <c r="J256" s="62">
        <v>80</v>
      </c>
      <c r="K256" s="65">
        <v>2020</v>
      </c>
      <c r="L256" s="65" t="s">
        <v>632</v>
      </c>
      <c r="M256" s="37">
        <v>1</v>
      </c>
      <c r="N256" s="37">
        <v>1491402</v>
      </c>
      <c r="O256" s="37" t="s">
        <v>1569</v>
      </c>
      <c r="P256" s="37" t="s">
        <v>1570</v>
      </c>
      <c r="Q256" s="60">
        <v>0</v>
      </c>
      <c r="R256" s="60">
        <v>0</v>
      </c>
      <c r="S256" s="60">
        <f t="shared" si="7"/>
        <v>0</v>
      </c>
      <c r="T256" s="37" t="s">
        <v>145</v>
      </c>
      <c r="U256" s="37"/>
      <c r="V256" s="210" t="s">
        <v>148</v>
      </c>
      <c r="W256" s="216" t="s">
        <v>225</v>
      </c>
      <c r="X256" s="217"/>
    </row>
    <row r="257" spans="1:24" ht="128.25" hidden="1" customHeight="1">
      <c r="A257" s="12" t="s">
        <v>30</v>
      </c>
      <c r="B257" s="12" t="s">
        <v>1557</v>
      </c>
      <c r="C257" s="12" t="s">
        <v>1557</v>
      </c>
      <c r="D257" s="12" t="s">
        <v>1571</v>
      </c>
      <c r="E257" s="12">
        <v>15</v>
      </c>
      <c r="F257" s="12" t="s">
        <v>1572</v>
      </c>
      <c r="G257" s="12" t="s">
        <v>45</v>
      </c>
      <c r="H257" s="12" t="s">
        <v>36</v>
      </c>
      <c r="I257" s="12" t="s">
        <v>37</v>
      </c>
      <c r="J257" s="12">
        <v>20</v>
      </c>
      <c r="K257" s="65">
        <v>2020</v>
      </c>
      <c r="L257" s="153"/>
      <c r="M257" s="12">
        <v>10</v>
      </c>
      <c r="N257" s="12" t="s">
        <v>1573</v>
      </c>
      <c r="O257" s="12" t="s">
        <v>1574</v>
      </c>
      <c r="P257" s="12" t="s">
        <v>1562</v>
      </c>
      <c r="Q257" s="231">
        <v>0</v>
      </c>
      <c r="R257" s="60">
        <v>0</v>
      </c>
      <c r="S257" s="60">
        <f t="shared" si="7"/>
        <v>0</v>
      </c>
      <c r="T257" s="12" t="s">
        <v>41</v>
      </c>
      <c r="U257" s="12" t="s">
        <v>2240</v>
      </c>
      <c r="V257" s="221" t="s">
        <v>866</v>
      </c>
      <c r="W257" s="221" t="s">
        <v>867</v>
      </c>
      <c r="X257" s="215" t="s">
        <v>78</v>
      </c>
    </row>
    <row r="258" spans="1:24" ht="128.25" hidden="1" customHeight="1">
      <c r="A258" s="37" t="s">
        <v>30</v>
      </c>
      <c r="B258" s="37" t="s">
        <v>1557</v>
      </c>
      <c r="C258" s="37" t="s">
        <v>1557</v>
      </c>
      <c r="D258" s="37" t="s">
        <v>1567</v>
      </c>
      <c r="E258" s="37">
        <v>12</v>
      </c>
      <c r="F258" s="37" t="s">
        <v>1575</v>
      </c>
      <c r="G258" s="37" t="s">
        <v>35</v>
      </c>
      <c r="H258" s="12" t="s">
        <v>36</v>
      </c>
      <c r="I258" s="37" t="s">
        <v>46</v>
      </c>
      <c r="J258" s="65">
        <v>80</v>
      </c>
      <c r="K258" s="65">
        <v>2020</v>
      </c>
      <c r="L258" s="65"/>
      <c r="M258" s="37">
        <v>1</v>
      </c>
      <c r="N258" s="37">
        <v>1142278</v>
      </c>
      <c r="O258" s="37" t="s">
        <v>1576</v>
      </c>
      <c r="P258" s="37" t="s">
        <v>611</v>
      </c>
      <c r="Q258" s="231">
        <v>0</v>
      </c>
      <c r="R258" s="60">
        <v>0</v>
      </c>
      <c r="S258" s="60">
        <f t="shared" si="7"/>
        <v>0</v>
      </c>
      <c r="T258" s="37" t="s">
        <v>41</v>
      </c>
      <c r="U258" s="37"/>
      <c r="V258" s="210" t="s">
        <v>148</v>
      </c>
      <c r="W258" s="216" t="s">
        <v>225</v>
      </c>
      <c r="X258" s="217"/>
    </row>
    <row r="259" spans="1:24" s="42" customFormat="1" ht="128.25" hidden="1" customHeight="1">
      <c r="A259" s="12" t="s">
        <v>30</v>
      </c>
      <c r="B259" s="12" t="s">
        <v>1557</v>
      </c>
      <c r="C259" s="12" t="s">
        <v>1557</v>
      </c>
      <c r="D259" s="12" t="s">
        <v>1558</v>
      </c>
      <c r="E259" s="12">
        <v>12</v>
      </c>
      <c r="F259" s="12" t="s">
        <v>1577</v>
      </c>
      <c r="G259" s="12" t="s">
        <v>45</v>
      </c>
      <c r="H259" s="12" t="s">
        <v>36</v>
      </c>
      <c r="I259" s="12" t="s">
        <v>37</v>
      </c>
      <c r="J259" s="62">
        <v>20</v>
      </c>
      <c r="K259" s="65">
        <v>2020</v>
      </c>
      <c r="L259" s="153"/>
      <c r="M259" s="12">
        <v>6</v>
      </c>
      <c r="N259" s="12" t="s">
        <v>1578</v>
      </c>
      <c r="O259" s="12" t="s">
        <v>1561</v>
      </c>
      <c r="P259" s="12" t="s">
        <v>1579</v>
      </c>
      <c r="Q259" s="232">
        <v>0</v>
      </c>
      <c r="R259" s="64">
        <v>0</v>
      </c>
      <c r="S259" s="64">
        <f t="shared" si="7"/>
        <v>0</v>
      </c>
      <c r="T259" s="12" t="s">
        <v>41</v>
      </c>
      <c r="U259" s="221" t="s">
        <v>45</v>
      </c>
      <c r="V259" s="131" t="s">
        <v>201</v>
      </c>
      <c r="W259" s="131" t="s">
        <v>202</v>
      </c>
      <c r="X259" s="215" t="s">
        <v>50</v>
      </c>
    </row>
    <row r="260" spans="1:24" ht="128.25" hidden="1" customHeight="1">
      <c r="A260" s="12" t="s">
        <v>30</v>
      </c>
      <c r="B260" s="12" t="s">
        <v>1557</v>
      </c>
      <c r="C260" s="12" t="s">
        <v>1557</v>
      </c>
      <c r="D260" s="12" t="s">
        <v>1580</v>
      </c>
      <c r="E260" s="12">
        <v>15</v>
      </c>
      <c r="F260" s="12" t="s">
        <v>1581</v>
      </c>
      <c r="G260" s="12" t="s">
        <v>145</v>
      </c>
      <c r="H260" s="12" t="s">
        <v>36</v>
      </c>
      <c r="I260" s="37" t="s">
        <v>46</v>
      </c>
      <c r="J260" s="65">
        <v>120</v>
      </c>
      <c r="K260" s="65">
        <v>2020</v>
      </c>
      <c r="L260" s="65" t="s">
        <v>385</v>
      </c>
      <c r="M260" s="37">
        <v>1</v>
      </c>
      <c r="N260" s="37">
        <v>1479916</v>
      </c>
      <c r="O260" s="37" t="s">
        <v>1582</v>
      </c>
      <c r="P260" s="37" t="s">
        <v>1583</v>
      </c>
      <c r="Q260" s="231">
        <v>0</v>
      </c>
      <c r="R260" s="60">
        <v>0</v>
      </c>
      <c r="S260" s="60">
        <f t="shared" ref="S260:S323" si="8">(R260+Q260)*M260</f>
        <v>0</v>
      </c>
      <c r="T260" s="37" t="s">
        <v>145</v>
      </c>
      <c r="U260" s="37"/>
      <c r="V260" s="131" t="s">
        <v>63</v>
      </c>
      <c r="W260" s="131" t="s">
        <v>64</v>
      </c>
      <c r="X260" s="217"/>
    </row>
    <row r="261" spans="1:24" ht="128.25" hidden="1" customHeight="1">
      <c r="A261" s="12" t="s">
        <v>30</v>
      </c>
      <c r="B261" s="12" t="s">
        <v>1557</v>
      </c>
      <c r="C261" s="12" t="s">
        <v>1557</v>
      </c>
      <c r="D261" s="12" t="s">
        <v>1580</v>
      </c>
      <c r="E261" s="12">
        <v>15</v>
      </c>
      <c r="F261" s="12" t="s">
        <v>1581</v>
      </c>
      <c r="G261" s="12" t="s">
        <v>145</v>
      </c>
      <c r="H261" s="12" t="s">
        <v>36</v>
      </c>
      <c r="I261" s="12" t="s">
        <v>46</v>
      </c>
      <c r="J261" s="62">
        <v>120</v>
      </c>
      <c r="K261" s="65">
        <v>2020</v>
      </c>
      <c r="L261" s="65" t="s">
        <v>610</v>
      </c>
      <c r="M261" s="12">
        <v>1</v>
      </c>
      <c r="N261" s="12" t="s">
        <v>1584</v>
      </c>
      <c r="O261" s="12" t="s">
        <v>1585</v>
      </c>
      <c r="P261" s="12" t="s">
        <v>1586</v>
      </c>
      <c r="Q261" s="64">
        <v>0</v>
      </c>
      <c r="R261" s="64">
        <v>0</v>
      </c>
      <c r="S261" s="64">
        <f t="shared" si="8"/>
        <v>0</v>
      </c>
      <c r="T261" s="12" t="s">
        <v>145</v>
      </c>
      <c r="U261" s="37"/>
      <c r="V261" s="131" t="s">
        <v>63</v>
      </c>
      <c r="W261" s="216" t="s">
        <v>64</v>
      </c>
      <c r="X261" s="217"/>
    </row>
    <row r="262" spans="1:24" ht="128.25" hidden="1" customHeight="1">
      <c r="A262" s="37" t="s">
        <v>30</v>
      </c>
      <c r="B262" s="37" t="s">
        <v>98</v>
      </c>
      <c r="C262" s="37" t="s">
        <v>98</v>
      </c>
      <c r="D262" s="37" t="s">
        <v>99</v>
      </c>
      <c r="E262" s="37">
        <v>15</v>
      </c>
      <c r="F262" s="37" t="s">
        <v>100</v>
      </c>
      <c r="G262" s="37" t="s">
        <v>45</v>
      </c>
      <c r="H262" s="12" t="s">
        <v>36</v>
      </c>
      <c r="I262" s="37" t="s">
        <v>37</v>
      </c>
      <c r="J262" s="65">
        <v>20</v>
      </c>
      <c r="K262" s="65">
        <v>2020</v>
      </c>
      <c r="L262" s="153"/>
      <c r="M262" s="37">
        <v>20</v>
      </c>
      <c r="N262" s="37" t="s">
        <v>54</v>
      </c>
      <c r="O262" s="37" t="s">
        <v>54</v>
      </c>
      <c r="P262" s="37" t="s">
        <v>101</v>
      </c>
      <c r="Q262" s="60">
        <v>1000</v>
      </c>
      <c r="R262" s="60">
        <v>0</v>
      </c>
      <c r="S262" s="60">
        <f t="shared" si="8"/>
        <v>20000</v>
      </c>
      <c r="T262" s="37" t="s">
        <v>41</v>
      </c>
      <c r="U262" s="131" t="s">
        <v>2241</v>
      </c>
      <c r="V262" s="131" t="s">
        <v>42</v>
      </c>
      <c r="W262" s="131" t="s">
        <v>43</v>
      </c>
      <c r="X262" s="215" t="s">
        <v>78</v>
      </c>
    </row>
    <row r="263" spans="1:24" ht="128.25" hidden="1" customHeight="1">
      <c r="A263" s="37" t="s">
        <v>30</v>
      </c>
      <c r="B263" s="37" t="s">
        <v>98</v>
      </c>
      <c r="C263" s="37" t="s">
        <v>102</v>
      </c>
      <c r="D263" s="37" t="s">
        <v>103</v>
      </c>
      <c r="E263" s="37">
        <v>15</v>
      </c>
      <c r="F263" s="37" t="s">
        <v>104</v>
      </c>
      <c r="G263" s="37" t="s">
        <v>35</v>
      </c>
      <c r="H263" s="12" t="s">
        <v>36</v>
      </c>
      <c r="I263" s="37" t="s">
        <v>37</v>
      </c>
      <c r="J263" s="65">
        <v>20</v>
      </c>
      <c r="K263" s="65">
        <v>2020</v>
      </c>
      <c r="L263" s="153"/>
      <c r="M263" s="37">
        <v>1</v>
      </c>
      <c r="N263" s="37">
        <v>3002358</v>
      </c>
      <c r="O263" s="37" t="s">
        <v>105</v>
      </c>
      <c r="P263" s="37" t="s">
        <v>40</v>
      </c>
      <c r="Q263" s="60">
        <v>1500</v>
      </c>
      <c r="R263" s="60">
        <v>0</v>
      </c>
      <c r="S263" s="60">
        <f t="shared" si="8"/>
        <v>1500</v>
      </c>
      <c r="T263" s="37" t="s">
        <v>41</v>
      </c>
      <c r="U263" s="37"/>
      <c r="V263" s="131" t="s">
        <v>42</v>
      </c>
      <c r="W263" s="216" t="s">
        <v>43</v>
      </c>
      <c r="X263" s="217"/>
    </row>
    <row r="264" spans="1:24" ht="128.25" hidden="1" customHeight="1">
      <c r="A264" s="37" t="s">
        <v>30</v>
      </c>
      <c r="B264" s="37" t="s">
        <v>98</v>
      </c>
      <c r="C264" s="37" t="s">
        <v>102</v>
      </c>
      <c r="D264" s="37" t="s">
        <v>103</v>
      </c>
      <c r="E264" s="37">
        <v>15</v>
      </c>
      <c r="F264" s="37" t="s">
        <v>104</v>
      </c>
      <c r="G264" s="37" t="s">
        <v>35</v>
      </c>
      <c r="H264" s="12" t="s">
        <v>36</v>
      </c>
      <c r="I264" s="37" t="s">
        <v>37</v>
      </c>
      <c r="J264" s="65">
        <v>20</v>
      </c>
      <c r="K264" s="65">
        <v>2020</v>
      </c>
      <c r="L264" s="153"/>
      <c r="M264" s="37">
        <v>1</v>
      </c>
      <c r="N264" s="37">
        <v>2448453</v>
      </c>
      <c r="O264" s="37" t="s">
        <v>106</v>
      </c>
      <c r="P264" s="37" t="s">
        <v>107</v>
      </c>
      <c r="Q264" s="60">
        <v>1500</v>
      </c>
      <c r="R264" s="60">
        <v>0</v>
      </c>
      <c r="S264" s="60">
        <f t="shared" si="8"/>
        <v>1500</v>
      </c>
      <c r="T264" s="37" t="s">
        <v>41</v>
      </c>
      <c r="U264" s="37"/>
      <c r="V264" s="131" t="s">
        <v>42</v>
      </c>
      <c r="W264" s="216" t="s">
        <v>43</v>
      </c>
      <c r="X264" s="217"/>
    </row>
    <row r="265" spans="1:24" ht="128.25" hidden="1" customHeight="1">
      <c r="A265" s="37" t="s">
        <v>30</v>
      </c>
      <c r="B265" s="37" t="s">
        <v>98</v>
      </c>
      <c r="C265" s="37" t="s">
        <v>118</v>
      </c>
      <c r="D265" s="37" t="s">
        <v>103</v>
      </c>
      <c r="E265" s="37">
        <v>15</v>
      </c>
      <c r="F265" s="37" t="s">
        <v>104</v>
      </c>
      <c r="G265" s="37" t="s">
        <v>35</v>
      </c>
      <c r="H265" s="12" t="s">
        <v>36</v>
      </c>
      <c r="I265" s="37" t="s">
        <v>37</v>
      </c>
      <c r="J265" s="65">
        <v>20</v>
      </c>
      <c r="K265" s="65">
        <v>2020</v>
      </c>
      <c r="L265" s="153"/>
      <c r="M265" s="37">
        <v>1</v>
      </c>
      <c r="N265" s="37">
        <v>1492184</v>
      </c>
      <c r="O265" s="37" t="s">
        <v>119</v>
      </c>
      <c r="P265" s="37" t="s">
        <v>107</v>
      </c>
      <c r="Q265" s="60">
        <v>1500</v>
      </c>
      <c r="R265" s="60">
        <v>0</v>
      </c>
      <c r="S265" s="60">
        <f t="shared" si="8"/>
        <v>1500</v>
      </c>
      <c r="T265" s="37" t="s">
        <v>41</v>
      </c>
      <c r="U265" s="37"/>
      <c r="V265" s="131" t="s">
        <v>42</v>
      </c>
      <c r="W265" s="216" t="s">
        <v>43</v>
      </c>
      <c r="X265" s="217"/>
    </row>
    <row r="266" spans="1:24" ht="128.25" hidden="1" customHeight="1">
      <c r="A266" s="37" t="s">
        <v>30</v>
      </c>
      <c r="B266" s="37" t="s">
        <v>98</v>
      </c>
      <c r="C266" s="37" t="s">
        <v>118</v>
      </c>
      <c r="D266" s="37" t="s">
        <v>108</v>
      </c>
      <c r="E266" s="37">
        <v>15</v>
      </c>
      <c r="F266" s="37" t="s">
        <v>109</v>
      </c>
      <c r="G266" s="37" t="s">
        <v>35</v>
      </c>
      <c r="H266" s="12" t="s">
        <v>36</v>
      </c>
      <c r="I266" s="37" t="s">
        <v>46</v>
      </c>
      <c r="J266" s="65">
        <v>20</v>
      </c>
      <c r="K266" s="65">
        <v>2020</v>
      </c>
      <c r="L266" s="153"/>
      <c r="M266" s="37">
        <v>1</v>
      </c>
      <c r="N266" s="37">
        <v>1489665</v>
      </c>
      <c r="O266" s="37" t="s">
        <v>120</v>
      </c>
      <c r="P266" s="233" t="s">
        <v>107</v>
      </c>
      <c r="Q266" s="231">
        <v>1000</v>
      </c>
      <c r="R266" s="60">
        <v>0</v>
      </c>
      <c r="S266" s="60">
        <f t="shared" si="8"/>
        <v>1000</v>
      </c>
      <c r="T266" s="37" t="s">
        <v>41</v>
      </c>
      <c r="U266" s="37"/>
      <c r="V266" s="131" t="s">
        <v>42</v>
      </c>
      <c r="W266" s="216" t="s">
        <v>43</v>
      </c>
      <c r="X266" s="217"/>
    </row>
    <row r="267" spans="1:24" ht="128.25" hidden="1" customHeight="1">
      <c r="A267" s="37" t="s">
        <v>30</v>
      </c>
      <c r="B267" s="37" t="s">
        <v>98</v>
      </c>
      <c r="C267" s="37" t="s">
        <v>118</v>
      </c>
      <c r="D267" s="37" t="s">
        <v>108</v>
      </c>
      <c r="E267" s="37">
        <v>15</v>
      </c>
      <c r="F267" s="37" t="s">
        <v>109</v>
      </c>
      <c r="G267" s="37" t="s">
        <v>35</v>
      </c>
      <c r="H267" s="12" t="s">
        <v>36</v>
      </c>
      <c r="I267" s="37" t="s">
        <v>46</v>
      </c>
      <c r="J267" s="65">
        <v>20</v>
      </c>
      <c r="K267" s="65">
        <v>2020</v>
      </c>
      <c r="L267" s="153"/>
      <c r="M267" s="37">
        <v>1</v>
      </c>
      <c r="N267" s="37">
        <v>1489735</v>
      </c>
      <c r="O267" s="37" t="s">
        <v>121</v>
      </c>
      <c r="P267" s="233" t="s">
        <v>107</v>
      </c>
      <c r="Q267" s="231">
        <v>1000</v>
      </c>
      <c r="R267" s="60">
        <v>0</v>
      </c>
      <c r="S267" s="60">
        <f t="shared" si="8"/>
        <v>1000</v>
      </c>
      <c r="T267" s="37" t="s">
        <v>41</v>
      </c>
      <c r="U267" s="37"/>
      <c r="V267" s="131" t="s">
        <v>42</v>
      </c>
      <c r="W267" s="216" t="s">
        <v>43</v>
      </c>
      <c r="X267" s="217"/>
    </row>
    <row r="268" spans="1:24" ht="128.25" hidden="1" customHeight="1">
      <c r="A268" s="37" t="s">
        <v>30</v>
      </c>
      <c r="B268" s="37" t="s">
        <v>98</v>
      </c>
      <c r="C268" s="37" t="s">
        <v>118</v>
      </c>
      <c r="D268" s="37" t="s">
        <v>108</v>
      </c>
      <c r="E268" s="37">
        <v>15</v>
      </c>
      <c r="F268" s="37" t="s">
        <v>109</v>
      </c>
      <c r="G268" s="37" t="s">
        <v>35</v>
      </c>
      <c r="H268" s="12" t="s">
        <v>36</v>
      </c>
      <c r="I268" s="37" t="s">
        <v>46</v>
      </c>
      <c r="J268" s="65">
        <v>20</v>
      </c>
      <c r="K268" s="65">
        <v>2020</v>
      </c>
      <c r="L268" s="153"/>
      <c r="M268" s="37">
        <v>1</v>
      </c>
      <c r="N268" s="37">
        <v>1282672</v>
      </c>
      <c r="O268" s="37" t="s">
        <v>122</v>
      </c>
      <c r="P268" s="233" t="s">
        <v>107</v>
      </c>
      <c r="Q268" s="231">
        <v>1000</v>
      </c>
      <c r="R268" s="60">
        <v>0</v>
      </c>
      <c r="S268" s="60">
        <f t="shared" si="8"/>
        <v>1000</v>
      </c>
      <c r="T268" s="37" t="s">
        <v>41</v>
      </c>
      <c r="U268" s="37"/>
      <c r="V268" s="131" t="s">
        <v>42</v>
      </c>
      <c r="W268" s="216" t="s">
        <v>43</v>
      </c>
      <c r="X268" s="217"/>
    </row>
    <row r="269" spans="1:24" ht="128.25" hidden="1" customHeight="1">
      <c r="A269" s="37" t="s">
        <v>30</v>
      </c>
      <c r="B269" s="37" t="s">
        <v>98</v>
      </c>
      <c r="C269" s="37" t="s">
        <v>102</v>
      </c>
      <c r="D269" s="37" t="s">
        <v>108</v>
      </c>
      <c r="E269" s="37">
        <v>15</v>
      </c>
      <c r="F269" s="37" t="s">
        <v>109</v>
      </c>
      <c r="G269" s="37" t="s">
        <v>35</v>
      </c>
      <c r="H269" s="12" t="s">
        <v>36</v>
      </c>
      <c r="I269" s="37" t="s">
        <v>46</v>
      </c>
      <c r="J269" s="65">
        <v>20</v>
      </c>
      <c r="K269" s="65">
        <v>2020</v>
      </c>
      <c r="L269" s="153"/>
      <c r="M269" s="37">
        <v>1</v>
      </c>
      <c r="N269" s="37">
        <v>1466033</v>
      </c>
      <c r="O269" s="37" t="s">
        <v>110</v>
      </c>
      <c r="P269" s="233" t="s">
        <v>107</v>
      </c>
      <c r="Q269" s="231">
        <v>1000</v>
      </c>
      <c r="R269" s="60">
        <v>0</v>
      </c>
      <c r="S269" s="60">
        <f t="shared" si="8"/>
        <v>1000</v>
      </c>
      <c r="T269" s="37" t="s">
        <v>41</v>
      </c>
      <c r="U269" s="37"/>
      <c r="V269" s="131" t="s">
        <v>42</v>
      </c>
      <c r="W269" s="216" t="s">
        <v>43</v>
      </c>
      <c r="X269" s="217"/>
    </row>
    <row r="270" spans="1:24" ht="128.25" hidden="1" customHeight="1">
      <c r="A270" s="27" t="s">
        <v>30</v>
      </c>
      <c r="B270" s="27" t="s">
        <v>98</v>
      </c>
      <c r="C270" s="27" t="s">
        <v>102</v>
      </c>
      <c r="D270" s="27" t="s">
        <v>108</v>
      </c>
      <c r="E270" s="27">
        <v>15</v>
      </c>
      <c r="F270" s="27" t="s">
        <v>109</v>
      </c>
      <c r="G270" s="27" t="s">
        <v>35</v>
      </c>
      <c r="H270" s="27" t="s">
        <v>36</v>
      </c>
      <c r="I270" s="27" t="s">
        <v>46</v>
      </c>
      <c r="J270" s="84">
        <v>20</v>
      </c>
      <c r="K270" s="65">
        <v>2020</v>
      </c>
      <c r="L270" s="153"/>
      <c r="M270" s="27">
        <v>1</v>
      </c>
      <c r="N270" s="27">
        <v>1302577</v>
      </c>
      <c r="O270" s="27" t="s">
        <v>111</v>
      </c>
      <c r="P270" s="275" t="s">
        <v>107</v>
      </c>
      <c r="Q270" s="276">
        <v>1000</v>
      </c>
      <c r="R270" s="85">
        <v>0</v>
      </c>
      <c r="S270" s="85">
        <f t="shared" si="8"/>
        <v>1000</v>
      </c>
      <c r="T270" s="27" t="s">
        <v>41</v>
      </c>
      <c r="U270" s="262" t="s">
        <v>45</v>
      </c>
      <c r="V270" s="131" t="s">
        <v>42</v>
      </c>
      <c r="W270" s="262" t="s">
        <v>43</v>
      </c>
      <c r="X270" s="217"/>
    </row>
    <row r="271" spans="1:24" ht="128.25" hidden="1" customHeight="1">
      <c r="A271" s="37" t="s">
        <v>30</v>
      </c>
      <c r="B271" s="37" t="s">
        <v>98</v>
      </c>
      <c r="C271" s="37" t="s">
        <v>102</v>
      </c>
      <c r="D271" s="37" t="s">
        <v>103</v>
      </c>
      <c r="E271" s="37">
        <v>15</v>
      </c>
      <c r="F271" s="37" t="s">
        <v>112</v>
      </c>
      <c r="G271" s="37" t="s">
        <v>35</v>
      </c>
      <c r="H271" s="12" t="s">
        <v>36</v>
      </c>
      <c r="I271" s="37" t="s">
        <v>37</v>
      </c>
      <c r="J271" s="65">
        <v>40</v>
      </c>
      <c r="K271" s="65">
        <v>2020</v>
      </c>
      <c r="L271" s="153"/>
      <c r="M271" s="37">
        <v>1</v>
      </c>
      <c r="N271" s="37">
        <v>1091837</v>
      </c>
      <c r="O271" s="37" t="s">
        <v>113</v>
      </c>
      <c r="P271" s="37" t="s">
        <v>114</v>
      </c>
      <c r="Q271" s="231">
        <v>3000</v>
      </c>
      <c r="R271" s="60">
        <v>0</v>
      </c>
      <c r="S271" s="60">
        <f t="shared" si="8"/>
        <v>3000</v>
      </c>
      <c r="T271" s="37" t="s">
        <v>41</v>
      </c>
      <c r="U271" s="37"/>
      <c r="V271" s="131" t="s">
        <v>42</v>
      </c>
      <c r="W271" s="216" t="s">
        <v>43</v>
      </c>
      <c r="X271" s="217"/>
    </row>
    <row r="272" spans="1:24" ht="128.25" hidden="1" customHeight="1">
      <c r="A272" s="37" t="s">
        <v>30</v>
      </c>
      <c r="B272" s="37" t="s">
        <v>98</v>
      </c>
      <c r="C272" s="37" t="s">
        <v>118</v>
      </c>
      <c r="D272" s="37" t="s">
        <v>103</v>
      </c>
      <c r="E272" s="37">
        <v>15</v>
      </c>
      <c r="F272" s="37" t="s">
        <v>112</v>
      </c>
      <c r="G272" s="37" t="s">
        <v>35</v>
      </c>
      <c r="H272" s="12" t="s">
        <v>36</v>
      </c>
      <c r="I272" s="37" t="s">
        <v>37</v>
      </c>
      <c r="J272" s="65">
        <v>40</v>
      </c>
      <c r="K272" s="65">
        <v>2020</v>
      </c>
      <c r="L272" s="153"/>
      <c r="M272" s="37">
        <v>1</v>
      </c>
      <c r="N272" s="37">
        <v>6236152</v>
      </c>
      <c r="O272" s="37" t="s">
        <v>123</v>
      </c>
      <c r="P272" s="37" t="s">
        <v>114</v>
      </c>
      <c r="Q272" s="231">
        <v>3000</v>
      </c>
      <c r="R272" s="60">
        <v>0</v>
      </c>
      <c r="S272" s="60">
        <f t="shared" si="8"/>
        <v>3000</v>
      </c>
      <c r="T272" s="37" t="s">
        <v>41</v>
      </c>
      <c r="U272" s="37"/>
      <c r="V272" s="131" t="s">
        <v>42</v>
      </c>
      <c r="W272" s="216" t="s">
        <v>43</v>
      </c>
      <c r="X272" s="217"/>
    </row>
    <row r="273" spans="1:24" ht="128.25" hidden="1" customHeight="1">
      <c r="A273" s="37" t="s">
        <v>30</v>
      </c>
      <c r="B273" s="37" t="s">
        <v>98</v>
      </c>
      <c r="C273" s="37" t="s">
        <v>118</v>
      </c>
      <c r="D273" s="37" t="s">
        <v>103</v>
      </c>
      <c r="E273" s="37">
        <v>15</v>
      </c>
      <c r="F273" s="37" t="s">
        <v>112</v>
      </c>
      <c r="G273" s="37" t="s">
        <v>35</v>
      </c>
      <c r="H273" s="12" t="s">
        <v>36</v>
      </c>
      <c r="I273" s="37" t="s">
        <v>37</v>
      </c>
      <c r="J273" s="65">
        <v>40</v>
      </c>
      <c r="K273" s="65">
        <v>2020</v>
      </c>
      <c r="L273" s="153"/>
      <c r="M273" s="37">
        <v>1</v>
      </c>
      <c r="N273" s="37">
        <v>1282672</v>
      </c>
      <c r="O273" s="37" t="s">
        <v>122</v>
      </c>
      <c r="P273" s="37" t="s">
        <v>107</v>
      </c>
      <c r="Q273" s="231">
        <v>3000</v>
      </c>
      <c r="R273" s="60">
        <v>0</v>
      </c>
      <c r="S273" s="60">
        <f t="shared" si="8"/>
        <v>3000</v>
      </c>
      <c r="T273" s="37" t="s">
        <v>41</v>
      </c>
      <c r="U273" s="37"/>
      <c r="V273" s="131" t="s">
        <v>42</v>
      </c>
      <c r="W273" s="216" t="s">
        <v>43</v>
      </c>
      <c r="X273" s="217"/>
    </row>
    <row r="274" spans="1:24" ht="128.25" hidden="1" customHeight="1">
      <c r="A274" s="37" t="s">
        <v>30</v>
      </c>
      <c r="B274" s="37" t="s">
        <v>98</v>
      </c>
      <c r="C274" s="37" t="s">
        <v>118</v>
      </c>
      <c r="D274" s="37" t="s">
        <v>115</v>
      </c>
      <c r="E274" s="37">
        <v>12</v>
      </c>
      <c r="F274" s="37" t="s">
        <v>124</v>
      </c>
      <c r="G274" s="37" t="s">
        <v>35</v>
      </c>
      <c r="H274" s="12" t="s">
        <v>36</v>
      </c>
      <c r="I274" s="37" t="s">
        <v>46</v>
      </c>
      <c r="J274" s="65">
        <v>40</v>
      </c>
      <c r="K274" s="65">
        <v>2020</v>
      </c>
      <c r="L274" s="153"/>
      <c r="M274" s="37">
        <v>1</v>
      </c>
      <c r="N274" s="37">
        <v>1517458</v>
      </c>
      <c r="O274" s="37" t="s">
        <v>125</v>
      </c>
      <c r="P274" s="37" t="s">
        <v>107</v>
      </c>
      <c r="Q274" s="231">
        <v>2500</v>
      </c>
      <c r="R274" s="60">
        <v>0</v>
      </c>
      <c r="S274" s="60">
        <f t="shared" si="8"/>
        <v>2500</v>
      </c>
      <c r="T274" s="37" t="s">
        <v>41</v>
      </c>
      <c r="U274" s="37"/>
      <c r="V274" s="216" t="s">
        <v>48</v>
      </c>
      <c r="W274" s="216" t="s">
        <v>126</v>
      </c>
      <c r="X274" s="217"/>
    </row>
    <row r="275" spans="1:24" ht="128.25" hidden="1" customHeight="1">
      <c r="A275" s="37" t="s">
        <v>30</v>
      </c>
      <c r="B275" s="37" t="s">
        <v>98</v>
      </c>
      <c r="C275" s="37" t="s">
        <v>118</v>
      </c>
      <c r="D275" s="37" t="s">
        <v>115</v>
      </c>
      <c r="E275" s="37">
        <v>12</v>
      </c>
      <c r="F275" s="37" t="s">
        <v>124</v>
      </c>
      <c r="G275" s="37" t="s">
        <v>35</v>
      </c>
      <c r="H275" s="12" t="s">
        <v>36</v>
      </c>
      <c r="I275" s="37" t="s">
        <v>46</v>
      </c>
      <c r="J275" s="65">
        <v>40</v>
      </c>
      <c r="K275" s="65">
        <v>2020</v>
      </c>
      <c r="L275" s="153"/>
      <c r="M275" s="37">
        <v>1</v>
      </c>
      <c r="N275" s="37">
        <v>1489735</v>
      </c>
      <c r="O275" s="37" t="s">
        <v>121</v>
      </c>
      <c r="P275" s="37" t="s">
        <v>107</v>
      </c>
      <c r="Q275" s="231">
        <v>2500</v>
      </c>
      <c r="R275" s="60">
        <v>0</v>
      </c>
      <c r="S275" s="60">
        <f t="shared" si="8"/>
        <v>2500</v>
      </c>
      <c r="T275" s="37" t="s">
        <v>41</v>
      </c>
      <c r="U275" s="37"/>
      <c r="V275" s="216" t="s">
        <v>48</v>
      </c>
      <c r="W275" s="216" t="s">
        <v>126</v>
      </c>
      <c r="X275" s="217"/>
    </row>
    <row r="276" spans="1:24" ht="128.25" hidden="1" customHeight="1">
      <c r="A276" s="37" t="s">
        <v>30</v>
      </c>
      <c r="B276" s="37" t="s">
        <v>98</v>
      </c>
      <c r="C276" s="37" t="s">
        <v>118</v>
      </c>
      <c r="D276" s="37" t="s">
        <v>115</v>
      </c>
      <c r="E276" s="37">
        <v>12</v>
      </c>
      <c r="F276" s="37" t="s">
        <v>124</v>
      </c>
      <c r="G276" s="37" t="s">
        <v>35</v>
      </c>
      <c r="H276" s="12" t="s">
        <v>36</v>
      </c>
      <c r="I276" s="37" t="s">
        <v>46</v>
      </c>
      <c r="J276" s="65">
        <v>40</v>
      </c>
      <c r="K276" s="65">
        <v>2020</v>
      </c>
      <c r="L276" s="153"/>
      <c r="M276" s="37">
        <v>1</v>
      </c>
      <c r="N276" s="37">
        <v>1511431</v>
      </c>
      <c r="O276" s="37" t="s">
        <v>127</v>
      </c>
      <c r="P276" s="37" t="s">
        <v>107</v>
      </c>
      <c r="Q276" s="231">
        <v>2500</v>
      </c>
      <c r="R276" s="60">
        <v>0</v>
      </c>
      <c r="S276" s="60">
        <f t="shared" si="8"/>
        <v>2500</v>
      </c>
      <c r="T276" s="37" t="s">
        <v>41</v>
      </c>
      <c r="U276" s="37"/>
      <c r="V276" s="216" t="s">
        <v>48</v>
      </c>
      <c r="W276" s="216" t="s">
        <v>126</v>
      </c>
      <c r="X276" s="217"/>
    </row>
    <row r="277" spans="1:24" s="42" customFormat="1" ht="128.25" hidden="1" customHeight="1">
      <c r="A277" s="12" t="s">
        <v>30</v>
      </c>
      <c r="B277" s="12" t="s">
        <v>98</v>
      </c>
      <c r="C277" s="12" t="s">
        <v>118</v>
      </c>
      <c r="D277" s="12" t="s">
        <v>115</v>
      </c>
      <c r="E277" s="12">
        <v>12</v>
      </c>
      <c r="F277" s="12" t="s">
        <v>44</v>
      </c>
      <c r="G277" s="12" t="s">
        <v>45</v>
      </c>
      <c r="H277" s="12" t="s">
        <v>36</v>
      </c>
      <c r="I277" s="12" t="s">
        <v>37</v>
      </c>
      <c r="J277" s="62">
        <v>40</v>
      </c>
      <c r="K277" s="65">
        <v>2020</v>
      </c>
      <c r="L277" s="153"/>
      <c r="M277" s="12">
        <v>1</v>
      </c>
      <c r="N277" s="12">
        <v>1489665</v>
      </c>
      <c r="O277" s="12" t="s">
        <v>120</v>
      </c>
      <c r="P277" s="12" t="s">
        <v>107</v>
      </c>
      <c r="Q277" s="232">
        <v>4000</v>
      </c>
      <c r="R277" s="64">
        <v>0</v>
      </c>
      <c r="S277" s="64">
        <f t="shared" si="8"/>
        <v>4000</v>
      </c>
      <c r="T277" s="12" t="s">
        <v>41</v>
      </c>
      <c r="U277" s="210" t="s">
        <v>45</v>
      </c>
      <c r="V277" s="131" t="s">
        <v>48</v>
      </c>
      <c r="W277" s="221" t="s">
        <v>49</v>
      </c>
      <c r="X277" s="215" t="s">
        <v>50</v>
      </c>
    </row>
    <row r="278" spans="1:24" s="42" customFormat="1" ht="128.25" hidden="1" customHeight="1">
      <c r="A278" s="12" t="s">
        <v>30</v>
      </c>
      <c r="B278" s="12" t="s">
        <v>98</v>
      </c>
      <c r="C278" s="12" t="s">
        <v>102</v>
      </c>
      <c r="D278" s="12" t="s">
        <v>115</v>
      </c>
      <c r="E278" s="12">
        <v>12</v>
      </c>
      <c r="F278" s="12" t="s">
        <v>44</v>
      </c>
      <c r="G278" s="12" t="s">
        <v>45</v>
      </c>
      <c r="H278" s="12" t="s">
        <v>36</v>
      </c>
      <c r="I278" s="12" t="s">
        <v>37</v>
      </c>
      <c r="J278" s="62">
        <v>40</v>
      </c>
      <c r="K278" s="65">
        <v>2020</v>
      </c>
      <c r="L278" s="153"/>
      <c r="M278" s="12">
        <v>1</v>
      </c>
      <c r="N278" s="12">
        <v>1583209</v>
      </c>
      <c r="O278" s="12" t="s">
        <v>116</v>
      </c>
      <c r="P278" s="12" t="s">
        <v>40</v>
      </c>
      <c r="Q278" s="232">
        <v>4000</v>
      </c>
      <c r="R278" s="64">
        <v>0</v>
      </c>
      <c r="S278" s="64">
        <f t="shared" si="8"/>
        <v>4000</v>
      </c>
      <c r="T278" s="12" t="s">
        <v>41</v>
      </c>
      <c r="U278" s="210" t="s">
        <v>45</v>
      </c>
      <c r="V278" s="131" t="s">
        <v>48</v>
      </c>
      <c r="W278" s="221" t="s">
        <v>49</v>
      </c>
      <c r="X278" s="215" t="s">
        <v>50</v>
      </c>
    </row>
    <row r="279" spans="1:24" s="42" customFormat="1" ht="128.25" hidden="1" customHeight="1">
      <c r="A279" s="12" t="s">
        <v>30</v>
      </c>
      <c r="B279" s="12" t="s">
        <v>98</v>
      </c>
      <c r="C279" s="12" t="s">
        <v>102</v>
      </c>
      <c r="D279" s="12" t="s">
        <v>115</v>
      </c>
      <c r="E279" s="12">
        <v>12</v>
      </c>
      <c r="F279" s="12" t="s">
        <v>44</v>
      </c>
      <c r="G279" s="12" t="s">
        <v>45</v>
      </c>
      <c r="H279" s="12" t="s">
        <v>36</v>
      </c>
      <c r="I279" s="12" t="s">
        <v>37</v>
      </c>
      <c r="J279" s="62">
        <v>40</v>
      </c>
      <c r="K279" s="65">
        <v>2020</v>
      </c>
      <c r="L279" s="153"/>
      <c r="M279" s="12">
        <v>1</v>
      </c>
      <c r="N279" s="12">
        <v>1302577</v>
      </c>
      <c r="O279" s="12" t="s">
        <v>111</v>
      </c>
      <c r="P279" s="12" t="s">
        <v>107</v>
      </c>
      <c r="Q279" s="232">
        <v>4000</v>
      </c>
      <c r="R279" s="64">
        <v>0</v>
      </c>
      <c r="S279" s="64">
        <f t="shared" si="8"/>
        <v>4000</v>
      </c>
      <c r="T279" s="12" t="s">
        <v>41</v>
      </c>
      <c r="U279" s="210" t="s">
        <v>45</v>
      </c>
      <c r="V279" s="131" t="s">
        <v>48</v>
      </c>
      <c r="W279" s="221" t="s">
        <v>49</v>
      </c>
      <c r="X279" s="215" t="s">
        <v>50</v>
      </c>
    </row>
    <row r="280" spans="1:24" ht="128.25" hidden="1" customHeight="1">
      <c r="A280" s="37" t="s">
        <v>30</v>
      </c>
      <c r="B280" s="37" t="s">
        <v>98</v>
      </c>
      <c r="C280" s="37" t="s">
        <v>102</v>
      </c>
      <c r="D280" s="37" t="s">
        <v>103</v>
      </c>
      <c r="E280" s="37">
        <v>15</v>
      </c>
      <c r="F280" s="37" t="s">
        <v>117</v>
      </c>
      <c r="G280" s="37" t="s">
        <v>35</v>
      </c>
      <c r="H280" s="12" t="s">
        <v>36</v>
      </c>
      <c r="I280" s="37" t="s">
        <v>37</v>
      </c>
      <c r="J280" s="65">
        <v>40</v>
      </c>
      <c r="K280" s="65">
        <v>2020</v>
      </c>
      <c r="L280" s="153"/>
      <c r="M280" s="37">
        <v>1</v>
      </c>
      <c r="N280" s="37">
        <v>3002358</v>
      </c>
      <c r="O280" s="37" t="s">
        <v>105</v>
      </c>
      <c r="P280" s="37" t="s">
        <v>40</v>
      </c>
      <c r="Q280" s="231">
        <v>3000</v>
      </c>
      <c r="R280" s="60">
        <v>0</v>
      </c>
      <c r="S280" s="60">
        <f t="shared" si="8"/>
        <v>3000</v>
      </c>
      <c r="T280" s="37" t="s">
        <v>41</v>
      </c>
      <c r="U280" s="37"/>
      <c r="V280" s="131" t="s">
        <v>42</v>
      </c>
      <c r="W280" s="216" t="s">
        <v>43</v>
      </c>
      <c r="X280" s="217"/>
    </row>
    <row r="281" spans="1:24" ht="128.25" hidden="1" customHeight="1">
      <c r="A281" s="37" t="s">
        <v>30</v>
      </c>
      <c r="B281" s="37" t="s">
        <v>98</v>
      </c>
      <c r="C281" s="37" t="s">
        <v>118</v>
      </c>
      <c r="D281" s="37" t="s">
        <v>103</v>
      </c>
      <c r="E281" s="37">
        <v>15</v>
      </c>
      <c r="F281" s="37" t="s">
        <v>117</v>
      </c>
      <c r="G281" s="37" t="s">
        <v>35</v>
      </c>
      <c r="H281" s="12" t="s">
        <v>36</v>
      </c>
      <c r="I281" s="37" t="s">
        <v>37</v>
      </c>
      <c r="J281" s="65">
        <v>40</v>
      </c>
      <c r="K281" s="65">
        <v>2020</v>
      </c>
      <c r="L281" s="153"/>
      <c r="M281" s="37">
        <v>1</v>
      </c>
      <c r="N281" s="37">
        <v>1489665</v>
      </c>
      <c r="O281" s="37" t="s">
        <v>120</v>
      </c>
      <c r="P281" s="37" t="s">
        <v>107</v>
      </c>
      <c r="Q281" s="60">
        <v>3000</v>
      </c>
      <c r="R281" s="60">
        <v>0</v>
      </c>
      <c r="S281" s="60">
        <f t="shared" si="8"/>
        <v>3000</v>
      </c>
      <c r="T281" s="37" t="s">
        <v>41</v>
      </c>
      <c r="U281" s="37"/>
      <c r="V281" s="131" t="s">
        <v>42</v>
      </c>
      <c r="W281" s="216" t="s">
        <v>43</v>
      </c>
      <c r="X281" s="217"/>
    </row>
    <row r="282" spans="1:24" ht="128.25" hidden="1" customHeight="1">
      <c r="A282" s="37" t="s">
        <v>30</v>
      </c>
      <c r="B282" s="37" t="s">
        <v>98</v>
      </c>
      <c r="C282" s="37" t="s">
        <v>102</v>
      </c>
      <c r="D282" s="37" t="s">
        <v>103</v>
      </c>
      <c r="E282" s="37">
        <v>15</v>
      </c>
      <c r="F282" s="37" t="s">
        <v>117</v>
      </c>
      <c r="G282" s="37" t="s">
        <v>35</v>
      </c>
      <c r="H282" s="12" t="s">
        <v>36</v>
      </c>
      <c r="I282" s="37" t="s">
        <v>37</v>
      </c>
      <c r="J282" s="65">
        <v>40</v>
      </c>
      <c r="K282" s="65">
        <v>2020</v>
      </c>
      <c r="L282" s="153"/>
      <c r="M282" s="37">
        <v>1</v>
      </c>
      <c r="N282" s="37">
        <v>1091837</v>
      </c>
      <c r="O282" s="37" t="s">
        <v>113</v>
      </c>
      <c r="P282" s="37" t="s">
        <v>114</v>
      </c>
      <c r="Q282" s="60">
        <v>3000</v>
      </c>
      <c r="R282" s="60">
        <v>0</v>
      </c>
      <c r="S282" s="60">
        <f t="shared" si="8"/>
        <v>3000</v>
      </c>
      <c r="T282" s="37" t="s">
        <v>41</v>
      </c>
      <c r="U282" s="37"/>
      <c r="V282" s="131" t="s">
        <v>42</v>
      </c>
      <c r="W282" s="216" t="s">
        <v>43</v>
      </c>
      <c r="X282" s="217"/>
    </row>
    <row r="283" spans="1:24" ht="128.25" hidden="1" customHeight="1">
      <c r="A283" s="37" t="s">
        <v>30</v>
      </c>
      <c r="B283" s="37" t="s">
        <v>98</v>
      </c>
      <c r="C283" s="37" t="s">
        <v>118</v>
      </c>
      <c r="D283" s="37" t="s">
        <v>103</v>
      </c>
      <c r="E283" s="37">
        <v>15</v>
      </c>
      <c r="F283" s="37" t="s">
        <v>117</v>
      </c>
      <c r="G283" s="37" t="s">
        <v>35</v>
      </c>
      <c r="H283" s="12" t="s">
        <v>36</v>
      </c>
      <c r="I283" s="37" t="s">
        <v>37</v>
      </c>
      <c r="J283" s="65">
        <v>40</v>
      </c>
      <c r="K283" s="65">
        <v>2020</v>
      </c>
      <c r="L283" s="153"/>
      <c r="M283" s="37">
        <v>1</v>
      </c>
      <c r="N283" s="37">
        <v>6236152</v>
      </c>
      <c r="O283" s="37" t="s">
        <v>123</v>
      </c>
      <c r="P283" s="37" t="s">
        <v>114</v>
      </c>
      <c r="Q283" s="60">
        <v>3000</v>
      </c>
      <c r="R283" s="60">
        <v>0</v>
      </c>
      <c r="S283" s="60">
        <f t="shared" si="8"/>
        <v>3000</v>
      </c>
      <c r="T283" s="37" t="s">
        <v>41</v>
      </c>
      <c r="U283" s="37"/>
      <c r="V283" s="131" t="s">
        <v>42</v>
      </c>
      <c r="W283" s="216" t="s">
        <v>43</v>
      </c>
      <c r="X283" s="217"/>
    </row>
    <row r="284" spans="1:24" ht="128.25" hidden="1" customHeight="1">
      <c r="A284" s="37" t="s">
        <v>30</v>
      </c>
      <c r="B284" s="37" t="s">
        <v>98</v>
      </c>
      <c r="C284" s="37" t="s">
        <v>102</v>
      </c>
      <c r="D284" s="37" t="s">
        <v>103</v>
      </c>
      <c r="E284" s="37">
        <v>15</v>
      </c>
      <c r="F284" s="37" t="s">
        <v>117</v>
      </c>
      <c r="G284" s="37" t="s">
        <v>35</v>
      </c>
      <c r="H284" s="12" t="s">
        <v>36</v>
      </c>
      <c r="I284" s="37" t="s">
        <v>37</v>
      </c>
      <c r="J284" s="65">
        <v>40</v>
      </c>
      <c r="K284" s="65">
        <v>2020</v>
      </c>
      <c r="L284" s="153"/>
      <c r="M284" s="37">
        <v>1</v>
      </c>
      <c r="N284" s="37">
        <v>1466033</v>
      </c>
      <c r="O284" s="37" t="s">
        <v>110</v>
      </c>
      <c r="P284" s="37" t="s">
        <v>107</v>
      </c>
      <c r="Q284" s="60">
        <v>3000</v>
      </c>
      <c r="R284" s="60">
        <v>0</v>
      </c>
      <c r="S284" s="60">
        <f t="shared" si="8"/>
        <v>3000</v>
      </c>
      <c r="T284" s="37" t="s">
        <v>41</v>
      </c>
      <c r="U284" s="37"/>
      <c r="V284" s="131" t="s">
        <v>42</v>
      </c>
      <c r="W284" s="216" t="s">
        <v>43</v>
      </c>
      <c r="X284" s="217"/>
    </row>
    <row r="285" spans="1:24" ht="128.25" hidden="1" customHeight="1">
      <c r="A285" s="37" t="s">
        <v>30</v>
      </c>
      <c r="B285" s="37" t="s">
        <v>98</v>
      </c>
      <c r="C285" s="37" t="s">
        <v>118</v>
      </c>
      <c r="D285" s="37" t="s">
        <v>103</v>
      </c>
      <c r="E285" s="37">
        <v>15</v>
      </c>
      <c r="F285" s="37" t="s">
        <v>117</v>
      </c>
      <c r="G285" s="37" t="s">
        <v>35</v>
      </c>
      <c r="H285" s="12" t="s">
        <v>36</v>
      </c>
      <c r="I285" s="37" t="s">
        <v>37</v>
      </c>
      <c r="J285" s="65">
        <v>40</v>
      </c>
      <c r="K285" s="65">
        <v>2020</v>
      </c>
      <c r="L285" s="153"/>
      <c r="M285" s="37">
        <v>1</v>
      </c>
      <c r="N285" s="37">
        <v>1511431</v>
      </c>
      <c r="O285" s="37" t="s">
        <v>127</v>
      </c>
      <c r="P285" s="37" t="s">
        <v>107</v>
      </c>
      <c r="Q285" s="60">
        <v>3000</v>
      </c>
      <c r="R285" s="60">
        <v>0</v>
      </c>
      <c r="S285" s="60">
        <f t="shared" si="8"/>
        <v>3000</v>
      </c>
      <c r="T285" s="37" t="s">
        <v>41</v>
      </c>
      <c r="U285" s="37"/>
      <c r="V285" s="131" t="s">
        <v>42</v>
      </c>
      <c r="W285" s="216" t="s">
        <v>43</v>
      </c>
      <c r="X285" s="217"/>
    </row>
    <row r="286" spans="1:24" ht="128.25" hidden="1" customHeight="1">
      <c r="A286" s="37" t="s">
        <v>421</v>
      </c>
      <c r="B286" s="37" t="s">
        <v>2039</v>
      </c>
      <c r="C286" s="37" t="s">
        <v>2039</v>
      </c>
      <c r="D286" s="37" t="s">
        <v>2040</v>
      </c>
      <c r="E286" s="37">
        <v>15</v>
      </c>
      <c r="F286" s="37" t="s">
        <v>2041</v>
      </c>
      <c r="G286" s="235" t="s">
        <v>35</v>
      </c>
      <c r="H286" s="12" t="s">
        <v>36</v>
      </c>
      <c r="I286" s="37" t="s">
        <v>91</v>
      </c>
      <c r="J286" s="65">
        <v>60</v>
      </c>
      <c r="K286" s="65" t="s">
        <v>2042</v>
      </c>
      <c r="L286" s="153"/>
      <c r="M286" s="37">
        <v>1</v>
      </c>
      <c r="N286" s="37">
        <v>2111247</v>
      </c>
      <c r="O286" s="37" t="s">
        <v>2043</v>
      </c>
      <c r="P286" s="37" t="s">
        <v>162</v>
      </c>
      <c r="Q286" s="60">
        <v>0</v>
      </c>
      <c r="R286" s="60">
        <v>0</v>
      </c>
      <c r="S286" s="60">
        <f t="shared" si="8"/>
        <v>0</v>
      </c>
      <c r="T286" s="37" t="s">
        <v>41</v>
      </c>
      <c r="U286" s="37" t="s">
        <v>2242</v>
      </c>
      <c r="V286" s="131" t="s">
        <v>184</v>
      </c>
      <c r="W286" s="216" t="s">
        <v>1251</v>
      </c>
      <c r="X286" s="215" t="s">
        <v>78</v>
      </c>
    </row>
    <row r="287" spans="1:24" ht="128.25" hidden="1" customHeight="1">
      <c r="A287" s="37" t="s">
        <v>421</v>
      </c>
      <c r="B287" s="37" t="s">
        <v>2039</v>
      </c>
      <c r="C287" s="37" t="s">
        <v>2039</v>
      </c>
      <c r="D287" s="37" t="s">
        <v>2040</v>
      </c>
      <c r="E287" s="37">
        <v>15</v>
      </c>
      <c r="F287" s="37" t="s">
        <v>2041</v>
      </c>
      <c r="G287" s="235" t="s">
        <v>35</v>
      </c>
      <c r="H287" s="12" t="s">
        <v>36</v>
      </c>
      <c r="I287" s="37" t="s">
        <v>91</v>
      </c>
      <c r="J287" s="65">
        <v>60</v>
      </c>
      <c r="K287" s="65" t="s">
        <v>2042</v>
      </c>
      <c r="L287" s="153"/>
      <c r="M287" s="37">
        <v>1</v>
      </c>
      <c r="N287" s="37">
        <v>1552039</v>
      </c>
      <c r="O287" s="37" t="s">
        <v>2044</v>
      </c>
      <c r="P287" s="37" t="s">
        <v>162</v>
      </c>
      <c r="Q287" s="60">
        <v>0</v>
      </c>
      <c r="R287" s="60">
        <v>0</v>
      </c>
      <c r="S287" s="60">
        <f t="shared" si="8"/>
        <v>0</v>
      </c>
      <c r="T287" s="37" t="s">
        <v>41</v>
      </c>
      <c r="U287" s="37" t="s">
        <v>2242</v>
      </c>
      <c r="V287" s="131" t="s">
        <v>184</v>
      </c>
      <c r="W287" s="216" t="s">
        <v>1251</v>
      </c>
      <c r="X287" s="215" t="s">
        <v>78</v>
      </c>
    </row>
    <row r="288" spans="1:24" ht="128.25" hidden="1" customHeight="1">
      <c r="A288" s="37" t="s">
        <v>421</v>
      </c>
      <c r="B288" s="37" t="s">
        <v>2039</v>
      </c>
      <c r="C288" s="37" t="s">
        <v>2039</v>
      </c>
      <c r="D288" s="37" t="s">
        <v>2040</v>
      </c>
      <c r="E288" s="37">
        <v>15</v>
      </c>
      <c r="F288" s="37" t="s">
        <v>2041</v>
      </c>
      <c r="G288" s="235" t="s">
        <v>35</v>
      </c>
      <c r="H288" s="12" t="s">
        <v>36</v>
      </c>
      <c r="I288" s="37" t="s">
        <v>91</v>
      </c>
      <c r="J288" s="65">
        <v>60</v>
      </c>
      <c r="K288" s="65" t="s">
        <v>2042</v>
      </c>
      <c r="L288" s="153"/>
      <c r="M288" s="37">
        <v>1</v>
      </c>
      <c r="N288" s="37"/>
      <c r="O288" s="37" t="s">
        <v>2045</v>
      </c>
      <c r="P288" s="37" t="s">
        <v>162</v>
      </c>
      <c r="Q288" s="60">
        <v>0</v>
      </c>
      <c r="R288" s="60">
        <v>0</v>
      </c>
      <c r="S288" s="60">
        <f t="shared" si="8"/>
        <v>0</v>
      </c>
      <c r="T288" s="37" t="s">
        <v>41</v>
      </c>
      <c r="U288" s="37" t="s">
        <v>2242</v>
      </c>
      <c r="V288" s="131" t="s">
        <v>184</v>
      </c>
      <c r="W288" s="216" t="s">
        <v>1251</v>
      </c>
      <c r="X288" s="215" t="s">
        <v>78</v>
      </c>
    </row>
    <row r="289" spans="1:24" ht="128.25" hidden="1" customHeight="1">
      <c r="A289" s="37" t="s">
        <v>421</v>
      </c>
      <c r="B289" s="37" t="s">
        <v>2039</v>
      </c>
      <c r="C289" s="37" t="s">
        <v>2039</v>
      </c>
      <c r="D289" s="37" t="s">
        <v>2040</v>
      </c>
      <c r="E289" s="37">
        <v>15</v>
      </c>
      <c r="F289" s="37" t="s">
        <v>2041</v>
      </c>
      <c r="G289" s="235" t="s">
        <v>35</v>
      </c>
      <c r="H289" s="12" t="s">
        <v>36</v>
      </c>
      <c r="I289" s="37" t="s">
        <v>91</v>
      </c>
      <c r="J289" s="65">
        <v>60</v>
      </c>
      <c r="K289" s="65" t="s">
        <v>2042</v>
      </c>
      <c r="L289" s="153"/>
      <c r="M289" s="37">
        <v>1</v>
      </c>
      <c r="N289" s="37">
        <v>2091119</v>
      </c>
      <c r="O289" s="37" t="s">
        <v>2046</v>
      </c>
      <c r="P289" s="37" t="s">
        <v>2047</v>
      </c>
      <c r="Q289" s="60">
        <v>0</v>
      </c>
      <c r="R289" s="60">
        <v>0</v>
      </c>
      <c r="S289" s="60">
        <f t="shared" si="8"/>
        <v>0</v>
      </c>
      <c r="T289" s="37" t="s">
        <v>41</v>
      </c>
      <c r="U289" s="37" t="s">
        <v>2242</v>
      </c>
      <c r="V289" s="131" t="s">
        <v>184</v>
      </c>
      <c r="W289" s="216" t="s">
        <v>1251</v>
      </c>
      <c r="X289" s="215" t="s">
        <v>78</v>
      </c>
    </row>
    <row r="290" spans="1:24" ht="128.25" hidden="1" customHeight="1">
      <c r="A290" s="37" t="s">
        <v>421</v>
      </c>
      <c r="B290" s="37" t="s">
        <v>2039</v>
      </c>
      <c r="C290" s="37" t="s">
        <v>2039</v>
      </c>
      <c r="D290" s="37" t="s">
        <v>2040</v>
      </c>
      <c r="E290" s="37">
        <v>15</v>
      </c>
      <c r="F290" s="37" t="s">
        <v>2041</v>
      </c>
      <c r="G290" s="235" t="s">
        <v>35</v>
      </c>
      <c r="H290" s="12" t="s">
        <v>36</v>
      </c>
      <c r="I290" s="37" t="s">
        <v>91</v>
      </c>
      <c r="J290" s="65">
        <v>60</v>
      </c>
      <c r="K290" s="65" t="s">
        <v>2042</v>
      </c>
      <c r="L290" s="153"/>
      <c r="M290" s="37">
        <v>1</v>
      </c>
      <c r="N290" s="37">
        <v>1568339</v>
      </c>
      <c r="O290" s="37" t="s">
        <v>2048</v>
      </c>
      <c r="P290" s="37" t="s">
        <v>162</v>
      </c>
      <c r="Q290" s="60">
        <v>0</v>
      </c>
      <c r="R290" s="60">
        <v>0</v>
      </c>
      <c r="S290" s="60">
        <f t="shared" si="8"/>
        <v>0</v>
      </c>
      <c r="T290" s="37" t="s">
        <v>41</v>
      </c>
      <c r="U290" s="37" t="s">
        <v>2242</v>
      </c>
      <c r="V290" s="131" t="s">
        <v>184</v>
      </c>
      <c r="W290" s="216" t="s">
        <v>1251</v>
      </c>
      <c r="X290" s="215" t="s">
        <v>78</v>
      </c>
    </row>
    <row r="291" spans="1:24" ht="128.25" hidden="1" customHeight="1">
      <c r="A291" s="12" t="s">
        <v>421</v>
      </c>
      <c r="B291" s="12" t="s">
        <v>1728</v>
      </c>
      <c r="C291" s="12" t="s">
        <v>1728</v>
      </c>
      <c r="D291" s="12" t="s">
        <v>1729</v>
      </c>
      <c r="E291" s="12">
        <v>15</v>
      </c>
      <c r="F291" s="12" t="s">
        <v>1730</v>
      </c>
      <c r="G291" s="12" t="s">
        <v>35</v>
      </c>
      <c r="H291" s="12" t="s">
        <v>154</v>
      </c>
      <c r="I291" s="12" t="s">
        <v>37</v>
      </c>
      <c r="J291" s="62">
        <v>360</v>
      </c>
      <c r="K291" s="65">
        <v>2020</v>
      </c>
      <c r="L291" s="153"/>
      <c r="M291" s="12">
        <v>1</v>
      </c>
      <c r="N291" s="12">
        <v>1568148</v>
      </c>
      <c r="O291" s="12" t="s">
        <v>1731</v>
      </c>
      <c r="P291" s="12" t="s">
        <v>162</v>
      </c>
      <c r="Q291" s="64">
        <v>0</v>
      </c>
      <c r="R291" s="60">
        <v>0</v>
      </c>
      <c r="S291" s="64">
        <f t="shared" si="8"/>
        <v>0</v>
      </c>
      <c r="T291" s="12" t="s">
        <v>228</v>
      </c>
      <c r="U291" s="12" t="s">
        <v>2479</v>
      </c>
      <c r="V291" s="213" t="s">
        <v>539</v>
      </c>
      <c r="W291" s="216" t="s">
        <v>540</v>
      </c>
      <c r="X291" s="217"/>
    </row>
    <row r="292" spans="1:24" ht="128.25" hidden="1" customHeight="1">
      <c r="A292" s="37" t="s">
        <v>421</v>
      </c>
      <c r="B292" s="37" t="s">
        <v>1527</v>
      </c>
      <c r="C292" s="37" t="s">
        <v>1527</v>
      </c>
      <c r="D292" s="37" t="s">
        <v>1540</v>
      </c>
      <c r="E292" s="37">
        <v>10</v>
      </c>
      <c r="F292" s="37" t="s">
        <v>1541</v>
      </c>
      <c r="G292" s="37" t="s">
        <v>45</v>
      </c>
      <c r="H292" s="12" t="s">
        <v>36</v>
      </c>
      <c r="I292" s="37" t="s">
        <v>37</v>
      </c>
      <c r="J292" s="65">
        <v>16</v>
      </c>
      <c r="K292" s="65" t="s">
        <v>1542</v>
      </c>
      <c r="L292" s="153"/>
      <c r="M292" s="37">
        <v>10</v>
      </c>
      <c r="N292" s="274" t="s">
        <v>995</v>
      </c>
      <c r="O292" s="274" t="s">
        <v>995</v>
      </c>
      <c r="P292" s="274" t="s">
        <v>995</v>
      </c>
      <c r="Q292" s="60">
        <v>1400</v>
      </c>
      <c r="R292" s="60">
        <v>0</v>
      </c>
      <c r="S292" s="60">
        <f t="shared" si="8"/>
        <v>14000</v>
      </c>
      <c r="T292" s="37" t="s">
        <v>41</v>
      </c>
      <c r="U292" s="131" t="s">
        <v>2220</v>
      </c>
      <c r="V292" s="131" t="s">
        <v>243</v>
      </c>
      <c r="W292" s="131" t="s">
        <v>244</v>
      </c>
      <c r="X292" s="215" t="s">
        <v>58</v>
      </c>
    </row>
    <row r="293" spans="1:24" ht="128.25" hidden="1" customHeight="1">
      <c r="A293" s="37" t="s">
        <v>421</v>
      </c>
      <c r="B293" s="37" t="s">
        <v>1527</v>
      </c>
      <c r="C293" s="37" t="s">
        <v>1527</v>
      </c>
      <c r="D293" s="37" t="s">
        <v>1543</v>
      </c>
      <c r="E293" s="37">
        <v>12</v>
      </c>
      <c r="F293" s="12" t="s">
        <v>1544</v>
      </c>
      <c r="G293" s="12" t="s">
        <v>45</v>
      </c>
      <c r="H293" s="12" t="s">
        <v>36</v>
      </c>
      <c r="I293" s="37" t="s">
        <v>37</v>
      </c>
      <c r="J293" s="65">
        <v>4</v>
      </c>
      <c r="K293" s="65">
        <v>43929</v>
      </c>
      <c r="L293" s="153"/>
      <c r="M293" s="37">
        <v>5</v>
      </c>
      <c r="N293" s="274" t="s">
        <v>995</v>
      </c>
      <c r="O293" s="274" t="s">
        <v>995</v>
      </c>
      <c r="P293" s="274" t="s">
        <v>995</v>
      </c>
      <c r="Q293" s="60">
        <v>0</v>
      </c>
      <c r="R293" s="60">
        <v>0</v>
      </c>
      <c r="S293" s="60">
        <f t="shared" si="8"/>
        <v>0</v>
      </c>
      <c r="T293" s="37" t="s">
        <v>41</v>
      </c>
      <c r="U293" s="131" t="s">
        <v>2244</v>
      </c>
      <c r="V293" s="131" t="s">
        <v>243</v>
      </c>
      <c r="W293" s="216" t="s">
        <v>244</v>
      </c>
      <c r="X293" s="215" t="s">
        <v>58</v>
      </c>
    </row>
    <row r="294" spans="1:24" ht="128.25" hidden="1" customHeight="1">
      <c r="A294" s="37" t="s">
        <v>421</v>
      </c>
      <c r="B294" s="37" t="s">
        <v>2039</v>
      </c>
      <c r="C294" s="37" t="s">
        <v>2039</v>
      </c>
      <c r="D294" s="37" t="s">
        <v>2049</v>
      </c>
      <c r="E294" s="37">
        <v>20</v>
      </c>
      <c r="F294" s="37" t="s">
        <v>2050</v>
      </c>
      <c r="G294" s="37" t="s">
        <v>35</v>
      </c>
      <c r="H294" s="37" t="s">
        <v>544</v>
      </c>
      <c r="I294" s="37" t="s">
        <v>37</v>
      </c>
      <c r="J294" s="65">
        <v>80</v>
      </c>
      <c r="K294" s="65" t="s">
        <v>2051</v>
      </c>
      <c r="L294" s="153"/>
      <c r="M294" s="37">
        <v>6</v>
      </c>
      <c r="N294" s="37">
        <v>1552039</v>
      </c>
      <c r="O294" s="37" t="s">
        <v>2044</v>
      </c>
      <c r="P294" s="37" t="s">
        <v>1088</v>
      </c>
      <c r="Q294" s="60">
        <v>0</v>
      </c>
      <c r="R294" s="60">
        <v>0</v>
      </c>
      <c r="S294" s="60">
        <f t="shared" si="8"/>
        <v>0</v>
      </c>
      <c r="T294" s="37" t="s">
        <v>41</v>
      </c>
      <c r="U294" s="37" t="s">
        <v>2480</v>
      </c>
      <c r="V294" s="216" t="s">
        <v>184</v>
      </c>
      <c r="W294" s="216" t="s">
        <v>248</v>
      </c>
      <c r="X294" s="215"/>
    </row>
    <row r="295" spans="1:24" ht="128.25" hidden="1" customHeight="1">
      <c r="A295" s="37" t="s">
        <v>421</v>
      </c>
      <c r="B295" s="37" t="s">
        <v>2039</v>
      </c>
      <c r="C295" s="37" t="s">
        <v>2039</v>
      </c>
      <c r="D295" s="37" t="s">
        <v>2049</v>
      </c>
      <c r="E295" s="37">
        <v>20</v>
      </c>
      <c r="F295" s="37" t="s">
        <v>2050</v>
      </c>
      <c r="G295" s="37" t="s">
        <v>35</v>
      </c>
      <c r="H295" s="37" t="s">
        <v>544</v>
      </c>
      <c r="I295" s="37" t="s">
        <v>37</v>
      </c>
      <c r="J295" s="65">
        <v>80</v>
      </c>
      <c r="K295" s="65" t="s">
        <v>2051</v>
      </c>
      <c r="L295" s="153"/>
      <c r="M295" s="37">
        <v>1</v>
      </c>
      <c r="N295" s="37">
        <v>2111247</v>
      </c>
      <c r="O295" s="37" t="s">
        <v>2043</v>
      </c>
      <c r="P295" s="37" t="s">
        <v>1088</v>
      </c>
      <c r="Q295" s="60">
        <v>0</v>
      </c>
      <c r="R295" s="60">
        <v>0</v>
      </c>
      <c r="S295" s="60">
        <f t="shared" si="8"/>
        <v>0</v>
      </c>
      <c r="T295" s="37" t="s">
        <v>41</v>
      </c>
      <c r="U295" s="37" t="s">
        <v>2480</v>
      </c>
      <c r="V295" s="216" t="s">
        <v>184</v>
      </c>
      <c r="W295" s="216" t="s">
        <v>248</v>
      </c>
      <c r="X295" s="215"/>
    </row>
    <row r="296" spans="1:24" ht="128.25" hidden="1" customHeight="1">
      <c r="A296" s="37" t="s">
        <v>421</v>
      </c>
      <c r="B296" s="37" t="s">
        <v>2039</v>
      </c>
      <c r="C296" s="37" t="s">
        <v>2039</v>
      </c>
      <c r="D296" s="37" t="s">
        <v>2049</v>
      </c>
      <c r="E296" s="37">
        <v>20</v>
      </c>
      <c r="F296" s="37" t="s">
        <v>2050</v>
      </c>
      <c r="G296" s="37" t="s">
        <v>35</v>
      </c>
      <c r="H296" s="37" t="s">
        <v>544</v>
      </c>
      <c r="I296" s="37" t="s">
        <v>37</v>
      </c>
      <c r="J296" s="65">
        <v>80</v>
      </c>
      <c r="K296" s="65" t="s">
        <v>2051</v>
      </c>
      <c r="L296" s="153"/>
      <c r="M296" s="37">
        <v>1</v>
      </c>
      <c r="N296" s="37"/>
      <c r="O296" s="37" t="s">
        <v>2045</v>
      </c>
      <c r="P296" s="37" t="s">
        <v>1088</v>
      </c>
      <c r="Q296" s="60">
        <v>0</v>
      </c>
      <c r="R296" s="60">
        <v>0</v>
      </c>
      <c r="S296" s="60">
        <f t="shared" si="8"/>
        <v>0</v>
      </c>
      <c r="T296" s="37" t="s">
        <v>41</v>
      </c>
      <c r="U296" s="37" t="s">
        <v>2480</v>
      </c>
      <c r="V296" s="216" t="s">
        <v>184</v>
      </c>
      <c r="W296" s="216" t="s">
        <v>248</v>
      </c>
      <c r="X296" s="215"/>
    </row>
    <row r="297" spans="1:24" ht="128.25" hidden="1" customHeight="1">
      <c r="A297" s="37" t="s">
        <v>421</v>
      </c>
      <c r="B297" s="37" t="s">
        <v>2039</v>
      </c>
      <c r="C297" s="37" t="s">
        <v>2039</v>
      </c>
      <c r="D297" s="37" t="s">
        <v>2049</v>
      </c>
      <c r="E297" s="37">
        <v>20</v>
      </c>
      <c r="F297" s="37" t="s">
        <v>2050</v>
      </c>
      <c r="G297" s="37" t="s">
        <v>35</v>
      </c>
      <c r="H297" s="37" t="s">
        <v>544</v>
      </c>
      <c r="I297" s="37" t="s">
        <v>37</v>
      </c>
      <c r="J297" s="65">
        <v>80</v>
      </c>
      <c r="K297" s="65" t="s">
        <v>2051</v>
      </c>
      <c r="L297" s="153"/>
      <c r="M297" s="37">
        <v>1</v>
      </c>
      <c r="N297" s="37">
        <v>1492815</v>
      </c>
      <c r="O297" s="37" t="s">
        <v>2052</v>
      </c>
      <c r="P297" s="37" t="s">
        <v>1088</v>
      </c>
      <c r="Q297" s="60">
        <v>0</v>
      </c>
      <c r="R297" s="60">
        <v>0</v>
      </c>
      <c r="S297" s="60">
        <f t="shared" si="8"/>
        <v>0</v>
      </c>
      <c r="T297" s="37" t="s">
        <v>41</v>
      </c>
      <c r="U297" s="37" t="s">
        <v>2480</v>
      </c>
      <c r="V297" s="216" t="s">
        <v>184</v>
      </c>
      <c r="W297" s="216" t="s">
        <v>248</v>
      </c>
      <c r="X297" s="215"/>
    </row>
    <row r="298" spans="1:24" ht="128.25" hidden="1" customHeight="1">
      <c r="A298" s="37" t="s">
        <v>421</v>
      </c>
      <c r="B298" s="37" t="s">
        <v>2039</v>
      </c>
      <c r="C298" s="37" t="s">
        <v>2039</v>
      </c>
      <c r="D298" s="37" t="s">
        <v>2049</v>
      </c>
      <c r="E298" s="37">
        <v>20</v>
      </c>
      <c r="F298" s="37" t="s">
        <v>2050</v>
      </c>
      <c r="G298" s="37" t="s">
        <v>35</v>
      </c>
      <c r="H298" s="37" t="s">
        <v>544</v>
      </c>
      <c r="I298" s="37" t="s">
        <v>37</v>
      </c>
      <c r="J298" s="65">
        <v>80</v>
      </c>
      <c r="K298" s="65" t="s">
        <v>2051</v>
      </c>
      <c r="L298" s="153"/>
      <c r="M298" s="37">
        <v>1</v>
      </c>
      <c r="N298" s="37"/>
      <c r="O298" s="37" t="s">
        <v>2053</v>
      </c>
      <c r="P298" s="37" t="s">
        <v>1088</v>
      </c>
      <c r="Q298" s="60">
        <v>0</v>
      </c>
      <c r="R298" s="60">
        <v>0</v>
      </c>
      <c r="S298" s="60">
        <f t="shared" si="8"/>
        <v>0</v>
      </c>
      <c r="T298" s="37" t="s">
        <v>41</v>
      </c>
      <c r="U298" s="37" t="s">
        <v>2480</v>
      </c>
      <c r="V298" s="216" t="s">
        <v>184</v>
      </c>
      <c r="W298" s="216" t="s">
        <v>248</v>
      </c>
      <c r="X298" s="215"/>
    </row>
    <row r="299" spans="1:24" ht="128.25" hidden="1" customHeight="1">
      <c r="A299" s="37" t="s">
        <v>421</v>
      </c>
      <c r="B299" s="37" t="s">
        <v>2039</v>
      </c>
      <c r="C299" s="37" t="s">
        <v>2039</v>
      </c>
      <c r="D299" s="37" t="s">
        <v>2049</v>
      </c>
      <c r="E299" s="37">
        <v>20</v>
      </c>
      <c r="F299" s="37" t="s">
        <v>2050</v>
      </c>
      <c r="G299" s="37" t="s">
        <v>35</v>
      </c>
      <c r="H299" s="37" t="s">
        <v>544</v>
      </c>
      <c r="I299" s="37" t="s">
        <v>37</v>
      </c>
      <c r="J299" s="65">
        <v>80</v>
      </c>
      <c r="K299" s="65" t="s">
        <v>2051</v>
      </c>
      <c r="L299" s="153"/>
      <c r="M299" s="37">
        <v>1</v>
      </c>
      <c r="N299" s="37">
        <v>1491408</v>
      </c>
      <c r="O299" s="37" t="s">
        <v>2054</v>
      </c>
      <c r="P299" s="37" t="s">
        <v>1088</v>
      </c>
      <c r="Q299" s="60">
        <v>0</v>
      </c>
      <c r="R299" s="60">
        <v>0</v>
      </c>
      <c r="S299" s="60">
        <f t="shared" si="8"/>
        <v>0</v>
      </c>
      <c r="T299" s="37" t="s">
        <v>41</v>
      </c>
      <c r="U299" s="37" t="s">
        <v>2480</v>
      </c>
      <c r="V299" s="216" t="s">
        <v>184</v>
      </c>
      <c r="W299" s="216" t="s">
        <v>248</v>
      </c>
      <c r="X299" s="215"/>
    </row>
    <row r="300" spans="1:24" ht="128.25" hidden="1" customHeight="1">
      <c r="A300" s="37" t="s">
        <v>421</v>
      </c>
      <c r="B300" s="37" t="s">
        <v>1527</v>
      </c>
      <c r="C300" s="37" t="s">
        <v>1527</v>
      </c>
      <c r="D300" s="37" t="s">
        <v>1545</v>
      </c>
      <c r="E300" s="37">
        <v>15</v>
      </c>
      <c r="F300" s="37" t="s">
        <v>1546</v>
      </c>
      <c r="G300" s="37" t="s">
        <v>45</v>
      </c>
      <c r="H300" s="12" t="s">
        <v>36</v>
      </c>
      <c r="I300" s="37" t="s">
        <v>37</v>
      </c>
      <c r="J300" s="65">
        <v>40</v>
      </c>
      <c r="K300" s="65" t="s">
        <v>1547</v>
      </c>
      <c r="L300" s="153"/>
      <c r="M300" s="37">
        <v>40</v>
      </c>
      <c r="N300" s="274" t="s">
        <v>995</v>
      </c>
      <c r="O300" s="274" t="s">
        <v>995</v>
      </c>
      <c r="P300" s="274" t="s">
        <v>995</v>
      </c>
      <c r="Q300" s="60">
        <v>600</v>
      </c>
      <c r="R300" s="60">
        <v>0</v>
      </c>
      <c r="S300" s="60">
        <f t="shared" si="8"/>
        <v>24000</v>
      </c>
      <c r="T300" s="37" t="s">
        <v>41</v>
      </c>
      <c r="U300" s="131" t="s">
        <v>2220</v>
      </c>
      <c r="V300" s="131" t="s">
        <v>42</v>
      </c>
      <c r="W300" s="131" t="s">
        <v>43</v>
      </c>
      <c r="X300" s="215" t="s">
        <v>50</v>
      </c>
    </row>
    <row r="301" spans="1:24" ht="128.25" hidden="1" customHeight="1">
      <c r="A301" s="37" t="s">
        <v>421</v>
      </c>
      <c r="B301" s="37" t="s">
        <v>2039</v>
      </c>
      <c r="C301" s="37" t="s">
        <v>2039</v>
      </c>
      <c r="D301" s="37" t="s">
        <v>2055</v>
      </c>
      <c r="E301" s="37">
        <v>20</v>
      </c>
      <c r="F301" s="37" t="s">
        <v>2056</v>
      </c>
      <c r="G301" s="37" t="s">
        <v>45</v>
      </c>
      <c r="H301" s="37" t="s">
        <v>544</v>
      </c>
      <c r="I301" s="37" t="s">
        <v>37</v>
      </c>
      <c r="J301" s="65">
        <v>40</v>
      </c>
      <c r="K301" s="65" t="s">
        <v>2051</v>
      </c>
      <c r="L301" s="153"/>
      <c r="M301" s="37">
        <v>1</v>
      </c>
      <c r="N301" s="37">
        <v>1568339</v>
      </c>
      <c r="O301" s="37" t="s">
        <v>2048</v>
      </c>
      <c r="P301" s="37" t="s">
        <v>1088</v>
      </c>
      <c r="Q301" s="60">
        <v>0</v>
      </c>
      <c r="R301" s="60">
        <v>0</v>
      </c>
      <c r="S301" s="60">
        <f t="shared" si="8"/>
        <v>0</v>
      </c>
      <c r="T301" s="37" t="s">
        <v>41</v>
      </c>
      <c r="U301" s="37" t="s">
        <v>2246</v>
      </c>
      <c r="V301" s="210" t="s">
        <v>148</v>
      </c>
      <c r="W301" s="131" t="s">
        <v>225</v>
      </c>
      <c r="X301" s="219" t="s">
        <v>50</v>
      </c>
    </row>
    <row r="302" spans="1:24" ht="128.25" hidden="1" customHeight="1">
      <c r="A302" s="37" t="s">
        <v>421</v>
      </c>
      <c r="B302" s="37" t="s">
        <v>2039</v>
      </c>
      <c r="C302" s="37" t="s">
        <v>2039</v>
      </c>
      <c r="D302" s="37" t="s">
        <v>2055</v>
      </c>
      <c r="E302" s="37">
        <v>20</v>
      </c>
      <c r="F302" s="37" t="s">
        <v>2056</v>
      </c>
      <c r="G302" s="37" t="s">
        <v>45</v>
      </c>
      <c r="H302" s="37" t="s">
        <v>544</v>
      </c>
      <c r="I302" s="37" t="s">
        <v>37</v>
      </c>
      <c r="J302" s="65">
        <v>40</v>
      </c>
      <c r="K302" s="65" t="s">
        <v>2051</v>
      </c>
      <c r="L302" s="153"/>
      <c r="M302" s="37">
        <v>1</v>
      </c>
      <c r="N302" s="37">
        <v>2091119</v>
      </c>
      <c r="O302" s="37" t="s">
        <v>2046</v>
      </c>
      <c r="P302" s="37" t="s">
        <v>268</v>
      </c>
      <c r="Q302" s="60">
        <v>0</v>
      </c>
      <c r="R302" s="60">
        <v>0</v>
      </c>
      <c r="S302" s="60">
        <f t="shared" si="8"/>
        <v>0</v>
      </c>
      <c r="T302" s="37" t="s">
        <v>41</v>
      </c>
      <c r="U302" s="37" t="s">
        <v>2246</v>
      </c>
      <c r="V302" s="210" t="s">
        <v>148</v>
      </c>
      <c r="W302" s="131" t="s">
        <v>225</v>
      </c>
      <c r="X302" s="219" t="s">
        <v>50</v>
      </c>
    </row>
    <row r="303" spans="1:24" ht="128.25" hidden="1" customHeight="1">
      <c r="A303" s="37" t="s">
        <v>421</v>
      </c>
      <c r="B303" s="37" t="s">
        <v>2039</v>
      </c>
      <c r="C303" s="37" t="s">
        <v>2039</v>
      </c>
      <c r="D303" s="37" t="s">
        <v>2055</v>
      </c>
      <c r="E303" s="37">
        <v>20</v>
      </c>
      <c r="F303" s="37" t="s">
        <v>2056</v>
      </c>
      <c r="G303" s="37" t="s">
        <v>45</v>
      </c>
      <c r="H303" s="37" t="s">
        <v>544</v>
      </c>
      <c r="I303" s="37" t="s">
        <v>37</v>
      </c>
      <c r="J303" s="65">
        <v>40</v>
      </c>
      <c r="K303" s="65" t="s">
        <v>2051</v>
      </c>
      <c r="L303" s="153"/>
      <c r="M303" s="37">
        <v>1</v>
      </c>
      <c r="N303" s="37"/>
      <c r="O303" s="37" t="s">
        <v>2057</v>
      </c>
      <c r="P303" s="37" t="s">
        <v>1088</v>
      </c>
      <c r="Q303" s="60">
        <v>0</v>
      </c>
      <c r="R303" s="60">
        <v>0</v>
      </c>
      <c r="S303" s="60">
        <f t="shared" si="8"/>
        <v>0</v>
      </c>
      <c r="T303" s="37" t="s">
        <v>41</v>
      </c>
      <c r="U303" s="37" t="s">
        <v>2246</v>
      </c>
      <c r="V303" s="210" t="s">
        <v>148</v>
      </c>
      <c r="W303" s="131" t="s">
        <v>225</v>
      </c>
      <c r="X303" s="219" t="s">
        <v>50</v>
      </c>
    </row>
    <row r="304" spans="1:24" ht="128.25" hidden="1" customHeight="1">
      <c r="A304" s="37" t="s">
        <v>421</v>
      </c>
      <c r="B304" s="37" t="s">
        <v>1527</v>
      </c>
      <c r="C304" s="37" t="s">
        <v>1527</v>
      </c>
      <c r="D304" s="37" t="s">
        <v>1540</v>
      </c>
      <c r="E304" s="37">
        <v>10</v>
      </c>
      <c r="F304" s="37" t="s">
        <v>1548</v>
      </c>
      <c r="G304" s="37" t="s">
        <v>45</v>
      </c>
      <c r="H304" s="12" t="s">
        <v>36</v>
      </c>
      <c r="I304" s="37" t="s">
        <v>37</v>
      </c>
      <c r="J304" s="65">
        <v>15</v>
      </c>
      <c r="K304" s="65" t="s">
        <v>1549</v>
      </c>
      <c r="L304" s="153"/>
      <c r="M304" s="37">
        <v>20</v>
      </c>
      <c r="N304" s="274" t="s">
        <v>995</v>
      </c>
      <c r="O304" s="274" t="s">
        <v>995</v>
      </c>
      <c r="P304" s="274" t="s">
        <v>995</v>
      </c>
      <c r="Q304" s="60">
        <v>2130</v>
      </c>
      <c r="R304" s="60">
        <v>0</v>
      </c>
      <c r="S304" s="60">
        <f t="shared" si="8"/>
        <v>42600</v>
      </c>
      <c r="T304" s="37" t="s">
        <v>41</v>
      </c>
      <c r="U304" s="131" t="s">
        <v>2247</v>
      </c>
      <c r="V304" s="131" t="s">
        <v>336</v>
      </c>
      <c r="W304" s="131" t="s">
        <v>1550</v>
      </c>
      <c r="X304" s="215" t="s">
        <v>50</v>
      </c>
    </row>
    <row r="305" spans="1:24" s="42" customFormat="1" ht="128.25" hidden="1" customHeight="1">
      <c r="A305" s="12" t="s">
        <v>421</v>
      </c>
      <c r="B305" s="12" t="s">
        <v>2039</v>
      </c>
      <c r="C305" s="12" t="s">
        <v>2039</v>
      </c>
      <c r="D305" s="12" t="s">
        <v>2058</v>
      </c>
      <c r="E305" s="12">
        <v>20</v>
      </c>
      <c r="F305" s="12" t="s">
        <v>2059</v>
      </c>
      <c r="G305" s="12" t="s">
        <v>45</v>
      </c>
      <c r="H305" s="12" t="s">
        <v>36</v>
      </c>
      <c r="I305" s="12" t="s">
        <v>91</v>
      </c>
      <c r="J305" s="62">
        <v>40</v>
      </c>
      <c r="K305" s="65" t="s">
        <v>2051</v>
      </c>
      <c r="L305" s="153"/>
      <c r="M305" s="12">
        <v>1</v>
      </c>
      <c r="N305" s="12">
        <v>1491408</v>
      </c>
      <c r="O305" s="12" t="s">
        <v>2054</v>
      </c>
      <c r="P305" s="12" t="s">
        <v>1088</v>
      </c>
      <c r="Q305" s="64">
        <v>0</v>
      </c>
      <c r="R305" s="64">
        <v>0</v>
      </c>
      <c r="S305" s="64">
        <f t="shared" si="8"/>
        <v>0</v>
      </c>
      <c r="T305" s="12" t="s">
        <v>41</v>
      </c>
      <c r="U305" s="12" t="s">
        <v>2248</v>
      </c>
      <c r="V305" s="131" t="s">
        <v>148</v>
      </c>
      <c r="W305" s="221" t="s">
        <v>149</v>
      </c>
      <c r="X305" s="215" t="s">
        <v>50</v>
      </c>
    </row>
    <row r="306" spans="1:24" s="42" customFormat="1" ht="128.25" hidden="1" customHeight="1">
      <c r="A306" s="12" t="s">
        <v>421</v>
      </c>
      <c r="B306" s="12" t="s">
        <v>2039</v>
      </c>
      <c r="C306" s="12" t="s">
        <v>2039</v>
      </c>
      <c r="D306" s="12" t="s">
        <v>2058</v>
      </c>
      <c r="E306" s="12">
        <v>20</v>
      </c>
      <c r="F306" s="12" t="s">
        <v>2059</v>
      </c>
      <c r="G306" s="12" t="s">
        <v>45</v>
      </c>
      <c r="H306" s="12" t="s">
        <v>36</v>
      </c>
      <c r="I306" s="12" t="s">
        <v>91</v>
      </c>
      <c r="J306" s="62">
        <v>40</v>
      </c>
      <c r="K306" s="65" t="s">
        <v>2051</v>
      </c>
      <c r="L306" s="153"/>
      <c r="M306" s="12">
        <v>1</v>
      </c>
      <c r="N306" s="12">
        <v>1492815</v>
      </c>
      <c r="O306" s="12" t="s">
        <v>2052</v>
      </c>
      <c r="P306" s="12" t="s">
        <v>1088</v>
      </c>
      <c r="Q306" s="64">
        <v>0</v>
      </c>
      <c r="R306" s="64">
        <v>0</v>
      </c>
      <c r="S306" s="64">
        <f t="shared" si="8"/>
        <v>0</v>
      </c>
      <c r="T306" s="12" t="s">
        <v>41</v>
      </c>
      <c r="U306" s="12" t="s">
        <v>2248</v>
      </c>
      <c r="V306" s="131" t="s">
        <v>148</v>
      </c>
      <c r="W306" s="221" t="s">
        <v>149</v>
      </c>
      <c r="X306" s="215" t="s">
        <v>50</v>
      </c>
    </row>
    <row r="307" spans="1:24" s="42" customFormat="1" ht="128.25" hidden="1" customHeight="1">
      <c r="A307" s="12" t="s">
        <v>421</v>
      </c>
      <c r="B307" s="12" t="s">
        <v>2039</v>
      </c>
      <c r="C307" s="12" t="s">
        <v>2039</v>
      </c>
      <c r="D307" s="12" t="s">
        <v>2058</v>
      </c>
      <c r="E307" s="12">
        <v>20</v>
      </c>
      <c r="F307" s="12" t="s">
        <v>2059</v>
      </c>
      <c r="G307" s="12" t="s">
        <v>45</v>
      </c>
      <c r="H307" s="12" t="s">
        <v>36</v>
      </c>
      <c r="I307" s="12" t="s">
        <v>91</v>
      </c>
      <c r="J307" s="62">
        <v>40</v>
      </c>
      <c r="K307" s="65" t="s">
        <v>2051</v>
      </c>
      <c r="L307" s="153"/>
      <c r="M307" s="12">
        <v>1</v>
      </c>
      <c r="N307" s="12"/>
      <c r="O307" s="12" t="s">
        <v>2053</v>
      </c>
      <c r="P307" s="12" t="s">
        <v>1088</v>
      </c>
      <c r="Q307" s="64">
        <v>0</v>
      </c>
      <c r="R307" s="64">
        <v>0</v>
      </c>
      <c r="S307" s="64">
        <f t="shared" si="8"/>
        <v>0</v>
      </c>
      <c r="T307" s="12" t="s">
        <v>41</v>
      </c>
      <c r="U307" s="12" t="s">
        <v>2248</v>
      </c>
      <c r="V307" s="131" t="s">
        <v>148</v>
      </c>
      <c r="W307" s="221" t="s">
        <v>149</v>
      </c>
      <c r="X307" s="215" t="s">
        <v>50</v>
      </c>
    </row>
    <row r="308" spans="1:24" s="42" customFormat="1" ht="128.25" hidden="1" customHeight="1">
      <c r="A308" s="12" t="s">
        <v>421</v>
      </c>
      <c r="B308" s="12" t="s">
        <v>2039</v>
      </c>
      <c r="C308" s="12" t="s">
        <v>2039</v>
      </c>
      <c r="D308" s="12" t="s">
        <v>2058</v>
      </c>
      <c r="E308" s="12">
        <v>20</v>
      </c>
      <c r="F308" s="12" t="s">
        <v>2059</v>
      </c>
      <c r="G308" s="12" t="s">
        <v>45</v>
      </c>
      <c r="H308" s="12" t="s">
        <v>36</v>
      </c>
      <c r="I308" s="12" t="s">
        <v>91</v>
      </c>
      <c r="J308" s="62">
        <v>40</v>
      </c>
      <c r="K308" s="65" t="s">
        <v>2051</v>
      </c>
      <c r="L308" s="153"/>
      <c r="M308" s="12">
        <v>1</v>
      </c>
      <c r="N308" s="12">
        <v>1786070</v>
      </c>
      <c r="O308" s="12" t="s">
        <v>2060</v>
      </c>
      <c r="P308" s="12" t="s">
        <v>2061</v>
      </c>
      <c r="Q308" s="64">
        <v>0</v>
      </c>
      <c r="R308" s="64">
        <v>0</v>
      </c>
      <c r="S308" s="64">
        <f t="shared" si="8"/>
        <v>0</v>
      </c>
      <c r="T308" s="12" t="s">
        <v>41</v>
      </c>
      <c r="U308" s="12" t="s">
        <v>2248</v>
      </c>
      <c r="V308" s="131" t="s">
        <v>148</v>
      </c>
      <c r="W308" s="221" t="s">
        <v>149</v>
      </c>
      <c r="X308" s="215" t="s">
        <v>50</v>
      </c>
    </row>
    <row r="309" spans="1:24" s="42" customFormat="1" ht="128.25" hidden="1" customHeight="1">
      <c r="A309" s="12" t="s">
        <v>421</v>
      </c>
      <c r="B309" s="12" t="s">
        <v>2039</v>
      </c>
      <c r="C309" s="12" t="s">
        <v>2039</v>
      </c>
      <c r="D309" s="12" t="s">
        <v>2058</v>
      </c>
      <c r="E309" s="12">
        <v>20</v>
      </c>
      <c r="F309" s="12" t="s">
        <v>2059</v>
      </c>
      <c r="G309" s="12" t="s">
        <v>45</v>
      </c>
      <c r="H309" s="12" t="s">
        <v>36</v>
      </c>
      <c r="I309" s="12" t="s">
        <v>91</v>
      </c>
      <c r="J309" s="62">
        <v>40</v>
      </c>
      <c r="K309" s="65" t="s">
        <v>2051</v>
      </c>
      <c r="L309" s="153"/>
      <c r="M309" s="12">
        <v>1</v>
      </c>
      <c r="N309" s="12">
        <v>1170751</v>
      </c>
      <c r="O309" s="12" t="s">
        <v>2062</v>
      </c>
      <c r="P309" s="12" t="s">
        <v>1088</v>
      </c>
      <c r="Q309" s="64">
        <v>0</v>
      </c>
      <c r="R309" s="64">
        <v>0</v>
      </c>
      <c r="S309" s="64">
        <f t="shared" si="8"/>
        <v>0</v>
      </c>
      <c r="T309" s="12" t="s">
        <v>41</v>
      </c>
      <c r="U309" s="12" t="s">
        <v>2248</v>
      </c>
      <c r="V309" s="131" t="s">
        <v>148</v>
      </c>
      <c r="W309" s="221" t="s">
        <v>149</v>
      </c>
      <c r="X309" s="215" t="s">
        <v>50</v>
      </c>
    </row>
    <row r="310" spans="1:24" s="42" customFormat="1" ht="128.25" hidden="1" customHeight="1">
      <c r="A310" s="12" t="s">
        <v>421</v>
      </c>
      <c r="B310" s="12" t="s">
        <v>2039</v>
      </c>
      <c r="C310" s="12" t="s">
        <v>2039</v>
      </c>
      <c r="D310" s="12" t="s">
        <v>2058</v>
      </c>
      <c r="E310" s="12">
        <v>20</v>
      </c>
      <c r="F310" s="12" t="s">
        <v>2059</v>
      </c>
      <c r="G310" s="12" t="s">
        <v>45</v>
      </c>
      <c r="H310" s="12" t="s">
        <v>36</v>
      </c>
      <c r="I310" s="12" t="s">
        <v>91</v>
      </c>
      <c r="J310" s="62">
        <v>40</v>
      </c>
      <c r="K310" s="65" t="s">
        <v>2051</v>
      </c>
      <c r="L310" s="153"/>
      <c r="M310" s="12">
        <v>1</v>
      </c>
      <c r="N310" s="12">
        <v>1491285</v>
      </c>
      <c r="O310" s="12" t="s">
        <v>2063</v>
      </c>
      <c r="P310" s="12" t="s">
        <v>1088</v>
      </c>
      <c r="Q310" s="64">
        <v>0</v>
      </c>
      <c r="R310" s="64">
        <v>0</v>
      </c>
      <c r="S310" s="64">
        <f t="shared" si="8"/>
        <v>0</v>
      </c>
      <c r="T310" s="12" t="s">
        <v>41</v>
      </c>
      <c r="U310" s="12" t="s">
        <v>2248</v>
      </c>
      <c r="V310" s="131" t="s">
        <v>148</v>
      </c>
      <c r="W310" s="221" t="s">
        <v>149</v>
      </c>
      <c r="X310" s="215" t="s">
        <v>50</v>
      </c>
    </row>
    <row r="311" spans="1:24" s="42" customFormat="1" ht="128.25" hidden="1" customHeight="1">
      <c r="A311" s="12" t="s">
        <v>421</v>
      </c>
      <c r="B311" s="12" t="s">
        <v>2039</v>
      </c>
      <c r="C311" s="12" t="s">
        <v>2039</v>
      </c>
      <c r="D311" s="12" t="s">
        <v>2058</v>
      </c>
      <c r="E311" s="12">
        <v>20</v>
      </c>
      <c r="F311" s="12" t="s">
        <v>2059</v>
      </c>
      <c r="G311" s="12" t="s">
        <v>45</v>
      </c>
      <c r="H311" s="12" t="s">
        <v>36</v>
      </c>
      <c r="I311" s="12" t="s">
        <v>91</v>
      </c>
      <c r="J311" s="62">
        <v>40</v>
      </c>
      <c r="K311" s="65" t="s">
        <v>2051</v>
      </c>
      <c r="L311" s="153"/>
      <c r="M311" s="12">
        <v>1</v>
      </c>
      <c r="N311" s="12"/>
      <c r="O311" s="12" t="s">
        <v>2064</v>
      </c>
      <c r="P311" s="12" t="s">
        <v>268</v>
      </c>
      <c r="Q311" s="64">
        <v>0</v>
      </c>
      <c r="R311" s="64">
        <v>0</v>
      </c>
      <c r="S311" s="64">
        <f t="shared" si="8"/>
        <v>0</v>
      </c>
      <c r="T311" s="12" t="s">
        <v>41</v>
      </c>
      <c r="U311" s="12" t="s">
        <v>2248</v>
      </c>
      <c r="V311" s="131" t="s">
        <v>148</v>
      </c>
      <c r="W311" s="221" t="s">
        <v>149</v>
      </c>
      <c r="X311" s="215" t="s">
        <v>50</v>
      </c>
    </row>
    <row r="312" spans="1:24" ht="128.25" hidden="1" customHeight="1">
      <c r="A312" s="37" t="s">
        <v>421</v>
      </c>
      <c r="B312" s="37" t="s">
        <v>1527</v>
      </c>
      <c r="C312" s="37" t="s">
        <v>1528</v>
      </c>
      <c r="D312" s="37" t="s">
        <v>1529</v>
      </c>
      <c r="E312" s="37">
        <v>15</v>
      </c>
      <c r="F312" s="37" t="s">
        <v>1530</v>
      </c>
      <c r="G312" s="37" t="s">
        <v>45</v>
      </c>
      <c r="H312" s="12" t="s">
        <v>36</v>
      </c>
      <c r="I312" s="37" t="s">
        <v>37</v>
      </c>
      <c r="J312" s="65">
        <v>40</v>
      </c>
      <c r="K312" s="65" t="s">
        <v>1531</v>
      </c>
      <c r="L312" s="153"/>
      <c r="M312" s="37">
        <v>20</v>
      </c>
      <c r="N312" s="274" t="s">
        <v>995</v>
      </c>
      <c r="O312" s="274" t="s">
        <v>995</v>
      </c>
      <c r="P312" s="274" t="s">
        <v>995</v>
      </c>
      <c r="Q312" s="60">
        <v>900</v>
      </c>
      <c r="R312" s="60">
        <v>15000</v>
      </c>
      <c r="S312" s="60">
        <f t="shared" si="8"/>
        <v>318000</v>
      </c>
      <c r="T312" s="37" t="s">
        <v>41</v>
      </c>
      <c r="U312" s="131" t="s">
        <v>2249</v>
      </c>
      <c r="V312" s="131" t="s">
        <v>48</v>
      </c>
      <c r="W312" s="216" t="s">
        <v>1002</v>
      </c>
      <c r="X312" s="215" t="s">
        <v>50</v>
      </c>
    </row>
    <row r="313" spans="1:24" ht="128.25" hidden="1" customHeight="1">
      <c r="A313" s="37" t="s">
        <v>421</v>
      </c>
      <c r="B313" s="37" t="s">
        <v>1527</v>
      </c>
      <c r="C313" s="37" t="s">
        <v>1532</v>
      </c>
      <c r="D313" s="37" t="s">
        <v>1533</v>
      </c>
      <c r="E313" s="37">
        <v>15</v>
      </c>
      <c r="F313" s="277" t="s">
        <v>1534</v>
      </c>
      <c r="G313" s="277" t="s">
        <v>35</v>
      </c>
      <c r="H313" s="277" t="s">
        <v>609</v>
      </c>
      <c r="I313" s="37" t="s">
        <v>37</v>
      </c>
      <c r="J313" s="65">
        <v>40</v>
      </c>
      <c r="K313" s="65" t="s">
        <v>1535</v>
      </c>
      <c r="L313" s="153"/>
      <c r="M313" s="37">
        <v>5</v>
      </c>
      <c r="N313" s="274" t="s">
        <v>995</v>
      </c>
      <c r="O313" s="274" t="s">
        <v>995</v>
      </c>
      <c r="P313" s="274" t="s">
        <v>995</v>
      </c>
      <c r="Q313" s="60">
        <v>0</v>
      </c>
      <c r="R313" s="60">
        <v>0</v>
      </c>
      <c r="S313" s="60">
        <f t="shared" si="8"/>
        <v>0</v>
      </c>
      <c r="T313" s="37" t="s">
        <v>41</v>
      </c>
      <c r="U313" s="131" t="s">
        <v>2250</v>
      </c>
      <c r="V313" s="210" t="s">
        <v>48</v>
      </c>
      <c r="W313" s="131" t="s">
        <v>274</v>
      </c>
      <c r="X313" s="217"/>
    </row>
    <row r="314" spans="1:24" ht="128.25" hidden="1" customHeight="1">
      <c r="A314" s="37" t="s">
        <v>421</v>
      </c>
      <c r="B314" s="37" t="s">
        <v>1527</v>
      </c>
      <c r="C314" s="37" t="s">
        <v>1527</v>
      </c>
      <c r="D314" s="37" t="s">
        <v>1551</v>
      </c>
      <c r="E314" s="37">
        <v>16</v>
      </c>
      <c r="F314" s="37" t="s">
        <v>1552</v>
      </c>
      <c r="G314" s="37" t="s">
        <v>45</v>
      </c>
      <c r="H314" s="12" t="s">
        <v>36</v>
      </c>
      <c r="I314" s="37" t="s">
        <v>37</v>
      </c>
      <c r="J314" s="65">
        <v>8</v>
      </c>
      <c r="K314" s="65">
        <v>43927</v>
      </c>
      <c r="L314" s="153"/>
      <c r="M314" s="37">
        <v>6</v>
      </c>
      <c r="N314" s="274" t="s">
        <v>995</v>
      </c>
      <c r="O314" s="274" t="s">
        <v>995</v>
      </c>
      <c r="P314" s="274" t="s">
        <v>995</v>
      </c>
      <c r="Q314" s="60">
        <v>0</v>
      </c>
      <c r="R314" s="60">
        <v>0</v>
      </c>
      <c r="S314" s="60">
        <f t="shared" si="8"/>
        <v>0</v>
      </c>
      <c r="T314" s="37" t="s">
        <v>41</v>
      </c>
      <c r="U314" s="131" t="s">
        <v>2251</v>
      </c>
      <c r="V314" s="210" t="s">
        <v>48</v>
      </c>
      <c r="W314" s="221" t="s">
        <v>179</v>
      </c>
      <c r="X314" s="215" t="s">
        <v>50</v>
      </c>
    </row>
    <row r="315" spans="1:24" ht="128.25" hidden="1" customHeight="1">
      <c r="A315" s="37" t="s">
        <v>421</v>
      </c>
      <c r="B315" s="37" t="s">
        <v>2039</v>
      </c>
      <c r="C315" s="37" t="s">
        <v>2039</v>
      </c>
      <c r="D315" s="37" t="s">
        <v>2065</v>
      </c>
      <c r="E315" s="37">
        <v>20</v>
      </c>
      <c r="F315" s="37" t="s">
        <v>2066</v>
      </c>
      <c r="G315" s="37" t="s">
        <v>35</v>
      </c>
      <c r="H315" s="12" t="s">
        <v>36</v>
      </c>
      <c r="I315" s="37" t="s">
        <v>91</v>
      </c>
      <c r="J315" s="65">
        <v>20</v>
      </c>
      <c r="K315" s="65" t="s">
        <v>297</v>
      </c>
      <c r="L315" s="153"/>
      <c r="M315" s="37">
        <v>1</v>
      </c>
      <c r="N315" s="37">
        <v>1491408</v>
      </c>
      <c r="O315" s="37" t="s">
        <v>2054</v>
      </c>
      <c r="P315" s="37" t="s">
        <v>1088</v>
      </c>
      <c r="Q315" s="60">
        <v>0</v>
      </c>
      <c r="R315" s="60">
        <v>0</v>
      </c>
      <c r="S315" s="60">
        <f t="shared" si="8"/>
        <v>0</v>
      </c>
      <c r="T315" s="37" t="s">
        <v>41</v>
      </c>
      <c r="U315" s="37" t="s">
        <v>2252</v>
      </c>
      <c r="V315" s="131" t="s">
        <v>866</v>
      </c>
      <c r="W315" s="216" t="s">
        <v>1014</v>
      </c>
      <c r="X315" s="215" t="s">
        <v>78</v>
      </c>
    </row>
    <row r="316" spans="1:24" ht="128.25" hidden="1" customHeight="1">
      <c r="A316" s="37" t="s">
        <v>421</v>
      </c>
      <c r="B316" s="37" t="s">
        <v>2039</v>
      </c>
      <c r="C316" s="37" t="s">
        <v>2039</v>
      </c>
      <c r="D316" s="37" t="s">
        <v>2065</v>
      </c>
      <c r="E316" s="37">
        <v>20</v>
      </c>
      <c r="F316" s="37" t="s">
        <v>2066</v>
      </c>
      <c r="G316" s="37" t="s">
        <v>35</v>
      </c>
      <c r="H316" s="12" t="s">
        <v>36</v>
      </c>
      <c r="I316" s="37" t="s">
        <v>91</v>
      </c>
      <c r="J316" s="65">
        <v>20</v>
      </c>
      <c r="K316" s="65" t="s">
        <v>297</v>
      </c>
      <c r="L316" s="153"/>
      <c r="M316" s="37">
        <v>1</v>
      </c>
      <c r="N316" s="37"/>
      <c r="O316" s="37" t="s">
        <v>2053</v>
      </c>
      <c r="P316" s="37" t="s">
        <v>1088</v>
      </c>
      <c r="Q316" s="60">
        <v>0</v>
      </c>
      <c r="R316" s="60">
        <v>0</v>
      </c>
      <c r="S316" s="60">
        <f t="shared" si="8"/>
        <v>0</v>
      </c>
      <c r="T316" s="37" t="s">
        <v>41</v>
      </c>
      <c r="U316" s="37" t="s">
        <v>2252</v>
      </c>
      <c r="V316" s="131" t="s">
        <v>866</v>
      </c>
      <c r="W316" s="216" t="s">
        <v>1014</v>
      </c>
      <c r="X316" s="215" t="s">
        <v>78</v>
      </c>
    </row>
    <row r="317" spans="1:24" ht="128.25" hidden="1" customHeight="1">
      <c r="A317" s="37" t="s">
        <v>421</v>
      </c>
      <c r="B317" s="37" t="s">
        <v>2039</v>
      </c>
      <c r="C317" s="37" t="s">
        <v>2039</v>
      </c>
      <c r="D317" s="37" t="s">
        <v>2065</v>
      </c>
      <c r="E317" s="37">
        <v>20</v>
      </c>
      <c r="F317" s="37" t="s">
        <v>2066</v>
      </c>
      <c r="G317" s="37" t="s">
        <v>35</v>
      </c>
      <c r="H317" s="12" t="s">
        <v>36</v>
      </c>
      <c r="I317" s="37" t="s">
        <v>91</v>
      </c>
      <c r="J317" s="65">
        <v>20</v>
      </c>
      <c r="K317" s="65" t="s">
        <v>297</v>
      </c>
      <c r="L317" s="153"/>
      <c r="M317" s="37">
        <v>1</v>
      </c>
      <c r="N317" s="37">
        <v>1492815</v>
      </c>
      <c r="O317" s="37" t="s">
        <v>2052</v>
      </c>
      <c r="P317" s="37" t="s">
        <v>1088</v>
      </c>
      <c r="Q317" s="60">
        <v>0</v>
      </c>
      <c r="R317" s="60">
        <v>0</v>
      </c>
      <c r="S317" s="60">
        <f t="shared" si="8"/>
        <v>0</v>
      </c>
      <c r="T317" s="37" t="s">
        <v>41</v>
      </c>
      <c r="U317" s="37" t="s">
        <v>2252</v>
      </c>
      <c r="V317" s="131" t="s">
        <v>866</v>
      </c>
      <c r="W317" s="216" t="s">
        <v>1014</v>
      </c>
      <c r="X317" s="215" t="s">
        <v>78</v>
      </c>
    </row>
    <row r="318" spans="1:24" ht="128.25" hidden="1" customHeight="1">
      <c r="A318" s="37" t="s">
        <v>421</v>
      </c>
      <c r="B318" s="37" t="s">
        <v>2039</v>
      </c>
      <c r="C318" s="37" t="s">
        <v>2039</v>
      </c>
      <c r="D318" s="37" t="s">
        <v>2065</v>
      </c>
      <c r="E318" s="37">
        <v>20</v>
      </c>
      <c r="F318" s="37" t="s">
        <v>2066</v>
      </c>
      <c r="G318" s="37" t="s">
        <v>35</v>
      </c>
      <c r="H318" s="12" t="s">
        <v>36</v>
      </c>
      <c r="I318" s="37" t="s">
        <v>91</v>
      </c>
      <c r="J318" s="65">
        <v>20</v>
      </c>
      <c r="K318" s="65" t="s">
        <v>297</v>
      </c>
      <c r="L318" s="153"/>
      <c r="M318" s="37">
        <v>1</v>
      </c>
      <c r="N318" s="37">
        <v>1170751</v>
      </c>
      <c r="O318" s="37" t="s">
        <v>2062</v>
      </c>
      <c r="P318" s="37" t="s">
        <v>1088</v>
      </c>
      <c r="Q318" s="60">
        <v>0</v>
      </c>
      <c r="R318" s="60">
        <v>0</v>
      </c>
      <c r="S318" s="60">
        <f t="shared" si="8"/>
        <v>0</v>
      </c>
      <c r="T318" s="37" t="s">
        <v>41</v>
      </c>
      <c r="U318" s="37" t="s">
        <v>2252</v>
      </c>
      <c r="V318" s="131" t="s">
        <v>866</v>
      </c>
      <c r="W318" s="216" t="s">
        <v>1014</v>
      </c>
      <c r="X318" s="215" t="s">
        <v>78</v>
      </c>
    </row>
    <row r="319" spans="1:24" ht="128.25" hidden="1" customHeight="1">
      <c r="A319" s="37" t="s">
        <v>421</v>
      </c>
      <c r="B319" s="37" t="s">
        <v>2039</v>
      </c>
      <c r="C319" s="37" t="s">
        <v>2039</v>
      </c>
      <c r="D319" s="37" t="s">
        <v>2065</v>
      </c>
      <c r="E319" s="37">
        <v>20</v>
      </c>
      <c r="F319" s="37" t="s">
        <v>2066</v>
      </c>
      <c r="G319" s="37" t="s">
        <v>35</v>
      </c>
      <c r="H319" s="12" t="s">
        <v>36</v>
      </c>
      <c r="I319" s="37" t="s">
        <v>91</v>
      </c>
      <c r="J319" s="65">
        <v>20</v>
      </c>
      <c r="K319" s="65" t="s">
        <v>297</v>
      </c>
      <c r="L319" s="153"/>
      <c r="M319" s="37">
        <v>1</v>
      </c>
      <c r="N319" s="37">
        <v>1491285</v>
      </c>
      <c r="O319" s="37" t="s">
        <v>2063</v>
      </c>
      <c r="P319" s="37" t="s">
        <v>1088</v>
      </c>
      <c r="Q319" s="60">
        <v>0</v>
      </c>
      <c r="R319" s="60">
        <v>0</v>
      </c>
      <c r="S319" s="60">
        <f t="shared" si="8"/>
        <v>0</v>
      </c>
      <c r="T319" s="37" t="s">
        <v>41</v>
      </c>
      <c r="U319" s="37" t="s">
        <v>2252</v>
      </c>
      <c r="V319" s="131" t="s">
        <v>866</v>
      </c>
      <c r="W319" s="216" t="s">
        <v>1014</v>
      </c>
      <c r="X319" s="215" t="s">
        <v>78</v>
      </c>
    </row>
    <row r="320" spans="1:24" ht="128.25" hidden="1" customHeight="1">
      <c r="A320" s="37" t="s">
        <v>421</v>
      </c>
      <c r="B320" s="37" t="s">
        <v>2039</v>
      </c>
      <c r="C320" s="37" t="s">
        <v>2039</v>
      </c>
      <c r="D320" s="37" t="s">
        <v>2065</v>
      </c>
      <c r="E320" s="37">
        <v>20</v>
      </c>
      <c r="F320" s="37" t="s">
        <v>2066</v>
      </c>
      <c r="G320" s="37" t="s">
        <v>35</v>
      </c>
      <c r="H320" s="12" t="s">
        <v>36</v>
      </c>
      <c r="I320" s="37" t="s">
        <v>91</v>
      </c>
      <c r="J320" s="65">
        <v>20</v>
      </c>
      <c r="K320" s="65" t="s">
        <v>297</v>
      </c>
      <c r="L320" s="153"/>
      <c r="M320" s="37">
        <v>1</v>
      </c>
      <c r="N320" s="37">
        <v>2111247</v>
      </c>
      <c r="O320" s="37" t="s">
        <v>2043</v>
      </c>
      <c r="P320" s="37" t="s">
        <v>1088</v>
      </c>
      <c r="Q320" s="60">
        <v>0</v>
      </c>
      <c r="R320" s="60">
        <v>0</v>
      </c>
      <c r="S320" s="60">
        <f t="shared" si="8"/>
        <v>0</v>
      </c>
      <c r="T320" s="37" t="s">
        <v>41</v>
      </c>
      <c r="U320" s="37" t="s">
        <v>2252</v>
      </c>
      <c r="V320" s="131" t="s">
        <v>866</v>
      </c>
      <c r="W320" s="216" t="s">
        <v>1014</v>
      </c>
      <c r="X320" s="215" t="s">
        <v>78</v>
      </c>
    </row>
    <row r="321" spans="1:24" ht="128.25" hidden="1" customHeight="1">
      <c r="A321" s="37" t="s">
        <v>421</v>
      </c>
      <c r="B321" s="37" t="s">
        <v>2039</v>
      </c>
      <c r="C321" s="37" t="s">
        <v>2039</v>
      </c>
      <c r="D321" s="37" t="s">
        <v>2065</v>
      </c>
      <c r="E321" s="37">
        <v>20</v>
      </c>
      <c r="F321" s="37" t="s">
        <v>2066</v>
      </c>
      <c r="G321" s="37" t="s">
        <v>35</v>
      </c>
      <c r="H321" s="12" t="s">
        <v>36</v>
      </c>
      <c r="I321" s="37" t="s">
        <v>91</v>
      </c>
      <c r="J321" s="65">
        <v>20</v>
      </c>
      <c r="K321" s="65" t="s">
        <v>297</v>
      </c>
      <c r="L321" s="153"/>
      <c r="M321" s="37">
        <v>1</v>
      </c>
      <c r="N321" s="37">
        <v>1552039</v>
      </c>
      <c r="O321" s="37" t="s">
        <v>2044</v>
      </c>
      <c r="P321" s="37" t="s">
        <v>1088</v>
      </c>
      <c r="Q321" s="60">
        <v>0</v>
      </c>
      <c r="R321" s="60">
        <v>0</v>
      </c>
      <c r="S321" s="60">
        <f t="shared" si="8"/>
        <v>0</v>
      </c>
      <c r="T321" s="37" t="s">
        <v>41</v>
      </c>
      <c r="U321" s="37" t="s">
        <v>2252</v>
      </c>
      <c r="V321" s="131" t="s">
        <v>866</v>
      </c>
      <c r="W321" s="216" t="s">
        <v>1014</v>
      </c>
      <c r="X321" s="215" t="s">
        <v>78</v>
      </c>
    </row>
    <row r="322" spans="1:24" ht="128.25" hidden="1" customHeight="1">
      <c r="A322" s="37" t="s">
        <v>421</v>
      </c>
      <c r="B322" s="37" t="s">
        <v>2039</v>
      </c>
      <c r="C322" s="37" t="s">
        <v>2039</v>
      </c>
      <c r="D322" s="37" t="s">
        <v>2065</v>
      </c>
      <c r="E322" s="37">
        <v>20</v>
      </c>
      <c r="F322" s="37" t="s">
        <v>2066</v>
      </c>
      <c r="G322" s="37" t="s">
        <v>35</v>
      </c>
      <c r="H322" s="12" t="s">
        <v>36</v>
      </c>
      <c r="I322" s="37" t="s">
        <v>91</v>
      </c>
      <c r="J322" s="65">
        <v>20</v>
      </c>
      <c r="K322" s="65" t="s">
        <v>297</v>
      </c>
      <c r="L322" s="153"/>
      <c r="M322" s="37">
        <v>1</v>
      </c>
      <c r="N322" s="37"/>
      <c r="O322" s="37" t="s">
        <v>2045</v>
      </c>
      <c r="P322" s="37" t="s">
        <v>1088</v>
      </c>
      <c r="Q322" s="60">
        <v>0</v>
      </c>
      <c r="R322" s="60">
        <v>0</v>
      </c>
      <c r="S322" s="60">
        <f t="shared" si="8"/>
        <v>0</v>
      </c>
      <c r="T322" s="37" t="s">
        <v>41</v>
      </c>
      <c r="U322" s="37" t="s">
        <v>2252</v>
      </c>
      <c r="V322" s="131" t="s">
        <v>866</v>
      </c>
      <c r="W322" s="216" t="s">
        <v>1014</v>
      </c>
      <c r="X322" s="215" t="s">
        <v>78</v>
      </c>
    </row>
    <row r="323" spans="1:24" ht="128.25" hidden="1" customHeight="1">
      <c r="A323" s="37" t="s">
        <v>421</v>
      </c>
      <c r="B323" s="37" t="s">
        <v>2039</v>
      </c>
      <c r="C323" s="37" t="s">
        <v>2039</v>
      </c>
      <c r="D323" s="37" t="s">
        <v>2065</v>
      </c>
      <c r="E323" s="37">
        <v>20</v>
      </c>
      <c r="F323" s="37" t="s">
        <v>2066</v>
      </c>
      <c r="G323" s="37" t="s">
        <v>35</v>
      </c>
      <c r="H323" s="12" t="s">
        <v>36</v>
      </c>
      <c r="I323" s="37" t="s">
        <v>91</v>
      </c>
      <c r="J323" s="65">
        <v>20</v>
      </c>
      <c r="K323" s="65" t="s">
        <v>297</v>
      </c>
      <c r="L323" s="153"/>
      <c r="M323" s="37">
        <v>1</v>
      </c>
      <c r="N323" s="37">
        <v>1492636</v>
      </c>
      <c r="O323" s="37" t="s">
        <v>2067</v>
      </c>
      <c r="P323" s="37" t="s">
        <v>1088</v>
      </c>
      <c r="Q323" s="60">
        <v>0</v>
      </c>
      <c r="R323" s="60">
        <v>0</v>
      </c>
      <c r="S323" s="60">
        <f t="shared" si="8"/>
        <v>0</v>
      </c>
      <c r="T323" s="37" t="s">
        <v>41</v>
      </c>
      <c r="U323" s="37" t="s">
        <v>2252</v>
      </c>
      <c r="V323" s="131" t="s">
        <v>866</v>
      </c>
      <c r="W323" s="216" t="s">
        <v>1014</v>
      </c>
      <c r="X323" s="215" t="s">
        <v>78</v>
      </c>
    </row>
    <row r="324" spans="1:24" ht="128.25" hidden="1" customHeight="1">
      <c r="A324" s="37" t="s">
        <v>421</v>
      </c>
      <c r="B324" s="37" t="s">
        <v>2039</v>
      </c>
      <c r="C324" s="37" t="s">
        <v>2039</v>
      </c>
      <c r="D324" s="37" t="s">
        <v>2065</v>
      </c>
      <c r="E324" s="37">
        <v>20</v>
      </c>
      <c r="F324" s="37" t="s">
        <v>2066</v>
      </c>
      <c r="G324" s="37" t="s">
        <v>35</v>
      </c>
      <c r="H324" s="12" t="s">
        <v>36</v>
      </c>
      <c r="I324" s="37" t="s">
        <v>91</v>
      </c>
      <c r="J324" s="65">
        <v>20</v>
      </c>
      <c r="K324" s="65" t="s">
        <v>297</v>
      </c>
      <c r="L324" s="153"/>
      <c r="M324" s="37">
        <v>1</v>
      </c>
      <c r="N324" s="37">
        <v>1568339</v>
      </c>
      <c r="O324" s="37" t="s">
        <v>2048</v>
      </c>
      <c r="P324" s="37" t="s">
        <v>1088</v>
      </c>
      <c r="Q324" s="60">
        <v>0</v>
      </c>
      <c r="R324" s="60">
        <v>0</v>
      </c>
      <c r="S324" s="60">
        <f t="shared" ref="S324:S387" si="9">(R324+Q324)*M324</f>
        <v>0</v>
      </c>
      <c r="T324" s="37" t="s">
        <v>41</v>
      </c>
      <c r="U324" s="37" t="s">
        <v>2252</v>
      </c>
      <c r="V324" s="131" t="s">
        <v>866</v>
      </c>
      <c r="W324" s="216" t="s">
        <v>1014</v>
      </c>
      <c r="X324" s="215" t="s">
        <v>78</v>
      </c>
    </row>
    <row r="325" spans="1:24" ht="128.25" hidden="1" customHeight="1">
      <c r="A325" s="37" t="s">
        <v>421</v>
      </c>
      <c r="B325" s="37" t="s">
        <v>2039</v>
      </c>
      <c r="C325" s="37" t="s">
        <v>2039</v>
      </c>
      <c r="D325" s="37" t="s">
        <v>2065</v>
      </c>
      <c r="E325" s="37">
        <v>20</v>
      </c>
      <c r="F325" s="37" t="s">
        <v>2066</v>
      </c>
      <c r="G325" s="37" t="s">
        <v>35</v>
      </c>
      <c r="H325" s="12" t="s">
        <v>36</v>
      </c>
      <c r="I325" s="37" t="s">
        <v>91</v>
      </c>
      <c r="J325" s="65">
        <v>20</v>
      </c>
      <c r="K325" s="65" t="s">
        <v>297</v>
      </c>
      <c r="L325" s="153"/>
      <c r="M325" s="37">
        <v>1</v>
      </c>
      <c r="N325" s="37"/>
      <c r="O325" s="37" t="s">
        <v>2068</v>
      </c>
      <c r="P325" s="37" t="s">
        <v>1088</v>
      </c>
      <c r="Q325" s="60">
        <v>0</v>
      </c>
      <c r="R325" s="60">
        <v>0</v>
      </c>
      <c r="S325" s="60">
        <f t="shared" si="9"/>
        <v>0</v>
      </c>
      <c r="T325" s="37" t="s">
        <v>41</v>
      </c>
      <c r="U325" s="37" t="s">
        <v>2252</v>
      </c>
      <c r="V325" s="131" t="s">
        <v>866</v>
      </c>
      <c r="W325" s="216" t="s">
        <v>1014</v>
      </c>
      <c r="X325" s="215" t="s">
        <v>78</v>
      </c>
    </row>
    <row r="326" spans="1:24" ht="128.25" hidden="1" customHeight="1">
      <c r="A326" s="37" t="s">
        <v>421</v>
      </c>
      <c r="B326" s="37" t="s">
        <v>2039</v>
      </c>
      <c r="C326" s="37" t="s">
        <v>2039</v>
      </c>
      <c r="D326" s="37" t="s">
        <v>2065</v>
      </c>
      <c r="E326" s="37">
        <v>20</v>
      </c>
      <c r="F326" s="37" t="s">
        <v>2066</v>
      </c>
      <c r="G326" s="37" t="s">
        <v>35</v>
      </c>
      <c r="H326" s="12" t="s">
        <v>36</v>
      </c>
      <c r="I326" s="37" t="s">
        <v>91</v>
      </c>
      <c r="J326" s="65">
        <v>20</v>
      </c>
      <c r="K326" s="65" t="s">
        <v>297</v>
      </c>
      <c r="L326" s="153"/>
      <c r="M326" s="37">
        <v>1</v>
      </c>
      <c r="N326" s="37"/>
      <c r="O326" s="37" t="s">
        <v>2057</v>
      </c>
      <c r="P326" s="37" t="s">
        <v>1088</v>
      </c>
      <c r="Q326" s="60">
        <v>0</v>
      </c>
      <c r="R326" s="60">
        <v>0</v>
      </c>
      <c r="S326" s="60">
        <f t="shared" si="9"/>
        <v>0</v>
      </c>
      <c r="T326" s="37" t="s">
        <v>41</v>
      </c>
      <c r="U326" s="37" t="s">
        <v>2252</v>
      </c>
      <c r="V326" s="131" t="s">
        <v>866</v>
      </c>
      <c r="W326" s="216" t="s">
        <v>1014</v>
      </c>
      <c r="X326" s="215" t="s">
        <v>78</v>
      </c>
    </row>
    <row r="327" spans="1:24" ht="128.25" hidden="1" customHeight="1">
      <c r="A327" s="37" t="s">
        <v>421</v>
      </c>
      <c r="B327" s="37" t="s">
        <v>2039</v>
      </c>
      <c r="C327" s="37" t="s">
        <v>2039</v>
      </c>
      <c r="D327" s="37" t="s">
        <v>2065</v>
      </c>
      <c r="E327" s="37">
        <v>20</v>
      </c>
      <c r="F327" s="37" t="s">
        <v>2066</v>
      </c>
      <c r="G327" s="37" t="s">
        <v>35</v>
      </c>
      <c r="H327" s="12" t="s">
        <v>36</v>
      </c>
      <c r="I327" s="37" t="s">
        <v>91</v>
      </c>
      <c r="J327" s="65">
        <v>20</v>
      </c>
      <c r="K327" s="65" t="s">
        <v>297</v>
      </c>
      <c r="L327" s="153"/>
      <c r="M327" s="37">
        <v>1</v>
      </c>
      <c r="N327" s="37">
        <v>2090643</v>
      </c>
      <c r="O327" s="37" t="s">
        <v>2069</v>
      </c>
      <c r="P327" s="37" t="s">
        <v>268</v>
      </c>
      <c r="Q327" s="60">
        <v>0</v>
      </c>
      <c r="R327" s="60">
        <v>0</v>
      </c>
      <c r="S327" s="60">
        <f t="shared" si="9"/>
        <v>0</v>
      </c>
      <c r="T327" s="37" t="s">
        <v>41</v>
      </c>
      <c r="U327" s="37" t="s">
        <v>2252</v>
      </c>
      <c r="V327" s="131" t="s">
        <v>866</v>
      </c>
      <c r="W327" s="216" t="s">
        <v>1014</v>
      </c>
      <c r="X327" s="215" t="s">
        <v>78</v>
      </c>
    </row>
    <row r="328" spans="1:24" ht="128.25" hidden="1" customHeight="1">
      <c r="A328" s="37" t="s">
        <v>421</v>
      </c>
      <c r="B328" s="37" t="s">
        <v>2039</v>
      </c>
      <c r="C328" s="37" t="s">
        <v>2039</v>
      </c>
      <c r="D328" s="37" t="s">
        <v>2065</v>
      </c>
      <c r="E328" s="37">
        <v>20</v>
      </c>
      <c r="F328" s="37" t="s">
        <v>2066</v>
      </c>
      <c r="G328" s="37" t="s">
        <v>35</v>
      </c>
      <c r="H328" s="12" t="s">
        <v>36</v>
      </c>
      <c r="I328" s="37" t="s">
        <v>91</v>
      </c>
      <c r="J328" s="65">
        <v>20</v>
      </c>
      <c r="K328" s="65" t="s">
        <v>297</v>
      </c>
      <c r="L328" s="153"/>
      <c r="M328" s="37">
        <v>1</v>
      </c>
      <c r="N328" s="37">
        <v>2091119</v>
      </c>
      <c r="O328" s="37" t="s">
        <v>2046</v>
      </c>
      <c r="P328" s="37" t="s">
        <v>268</v>
      </c>
      <c r="Q328" s="60">
        <v>0</v>
      </c>
      <c r="R328" s="60">
        <v>0</v>
      </c>
      <c r="S328" s="60">
        <f t="shared" si="9"/>
        <v>0</v>
      </c>
      <c r="T328" s="37" t="s">
        <v>41</v>
      </c>
      <c r="U328" s="37" t="s">
        <v>2252</v>
      </c>
      <c r="V328" s="131" t="s">
        <v>866</v>
      </c>
      <c r="W328" s="216" t="s">
        <v>1014</v>
      </c>
      <c r="X328" s="215" t="s">
        <v>78</v>
      </c>
    </row>
    <row r="329" spans="1:24" ht="128.25" hidden="1" customHeight="1">
      <c r="A329" s="37" t="s">
        <v>421</v>
      </c>
      <c r="B329" s="37" t="s">
        <v>2039</v>
      </c>
      <c r="C329" s="37" t="s">
        <v>2039</v>
      </c>
      <c r="D329" s="37" t="s">
        <v>2065</v>
      </c>
      <c r="E329" s="37">
        <v>20</v>
      </c>
      <c r="F329" s="37" t="s">
        <v>2066</v>
      </c>
      <c r="G329" s="37" t="s">
        <v>35</v>
      </c>
      <c r="H329" s="12" t="s">
        <v>36</v>
      </c>
      <c r="I329" s="37" t="s">
        <v>91</v>
      </c>
      <c r="J329" s="65">
        <v>20</v>
      </c>
      <c r="K329" s="65" t="s">
        <v>297</v>
      </c>
      <c r="L329" s="153"/>
      <c r="M329" s="37">
        <v>1</v>
      </c>
      <c r="N329" s="37">
        <v>1786070</v>
      </c>
      <c r="O329" s="37" t="s">
        <v>2060</v>
      </c>
      <c r="P329" s="37" t="s">
        <v>40</v>
      </c>
      <c r="Q329" s="60">
        <v>0</v>
      </c>
      <c r="R329" s="60">
        <v>0</v>
      </c>
      <c r="S329" s="60">
        <f t="shared" si="9"/>
        <v>0</v>
      </c>
      <c r="T329" s="37" t="s">
        <v>41</v>
      </c>
      <c r="U329" s="37" t="s">
        <v>2252</v>
      </c>
      <c r="V329" s="131" t="s">
        <v>866</v>
      </c>
      <c r="W329" s="216" t="s">
        <v>1014</v>
      </c>
      <c r="X329" s="215" t="s">
        <v>78</v>
      </c>
    </row>
    <row r="330" spans="1:24" ht="128.25" hidden="1" customHeight="1">
      <c r="A330" s="37" t="s">
        <v>421</v>
      </c>
      <c r="B330" s="37" t="s">
        <v>422</v>
      </c>
      <c r="C330" s="37" t="s">
        <v>422</v>
      </c>
      <c r="D330" s="37" t="s">
        <v>393</v>
      </c>
      <c r="E330" s="37">
        <v>15</v>
      </c>
      <c r="F330" s="37" t="s">
        <v>423</v>
      </c>
      <c r="G330" s="37" t="s">
        <v>45</v>
      </c>
      <c r="H330" s="12" t="s">
        <v>36</v>
      </c>
      <c r="I330" s="37" t="s">
        <v>37</v>
      </c>
      <c r="J330" s="65">
        <v>20</v>
      </c>
      <c r="K330" s="65">
        <v>43952</v>
      </c>
      <c r="L330" s="153"/>
      <c r="M330" s="37">
        <v>8</v>
      </c>
      <c r="N330" s="37"/>
      <c r="O330" s="37" t="s">
        <v>424</v>
      </c>
      <c r="P330" s="37" t="s">
        <v>425</v>
      </c>
      <c r="Q330" s="60">
        <v>0</v>
      </c>
      <c r="R330" s="60">
        <v>0</v>
      </c>
      <c r="S330" s="60">
        <f t="shared" si="9"/>
        <v>0</v>
      </c>
      <c r="T330" s="37" t="s">
        <v>41</v>
      </c>
      <c r="U330" s="131" t="s">
        <v>2481</v>
      </c>
      <c r="V330" s="131" t="s">
        <v>201</v>
      </c>
      <c r="W330" s="210" t="s">
        <v>207</v>
      </c>
      <c r="X330" s="215" t="s">
        <v>50</v>
      </c>
    </row>
    <row r="331" spans="1:24" ht="128.25" hidden="1" customHeight="1">
      <c r="A331" s="27" t="s">
        <v>421</v>
      </c>
      <c r="B331" s="27" t="s">
        <v>1728</v>
      </c>
      <c r="C331" s="27" t="s">
        <v>1732</v>
      </c>
      <c r="D331" s="27" t="s">
        <v>1729</v>
      </c>
      <c r="E331" s="27">
        <v>15</v>
      </c>
      <c r="F331" s="27" t="s">
        <v>394</v>
      </c>
      <c r="G331" s="27" t="s">
        <v>35</v>
      </c>
      <c r="H331" s="27" t="s">
        <v>310</v>
      </c>
      <c r="I331" s="27" t="s">
        <v>37</v>
      </c>
      <c r="J331" s="84">
        <v>48</v>
      </c>
      <c r="K331" s="65" t="s">
        <v>1733</v>
      </c>
      <c r="L331" s="153"/>
      <c r="M331" s="27">
        <v>1</v>
      </c>
      <c r="N331" s="27">
        <v>1491224</v>
      </c>
      <c r="O331" s="27" t="s">
        <v>1734</v>
      </c>
      <c r="P331" s="27" t="s">
        <v>162</v>
      </c>
      <c r="Q331" s="85">
        <v>14553</v>
      </c>
      <c r="R331" s="85">
        <v>0</v>
      </c>
      <c r="S331" s="85">
        <f t="shared" si="9"/>
        <v>14553</v>
      </c>
      <c r="T331" s="85" t="s">
        <v>41</v>
      </c>
      <c r="U331" s="112" t="s">
        <v>2254</v>
      </c>
      <c r="V331" s="112" t="s">
        <v>1735</v>
      </c>
      <c r="W331" s="262" t="s">
        <v>398</v>
      </c>
      <c r="X331" s="217"/>
    </row>
    <row r="332" spans="1:24" ht="128.25" hidden="1" customHeight="1">
      <c r="A332" s="37" t="s">
        <v>421</v>
      </c>
      <c r="B332" s="37" t="s">
        <v>1728</v>
      </c>
      <c r="C332" s="37" t="s">
        <v>1748</v>
      </c>
      <c r="D332" s="37" t="s">
        <v>1729</v>
      </c>
      <c r="E332" s="37">
        <v>15</v>
      </c>
      <c r="F332" s="37" t="s">
        <v>1749</v>
      </c>
      <c r="G332" s="37" t="s">
        <v>35</v>
      </c>
      <c r="H332" s="86" t="s">
        <v>310</v>
      </c>
      <c r="I332" s="86" t="s">
        <v>37</v>
      </c>
      <c r="J332" s="88">
        <v>24</v>
      </c>
      <c r="K332" s="65" t="s">
        <v>1750</v>
      </c>
      <c r="L332" s="153"/>
      <c r="M332" s="86">
        <v>1</v>
      </c>
      <c r="N332" s="86">
        <v>1568711</v>
      </c>
      <c r="O332" s="37" t="s">
        <v>1751</v>
      </c>
      <c r="P332" s="37" t="s">
        <v>162</v>
      </c>
      <c r="Q332" s="60">
        <v>0</v>
      </c>
      <c r="R332" s="60">
        <v>0</v>
      </c>
      <c r="S332" s="60">
        <f t="shared" si="9"/>
        <v>0</v>
      </c>
      <c r="T332" s="60" t="s">
        <v>41</v>
      </c>
      <c r="U332" s="37"/>
      <c r="V332" s="131" t="s">
        <v>184</v>
      </c>
      <c r="W332" s="216" t="s">
        <v>269</v>
      </c>
      <c r="X332" s="217"/>
    </row>
    <row r="333" spans="1:24" ht="128.25" hidden="1" customHeight="1">
      <c r="A333" s="37" t="s">
        <v>421</v>
      </c>
      <c r="B333" s="37" t="s">
        <v>1728</v>
      </c>
      <c r="C333" s="37" t="s">
        <v>1748</v>
      </c>
      <c r="D333" s="37" t="s">
        <v>1729</v>
      </c>
      <c r="E333" s="37">
        <v>15</v>
      </c>
      <c r="F333" s="37" t="s">
        <v>1749</v>
      </c>
      <c r="G333" s="37" t="s">
        <v>35</v>
      </c>
      <c r="H333" s="86" t="s">
        <v>310</v>
      </c>
      <c r="I333" s="86" t="s">
        <v>37</v>
      </c>
      <c r="J333" s="88">
        <v>24</v>
      </c>
      <c r="K333" s="65" t="s">
        <v>1750</v>
      </c>
      <c r="L333" s="153"/>
      <c r="M333" s="86">
        <v>1</v>
      </c>
      <c r="N333" s="86">
        <v>1380073</v>
      </c>
      <c r="O333" s="37" t="s">
        <v>1752</v>
      </c>
      <c r="P333" s="37" t="s">
        <v>162</v>
      </c>
      <c r="Q333" s="60">
        <v>0</v>
      </c>
      <c r="R333" s="60">
        <v>0</v>
      </c>
      <c r="S333" s="60">
        <f t="shared" si="9"/>
        <v>0</v>
      </c>
      <c r="T333" s="60" t="s">
        <v>41</v>
      </c>
      <c r="U333" s="37"/>
      <c r="V333" s="131" t="s">
        <v>184</v>
      </c>
      <c r="W333" s="216" t="s">
        <v>269</v>
      </c>
      <c r="X333" s="217"/>
    </row>
    <row r="334" spans="1:24" ht="128.25" hidden="1" customHeight="1">
      <c r="A334" s="37" t="s">
        <v>421</v>
      </c>
      <c r="B334" s="37" t="s">
        <v>1728</v>
      </c>
      <c r="C334" s="37" t="s">
        <v>1732</v>
      </c>
      <c r="D334" s="37" t="s">
        <v>1729</v>
      </c>
      <c r="E334" s="37">
        <v>15</v>
      </c>
      <c r="F334" s="37" t="s">
        <v>1736</v>
      </c>
      <c r="G334" s="37" t="s">
        <v>35</v>
      </c>
      <c r="H334" s="86" t="s">
        <v>310</v>
      </c>
      <c r="I334" s="86" t="s">
        <v>37</v>
      </c>
      <c r="J334" s="88">
        <v>24</v>
      </c>
      <c r="K334" s="65" t="s">
        <v>1737</v>
      </c>
      <c r="L334" s="153"/>
      <c r="M334" s="86">
        <v>1</v>
      </c>
      <c r="N334" s="86">
        <v>1568335</v>
      </c>
      <c r="O334" s="86" t="s">
        <v>1738</v>
      </c>
      <c r="P334" s="37" t="s">
        <v>162</v>
      </c>
      <c r="Q334" s="60">
        <v>700</v>
      </c>
      <c r="R334" s="60">
        <v>5960</v>
      </c>
      <c r="S334" s="60">
        <f t="shared" si="9"/>
        <v>6660</v>
      </c>
      <c r="T334" s="37" t="s">
        <v>41</v>
      </c>
      <c r="U334" s="37"/>
      <c r="V334" s="37" t="s">
        <v>1036</v>
      </c>
      <c r="W334" s="216" t="s">
        <v>1739</v>
      </c>
      <c r="X334" s="217"/>
    </row>
    <row r="335" spans="1:24" ht="128.25" hidden="1" customHeight="1">
      <c r="A335" s="37" t="s">
        <v>421</v>
      </c>
      <c r="B335" s="37" t="s">
        <v>1728</v>
      </c>
      <c r="C335" s="37" t="s">
        <v>1748</v>
      </c>
      <c r="D335" s="37" t="s">
        <v>1729</v>
      </c>
      <c r="E335" s="37">
        <v>15</v>
      </c>
      <c r="F335" s="37" t="s">
        <v>1753</v>
      </c>
      <c r="G335" s="37" t="s">
        <v>35</v>
      </c>
      <c r="H335" s="86" t="s">
        <v>310</v>
      </c>
      <c r="I335" s="86" t="s">
        <v>37</v>
      </c>
      <c r="J335" s="88">
        <v>24</v>
      </c>
      <c r="K335" s="65">
        <v>43927</v>
      </c>
      <c r="L335" s="153"/>
      <c r="M335" s="86">
        <v>1</v>
      </c>
      <c r="N335" s="86">
        <v>1380073</v>
      </c>
      <c r="O335" s="37" t="s">
        <v>1752</v>
      </c>
      <c r="P335" s="37" t="s">
        <v>162</v>
      </c>
      <c r="Q335" s="60">
        <v>0</v>
      </c>
      <c r="R335" s="60">
        <v>0</v>
      </c>
      <c r="S335" s="60">
        <f t="shared" si="9"/>
        <v>0</v>
      </c>
      <c r="T335" s="60" t="s">
        <v>41</v>
      </c>
      <c r="U335" s="37"/>
      <c r="V335" s="131" t="s">
        <v>184</v>
      </c>
      <c r="W335" s="216" t="s">
        <v>1083</v>
      </c>
      <c r="X335" s="217"/>
    </row>
    <row r="336" spans="1:24" ht="128.25" hidden="1" customHeight="1">
      <c r="A336" s="37" t="s">
        <v>421</v>
      </c>
      <c r="B336" s="37" t="s">
        <v>1728</v>
      </c>
      <c r="C336" s="37" t="s">
        <v>1748</v>
      </c>
      <c r="D336" s="37" t="s">
        <v>1729</v>
      </c>
      <c r="E336" s="37">
        <v>15</v>
      </c>
      <c r="F336" s="37" t="s">
        <v>1753</v>
      </c>
      <c r="G336" s="86" t="s">
        <v>35</v>
      </c>
      <c r="H336" s="86" t="s">
        <v>310</v>
      </c>
      <c r="I336" s="86" t="s">
        <v>37</v>
      </c>
      <c r="J336" s="88">
        <v>24</v>
      </c>
      <c r="K336" s="65">
        <v>43927</v>
      </c>
      <c r="L336" s="153"/>
      <c r="M336" s="86">
        <v>1</v>
      </c>
      <c r="N336" s="86">
        <v>1348891</v>
      </c>
      <c r="O336" s="86" t="s">
        <v>1754</v>
      </c>
      <c r="P336" s="37" t="s">
        <v>162</v>
      </c>
      <c r="Q336" s="60">
        <v>0</v>
      </c>
      <c r="R336" s="60">
        <v>0</v>
      </c>
      <c r="S336" s="60">
        <f t="shared" si="9"/>
        <v>0</v>
      </c>
      <c r="T336" s="60" t="s">
        <v>41</v>
      </c>
      <c r="U336" s="37"/>
      <c r="V336" s="131" t="s">
        <v>184</v>
      </c>
      <c r="W336" s="216" t="s">
        <v>1083</v>
      </c>
      <c r="X336" s="217"/>
    </row>
    <row r="337" spans="1:24" ht="128.25" hidden="1" customHeight="1">
      <c r="A337" s="37" t="s">
        <v>421</v>
      </c>
      <c r="B337" s="37" t="s">
        <v>1728</v>
      </c>
      <c r="C337" s="37" t="s">
        <v>1748</v>
      </c>
      <c r="D337" s="37" t="s">
        <v>1729</v>
      </c>
      <c r="E337" s="37">
        <v>15</v>
      </c>
      <c r="F337" s="37" t="s">
        <v>1755</v>
      </c>
      <c r="G337" s="37" t="s">
        <v>35</v>
      </c>
      <c r="H337" s="86" t="s">
        <v>310</v>
      </c>
      <c r="I337" s="86" t="s">
        <v>37</v>
      </c>
      <c r="J337" s="88">
        <v>40</v>
      </c>
      <c r="K337" s="65" t="s">
        <v>1756</v>
      </c>
      <c r="L337" s="153"/>
      <c r="M337" s="86">
        <v>1</v>
      </c>
      <c r="N337" s="86">
        <v>2110700</v>
      </c>
      <c r="O337" s="86" t="s">
        <v>1757</v>
      </c>
      <c r="P337" s="37" t="s">
        <v>162</v>
      </c>
      <c r="Q337" s="60">
        <v>5305</v>
      </c>
      <c r="R337" s="60">
        <v>12746</v>
      </c>
      <c r="S337" s="60">
        <f t="shared" si="9"/>
        <v>18051</v>
      </c>
      <c r="T337" s="60" t="s">
        <v>41</v>
      </c>
      <c r="U337" s="37"/>
      <c r="V337" s="131" t="s">
        <v>184</v>
      </c>
      <c r="W337" s="216" t="s">
        <v>1758</v>
      </c>
      <c r="X337" s="217"/>
    </row>
    <row r="338" spans="1:24" ht="128.25" hidden="1" customHeight="1">
      <c r="A338" s="37" t="s">
        <v>421</v>
      </c>
      <c r="B338" s="37" t="s">
        <v>1728</v>
      </c>
      <c r="C338" s="37" t="s">
        <v>1748</v>
      </c>
      <c r="D338" s="37" t="s">
        <v>1729</v>
      </c>
      <c r="E338" s="37">
        <v>15</v>
      </c>
      <c r="F338" s="37" t="s">
        <v>1755</v>
      </c>
      <c r="G338" s="37" t="s">
        <v>35</v>
      </c>
      <c r="H338" s="86" t="s">
        <v>310</v>
      </c>
      <c r="I338" s="86" t="s">
        <v>37</v>
      </c>
      <c r="J338" s="88">
        <v>40</v>
      </c>
      <c r="K338" s="65" t="s">
        <v>1756</v>
      </c>
      <c r="L338" s="153"/>
      <c r="M338" s="86">
        <v>1</v>
      </c>
      <c r="N338" s="86">
        <v>2110800</v>
      </c>
      <c r="O338" s="86" t="s">
        <v>1759</v>
      </c>
      <c r="P338" s="37" t="s">
        <v>162</v>
      </c>
      <c r="Q338" s="60">
        <v>5305</v>
      </c>
      <c r="R338" s="60">
        <v>12746</v>
      </c>
      <c r="S338" s="60">
        <f t="shared" si="9"/>
        <v>18051</v>
      </c>
      <c r="T338" s="60" t="s">
        <v>41</v>
      </c>
      <c r="U338" s="37"/>
      <c r="V338" s="131" t="s">
        <v>184</v>
      </c>
      <c r="W338" s="216" t="s">
        <v>1758</v>
      </c>
      <c r="X338" s="217"/>
    </row>
    <row r="339" spans="1:24" ht="128.25" hidden="1" customHeight="1">
      <c r="A339" s="37" t="s">
        <v>421</v>
      </c>
      <c r="B339" s="37" t="s">
        <v>1728</v>
      </c>
      <c r="C339" s="37" t="s">
        <v>1748</v>
      </c>
      <c r="D339" s="37" t="s">
        <v>1729</v>
      </c>
      <c r="E339" s="37">
        <v>15</v>
      </c>
      <c r="F339" s="37" t="s">
        <v>1755</v>
      </c>
      <c r="G339" s="86" t="s">
        <v>35</v>
      </c>
      <c r="H339" s="86" t="s">
        <v>310</v>
      </c>
      <c r="I339" s="86" t="s">
        <v>37</v>
      </c>
      <c r="J339" s="88">
        <v>40</v>
      </c>
      <c r="K339" s="65" t="s">
        <v>1756</v>
      </c>
      <c r="L339" s="153"/>
      <c r="M339" s="86">
        <v>1</v>
      </c>
      <c r="N339" s="86">
        <v>1568233</v>
      </c>
      <c r="O339" s="86" t="s">
        <v>1760</v>
      </c>
      <c r="P339" s="37" t="s">
        <v>162</v>
      </c>
      <c r="Q339" s="60">
        <v>5305</v>
      </c>
      <c r="R339" s="60">
        <v>12746</v>
      </c>
      <c r="S339" s="60">
        <f t="shared" si="9"/>
        <v>18051</v>
      </c>
      <c r="T339" s="60" t="s">
        <v>41</v>
      </c>
      <c r="U339" s="37"/>
      <c r="V339" s="131" t="s">
        <v>184</v>
      </c>
      <c r="W339" s="216" t="s">
        <v>1758</v>
      </c>
      <c r="X339" s="217"/>
    </row>
    <row r="340" spans="1:24" ht="128.25" hidden="1" customHeight="1">
      <c r="A340" s="37" t="s">
        <v>421</v>
      </c>
      <c r="B340" s="37" t="s">
        <v>1728</v>
      </c>
      <c r="C340" s="37" t="s">
        <v>1748</v>
      </c>
      <c r="D340" s="37" t="s">
        <v>1729</v>
      </c>
      <c r="E340" s="37">
        <v>15</v>
      </c>
      <c r="F340" s="37" t="s">
        <v>1755</v>
      </c>
      <c r="G340" s="86" t="s">
        <v>35</v>
      </c>
      <c r="H340" s="86" t="s">
        <v>310</v>
      </c>
      <c r="I340" s="86" t="s">
        <v>37</v>
      </c>
      <c r="J340" s="88">
        <v>40</v>
      </c>
      <c r="K340" s="65" t="s">
        <v>1756</v>
      </c>
      <c r="L340" s="153"/>
      <c r="M340" s="86">
        <v>1</v>
      </c>
      <c r="N340" s="86">
        <v>1348891</v>
      </c>
      <c r="O340" s="86" t="s">
        <v>1754</v>
      </c>
      <c r="P340" s="37" t="s">
        <v>162</v>
      </c>
      <c r="Q340" s="60">
        <v>5305</v>
      </c>
      <c r="R340" s="60">
        <v>12746</v>
      </c>
      <c r="S340" s="60">
        <f t="shared" si="9"/>
        <v>18051</v>
      </c>
      <c r="T340" s="60" t="s">
        <v>41</v>
      </c>
      <c r="U340" s="37"/>
      <c r="V340" s="131" t="s">
        <v>184</v>
      </c>
      <c r="W340" s="216" t="s">
        <v>1758</v>
      </c>
      <c r="X340" s="217"/>
    </row>
    <row r="341" spans="1:24" ht="128.25" hidden="1" customHeight="1">
      <c r="A341" s="37" t="s">
        <v>421</v>
      </c>
      <c r="B341" s="37" t="s">
        <v>1728</v>
      </c>
      <c r="C341" s="37" t="s">
        <v>1732</v>
      </c>
      <c r="D341" s="37" t="s">
        <v>1740</v>
      </c>
      <c r="E341" s="37">
        <v>15</v>
      </c>
      <c r="F341" s="86" t="s">
        <v>1741</v>
      </c>
      <c r="G341" s="86" t="s">
        <v>145</v>
      </c>
      <c r="H341" s="86" t="s">
        <v>132</v>
      </c>
      <c r="I341" s="86" t="s">
        <v>37</v>
      </c>
      <c r="J341" s="88">
        <v>360</v>
      </c>
      <c r="K341" s="65" t="s">
        <v>1742</v>
      </c>
      <c r="L341" s="201" t="s">
        <v>759</v>
      </c>
      <c r="M341" s="86">
        <v>1</v>
      </c>
      <c r="N341" s="86">
        <v>1492802</v>
      </c>
      <c r="O341" s="86" t="s">
        <v>1743</v>
      </c>
      <c r="P341" s="37" t="s">
        <v>162</v>
      </c>
      <c r="Q341" s="60">
        <v>0</v>
      </c>
      <c r="R341" s="60">
        <v>0</v>
      </c>
      <c r="S341" s="60">
        <f t="shared" si="9"/>
        <v>0</v>
      </c>
      <c r="T341" s="60" t="s">
        <v>145</v>
      </c>
      <c r="U341" s="37" t="s">
        <v>2255</v>
      </c>
      <c r="V341" s="131" t="s">
        <v>184</v>
      </c>
      <c r="W341" s="131" t="s">
        <v>1226</v>
      </c>
      <c r="X341" s="217"/>
    </row>
    <row r="342" spans="1:24" ht="128.25" hidden="1" customHeight="1">
      <c r="A342" s="37" t="s">
        <v>421</v>
      </c>
      <c r="B342" s="37" t="s">
        <v>1728</v>
      </c>
      <c r="C342" s="37" t="s">
        <v>1732</v>
      </c>
      <c r="D342" s="37" t="s">
        <v>1744</v>
      </c>
      <c r="E342" s="37">
        <v>15</v>
      </c>
      <c r="F342" s="37" t="s">
        <v>1745</v>
      </c>
      <c r="G342" s="86" t="s">
        <v>35</v>
      </c>
      <c r="H342" s="12" t="s">
        <v>36</v>
      </c>
      <c r="I342" s="86" t="s">
        <v>37</v>
      </c>
      <c r="J342" s="88">
        <v>24</v>
      </c>
      <c r="K342" s="65" t="s">
        <v>1746</v>
      </c>
      <c r="L342" s="153"/>
      <c r="M342" s="86">
        <v>1</v>
      </c>
      <c r="N342" s="86">
        <v>1819566</v>
      </c>
      <c r="O342" s="86" t="s">
        <v>1747</v>
      </c>
      <c r="P342" s="37" t="s">
        <v>40</v>
      </c>
      <c r="Q342" s="60">
        <v>0</v>
      </c>
      <c r="R342" s="60">
        <v>0</v>
      </c>
      <c r="S342" s="60">
        <f t="shared" si="9"/>
        <v>0</v>
      </c>
      <c r="T342" s="60" t="s">
        <v>41</v>
      </c>
      <c r="U342" s="37" t="s">
        <v>2256</v>
      </c>
      <c r="V342" s="131" t="s">
        <v>184</v>
      </c>
      <c r="W342" s="216" t="s">
        <v>269</v>
      </c>
      <c r="X342" s="217"/>
    </row>
    <row r="343" spans="1:24" ht="128.25" hidden="1" customHeight="1">
      <c r="A343" s="37" t="s">
        <v>421</v>
      </c>
      <c r="B343" s="37" t="s">
        <v>1728</v>
      </c>
      <c r="C343" s="37" t="s">
        <v>1748</v>
      </c>
      <c r="D343" s="37" t="s">
        <v>1729</v>
      </c>
      <c r="E343" s="37">
        <v>15</v>
      </c>
      <c r="F343" s="37" t="s">
        <v>1761</v>
      </c>
      <c r="G343" s="86" t="s">
        <v>35</v>
      </c>
      <c r="H343" s="86" t="s">
        <v>310</v>
      </c>
      <c r="I343" s="86" t="s">
        <v>37</v>
      </c>
      <c r="J343" s="88">
        <v>16</v>
      </c>
      <c r="K343" s="65" t="s">
        <v>1762</v>
      </c>
      <c r="L343" s="153"/>
      <c r="M343" s="86">
        <v>1</v>
      </c>
      <c r="N343" s="86">
        <v>1348891</v>
      </c>
      <c r="O343" s="86" t="s">
        <v>1754</v>
      </c>
      <c r="P343" s="37" t="s">
        <v>162</v>
      </c>
      <c r="Q343" s="60">
        <v>0</v>
      </c>
      <c r="R343" s="60">
        <v>0</v>
      </c>
      <c r="S343" s="60">
        <f t="shared" si="9"/>
        <v>0</v>
      </c>
      <c r="T343" s="60" t="s">
        <v>41</v>
      </c>
      <c r="U343" s="37"/>
      <c r="V343" s="131" t="s">
        <v>184</v>
      </c>
      <c r="W343" s="216" t="s">
        <v>1758</v>
      </c>
      <c r="X343" s="217"/>
    </row>
    <row r="344" spans="1:24" ht="128.25" hidden="1" customHeight="1">
      <c r="A344" s="37" t="s">
        <v>421</v>
      </c>
      <c r="B344" s="37" t="s">
        <v>1728</v>
      </c>
      <c r="C344" s="37" t="s">
        <v>1748</v>
      </c>
      <c r="D344" s="37" t="s">
        <v>1729</v>
      </c>
      <c r="E344" s="37">
        <v>15</v>
      </c>
      <c r="F344" s="37" t="s">
        <v>1761</v>
      </c>
      <c r="G344" s="86" t="s">
        <v>35</v>
      </c>
      <c r="H344" s="86" t="s">
        <v>310</v>
      </c>
      <c r="I344" s="86" t="s">
        <v>37</v>
      </c>
      <c r="J344" s="88">
        <v>16</v>
      </c>
      <c r="K344" s="65" t="s">
        <v>1762</v>
      </c>
      <c r="L344" s="153"/>
      <c r="M344" s="86">
        <v>1</v>
      </c>
      <c r="N344" s="86">
        <v>1568233</v>
      </c>
      <c r="O344" s="86" t="s">
        <v>1760</v>
      </c>
      <c r="P344" s="37" t="s">
        <v>162</v>
      </c>
      <c r="Q344" s="60">
        <v>0</v>
      </c>
      <c r="R344" s="60">
        <v>0</v>
      </c>
      <c r="S344" s="60">
        <f t="shared" si="9"/>
        <v>0</v>
      </c>
      <c r="T344" s="60" t="s">
        <v>41</v>
      </c>
      <c r="U344" s="37"/>
      <c r="V344" s="131" t="s">
        <v>184</v>
      </c>
      <c r="W344" s="216" t="s">
        <v>1758</v>
      </c>
      <c r="X344" s="217"/>
    </row>
    <row r="345" spans="1:24" ht="128.25" hidden="1" customHeight="1">
      <c r="A345" s="37" t="s">
        <v>421</v>
      </c>
      <c r="B345" s="37" t="s">
        <v>1728</v>
      </c>
      <c r="C345" s="37" t="s">
        <v>1748</v>
      </c>
      <c r="D345" s="37" t="s">
        <v>1729</v>
      </c>
      <c r="E345" s="37">
        <v>15</v>
      </c>
      <c r="F345" s="37" t="s">
        <v>1761</v>
      </c>
      <c r="G345" s="37" t="s">
        <v>35</v>
      </c>
      <c r="H345" s="86" t="s">
        <v>310</v>
      </c>
      <c r="I345" s="86" t="s">
        <v>37</v>
      </c>
      <c r="J345" s="88">
        <v>16</v>
      </c>
      <c r="K345" s="65" t="s">
        <v>1762</v>
      </c>
      <c r="L345" s="153"/>
      <c r="M345" s="86">
        <v>1</v>
      </c>
      <c r="N345" s="86">
        <v>1568711</v>
      </c>
      <c r="O345" s="37" t="s">
        <v>1751</v>
      </c>
      <c r="P345" s="37" t="s">
        <v>162</v>
      </c>
      <c r="Q345" s="60">
        <v>0</v>
      </c>
      <c r="R345" s="60">
        <v>0</v>
      </c>
      <c r="S345" s="60">
        <f t="shared" si="9"/>
        <v>0</v>
      </c>
      <c r="T345" s="60" t="s">
        <v>41</v>
      </c>
      <c r="U345" s="37"/>
      <c r="V345" s="131" t="s">
        <v>184</v>
      </c>
      <c r="W345" s="216" t="s">
        <v>1758</v>
      </c>
      <c r="X345" s="217"/>
    </row>
    <row r="346" spans="1:24" ht="128.25" hidden="1" customHeight="1">
      <c r="A346" s="37" t="s">
        <v>421</v>
      </c>
      <c r="B346" s="37" t="s">
        <v>1728</v>
      </c>
      <c r="C346" s="37" t="s">
        <v>1748</v>
      </c>
      <c r="D346" s="37" t="s">
        <v>1729</v>
      </c>
      <c r="E346" s="37">
        <v>15</v>
      </c>
      <c r="F346" s="37" t="s">
        <v>1763</v>
      </c>
      <c r="G346" s="37" t="s">
        <v>35</v>
      </c>
      <c r="H346" s="86" t="s">
        <v>310</v>
      </c>
      <c r="I346" s="86" t="s">
        <v>37</v>
      </c>
      <c r="J346" s="88">
        <v>32</v>
      </c>
      <c r="K346" s="65" t="s">
        <v>1764</v>
      </c>
      <c r="L346" s="153"/>
      <c r="M346" s="86">
        <v>1</v>
      </c>
      <c r="N346" s="86">
        <v>2110700</v>
      </c>
      <c r="O346" s="86" t="s">
        <v>1757</v>
      </c>
      <c r="P346" s="37" t="s">
        <v>162</v>
      </c>
      <c r="Q346" s="60">
        <v>0</v>
      </c>
      <c r="R346" s="60">
        <v>0</v>
      </c>
      <c r="S346" s="60">
        <f t="shared" si="9"/>
        <v>0</v>
      </c>
      <c r="T346" s="60" t="s">
        <v>41</v>
      </c>
      <c r="U346" s="131" t="s">
        <v>2257</v>
      </c>
      <c r="V346" s="131" t="s">
        <v>184</v>
      </c>
      <c r="W346" s="216" t="s">
        <v>1758</v>
      </c>
      <c r="X346" s="217"/>
    </row>
    <row r="347" spans="1:24" ht="128.25" hidden="1" customHeight="1">
      <c r="A347" s="37" t="s">
        <v>421</v>
      </c>
      <c r="B347" s="37" t="s">
        <v>1728</v>
      </c>
      <c r="C347" s="37" t="s">
        <v>1748</v>
      </c>
      <c r="D347" s="37" t="s">
        <v>1729</v>
      </c>
      <c r="E347" s="37">
        <v>15</v>
      </c>
      <c r="F347" s="37" t="s">
        <v>1763</v>
      </c>
      <c r="G347" s="37" t="s">
        <v>35</v>
      </c>
      <c r="H347" s="86" t="s">
        <v>310</v>
      </c>
      <c r="I347" s="86" t="s">
        <v>37</v>
      </c>
      <c r="J347" s="88">
        <v>32</v>
      </c>
      <c r="K347" s="65" t="s">
        <v>1764</v>
      </c>
      <c r="L347" s="153"/>
      <c r="M347" s="86">
        <v>1</v>
      </c>
      <c r="N347" s="86">
        <v>2110800</v>
      </c>
      <c r="O347" s="86" t="s">
        <v>1759</v>
      </c>
      <c r="P347" s="37" t="s">
        <v>162</v>
      </c>
      <c r="Q347" s="60">
        <v>0</v>
      </c>
      <c r="R347" s="60">
        <v>0</v>
      </c>
      <c r="S347" s="60">
        <f t="shared" si="9"/>
        <v>0</v>
      </c>
      <c r="T347" s="60" t="s">
        <v>41</v>
      </c>
      <c r="U347" s="131" t="s">
        <v>2257</v>
      </c>
      <c r="V347" s="131" t="s">
        <v>184</v>
      </c>
      <c r="W347" s="216" t="s">
        <v>1758</v>
      </c>
      <c r="X347" s="217"/>
    </row>
    <row r="348" spans="1:24" ht="128.25" hidden="1" customHeight="1">
      <c r="A348" s="37" t="s">
        <v>421</v>
      </c>
      <c r="B348" s="37" t="s">
        <v>1728</v>
      </c>
      <c r="C348" s="37" t="s">
        <v>1748</v>
      </c>
      <c r="D348" s="37" t="s">
        <v>1729</v>
      </c>
      <c r="E348" s="37">
        <v>15</v>
      </c>
      <c r="F348" s="37" t="s">
        <v>1763</v>
      </c>
      <c r="G348" s="86" t="s">
        <v>35</v>
      </c>
      <c r="H348" s="86" t="s">
        <v>310</v>
      </c>
      <c r="I348" s="86" t="s">
        <v>37</v>
      </c>
      <c r="J348" s="88">
        <v>32</v>
      </c>
      <c r="K348" s="65" t="s">
        <v>1764</v>
      </c>
      <c r="L348" s="153"/>
      <c r="M348" s="86">
        <v>1</v>
      </c>
      <c r="N348" s="86">
        <v>1568233</v>
      </c>
      <c r="O348" s="86" t="s">
        <v>1760</v>
      </c>
      <c r="P348" s="37" t="s">
        <v>162</v>
      </c>
      <c r="Q348" s="60">
        <v>0</v>
      </c>
      <c r="R348" s="60">
        <v>0</v>
      </c>
      <c r="S348" s="60">
        <f t="shared" si="9"/>
        <v>0</v>
      </c>
      <c r="T348" s="60" t="s">
        <v>41</v>
      </c>
      <c r="U348" s="131" t="s">
        <v>2257</v>
      </c>
      <c r="V348" s="131" t="s">
        <v>184</v>
      </c>
      <c r="W348" s="216" t="s">
        <v>1758</v>
      </c>
      <c r="X348" s="217"/>
    </row>
    <row r="349" spans="1:24" ht="128.25" hidden="1" customHeight="1">
      <c r="A349" s="37" t="s">
        <v>421</v>
      </c>
      <c r="B349" s="37" t="s">
        <v>1728</v>
      </c>
      <c r="C349" s="37" t="s">
        <v>1748</v>
      </c>
      <c r="D349" s="37" t="s">
        <v>1729</v>
      </c>
      <c r="E349" s="37">
        <v>15</v>
      </c>
      <c r="F349" s="37" t="s">
        <v>1763</v>
      </c>
      <c r="G349" s="86" t="s">
        <v>35</v>
      </c>
      <c r="H349" s="86" t="s">
        <v>310</v>
      </c>
      <c r="I349" s="86" t="s">
        <v>37</v>
      </c>
      <c r="J349" s="88">
        <v>32</v>
      </c>
      <c r="K349" s="65" t="s">
        <v>1764</v>
      </c>
      <c r="L349" s="153"/>
      <c r="M349" s="86">
        <v>1</v>
      </c>
      <c r="N349" s="86">
        <v>1348891</v>
      </c>
      <c r="O349" s="86" t="s">
        <v>1754</v>
      </c>
      <c r="P349" s="37" t="s">
        <v>162</v>
      </c>
      <c r="Q349" s="60">
        <v>0</v>
      </c>
      <c r="R349" s="60">
        <v>0</v>
      </c>
      <c r="S349" s="60">
        <f t="shared" si="9"/>
        <v>0</v>
      </c>
      <c r="T349" s="60" t="s">
        <v>41</v>
      </c>
      <c r="U349" s="131" t="s">
        <v>2257</v>
      </c>
      <c r="V349" s="131" t="s">
        <v>184</v>
      </c>
      <c r="W349" s="216" t="s">
        <v>1758</v>
      </c>
      <c r="X349" s="217"/>
    </row>
    <row r="350" spans="1:24" ht="128.25" hidden="1" customHeight="1">
      <c r="A350" s="37" t="s">
        <v>421</v>
      </c>
      <c r="B350" s="37" t="s">
        <v>1728</v>
      </c>
      <c r="C350" s="37" t="s">
        <v>1748</v>
      </c>
      <c r="D350" s="37" t="s">
        <v>1729</v>
      </c>
      <c r="E350" s="37">
        <v>15</v>
      </c>
      <c r="F350" s="37" t="s">
        <v>1763</v>
      </c>
      <c r="G350" s="37" t="s">
        <v>35</v>
      </c>
      <c r="H350" s="86" t="s">
        <v>310</v>
      </c>
      <c r="I350" s="86" t="s">
        <v>37</v>
      </c>
      <c r="J350" s="88">
        <v>32</v>
      </c>
      <c r="K350" s="65" t="s">
        <v>1764</v>
      </c>
      <c r="L350" s="153"/>
      <c r="M350" s="86">
        <v>1</v>
      </c>
      <c r="N350" s="86">
        <v>1491431</v>
      </c>
      <c r="O350" s="86" t="s">
        <v>1765</v>
      </c>
      <c r="P350" s="37" t="s">
        <v>162</v>
      </c>
      <c r="Q350" s="60">
        <v>0</v>
      </c>
      <c r="R350" s="60">
        <v>0</v>
      </c>
      <c r="S350" s="60">
        <f t="shared" si="9"/>
        <v>0</v>
      </c>
      <c r="T350" s="60" t="s">
        <v>41</v>
      </c>
      <c r="U350" s="131" t="s">
        <v>2257</v>
      </c>
      <c r="V350" s="131" t="s">
        <v>184</v>
      </c>
      <c r="W350" s="216" t="s">
        <v>1758</v>
      </c>
      <c r="X350" s="217"/>
    </row>
    <row r="351" spans="1:24" ht="128.25" hidden="1" customHeight="1">
      <c r="A351" s="37" t="s">
        <v>421</v>
      </c>
      <c r="B351" s="37" t="s">
        <v>1728</v>
      </c>
      <c r="C351" s="37" t="s">
        <v>1748</v>
      </c>
      <c r="D351" s="37" t="s">
        <v>1729</v>
      </c>
      <c r="E351" s="37">
        <v>15</v>
      </c>
      <c r="F351" s="37" t="s">
        <v>1763</v>
      </c>
      <c r="G351" s="37" t="s">
        <v>35</v>
      </c>
      <c r="H351" s="86" t="s">
        <v>310</v>
      </c>
      <c r="I351" s="86" t="s">
        <v>37</v>
      </c>
      <c r="J351" s="88">
        <v>32</v>
      </c>
      <c r="K351" s="65" t="s">
        <v>1764</v>
      </c>
      <c r="L351" s="153"/>
      <c r="M351" s="86">
        <v>1</v>
      </c>
      <c r="N351" s="86">
        <v>2091209</v>
      </c>
      <c r="O351" s="86" t="s">
        <v>1766</v>
      </c>
      <c r="P351" s="37" t="s">
        <v>268</v>
      </c>
      <c r="Q351" s="60">
        <v>0</v>
      </c>
      <c r="R351" s="60">
        <v>0</v>
      </c>
      <c r="S351" s="60">
        <f t="shared" si="9"/>
        <v>0</v>
      </c>
      <c r="T351" s="60" t="s">
        <v>41</v>
      </c>
      <c r="U351" s="131" t="s">
        <v>2257</v>
      </c>
      <c r="V351" s="131" t="s">
        <v>184</v>
      </c>
      <c r="W351" s="216" t="s">
        <v>1758</v>
      </c>
      <c r="X351" s="217"/>
    </row>
    <row r="352" spans="1:24" ht="128.25" hidden="1" customHeight="1">
      <c r="A352" s="37" t="s">
        <v>421</v>
      </c>
      <c r="B352" s="56" t="s">
        <v>1767</v>
      </c>
      <c r="C352" s="56" t="s">
        <v>1767</v>
      </c>
      <c r="D352" s="56" t="s">
        <v>1778</v>
      </c>
      <c r="E352" s="56">
        <v>20</v>
      </c>
      <c r="F352" s="56" t="s">
        <v>1779</v>
      </c>
      <c r="G352" s="56" t="s">
        <v>35</v>
      </c>
      <c r="H352" s="56" t="s">
        <v>310</v>
      </c>
      <c r="I352" s="56" t="s">
        <v>37</v>
      </c>
      <c r="J352" s="58">
        <v>32</v>
      </c>
      <c r="K352" s="65" t="s">
        <v>1780</v>
      </c>
      <c r="L352" s="153"/>
      <c r="M352" s="56">
        <v>1</v>
      </c>
      <c r="N352" s="56">
        <v>1901791</v>
      </c>
      <c r="O352" s="56" t="s">
        <v>1781</v>
      </c>
      <c r="P352" s="37" t="s">
        <v>107</v>
      </c>
      <c r="Q352" s="146">
        <v>0</v>
      </c>
      <c r="R352" s="146">
        <v>0</v>
      </c>
      <c r="S352" s="146">
        <f t="shared" si="9"/>
        <v>0</v>
      </c>
      <c r="T352" s="60" t="s">
        <v>41</v>
      </c>
      <c r="U352" s="56"/>
      <c r="V352" s="216" t="s">
        <v>56</v>
      </c>
      <c r="W352" s="216" t="s">
        <v>57</v>
      </c>
      <c r="X352" s="217"/>
    </row>
    <row r="353" spans="1:24" ht="128.25" hidden="1" customHeight="1">
      <c r="A353" s="37" t="s">
        <v>421</v>
      </c>
      <c r="B353" s="56" t="s">
        <v>1767</v>
      </c>
      <c r="C353" s="56" t="s">
        <v>1767</v>
      </c>
      <c r="D353" s="56" t="s">
        <v>1778</v>
      </c>
      <c r="E353" s="56">
        <v>20</v>
      </c>
      <c r="F353" s="56" t="s">
        <v>1779</v>
      </c>
      <c r="G353" s="56" t="s">
        <v>35</v>
      </c>
      <c r="H353" s="56" t="s">
        <v>310</v>
      </c>
      <c r="I353" s="56" t="s">
        <v>37</v>
      </c>
      <c r="J353" s="58">
        <v>40</v>
      </c>
      <c r="K353" s="65" t="s">
        <v>1780</v>
      </c>
      <c r="L353" s="153"/>
      <c r="M353" s="56">
        <v>1</v>
      </c>
      <c r="N353" s="56">
        <v>1461291</v>
      </c>
      <c r="O353" s="56" t="s">
        <v>1782</v>
      </c>
      <c r="P353" s="37" t="s">
        <v>162</v>
      </c>
      <c r="Q353" s="146">
        <v>0</v>
      </c>
      <c r="R353" s="146">
        <v>0</v>
      </c>
      <c r="S353" s="146">
        <f t="shared" si="9"/>
        <v>0</v>
      </c>
      <c r="T353" s="60" t="s">
        <v>41</v>
      </c>
      <c r="U353" s="56"/>
      <c r="V353" s="216" t="s">
        <v>56</v>
      </c>
      <c r="W353" s="216" t="s">
        <v>57</v>
      </c>
      <c r="X353" s="217"/>
    </row>
    <row r="354" spans="1:24" ht="128.25" hidden="1" customHeight="1">
      <c r="A354" s="37" t="s">
        <v>421</v>
      </c>
      <c r="B354" s="37" t="s">
        <v>1767</v>
      </c>
      <c r="C354" s="37" t="s">
        <v>1767</v>
      </c>
      <c r="D354" s="37" t="s">
        <v>1778</v>
      </c>
      <c r="E354" s="37">
        <v>20</v>
      </c>
      <c r="F354" s="37" t="s">
        <v>1779</v>
      </c>
      <c r="G354" s="37" t="s">
        <v>35</v>
      </c>
      <c r="H354" s="37" t="s">
        <v>310</v>
      </c>
      <c r="I354" s="37" t="s">
        <v>37</v>
      </c>
      <c r="J354" s="65">
        <v>40</v>
      </c>
      <c r="K354" s="65" t="s">
        <v>1780</v>
      </c>
      <c r="L354" s="153"/>
      <c r="M354" s="37">
        <v>1</v>
      </c>
      <c r="N354" s="37">
        <v>2273781</v>
      </c>
      <c r="O354" s="37" t="s">
        <v>1783</v>
      </c>
      <c r="P354" s="37" t="s">
        <v>107</v>
      </c>
      <c r="Q354" s="60">
        <v>0</v>
      </c>
      <c r="R354" s="60">
        <v>0</v>
      </c>
      <c r="S354" s="60">
        <f t="shared" si="9"/>
        <v>0</v>
      </c>
      <c r="T354" s="60" t="s">
        <v>41</v>
      </c>
      <c r="U354" s="37"/>
      <c r="V354" s="216" t="s">
        <v>56</v>
      </c>
      <c r="W354" s="216" t="s">
        <v>57</v>
      </c>
      <c r="X354" s="217"/>
    </row>
    <row r="355" spans="1:24" ht="128.25" hidden="1" customHeight="1">
      <c r="A355" s="37" t="s">
        <v>421</v>
      </c>
      <c r="B355" s="37" t="s">
        <v>1767</v>
      </c>
      <c r="C355" s="37" t="s">
        <v>1767</v>
      </c>
      <c r="D355" s="37" t="s">
        <v>1778</v>
      </c>
      <c r="E355" s="37">
        <v>20</v>
      </c>
      <c r="F355" s="37" t="s">
        <v>1779</v>
      </c>
      <c r="G355" s="37" t="s">
        <v>35</v>
      </c>
      <c r="H355" s="37" t="s">
        <v>310</v>
      </c>
      <c r="I355" s="37" t="s">
        <v>37</v>
      </c>
      <c r="J355" s="65">
        <v>40</v>
      </c>
      <c r="K355" s="65" t="s">
        <v>1780</v>
      </c>
      <c r="L355" s="153"/>
      <c r="M355" s="37">
        <v>1</v>
      </c>
      <c r="N355" s="37">
        <v>3150903</v>
      </c>
      <c r="O355" s="37" t="s">
        <v>1784</v>
      </c>
      <c r="P355" s="37" t="s">
        <v>40</v>
      </c>
      <c r="Q355" s="60">
        <v>0</v>
      </c>
      <c r="R355" s="60">
        <v>0</v>
      </c>
      <c r="S355" s="60">
        <f t="shared" si="9"/>
        <v>0</v>
      </c>
      <c r="T355" s="60" t="s">
        <v>41</v>
      </c>
      <c r="U355" s="37"/>
      <c r="V355" s="216" t="s">
        <v>56</v>
      </c>
      <c r="W355" s="216" t="s">
        <v>57</v>
      </c>
      <c r="X355" s="217"/>
    </row>
    <row r="356" spans="1:24" ht="128.25" hidden="1" customHeight="1">
      <c r="A356" s="37" t="s">
        <v>421</v>
      </c>
      <c r="B356" s="37" t="s">
        <v>1767</v>
      </c>
      <c r="C356" s="37" t="s">
        <v>1767</v>
      </c>
      <c r="D356" s="37" t="s">
        <v>1778</v>
      </c>
      <c r="E356" s="37">
        <v>20</v>
      </c>
      <c r="F356" s="37" t="s">
        <v>1779</v>
      </c>
      <c r="G356" s="37" t="s">
        <v>35</v>
      </c>
      <c r="H356" s="37" t="s">
        <v>310</v>
      </c>
      <c r="I356" s="37" t="s">
        <v>37</v>
      </c>
      <c r="J356" s="65">
        <v>40</v>
      </c>
      <c r="K356" s="65" t="s">
        <v>1780</v>
      </c>
      <c r="L356" s="153"/>
      <c r="M356" s="37">
        <v>1</v>
      </c>
      <c r="N356" s="37">
        <v>1892404</v>
      </c>
      <c r="O356" s="37" t="s">
        <v>1785</v>
      </c>
      <c r="P356" s="37" t="s">
        <v>40</v>
      </c>
      <c r="Q356" s="60">
        <v>0</v>
      </c>
      <c r="R356" s="60">
        <v>0</v>
      </c>
      <c r="S356" s="60">
        <f t="shared" si="9"/>
        <v>0</v>
      </c>
      <c r="T356" s="60" t="s">
        <v>41</v>
      </c>
      <c r="U356" s="37"/>
      <c r="V356" s="216" t="s">
        <v>56</v>
      </c>
      <c r="W356" s="216" t="s">
        <v>57</v>
      </c>
      <c r="X356" s="217"/>
    </row>
    <row r="357" spans="1:24" ht="128.25" hidden="1" customHeight="1">
      <c r="A357" s="37" t="s">
        <v>421</v>
      </c>
      <c r="B357" s="37" t="s">
        <v>1767</v>
      </c>
      <c r="C357" s="37" t="s">
        <v>1768</v>
      </c>
      <c r="D357" s="37" t="s">
        <v>1769</v>
      </c>
      <c r="E357" s="37">
        <v>15</v>
      </c>
      <c r="F357" s="37" t="s">
        <v>1770</v>
      </c>
      <c r="G357" s="37" t="s">
        <v>35</v>
      </c>
      <c r="H357" s="37" t="s">
        <v>310</v>
      </c>
      <c r="I357" s="37" t="s">
        <v>37</v>
      </c>
      <c r="J357" s="65">
        <v>40</v>
      </c>
      <c r="K357" s="65">
        <v>2020</v>
      </c>
      <c r="L357" s="153"/>
      <c r="M357" s="37">
        <v>1</v>
      </c>
      <c r="N357" s="37">
        <v>1568331</v>
      </c>
      <c r="O357" s="37" t="s">
        <v>1771</v>
      </c>
      <c r="P357" s="37" t="s">
        <v>107</v>
      </c>
      <c r="Q357" s="60">
        <v>2560</v>
      </c>
      <c r="R357" s="60">
        <v>0</v>
      </c>
      <c r="S357" s="60">
        <f t="shared" si="9"/>
        <v>2560</v>
      </c>
      <c r="T357" s="37" t="s">
        <v>41</v>
      </c>
      <c r="U357" s="37"/>
      <c r="V357" s="210" t="s">
        <v>148</v>
      </c>
      <c r="W357" s="216" t="s">
        <v>225</v>
      </c>
      <c r="X357" s="217"/>
    </row>
    <row r="358" spans="1:24" ht="45" hidden="1">
      <c r="A358" s="37" t="s">
        <v>421</v>
      </c>
      <c r="B358" s="37" t="s">
        <v>1767</v>
      </c>
      <c r="C358" s="37" t="s">
        <v>1768</v>
      </c>
      <c r="D358" s="37" t="s">
        <v>1769</v>
      </c>
      <c r="E358" s="37">
        <v>15</v>
      </c>
      <c r="F358" s="37" t="s">
        <v>1770</v>
      </c>
      <c r="G358" s="37" t="s">
        <v>35</v>
      </c>
      <c r="H358" s="37" t="s">
        <v>310</v>
      </c>
      <c r="I358" s="37" t="s">
        <v>37</v>
      </c>
      <c r="J358" s="65">
        <v>40</v>
      </c>
      <c r="K358" s="65">
        <v>2020</v>
      </c>
      <c r="L358" s="153"/>
      <c r="M358" s="37">
        <v>1</v>
      </c>
      <c r="N358" s="37">
        <v>1509978</v>
      </c>
      <c r="O358" s="37" t="s">
        <v>1772</v>
      </c>
      <c r="P358" s="37" t="s">
        <v>107</v>
      </c>
      <c r="Q358" s="60">
        <v>2560</v>
      </c>
      <c r="R358" s="60">
        <v>0</v>
      </c>
      <c r="S358" s="60">
        <f t="shared" si="9"/>
        <v>2560</v>
      </c>
      <c r="T358" s="37" t="s">
        <v>41</v>
      </c>
      <c r="U358" s="37"/>
      <c r="V358" s="210" t="s">
        <v>148</v>
      </c>
      <c r="W358" s="216" t="s">
        <v>225</v>
      </c>
      <c r="X358" s="217"/>
    </row>
    <row r="359" spans="1:24" ht="299.25" hidden="1">
      <c r="A359" s="37" t="s">
        <v>421</v>
      </c>
      <c r="B359" s="37" t="s">
        <v>2039</v>
      </c>
      <c r="C359" s="37" t="s">
        <v>2039</v>
      </c>
      <c r="D359" s="37" t="s">
        <v>2040</v>
      </c>
      <c r="E359" s="37">
        <v>15</v>
      </c>
      <c r="F359" s="37" t="s">
        <v>2070</v>
      </c>
      <c r="G359" s="37" t="s">
        <v>35</v>
      </c>
      <c r="H359" s="12" t="s">
        <v>36</v>
      </c>
      <c r="I359" s="37" t="s">
        <v>37</v>
      </c>
      <c r="J359" s="65">
        <v>30</v>
      </c>
      <c r="K359" s="65" t="s">
        <v>1803</v>
      </c>
      <c r="L359" s="153"/>
      <c r="M359" s="37">
        <v>1</v>
      </c>
      <c r="N359" s="37">
        <v>1491408</v>
      </c>
      <c r="O359" s="37" t="s">
        <v>2054</v>
      </c>
      <c r="P359" s="37" t="s">
        <v>1088</v>
      </c>
      <c r="Q359" s="60">
        <v>0</v>
      </c>
      <c r="R359" s="60">
        <v>0</v>
      </c>
      <c r="S359" s="60">
        <f t="shared" si="9"/>
        <v>0</v>
      </c>
      <c r="T359" s="37" t="s">
        <v>41</v>
      </c>
      <c r="U359" s="37" t="s">
        <v>2258</v>
      </c>
      <c r="V359" s="131" t="s">
        <v>184</v>
      </c>
      <c r="W359" s="216" t="s">
        <v>626</v>
      </c>
      <c r="X359" s="217"/>
    </row>
    <row r="360" spans="1:24" ht="128.25" hidden="1" customHeight="1">
      <c r="A360" s="27" t="s">
        <v>421</v>
      </c>
      <c r="B360" s="27" t="s">
        <v>1767</v>
      </c>
      <c r="C360" s="27" t="s">
        <v>1767</v>
      </c>
      <c r="D360" s="27" t="s">
        <v>1786</v>
      </c>
      <c r="E360" s="27">
        <v>15</v>
      </c>
      <c r="F360" s="27" t="s">
        <v>1787</v>
      </c>
      <c r="G360" s="27" t="s">
        <v>35</v>
      </c>
      <c r="H360" s="27" t="s">
        <v>36</v>
      </c>
      <c r="I360" s="27" t="s">
        <v>46</v>
      </c>
      <c r="J360" s="84">
        <v>20</v>
      </c>
      <c r="K360" s="65" t="s">
        <v>1788</v>
      </c>
      <c r="L360" s="153"/>
      <c r="M360" s="27">
        <v>1</v>
      </c>
      <c r="N360" s="27">
        <v>1461291</v>
      </c>
      <c r="O360" s="27" t="s">
        <v>1782</v>
      </c>
      <c r="P360" s="27" t="s">
        <v>162</v>
      </c>
      <c r="Q360" s="85">
        <v>0</v>
      </c>
      <c r="R360" s="85">
        <v>0</v>
      </c>
      <c r="S360" s="85">
        <f t="shared" si="9"/>
        <v>0</v>
      </c>
      <c r="T360" s="27" t="s">
        <v>41</v>
      </c>
      <c r="U360" s="262" t="s">
        <v>2235</v>
      </c>
      <c r="V360" s="262" t="s">
        <v>48</v>
      </c>
      <c r="W360" s="262" t="s">
        <v>72</v>
      </c>
      <c r="X360" s="217"/>
    </row>
    <row r="361" spans="1:24" ht="128.25" hidden="1" customHeight="1">
      <c r="A361" s="27" t="s">
        <v>421</v>
      </c>
      <c r="B361" s="27" t="s">
        <v>1767</v>
      </c>
      <c r="C361" s="27" t="s">
        <v>1767</v>
      </c>
      <c r="D361" s="27" t="s">
        <v>1786</v>
      </c>
      <c r="E361" s="27">
        <v>15</v>
      </c>
      <c r="F361" s="27" t="s">
        <v>1787</v>
      </c>
      <c r="G361" s="27" t="s">
        <v>35</v>
      </c>
      <c r="H361" s="27" t="s">
        <v>36</v>
      </c>
      <c r="I361" s="27" t="s">
        <v>46</v>
      </c>
      <c r="J361" s="84">
        <v>20</v>
      </c>
      <c r="K361" s="65" t="s">
        <v>1788</v>
      </c>
      <c r="L361" s="153"/>
      <c r="M361" s="27">
        <v>1</v>
      </c>
      <c r="N361" s="27">
        <v>1359470</v>
      </c>
      <c r="O361" s="27" t="s">
        <v>1789</v>
      </c>
      <c r="P361" s="27" t="s">
        <v>162</v>
      </c>
      <c r="Q361" s="85">
        <v>0</v>
      </c>
      <c r="R361" s="85">
        <v>0</v>
      </c>
      <c r="S361" s="85">
        <f t="shared" si="9"/>
        <v>0</v>
      </c>
      <c r="T361" s="27" t="s">
        <v>41</v>
      </c>
      <c r="U361" s="262" t="s">
        <v>2235</v>
      </c>
      <c r="V361" s="262" t="s">
        <v>48</v>
      </c>
      <c r="W361" s="262" t="s">
        <v>72</v>
      </c>
      <c r="X361" s="217"/>
    </row>
    <row r="362" spans="1:24" ht="128.25" hidden="1" customHeight="1">
      <c r="A362" s="27" t="s">
        <v>421</v>
      </c>
      <c r="B362" s="27" t="s">
        <v>1767</v>
      </c>
      <c r="C362" s="27" t="s">
        <v>1767</v>
      </c>
      <c r="D362" s="27" t="s">
        <v>1786</v>
      </c>
      <c r="E362" s="27">
        <v>15</v>
      </c>
      <c r="F362" s="27" t="s">
        <v>1787</v>
      </c>
      <c r="G362" s="27" t="s">
        <v>35</v>
      </c>
      <c r="H362" s="27" t="s">
        <v>36</v>
      </c>
      <c r="I362" s="27" t="s">
        <v>46</v>
      </c>
      <c r="J362" s="84">
        <v>20</v>
      </c>
      <c r="K362" s="65" t="s">
        <v>1788</v>
      </c>
      <c r="L362" s="153"/>
      <c r="M362" s="27">
        <v>1</v>
      </c>
      <c r="N362" s="27">
        <v>1820416</v>
      </c>
      <c r="O362" s="27" t="s">
        <v>1790</v>
      </c>
      <c r="P362" s="27" t="s">
        <v>1791</v>
      </c>
      <c r="Q362" s="85">
        <v>0</v>
      </c>
      <c r="R362" s="85">
        <v>0</v>
      </c>
      <c r="S362" s="85">
        <f t="shared" si="9"/>
        <v>0</v>
      </c>
      <c r="T362" s="27" t="s">
        <v>41</v>
      </c>
      <c r="U362" s="262" t="s">
        <v>2235</v>
      </c>
      <c r="V362" s="262" t="s">
        <v>48</v>
      </c>
      <c r="W362" s="262" t="s">
        <v>72</v>
      </c>
      <c r="X362" s="217"/>
    </row>
    <row r="363" spans="1:24" s="42" customFormat="1" ht="128.25" hidden="1" customHeight="1">
      <c r="A363" s="12" t="s">
        <v>421</v>
      </c>
      <c r="B363" s="12" t="str">
        <f t="shared" ref="B363:E364" si="10">B362</f>
        <v>GGTIN</v>
      </c>
      <c r="C363" s="12" t="str">
        <f t="shared" si="10"/>
        <v>GGTIN</v>
      </c>
      <c r="D363" s="12" t="str">
        <f t="shared" si="10"/>
        <v>Criar e manter uma estratégia para digitalização de serviços</v>
      </c>
      <c r="E363" s="12">
        <f t="shared" si="10"/>
        <v>15</v>
      </c>
      <c r="F363" s="12" t="s">
        <v>44</v>
      </c>
      <c r="G363" s="12" t="s">
        <v>35</v>
      </c>
      <c r="H363" s="12" t="s">
        <v>36</v>
      </c>
      <c r="I363" s="12" t="s">
        <v>37</v>
      </c>
      <c r="J363" s="62">
        <v>20</v>
      </c>
      <c r="K363" s="65">
        <v>2020</v>
      </c>
      <c r="L363" s="153"/>
      <c r="M363" s="12">
        <v>1</v>
      </c>
      <c r="N363" s="12">
        <v>1094244</v>
      </c>
      <c r="O363" s="12" t="s">
        <v>921</v>
      </c>
      <c r="P363" s="12" t="s">
        <v>107</v>
      </c>
      <c r="Q363" s="64">
        <v>1800</v>
      </c>
      <c r="R363" s="64">
        <v>0</v>
      </c>
      <c r="S363" s="64">
        <f t="shared" si="9"/>
        <v>1800</v>
      </c>
      <c r="T363" s="12" t="s">
        <v>41</v>
      </c>
      <c r="U363" s="221"/>
      <c r="V363" s="131" t="s">
        <v>48</v>
      </c>
      <c r="W363" s="210" t="s">
        <v>49</v>
      </c>
      <c r="X363" s="215" t="s">
        <v>78</v>
      </c>
    </row>
    <row r="364" spans="1:24" s="42" customFormat="1" ht="128.25" hidden="1" customHeight="1">
      <c r="A364" s="12" t="s">
        <v>421</v>
      </c>
      <c r="B364" s="12" t="str">
        <f t="shared" si="10"/>
        <v>GGTIN</v>
      </c>
      <c r="C364" s="12" t="str">
        <f t="shared" si="10"/>
        <v>GGTIN</v>
      </c>
      <c r="D364" s="12" t="str">
        <f t="shared" si="10"/>
        <v>Criar e manter uma estratégia para digitalização de serviços</v>
      </c>
      <c r="E364" s="12">
        <f t="shared" si="10"/>
        <v>15</v>
      </c>
      <c r="F364" s="12" t="str">
        <f>F363</f>
        <v>Power BI</v>
      </c>
      <c r="G364" s="12" t="s">
        <v>45</v>
      </c>
      <c r="H364" s="12" t="s">
        <v>36</v>
      </c>
      <c r="I364" s="12" t="s">
        <v>37</v>
      </c>
      <c r="J364" s="62">
        <v>20</v>
      </c>
      <c r="K364" s="65">
        <f>K363</f>
        <v>2020</v>
      </c>
      <c r="L364" s="153"/>
      <c r="M364" s="12">
        <f>M363</f>
        <v>1</v>
      </c>
      <c r="N364" s="12">
        <v>1567992</v>
      </c>
      <c r="O364" s="12" t="s">
        <v>842</v>
      </c>
      <c r="P364" s="12" t="s">
        <v>107</v>
      </c>
      <c r="Q364" s="64">
        <v>1800</v>
      </c>
      <c r="R364" s="64">
        <v>0</v>
      </c>
      <c r="S364" s="64">
        <f t="shared" si="9"/>
        <v>1800</v>
      </c>
      <c r="T364" s="12" t="s">
        <v>41</v>
      </c>
      <c r="U364" s="221" t="s">
        <v>45</v>
      </c>
      <c r="V364" s="131" t="s">
        <v>48</v>
      </c>
      <c r="W364" s="210" t="s">
        <v>49</v>
      </c>
      <c r="X364" s="215" t="s">
        <v>50</v>
      </c>
    </row>
    <row r="365" spans="1:24" ht="128.25" hidden="1" customHeight="1">
      <c r="A365" s="37" t="s">
        <v>421</v>
      </c>
      <c r="B365" s="37" t="s">
        <v>1767</v>
      </c>
      <c r="C365" s="37" t="s">
        <v>1767</v>
      </c>
      <c r="D365" s="37" t="s">
        <v>1778</v>
      </c>
      <c r="E365" s="37">
        <v>20</v>
      </c>
      <c r="F365" s="37" t="s">
        <v>1792</v>
      </c>
      <c r="G365" s="37" t="s">
        <v>35</v>
      </c>
      <c r="H365" s="12" t="s">
        <v>36</v>
      </c>
      <c r="I365" s="37" t="s">
        <v>37</v>
      </c>
      <c r="J365" s="65">
        <v>16</v>
      </c>
      <c r="K365" s="65" t="s">
        <v>1793</v>
      </c>
      <c r="L365" s="153"/>
      <c r="M365" s="37">
        <v>1</v>
      </c>
      <c r="N365" s="37">
        <v>3150903</v>
      </c>
      <c r="O365" s="37" t="s">
        <v>1784</v>
      </c>
      <c r="P365" s="37" t="s">
        <v>40</v>
      </c>
      <c r="Q365" s="60">
        <v>2660</v>
      </c>
      <c r="R365" s="60">
        <v>0</v>
      </c>
      <c r="S365" s="60">
        <f t="shared" si="9"/>
        <v>2660</v>
      </c>
      <c r="T365" s="37" t="s">
        <v>41</v>
      </c>
      <c r="U365" s="37"/>
      <c r="V365" s="216" t="s">
        <v>48</v>
      </c>
      <c r="W365" s="216" t="s">
        <v>126</v>
      </c>
      <c r="X365" s="217"/>
    </row>
    <row r="366" spans="1:24" ht="128.25" hidden="1" customHeight="1">
      <c r="A366" s="37" t="s">
        <v>421</v>
      </c>
      <c r="B366" s="56" t="s">
        <v>1767</v>
      </c>
      <c r="C366" s="56" t="s">
        <v>1767</v>
      </c>
      <c r="D366" s="56" t="s">
        <v>1778</v>
      </c>
      <c r="E366" s="56">
        <v>20</v>
      </c>
      <c r="F366" s="56" t="s">
        <v>1792</v>
      </c>
      <c r="G366" s="37" t="s">
        <v>35</v>
      </c>
      <c r="H366" s="12" t="s">
        <v>36</v>
      </c>
      <c r="I366" s="37" t="s">
        <v>37</v>
      </c>
      <c r="J366" s="58">
        <v>16</v>
      </c>
      <c r="K366" s="65" t="s">
        <v>1793</v>
      </c>
      <c r="L366" s="153"/>
      <c r="M366" s="56">
        <v>1</v>
      </c>
      <c r="N366" s="56">
        <v>1892404</v>
      </c>
      <c r="O366" s="56" t="s">
        <v>1785</v>
      </c>
      <c r="P366" s="37" t="s">
        <v>40</v>
      </c>
      <c r="Q366" s="60">
        <v>2660</v>
      </c>
      <c r="R366" s="60">
        <v>0</v>
      </c>
      <c r="S366" s="60">
        <f t="shared" si="9"/>
        <v>2660</v>
      </c>
      <c r="T366" s="56" t="s">
        <v>41</v>
      </c>
      <c r="U366" s="56"/>
      <c r="V366" s="216" t="s">
        <v>48</v>
      </c>
      <c r="W366" s="216" t="s">
        <v>126</v>
      </c>
      <c r="X366" s="217"/>
    </row>
    <row r="367" spans="1:24" ht="128.25" hidden="1" customHeight="1">
      <c r="A367" s="37" t="s">
        <v>421</v>
      </c>
      <c r="B367" s="37" t="s">
        <v>1767</v>
      </c>
      <c r="C367" s="37" t="s">
        <v>1767</v>
      </c>
      <c r="D367" s="37" t="s">
        <v>1778</v>
      </c>
      <c r="E367" s="37">
        <v>20</v>
      </c>
      <c r="F367" s="37" t="s">
        <v>1792</v>
      </c>
      <c r="G367" s="37" t="s">
        <v>35</v>
      </c>
      <c r="H367" s="12" t="s">
        <v>36</v>
      </c>
      <c r="I367" s="37" t="s">
        <v>37</v>
      </c>
      <c r="J367" s="65">
        <v>16</v>
      </c>
      <c r="K367" s="65" t="s">
        <v>1793</v>
      </c>
      <c r="L367" s="153"/>
      <c r="M367" s="37">
        <v>1</v>
      </c>
      <c r="N367" s="37">
        <v>2273781</v>
      </c>
      <c r="O367" s="37" t="s">
        <v>1783</v>
      </c>
      <c r="P367" s="37" t="s">
        <v>107</v>
      </c>
      <c r="Q367" s="60">
        <v>2660</v>
      </c>
      <c r="R367" s="60">
        <v>0</v>
      </c>
      <c r="S367" s="60">
        <f t="shared" si="9"/>
        <v>2660</v>
      </c>
      <c r="T367" s="37" t="s">
        <v>41</v>
      </c>
      <c r="U367" s="37"/>
      <c r="V367" s="216" t="s">
        <v>48</v>
      </c>
      <c r="W367" s="216" t="s">
        <v>126</v>
      </c>
      <c r="X367" s="217"/>
    </row>
    <row r="368" spans="1:24" ht="128.25" hidden="1" customHeight="1">
      <c r="A368" s="37" t="s">
        <v>421</v>
      </c>
      <c r="B368" s="37" t="s">
        <v>1767</v>
      </c>
      <c r="C368" s="37" t="s">
        <v>1767</v>
      </c>
      <c r="D368" s="37" t="s">
        <v>1778</v>
      </c>
      <c r="E368" s="37">
        <v>20</v>
      </c>
      <c r="F368" s="37" t="s">
        <v>1792</v>
      </c>
      <c r="G368" s="37" t="s">
        <v>35</v>
      </c>
      <c r="H368" s="12" t="s">
        <v>36</v>
      </c>
      <c r="I368" s="37" t="s">
        <v>37</v>
      </c>
      <c r="J368" s="65">
        <v>16</v>
      </c>
      <c r="K368" s="65" t="s">
        <v>1793</v>
      </c>
      <c r="L368" s="153"/>
      <c r="M368" s="37">
        <v>1</v>
      </c>
      <c r="N368" s="37">
        <v>1926306</v>
      </c>
      <c r="O368" s="37" t="s">
        <v>1794</v>
      </c>
      <c r="P368" s="37" t="s">
        <v>162</v>
      </c>
      <c r="Q368" s="60">
        <v>2660</v>
      </c>
      <c r="R368" s="60">
        <v>0</v>
      </c>
      <c r="S368" s="60">
        <f t="shared" si="9"/>
        <v>2660</v>
      </c>
      <c r="T368" s="37" t="s">
        <v>41</v>
      </c>
      <c r="U368" s="37"/>
      <c r="V368" s="216" t="s">
        <v>48</v>
      </c>
      <c r="W368" s="216" t="s">
        <v>126</v>
      </c>
      <c r="X368" s="217"/>
    </row>
    <row r="369" spans="1:24" ht="128.25" hidden="1" customHeight="1">
      <c r="A369" s="37" t="s">
        <v>421</v>
      </c>
      <c r="B369" s="37" t="s">
        <v>1767</v>
      </c>
      <c r="C369" s="37" t="s">
        <v>1767</v>
      </c>
      <c r="D369" s="37" t="s">
        <v>1778</v>
      </c>
      <c r="E369" s="37">
        <v>20</v>
      </c>
      <c r="F369" s="37" t="s">
        <v>1792</v>
      </c>
      <c r="G369" s="37" t="s">
        <v>35</v>
      </c>
      <c r="H369" s="12" t="s">
        <v>36</v>
      </c>
      <c r="I369" s="37" t="s">
        <v>37</v>
      </c>
      <c r="J369" s="65">
        <v>16</v>
      </c>
      <c r="K369" s="65" t="s">
        <v>1793</v>
      </c>
      <c r="L369" s="153"/>
      <c r="M369" s="37">
        <v>1</v>
      </c>
      <c r="N369" s="37">
        <v>1821146</v>
      </c>
      <c r="O369" s="37" t="s">
        <v>1795</v>
      </c>
      <c r="P369" s="37" t="s">
        <v>1791</v>
      </c>
      <c r="Q369" s="60">
        <v>2660</v>
      </c>
      <c r="R369" s="60">
        <v>0</v>
      </c>
      <c r="S369" s="60">
        <f t="shared" si="9"/>
        <v>2660</v>
      </c>
      <c r="T369" s="37" t="s">
        <v>41</v>
      </c>
      <c r="U369" s="37"/>
      <c r="V369" s="216" t="s">
        <v>48</v>
      </c>
      <c r="W369" s="216" t="s">
        <v>126</v>
      </c>
      <c r="X369" s="217"/>
    </row>
    <row r="370" spans="1:24" ht="128.25" hidden="1" customHeight="1">
      <c r="A370" s="37" t="s">
        <v>421</v>
      </c>
      <c r="B370" s="37" t="s">
        <v>1527</v>
      </c>
      <c r="C370" s="37" t="s">
        <v>1532</v>
      </c>
      <c r="D370" s="37" t="s">
        <v>1536</v>
      </c>
      <c r="E370" s="37">
        <v>12</v>
      </c>
      <c r="F370" s="37" t="s">
        <v>1537</v>
      </c>
      <c r="G370" s="37" t="s">
        <v>35</v>
      </c>
      <c r="H370" s="12" t="s">
        <v>36</v>
      </c>
      <c r="I370" s="37" t="s">
        <v>37</v>
      </c>
      <c r="J370" s="65">
        <v>21</v>
      </c>
      <c r="K370" s="65" t="s">
        <v>1538</v>
      </c>
      <c r="L370" s="153"/>
      <c r="M370" s="37">
        <v>1</v>
      </c>
      <c r="N370" s="37">
        <v>1489645</v>
      </c>
      <c r="O370" s="37" t="s">
        <v>1539</v>
      </c>
      <c r="P370" s="37" t="s">
        <v>107</v>
      </c>
      <c r="Q370" s="60">
        <v>0</v>
      </c>
      <c r="R370" s="60">
        <v>0</v>
      </c>
      <c r="S370" s="60">
        <f t="shared" si="9"/>
        <v>0</v>
      </c>
      <c r="T370" s="37" t="s">
        <v>41</v>
      </c>
      <c r="U370" s="37"/>
      <c r="V370" s="210" t="s">
        <v>48</v>
      </c>
      <c r="W370" s="216" t="s">
        <v>274</v>
      </c>
      <c r="X370" s="217"/>
    </row>
    <row r="371" spans="1:24" ht="128.25" hidden="1" customHeight="1">
      <c r="A371" s="37" t="s">
        <v>421</v>
      </c>
      <c r="B371" s="37" t="s">
        <v>1527</v>
      </c>
      <c r="C371" s="37" t="s">
        <v>1532</v>
      </c>
      <c r="D371" s="37" t="s">
        <v>1536</v>
      </c>
      <c r="E371" s="37">
        <v>12</v>
      </c>
      <c r="F371" s="37" t="s">
        <v>1537</v>
      </c>
      <c r="G371" s="37" t="s">
        <v>35</v>
      </c>
      <c r="H371" s="12" t="s">
        <v>36</v>
      </c>
      <c r="I371" s="37" t="s">
        <v>46</v>
      </c>
      <c r="J371" s="65">
        <v>20</v>
      </c>
      <c r="K371" s="65" t="s">
        <v>1538</v>
      </c>
      <c r="L371" s="153"/>
      <c r="M371" s="37">
        <v>1</v>
      </c>
      <c r="N371" s="37">
        <v>1489645</v>
      </c>
      <c r="O371" s="37" t="s">
        <v>1539</v>
      </c>
      <c r="P371" s="37" t="s">
        <v>107</v>
      </c>
      <c r="Q371" s="60">
        <v>0</v>
      </c>
      <c r="R371" s="60">
        <v>0</v>
      </c>
      <c r="S371" s="60">
        <f t="shared" si="9"/>
        <v>0</v>
      </c>
      <c r="T371" s="37" t="s">
        <v>41</v>
      </c>
      <c r="U371" s="37"/>
      <c r="V371" s="210" t="s">
        <v>48</v>
      </c>
      <c r="W371" s="216" t="s">
        <v>274</v>
      </c>
      <c r="X371" s="217"/>
    </row>
    <row r="372" spans="1:24" ht="128.25" hidden="1" customHeight="1">
      <c r="A372" s="37" t="s">
        <v>421</v>
      </c>
      <c r="B372" s="37" t="s">
        <v>2039</v>
      </c>
      <c r="C372" s="37" t="s">
        <v>2039</v>
      </c>
      <c r="D372" s="37" t="s">
        <v>2065</v>
      </c>
      <c r="E372" s="37">
        <v>20</v>
      </c>
      <c r="F372" s="37" t="s">
        <v>2071</v>
      </c>
      <c r="G372" s="37" t="s">
        <v>35</v>
      </c>
      <c r="H372" s="37" t="s">
        <v>1325</v>
      </c>
      <c r="I372" s="37" t="s">
        <v>91</v>
      </c>
      <c r="J372" s="65">
        <v>420</v>
      </c>
      <c r="K372" s="65" t="s">
        <v>2072</v>
      </c>
      <c r="L372" s="153"/>
      <c r="M372" s="37">
        <v>1</v>
      </c>
      <c r="N372" s="37">
        <v>1491408</v>
      </c>
      <c r="O372" s="37" t="s">
        <v>2054</v>
      </c>
      <c r="P372" s="37" t="s">
        <v>2073</v>
      </c>
      <c r="Q372" s="60">
        <v>0</v>
      </c>
      <c r="R372" s="60">
        <v>0</v>
      </c>
      <c r="S372" s="60">
        <f t="shared" si="9"/>
        <v>0</v>
      </c>
      <c r="T372" s="37" t="s">
        <v>41</v>
      </c>
      <c r="U372" s="37" t="s">
        <v>2259</v>
      </c>
      <c r="V372" s="131" t="s">
        <v>184</v>
      </c>
      <c r="W372" s="216" t="s">
        <v>626</v>
      </c>
      <c r="X372" s="217"/>
    </row>
    <row r="373" spans="1:24" ht="128.25" hidden="1" customHeight="1">
      <c r="A373" s="37" t="s">
        <v>421</v>
      </c>
      <c r="B373" s="37" t="s">
        <v>1527</v>
      </c>
      <c r="C373" s="37" t="s">
        <v>1527</v>
      </c>
      <c r="D373" s="37" t="s">
        <v>1553</v>
      </c>
      <c r="E373" s="37">
        <v>20</v>
      </c>
      <c r="F373" s="37" t="s">
        <v>1554</v>
      </c>
      <c r="G373" s="37" t="s">
        <v>35</v>
      </c>
      <c r="H373" s="37" t="s">
        <v>310</v>
      </c>
      <c r="I373" s="37" t="s">
        <v>37</v>
      </c>
      <c r="J373" s="65">
        <v>24</v>
      </c>
      <c r="K373" s="65" t="s">
        <v>1555</v>
      </c>
      <c r="L373" s="153"/>
      <c r="M373" s="37">
        <v>1</v>
      </c>
      <c r="N373" s="37">
        <v>1436719</v>
      </c>
      <c r="O373" s="37" t="s">
        <v>1556</v>
      </c>
      <c r="P373" s="37" t="s">
        <v>611</v>
      </c>
      <c r="Q373" s="60">
        <v>4308</v>
      </c>
      <c r="R373" s="60">
        <v>2000</v>
      </c>
      <c r="S373" s="60">
        <f t="shared" si="9"/>
        <v>6308</v>
      </c>
      <c r="T373" s="37" t="s">
        <v>41</v>
      </c>
      <c r="U373" s="37"/>
      <c r="V373" s="210" t="s">
        <v>48</v>
      </c>
      <c r="W373" s="216" t="s">
        <v>274</v>
      </c>
      <c r="X373" s="217"/>
    </row>
    <row r="374" spans="1:24" ht="128.25" hidden="1" customHeight="1">
      <c r="A374" s="37" t="s">
        <v>421</v>
      </c>
      <c r="B374" s="37" t="s">
        <v>2039</v>
      </c>
      <c r="C374" s="37" t="s">
        <v>2039</v>
      </c>
      <c r="D374" s="37" t="s">
        <v>2040</v>
      </c>
      <c r="E374" s="37">
        <v>15</v>
      </c>
      <c r="F374" s="37" t="s">
        <v>2074</v>
      </c>
      <c r="G374" s="37" t="s">
        <v>35</v>
      </c>
      <c r="H374" s="37" t="s">
        <v>310</v>
      </c>
      <c r="I374" s="37" t="s">
        <v>37</v>
      </c>
      <c r="J374" s="65">
        <v>20</v>
      </c>
      <c r="K374" s="65" t="s">
        <v>305</v>
      </c>
      <c r="L374" s="153"/>
      <c r="M374" s="37">
        <v>1</v>
      </c>
      <c r="N374" s="37">
        <v>1492815</v>
      </c>
      <c r="O374" s="37" t="s">
        <v>2052</v>
      </c>
      <c r="P374" s="37" t="s">
        <v>1088</v>
      </c>
      <c r="Q374" s="60">
        <v>0</v>
      </c>
      <c r="R374" s="60">
        <v>0</v>
      </c>
      <c r="S374" s="60">
        <f t="shared" si="9"/>
        <v>0</v>
      </c>
      <c r="T374" s="37" t="s">
        <v>41</v>
      </c>
      <c r="U374" s="131" t="s">
        <v>2260</v>
      </c>
      <c r="V374" s="216" t="s">
        <v>184</v>
      </c>
      <c r="W374" s="131" t="s">
        <v>799</v>
      </c>
      <c r="X374" s="219" t="s">
        <v>78</v>
      </c>
    </row>
    <row r="375" spans="1:24" ht="128.25" hidden="1" customHeight="1">
      <c r="A375" s="37" t="s">
        <v>421</v>
      </c>
      <c r="B375" s="37" t="s">
        <v>2039</v>
      </c>
      <c r="C375" s="37" t="s">
        <v>2039</v>
      </c>
      <c r="D375" s="37" t="s">
        <v>2040</v>
      </c>
      <c r="E375" s="37">
        <v>15</v>
      </c>
      <c r="F375" s="37" t="s">
        <v>2074</v>
      </c>
      <c r="G375" s="37" t="s">
        <v>35</v>
      </c>
      <c r="H375" s="37" t="s">
        <v>310</v>
      </c>
      <c r="I375" s="37" t="s">
        <v>37</v>
      </c>
      <c r="J375" s="65">
        <v>20</v>
      </c>
      <c r="K375" s="65" t="s">
        <v>305</v>
      </c>
      <c r="L375" s="153"/>
      <c r="M375" s="37">
        <v>1</v>
      </c>
      <c r="N375" s="37">
        <v>1552039</v>
      </c>
      <c r="O375" s="37" t="s">
        <v>2044</v>
      </c>
      <c r="P375" s="37" t="s">
        <v>1088</v>
      </c>
      <c r="Q375" s="60">
        <v>0</v>
      </c>
      <c r="R375" s="60">
        <v>16000</v>
      </c>
      <c r="S375" s="60">
        <f t="shared" si="9"/>
        <v>16000</v>
      </c>
      <c r="T375" s="37" t="s">
        <v>41</v>
      </c>
      <c r="U375" s="131" t="s">
        <v>2261</v>
      </c>
      <c r="V375" s="216" t="s">
        <v>184</v>
      </c>
      <c r="W375" s="131" t="s">
        <v>799</v>
      </c>
      <c r="X375" s="219" t="s">
        <v>78</v>
      </c>
    </row>
    <row r="376" spans="1:24" ht="128.25" hidden="1" customHeight="1">
      <c r="A376" s="37" t="s">
        <v>421</v>
      </c>
      <c r="B376" s="37" t="s">
        <v>2039</v>
      </c>
      <c r="C376" s="37" t="s">
        <v>2039</v>
      </c>
      <c r="D376" s="37" t="s">
        <v>2075</v>
      </c>
      <c r="E376" s="37">
        <v>15</v>
      </c>
      <c r="F376" s="37" t="s">
        <v>2076</v>
      </c>
      <c r="G376" s="37" t="s">
        <v>35</v>
      </c>
      <c r="H376" s="37" t="s">
        <v>310</v>
      </c>
      <c r="I376" s="37" t="s">
        <v>37</v>
      </c>
      <c r="J376" s="65">
        <v>20</v>
      </c>
      <c r="K376" s="65" t="s">
        <v>295</v>
      </c>
      <c r="L376" s="153"/>
      <c r="M376" s="37">
        <v>1</v>
      </c>
      <c r="N376" s="37">
        <v>1492636</v>
      </c>
      <c r="O376" s="37" t="s">
        <v>2067</v>
      </c>
      <c r="P376" s="37" t="s">
        <v>1088</v>
      </c>
      <c r="Q376" s="60">
        <v>0</v>
      </c>
      <c r="R376" s="60">
        <v>0</v>
      </c>
      <c r="S376" s="60">
        <f t="shared" si="9"/>
        <v>0</v>
      </c>
      <c r="T376" s="37" t="s">
        <v>41</v>
      </c>
      <c r="U376" s="131" t="s">
        <v>2262</v>
      </c>
      <c r="V376" s="131" t="s">
        <v>184</v>
      </c>
      <c r="W376" s="216" t="s">
        <v>1251</v>
      </c>
      <c r="X376" s="215" t="s">
        <v>78</v>
      </c>
    </row>
    <row r="377" spans="1:24" ht="128.25" hidden="1" customHeight="1">
      <c r="A377" s="37" t="s">
        <v>421</v>
      </c>
      <c r="B377" s="37" t="s">
        <v>1767</v>
      </c>
      <c r="C377" s="37" t="s">
        <v>1767</v>
      </c>
      <c r="D377" s="37" t="s">
        <v>1796</v>
      </c>
      <c r="E377" s="37">
        <v>12</v>
      </c>
      <c r="F377" s="37" t="s">
        <v>1797</v>
      </c>
      <c r="G377" s="37" t="s">
        <v>35</v>
      </c>
      <c r="H377" s="37" t="s">
        <v>310</v>
      </c>
      <c r="I377" s="37" t="s">
        <v>37</v>
      </c>
      <c r="J377" s="65">
        <v>8</v>
      </c>
      <c r="K377" s="65" t="s">
        <v>1798</v>
      </c>
      <c r="L377" s="153"/>
      <c r="M377" s="37">
        <v>1</v>
      </c>
      <c r="N377" s="37">
        <v>1568331</v>
      </c>
      <c r="O377" s="37" t="s">
        <v>1771</v>
      </c>
      <c r="P377" s="37" t="s">
        <v>107</v>
      </c>
      <c r="Q377" s="60">
        <v>1100</v>
      </c>
      <c r="R377" s="60">
        <f>800+625</f>
        <v>1425</v>
      </c>
      <c r="S377" s="60">
        <f t="shared" si="9"/>
        <v>2525</v>
      </c>
      <c r="T377" s="37" t="s">
        <v>41</v>
      </c>
      <c r="U377" s="37"/>
      <c r="V377" s="216" t="s">
        <v>48</v>
      </c>
      <c r="W377" s="216" t="s">
        <v>126</v>
      </c>
      <c r="X377" s="217"/>
    </row>
    <row r="378" spans="1:24" ht="128.25" hidden="1" customHeight="1">
      <c r="A378" s="37" t="s">
        <v>421</v>
      </c>
      <c r="B378" s="37" t="s">
        <v>1767</v>
      </c>
      <c r="C378" s="37" t="s">
        <v>1767</v>
      </c>
      <c r="D378" s="37" t="s">
        <v>1796</v>
      </c>
      <c r="E378" s="37">
        <v>12</v>
      </c>
      <c r="F378" s="37" t="s">
        <v>1797</v>
      </c>
      <c r="G378" s="37" t="s">
        <v>35</v>
      </c>
      <c r="H378" s="37" t="s">
        <v>310</v>
      </c>
      <c r="I378" s="37" t="s">
        <v>37</v>
      </c>
      <c r="J378" s="65">
        <v>8</v>
      </c>
      <c r="K378" s="65" t="s">
        <v>1798</v>
      </c>
      <c r="L378" s="153"/>
      <c r="M378" s="37">
        <v>1</v>
      </c>
      <c r="N378" s="37">
        <v>1509978</v>
      </c>
      <c r="O378" s="37" t="s">
        <v>1799</v>
      </c>
      <c r="P378" s="37" t="s">
        <v>107</v>
      </c>
      <c r="Q378" s="60">
        <v>1100</v>
      </c>
      <c r="R378" s="60">
        <f>800+625</f>
        <v>1425</v>
      </c>
      <c r="S378" s="60">
        <f t="shared" si="9"/>
        <v>2525</v>
      </c>
      <c r="T378" s="37" t="s">
        <v>41</v>
      </c>
      <c r="U378" s="37"/>
      <c r="V378" s="216" t="s">
        <v>48</v>
      </c>
      <c r="W378" s="216" t="s">
        <v>126</v>
      </c>
      <c r="X378" s="217"/>
    </row>
    <row r="379" spans="1:24" ht="128.25" hidden="1" customHeight="1">
      <c r="A379" s="37" t="s">
        <v>421</v>
      </c>
      <c r="B379" s="37" t="s">
        <v>1767</v>
      </c>
      <c r="C379" s="37" t="s">
        <v>1767</v>
      </c>
      <c r="D379" s="37" t="s">
        <v>1786</v>
      </c>
      <c r="E379" s="37">
        <v>15</v>
      </c>
      <c r="F379" s="37" t="s">
        <v>1800</v>
      </c>
      <c r="G379" s="37" t="s">
        <v>35</v>
      </c>
      <c r="H379" s="12" t="s">
        <v>36</v>
      </c>
      <c r="I379" s="37" t="s">
        <v>37</v>
      </c>
      <c r="J379" s="65">
        <v>52.5</v>
      </c>
      <c r="K379" s="65">
        <v>2020</v>
      </c>
      <c r="L379" s="153"/>
      <c r="M379" s="37">
        <v>1</v>
      </c>
      <c r="N379" s="37">
        <v>1567874</v>
      </c>
      <c r="O379" s="37" t="s">
        <v>1801</v>
      </c>
      <c r="P379" s="37" t="s">
        <v>107</v>
      </c>
      <c r="Q379" s="60">
        <v>2580</v>
      </c>
      <c r="R379" s="60">
        <v>0</v>
      </c>
      <c r="S379" s="60">
        <f t="shared" si="9"/>
        <v>2580</v>
      </c>
      <c r="T379" s="37" t="s">
        <v>41</v>
      </c>
      <c r="U379" s="37"/>
      <c r="V379" s="216" t="s">
        <v>48</v>
      </c>
      <c r="W379" s="216" t="s">
        <v>126</v>
      </c>
      <c r="X379" s="217"/>
    </row>
    <row r="380" spans="1:24" ht="128.25" hidden="1" customHeight="1">
      <c r="A380" s="37" t="s">
        <v>421</v>
      </c>
      <c r="B380" s="37" t="s">
        <v>1767</v>
      </c>
      <c r="C380" s="37" t="s">
        <v>1767</v>
      </c>
      <c r="D380" s="37" t="s">
        <v>1786</v>
      </c>
      <c r="E380" s="37">
        <v>15</v>
      </c>
      <c r="F380" s="37" t="s">
        <v>1802</v>
      </c>
      <c r="G380" s="37" t="s">
        <v>35</v>
      </c>
      <c r="H380" s="12" t="s">
        <v>36</v>
      </c>
      <c r="I380" s="37" t="s">
        <v>46</v>
      </c>
      <c r="J380" s="65">
        <v>32</v>
      </c>
      <c r="K380" s="65" t="s">
        <v>1803</v>
      </c>
      <c r="L380" s="153"/>
      <c r="M380" s="37">
        <v>1</v>
      </c>
      <c r="N380" s="37">
        <v>1306389</v>
      </c>
      <c r="O380" s="37" t="s">
        <v>1804</v>
      </c>
      <c r="P380" s="37" t="s">
        <v>107</v>
      </c>
      <c r="Q380" s="60">
        <v>1420</v>
      </c>
      <c r="R380" s="60">
        <v>0</v>
      </c>
      <c r="S380" s="60">
        <f t="shared" si="9"/>
        <v>1420</v>
      </c>
      <c r="T380" s="37" t="s">
        <v>41</v>
      </c>
      <c r="U380" s="37"/>
      <c r="V380" s="216" t="s">
        <v>48</v>
      </c>
      <c r="W380" s="216" t="s">
        <v>126</v>
      </c>
      <c r="X380" s="217"/>
    </row>
    <row r="381" spans="1:24" ht="128.25" hidden="1" customHeight="1">
      <c r="A381" s="37" t="s">
        <v>421</v>
      </c>
      <c r="B381" s="37" t="s">
        <v>1767</v>
      </c>
      <c r="C381" s="37" t="s">
        <v>1767</v>
      </c>
      <c r="D381" s="37" t="s">
        <v>1786</v>
      </c>
      <c r="E381" s="37">
        <v>15</v>
      </c>
      <c r="F381" s="37" t="s">
        <v>1802</v>
      </c>
      <c r="G381" s="37" t="s">
        <v>35</v>
      </c>
      <c r="H381" s="12" t="s">
        <v>36</v>
      </c>
      <c r="I381" s="37" t="s">
        <v>46</v>
      </c>
      <c r="J381" s="65">
        <v>32</v>
      </c>
      <c r="K381" s="65" t="s">
        <v>1803</v>
      </c>
      <c r="L381" s="153"/>
      <c r="M381" s="37">
        <v>1</v>
      </c>
      <c r="N381" s="37">
        <v>1567874</v>
      </c>
      <c r="O381" s="37" t="s">
        <v>1805</v>
      </c>
      <c r="P381" s="37" t="s">
        <v>107</v>
      </c>
      <c r="Q381" s="60">
        <v>1420</v>
      </c>
      <c r="R381" s="60">
        <v>0</v>
      </c>
      <c r="S381" s="60">
        <f t="shared" si="9"/>
        <v>1420</v>
      </c>
      <c r="T381" s="37" t="s">
        <v>41</v>
      </c>
      <c r="U381" s="37"/>
      <c r="V381" s="216" t="s">
        <v>48</v>
      </c>
      <c r="W381" s="216" t="s">
        <v>126</v>
      </c>
      <c r="X381" s="217"/>
    </row>
    <row r="382" spans="1:24" ht="128.25" hidden="1" customHeight="1">
      <c r="A382" s="37" t="s">
        <v>421</v>
      </c>
      <c r="B382" s="37" t="s">
        <v>1767</v>
      </c>
      <c r="C382" s="37" t="s">
        <v>1767</v>
      </c>
      <c r="D382" s="37" t="s">
        <v>1786</v>
      </c>
      <c r="E382" s="37">
        <v>15</v>
      </c>
      <c r="F382" s="37" t="s">
        <v>1802</v>
      </c>
      <c r="G382" s="37" t="s">
        <v>35</v>
      </c>
      <c r="H382" s="12" t="s">
        <v>36</v>
      </c>
      <c r="I382" s="37" t="s">
        <v>46</v>
      </c>
      <c r="J382" s="65">
        <v>32</v>
      </c>
      <c r="K382" s="65" t="s">
        <v>1803</v>
      </c>
      <c r="L382" s="153"/>
      <c r="M382" s="37">
        <v>1</v>
      </c>
      <c r="N382" s="37">
        <v>1485900</v>
      </c>
      <c r="O382" s="37" t="s">
        <v>1806</v>
      </c>
      <c r="P382" s="37" t="s">
        <v>107</v>
      </c>
      <c r="Q382" s="60">
        <v>1420</v>
      </c>
      <c r="R382" s="60">
        <v>0</v>
      </c>
      <c r="S382" s="60">
        <f t="shared" si="9"/>
        <v>1420</v>
      </c>
      <c r="T382" s="37" t="s">
        <v>41</v>
      </c>
      <c r="U382" s="37"/>
      <c r="V382" s="216" t="s">
        <v>48</v>
      </c>
      <c r="W382" s="216" t="s">
        <v>126</v>
      </c>
      <c r="X382" s="217"/>
    </row>
    <row r="383" spans="1:24" ht="128.25" hidden="1" customHeight="1">
      <c r="A383" s="37" t="s">
        <v>421</v>
      </c>
      <c r="B383" s="37" t="s">
        <v>1767</v>
      </c>
      <c r="C383" s="37" t="s">
        <v>1767</v>
      </c>
      <c r="D383" s="37" t="s">
        <v>1786</v>
      </c>
      <c r="E383" s="37">
        <v>15</v>
      </c>
      <c r="F383" s="37" t="s">
        <v>1802</v>
      </c>
      <c r="G383" s="37" t="s">
        <v>35</v>
      </c>
      <c r="H383" s="12" t="s">
        <v>36</v>
      </c>
      <c r="I383" s="37" t="s">
        <v>46</v>
      </c>
      <c r="J383" s="65">
        <v>32</v>
      </c>
      <c r="K383" s="65" t="s">
        <v>1803</v>
      </c>
      <c r="L383" s="153"/>
      <c r="M383" s="37">
        <v>1</v>
      </c>
      <c r="N383" s="37">
        <v>3150903</v>
      </c>
      <c r="O383" s="37" t="s">
        <v>1784</v>
      </c>
      <c r="P383" s="37" t="s">
        <v>40</v>
      </c>
      <c r="Q383" s="60">
        <v>1420</v>
      </c>
      <c r="R383" s="60">
        <v>0</v>
      </c>
      <c r="S383" s="60">
        <f t="shared" si="9"/>
        <v>1420</v>
      </c>
      <c r="T383" s="37" t="s">
        <v>41</v>
      </c>
      <c r="U383" s="37"/>
      <c r="V383" s="216" t="s">
        <v>48</v>
      </c>
      <c r="W383" s="216" t="s">
        <v>126</v>
      </c>
      <c r="X383" s="217"/>
    </row>
    <row r="384" spans="1:24" ht="128.25" hidden="1" customHeight="1">
      <c r="A384" s="37" t="s">
        <v>421</v>
      </c>
      <c r="B384" s="37" t="s">
        <v>1767</v>
      </c>
      <c r="C384" s="37" t="s">
        <v>1767</v>
      </c>
      <c r="D384" s="37" t="s">
        <v>1786</v>
      </c>
      <c r="E384" s="37">
        <v>15</v>
      </c>
      <c r="F384" s="37" t="s">
        <v>1802</v>
      </c>
      <c r="G384" s="37" t="s">
        <v>35</v>
      </c>
      <c r="H384" s="12" t="s">
        <v>36</v>
      </c>
      <c r="I384" s="37" t="s">
        <v>46</v>
      </c>
      <c r="J384" s="65">
        <v>32</v>
      </c>
      <c r="K384" s="65" t="s">
        <v>1803</v>
      </c>
      <c r="L384" s="153"/>
      <c r="M384" s="37">
        <v>1</v>
      </c>
      <c r="N384" s="37">
        <v>1892404</v>
      </c>
      <c r="O384" s="37" t="s">
        <v>1785</v>
      </c>
      <c r="P384" s="37" t="s">
        <v>40</v>
      </c>
      <c r="Q384" s="60">
        <v>1420</v>
      </c>
      <c r="R384" s="60">
        <v>0</v>
      </c>
      <c r="S384" s="60">
        <f t="shared" si="9"/>
        <v>1420</v>
      </c>
      <c r="T384" s="37" t="s">
        <v>41</v>
      </c>
      <c r="U384" s="37"/>
      <c r="V384" s="216" t="s">
        <v>48</v>
      </c>
      <c r="W384" s="216" t="s">
        <v>126</v>
      </c>
      <c r="X384" s="217"/>
    </row>
    <row r="385" spans="1:24" ht="128.25" hidden="1" customHeight="1">
      <c r="A385" s="37" t="s">
        <v>421</v>
      </c>
      <c r="B385" s="37" t="s">
        <v>1767</v>
      </c>
      <c r="C385" s="37" t="s">
        <v>1767</v>
      </c>
      <c r="D385" s="37" t="s">
        <v>1786</v>
      </c>
      <c r="E385" s="37">
        <v>15</v>
      </c>
      <c r="F385" s="37" t="s">
        <v>1802</v>
      </c>
      <c r="G385" s="37" t="s">
        <v>35</v>
      </c>
      <c r="H385" s="12" t="s">
        <v>36</v>
      </c>
      <c r="I385" s="37" t="s">
        <v>46</v>
      </c>
      <c r="J385" s="65">
        <v>32</v>
      </c>
      <c r="K385" s="65" t="s">
        <v>1803</v>
      </c>
      <c r="L385" s="153"/>
      <c r="M385" s="37">
        <v>1</v>
      </c>
      <c r="N385" s="37">
        <v>1437588</v>
      </c>
      <c r="O385" s="37" t="s">
        <v>1807</v>
      </c>
      <c r="P385" s="37" t="s">
        <v>107</v>
      </c>
      <c r="Q385" s="60">
        <v>1420</v>
      </c>
      <c r="R385" s="60">
        <v>0</v>
      </c>
      <c r="S385" s="60">
        <f t="shared" si="9"/>
        <v>1420</v>
      </c>
      <c r="T385" s="37" t="s">
        <v>41</v>
      </c>
      <c r="U385" s="37"/>
      <c r="V385" s="216" t="s">
        <v>48</v>
      </c>
      <c r="W385" s="216" t="s">
        <v>126</v>
      </c>
      <c r="X385" s="217"/>
    </row>
    <row r="386" spans="1:24" ht="128.25" hidden="1" customHeight="1">
      <c r="A386" s="37" t="s">
        <v>421</v>
      </c>
      <c r="B386" s="37" t="s">
        <v>1767</v>
      </c>
      <c r="C386" s="37" t="s">
        <v>1767</v>
      </c>
      <c r="D386" s="37" t="s">
        <v>1786</v>
      </c>
      <c r="E386" s="37">
        <v>15</v>
      </c>
      <c r="F386" s="37" t="s">
        <v>1802</v>
      </c>
      <c r="G386" s="37" t="s">
        <v>35</v>
      </c>
      <c r="H386" s="12" t="s">
        <v>36</v>
      </c>
      <c r="I386" s="37" t="s">
        <v>46</v>
      </c>
      <c r="J386" s="65">
        <v>32</v>
      </c>
      <c r="K386" s="65" t="s">
        <v>1803</v>
      </c>
      <c r="L386" s="153"/>
      <c r="M386" s="37">
        <v>1</v>
      </c>
      <c r="N386" s="37">
        <v>1489272</v>
      </c>
      <c r="O386" s="37" t="s">
        <v>1808</v>
      </c>
      <c r="P386" s="37" t="s">
        <v>107</v>
      </c>
      <c r="Q386" s="60">
        <v>1420</v>
      </c>
      <c r="R386" s="60">
        <v>0</v>
      </c>
      <c r="S386" s="60">
        <f t="shared" si="9"/>
        <v>1420</v>
      </c>
      <c r="T386" s="37" t="s">
        <v>41</v>
      </c>
      <c r="U386" s="37"/>
      <c r="V386" s="216" t="s">
        <v>48</v>
      </c>
      <c r="W386" s="216" t="s">
        <v>126</v>
      </c>
      <c r="X386" s="217"/>
    </row>
    <row r="387" spans="1:24" ht="128.25" hidden="1" customHeight="1">
      <c r="A387" s="37" t="s">
        <v>421</v>
      </c>
      <c r="B387" s="37" t="s">
        <v>1767</v>
      </c>
      <c r="C387" s="37" t="s">
        <v>1767</v>
      </c>
      <c r="D387" s="37" t="s">
        <v>1786</v>
      </c>
      <c r="E387" s="37">
        <v>15</v>
      </c>
      <c r="F387" s="37" t="s">
        <v>1802</v>
      </c>
      <c r="G387" s="37" t="s">
        <v>35</v>
      </c>
      <c r="H387" s="12" t="s">
        <v>36</v>
      </c>
      <c r="I387" s="37" t="s">
        <v>46</v>
      </c>
      <c r="J387" s="65">
        <v>32</v>
      </c>
      <c r="K387" s="65" t="s">
        <v>1803</v>
      </c>
      <c r="L387" s="153"/>
      <c r="M387" s="37">
        <v>1</v>
      </c>
      <c r="N387" s="37">
        <v>2273781</v>
      </c>
      <c r="O387" s="37" t="s">
        <v>1783</v>
      </c>
      <c r="P387" s="37" t="s">
        <v>107</v>
      </c>
      <c r="Q387" s="60">
        <v>1420</v>
      </c>
      <c r="R387" s="60">
        <v>0</v>
      </c>
      <c r="S387" s="60">
        <f t="shared" si="9"/>
        <v>1420</v>
      </c>
      <c r="T387" s="37" t="s">
        <v>41</v>
      </c>
      <c r="U387" s="37"/>
      <c r="V387" s="216" t="s">
        <v>48</v>
      </c>
      <c r="W387" s="216" t="s">
        <v>126</v>
      </c>
      <c r="X387" s="217"/>
    </row>
    <row r="388" spans="1:24" ht="128.25" hidden="1" customHeight="1">
      <c r="A388" s="37" t="s">
        <v>421</v>
      </c>
      <c r="B388" s="37" t="s">
        <v>1767</v>
      </c>
      <c r="C388" s="37" t="s">
        <v>1767</v>
      </c>
      <c r="D388" s="37" t="s">
        <v>1786</v>
      </c>
      <c r="E388" s="37">
        <v>15</v>
      </c>
      <c r="F388" s="37" t="s">
        <v>1802</v>
      </c>
      <c r="G388" s="37" t="s">
        <v>35</v>
      </c>
      <c r="H388" s="12" t="s">
        <v>36</v>
      </c>
      <c r="I388" s="37" t="s">
        <v>46</v>
      </c>
      <c r="J388" s="65">
        <v>32</v>
      </c>
      <c r="K388" s="65" t="s">
        <v>1803</v>
      </c>
      <c r="L388" s="153"/>
      <c r="M388" s="37">
        <v>1</v>
      </c>
      <c r="N388" s="37">
        <v>1531063</v>
      </c>
      <c r="O388" s="37" t="s">
        <v>1809</v>
      </c>
      <c r="P388" s="37" t="s">
        <v>107</v>
      </c>
      <c r="Q388" s="60">
        <v>1420</v>
      </c>
      <c r="R388" s="60">
        <v>0</v>
      </c>
      <c r="S388" s="60">
        <f t="shared" ref="S388:S451" si="11">(R388+Q388)*M388</f>
        <v>1420</v>
      </c>
      <c r="T388" s="37" t="s">
        <v>41</v>
      </c>
      <c r="U388" s="37"/>
      <c r="V388" s="216" t="s">
        <v>48</v>
      </c>
      <c r="W388" s="216" t="s">
        <v>126</v>
      </c>
      <c r="X388" s="217"/>
    </row>
    <row r="389" spans="1:24" ht="128.25" hidden="1" customHeight="1">
      <c r="A389" s="37" t="s">
        <v>421</v>
      </c>
      <c r="B389" s="37" t="s">
        <v>1767</v>
      </c>
      <c r="C389" s="37" t="s">
        <v>1767</v>
      </c>
      <c r="D389" s="37" t="s">
        <v>1786</v>
      </c>
      <c r="E389" s="37">
        <v>15</v>
      </c>
      <c r="F389" s="37" t="s">
        <v>1802</v>
      </c>
      <c r="G389" s="37" t="s">
        <v>35</v>
      </c>
      <c r="H389" s="12" t="s">
        <v>36</v>
      </c>
      <c r="I389" s="37" t="s">
        <v>46</v>
      </c>
      <c r="J389" s="65">
        <v>32</v>
      </c>
      <c r="K389" s="65" t="s">
        <v>1803</v>
      </c>
      <c r="L389" s="153"/>
      <c r="M389" s="37">
        <v>1</v>
      </c>
      <c r="N389" s="37">
        <v>1359470</v>
      </c>
      <c r="O389" s="37" t="s">
        <v>1789</v>
      </c>
      <c r="P389" s="37" t="s">
        <v>162</v>
      </c>
      <c r="Q389" s="60">
        <v>1420</v>
      </c>
      <c r="R389" s="60">
        <v>0</v>
      </c>
      <c r="S389" s="60">
        <f t="shared" si="11"/>
        <v>1420</v>
      </c>
      <c r="T389" s="37" t="s">
        <v>41</v>
      </c>
      <c r="U389" s="37"/>
      <c r="V389" s="216" t="s">
        <v>48</v>
      </c>
      <c r="W389" s="216" t="s">
        <v>126</v>
      </c>
      <c r="X389" s="217"/>
    </row>
    <row r="390" spans="1:24" ht="128.25" hidden="1" customHeight="1">
      <c r="A390" s="37" t="s">
        <v>421</v>
      </c>
      <c r="B390" s="37" t="s">
        <v>1767</v>
      </c>
      <c r="C390" s="37" t="s">
        <v>1767</v>
      </c>
      <c r="D390" s="37" t="s">
        <v>1786</v>
      </c>
      <c r="E390" s="37">
        <v>15</v>
      </c>
      <c r="F390" s="37" t="s">
        <v>1802</v>
      </c>
      <c r="G390" s="37" t="s">
        <v>35</v>
      </c>
      <c r="H390" s="12" t="s">
        <v>36</v>
      </c>
      <c r="I390" s="37" t="s">
        <v>46</v>
      </c>
      <c r="J390" s="65">
        <v>32</v>
      </c>
      <c r="K390" s="65" t="s">
        <v>1803</v>
      </c>
      <c r="L390" s="153"/>
      <c r="M390" s="37">
        <v>1</v>
      </c>
      <c r="N390" s="37">
        <v>1926306</v>
      </c>
      <c r="O390" s="37" t="s">
        <v>1794</v>
      </c>
      <c r="P390" s="37" t="s">
        <v>162</v>
      </c>
      <c r="Q390" s="60">
        <v>1420</v>
      </c>
      <c r="R390" s="60">
        <v>0</v>
      </c>
      <c r="S390" s="60">
        <f t="shared" si="11"/>
        <v>1420</v>
      </c>
      <c r="T390" s="37" t="s">
        <v>41</v>
      </c>
      <c r="U390" s="37"/>
      <c r="V390" s="216" t="s">
        <v>48</v>
      </c>
      <c r="W390" s="216" t="s">
        <v>126</v>
      </c>
      <c r="X390" s="217"/>
    </row>
    <row r="391" spans="1:24" ht="128.25" hidden="1" customHeight="1">
      <c r="A391" s="37" t="s">
        <v>421</v>
      </c>
      <c r="B391" s="37" t="s">
        <v>1767</v>
      </c>
      <c r="C391" s="37" t="s">
        <v>1767</v>
      </c>
      <c r="D391" s="37" t="s">
        <v>1786</v>
      </c>
      <c r="E391" s="37">
        <v>15</v>
      </c>
      <c r="F391" s="37" t="s">
        <v>1802</v>
      </c>
      <c r="G391" s="37" t="s">
        <v>35</v>
      </c>
      <c r="H391" s="12" t="s">
        <v>36</v>
      </c>
      <c r="I391" s="37" t="s">
        <v>46</v>
      </c>
      <c r="J391" s="65">
        <v>32</v>
      </c>
      <c r="K391" s="65" t="s">
        <v>1803</v>
      </c>
      <c r="L391" s="153"/>
      <c r="M391" s="37">
        <v>1</v>
      </c>
      <c r="N391" s="37">
        <v>1821146</v>
      </c>
      <c r="O391" s="37" t="s">
        <v>1795</v>
      </c>
      <c r="P391" s="37" t="s">
        <v>1791</v>
      </c>
      <c r="Q391" s="60">
        <v>1420</v>
      </c>
      <c r="R391" s="60">
        <v>0</v>
      </c>
      <c r="S391" s="60">
        <f t="shared" si="11"/>
        <v>1420</v>
      </c>
      <c r="T391" s="37" t="s">
        <v>41</v>
      </c>
      <c r="U391" s="37"/>
      <c r="V391" s="216" t="s">
        <v>48</v>
      </c>
      <c r="W391" s="216" t="s">
        <v>126</v>
      </c>
      <c r="X391" s="217"/>
    </row>
    <row r="392" spans="1:24" ht="128.25" hidden="1" customHeight="1">
      <c r="A392" s="37" t="s">
        <v>421</v>
      </c>
      <c r="B392" s="37" t="s">
        <v>1767</v>
      </c>
      <c r="C392" s="37" t="s">
        <v>1767</v>
      </c>
      <c r="D392" s="37" t="s">
        <v>1786</v>
      </c>
      <c r="E392" s="37">
        <v>15</v>
      </c>
      <c r="F392" s="37" t="s">
        <v>1802</v>
      </c>
      <c r="G392" s="37" t="s">
        <v>35</v>
      </c>
      <c r="H392" s="12" t="s">
        <v>36</v>
      </c>
      <c r="I392" s="37" t="s">
        <v>46</v>
      </c>
      <c r="J392" s="65">
        <v>32</v>
      </c>
      <c r="K392" s="65" t="s">
        <v>1803</v>
      </c>
      <c r="L392" s="153"/>
      <c r="M392" s="37">
        <v>1</v>
      </c>
      <c r="N392" s="37">
        <v>1901791</v>
      </c>
      <c r="O392" s="37" t="s">
        <v>1781</v>
      </c>
      <c r="P392" s="37" t="s">
        <v>107</v>
      </c>
      <c r="Q392" s="60">
        <v>1420</v>
      </c>
      <c r="R392" s="60">
        <v>0</v>
      </c>
      <c r="S392" s="60">
        <f t="shared" si="11"/>
        <v>1420</v>
      </c>
      <c r="T392" s="37" t="s">
        <v>41</v>
      </c>
      <c r="U392" s="37"/>
      <c r="V392" s="216" t="s">
        <v>48</v>
      </c>
      <c r="W392" s="216" t="s">
        <v>126</v>
      </c>
      <c r="X392" s="217"/>
    </row>
    <row r="393" spans="1:24" ht="128.25" hidden="1" customHeight="1">
      <c r="A393" s="37" t="s">
        <v>421</v>
      </c>
      <c r="B393" s="37" t="s">
        <v>1767</v>
      </c>
      <c r="C393" s="37" t="s">
        <v>1767</v>
      </c>
      <c r="D393" s="37" t="s">
        <v>1786</v>
      </c>
      <c r="E393" s="37">
        <v>15</v>
      </c>
      <c r="F393" s="37" t="s">
        <v>1802</v>
      </c>
      <c r="G393" s="37" t="s">
        <v>35</v>
      </c>
      <c r="H393" s="12" t="s">
        <v>36</v>
      </c>
      <c r="I393" s="37" t="s">
        <v>46</v>
      </c>
      <c r="J393" s="65">
        <v>32</v>
      </c>
      <c r="K393" s="65" t="s">
        <v>1803</v>
      </c>
      <c r="L393" s="153"/>
      <c r="M393" s="37">
        <v>1</v>
      </c>
      <c r="N393" s="37">
        <v>1461291</v>
      </c>
      <c r="O393" s="37" t="s">
        <v>1782</v>
      </c>
      <c r="P393" s="37" t="s">
        <v>162</v>
      </c>
      <c r="Q393" s="60">
        <v>1420</v>
      </c>
      <c r="R393" s="60">
        <v>0</v>
      </c>
      <c r="S393" s="60">
        <f t="shared" si="11"/>
        <v>1420</v>
      </c>
      <c r="T393" s="37" t="s">
        <v>41</v>
      </c>
      <c r="U393" s="37"/>
      <c r="V393" s="216" t="s">
        <v>48</v>
      </c>
      <c r="W393" s="216" t="s">
        <v>126</v>
      </c>
      <c r="X393" s="217"/>
    </row>
    <row r="394" spans="1:24" ht="128.25" hidden="1" customHeight="1">
      <c r="A394" s="37" t="s">
        <v>421</v>
      </c>
      <c r="B394" s="37" t="s">
        <v>1767</v>
      </c>
      <c r="C394" s="37" t="s">
        <v>1767</v>
      </c>
      <c r="D394" s="37" t="s">
        <v>1778</v>
      </c>
      <c r="E394" s="37">
        <v>20</v>
      </c>
      <c r="F394" s="37" t="s">
        <v>1810</v>
      </c>
      <c r="G394" s="37" t="s">
        <v>35</v>
      </c>
      <c r="H394" s="37" t="s">
        <v>310</v>
      </c>
      <c r="I394" s="37" t="s">
        <v>37</v>
      </c>
      <c r="J394" s="65">
        <v>16</v>
      </c>
      <c r="K394" s="65" t="s">
        <v>1793</v>
      </c>
      <c r="L394" s="153"/>
      <c r="M394" s="37">
        <v>1</v>
      </c>
      <c r="N394" s="37">
        <v>1793041</v>
      </c>
      <c r="O394" s="37" t="s">
        <v>1811</v>
      </c>
      <c r="P394" s="37" t="s">
        <v>1791</v>
      </c>
      <c r="Q394" s="60">
        <v>3950</v>
      </c>
      <c r="R394" s="60">
        <f>800+(625*3)</f>
        <v>2675</v>
      </c>
      <c r="S394" s="60">
        <f t="shared" si="11"/>
        <v>6625</v>
      </c>
      <c r="T394" s="37" t="s">
        <v>41</v>
      </c>
      <c r="U394" s="37"/>
      <c r="V394" s="216" t="s">
        <v>48</v>
      </c>
      <c r="W394" s="216" t="s">
        <v>126</v>
      </c>
      <c r="X394" s="217"/>
    </row>
    <row r="395" spans="1:24" ht="128.25" hidden="1" customHeight="1">
      <c r="A395" s="37" t="s">
        <v>421</v>
      </c>
      <c r="B395" s="37" t="s">
        <v>1767</v>
      </c>
      <c r="C395" s="37" t="s">
        <v>1767</v>
      </c>
      <c r="D395" s="37" t="s">
        <v>1778</v>
      </c>
      <c r="E395" s="37">
        <v>20</v>
      </c>
      <c r="F395" s="37" t="s">
        <v>1810</v>
      </c>
      <c r="G395" s="37" t="s">
        <v>35</v>
      </c>
      <c r="H395" s="37" t="s">
        <v>310</v>
      </c>
      <c r="I395" s="37" t="s">
        <v>37</v>
      </c>
      <c r="J395" s="65">
        <v>16</v>
      </c>
      <c r="K395" s="65" t="s">
        <v>1793</v>
      </c>
      <c r="L395" s="153"/>
      <c r="M395" s="37">
        <v>1</v>
      </c>
      <c r="N395" s="37">
        <v>1306389</v>
      </c>
      <c r="O395" s="37" t="s">
        <v>1804</v>
      </c>
      <c r="P395" s="37" t="s">
        <v>107</v>
      </c>
      <c r="Q395" s="60">
        <v>3950</v>
      </c>
      <c r="R395" s="60">
        <f>800+(625*3)</f>
        <v>2675</v>
      </c>
      <c r="S395" s="60">
        <f t="shared" si="11"/>
        <v>6625</v>
      </c>
      <c r="T395" s="37" t="s">
        <v>41</v>
      </c>
      <c r="U395" s="37"/>
      <c r="V395" s="216" t="s">
        <v>48</v>
      </c>
      <c r="W395" s="216" t="s">
        <v>126</v>
      </c>
      <c r="X395" s="217"/>
    </row>
    <row r="396" spans="1:24" ht="128.25" hidden="1" customHeight="1">
      <c r="A396" s="37" t="s">
        <v>421</v>
      </c>
      <c r="B396" s="37" t="s">
        <v>1767</v>
      </c>
      <c r="C396" s="37" t="s">
        <v>1767</v>
      </c>
      <c r="D396" s="37" t="s">
        <v>1778</v>
      </c>
      <c r="E396" s="37">
        <v>20</v>
      </c>
      <c r="F396" s="37" t="s">
        <v>1810</v>
      </c>
      <c r="G396" s="37" t="s">
        <v>35</v>
      </c>
      <c r="H396" s="37" t="s">
        <v>310</v>
      </c>
      <c r="I396" s="37" t="s">
        <v>37</v>
      </c>
      <c r="J396" s="65">
        <v>16</v>
      </c>
      <c r="K396" s="65" t="s">
        <v>1793</v>
      </c>
      <c r="L396" s="153"/>
      <c r="M396" s="37">
        <v>1</v>
      </c>
      <c r="N396" s="37">
        <v>1567874</v>
      </c>
      <c r="O396" s="37" t="s">
        <v>1805</v>
      </c>
      <c r="P396" s="37" t="s">
        <v>107</v>
      </c>
      <c r="Q396" s="60">
        <v>3950</v>
      </c>
      <c r="R396" s="60">
        <f>800+(625*3)</f>
        <v>2675</v>
      </c>
      <c r="S396" s="60">
        <f t="shared" si="11"/>
        <v>6625</v>
      </c>
      <c r="T396" s="37" t="s">
        <v>41</v>
      </c>
      <c r="U396" s="37"/>
      <c r="V396" s="216" t="s">
        <v>48</v>
      </c>
      <c r="W396" s="216" t="s">
        <v>126</v>
      </c>
      <c r="X396" s="217"/>
    </row>
    <row r="397" spans="1:24" ht="128.25" hidden="1" customHeight="1">
      <c r="A397" s="37" t="s">
        <v>421</v>
      </c>
      <c r="B397" s="37" t="s">
        <v>1767</v>
      </c>
      <c r="C397" s="37" t="s">
        <v>1767</v>
      </c>
      <c r="D397" s="37" t="s">
        <v>1778</v>
      </c>
      <c r="E397" s="37">
        <v>20</v>
      </c>
      <c r="F397" s="37" t="s">
        <v>1810</v>
      </c>
      <c r="G397" s="37" t="s">
        <v>35</v>
      </c>
      <c r="H397" s="37" t="s">
        <v>310</v>
      </c>
      <c r="I397" s="37" t="s">
        <v>37</v>
      </c>
      <c r="J397" s="65">
        <v>16</v>
      </c>
      <c r="K397" s="65" t="s">
        <v>1793</v>
      </c>
      <c r="L397" s="153"/>
      <c r="M397" s="37">
        <v>1</v>
      </c>
      <c r="N397" s="37">
        <v>1074655</v>
      </c>
      <c r="O397" s="37" t="s">
        <v>1812</v>
      </c>
      <c r="P397" s="37" t="s">
        <v>107</v>
      </c>
      <c r="Q397" s="60">
        <v>0</v>
      </c>
      <c r="R397" s="60">
        <f>800+(625*3)</f>
        <v>2675</v>
      </c>
      <c r="S397" s="60">
        <f t="shared" si="11"/>
        <v>2675</v>
      </c>
      <c r="T397" s="37" t="s">
        <v>41</v>
      </c>
      <c r="U397" s="37"/>
      <c r="V397" s="216" t="s">
        <v>48</v>
      </c>
      <c r="W397" s="216" t="s">
        <v>126</v>
      </c>
      <c r="X397" s="217"/>
    </row>
    <row r="398" spans="1:24" ht="128.25" hidden="1" customHeight="1">
      <c r="A398" s="37" t="s">
        <v>421</v>
      </c>
      <c r="B398" s="37" t="s">
        <v>1767</v>
      </c>
      <c r="C398" s="37" t="s">
        <v>1768</v>
      </c>
      <c r="D398" s="37" t="s">
        <v>1773</v>
      </c>
      <c r="E398" s="37">
        <v>15</v>
      </c>
      <c r="F398" s="37" t="s">
        <v>1774</v>
      </c>
      <c r="G398" s="37" t="s">
        <v>35</v>
      </c>
      <c r="H398" s="37" t="s">
        <v>310</v>
      </c>
      <c r="I398" s="37" t="s">
        <v>37</v>
      </c>
      <c r="J398" s="65">
        <v>40</v>
      </c>
      <c r="K398" s="65" t="s">
        <v>1775</v>
      </c>
      <c r="L398" s="153"/>
      <c r="M398" s="37">
        <v>1</v>
      </c>
      <c r="N398" s="37">
        <v>1509978</v>
      </c>
      <c r="O398" s="37" t="s">
        <v>1772</v>
      </c>
      <c r="P398" s="37" t="s">
        <v>107</v>
      </c>
      <c r="Q398" s="60">
        <v>2560</v>
      </c>
      <c r="R398" s="60">
        <v>0</v>
      </c>
      <c r="S398" s="60">
        <f t="shared" si="11"/>
        <v>2560</v>
      </c>
      <c r="T398" s="37" t="s">
        <v>41</v>
      </c>
      <c r="U398" s="37"/>
      <c r="V398" s="216" t="s">
        <v>48</v>
      </c>
      <c r="W398" s="216" t="s">
        <v>126</v>
      </c>
      <c r="X398" s="217"/>
    </row>
    <row r="399" spans="1:24" ht="128.25" hidden="1" customHeight="1">
      <c r="A399" s="37" t="s">
        <v>421</v>
      </c>
      <c r="B399" s="37" t="s">
        <v>1767</v>
      </c>
      <c r="C399" s="37" t="s">
        <v>1767</v>
      </c>
      <c r="D399" s="37" t="s">
        <v>1778</v>
      </c>
      <c r="E399" s="37">
        <v>20</v>
      </c>
      <c r="F399" s="37" t="s">
        <v>1813</v>
      </c>
      <c r="G399" s="37" t="s">
        <v>35</v>
      </c>
      <c r="H399" s="12" t="s">
        <v>36</v>
      </c>
      <c r="I399" s="37" t="s">
        <v>37</v>
      </c>
      <c r="J399" s="65">
        <v>16</v>
      </c>
      <c r="K399" s="65" t="s">
        <v>1814</v>
      </c>
      <c r="L399" s="153"/>
      <c r="M399" s="37">
        <v>1</v>
      </c>
      <c r="N399" s="37">
        <v>1518199</v>
      </c>
      <c r="O399" s="37" t="s">
        <v>1815</v>
      </c>
      <c r="P399" s="37" t="s">
        <v>107</v>
      </c>
      <c r="Q399" s="60">
        <v>3950</v>
      </c>
      <c r="R399" s="60">
        <f>800+(625*3)</f>
        <v>2675</v>
      </c>
      <c r="S399" s="60">
        <f t="shared" si="11"/>
        <v>6625</v>
      </c>
      <c r="T399" s="37" t="s">
        <v>41</v>
      </c>
      <c r="U399" s="37"/>
      <c r="V399" s="216" t="s">
        <v>48</v>
      </c>
      <c r="W399" s="216" t="s">
        <v>126</v>
      </c>
      <c r="X399" s="217"/>
    </row>
    <row r="400" spans="1:24" ht="128.25" hidden="1" customHeight="1">
      <c r="A400" s="37" t="s">
        <v>421</v>
      </c>
      <c r="B400" s="37" t="s">
        <v>1767</v>
      </c>
      <c r="C400" s="37" t="s">
        <v>1767</v>
      </c>
      <c r="D400" s="37" t="s">
        <v>1778</v>
      </c>
      <c r="E400" s="37">
        <v>20</v>
      </c>
      <c r="F400" s="37" t="s">
        <v>1813</v>
      </c>
      <c r="G400" s="37" t="s">
        <v>35</v>
      </c>
      <c r="H400" s="12" t="s">
        <v>36</v>
      </c>
      <c r="I400" s="37" t="s">
        <v>37</v>
      </c>
      <c r="J400" s="65">
        <v>16</v>
      </c>
      <c r="K400" s="65" t="s">
        <v>1814</v>
      </c>
      <c r="L400" s="153"/>
      <c r="M400" s="37">
        <v>1</v>
      </c>
      <c r="N400" s="37">
        <v>2114439</v>
      </c>
      <c r="O400" s="37" t="s">
        <v>1816</v>
      </c>
      <c r="P400" s="37" t="s">
        <v>107</v>
      </c>
      <c r="Q400" s="60">
        <v>3950</v>
      </c>
      <c r="R400" s="60">
        <f>800+(625*3)</f>
        <v>2675</v>
      </c>
      <c r="S400" s="60">
        <f t="shared" si="11"/>
        <v>6625</v>
      </c>
      <c r="T400" s="37" t="s">
        <v>41</v>
      </c>
      <c r="U400" s="37"/>
      <c r="V400" s="216" t="s">
        <v>48</v>
      </c>
      <c r="W400" s="216" t="s">
        <v>126</v>
      </c>
      <c r="X400" s="217"/>
    </row>
    <row r="401" spans="1:24" ht="128.25" hidden="1" customHeight="1">
      <c r="A401" s="37" t="s">
        <v>421</v>
      </c>
      <c r="B401" s="37" t="s">
        <v>1767</v>
      </c>
      <c r="C401" s="37" t="s">
        <v>1767</v>
      </c>
      <c r="D401" s="37" t="s">
        <v>1778</v>
      </c>
      <c r="E401" s="37">
        <v>20</v>
      </c>
      <c r="F401" s="37" t="s">
        <v>1813</v>
      </c>
      <c r="G401" s="37" t="s">
        <v>35</v>
      </c>
      <c r="H401" s="12" t="s">
        <v>36</v>
      </c>
      <c r="I401" s="37" t="s">
        <v>37</v>
      </c>
      <c r="J401" s="65">
        <v>16</v>
      </c>
      <c r="K401" s="65" t="s">
        <v>1814</v>
      </c>
      <c r="L401" s="153"/>
      <c r="M401" s="37">
        <v>1</v>
      </c>
      <c r="N401" s="37">
        <v>2270163</v>
      </c>
      <c r="O401" s="37" t="s">
        <v>1817</v>
      </c>
      <c r="P401" s="37" t="s">
        <v>1791</v>
      </c>
      <c r="Q401" s="60">
        <v>3950</v>
      </c>
      <c r="R401" s="60">
        <f>800+(625*3)</f>
        <v>2675</v>
      </c>
      <c r="S401" s="60">
        <f t="shared" si="11"/>
        <v>6625</v>
      </c>
      <c r="T401" s="37" t="s">
        <v>41</v>
      </c>
      <c r="U401" s="37"/>
      <c r="V401" s="216" t="s">
        <v>48</v>
      </c>
      <c r="W401" s="216" t="s">
        <v>126</v>
      </c>
      <c r="X401" s="217"/>
    </row>
    <row r="402" spans="1:24" ht="128.25" hidden="1" customHeight="1">
      <c r="A402" s="37" t="s">
        <v>421</v>
      </c>
      <c r="B402" s="37" t="s">
        <v>1767</v>
      </c>
      <c r="C402" s="37" t="s">
        <v>1767</v>
      </c>
      <c r="D402" s="37" t="s">
        <v>1778</v>
      </c>
      <c r="E402" s="37">
        <v>20</v>
      </c>
      <c r="F402" s="37" t="s">
        <v>1813</v>
      </c>
      <c r="G402" s="37" t="s">
        <v>35</v>
      </c>
      <c r="H402" s="12" t="s">
        <v>36</v>
      </c>
      <c r="I402" s="37" t="s">
        <v>37</v>
      </c>
      <c r="J402" s="65">
        <v>16</v>
      </c>
      <c r="K402" s="65" t="s">
        <v>1814</v>
      </c>
      <c r="L402" s="153"/>
      <c r="M402" s="37">
        <v>1</v>
      </c>
      <c r="N402" s="37">
        <v>1567874</v>
      </c>
      <c r="O402" s="37" t="s">
        <v>1818</v>
      </c>
      <c r="P402" s="37" t="s">
        <v>107</v>
      </c>
      <c r="Q402" s="60">
        <v>3950</v>
      </c>
      <c r="R402" s="60">
        <f>800+(625*3)</f>
        <v>2675</v>
      </c>
      <c r="S402" s="60">
        <f t="shared" si="11"/>
        <v>6625</v>
      </c>
      <c r="T402" s="37" t="s">
        <v>41</v>
      </c>
      <c r="U402" s="37"/>
      <c r="V402" s="216" t="s">
        <v>48</v>
      </c>
      <c r="W402" s="216" t="s">
        <v>126</v>
      </c>
      <c r="X402" s="217"/>
    </row>
    <row r="403" spans="1:24" ht="128.25" hidden="1" customHeight="1">
      <c r="A403" s="37" t="s">
        <v>421</v>
      </c>
      <c r="B403" s="37" t="s">
        <v>1767</v>
      </c>
      <c r="C403" s="37" t="s">
        <v>1767</v>
      </c>
      <c r="D403" s="37" t="s">
        <v>1778</v>
      </c>
      <c r="E403" s="37">
        <v>20</v>
      </c>
      <c r="F403" s="37" t="s">
        <v>1819</v>
      </c>
      <c r="G403" s="37" t="s">
        <v>35</v>
      </c>
      <c r="H403" s="12" t="s">
        <v>36</v>
      </c>
      <c r="I403" s="37" t="s">
        <v>46</v>
      </c>
      <c r="J403" s="65">
        <v>360</v>
      </c>
      <c r="K403" s="65" t="s">
        <v>1820</v>
      </c>
      <c r="L403" s="153"/>
      <c r="M403" s="37">
        <v>1</v>
      </c>
      <c r="N403" s="37">
        <v>1531063</v>
      </c>
      <c r="O403" s="37" t="s">
        <v>1821</v>
      </c>
      <c r="P403" s="37" t="s">
        <v>107</v>
      </c>
      <c r="Q403" s="60">
        <v>5800</v>
      </c>
      <c r="R403" s="60">
        <v>0</v>
      </c>
      <c r="S403" s="60">
        <f t="shared" si="11"/>
        <v>5800</v>
      </c>
      <c r="T403" s="37" t="s">
        <v>41</v>
      </c>
      <c r="U403" s="37"/>
      <c r="V403" s="216" t="s">
        <v>48</v>
      </c>
      <c r="W403" s="216" t="s">
        <v>126</v>
      </c>
      <c r="X403" s="217"/>
    </row>
    <row r="404" spans="1:24" ht="128.25" hidden="1" customHeight="1">
      <c r="A404" s="37" t="s">
        <v>421</v>
      </c>
      <c r="B404" s="37" t="s">
        <v>1767</v>
      </c>
      <c r="C404" s="37" t="s">
        <v>1767</v>
      </c>
      <c r="D404" s="37" t="s">
        <v>1778</v>
      </c>
      <c r="E404" s="37">
        <v>20</v>
      </c>
      <c r="F404" s="37" t="s">
        <v>1822</v>
      </c>
      <c r="G404" s="37" t="s">
        <v>35</v>
      </c>
      <c r="H404" s="37" t="s">
        <v>310</v>
      </c>
      <c r="I404" s="37" t="s">
        <v>37</v>
      </c>
      <c r="J404" s="65">
        <v>16</v>
      </c>
      <c r="K404" s="65" t="s">
        <v>1823</v>
      </c>
      <c r="L404" s="153"/>
      <c r="M404" s="37">
        <v>1</v>
      </c>
      <c r="N404" s="37">
        <v>1820416</v>
      </c>
      <c r="O404" s="37" t="s">
        <v>1790</v>
      </c>
      <c r="P404" s="37" t="s">
        <v>1791</v>
      </c>
      <c r="Q404" s="60">
        <v>4890</v>
      </c>
      <c r="R404" s="60">
        <f>800+(625*5)</f>
        <v>3925</v>
      </c>
      <c r="S404" s="60">
        <f t="shared" si="11"/>
        <v>8815</v>
      </c>
      <c r="T404" s="37" t="s">
        <v>41</v>
      </c>
      <c r="U404" s="37"/>
      <c r="V404" s="216" t="s">
        <v>48</v>
      </c>
      <c r="W404" s="216" t="s">
        <v>126</v>
      </c>
      <c r="X404" s="217"/>
    </row>
    <row r="405" spans="1:24" ht="128.25" hidden="1" customHeight="1">
      <c r="A405" s="37" t="s">
        <v>421</v>
      </c>
      <c r="B405" s="37" t="s">
        <v>1767</v>
      </c>
      <c r="C405" s="37" t="s">
        <v>1767</v>
      </c>
      <c r="D405" s="37" t="s">
        <v>1778</v>
      </c>
      <c r="E405" s="37">
        <v>20</v>
      </c>
      <c r="F405" s="37" t="s">
        <v>1822</v>
      </c>
      <c r="G405" s="37" t="s">
        <v>35</v>
      </c>
      <c r="H405" s="37" t="s">
        <v>310</v>
      </c>
      <c r="I405" s="37" t="s">
        <v>37</v>
      </c>
      <c r="J405" s="65">
        <v>16</v>
      </c>
      <c r="K405" s="65" t="s">
        <v>1823</v>
      </c>
      <c r="L405" s="153"/>
      <c r="M405" s="37">
        <v>1</v>
      </c>
      <c r="N405" s="37">
        <v>1793041</v>
      </c>
      <c r="O405" s="37" t="s">
        <v>1811</v>
      </c>
      <c r="P405" s="37" t="s">
        <v>1791</v>
      </c>
      <c r="Q405" s="60">
        <v>4890</v>
      </c>
      <c r="R405" s="60">
        <f>800+(625*5)</f>
        <v>3925</v>
      </c>
      <c r="S405" s="60">
        <f t="shared" si="11"/>
        <v>8815</v>
      </c>
      <c r="T405" s="37" t="s">
        <v>41</v>
      </c>
      <c r="U405" s="37"/>
      <c r="V405" s="216" t="s">
        <v>48</v>
      </c>
      <c r="W405" s="216" t="s">
        <v>126</v>
      </c>
      <c r="X405" s="217"/>
    </row>
    <row r="406" spans="1:24" ht="128.25" hidden="1" customHeight="1">
      <c r="A406" s="37" t="s">
        <v>421</v>
      </c>
      <c r="B406" s="37" t="s">
        <v>1767</v>
      </c>
      <c r="C406" s="37" t="s">
        <v>1767</v>
      </c>
      <c r="D406" s="37" t="s">
        <v>1778</v>
      </c>
      <c r="E406" s="37">
        <v>20</v>
      </c>
      <c r="F406" s="37" t="s">
        <v>1822</v>
      </c>
      <c r="G406" s="37" t="s">
        <v>35</v>
      </c>
      <c r="H406" s="37" t="s">
        <v>310</v>
      </c>
      <c r="I406" s="37" t="s">
        <v>37</v>
      </c>
      <c r="J406" s="65">
        <v>16</v>
      </c>
      <c r="K406" s="65" t="s">
        <v>1823</v>
      </c>
      <c r="L406" s="153"/>
      <c r="M406" s="37">
        <v>1</v>
      </c>
      <c r="N406" s="37">
        <v>2270163</v>
      </c>
      <c r="O406" s="37" t="s">
        <v>1817</v>
      </c>
      <c r="P406" s="37" t="s">
        <v>1791</v>
      </c>
      <c r="Q406" s="60">
        <v>4890</v>
      </c>
      <c r="R406" s="60">
        <f>800+(625*5)</f>
        <v>3925</v>
      </c>
      <c r="S406" s="60">
        <f t="shared" si="11"/>
        <v>8815</v>
      </c>
      <c r="T406" s="37" t="s">
        <v>41</v>
      </c>
      <c r="U406" s="37"/>
      <c r="V406" s="216" t="s">
        <v>48</v>
      </c>
      <c r="W406" s="216" t="s">
        <v>126</v>
      </c>
      <c r="X406" s="217"/>
    </row>
    <row r="407" spans="1:24" ht="128.25" hidden="1" customHeight="1">
      <c r="A407" s="37" t="s">
        <v>421</v>
      </c>
      <c r="B407" s="37" t="s">
        <v>1767</v>
      </c>
      <c r="C407" s="37" t="s">
        <v>1767</v>
      </c>
      <c r="D407" s="37" t="s">
        <v>1778</v>
      </c>
      <c r="E407" s="37">
        <v>20</v>
      </c>
      <c r="F407" s="37" t="s">
        <v>1822</v>
      </c>
      <c r="G407" s="37" t="s">
        <v>35</v>
      </c>
      <c r="H407" s="37" t="s">
        <v>310</v>
      </c>
      <c r="I407" s="37" t="s">
        <v>37</v>
      </c>
      <c r="J407" s="65">
        <v>16</v>
      </c>
      <c r="K407" s="65" t="s">
        <v>1823</v>
      </c>
      <c r="L407" s="153"/>
      <c r="M407" s="37">
        <v>1</v>
      </c>
      <c r="N407" s="37">
        <v>1821146</v>
      </c>
      <c r="O407" s="37" t="s">
        <v>1795</v>
      </c>
      <c r="P407" s="37" t="s">
        <v>1791</v>
      </c>
      <c r="Q407" s="60">
        <v>4890</v>
      </c>
      <c r="R407" s="60">
        <v>3925</v>
      </c>
      <c r="S407" s="60">
        <f t="shared" si="11"/>
        <v>8815</v>
      </c>
      <c r="T407" s="37" t="s">
        <v>41</v>
      </c>
      <c r="U407" s="37"/>
      <c r="V407" s="216" t="s">
        <v>48</v>
      </c>
      <c r="W407" s="216" t="s">
        <v>126</v>
      </c>
      <c r="X407" s="217"/>
    </row>
    <row r="408" spans="1:24" ht="128.25" hidden="1" customHeight="1">
      <c r="A408" s="37" t="s">
        <v>421</v>
      </c>
      <c r="B408" s="37" t="s">
        <v>1767</v>
      </c>
      <c r="C408" s="37" t="s">
        <v>1767</v>
      </c>
      <c r="D408" s="37" t="s">
        <v>1778</v>
      </c>
      <c r="E408" s="37">
        <v>20</v>
      </c>
      <c r="F408" s="37" t="s">
        <v>1822</v>
      </c>
      <c r="G408" s="37" t="s">
        <v>35</v>
      </c>
      <c r="H408" s="56" t="s">
        <v>310</v>
      </c>
      <c r="I408" s="37" t="s">
        <v>37</v>
      </c>
      <c r="J408" s="65">
        <v>16</v>
      </c>
      <c r="K408" s="65" t="s">
        <v>1823</v>
      </c>
      <c r="L408" s="153"/>
      <c r="M408" s="37">
        <v>1</v>
      </c>
      <c r="N408" s="37">
        <v>1953465</v>
      </c>
      <c r="O408" s="37" t="s">
        <v>1824</v>
      </c>
      <c r="P408" s="37" t="s">
        <v>107</v>
      </c>
      <c r="Q408" s="60">
        <v>4890</v>
      </c>
      <c r="R408" s="60">
        <v>3925</v>
      </c>
      <c r="S408" s="60">
        <f t="shared" si="11"/>
        <v>8815</v>
      </c>
      <c r="T408" s="37" t="s">
        <v>41</v>
      </c>
      <c r="U408" s="37"/>
      <c r="V408" s="216" t="s">
        <v>48</v>
      </c>
      <c r="W408" s="216" t="s">
        <v>126</v>
      </c>
      <c r="X408" s="217"/>
    </row>
    <row r="409" spans="1:24" ht="128.25" hidden="1" customHeight="1">
      <c r="A409" s="12" t="s">
        <v>421</v>
      </c>
      <c r="B409" s="12" t="s">
        <v>1767</v>
      </c>
      <c r="C409" s="12" t="s">
        <v>1767</v>
      </c>
      <c r="D409" s="12" t="s">
        <v>1778</v>
      </c>
      <c r="E409" s="12">
        <v>20</v>
      </c>
      <c r="F409" s="12" t="s">
        <v>1822</v>
      </c>
      <c r="G409" s="12" t="s">
        <v>35</v>
      </c>
      <c r="H409" s="12" t="s">
        <v>310</v>
      </c>
      <c r="I409" s="12" t="s">
        <v>37</v>
      </c>
      <c r="J409" s="62">
        <v>16</v>
      </c>
      <c r="K409" s="65" t="s">
        <v>1823</v>
      </c>
      <c r="L409" s="153"/>
      <c r="M409" s="12">
        <v>1</v>
      </c>
      <c r="N409" s="12">
        <v>1306389</v>
      </c>
      <c r="O409" s="12" t="s">
        <v>1825</v>
      </c>
      <c r="P409" s="12" t="s">
        <v>107</v>
      </c>
      <c r="Q409" s="64">
        <v>0</v>
      </c>
      <c r="R409" s="64">
        <v>3925</v>
      </c>
      <c r="S409" s="64">
        <f t="shared" si="11"/>
        <v>3925</v>
      </c>
      <c r="T409" s="12" t="s">
        <v>41</v>
      </c>
      <c r="U409" s="210" t="s">
        <v>2263</v>
      </c>
      <c r="V409" s="216" t="s">
        <v>48</v>
      </c>
      <c r="W409" s="216" t="s">
        <v>126</v>
      </c>
      <c r="X409" s="217"/>
    </row>
    <row r="410" spans="1:24" ht="128.25" hidden="1" customHeight="1">
      <c r="A410" s="12" t="s">
        <v>421</v>
      </c>
      <c r="B410" s="12" t="s">
        <v>1767</v>
      </c>
      <c r="C410" s="12" t="s">
        <v>1767</v>
      </c>
      <c r="D410" s="12" t="s">
        <v>1778</v>
      </c>
      <c r="E410" s="12">
        <v>20</v>
      </c>
      <c r="F410" s="12" t="s">
        <v>1822</v>
      </c>
      <c r="G410" s="12" t="s">
        <v>35</v>
      </c>
      <c r="H410" s="12" t="s">
        <v>310</v>
      </c>
      <c r="I410" s="12" t="s">
        <v>37</v>
      </c>
      <c r="J410" s="62">
        <v>16</v>
      </c>
      <c r="K410" s="65" t="s">
        <v>1823</v>
      </c>
      <c r="L410" s="153"/>
      <c r="M410" s="12">
        <v>1</v>
      </c>
      <c r="N410" s="12">
        <v>1461291</v>
      </c>
      <c r="O410" s="12" t="s">
        <v>1826</v>
      </c>
      <c r="P410" s="12" t="s">
        <v>162</v>
      </c>
      <c r="Q410" s="64">
        <v>0</v>
      </c>
      <c r="R410" s="64">
        <v>3925</v>
      </c>
      <c r="S410" s="64">
        <f t="shared" si="11"/>
        <v>3925</v>
      </c>
      <c r="T410" s="12" t="s">
        <v>41</v>
      </c>
      <c r="U410" s="210" t="s">
        <v>2263</v>
      </c>
      <c r="V410" s="216" t="s">
        <v>48</v>
      </c>
      <c r="W410" s="216" t="s">
        <v>126</v>
      </c>
      <c r="X410" s="217"/>
    </row>
    <row r="411" spans="1:24" ht="128.25" hidden="1" customHeight="1">
      <c r="A411" s="95" t="s">
        <v>421</v>
      </c>
      <c r="B411" s="95" t="s">
        <v>2039</v>
      </c>
      <c r="C411" s="95" t="s">
        <v>2039</v>
      </c>
      <c r="D411" s="95" t="s">
        <v>2075</v>
      </c>
      <c r="E411" s="95">
        <v>15</v>
      </c>
      <c r="F411" s="95" t="s">
        <v>2077</v>
      </c>
      <c r="G411" s="95" t="s">
        <v>145</v>
      </c>
      <c r="H411" s="95" t="s">
        <v>36</v>
      </c>
      <c r="I411" s="95" t="s">
        <v>46</v>
      </c>
      <c r="J411" s="96">
        <v>180</v>
      </c>
      <c r="K411" s="65" t="s">
        <v>297</v>
      </c>
      <c r="L411" s="65" t="s">
        <v>224</v>
      </c>
      <c r="M411" s="95">
        <v>1</v>
      </c>
      <c r="N411" s="95">
        <v>2090643</v>
      </c>
      <c r="O411" s="95" t="s">
        <v>2069</v>
      </c>
      <c r="P411" s="95" t="s">
        <v>268</v>
      </c>
      <c r="Q411" s="97">
        <v>0</v>
      </c>
      <c r="R411" s="97">
        <v>0</v>
      </c>
      <c r="S411" s="97">
        <f t="shared" si="11"/>
        <v>0</v>
      </c>
      <c r="T411" s="95" t="s">
        <v>145</v>
      </c>
      <c r="U411" s="95" t="s">
        <v>2264</v>
      </c>
      <c r="V411" s="95" t="s">
        <v>230</v>
      </c>
      <c r="W411" s="131" t="s">
        <v>2078</v>
      </c>
      <c r="X411" s="99"/>
    </row>
    <row r="412" spans="1:24" ht="128.25" hidden="1" customHeight="1">
      <c r="A412" s="37" t="s">
        <v>421</v>
      </c>
      <c r="B412" s="37" t="s">
        <v>2039</v>
      </c>
      <c r="C412" s="37" t="s">
        <v>2039</v>
      </c>
      <c r="D412" s="37" t="s">
        <v>2075</v>
      </c>
      <c r="E412" s="37">
        <v>15</v>
      </c>
      <c r="F412" s="37" t="s">
        <v>2079</v>
      </c>
      <c r="G412" s="37" t="s">
        <v>35</v>
      </c>
      <c r="H412" s="37" t="s">
        <v>544</v>
      </c>
      <c r="I412" s="37" t="s">
        <v>37</v>
      </c>
      <c r="J412" s="65">
        <v>120</v>
      </c>
      <c r="K412" s="65" t="s">
        <v>797</v>
      </c>
      <c r="L412" s="153"/>
      <c r="M412" s="37">
        <v>1</v>
      </c>
      <c r="N412" s="37">
        <v>1568339</v>
      </c>
      <c r="O412" s="37" t="s">
        <v>2048</v>
      </c>
      <c r="P412" s="37" t="s">
        <v>162</v>
      </c>
      <c r="Q412" s="60">
        <v>0</v>
      </c>
      <c r="R412" s="60">
        <v>0</v>
      </c>
      <c r="S412" s="60">
        <f t="shared" si="11"/>
        <v>0</v>
      </c>
      <c r="T412" s="37" t="s">
        <v>41</v>
      </c>
      <c r="U412" s="131" t="s">
        <v>2265</v>
      </c>
      <c r="V412" s="131" t="s">
        <v>184</v>
      </c>
      <c r="W412" s="216" t="s">
        <v>1251</v>
      </c>
      <c r="X412" s="215" t="s">
        <v>78</v>
      </c>
    </row>
    <row r="413" spans="1:24" ht="128.25" hidden="1" customHeight="1">
      <c r="A413" s="37" t="s">
        <v>421</v>
      </c>
      <c r="B413" s="37" t="s">
        <v>2039</v>
      </c>
      <c r="C413" s="37" t="s">
        <v>2039</v>
      </c>
      <c r="D413" s="37" t="s">
        <v>2075</v>
      </c>
      <c r="E413" s="37">
        <v>15</v>
      </c>
      <c r="F413" s="37" t="s">
        <v>2080</v>
      </c>
      <c r="G413" s="37" t="s">
        <v>35</v>
      </c>
      <c r="H413" s="12" t="s">
        <v>36</v>
      </c>
      <c r="I413" s="37" t="s">
        <v>37</v>
      </c>
      <c r="J413" s="65">
        <v>120</v>
      </c>
      <c r="K413" s="65" t="s">
        <v>2081</v>
      </c>
      <c r="L413" s="153"/>
      <c r="M413" s="37">
        <v>1</v>
      </c>
      <c r="N413" s="37">
        <v>1492815</v>
      </c>
      <c r="O413" s="37" t="s">
        <v>2052</v>
      </c>
      <c r="P413" s="37" t="s">
        <v>162</v>
      </c>
      <c r="Q413" s="60">
        <v>0</v>
      </c>
      <c r="R413" s="60">
        <v>0</v>
      </c>
      <c r="S413" s="60">
        <f t="shared" si="11"/>
        <v>0</v>
      </c>
      <c r="T413" s="37" t="s">
        <v>41</v>
      </c>
      <c r="U413" s="131" t="s">
        <v>2265</v>
      </c>
      <c r="V413" s="131" t="s">
        <v>184</v>
      </c>
      <c r="W413" s="216" t="s">
        <v>1251</v>
      </c>
      <c r="X413" s="215" t="s">
        <v>78</v>
      </c>
    </row>
    <row r="414" spans="1:24" ht="128.25" hidden="1" customHeight="1">
      <c r="A414" s="37" t="s">
        <v>421</v>
      </c>
      <c r="B414" s="37" t="s">
        <v>2039</v>
      </c>
      <c r="C414" s="37" t="s">
        <v>2039</v>
      </c>
      <c r="D414" s="37" t="s">
        <v>2075</v>
      </c>
      <c r="E414" s="37">
        <v>15</v>
      </c>
      <c r="F414" s="37" t="s">
        <v>2080</v>
      </c>
      <c r="G414" s="37" t="s">
        <v>35</v>
      </c>
      <c r="H414" s="12" t="s">
        <v>36</v>
      </c>
      <c r="I414" s="37" t="s">
        <v>37</v>
      </c>
      <c r="J414" s="65">
        <v>120</v>
      </c>
      <c r="K414" s="65" t="s">
        <v>2081</v>
      </c>
      <c r="L414" s="153"/>
      <c r="M414" s="37">
        <v>1</v>
      </c>
      <c r="N414" s="37">
        <v>1492636</v>
      </c>
      <c r="O414" s="37" t="s">
        <v>2067</v>
      </c>
      <c r="P414" s="37" t="s">
        <v>162</v>
      </c>
      <c r="Q414" s="60">
        <v>0</v>
      </c>
      <c r="R414" s="60">
        <v>0</v>
      </c>
      <c r="S414" s="60">
        <f t="shared" si="11"/>
        <v>0</v>
      </c>
      <c r="T414" s="37" t="s">
        <v>41</v>
      </c>
      <c r="U414" s="131" t="s">
        <v>2265</v>
      </c>
      <c r="V414" s="131" t="s">
        <v>235</v>
      </c>
      <c r="W414" s="216" t="s">
        <v>236</v>
      </c>
      <c r="X414" s="217"/>
    </row>
    <row r="415" spans="1:24" ht="128.25" hidden="1" customHeight="1">
      <c r="A415" s="37" t="s">
        <v>421</v>
      </c>
      <c r="B415" s="37" t="s">
        <v>2039</v>
      </c>
      <c r="C415" s="37" t="s">
        <v>2039</v>
      </c>
      <c r="D415" s="37" t="s">
        <v>2075</v>
      </c>
      <c r="E415" s="37">
        <v>15</v>
      </c>
      <c r="F415" s="37" t="s">
        <v>2082</v>
      </c>
      <c r="G415" s="37" t="s">
        <v>35</v>
      </c>
      <c r="H415" s="12" t="s">
        <v>36</v>
      </c>
      <c r="I415" s="37" t="s">
        <v>37</v>
      </c>
      <c r="J415" s="65">
        <v>120</v>
      </c>
      <c r="K415" s="65" t="s">
        <v>2081</v>
      </c>
      <c r="L415" s="153"/>
      <c r="M415" s="37">
        <v>1</v>
      </c>
      <c r="N415" s="37">
        <v>1491408</v>
      </c>
      <c r="O415" s="37" t="s">
        <v>2054</v>
      </c>
      <c r="P415" s="37" t="s">
        <v>611</v>
      </c>
      <c r="Q415" s="60">
        <v>0</v>
      </c>
      <c r="R415" s="60">
        <v>0</v>
      </c>
      <c r="S415" s="60">
        <f t="shared" si="11"/>
        <v>0</v>
      </c>
      <c r="T415" s="37" t="s">
        <v>41</v>
      </c>
      <c r="U415" s="131" t="s">
        <v>2265</v>
      </c>
      <c r="V415" s="131" t="s">
        <v>235</v>
      </c>
      <c r="W415" s="216" t="s">
        <v>236</v>
      </c>
      <c r="X415" s="217"/>
    </row>
    <row r="416" spans="1:24" ht="128.25" hidden="1" customHeight="1">
      <c r="A416" s="37" t="s">
        <v>421</v>
      </c>
      <c r="B416" s="37" t="s">
        <v>422</v>
      </c>
      <c r="C416" s="37" t="s">
        <v>422</v>
      </c>
      <c r="D416" s="37" t="s">
        <v>365</v>
      </c>
      <c r="E416" s="37">
        <v>15</v>
      </c>
      <c r="F416" s="37" t="s">
        <v>426</v>
      </c>
      <c r="G416" s="37" t="s">
        <v>35</v>
      </c>
      <c r="H416" s="37" t="s">
        <v>310</v>
      </c>
      <c r="I416" s="37" t="s">
        <v>37</v>
      </c>
      <c r="J416" s="65">
        <v>32</v>
      </c>
      <c r="K416" s="65"/>
      <c r="L416" s="153"/>
      <c r="M416" s="37">
        <v>1</v>
      </c>
      <c r="N416" s="37">
        <v>1636635</v>
      </c>
      <c r="O416" s="37" t="s">
        <v>427</v>
      </c>
      <c r="P416" s="37" t="s">
        <v>425</v>
      </c>
      <c r="Q416" s="60">
        <v>400</v>
      </c>
      <c r="R416" s="60">
        <v>8000</v>
      </c>
      <c r="S416" s="60">
        <f t="shared" si="11"/>
        <v>8400</v>
      </c>
      <c r="T416" s="37" t="s">
        <v>41</v>
      </c>
      <c r="U416" s="236"/>
      <c r="V416" s="131" t="s">
        <v>148</v>
      </c>
      <c r="W416" s="221" t="s">
        <v>149</v>
      </c>
      <c r="X416" s="217"/>
    </row>
    <row r="417" spans="1:24" ht="128.25" hidden="1" customHeight="1">
      <c r="A417" s="37" t="s">
        <v>421</v>
      </c>
      <c r="B417" s="37" t="s">
        <v>422</v>
      </c>
      <c r="C417" s="37" t="s">
        <v>422</v>
      </c>
      <c r="D417" s="37" t="s">
        <v>365</v>
      </c>
      <c r="E417" s="37">
        <v>15</v>
      </c>
      <c r="F417" s="37" t="s">
        <v>426</v>
      </c>
      <c r="G417" s="37" t="s">
        <v>35</v>
      </c>
      <c r="H417" s="37" t="s">
        <v>310</v>
      </c>
      <c r="I417" s="37" t="s">
        <v>37</v>
      </c>
      <c r="J417" s="65">
        <v>32</v>
      </c>
      <c r="K417" s="65"/>
      <c r="L417" s="153"/>
      <c r="M417" s="37">
        <v>1</v>
      </c>
      <c r="N417" s="37">
        <v>2264120</v>
      </c>
      <c r="O417" s="37" t="s">
        <v>428</v>
      </c>
      <c r="P417" s="37" t="s">
        <v>425</v>
      </c>
      <c r="Q417" s="60">
        <v>400</v>
      </c>
      <c r="R417" s="60">
        <v>8000</v>
      </c>
      <c r="S417" s="60">
        <f t="shared" si="11"/>
        <v>8400</v>
      </c>
      <c r="T417" s="37" t="s">
        <v>41</v>
      </c>
      <c r="U417" s="37"/>
      <c r="V417" s="131" t="s">
        <v>148</v>
      </c>
      <c r="W417" s="221" t="s">
        <v>149</v>
      </c>
      <c r="X417" s="217"/>
    </row>
    <row r="418" spans="1:24" ht="128.25" hidden="1" customHeight="1">
      <c r="A418" s="37" t="s">
        <v>421</v>
      </c>
      <c r="B418" s="37" t="s">
        <v>2039</v>
      </c>
      <c r="C418" s="37" t="s">
        <v>2039</v>
      </c>
      <c r="D418" s="37" t="s">
        <v>2083</v>
      </c>
      <c r="E418" s="37">
        <v>20</v>
      </c>
      <c r="F418" s="37" t="s">
        <v>2084</v>
      </c>
      <c r="G418" s="37" t="s">
        <v>35</v>
      </c>
      <c r="H418" s="37" t="s">
        <v>825</v>
      </c>
      <c r="I418" s="37" t="s">
        <v>91</v>
      </c>
      <c r="J418" s="65">
        <v>40</v>
      </c>
      <c r="K418" s="65" t="s">
        <v>303</v>
      </c>
      <c r="L418" s="153"/>
      <c r="M418" s="37">
        <v>1</v>
      </c>
      <c r="N418" s="37"/>
      <c r="O418" s="37" t="s">
        <v>2053</v>
      </c>
      <c r="P418" s="37" t="s">
        <v>162</v>
      </c>
      <c r="Q418" s="60">
        <v>0</v>
      </c>
      <c r="R418" s="60">
        <v>0</v>
      </c>
      <c r="S418" s="60">
        <f t="shared" si="11"/>
        <v>0</v>
      </c>
      <c r="T418" s="37" t="s">
        <v>41</v>
      </c>
      <c r="U418" s="131" t="s">
        <v>2266</v>
      </c>
      <c r="V418" s="131" t="s">
        <v>866</v>
      </c>
      <c r="W418" s="216" t="s">
        <v>2085</v>
      </c>
      <c r="X418" s="215" t="s">
        <v>78</v>
      </c>
    </row>
    <row r="419" spans="1:24" ht="128.25" hidden="1" customHeight="1">
      <c r="A419" s="37" t="s">
        <v>421</v>
      </c>
      <c r="B419" s="37" t="s">
        <v>2039</v>
      </c>
      <c r="C419" s="37" t="s">
        <v>2039</v>
      </c>
      <c r="D419" s="37" t="s">
        <v>2083</v>
      </c>
      <c r="E419" s="37">
        <v>20</v>
      </c>
      <c r="F419" s="37" t="s">
        <v>2084</v>
      </c>
      <c r="G419" s="37" t="s">
        <v>35</v>
      </c>
      <c r="H419" s="37" t="s">
        <v>825</v>
      </c>
      <c r="I419" s="37" t="s">
        <v>91</v>
      </c>
      <c r="J419" s="65">
        <v>40</v>
      </c>
      <c r="K419" s="65" t="s">
        <v>303</v>
      </c>
      <c r="L419" s="153"/>
      <c r="M419" s="37">
        <v>1</v>
      </c>
      <c r="N419" s="37"/>
      <c r="O419" s="37" t="s">
        <v>2057</v>
      </c>
      <c r="P419" s="37" t="s">
        <v>162</v>
      </c>
      <c r="Q419" s="60">
        <v>0</v>
      </c>
      <c r="R419" s="60">
        <v>0</v>
      </c>
      <c r="S419" s="60">
        <f t="shared" si="11"/>
        <v>0</v>
      </c>
      <c r="T419" s="37" t="s">
        <v>41</v>
      </c>
      <c r="U419" s="131" t="s">
        <v>2266</v>
      </c>
      <c r="V419" s="131" t="s">
        <v>866</v>
      </c>
      <c r="W419" s="216" t="s">
        <v>2085</v>
      </c>
      <c r="X419" s="215" t="s">
        <v>78</v>
      </c>
    </row>
    <row r="420" spans="1:24" ht="128.25" hidden="1" customHeight="1">
      <c r="A420" s="37" t="s">
        <v>421</v>
      </c>
      <c r="B420" s="37" t="s">
        <v>2039</v>
      </c>
      <c r="C420" s="37" t="s">
        <v>2039</v>
      </c>
      <c r="D420" s="37" t="s">
        <v>2083</v>
      </c>
      <c r="E420" s="37">
        <v>20</v>
      </c>
      <c r="F420" s="37" t="s">
        <v>2084</v>
      </c>
      <c r="G420" s="37" t="s">
        <v>35</v>
      </c>
      <c r="H420" s="37" t="s">
        <v>825</v>
      </c>
      <c r="I420" s="37" t="s">
        <v>91</v>
      </c>
      <c r="J420" s="65">
        <v>40</v>
      </c>
      <c r="K420" s="65" t="s">
        <v>303</v>
      </c>
      <c r="L420" s="153"/>
      <c r="M420" s="37">
        <v>1</v>
      </c>
      <c r="N420" s="37">
        <v>1492815</v>
      </c>
      <c r="O420" s="37" t="s">
        <v>2052</v>
      </c>
      <c r="P420" s="37" t="s">
        <v>162</v>
      </c>
      <c r="Q420" s="60">
        <v>0</v>
      </c>
      <c r="R420" s="60">
        <v>0</v>
      </c>
      <c r="S420" s="60">
        <f t="shared" si="11"/>
        <v>0</v>
      </c>
      <c r="T420" s="37" t="s">
        <v>41</v>
      </c>
      <c r="U420" s="131" t="s">
        <v>2266</v>
      </c>
      <c r="V420" s="131" t="s">
        <v>866</v>
      </c>
      <c r="W420" s="216" t="s">
        <v>2085</v>
      </c>
      <c r="X420" s="215" t="s">
        <v>78</v>
      </c>
    </row>
    <row r="421" spans="1:24" ht="128.25" hidden="1" customHeight="1">
      <c r="A421" s="37" t="s">
        <v>421</v>
      </c>
      <c r="B421" s="37" t="s">
        <v>2039</v>
      </c>
      <c r="C421" s="37" t="s">
        <v>2039</v>
      </c>
      <c r="D421" s="37" t="s">
        <v>2083</v>
      </c>
      <c r="E421" s="37">
        <v>20</v>
      </c>
      <c r="F421" s="37" t="s">
        <v>2084</v>
      </c>
      <c r="G421" s="37" t="s">
        <v>35</v>
      </c>
      <c r="H421" s="37" t="s">
        <v>825</v>
      </c>
      <c r="I421" s="37" t="s">
        <v>91</v>
      </c>
      <c r="J421" s="65">
        <v>40</v>
      </c>
      <c r="K421" s="65" t="s">
        <v>303</v>
      </c>
      <c r="L421" s="153"/>
      <c r="M421" s="37">
        <v>1</v>
      </c>
      <c r="N421" s="37">
        <v>1568339</v>
      </c>
      <c r="O421" s="37" t="s">
        <v>2048</v>
      </c>
      <c r="P421" s="37" t="s">
        <v>162</v>
      </c>
      <c r="Q421" s="60">
        <v>0</v>
      </c>
      <c r="R421" s="60">
        <v>0</v>
      </c>
      <c r="S421" s="60">
        <f t="shared" si="11"/>
        <v>0</v>
      </c>
      <c r="T421" s="37" t="s">
        <v>41</v>
      </c>
      <c r="U421" s="299"/>
      <c r="V421" s="131" t="s">
        <v>866</v>
      </c>
      <c r="W421" s="216" t="s">
        <v>2085</v>
      </c>
      <c r="X421" s="215" t="s">
        <v>78</v>
      </c>
    </row>
    <row r="422" spans="1:24" s="42" customFormat="1" ht="128.25" hidden="1" customHeight="1">
      <c r="A422" s="12" t="s">
        <v>421</v>
      </c>
      <c r="B422" s="12" t="s">
        <v>1767</v>
      </c>
      <c r="C422" s="12" t="s">
        <v>1767</v>
      </c>
      <c r="D422" s="12" t="s">
        <v>1827</v>
      </c>
      <c r="E422" s="12">
        <v>20</v>
      </c>
      <c r="F422" s="12" t="s">
        <v>1828</v>
      </c>
      <c r="G422" s="12" t="s">
        <v>45</v>
      </c>
      <c r="H422" s="12" t="s">
        <v>36</v>
      </c>
      <c r="I422" s="12" t="s">
        <v>46</v>
      </c>
      <c r="J422" s="62">
        <v>20</v>
      </c>
      <c r="K422" s="65">
        <v>2020</v>
      </c>
      <c r="L422" s="153"/>
      <c r="M422" s="12">
        <v>1</v>
      </c>
      <c r="N422" s="12">
        <v>3150903</v>
      </c>
      <c r="O422" s="12" t="s">
        <v>1784</v>
      </c>
      <c r="P422" s="12" t="s">
        <v>40</v>
      </c>
      <c r="Q422" s="64">
        <v>0</v>
      </c>
      <c r="R422" s="64">
        <v>0</v>
      </c>
      <c r="S422" s="64">
        <f t="shared" si="11"/>
        <v>0</v>
      </c>
      <c r="T422" s="12" t="s">
        <v>41</v>
      </c>
      <c r="U422" s="210" t="s">
        <v>2235</v>
      </c>
      <c r="V422" s="131" t="s">
        <v>48</v>
      </c>
      <c r="W422" s="210" t="s">
        <v>69</v>
      </c>
      <c r="X422" s="215" t="s">
        <v>50</v>
      </c>
    </row>
    <row r="423" spans="1:24" s="42" customFormat="1" ht="128.25" hidden="1" customHeight="1">
      <c r="A423" s="12" t="s">
        <v>421</v>
      </c>
      <c r="B423" s="12" t="s">
        <v>1767</v>
      </c>
      <c r="C423" s="12" t="s">
        <v>1767</v>
      </c>
      <c r="D423" s="12" t="s">
        <v>1827</v>
      </c>
      <c r="E423" s="12">
        <v>20</v>
      </c>
      <c r="F423" s="12" t="s">
        <v>1828</v>
      </c>
      <c r="G423" s="12" t="s">
        <v>45</v>
      </c>
      <c r="H423" s="12" t="s">
        <v>36</v>
      </c>
      <c r="I423" s="12" t="s">
        <v>46</v>
      </c>
      <c r="J423" s="62">
        <v>20</v>
      </c>
      <c r="K423" s="65">
        <v>2020</v>
      </c>
      <c r="L423" s="153"/>
      <c r="M423" s="12">
        <v>1</v>
      </c>
      <c r="N423" s="12">
        <v>1892404</v>
      </c>
      <c r="O423" s="12" t="s">
        <v>1785</v>
      </c>
      <c r="P423" s="12" t="s">
        <v>40</v>
      </c>
      <c r="Q423" s="64">
        <v>0</v>
      </c>
      <c r="R423" s="64">
        <v>0</v>
      </c>
      <c r="S423" s="64">
        <f t="shared" si="11"/>
        <v>0</v>
      </c>
      <c r="T423" s="12" t="s">
        <v>41</v>
      </c>
      <c r="U423" s="210" t="s">
        <v>2235</v>
      </c>
      <c r="V423" s="131" t="s">
        <v>48</v>
      </c>
      <c r="W423" s="210" t="s">
        <v>69</v>
      </c>
      <c r="X423" s="215" t="s">
        <v>50</v>
      </c>
    </row>
    <row r="424" spans="1:24" s="42" customFormat="1" ht="128.25" hidden="1" customHeight="1">
      <c r="A424" s="12" t="s">
        <v>421</v>
      </c>
      <c r="B424" s="12" t="s">
        <v>1767</v>
      </c>
      <c r="C424" s="12" t="s">
        <v>1767</v>
      </c>
      <c r="D424" s="12" t="s">
        <v>1827</v>
      </c>
      <c r="E424" s="12">
        <v>20</v>
      </c>
      <c r="F424" s="12" t="s">
        <v>1829</v>
      </c>
      <c r="G424" s="12" t="s">
        <v>45</v>
      </c>
      <c r="H424" s="12" t="s">
        <v>36</v>
      </c>
      <c r="I424" s="12" t="s">
        <v>37</v>
      </c>
      <c r="J424" s="62">
        <v>40</v>
      </c>
      <c r="K424" s="65">
        <v>2020</v>
      </c>
      <c r="L424" s="153"/>
      <c r="M424" s="12">
        <v>1</v>
      </c>
      <c r="N424" s="12">
        <v>1306389</v>
      </c>
      <c r="O424" s="12" t="s">
        <v>1804</v>
      </c>
      <c r="P424" s="12" t="s">
        <v>107</v>
      </c>
      <c r="Q424" s="64">
        <v>0</v>
      </c>
      <c r="R424" s="64">
        <v>0</v>
      </c>
      <c r="S424" s="64">
        <f t="shared" si="11"/>
        <v>0</v>
      </c>
      <c r="T424" s="12" t="s">
        <v>41</v>
      </c>
      <c r="U424" s="210" t="s">
        <v>2235</v>
      </c>
      <c r="V424" s="131" t="s">
        <v>92</v>
      </c>
      <c r="W424" s="210" t="s">
        <v>93</v>
      </c>
      <c r="X424" s="215" t="s">
        <v>50</v>
      </c>
    </row>
    <row r="425" spans="1:24" s="42" customFormat="1" ht="128.25" hidden="1" customHeight="1">
      <c r="A425" s="12" t="s">
        <v>421</v>
      </c>
      <c r="B425" s="12" t="s">
        <v>1767</v>
      </c>
      <c r="C425" s="12" t="s">
        <v>1767</v>
      </c>
      <c r="D425" s="12" t="s">
        <v>1827</v>
      </c>
      <c r="E425" s="12">
        <v>20</v>
      </c>
      <c r="F425" s="12" t="s">
        <v>1829</v>
      </c>
      <c r="G425" s="12" t="s">
        <v>45</v>
      </c>
      <c r="H425" s="12" t="s">
        <v>36</v>
      </c>
      <c r="I425" s="12" t="s">
        <v>37</v>
      </c>
      <c r="J425" s="62">
        <v>40</v>
      </c>
      <c r="K425" s="65">
        <v>2020</v>
      </c>
      <c r="L425" s="153"/>
      <c r="M425" s="12">
        <v>1</v>
      </c>
      <c r="N425" s="12">
        <v>1567874</v>
      </c>
      <c r="O425" s="12" t="s">
        <v>1805</v>
      </c>
      <c r="P425" s="12" t="s">
        <v>107</v>
      </c>
      <c r="Q425" s="64">
        <v>0</v>
      </c>
      <c r="R425" s="64">
        <v>0</v>
      </c>
      <c r="S425" s="64">
        <f t="shared" si="11"/>
        <v>0</v>
      </c>
      <c r="T425" s="12" t="s">
        <v>41</v>
      </c>
      <c r="U425" s="210" t="s">
        <v>2235</v>
      </c>
      <c r="V425" s="131" t="s">
        <v>92</v>
      </c>
      <c r="W425" s="210" t="s">
        <v>93</v>
      </c>
      <c r="X425" s="215" t="s">
        <v>50</v>
      </c>
    </row>
    <row r="426" spans="1:24" s="42" customFormat="1" ht="128.25" hidden="1" customHeight="1">
      <c r="A426" s="12" t="s">
        <v>421</v>
      </c>
      <c r="B426" s="12" t="s">
        <v>1767</v>
      </c>
      <c r="C426" s="12" t="s">
        <v>1767</v>
      </c>
      <c r="D426" s="12" t="s">
        <v>1827</v>
      </c>
      <c r="E426" s="12">
        <v>20</v>
      </c>
      <c r="F426" s="12" t="s">
        <v>1829</v>
      </c>
      <c r="G426" s="12" t="s">
        <v>45</v>
      </c>
      <c r="H426" s="12" t="s">
        <v>36</v>
      </c>
      <c r="I426" s="12" t="s">
        <v>37</v>
      </c>
      <c r="J426" s="62">
        <v>40</v>
      </c>
      <c r="K426" s="65">
        <v>2020</v>
      </c>
      <c r="L426" s="153"/>
      <c r="M426" s="12">
        <v>1</v>
      </c>
      <c r="N426" s="12">
        <v>1485900</v>
      </c>
      <c r="O426" s="12" t="s">
        <v>1806</v>
      </c>
      <c r="P426" s="12" t="s">
        <v>107</v>
      </c>
      <c r="Q426" s="64">
        <v>0</v>
      </c>
      <c r="R426" s="64">
        <v>0</v>
      </c>
      <c r="S426" s="64">
        <f t="shared" si="11"/>
        <v>0</v>
      </c>
      <c r="T426" s="12" t="s">
        <v>41</v>
      </c>
      <c r="U426" s="210" t="s">
        <v>2235</v>
      </c>
      <c r="V426" s="131" t="s">
        <v>92</v>
      </c>
      <c r="W426" s="210" t="s">
        <v>93</v>
      </c>
      <c r="X426" s="215" t="s">
        <v>50</v>
      </c>
    </row>
    <row r="427" spans="1:24" s="42" customFormat="1" ht="128.25" hidden="1" customHeight="1">
      <c r="A427" s="12" t="s">
        <v>421</v>
      </c>
      <c r="B427" s="12" t="s">
        <v>1767</v>
      </c>
      <c r="C427" s="12" t="s">
        <v>1767</v>
      </c>
      <c r="D427" s="12" t="s">
        <v>1827</v>
      </c>
      <c r="E427" s="12">
        <v>20</v>
      </c>
      <c r="F427" s="12" t="s">
        <v>1829</v>
      </c>
      <c r="G427" s="12" t="s">
        <v>45</v>
      </c>
      <c r="H427" s="12" t="s">
        <v>36</v>
      </c>
      <c r="I427" s="12" t="s">
        <v>37</v>
      </c>
      <c r="J427" s="62">
        <v>40</v>
      </c>
      <c r="K427" s="65">
        <v>2020</v>
      </c>
      <c r="L427" s="153"/>
      <c r="M427" s="12">
        <v>1</v>
      </c>
      <c r="N427" s="12">
        <v>3150903</v>
      </c>
      <c r="O427" s="12" t="s">
        <v>1784</v>
      </c>
      <c r="P427" s="12" t="s">
        <v>40</v>
      </c>
      <c r="Q427" s="64">
        <v>0</v>
      </c>
      <c r="R427" s="64">
        <v>0</v>
      </c>
      <c r="S427" s="64">
        <f t="shared" si="11"/>
        <v>0</v>
      </c>
      <c r="T427" s="12" t="s">
        <v>41</v>
      </c>
      <c r="U427" s="210" t="s">
        <v>2235</v>
      </c>
      <c r="V427" s="131" t="s">
        <v>92</v>
      </c>
      <c r="W427" s="210" t="s">
        <v>93</v>
      </c>
      <c r="X427" s="215" t="s">
        <v>50</v>
      </c>
    </row>
    <row r="428" spans="1:24" s="42" customFormat="1" ht="128.25" hidden="1" customHeight="1">
      <c r="A428" s="12" t="s">
        <v>421</v>
      </c>
      <c r="B428" s="12" t="s">
        <v>1767</v>
      </c>
      <c r="C428" s="12" t="s">
        <v>1767</v>
      </c>
      <c r="D428" s="12" t="s">
        <v>1827</v>
      </c>
      <c r="E428" s="12">
        <v>20</v>
      </c>
      <c r="F428" s="12" t="s">
        <v>1829</v>
      </c>
      <c r="G428" s="12" t="s">
        <v>45</v>
      </c>
      <c r="H428" s="12" t="s">
        <v>36</v>
      </c>
      <c r="I428" s="12" t="s">
        <v>37</v>
      </c>
      <c r="J428" s="62">
        <v>40</v>
      </c>
      <c r="K428" s="65">
        <v>2020</v>
      </c>
      <c r="L428" s="153"/>
      <c r="M428" s="12">
        <v>1</v>
      </c>
      <c r="N428" s="12">
        <v>1892404</v>
      </c>
      <c r="O428" s="12" t="s">
        <v>1785</v>
      </c>
      <c r="P428" s="12" t="s">
        <v>40</v>
      </c>
      <c r="Q428" s="64">
        <v>0</v>
      </c>
      <c r="R428" s="64">
        <v>0</v>
      </c>
      <c r="S428" s="64">
        <f t="shared" si="11"/>
        <v>0</v>
      </c>
      <c r="T428" s="12" t="s">
        <v>41</v>
      </c>
      <c r="U428" s="210" t="s">
        <v>2235</v>
      </c>
      <c r="V428" s="131" t="s">
        <v>92</v>
      </c>
      <c r="W428" s="210" t="s">
        <v>93</v>
      </c>
      <c r="X428" s="215" t="s">
        <v>50</v>
      </c>
    </row>
    <row r="429" spans="1:24" s="42" customFormat="1" ht="128.25" hidden="1" customHeight="1">
      <c r="A429" s="12" t="s">
        <v>421</v>
      </c>
      <c r="B429" s="12" t="s">
        <v>1767</v>
      </c>
      <c r="C429" s="12" t="s">
        <v>1767</v>
      </c>
      <c r="D429" s="12" t="s">
        <v>1827</v>
      </c>
      <c r="E429" s="12">
        <v>20</v>
      </c>
      <c r="F429" s="12" t="s">
        <v>1829</v>
      </c>
      <c r="G429" s="12" t="s">
        <v>45</v>
      </c>
      <c r="H429" s="12" t="s">
        <v>36</v>
      </c>
      <c r="I429" s="12" t="s">
        <v>37</v>
      </c>
      <c r="J429" s="62">
        <v>40</v>
      </c>
      <c r="K429" s="65">
        <v>2020</v>
      </c>
      <c r="L429" s="153"/>
      <c r="M429" s="12">
        <v>1</v>
      </c>
      <c r="N429" s="12">
        <v>1437588</v>
      </c>
      <c r="O429" s="12" t="s">
        <v>1807</v>
      </c>
      <c r="P429" s="12" t="s">
        <v>107</v>
      </c>
      <c r="Q429" s="64">
        <v>0</v>
      </c>
      <c r="R429" s="64">
        <v>0</v>
      </c>
      <c r="S429" s="64">
        <f t="shared" si="11"/>
        <v>0</v>
      </c>
      <c r="T429" s="12" t="s">
        <v>41</v>
      </c>
      <c r="U429" s="210" t="s">
        <v>2235</v>
      </c>
      <c r="V429" s="131" t="s">
        <v>92</v>
      </c>
      <c r="W429" s="210" t="s">
        <v>93</v>
      </c>
      <c r="X429" s="215" t="s">
        <v>50</v>
      </c>
    </row>
    <row r="430" spans="1:24" s="42" customFormat="1" ht="128.25" hidden="1" customHeight="1">
      <c r="A430" s="12" t="s">
        <v>421</v>
      </c>
      <c r="B430" s="12" t="s">
        <v>1767</v>
      </c>
      <c r="C430" s="12" t="s">
        <v>1767</v>
      </c>
      <c r="D430" s="12" t="s">
        <v>1827</v>
      </c>
      <c r="E430" s="12">
        <v>20</v>
      </c>
      <c r="F430" s="12" t="s">
        <v>1829</v>
      </c>
      <c r="G430" s="12" t="s">
        <v>45</v>
      </c>
      <c r="H430" s="12" t="s">
        <v>36</v>
      </c>
      <c r="I430" s="12" t="s">
        <v>37</v>
      </c>
      <c r="J430" s="62">
        <v>40</v>
      </c>
      <c r="K430" s="65">
        <v>2020</v>
      </c>
      <c r="L430" s="153"/>
      <c r="M430" s="12">
        <v>1</v>
      </c>
      <c r="N430" s="12">
        <v>1489272</v>
      </c>
      <c r="O430" s="12" t="s">
        <v>1808</v>
      </c>
      <c r="P430" s="12" t="s">
        <v>107</v>
      </c>
      <c r="Q430" s="64">
        <v>0</v>
      </c>
      <c r="R430" s="64">
        <v>0</v>
      </c>
      <c r="S430" s="64">
        <f t="shared" si="11"/>
        <v>0</v>
      </c>
      <c r="T430" s="12" t="s">
        <v>41</v>
      </c>
      <c r="U430" s="210" t="s">
        <v>2235</v>
      </c>
      <c r="V430" s="131" t="s">
        <v>92</v>
      </c>
      <c r="W430" s="210" t="s">
        <v>93</v>
      </c>
      <c r="X430" s="215" t="s">
        <v>50</v>
      </c>
    </row>
    <row r="431" spans="1:24" s="42" customFormat="1" ht="128.25" hidden="1" customHeight="1">
      <c r="A431" s="12" t="s">
        <v>421</v>
      </c>
      <c r="B431" s="12" t="s">
        <v>1767</v>
      </c>
      <c r="C431" s="12" t="s">
        <v>1767</v>
      </c>
      <c r="D431" s="12" t="s">
        <v>1827</v>
      </c>
      <c r="E431" s="12">
        <v>20</v>
      </c>
      <c r="F431" s="12" t="s">
        <v>1829</v>
      </c>
      <c r="G431" s="12" t="s">
        <v>45</v>
      </c>
      <c r="H431" s="12" t="s">
        <v>36</v>
      </c>
      <c r="I431" s="12" t="s">
        <v>37</v>
      </c>
      <c r="J431" s="62">
        <v>40</v>
      </c>
      <c r="K431" s="65">
        <v>2020</v>
      </c>
      <c r="L431" s="153"/>
      <c r="M431" s="12">
        <v>1</v>
      </c>
      <c r="N431" s="12">
        <v>2273781</v>
      </c>
      <c r="O431" s="12" t="s">
        <v>1783</v>
      </c>
      <c r="P431" s="12" t="s">
        <v>107</v>
      </c>
      <c r="Q431" s="64">
        <v>0</v>
      </c>
      <c r="R431" s="64">
        <v>0</v>
      </c>
      <c r="S431" s="64">
        <f t="shared" si="11"/>
        <v>0</v>
      </c>
      <c r="T431" s="12" t="s">
        <v>41</v>
      </c>
      <c r="U431" s="210" t="s">
        <v>2235</v>
      </c>
      <c r="V431" s="131" t="s">
        <v>92</v>
      </c>
      <c r="W431" s="210" t="s">
        <v>93</v>
      </c>
      <c r="X431" s="215" t="s">
        <v>50</v>
      </c>
    </row>
    <row r="432" spans="1:24" s="42" customFormat="1" ht="128.25" hidden="1" customHeight="1">
      <c r="A432" s="12" t="s">
        <v>421</v>
      </c>
      <c r="B432" s="12" t="s">
        <v>1767</v>
      </c>
      <c r="C432" s="12" t="s">
        <v>1767</v>
      </c>
      <c r="D432" s="12" t="s">
        <v>1827</v>
      </c>
      <c r="E432" s="12">
        <v>20</v>
      </c>
      <c r="F432" s="12" t="s">
        <v>1829</v>
      </c>
      <c r="G432" s="12" t="s">
        <v>45</v>
      </c>
      <c r="H432" s="12" t="s">
        <v>36</v>
      </c>
      <c r="I432" s="12" t="s">
        <v>37</v>
      </c>
      <c r="J432" s="62">
        <v>40</v>
      </c>
      <c r="K432" s="65">
        <v>2020</v>
      </c>
      <c r="L432" s="153"/>
      <c r="M432" s="12">
        <v>1</v>
      </c>
      <c r="N432" s="12">
        <v>1531063</v>
      </c>
      <c r="O432" s="12" t="s">
        <v>1809</v>
      </c>
      <c r="P432" s="12" t="s">
        <v>107</v>
      </c>
      <c r="Q432" s="64">
        <v>0</v>
      </c>
      <c r="R432" s="64">
        <v>0</v>
      </c>
      <c r="S432" s="64">
        <f t="shared" si="11"/>
        <v>0</v>
      </c>
      <c r="T432" s="12" t="s">
        <v>41</v>
      </c>
      <c r="U432" s="210" t="s">
        <v>2235</v>
      </c>
      <c r="V432" s="131" t="s">
        <v>92</v>
      </c>
      <c r="W432" s="210" t="s">
        <v>93</v>
      </c>
      <c r="X432" s="215" t="s">
        <v>50</v>
      </c>
    </row>
    <row r="433" spans="1:24" s="42" customFormat="1" ht="128.25" hidden="1" customHeight="1">
      <c r="A433" s="12" t="s">
        <v>421</v>
      </c>
      <c r="B433" s="12" t="s">
        <v>1767</v>
      </c>
      <c r="C433" s="12" t="s">
        <v>1767</v>
      </c>
      <c r="D433" s="12" t="s">
        <v>1827</v>
      </c>
      <c r="E433" s="12">
        <v>20</v>
      </c>
      <c r="F433" s="12" t="s">
        <v>1829</v>
      </c>
      <c r="G433" s="12" t="s">
        <v>45</v>
      </c>
      <c r="H433" s="12" t="s">
        <v>36</v>
      </c>
      <c r="I433" s="12" t="s">
        <v>37</v>
      </c>
      <c r="J433" s="62">
        <v>40</v>
      </c>
      <c r="K433" s="65">
        <v>2020</v>
      </c>
      <c r="L433" s="153"/>
      <c r="M433" s="12">
        <v>1</v>
      </c>
      <c r="N433" s="12">
        <v>1568331</v>
      </c>
      <c r="O433" s="12" t="s">
        <v>1771</v>
      </c>
      <c r="P433" s="12" t="s">
        <v>107</v>
      </c>
      <c r="Q433" s="64">
        <v>0</v>
      </c>
      <c r="R433" s="64">
        <v>0</v>
      </c>
      <c r="S433" s="64">
        <f t="shared" si="11"/>
        <v>0</v>
      </c>
      <c r="T433" s="12" t="s">
        <v>41</v>
      </c>
      <c r="U433" s="210" t="s">
        <v>2235</v>
      </c>
      <c r="V433" s="131" t="s">
        <v>92</v>
      </c>
      <c r="W433" s="210" t="s">
        <v>93</v>
      </c>
      <c r="X433" s="215" t="s">
        <v>50</v>
      </c>
    </row>
    <row r="434" spans="1:24" s="42" customFormat="1" ht="128.25" hidden="1" customHeight="1">
      <c r="A434" s="12" t="s">
        <v>421</v>
      </c>
      <c r="B434" s="12" t="s">
        <v>1767</v>
      </c>
      <c r="C434" s="12" t="s">
        <v>1767</v>
      </c>
      <c r="D434" s="12" t="s">
        <v>1827</v>
      </c>
      <c r="E434" s="12">
        <v>20</v>
      </c>
      <c r="F434" s="12" t="s">
        <v>1829</v>
      </c>
      <c r="G434" s="12" t="s">
        <v>45</v>
      </c>
      <c r="H434" s="12" t="s">
        <v>36</v>
      </c>
      <c r="I434" s="12" t="s">
        <v>37</v>
      </c>
      <c r="J434" s="62">
        <v>40</v>
      </c>
      <c r="K434" s="65">
        <v>2020</v>
      </c>
      <c r="L434" s="153"/>
      <c r="M434" s="12">
        <v>1</v>
      </c>
      <c r="N434" s="12">
        <v>1509978</v>
      </c>
      <c r="O434" s="12" t="s">
        <v>1799</v>
      </c>
      <c r="P434" s="12" t="s">
        <v>107</v>
      </c>
      <c r="Q434" s="64">
        <v>0</v>
      </c>
      <c r="R434" s="64">
        <v>0</v>
      </c>
      <c r="S434" s="64">
        <f t="shared" si="11"/>
        <v>0</v>
      </c>
      <c r="T434" s="12" t="s">
        <v>41</v>
      </c>
      <c r="U434" s="210" t="s">
        <v>2235</v>
      </c>
      <c r="V434" s="131" t="s">
        <v>92</v>
      </c>
      <c r="W434" s="210" t="s">
        <v>93</v>
      </c>
      <c r="X434" s="215" t="s">
        <v>50</v>
      </c>
    </row>
    <row r="435" spans="1:24" s="42" customFormat="1" ht="128.25" hidden="1" customHeight="1">
      <c r="A435" s="12" t="s">
        <v>421</v>
      </c>
      <c r="B435" s="12" t="s">
        <v>1767</v>
      </c>
      <c r="C435" s="12" t="s">
        <v>1767</v>
      </c>
      <c r="D435" s="12" t="s">
        <v>1827</v>
      </c>
      <c r="E435" s="12">
        <v>20</v>
      </c>
      <c r="F435" s="12" t="s">
        <v>1829</v>
      </c>
      <c r="G435" s="12" t="s">
        <v>45</v>
      </c>
      <c r="H435" s="12" t="s">
        <v>36</v>
      </c>
      <c r="I435" s="12" t="s">
        <v>37</v>
      </c>
      <c r="J435" s="62">
        <v>40</v>
      </c>
      <c r="K435" s="65">
        <v>2020</v>
      </c>
      <c r="L435" s="153"/>
      <c r="M435" s="12">
        <v>1</v>
      </c>
      <c r="N435" s="12">
        <v>1518199</v>
      </c>
      <c r="O435" s="12" t="s">
        <v>1815</v>
      </c>
      <c r="P435" s="12" t="s">
        <v>107</v>
      </c>
      <c r="Q435" s="64">
        <v>0</v>
      </c>
      <c r="R435" s="64">
        <v>0</v>
      </c>
      <c r="S435" s="64">
        <f t="shared" si="11"/>
        <v>0</v>
      </c>
      <c r="T435" s="12" t="s">
        <v>41</v>
      </c>
      <c r="U435" s="210" t="s">
        <v>2235</v>
      </c>
      <c r="V435" s="131" t="s">
        <v>92</v>
      </c>
      <c r="W435" s="210" t="s">
        <v>93</v>
      </c>
      <c r="X435" s="215" t="s">
        <v>50</v>
      </c>
    </row>
    <row r="436" spans="1:24" s="42" customFormat="1" ht="128.25" hidden="1" customHeight="1">
      <c r="A436" s="12" t="s">
        <v>421</v>
      </c>
      <c r="B436" s="12" t="s">
        <v>1767</v>
      </c>
      <c r="C436" s="12" t="s">
        <v>1767</v>
      </c>
      <c r="D436" s="12" t="s">
        <v>1827</v>
      </c>
      <c r="E436" s="12">
        <v>20</v>
      </c>
      <c r="F436" s="12" t="s">
        <v>1829</v>
      </c>
      <c r="G436" s="12" t="s">
        <v>45</v>
      </c>
      <c r="H436" s="12" t="s">
        <v>36</v>
      </c>
      <c r="I436" s="12" t="s">
        <v>37</v>
      </c>
      <c r="J436" s="62">
        <v>40</v>
      </c>
      <c r="K436" s="65">
        <v>2020</v>
      </c>
      <c r="L436" s="153"/>
      <c r="M436" s="12">
        <v>1</v>
      </c>
      <c r="N436" s="12">
        <v>2114439</v>
      </c>
      <c r="O436" s="12" t="s">
        <v>1816</v>
      </c>
      <c r="P436" s="12" t="s">
        <v>107</v>
      </c>
      <c r="Q436" s="64">
        <v>0</v>
      </c>
      <c r="R436" s="64">
        <v>0</v>
      </c>
      <c r="S436" s="64">
        <f t="shared" si="11"/>
        <v>0</v>
      </c>
      <c r="T436" s="12" t="s">
        <v>41</v>
      </c>
      <c r="U436" s="210" t="s">
        <v>2235</v>
      </c>
      <c r="V436" s="131" t="s">
        <v>92</v>
      </c>
      <c r="W436" s="210" t="s">
        <v>93</v>
      </c>
      <c r="X436" s="215" t="s">
        <v>50</v>
      </c>
    </row>
    <row r="437" spans="1:24" s="42" customFormat="1" ht="128.25" hidden="1" customHeight="1">
      <c r="A437" s="12" t="s">
        <v>421</v>
      </c>
      <c r="B437" s="12" t="s">
        <v>1767</v>
      </c>
      <c r="C437" s="12" t="s">
        <v>1767</v>
      </c>
      <c r="D437" s="12" t="s">
        <v>1827</v>
      </c>
      <c r="E437" s="12">
        <v>20</v>
      </c>
      <c r="F437" s="12" t="s">
        <v>1829</v>
      </c>
      <c r="G437" s="12" t="s">
        <v>45</v>
      </c>
      <c r="H437" s="12" t="s">
        <v>36</v>
      </c>
      <c r="I437" s="12" t="s">
        <v>37</v>
      </c>
      <c r="J437" s="62">
        <v>40</v>
      </c>
      <c r="K437" s="65">
        <v>2020</v>
      </c>
      <c r="L437" s="153"/>
      <c r="M437" s="12">
        <v>1</v>
      </c>
      <c r="N437" s="12">
        <v>1953465</v>
      </c>
      <c r="O437" s="12" t="s">
        <v>1830</v>
      </c>
      <c r="P437" s="12" t="s">
        <v>107</v>
      </c>
      <c r="Q437" s="64">
        <v>0</v>
      </c>
      <c r="R437" s="64">
        <v>0</v>
      </c>
      <c r="S437" s="64">
        <f t="shared" si="11"/>
        <v>0</v>
      </c>
      <c r="T437" s="12" t="s">
        <v>41</v>
      </c>
      <c r="U437" s="210" t="s">
        <v>2235</v>
      </c>
      <c r="V437" s="131" t="s">
        <v>92</v>
      </c>
      <c r="W437" s="210" t="s">
        <v>93</v>
      </c>
      <c r="X437" s="215" t="s">
        <v>50</v>
      </c>
    </row>
    <row r="438" spans="1:24" s="42" customFormat="1" ht="128.25" hidden="1" customHeight="1">
      <c r="A438" s="12" t="s">
        <v>421</v>
      </c>
      <c r="B438" s="12" t="s">
        <v>1767</v>
      </c>
      <c r="C438" s="12" t="s">
        <v>1767</v>
      </c>
      <c r="D438" s="12" t="s">
        <v>1827</v>
      </c>
      <c r="E438" s="12">
        <v>20</v>
      </c>
      <c r="F438" s="12" t="s">
        <v>1829</v>
      </c>
      <c r="G438" s="12" t="s">
        <v>45</v>
      </c>
      <c r="H438" s="12" t="s">
        <v>36</v>
      </c>
      <c r="I438" s="12" t="s">
        <v>37</v>
      </c>
      <c r="J438" s="62">
        <v>40</v>
      </c>
      <c r="K438" s="65">
        <v>2020</v>
      </c>
      <c r="L438" s="153"/>
      <c r="M438" s="12">
        <v>1</v>
      </c>
      <c r="N438" s="12">
        <v>1074655</v>
      </c>
      <c r="O438" s="12" t="s">
        <v>1831</v>
      </c>
      <c r="P438" s="12" t="s">
        <v>107</v>
      </c>
      <c r="Q438" s="64">
        <v>0</v>
      </c>
      <c r="R438" s="64">
        <v>0</v>
      </c>
      <c r="S438" s="64">
        <f t="shared" si="11"/>
        <v>0</v>
      </c>
      <c r="T438" s="12" t="s">
        <v>41</v>
      </c>
      <c r="U438" s="210" t="s">
        <v>2235</v>
      </c>
      <c r="V438" s="131" t="s">
        <v>92</v>
      </c>
      <c r="W438" s="210" t="s">
        <v>93</v>
      </c>
      <c r="X438" s="215" t="s">
        <v>50</v>
      </c>
    </row>
    <row r="439" spans="1:24" s="42" customFormat="1" ht="128.25" hidden="1" customHeight="1">
      <c r="A439" s="12" t="s">
        <v>421</v>
      </c>
      <c r="B439" s="12" t="s">
        <v>1767</v>
      </c>
      <c r="C439" s="12" t="s">
        <v>1767</v>
      </c>
      <c r="D439" s="12" t="s">
        <v>1827</v>
      </c>
      <c r="E439" s="12">
        <v>20</v>
      </c>
      <c r="F439" s="12" t="s">
        <v>1829</v>
      </c>
      <c r="G439" s="12" t="s">
        <v>45</v>
      </c>
      <c r="H439" s="12" t="s">
        <v>36</v>
      </c>
      <c r="I439" s="12" t="s">
        <v>37</v>
      </c>
      <c r="J439" s="62">
        <v>40</v>
      </c>
      <c r="K439" s="65">
        <v>2020</v>
      </c>
      <c r="L439" s="153"/>
      <c r="M439" s="12">
        <v>1</v>
      </c>
      <c r="N439" s="12">
        <v>1901791</v>
      </c>
      <c r="O439" s="12" t="s">
        <v>1781</v>
      </c>
      <c r="P439" s="12" t="s">
        <v>107</v>
      </c>
      <c r="Q439" s="64">
        <v>0</v>
      </c>
      <c r="R439" s="64">
        <v>0</v>
      </c>
      <c r="S439" s="64">
        <f t="shared" si="11"/>
        <v>0</v>
      </c>
      <c r="T439" s="12" t="s">
        <v>41</v>
      </c>
      <c r="U439" s="210" t="s">
        <v>2235</v>
      </c>
      <c r="V439" s="131" t="s">
        <v>92</v>
      </c>
      <c r="W439" s="210" t="s">
        <v>93</v>
      </c>
      <c r="X439" s="215" t="s">
        <v>50</v>
      </c>
    </row>
    <row r="440" spans="1:24" ht="128.25" hidden="1" customHeight="1">
      <c r="A440" s="12" t="s">
        <v>421</v>
      </c>
      <c r="B440" s="12" t="s">
        <v>1767</v>
      </c>
      <c r="C440" s="12" t="s">
        <v>1768</v>
      </c>
      <c r="D440" s="12" t="s">
        <v>1773</v>
      </c>
      <c r="E440" s="12">
        <v>15</v>
      </c>
      <c r="F440" s="12" t="s">
        <v>1776</v>
      </c>
      <c r="G440" s="12" t="s">
        <v>35</v>
      </c>
      <c r="H440" s="12" t="s">
        <v>310</v>
      </c>
      <c r="I440" s="12" t="s">
        <v>37</v>
      </c>
      <c r="J440" s="62">
        <v>16</v>
      </c>
      <c r="K440" s="65" t="s">
        <v>1777</v>
      </c>
      <c r="L440" s="153"/>
      <c r="M440" s="12">
        <v>1</v>
      </c>
      <c r="N440" s="12">
        <v>1509978</v>
      </c>
      <c r="O440" s="12" t="s">
        <v>1772</v>
      </c>
      <c r="P440" s="12" t="s">
        <v>107</v>
      </c>
      <c r="Q440" s="64">
        <v>3950</v>
      </c>
      <c r="R440" s="64">
        <f>800+(625*3)</f>
        <v>2675</v>
      </c>
      <c r="S440" s="64">
        <f t="shared" si="11"/>
        <v>6625</v>
      </c>
      <c r="T440" s="12" t="s">
        <v>41</v>
      </c>
      <c r="U440" s="210" t="s">
        <v>2235</v>
      </c>
      <c r="V440" s="216" t="s">
        <v>184</v>
      </c>
      <c r="W440" s="210" t="s">
        <v>799</v>
      </c>
      <c r="X440" s="99"/>
    </row>
    <row r="441" spans="1:24" ht="128.25" hidden="1" customHeight="1">
      <c r="A441" s="12" t="s">
        <v>421</v>
      </c>
      <c r="B441" s="12" t="s">
        <v>1767</v>
      </c>
      <c r="C441" s="12" t="s">
        <v>1768</v>
      </c>
      <c r="D441" s="12" t="s">
        <v>1773</v>
      </c>
      <c r="E441" s="12">
        <v>15</v>
      </c>
      <c r="F441" s="12" t="s">
        <v>1776</v>
      </c>
      <c r="G441" s="12" t="s">
        <v>35</v>
      </c>
      <c r="H441" s="12" t="s">
        <v>310</v>
      </c>
      <c r="I441" s="12" t="s">
        <v>37</v>
      </c>
      <c r="J441" s="62">
        <v>16</v>
      </c>
      <c r="K441" s="65" t="s">
        <v>1777</v>
      </c>
      <c r="L441" s="153"/>
      <c r="M441" s="12">
        <v>1</v>
      </c>
      <c r="N441" s="12">
        <v>1568331</v>
      </c>
      <c r="O441" s="12" t="s">
        <v>1771</v>
      </c>
      <c r="P441" s="12" t="s">
        <v>107</v>
      </c>
      <c r="Q441" s="64">
        <v>3950</v>
      </c>
      <c r="R441" s="64">
        <f>800+(625*3)</f>
        <v>2675</v>
      </c>
      <c r="S441" s="64">
        <f t="shared" si="11"/>
        <v>6625</v>
      </c>
      <c r="T441" s="12" t="s">
        <v>41</v>
      </c>
      <c r="U441" s="210" t="s">
        <v>2235</v>
      </c>
      <c r="V441" s="216" t="s">
        <v>184</v>
      </c>
      <c r="W441" s="210" t="s">
        <v>799</v>
      </c>
      <c r="X441" s="99"/>
    </row>
    <row r="442" spans="1:24" ht="128.25" hidden="1" customHeight="1">
      <c r="A442" s="37" t="s">
        <v>421</v>
      </c>
      <c r="B442" s="37" t="s">
        <v>577</v>
      </c>
      <c r="C442" s="37" t="s">
        <v>577</v>
      </c>
      <c r="D442" s="37" t="s">
        <v>578</v>
      </c>
      <c r="E442" s="37">
        <v>20</v>
      </c>
      <c r="F442" s="37" t="s">
        <v>579</v>
      </c>
      <c r="G442" s="37" t="s">
        <v>35</v>
      </c>
      <c r="H442" s="12" t="s">
        <v>36</v>
      </c>
      <c r="I442" s="37" t="s">
        <v>37</v>
      </c>
      <c r="J442" s="37" t="s">
        <v>580</v>
      </c>
      <c r="K442" s="65"/>
      <c r="L442" s="153"/>
      <c r="M442" s="37">
        <v>1</v>
      </c>
      <c r="N442" s="37">
        <v>1567993</v>
      </c>
      <c r="O442" s="37" t="s">
        <v>581</v>
      </c>
      <c r="P442" s="37" t="s">
        <v>582</v>
      </c>
      <c r="Q442" s="60">
        <v>2100</v>
      </c>
      <c r="R442" s="60">
        <v>875</v>
      </c>
      <c r="S442" s="60">
        <f t="shared" si="11"/>
        <v>2975</v>
      </c>
      <c r="T442" s="60" t="s">
        <v>41</v>
      </c>
      <c r="U442" s="37"/>
      <c r="V442" s="131" t="s">
        <v>48</v>
      </c>
      <c r="W442" s="221" t="s">
        <v>188</v>
      </c>
      <c r="X442" s="217"/>
    </row>
    <row r="443" spans="1:24" ht="128.25" hidden="1" customHeight="1">
      <c r="A443" s="37" t="s">
        <v>421</v>
      </c>
      <c r="B443" s="37" t="s">
        <v>577</v>
      </c>
      <c r="C443" s="37" t="s">
        <v>577</v>
      </c>
      <c r="D443" s="37" t="s">
        <v>578</v>
      </c>
      <c r="E443" s="37">
        <v>20</v>
      </c>
      <c r="F443" s="37" t="s">
        <v>583</v>
      </c>
      <c r="G443" s="37" t="s">
        <v>35</v>
      </c>
      <c r="H443" s="37" t="s">
        <v>310</v>
      </c>
      <c r="I443" s="37" t="s">
        <v>37</v>
      </c>
      <c r="J443" s="37" t="s">
        <v>584</v>
      </c>
      <c r="K443" s="65"/>
      <c r="L443" s="153"/>
      <c r="M443" s="37">
        <v>1</v>
      </c>
      <c r="N443" s="37">
        <v>1567993</v>
      </c>
      <c r="O443" s="37" t="s">
        <v>581</v>
      </c>
      <c r="P443" s="37" t="s">
        <v>582</v>
      </c>
      <c r="Q443" s="60">
        <v>11110</v>
      </c>
      <c r="R443" s="60">
        <v>14600</v>
      </c>
      <c r="S443" s="60">
        <f t="shared" si="11"/>
        <v>25710</v>
      </c>
      <c r="T443" s="60" t="s">
        <v>41</v>
      </c>
      <c r="U443" s="37"/>
      <c r="V443" s="131" t="s">
        <v>48</v>
      </c>
      <c r="W443" s="221" t="s">
        <v>188</v>
      </c>
      <c r="X443" s="217"/>
    </row>
    <row r="444" spans="1:24" ht="128.25" hidden="1" customHeight="1">
      <c r="A444" s="37" t="s">
        <v>421</v>
      </c>
      <c r="B444" s="37" t="s">
        <v>577</v>
      </c>
      <c r="C444" s="37" t="s">
        <v>577</v>
      </c>
      <c r="D444" s="37" t="s">
        <v>578</v>
      </c>
      <c r="E444" s="37">
        <v>20</v>
      </c>
      <c r="F444" s="37" t="s">
        <v>585</v>
      </c>
      <c r="G444" s="37" t="s">
        <v>35</v>
      </c>
      <c r="H444" s="37" t="s">
        <v>310</v>
      </c>
      <c r="I444" s="37" t="s">
        <v>37</v>
      </c>
      <c r="J444" s="37" t="s">
        <v>586</v>
      </c>
      <c r="K444" s="65"/>
      <c r="L444" s="153"/>
      <c r="M444" s="37">
        <v>1</v>
      </c>
      <c r="N444" s="37">
        <v>1567993</v>
      </c>
      <c r="O444" s="37" t="s">
        <v>581</v>
      </c>
      <c r="P444" s="37" t="s">
        <v>582</v>
      </c>
      <c r="Q444" s="60">
        <v>4725</v>
      </c>
      <c r="R444" s="60">
        <v>625</v>
      </c>
      <c r="S444" s="60">
        <f t="shared" si="11"/>
        <v>5350</v>
      </c>
      <c r="T444" s="37" t="s">
        <v>41</v>
      </c>
      <c r="U444" s="37"/>
      <c r="V444" s="131" t="s">
        <v>48</v>
      </c>
      <c r="W444" s="221" t="s">
        <v>188</v>
      </c>
      <c r="X444" s="217"/>
    </row>
    <row r="445" spans="1:24" ht="128.25" hidden="1" customHeight="1">
      <c r="A445" s="37" t="s">
        <v>421</v>
      </c>
      <c r="B445" s="37" t="s">
        <v>577</v>
      </c>
      <c r="C445" s="37" t="s">
        <v>577</v>
      </c>
      <c r="D445" s="37" t="s">
        <v>578</v>
      </c>
      <c r="E445" s="37">
        <v>20</v>
      </c>
      <c r="F445" s="37" t="s">
        <v>585</v>
      </c>
      <c r="G445" s="37" t="s">
        <v>35</v>
      </c>
      <c r="H445" s="37" t="s">
        <v>310</v>
      </c>
      <c r="I445" s="37" t="s">
        <v>37</v>
      </c>
      <c r="J445" s="37" t="s">
        <v>586</v>
      </c>
      <c r="K445" s="65"/>
      <c r="L445" s="153"/>
      <c r="M445" s="37">
        <v>1</v>
      </c>
      <c r="N445" s="37">
        <v>1491477</v>
      </c>
      <c r="O445" s="37" t="s">
        <v>587</v>
      </c>
      <c r="P445" s="37" t="s">
        <v>588</v>
      </c>
      <c r="Q445" s="60">
        <v>4725</v>
      </c>
      <c r="R445" s="60">
        <v>625</v>
      </c>
      <c r="S445" s="60">
        <f t="shared" si="11"/>
        <v>5350</v>
      </c>
      <c r="T445" s="37" t="s">
        <v>41</v>
      </c>
      <c r="U445" s="37"/>
      <c r="V445" s="131" t="s">
        <v>48</v>
      </c>
      <c r="W445" s="221" t="s">
        <v>188</v>
      </c>
      <c r="X445" s="217"/>
    </row>
    <row r="446" spans="1:24" ht="128.25" hidden="1" customHeight="1">
      <c r="A446" s="37" t="s">
        <v>421</v>
      </c>
      <c r="B446" s="37" t="s">
        <v>577</v>
      </c>
      <c r="C446" s="37" t="s">
        <v>577</v>
      </c>
      <c r="D446" s="37" t="s">
        <v>578</v>
      </c>
      <c r="E446" s="37">
        <v>20</v>
      </c>
      <c r="F446" s="37" t="s">
        <v>589</v>
      </c>
      <c r="G446" s="37" t="s">
        <v>35</v>
      </c>
      <c r="H446" s="12" t="s">
        <v>36</v>
      </c>
      <c r="I446" s="37" t="s">
        <v>37</v>
      </c>
      <c r="J446" s="37" t="s">
        <v>580</v>
      </c>
      <c r="K446" s="65"/>
      <c r="L446" s="153"/>
      <c r="M446" s="37">
        <v>1</v>
      </c>
      <c r="N446" s="37">
        <v>1567993</v>
      </c>
      <c r="O446" s="37" t="s">
        <v>581</v>
      </c>
      <c r="P446" s="37" t="s">
        <v>582</v>
      </c>
      <c r="Q446" s="60">
        <v>2100</v>
      </c>
      <c r="R446" s="60">
        <v>875</v>
      </c>
      <c r="S446" s="60">
        <f t="shared" si="11"/>
        <v>2975</v>
      </c>
      <c r="T446" s="60" t="s">
        <v>41</v>
      </c>
      <c r="U446" s="37"/>
      <c r="V446" s="131" t="s">
        <v>48</v>
      </c>
      <c r="W446" s="221" t="s">
        <v>188</v>
      </c>
      <c r="X446" s="217"/>
    </row>
    <row r="447" spans="1:24" s="42" customFormat="1" ht="128.25" hidden="1" customHeight="1">
      <c r="A447" s="12" t="s">
        <v>421</v>
      </c>
      <c r="B447" s="12" t="s">
        <v>577</v>
      </c>
      <c r="C447" s="12" t="s">
        <v>577</v>
      </c>
      <c r="D447" s="12" t="s">
        <v>590</v>
      </c>
      <c r="E447" s="12">
        <v>20</v>
      </c>
      <c r="F447" s="237" t="s">
        <v>276</v>
      </c>
      <c r="G447" s="12" t="s">
        <v>45</v>
      </c>
      <c r="H447" s="12" t="s">
        <v>36</v>
      </c>
      <c r="I447" s="12" t="s">
        <v>46</v>
      </c>
      <c r="J447" s="12" t="s">
        <v>591</v>
      </c>
      <c r="K447" s="65"/>
      <c r="L447" s="153"/>
      <c r="M447" s="12">
        <v>1</v>
      </c>
      <c r="N447" s="12">
        <v>1816331</v>
      </c>
      <c r="O447" s="12" t="s">
        <v>592</v>
      </c>
      <c r="P447" s="12" t="s">
        <v>40</v>
      </c>
      <c r="Q447" s="64">
        <v>0</v>
      </c>
      <c r="R447" s="64">
        <v>0</v>
      </c>
      <c r="S447" s="64">
        <f t="shared" si="11"/>
        <v>0</v>
      </c>
      <c r="T447" s="64" t="s">
        <v>41</v>
      </c>
      <c r="U447" s="210" t="s">
        <v>2235</v>
      </c>
      <c r="V447" s="210" t="s">
        <v>148</v>
      </c>
      <c r="W447" s="221" t="s">
        <v>93</v>
      </c>
      <c r="X447" s="215" t="s">
        <v>58</v>
      </c>
    </row>
    <row r="448" spans="1:24" s="42" customFormat="1" ht="128.25" hidden="1" customHeight="1">
      <c r="A448" s="12" t="s">
        <v>421</v>
      </c>
      <c r="B448" s="12" t="s">
        <v>577</v>
      </c>
      <c r="C448" s="12" t="s">
        <v>577</v>
      </c>
      <c r="D448" s="12" t="s">
        <v>590</v>
      </c>
      <c r="E448" s="12">
        <v>20</v>
      </c>
      <c r="F448" s="237" t="s">
        <v>276</v>
      </c>
      <c r="G448" s="12" t="s">
        <v>45</v>
      </c>
      <c r="H448" s="12" t="s">
        <v>36</v>
      </c>
      <c r="I448" s="12" t="s">
        <v>46</v>
      </c>
      <c r="J448" s="12" t="s">
        <v>591</v>
      </c>
      <c r="K448" s="65"/>
      <c r="L448" s="153"/>
      <c r="M448" s="12">
        <v>1</v>
      </c>
      <c r="N448" s="12">
        <v>2089649</v>
      </c>
      <c r="O448" s="12" t="s">
        <v>593</v>
      </c>
      <c r="P448" s="12" t="s">
        <v>40</v>
      </c>
      <c r="Q448" s="64">
        <v>0</v>
      </c>
      <c r="R448" s="64">
        <v>0</v>
      </c>
      <c r="S448" s="64">
        <f t="shared" si="11"/>
        <v>0</v>
      </c>
      <c r="T448" s="64" t="s">
        <v>41</v>
      </c>
      <c r="U448" s="210" t="s">
        <v>2235</v>
      </c>
      <c r="V448" s="210" t="s">
        <v>148</v>
      </c>
      <c r="W448" s="221" t="s">
        <v>93</v>
      </c>
      <c r="X448" s="215" t="s">
        <v>58</v>
      </c>
    </row>
    <row r="449" spans="1:24" s="42" customFormat="1" ht="128.25" hidden="1" customHeight="1">
      <c r="A449" s="12" t="s">
        <v>421</v>
      </c>
      <c r="B449" s="12" t="s">
        <v>577</v>
      </c>
      <c r="C449" s="12" t="s">
        <v>577</v>
      </c>
      <c r="D449" s="12" t="s">
        <v>590</v>
      </c>
      <c r="E449" s="12">
        <v>20</v>
      </c>
      <c r="F449" s="237" t="s">
        <v>276</v>
      </c>
      <c r="G449" s="12" t="s">
        <v>45</v>
      </c>
      <c r="H449" s="12" t="s">
        <v>36</v>
      </c>
      <c r="I449" s="12" t="s">
        <v>46</v>
      </c>
      <c r="J449" s="12" t="s">
        <v>591</v>
      </c>
      <c r="K449" s="65"/>
      <c r="L449" s="153"/>
      <c r="M449" s="12">
        <v>1</v>
      </c>
      <c r="N449" s="12">
        <v>1579514</v>
      </c>
      <c r="O449" s="12" t="s">
        <v>594</v>
      </c>
      <c r="P449" s="12" t="s">
        <v>40</v>
      </c>
      <c r="Q449" s="64">
        <v>0</v>
      </c>
      <c r="R449" s="64">
        <v>0</v>
      </c>
      <c r="S449" s="64">
        <f t="shared" si="11"/>
        <v>0</v>
      </c>
      <c r="T449" s="64" t="s">
        <v>41</v>
      </c>
      <c r="U449" s="210" t="s">
        <v>2235</v>
      </c>
      <c r="V449" s="210" t="s">
        <v>148</v>
      </c>
      <c r="W449" s="221" t="s">
        <v>93</v>
      </c>
      <c r="X449" s="215" t="s">
        <v>58</v>
      </c>
    </row>
    <row r="450" spans="1:24" s="42" customFormat="1" ht="128.25" hidden="1" customHeight="1">
      <c r="A450" s="12" t="s">
        <v>421</v>
      </c>
      <c r="B450" s="12" t="s">
        <v>577</v>
      </c>
      <c r="C450" s="12" t="s">
        <v>577</v>
      </c>
      <c r="D450" s="12" t="s">
        <v>590</v>
      </c>
      <c r="E450" s="12">
        <v>20</v>
      </c>
      <c r="F450" s="237" t="s">
        <v>276</v>
      </c>
      <c r="G450" s="12" t="s">
        <v>45</v>
      </c>
      <c r="H450" s="12" t="s">
        <v>36</v>
      </c>
      <c r="I450" s="12" t="s">
        <v>46</v>
      </c>
      <c r="J450" s="12" t="s">
        <v>591</v>
      </c>
      <c r="K450" s="65"/>
      <c r="L450" s="153"/>
      <c r="M450" s="12">
        <v>1</v>
      </c>
      <c r="N450" s="12">
        <v>1531703</v>
      </c>
      <c r="O450" s="12" t="s">
        <v>595</v>
      </c>
      <c r="P450" s="12" t="s">
        <v>596</v>
      </c>
      <c r="Q450" s="64">
        <v>0</v>
      </c>
      <c r="R450" s="64">
        <v>0</v>
      </c>
      <c r="S450" s="64">
        <f t="shared" si="11"/>
        <v>0</v>
      </c>
      <c r="T450" s="64" t="s">
        <v>41</v>
      </c>
      <c r="U450" s="210" t="s">
        <v>2235</v>
      </c>
      <c r="V450" s="210" t="s">
        <v>148</v>
      </c>
      <c r="W450" s="221" t="s">
        <v>93</v>
      </c>
      <c r="X450" s="215" t="s">
        <v>58</v>
      </c>
    </row>
    <row r="451" spans="1:24" s="42" customFormat="1" ht="128.25" hidden="1" customHeight="1">
      <c r="A451" s="12" t="s">
        <v>421</v>
      </c>
      <c r="B451" s="12" t="s">
        <v>577</v>
      </c>
      <c r="C451" s="12" t="s">
        <v>577</v>
      </c>
      <c r="D451" s="12" t="s">
        <v>590</v>
      </c>
      <c r="E451" s="12">
        <v>20</v>
      </c>
      <c r="F451" s="237" t="s">
        <v>276</v>
      </c>
      <c r="G451" s="12" t="s">
        <v>45</v>
      </c>
      <c r="H451" s="12" t="s">
        <v>36</v>
      </c>
      <c r="I451" s="12" t="s">
        <v>46</v>
      </c>
      <c r="J451" s="12" t="s">
        <v>591</v>
      </c>
      <c r="K451" s="65"/>
      <c r="L451" s="153"/>
      <c r="M451" s="12">
        <v>1</v>
      </c>
      <c r="N451" s="12">
        <v>1491556</v>
      </c>
      <c r="O451" s="12" t="s">
        <v>597</v>
      </c>
      <c r="P451" s="12" t="s">
        <v>598</v>
      </c>
      <c r="Q451" s="64">
        <v>0</v>
      </c>
      <c r="R451" s="64">
        <v>0</v>
      </c>
      <c r="S451" s="64">
        <f t="shared" si="11"/>
        <v>0</v>
      </c>
      <c r="T451" s="64" t="s">
        <v>41</v>
      </c>
      <c r="U451" s="210" t="s">
        <v>2235</v>
      </c>
      <c r="V451" s="210" t="s">
        <v>148</v>
      </c>
      <c r="W451" s="221" t="s">
        <v>93</v>
      </c>
      <c r="X451" s="215" t="s">
        <v>58</v>
      </c>
    </row>
    <row r="452" spans="1:24" s="42" customFormat="1" ht="128.25" hidden="1" customHeight="1">
      <c r="A452" s="12" t="s">
        <v>421</v>
      </c>
      <c r="B452" s="12" t="s">
        <v>577</v>
      </c>
      <c r="C452" s="12" t="s">
        <v>577</v>
      </c>
      <c r="D452" s="12" t="s">
        <v>590</v>
      </c>
      <c r="E452" s="12">
        <v>20</v>
      </c>
      <c r="F452" s="237" t="s">
        <v>276</v>
      </c>
      <c r="G452" s="12" t="s">
        <v>45</v>
      </c>
      <c r="H452" s="12" t="s">
        <v>36</v>
      </c>
      <c r="I452" s="12" t="s">
        <v>46</v>
      </c>
      <c r="J452" s="12" t="s">
        <v>591</v>
      </c>
      <c r="K452" s="65"/>
      <c r="L452" s="153"/>
      <c r="M452" s="12">
        <v>1</v>
      </c>
      <c r="N452" s="12">
        <v>3004381</v>
      </c>
      <c r="O452" s="12" t="s">
        <v>599</v>
      </c>
      <c r="P452" s="12" t="s">
        <v>40</v>
      </c>
      <c r="Q452" s="64">
        <v>0</v>
      </c>
      <c r="R452" s="64">
        <v>0</v>
      </c>
      <c r="S452" s="64">
        <f t="shared" ref="S452:S515" si="12">(R452+Q452)*M452</f>
        <v>0</v>
      </c>
      <c r="T452" s="64" t="s">
        <v>41</v>
      </c>
      <c r="U452" s="210" t="s">
        <v>2235</v>
      </c>
      <c r="V452" s="210" t="s">
        <v>148</v>
      </c>
      <c r="W452" s="221" t="s">
        <v>93</v>
      </c>
      <c r="X452" s="215" t="s">
        <v>58</v>
      </c>
    </row>
    <row r="453" spans="1:24" s="42" customFormat="1" ht="128.25" hidden="1" customHeight="1">
      <c r="A453" s="12" t="s">
        <v>421</v>
      </c>
      <c r="B453" s="12" t="s">
        <v>577</v>
      </c>
      <c r="C453" s="12" t="s">
        <v>577</v>
      </c>
      <c r="D453" s="12" t="s">
        <v>590</v>
      </c>
      <c r="E453" s="12">
        <v>20</v>
      </c>
      <c r="F453" s="237" t="s">
        <v>276</v>
      </c>
      <c r="G453" s="12" t="s">
        <v>45</v>
      </c>
      <c r="H453" s="12" t="s">
        <v>36</v>
      </c>
      <c r="I453" s="12" t="s">
        <v>46</v>
      </c>
      <c r="J453" s="12" t="s">
        <v>591</v>
      </c>
      <c r="K453" s="65"/>
      <c r="L453" s="153"/>
      <c r="M453" s="12">
        <v>1</v>
      </c>
      <c r="N453" s="12">
        <v>1583054</v>
      </c>
      <c r="O453" s="12" t="s">
        <v>600</v>
      </c>
      <c r="P453" s="12" t="s">
        <v>40</v>
      </c>
      <c r="Q453" s="64">
        <v>0</v>
      </c>
      <c r="R453" s="64">
        <v>0</v>
      </c>
      <c r="S453" s="64">
        <f t="shared" si="12"/>
        <v>0</v>
      </c>
      <c r="T453" s="64" t="s">
        <v>41</v>
      </c>
      <c r="U453" s="210" t="s">
        <v>2235</v>
      </c>
      <c r="V453" s="210" t="s">
        <v>148</v>
      </c>
      <c r="W453" s="221" t="s">
        <v>93</v>
      </c>
      <c r="X453" s="215" t="s">
        <v>58</v>
      </c>
    </row>
    <row r="454" spans="1:24" s="42" customFormat="1" ht="128.25" hidden="1" customHeight="1">
      <c r="A454" s="12" t="s">
        <v>421</v>
      </c>
      <c r="B454" s="12" t="s">
        <v>577</v>
      </c>
      <c r="C454" s="12" t="s">
        <v>577</v>
      </c>
      <c r="D454" s="12" t="s">
        <v>590</v>
      </c>
      <c r="E454" s="12">
        <v>20</v>
      </c>
      <c r="F454" s="237" t="s">
        <v>276</v>
      </c>
      <c r="G454" s="12" t="s">
        <v>45</v>
      </c>
      <c r="H454" s="12" t="s">
        <v>36</v>
      </c>
      <c r="I454" s="12" t="s">
        <v>46</v>
      </c>
      <c r="J454" s="12" t="s">
        <v>591</v>
      </c>
      <c r="K454" s="65"/>
      <c r="L454" s="153"/>
      <c r="M454" s="12">
        <v>1</v>
      </c>
      <c r="N454" s="12">
        <v>1493320</v>
      </c>
      <c r="O454" s="12" t="s">
        <v>601</v>
      </c>
      <c r="P454" s="12" t="s">
        <v>598</v>
      </c>
      <c r="Q454" s="64">
        <v>0</v>
      </c>
      <c r="R454" s="64">
        <v>0</v>
      </c>
      <c r="S454" s="64">
        <f t="shared" si="12"/>
        <v>0</v>
      </c>
      <c r="T454" s="64" t="s">
        <v>41</v>
      </c>
      <c r="U454" s="210" t="s">
        <v>2235</v>
      </c>
      <c r="V454" s="210" t="s">
        <v>148</v>
      </c>
      <c r="W454" s="221" t="s">
        <v>93</v>
      </c>
      <c r="X454" s="215" t="s">
        <v>58</v>
      </c>
    </row>
    <row r="455" spans="1:24" s="42" customFormat="1" ht="128.25" hidden="1" customHeight="1">
      <c r="A455" s="12" t="s">
        <v>421</v>
      </c>
      <c r="B455" s="12" t="s">
        <v>577</v>
      </c>
      <c r="C455" s="12" t="s">
        <v>577</v>
      </c>
      <c r="D455" s="12" t="s">
        <v>590</v>
      </c>
      <c r="E455" s="12">
        <v>20</v>
      </c>
      <c r="F455" s="237" t="s">
        <v>276</v>
      </c>
      <c r="G455" s="12" t="s">
        <v>45</v>
      </c>
      <c r="H455" s="12" t="s">
        <v>36</v>
      </c>
      <c r="I455" s="12" t="s">
        <v>46</v>
      </c>
      <c r="J455" s="12" t="s">
        <v>591</v>
      </c>
      <c r="K455" s="65"/>
      <c r="L455" s="153"/>
      <c r="M455" s="12">
        <v>1</v>
      </c>
      <c r="N455" s="12">
        <v>1242351</v>
      </c>
      <c r="O455" s="12" t="s">
        <v>602</v>
      </c>
      <c r="P455" s="12" t="s">
        <v>598</v>
      </c>
      <c r="Q455" s="64">
        <v>0</v>
      </c>
      <c r="R455" s="64">
        <v>0</v>
      </c>
      <c r="S455" s="64">
        <f t="shared" si="12"/>
        <v>0</v>
      </c>
      <c r="T455" s="64" t="s">
        <v>41</v>
      </c>
      <c r="U455" s="210" t="s">
        <v>2235</v>
      </c>
      <c r="V455" s="210" t="s">
        <v>148</v>
      </c>
      <c r="W455" s="221" t="s">
        <v>93</v>
      </c>
      <c r="X455" s="215" t="s">
        <v>58</v>
      </c>
    </row>
    <row r="456" spans="1:24" s="42" customFormat="1" ht="128.25" hidden="1" customHeight="1">
      <c r="A456" s="12" t="s">
        <v>421</v>
      </c>
      <c r="B456" s="12" t="s">
        <v>577</v>
      </c>
      <c r="C456" s="12" t="s">
        <v>577</v>
      </c>
      <c r="D456" s="12" t="s">
        <v>590</v>
      </c>
      <c r="E456" s="12">
        <v>20</v>
      </c>
      <c r="F456" s="237" t="s">
        <v>276</v>
      </c>
      <c r="G456" s="12" t="s">
        <v>45</v>
      </c>
      <c r="H456" s="12" t="s">
        <v>36</v>
      </c>
      <c r="I456" s="12" t="s">
        <v>46</v>
      </c>
      <c r="J456" s="12" t="s">
        <v>591</v>
      </c>
      <c r="K456" s="65"/>
      <c r="L456" s="153"/>
      <c r="M456" s="12">
        <v>1</v>
      </c>
      <c r="N456" s="12">
        <v>1569066</v>
      </c>
      <c r="O456" s="12" t="s">
        <v>603</v>
      </c>
      <c r="P456" s="12" t="s">
        <v>598</v>
      </c>
      <c r="Q456" s="64">
        <v>0</v>
      </c>
      <c r="R456" s="64">
        <v>0</v>
      </c>
      <c r="S456" s="64">
        <f t="shared" si="12"/>
        <v>0</v>
      </c>
      <c r="T456" s="64" t="s">
        <v>41</v>
      </c>
      <c r="U456" s="210" t="s">
        <v>2235</v>
      </c>
      <c r="V456" s="210" t="s">
        <v>148</v>
      </c>
      <c r="W456" s="221" t="s">
        <v>93</v>
      </c>
      <c r="X456" s="215" t="s">
        <v>58</v>
      </c>
    </row>
    <row r="457" spans="1:24" s="42" customFormat="1" ht="128.25" hidden="1" customHeight="1">
      <c r="A457" s="12" t="s">
        <v>421</v>
      </c>
      <c r="B457" s="12" t="s">
        <v>577</v>
      </c>
      <c r="C457" s="12" t="s">
        <v>577</v>
      </c>
      <c r="D457" s="12" t="s">
        <v>590</v>
      </c>
      <c r="E457" s="12">
        <v>20</v>
      </c>
      <c r="F457" s="12" t="s">
        <v>604</v>
      </c>
      <c r="G457" s="12" t="s">
        <v>45</v>
      </c>
      <c r="H457" s="12" t="s">
        <v>36</v>
      </c>
      <c r="I457" s="12" t="s">
        <v>46</v>
      </c>
      <c r="J457" s="12">
        <v>30</v>
      </c>
      <c r="K457" s="65"/>
      <c r="L457" s="153"/>
      <c r="M457" s="12">
        <v>1</v>
      </c>
      <c r="N457" s="12">
        <v>1816331</v>
      </c>
      <c r="O457" s="12" t="s">
        <v>592</v>
      </c>
      <c r="P457" s="12" t="s">
        <v>40</v>
      </c>
      <c r="Q457" s="64">
        <v>0</v>
      </c>
      <c r="R457" s="64">
        <v>0</v>
      </c>
      <c r="S457" s="64">
        <f t="shared" si="12"/>
        <v>0</v>
      </c>
      <c r="T457" s="64" t="s">
        <v>41</v>
      </c>
      <c r="U457" s="210" t="s">
        <v>2235</v>
      </c>
      <c r="V457" s="210" t="s">
        <v>148</v>
      </c>
      <c r="W457" s="221" t="s">
        <v>93</v>
      </c>
      <c r="X457" s="215" t="s">
        <v>58</v>
      </c>
    </row>
    <row r="458" spans="1:24" s="42" customFormat="1" ht="128.25" hidden="1" customHeight="1">
      <c r="A458" s="12" t="s">
        <v>421</v>
      </c>
      <c r="B458" s="12" t="s">
        <v>577</v>
      </c>
      <c r="C458" s="12" t="s">
        <v>577</v>
      </c>
      <c r="D458" s="12" t="s">
        <v>590</v>
      </c>
      <c r="E458" s="12">
        <v>20</v>
      </c>
      <c r="F458" s="12" t="s">
        <v>604</v>
      </c>
      <c r="G458" s="12" t="s">
        <v>45</v>
      </c>
      <c r="H458" s="12" t="s">
        <v>36</v>
      </c>
      <c r="I458" s="12" t="s">
        <v>46</v>
      </c>
      <c r="J458" s="12">
        <v>30</v>
      </c>
      <c r="K458" s="65"/>
      <c r="L458" s="153"/>
      <c r="M458" s="12">
        <v>1</v>
      </c>
      <c r="N458" s="12">
        <v>2089649</v>
      </c>
      <c r="O458" s="12" t="s">
        <v>593</v>
      </c>
      <c r="P458" s="12" t="s">
        <v>40</v>
      </c>
      <c r="Q458" s="64">
        <v>0</v>
      </c>
      <c r="R458" s="64">
        <v>0</v>
      </c>
      <c r="S458" s="64">
        <f t="shared" si="12"/>
        <v>0</v>
      </c>
      <c r="T458" s="64" t="s">
        <v>41</v>
      </c>
      <c r="U458" s="210" t="s">
        <v>2235</v>
      </c>
      <c r="V458" s="210" t="s">
        <v>148</v>
      </c>
      <c r="W458" s="221" t="s">
        <v>93</v>
      </c>
      <c r="X458" s="215" t="s">
        <v>58</v>
      </c>
    </row>
    <row r="459" spans="1:24" s="42" customFormat="1" ht="128.25" hidden="1" customHeight="1">
      <c r="A459" s="12" t="s">
        <v>421</v>
      </c>
      <c r="B459" s="12" t="s">
        <v>577</v>
      </c>
      <c r="C459" s="12" t="s">
        <v>577</v>
      </c>
      <c r="D459" s="12" t="s">
        <v>590</v>
      </c>
      <c r="E459" s="12">
        <v>20</v>
      </c>
      <c r="F459" s="12" t="s">
        <v>604</v>
      </c>
      <c r="G459" s="12" t="s">
        <v>45</v>
      </c>
      <c r="H459" s="12" t="s">
        <v>36</v>
      </c>
      <c r="I459" s="12" t="s">
        <v>46</v>
      </c>
      <c r="J459" s="12">
        <v>30</v>
      </c>
      <c r="K459" s="65"/>
      <c r="L459" s="153"/>
      <c r="M459" s="12">
        <v>1</v>
      </c>
      <c r="N459" s="12">
        <v>1579514</v>
      </c>
      <c r="O459" s="12" t="s">
        <v>594</v>
      </c>
      <c r="P459" s="12" t="s">
        <v>40</v>
      </c>
      <c r="Q459" s="64">
        <v>0</v>
      </c>
      <c r="R459" s="64">
        <v>0</v>
      </c>
      <c r="S459" s="64">
        <f t="shared" si="12"/>
        <v>0</v>
      </c>
      <c r="T459" s="64" t="s">
        <v>41</v>
      </c>
      <c r="U459" s="210" t="s">
        <v>2235</v>
      </c>
      <c r="V459" s="210" t="s">
        <v>148</v>
      </c>
      <c r="W459" s="221" t="s">
        <v>93</v>
      </c>
      <c r="X459" s="215" t="s">
        <v>58</v>
      </c>
    </row>
    <row r="460" spans="1:24" s="42" customFormat="1" ht="128.25" hidden="1" customHeight="1">
      <c r="A460" s="12" t="s">
        <v>421</v>
      </c>
      <c r="B460" s="12" t="s">
        <v>577</v>
      </c>
      <c r="C460" s="12" t="s">
        <v>577</v>
      </c>
      <c r="D460" s="12" t="s">
        <v>590</v>
      </c>
      <c r="E460" s="12">
        <v>20</v>
      </c>
      <c r="F460" s="12" t="s">
        <v>604</v>
      </c>
      <c r="G460" s="12" t="s">
        <v>45</v>
      </c>
      <c r="H460" s="12" t="s">
        <v>36</v>
      </c>
      <c r="I460" s="12" t="s">
        <v>46</v>
      </c>
      <c r="J460" s="12">
        <v>30</v>
      </c>
      <c r="K460" s="65"/>
      <c r="L460" s="153"/>
      <c r="M460" s="12">
        <v>1</v>
      </c>
      <c r="N460" s="12">
        <v>1531703</v>
      </c>
      <c r="O460" s="12" t="s">
        <v>595</v>
      </c>
      <c r="P460" s="12" t="s">
        <v>596</v>
      </c>
      <c r="Q460" s="64">
        <v>0</v>
      </c>
      <c r="R460" s="64">
        <v>0</v>
      </c>
      <c r="S460" s="64">
        <f t="shared" si="12"/>
        <v>0</v>
      </c>
      <c r="T460" s="64" t="s">
        <v>41</v>
      </c>
      <c r="U460" s="210" t="s">
        <v>2235</v>
      </c>
      <c r="V460" s="210" t="s">
        <v>148</v>
      </c>
      <c r="W460" s="221" t="s">
        <v>93</v>
      </c>
      <c r="X460" s="215" t="s">
        <v>58</v>
      </c>
    </row>
    <row r="461" spans="1:24" s="42" customFormat="1" ht="128.25" hidden="1" customHeight="1">
      <c r="A461" s="12" t="s">
        <v>421</v>
      </c>
      <c r="B461" s="12" t="s">
        <v>577</v>
      </c>
      <c r="C461" s="12" t="s">
        <v>577</v>
      </c>
      <c r="D461" s="12" t="s">
        <v>590</v>
      </c>
      <c r="E461" s="12">
        <v>20</v>
      </c>
      <c r="F461" s="12" t="s">
        <v>604</v>
      </c>
      <c r="G461" s="12" t="s">
        <v>45</v>
      </c>
      <c r="H461" s="12" t="s">
        <v>36</v>
      </c>
      <c r="I461" s="12" t="s">
        <v>46</v>
      </c>
      <c r="J461" s="12">
        <v>30</v>
      </c>
      <c r="K461" s="65"/>
      <c r="L461" s="153"/>
      <c r="M461" s="12">
        <v>1</v>
      </c>
      <c r="N461" s="12">
        <v>1491556</v>
      </c>
      <c r="O461" s="12" t="s">
        <v>597</v>
      </c>
      <c r="P461" s="12" t="s">
        <v>598</v>
      </c>
      <c r="Q461" s="64">
        <v>0</v>
      </c>
      <c r="R461" s="64">
        <v>0</v>
      </c>
      <c r="S461" s="64">
        <f t="shared" si="12"/>
        <v>0</v>
      </c>
      <c r="T461" s="64" t="s">
        <v>41</v>
      </c>
      <c r="U461" s="210" t="s">
        <v>2235</v>
      </c>
      <c r="V461" s="210" t="s">
        <v>148</v>
      </c>
      <c r="W461" s="221" t="s">
        <v>93</v>
      </c>
      <c r="X461" s="215" t="s">
        <v>58</v>
      </c>
    </row>
    <row r="462" spans="1:24" s="42" customFormat="1" ht="128.25" hidden="1" customHeight="1">
      <c r="A462" s="12" t="s">
        <v>421</v>
      </c>
      <c r="B462" s="12" t="s">
        <v>577</v>
      </c>
      <c r="C462" s="12" t="s">
        <v>577</v>
      </c>
      <c r="D462" s="12" t="s">
        <v>590</v>
      </c>
      <c r="E462" s="12">
        <v>20</v>
      </c>
      <c r="F462" s="12" t="s">
        <v>604</v>
      </c>
      <c r="G462" s="12" t="s">
        <v>45</v>
      </c>
      <c r="H462" s="12" t="s">
        <v>36</v>
      </c>
      <c r="I462" s="12" t="s">
        <v>46</v>
      </c>
      <c r="J462" s="12">
        <v>30</v>
      </c>
      <c r="K462" s="65"/>
      <c r="L462" s="153"/>
      <c r="M462" s="12">
        <v>1</v>
      </c>
      <c r="N462" s="12">
        <v>3004381</v>
      </c>
      <c r="O462" s="12" t="s">
        <v>599</v>
      </c>
      <c r="P462" s="12" t="s">
        <v>40</v>
      </c>
      <c r="Q462" s="64">
        <v>0</v>
      </c>
      <c r="R462" s="64">
        <v>0</v>
      </c>
      <c r="S462" s="64">
        <f t="shared" si="12"/>
        <v>0</v>
      </c>
      <c r="T462" s="64" t="s">
        <v>41</v>
      </c>
      <c r="U462" s="210" t="s">
        <v>2235</v>
      </c>
      <c r="V462" s="210" t="s">
        <v>148</v>
      </c>
      <c r="W462" s="221" t="s">
        <v>93</v>
      </c>
      <c r="X462" s="215" t="s">
        <v>58</v>
      </c>
    </row>
    <row r="463" spans="1:24" s="42" customFormat="1" ht="128.25" hidden="1" customHeight="1">
      <c r="A463" s="12" t="s">
        <v>421</v>
      </c>
      <c r="B463" s="12" t="s">
        <v>577</v>
      </c>
      <c r="C463" s="12" t="s">
        <v>577</v>
      </c>
      <c r="D463" s="12" t="s">
        <v>590</v>
      </c>
      <c r="E463" s="12">
        <v>20</v>
      </c>
      <c r="F463" s="12" t="s">
        <v>604</v>
      </c>
      <c r="G463" s="12" t="s">
        <v>45</v>
      </c>
      <c r="H463" s="12" t="s">
        <v>36</v>
      </c>
      <c r="I463" s="12" t="s">
        <v>46</v>
      </c>
      <c r="J463" s="12">
        <v>30</v>
      </c>
      <c r="K463" s="65"/>
      <c r="L463" s="153"/>
      <c r="M463" s="12">
        <v>1</v>
      </c>
      <c r="N463" s="12">
        <v>1583054</v>
      </c>
      <c r="O463" s="12" t="s">
        <v>600</v>
      </c>
      <c r="P463" s="12" t="s">
        <v>40</v>
      </c>
      <c r="Q463" s="64">
        <v>0</v>
      </c>
      <c r="R463" s="64">
        <v>0</v>
      </c>
      <c r="S463" s="64">
        <f t="shared" si="12"/>
        <v>0</v>
      </c>
      <c r="T463" s="64" t="s">
        <v>41</v>
      </c>
      <c r="U463" s="210" t="s">
        <v>2235</v>
      </c>
      <c r="V463" s="210" t="s">
        <v>148</v>
      </c>
      <c r="W463" s="221" t="s">
        <v>93</v>
      </c>
      <c r="X463" s="215" t="s">
        <v>58</v>
      </c>
    </row>
    <row r="464" spans="1:24" s="42" customFormat="1" ht="128.25" hidden="1" customHeight="1">
      <c r="A464" s="12" t="s">
        <v>421</v>
      </c>
      <c r="B464" s="12" t="s">
        <v>577</v>
      </c>
      <c r="C464" s="12" t="s">
        <v>577</v>
      </c>
      <c r="D464" s="12" t="s">
        <v>590</v>
      </c>
      <c r="E464" s="12">
        <v>20</v>
      </c>
      <c r="F464" s="12" t="s">
        <v>604</v>
      </c>
      <c r="G464" s="12" t="s">
        <v>45</v>
      </c>
      <c r="H464" s="12" t="s">
        <v>36</v>
      </c>
      <c r="I464" s="12" t="s">
        <v>46</v>
      </c>
      <c r="J464" s="12">
        <v>30</v>
      </c>
      <c r="K464" s="65"/>
      <c r="L464" s="153"/>
      <c r="M464" s="12">
        <v>1</v>
      </c>
      <c r="N464" s="12">
        <v>1493320</v>
      </c>
      <c r="O464" s="12" t="s">
        <v>601</v>
      </c>
      <c r="P464" s="12" t="s">
        <v>598</v>
      </c>
      <c r="Q464" s="64">
        <v>0</v>
      </c>
      <c r="R464" s="64">
        <v>0</v>
      </c>
      <c r="S464" s="64">
        <f t="shared" si="12"/>
        <v>0</v>
      </c>
      <c r="T464" s="64" t="s">
        <v>41</v>
      </c>
      <c r="U464" s="210" t="s">
        <v>2235</v>
      </c>
      <c r="V464" s="210" t="s">
        <v>148</v>
      </c>
      <c r="W464" s="221" t="s">
        <v>93</v>
      </c>
      <c r="X464" s="215" t="s">
        <v>58</v>
      </c>
    </row>
    <row r="465" spans="1:24" s="42" customFormat="1" ht="128.25" hidden="1" customHeight="1">
      <c r="A465" s="12" t="s">
        <v>421</v>
      </c>
      <c r="B465" s="12" t="s">
        <v>577</v>
      </c>
      <c r="C465" s="12" t="s">
        <v>577</v>
      </c>
      <c r="D465" s="12" t="s">
        <v>590</v>
      </c>
      <c r="E465" s="12">
        <v>20</v>
      </c>
      <c r="F465" s="12" t="s">
        <v>604</v>
      </c>
      <c r="G465" s="12" t="s">
        <v>45</v>
      </c>
      <c r="H465" s="12" t="s">
        <v>36</v>
      </c>
      <c r="I465" s="12" t="s">
        <v>46</v>
      </c>
      <c r="J465" s="12">
        <v>30</v>
      </c>
      <c r="K465" s="65"/>
      <c r="L465" s="153"/>
      <c r="M465" s="12">
        <v>1</v>
      </c>
      <c r="N465" s="12">
        <v>1242351</v>
      </c>
      <c r="O465" s="12" t="s">
        <v>602</v>
      </c>
      <c r="P465" s="12" t="s">
        <v>598</v>
      </c>
      <c r="Q465" s="64">
        <v>0</v>
      </c>
      <c r="R465" s="64">
        <v>0</v>
      </c>
      <c r="S465" s="64">
        <f t="shared" si="12"/>
        <v>0</v>
      </c>
      <c r="T465" s="64" t="s">
        <v>41</v>
      </c>
      <c r="U465" s="210" t="s">
        <v>2235</v>
      </c>
      <c r="V465" s="210" t="s">
        <v>148</v>
      </c>
      <c r="W465" s="221" t="s">
        <v>93</v>
      </c>
      <c r="X465" s="215" t="s">
        <v>58</v>
      </c>
    </row>
    <row r="466" spans="1:24" s="42" customFormat="1" ht="128.25" hidden="1" customHeight="1">
      <c r="A466" s="12" t="s">
        <v>421</v>
      </c>
      <c r="B466" s="12" t="s">
        <v>577</v>
      </c>
      <c r="C466" s="12" t="s">
        <v>577</v>
      </c>
      <c r="D466" s="12" t="s">
        <v>590</v>
      </c>
      <c r="E466" s="12">
        <v>20</v>
      </c>
      <c r="F466" s="12" t="s">
        <v>604</v>
      </c>
      <c r="G466" s="12" t="s">
        <v>45</v>
      </c>
      <c r="H466" s="12" t="s">
        <v>36</v>
      </c>
      <c r="I466" s="12" t="s">
        <v>46</v>
      </c>
      <c r="J466" s="12">
        <v>30</v>
      </c>
      <c r="K466" s="65"/>
      <c r="L466" s="153"/>
      <c r="M466" s="12">
        <v>1</v>
      </c>
      <c r="N466" s="12">
        <v>1569066</v>
      </c>
      <c r="O466" s="12" t="s">
        <v>603</v>
      </c>
      <c r="P466" s="12" t="s">
        <v>598</v>
      </c>
      <c r="Q466" s="64">
        <v>0</v>
      </c>
      <c r="R466" s="64">
        <v>0</v>
      </c>
      <c r="S466" s="64">
        <f t="shared" si="12"/>
        <v>0</v>
      </c>
      <c r="T466" s="64" t="s">
        <v>41</v>
      </c>
      <c r="U466" s="210" t="s">
        <v>2235</v>
      </c>
      <c r="V466" s="210" t="s">
        <v>148</v>
      </c>
      <c r="W466" s="221" t="s">
        <v>93</v>
      </c>
      <c r="X466" s="215" t="s">
        <v>58</v>
      </c>
    </row>
    <row r="467" spans="1:24" ht="128.25" hidden="1" customHeight="1">
      <c r="A467" s="37" t="s">
        <v>421</v>
      </c>
      <c r="B467" s="37" t="s">
        <v>577</v>
      </c>
      <c r="C467" s="37" t="s">
        <v>577</v>
      </c>
      <c r="D467" s="37" t="s">
        <v>605</v>
      </c>
      <c r="E467" s="37">
        <v>20</v>
      </c>
      <c r="F467" s="37" t="s">
        <v>606</v>
      </c>
      <c r="G467" s="37" t="s">
        <v>35</v>
      </c>
      <c r="H467" s="37" t="s">
        <v>310</v>
      </c>
      <c r="I467" s="37" t="s">
        <v>37</v>
      </c>
      <c r="J467" s="37" t="s">
        <v>580</v>
      </c>
      <c r="K467" s="65">
        <v>44105</v>
      </c>
      <c r="L467" s="153"/>
      <c r="M467" s="37">
        <v>1</v>
      </c>
      <c r="N467" s="37">
        <v>1531703</v>
      </c>
      <c r="O467" s="37" t="s">
        <v>595</v>
      </c>
      <c r="P467" s="37" t="s">
        <v>596</v>
      </c>
      <c r="Q467" s="60">
        <v>3950</v>
      </c>
      <c r="R467" s="60">
        <v>9700</v>
      </c>
      <c r="S467" s="60">
        <f t="shared" si="12"/>
        <v>13650</v>
      </c>
      <c r="T467" s="60" t="s">
        <v>41</v>
      </c>
      <c r="U467" s="37"/>
      <c r="V467" s="216" t="s">
        <v>56</v>
      </c>
      <c r="W467" s="262" t="s">
        <v>57</v>
      </c>
      <c r="X467" s="217"/>
    </row>
    <row r="468" spans="1:24" ht="128.25" hidden="1" customHeight="1">
      <c r="A468" s="37" t="s">
        <v>421</v>
      </c>
      <c r="B468" s="37" t="s">
        <v>577</v>
      </c>
      <c r="C468" s="37" t="s">
        <v>577</v>
      </c>
      <c r="D468" s="37" t="s">
        <v>605</v>
      </c>
      <c r="E468" s="37">
        <v>20</v>
      </c>
      <c r="F468" s="37" t="s">
        <v>606</v>
      </c>
      <c r="G468" s="37" t="s">
        <v>35</v>
      </c>
      <c r="H468" s="37" t="s">
        <v>310</v>
      </c>
      <c r="I468" s="37" t="s">
        <v>37</v>
      </c>
      <c r="J468" s="37" t="s">
        <v>580</v>
      </c>
      <c r="K468" s="65">
        <v>44105</v>
      </c>
      <c r="L468" s="153"/>
      <c r="M468" s="37">
        <v>2</v>
      </c>
      <c r="N468" s="274"/>
      <c r="O468" s="274"/>
      <c r="P468" s="274"/>
      <c r="Q468" s="60">
        <v>3950</v>
      </c>
      <c r="R468" s="60">
        <v>9700</v>
      </c>
      <c r="S468" s="60">
        <f t="shared" si="12"/>
        <v>27300</v>
      </c>
      <c r="T468" s="60" t="s">
        <v>41</v>
      </c>
      <c r="U468" s="37"/>
      <c r="V468" s="216" t="s">
        <v>56</v>
      </c>
      <c r="W468" s="262" t="s">
        <v>57</v>
      </c>
      <c r="X468" s="217"/>
    </row>
    <row r="469" spans="1:24" ht="128.25" hidden="1" customHeight="1">
      <c r="A469" s="37" t="s">
        <v>421</v>
      </c>
      <c r="B469" s="37" t="s">
        <v>577</v>
      </c>
      <c r="C469" s="37" t="s">
        <v>577</v>
      </c>
      <c r="D469" s="37" t="s">
        <v>607</v>
      </c>
      <c r="E469" s="37">
        <v>20</v>
      </c>
      <c r="F469" s="37" t="s">
        <v>608</v>
      </c>
      <c r="G469" s="37" t="s">
        <v>145</v>
      </c>
      <c r="H469" s="37" t="s">
        <v>609</v>
      </c>
      <c r="I469" s="37" t="s">
        <v>46</v>
      </c>
      <c r="J469" s="37">
        <v>120</v>
      </c>
      <c r="K469" s="65">
        <v>44044</v>
      </c>
      <c r="L469" s="201" t="s">
        <v>610</v>
      </c>
      <c r="M469" s="37">
        <v>1</v>
      </c>
      <c r="N469" s="37">
        <v>1491477</v>
      </c>
      <c r="O469" s="37" t="s">
        <v>587</v>
      </c>
      <c r="P469" s="37" t="s">
        <v>611</v>
      </c>
      <c r="Q469" s="60">
        <v>0</v>
      </c>
      <c r="R469" s="60">
        <v>0</v>
      </c>
      <c r="S469" s="60">
        <f t="shared" si="12"/>
        <v>0</v>
      </c>
      <c r="T469" s="37" t="s">
        <v>145</v>
      </c>
      <c r="U469" s="37"/>
      <c r="V469" s="131" t="s">
        <v>48</v>
      </c>
      <c r="W469" s="131" t="s">
        <v>188</v>
      </c>
      <c r="X469" s="217"/>
    </row>
    <row r="470" spans="1:24" ht="128.25" hidden="1" customHeight="1">
      <c r="A470" s="37" t="s">
        <v>421</v>
      </c>
      <c r="B470" s="37" t="s">
        <v>577</v>
      </c>
      <c r="C470" s="37" t="s">
        <v>577</v>
      </c>
      <c r="D470" s="37" t="s">
        <v>612</v>
      </c>
      <c r="E470" s="37">
        <v>12</v>
      </c>
      <c r="F470" s="37" t="s">
        <v>608</v>
      </c>
      <c r="G470" s="37" t="s">
        <v>145</v>
      </c>
      <c r="H470" s="12" t="s">
        <v>36</v>
      </c>
      <c r="I470" s="37" t="s">
        <v>46</v>
      </c>
      <c r="J470" s="37">
        <v>120</v>
      </c>
      <c r="K470" s="65">
        <v>44075</v>
      </c>
      <c r="L470" s="201" t="s">
        <v>610</v>
      </c>
      <c r="M470" s="37">
        <v>1</v>
      </c>
      <c r="N470" s="37">
        <v>1300882</v>
      </c>
      <c r="O470" s="37" t="s">
        <v>613</v>
      </c>
      <c r="P470" s="37" t="s">
        <v>582</v>
      </c>
      <c r="Q470" s="60">
        <v>0</v>
      </c>
      <c r="R470" s="60">
        <v>0</v>
      </c>
      <c r="S470" s="60">
        <f t="shared" si="12"/>
        <v>0</v>
      </c>
      <c r="T470" s="37" t="s">
        <v>145</v>
      </c>
      <c r="U470" s="37"/>
      <c r="V470" s="131" t="s">
        <v>148</v>
      </c>
      <c r="W470" s="131" t="s">
        <v>149</v>
      </c>
      <c r="X470" s="217"/>
    </row>
    <row r="471" spans="1:24" ht="128.25" hidden="1" customHeight="1">
      <c r="A471" s="37" t="s">
        <v>421</v>
      </c>
      <c r="B471" s="37" t="s">
        <v>577</v>
      </c>
      <c r="C471" s="37" t="s">
        <v>577</v>
      </c>
      <c r="D471" s="37" t="s">
        <v>614</v>
      </c>
      <c r="E471" s="37">
        <v>12</v>
      </c>
      <c r="F471" s="37" t="s">
        <v>608</v>
      </c>
      <c r="G471" s="37" t="s">
        <v>145</v>
      </c>
      <c r="H471" s="37" t="s">
        <v>609</v>
      </c>
      <c r="I471" s="37" t="s">
        <v>37</v>
      </c>
      <c r="J471" s="37">
        <v>372</v>
      </c>
      <c r="K471" s="65" t="s">
        <v>615</v>
      </c>
      <c r="L471" s="201" t="s">
        <v>385</v>
      </c>
      <c r="M471" s="37">
        <v>1</v>
      </c>
      <c r="N471" s="37">
        <v>1491054</v>
      </c>
      <c r="O471" s="37" t="s">
        <v>616</v>
      </c>
      <c r="P471" s="37" t="s">
        <v>596</v>
      </c>
      <c r="Q471" s="60">
        <v>0</v>
      </c>
      <c r="R471" s="60">
        <v>0</v>
      </c>
      <c r="S471" s="60">
        <f t="shared" si="12"/>
        <v>0</v>
      </c>
      <c r="T471" s="37" t="s">
        <v>145</v>
      </c>
      <c r="U471" s="37"/>
      <c r="V471" s="131" t="s">
        <v>148</v>
      </c>
      <c r="W471" s="131" t="s">
        <v>149</v>
      </c>
      <c r="X471" s="217"/>
    </row>
    <row r="472" spans="1:24" ht="114" hidden="1" customHeight="1">
      <c r="A472" s="37" t="s">
        <v>30</v>
      </c>
      <c r="B472" s="37" t="s">
        <v>51</v>
      </c>
      <c r="C472" s="37" t="s">
        <v>51</v>
      </c>
      <c r="D472" s="37" t="s">
        <v>89</v>
      </c>
      <c r="E472" s="37">
        <v>12</v>
      </c>
      <c r="F472" s="37" t="s">
        <v>90</v>
      </c>
      <c r="G472" s="37" t="s">
        <v>45</v>
      </c>
      <c r="H472" s="12" t="s">
        <v>36</v>
      </c>
      <c r="I472" s="37" t="s">
        <v>91</v>
      </c>
      <c r="J472" s="37">
        <v>21</v>
      </c>
      <c r="K472" s="65">
        <v>2020</v>
      </c>
      <c r="L472" s="153"/>
      <c r="M472" s="37">
        <v>4</v>
      </c>
      <c r="N472" s="37" t="s">
        <v>54</v>
      </c>
      <c r="O472" s="37" t="s">
        <v>54</v>
      </c>
      <c r="P472" s="37" t="s">
        <v>62</v>
      </c>
      <c r="Q472" s="60">
        <v>0</v>
      </c>
      <c r="R472" s="60">
        <v>0</v>
      </c>
      <c r="S472" s="60">
        <f t="shared" si="12"/>
        <v>0</v>
      </c>
      <c r="T472" s="37" t="s">
        <v>41</v>
      </c>
      <c r="U472" s="131" t="s">
        <v>2267</v>
      </c>
      <c r="V472" s="131" t="s">
        <v>92</v>
      </c>
      <c r="W472" s="131" t="s">
        <v>93</v>
      </c>
      <c r="X472" s="215" t="s">
        <v>50</v>
      </c>
    </row>
    <row r="473" spans="1:24" ht="85.5" hidden="1" customHeight="1">
      <c r="A473" s="37" t="s">
        <v>30</v>
      </c>
      <c r="B473" s="37" t="s">
        <v>284</v>
      </c>
      <c r="C473" s="37" t="s">
        <v>284</v>
      </c>
      <c r="D473" s="37" t="s">
        <v>285</v>
      </c>
      <c r="E473" s="37">
        <v>15</v>
      </c>
      <c r="F473" s="37" t="s">
        <v>286</v>
      </c>
      <c r="G473" s="37" t="s">
        <v>45</v>
      </c>
      <c r="H473" s="37" t="s">
        <v>287</v>
      </c>
      <c r="I473" s="37" t="s">
        <v>37</v>
      </c>
      <c r="J473" s="37">
        <v>3</v>
      </c>
      <c r="K473" s="65" t="s">
        <v>288</v>
      </c>
      <c r="L473" s="153"/>
      <c r="M473" s="37">
        <v>60</v>
      </c>
      <c r="N473" s="37" t="s">
        <v>289</v>
      </c>
      <c r="O473" s="37" t="s">
        <v>290</v>
      </c>
      <c r="P473" s="60" t="s">
        <v>291</v>
      </c>
      <c r="Q473" s="60">
        <v>0</v>
      </c>
      <c r="R473" s="60">
        <v>0</v>
      </c>
      <c r="S473" s="60">
        <f t="shared" si="12"/>
        <v>0</v>
      </c>
      <c r="T473" s="37" t="s">
        <v>41</v>
      </c>
      <c r="U473" s="131" t="s">
        <v>2482</v>
      </c>
      <c r="V473" s="216" t="s">
        <v>230</v>
      </c>
      <c r="W473" s="216" t="s">
        <v>231</v>
      </c>
      <c r="X473" s="215" t="s">
        <v>78</v>
      </c>
    </row>
    <row r="474" spans="1:24" ht="171" hidden="1" customHeight="1">
      <c r="A474" s="37" t="s">
        <v>30</v>
      </c>
      <c r="B474" s="37" t="s">
        <v>284</v>
      </c>
      <c r="C474" s="37" t="s">
        <v>284</v>
      </c>
      <c r="D474" s="37" t="s">
        <v>285</v>
      </c>
      <c r="E474" s="37">
        <v>15</v>
      </c>
      <c r="F474" s="37" t="s">
        <v>292</v>
      </c>
      <c r="G474" s="37" t="s">
        <v>45</v>
      </c>
      <c r="H474" s="37" t="s">
        <v>287</v>
      </c>
      <c r="I474" s="37" t="s">
        <v>37</v>
      </c>
      <c r="J474" s="37">
        <v>3</v>
      </c>
      <c r="K474" s="65" t="s">
        <v>293</v>
      </c>
      <c r="L474" s="153"/>
      <c r="M474" s="37">
        <v>60</v>
      </c>
      <c r="N474" s="37" t="s">
        <v>289</v>
      </c>
      <c r="O474" s="37" t="s">
        <v>290</v>
      </c>
      <c r="P474" s="60" t="s">
        <v>291</v>
      </c>
      <c r="Q474" s="60">
        <v>0</v>
      </c>
      <c r="R474" s="60">
        <v>0</v>
      </c>
      <c r="S474" s="60">
        <f t="shared" si="12"/>
        <v>0</v>
      </c>
      <c r="T474" s="37" t="s">
        <v>41</v>
      </c>
      <c r="U474" s="131" t="s">
        <v>2482</v>
      </c>
      <c r="V474" s="216" t="s">
        <v>230</v>
      </c>
      <c r="W474" s="216" t="s">
        <v>231</v>
      </c>
      <c r="X474" s="215" t="s">
        <v>78</v>
      </c>
    </row>
    <row r="475" spans="1:24" ht="156.75" hidden="1" customHeight="1">
      <c r="A475" s="37" t="s">
        <v>30</v>
      </c>
      <c r="B475" s="37" t="s">
        <v>284</v>
      </c>
      <c r="C475" s="37" t="s">
        <v>284</v>
      </c>
      <c r="D475" s="37" t="s">
        <v>285</v>
      </c>
      <c r="E475" s="37">
        <v>15</v>
      </c>
      <c r="F475" s="37" t="s">
        <v>294</v>
      </c>
      <c r="G475" s="37" t="s">
        <v>45</v>
      </c>
      <c r="H475" s="37" t="s">
        <v>287</v>
      </c>
      <c r="I475" s="37" t="s">
        <v>37</v>
      </c>
      <c r="J475" s="37">
        <v>3</v>
      </c>
      <c r="K475" s="65" t="s">
        <v>295</v>
      </c>
      <c r="L475" s="153"/>
      <c r="M475" s="37">
        <v>60</v>
      </c>
      <c r="N475" s="37" t="s">
        <v>289</v>
      </c>
      <c r="O475" s="37" t="s">
        <v>290</v>
      </c>
      <c r="P475" s="60" t="s">
        <v>291</v>
      </c>
      <c r="Q475" s="60">
        <v>0</v>
      </c>
      <c r="R475" s="60">
        <v>0</v>
      </c>
      <c r="S475" s="60">
        <f t="shared" si="12"/>
        <v>0</v>
      </c>
      <c r="T475" s="37" t="s">
        <v>41</v>
      </c>
      <c r="U475" s="131" t="s">
        <v>2482</v>
      </c>
      <c r="V475" s="216" t="s">
        <v>230</v>
      </c>
      <c r="W475" s="216" t="s">
        <v>231</v>
      </c>
      <c r="X475" s="215" t="s">
        <v>78</v>
      </c>
    </row>
    <row r="476" spans="1:24" ht="114" hidden="1" customHeight="1">
      <c r="A476" s="37" t="s">
        <v>30</v>
      </c>
      <c r="B476" s="37" t="s">
        <v>284</v>
      </c>
      <c r="C476" s="37" t="s">
        <v>284</v>
      </c>
      <c r="D476" s="37" t="s">
        <v>296</v>
      </c>
      <c r="E476" s="37">
        <v>15</v>
      </c>
      <c r="F476" s="37" t="s">
        <v>294</v>
      </c>
      <c r="G476" s="37" t="s">
        <v>45</v>
      </c>
      <c r="H476" s="37" t="s">
        <v>287</v>
      </c>
      <c r="I476" s="37" t="s">
        <v>37</v>
      </c>
      <c r="J476" s="37">
        <v>3</v>
      </c>
      <c r="K476" s="65" t="s">
        <v>297</v>
      </c>
      <c r="L476" s="153"/>
      <c r="M476" s="37">
        <v>30</v>
      </c>
      <c r="N476" s="37" t="s">
        <v>289</v>
      </c>
      <c r="O476" s="37" t="s">
        <v>298</v>
      </c>
      <c r="P476" s="60" t="s">
        <v>291</v>
      </c>
      <c r="Q476" s="60">
        <v>0</v>
      </c>
      <c r="R476" s="60">
        <v>0</v>
      </c>
      <c r="S476" s="60">
        <f t="shared" si="12"/>
        <v>0</v>
      </c>
      <c r="T476" s="37" t="s">
        <v>41</v>
      </c>
      <c r="U476" s="131" t="s">
        <v>2482</v>
      </c>
      <c r="V476" s="216" t="s">
        <v>230</v>
      </c>
      <c r="W476" s="216" t="s">
        <v>231</v>
      </c>
      <c r="X476" s="215" t="s">
        <v>78</v>
      </c>
    </row>
    <row r="477" spans="1:24" ht="156.75" hidden="1" customHeight="1">
      <c r="A477" s="37" t="s">
        <v>30</v>
      </c>
      <c r="B477" s="37" t="s">
        <v>284</v>
      </c>
      <c r="C477" s="37" t="s">
        <v>284</v>
      </c>
      <c r="D477" s="37" t="s">
        <v>285</v>
      </c>
      <c r="E477" s="37">
        <v>15</v>
      </c>
      <c r="F477" s="37" t="s">
        <v>294</v>
      </c>
      <c r="G477" s="37" t="s">
        <v>45</v>
      </c>
      <c r="H477" s="37" t="s">
        <v>287</v>
      </c>
      <c r="I477" s="37" t="s">
        <v>37</v>
      </c>
      <c r="J477" s="37">
        <v>3</v>
      </c>
      <c r="K477" s="65" t="s">
        <v>297</v>
      </c>
      <c r="L477" s="153"/>
      <c r="M477" s="37">
        <v>30</v>
      </c>
      <c r="N477" s="37" t="s">
        <v>289</v>
      </c>
      <c r="O477" s="37" t="s">
        <v>299</v>
      </c>
      <c r="P477" s="60" t="s">
        <v>291</v>
      </c>
      <c r="Q477" s="60">
        <v>0</v>
      </c>
      <c r="R477" s="60">
        <v>0</v>
      </c>
      <c r="S477" s="60">
        <f t="shared" si="12"/>
        <v>0</v>
      </c>
      <c r="T477" s="37" t="s">
        <v>41</v>
      </c>
      <c r="U477" s="131" t="s">
        <v>2482</v>
      </c>
      <c r="V477" s="216" t="s">
        <v>230</v>
      </c>
      <c r="W477" s="216" t="s">
        <v>231</v>
      </c>
      <c r="X477" s="215" t="s">
        <v>78</v>
      </c>
    </row>
    <row r="478" spans="1:24" ht="114" hidden="1" customHeight="1">
      <c r="A478" s="37" t="s">
        <v>30</v>
      </c>
      <c r="B478" s="37" t="s">
        <v>284</v>
      </c>
      <c r="C478" s="37" t="s">
        <v>284</v>
      </c>
      <c r="D478" s="37" t="s">
        <v>296</v>
      </c>
      <c r="E478" s="37">
        <v>15</v>
      </c>
      <c r="F478" s="37" t="s">
        <v>294</v>
      </c>
      <c r="G478" s="37" t="s">
        <v>45</v>
      </c>
      <c r="H478" s="37" t="s">
        <v>287</v>
      </c>
      <c r="I478" s="37" t="s">
        <v>37</v>
      </c>
      <c r="J478" s="37">
        <v>3</v>
      </c>
      <c r="K478" s="65" t="s">
        <v>300</v>
      </c>
      <c r="L478" s="153"/>
      <c r="M478" s="37">
        <v>30</v>
      </c>
      <c r="N478" s="37" t="s">
        <v>289</v>
      </c>
      <c r="O478" s="37" t="s">
        <v>301</v>
      </c>
      <c r="P478" s="60" t="s">
        <v>291</v>
      </c>
      <c r="Q478" s="60">
        <v>0</v>
      </c>
      <c r="R478" s="60">
        <v>0</v>
      </c>
      <c r="S478" s="60">
        <f t="shared" si="12"/>
        <v>0</v>
      </c>
      <c r="T478" s="37" t="s">
        <v>41</v>
      </c>
      <c r="U478" s="131" t="s">
        <v>2482</v>
      </c>
      <c r="V478" s="216" t="s">
        <v>230</v>
      </c>
      <c r="W478" s="216" t="s">
        <v>231</v>
      </c>
      <c r="X478" s="215" t="s">
        <v>78</v>
      </c>
    </row>
    <row r="479" spans="1:24" ht="156.75" hidden="1" customHeight="1">
      <c r="A479" s="37" t="s">
        <v>30</v>
      </c>
      <c r="B479" s="37" t="s">
        <v>284</v>
      </c>
      <c r="C479" s="37" t="s">
        <v>284</v>
      </c>
      <c r="D479" s="37" t="s">
        <v>285</v>
      </c>
      <c r="E479" s="37">
        <v>15</v>
      </c>
      <c r="F479" s="37" t="s">
        <v>294</v>
      </c>
      <c r="G479" s="37" t="s">
        <v>45</v>
      </c>
      <c r="H479" s="37" t="s">
        <v>287</v>
      </c>
      <c r="I479" s="37" t="s">
        <v>37</v>
      </c>
      <c r="J479" s="37">
        <v>3</v>
      </c>
      <c r="K479" s="65" t="s">
        <v>300</v>
      </c>
      <c r="L479" s="153"/>
      <c r="M479" s="37">
        <v>30</v>
      </c>
      <c r="N479" s="37" t="s">
        <v>289</v>
      </c>
      <c r="O479" s="37" t="s">
        <v>302</v>
      </c>
      <c r="P479" s="60" t="s">
        <v>291</v>
      </c>
      <c r="Q479" s="60">
        <v>0</v>
      </c>
      <c r="R479" s="60">
        <v>0</v>
      </c>
      <c r="S479" s="60">
        <f t="shared" si="12"/>
        <v>0</v>
      </c>
      <c r="T479" s="37" t="s">
        <v>41</v>
      </c>
      <c r="U479" s="131" t="s">
        <v>2482</v>
      </c>
      <c r="V479" s="216" t="s">
        <v>230</v>
      </c>
      <c r="W479" s="216" t="s">
        <v>231</v>
      </c>
      <c r="X479" s="215" t="s">
        <v>78</v>
      </c>
    </row>
    <row r="480" spans="1:24" ht="142.5" hidden="1" customHeight="1">
      <c r="A480" s="37" t="s">
        <v>30</v>
      </c>
      <c r="B480" s="37" t="s">
        <v>284</v>
      </c>
      <c r="C480" s="37" t="s">
        <v>284</v>
      </c>
      <c r="D480" s="37" t="s">
        <v>296</v>
      </c>
      <c r="E480" s="37">
        <v>15</v>
      </c>
      <c r="F480" s="37" t="s">
        <v>294</v>
      </c>
      <c r="G480" s="37" t="s">
        <v>45</v>
      </c>
      <c r="H480" s="37" t="s">
        <v>287</v>
      </c>
      <c r="I480" s="37" t="s">
        <v>37</v>
      </c>
      <c r="J480" s="37">
        <v>3</v>
      </c>
      <c r="K480" s="65" t="s">
        <v>303</v>
      </c>
      <c r="L480" s="153"/>
      <c r="M480" s="37">
        <v>30</v>
      </c>
      <c r="N480" s="37" t="s">
        <v>289</v>
      </c>
      <c r="O480" s="37" t="s">
        <v>298</v>
      </c>
      <c r="P480" s="60" t="s">
        <v>291</v>
      </c>
      <c r="Q480" s="60">
        <v>0</v>
      </c>
      <c r="R480" s="60">
        <v>0</v>
      </c>
      <c r="S480" s="60">
        <f t="shared" si="12"/>
        <v>0</v>
      </c>
      <c r="T480" s="37" t="s">
        <v>41</v>
      </c>
      <c r="U480" s="131" t="s">
        <v>2482</v>
      </c>
      <c r="V480" s="216" t="s">
        <v>230</v>
      </c>
      <c r="W480" s="216" t="s">
        <v>231</v>
      </c>
      <c r="X480" s="215" t="s">
        <v>78</v>
      </c>
    </row>
    <row r="481" spans="1:24" ht="156.75" hidden="1" customHeight="1">
      <c r="A481" s="37" t="s">
        <v>30</v>
      </c>
      <c r="B481" s="37" t="s">
        <v>284</v>
      </c>
      <c r="C481" s="37" t="s">
        <v>284</v>
      </c>
      <c r="D481" s="37" t="s">
        <v>296</v>
      </c>
      <c r="E481" s="37">
        <v>15</v>
      </c>
      <c r="F481" s="37" t="s">
        <v>294</v>
      </c>
      <c r="G481" s="37" t="s">
        <v>45</v>
      </c>
      <c r="H481" s="37" t="s">
        <v>287</v>
      </c>
      <c r="I481" s="37" t="s">
        <v>37</v>
      </c>
      <c r="J481" s="37">
        <v>3</v>
      </c>
      <c r="K481" s="65" t="s">
        <v>303</v>
      </c>
      <c r="L481" s="153"/>
      <c r="M481" s="37">
        <v>30</v>
      </c>
      <c r="N481" s="37" t="s">
        <v>289</v>
      </c>
      <c r="O481" s="37" t="s">
        <v>304</v>
      </c>
      <c r="P481" s="60" t="s">
        <v>291</v>
      </c>
      <c r="Q481" s="60">
        <v>0</v>
      </c>
      <c r="R481" s="60">
        <v>0</v>
      </c>
      <c r="S481" s="60">
        <f t="shared" si="12"/>
        <v>0</v>
      </c>
      <c r="T481" s="37" t="s">
        <v>41</v>
      </c>
      <c r="U481" s="131" t="s">
        <v>2482</v>
      </c>
      <c r="V481" s="216" t="s">
        <v>230</v>
      </c>
      <c r="W481" s="216" t="s">
        <v>231</v>
      </c>
      <c r="X481" s="215" t="s">
        <v>78</v>
      </c>
    </row>
    <row r="482" spans="1:24" ht="142.5" hidden="1" customHeight="1">
      <c r="A482" s="37" t="s">
        <v>30</v>
      </c>
      <c r="B482" s="37" t="s">
        <v>284</v>
      </c>
      <c r="C482" s="37" t="s">
        <v>284</v>
      </c>
      <c r="D482" s="37" t="s">
        <v>296</v>
      </c>
      <c r="E482" s="37">
        <v>15</v>
      </c>
      <c r="F482" s="37" t="s">
        <v>294</v>
      </c>
      <c r="G482" s="37" t="s">
        <v>45</v>
      </c>
      <c r="H482" s="37" t="s">
        <v>287</v>
      </c>
      <c r="I482" s="37" t="s">
        <v>37</v>
      </c>
      <c r="J482" s="37">
        <v>3</v>
      </c>
      <c r="K482" s="65" t="s">
        <v>305</v>
      </c>
      <c r="L482" s="153"/>
      <c r="M482" s="37">
        <v>30</v>
      </c>
      <c r="N482" s="37" t="s">
        <v>289</v>
      </c>
      <c r="O482" s="37" t="s">
        <v>306</v>
      </c>
      <c r="P482" s="60" t="s">
        <v>291</v>
      </c>
      <c r="Q482" s="60">
        <v>0</v>
      </c>
      <c r="R482" s="60">
        <v>0</v>
      </c>
      <c r="S482" s="60">
        <f t="shared" si="12"/>
        <v>0</v>
      </c>
      <c r="T482" s="37" t="s">
        <v>41</v>
      </c>
      <c r="U482" s="131" t="s">
        <v>2482</v>
      </c>
      <c r="V482" s="216" t="s">
        <v>230</v>
      </c>
      <c r="W482" s="216" t="s">
        <v>231</v>
      </c>
      <c r="X482" s="215" t="s">
        <v>78</v>
      </c>
    </row>
    <row r="483" spans="1:24" ht="156.75" hidden="1" customHeight="1">
      <c r="A483" s="37" t="s">
        <v>30</v>
      </c>
      <c r="B483" s="37" t="s">
        <v>284</v>
      </c>
      <c r="C483" s="37" t="s">
        <v>284</v>
      </c>
      <c r="D483" s="37" t="s">
        <v>285</v>
      </c>
      <c r="E483" s="37">
        <v>15</v>
      </c>
      <c r="F483" s="37" t="s">
        <v>294</v>
      </c>
      <c r="G483" s="37" t="s">
        <v>45</v>
      </c>
      <c r="H483" s="37" t="s">
        <v>287</v>
      </c>
      <c r="I483" s="37" t="s">
        <v>37</v>
      </c>
      <c r="J483" s="37">
        <v>3</v>
      </c>
      <c r="K483" s="65" t="s">
        <v>305</v>
      </c>
      <c r="L483" s="153"/>
      <c r="M483" s="37">
        <v>30</v>
      </c>
      <c r="N483" s="37" t="s">
        <v>289</v>
      </c>
      <c r="O483" s="37" t="s">
        <v>307</v>
      </c>
      <c r="P483" s="60" t="s">
        <v>291</v>
      </c>
      <c r="Q483" s="60">
        <v>0</v>
      </c>
      <c r="R483" s="60">
        <v>0</v>
      </c>
      <c r="S483" s="60">
        <f t="shared" si="12"/>
        <v>0</v>
      </c>
      <c r="T483" s="37" t="s">
        <v>41</v>
      </c>
      <c r="U483" s="131" t="s">
        <v>2482</v>
      </c>
      <c r="V483" s="216" t="s">
        <v>230</v>
      </c>
      <c r="W483" s="216" t="s">
        <v>231</v>
      </c>
      <c r="X483" s="215" t="s">
        <v>78</v>
      </c>
    </row>
    <row r="484" spans="1:24" ht="142.5" hidden="1" customHeight="1">
      <c r="A484" s="37" t="s">
        <v>30</v>
      </c>
      <c r="B484" s="37" t="s">
        <v>51</v>
      </c>
      <c r="C484" s="37" t="s">
        <v>51</v>
      </c>
      <c r="D484" s="37" t="s">
        <v>94</v>
      </c>
      <c r="E484" s="37">
        <v>12</v>
      </c>
      <c r="F484" s="37" t="s">
        <v>95</v>
      </c>
      <c r="G484" s="37" t="s">
        <v>45</v>
      </c>
      <c r="H484" s="12" t="s">
        <v>36</v>
      </c>
      <c r="I484" s="37" t="s">
        <v>46</v>
      </c>
      <c r="J484" s="37">
        <v>21</v>
      </c>
      <c r="K484" s="65">
        <v>2020</v>
      </c>
      <c r="L484" s="153"/>
      <c r="M484" s="37">
        <v>30</v>
      </c>
      <c r="N484" s="37" t="s">
        <v>54</v>
      </c>
      <c r="O484" s="37" t="s">
        <v>54</v>
      </c>
      <c r="P484" s="233" t="s">
        <v>55</v>
      </c>
      <c r="Q484" s="60">
        <v>0</v>
      </c>
      <c r="R484" s="60">
        <v>0</v>
      </c>
      <c r="S484" s="60">
        <f t="shared" si="12"/>
        <v>0</v>
      </c>
      <c r="T484" s="37" t="s">
        <v>41</v>
      </c>
      <c r="U484" s="131" t="s">
        <v>2270</v>
      </c>
      <c r="V484" s="221" t="s">
        <v>76</v>
      </c>
      <c r="W484" s="131" t="s">
        <v>77</v>
      </c>
      <c r="X484" s="215" t="s">
        <v>78</v>
      </c>
    </row>
    <row r="485" spans="1:24" ht="142.5" hidden="1" customHeight="1">
      <c r="A485" s="37" t="s">
        <v>30</v>
      </c>
      <c r="B485" s="37" t="s">
        <v>51</v>
      </c>
      <c r="C485" s="37" t="s">
        <v>51</v>
      </c>
      <c r="D485" s="37" t="s">
        <v>79</v>
      </c>
      <c r="E485" s="37">
        <v>15</v>
      </c>
      <c r="F485" s="37" t="s">
        <v>80</v>
      </c>
      <c r="G485" s="37" t="s">
        <v>45</v>
      </c>
      <c r="H485" s="12" t="s">
        <v>36</v>
      </c>
      <c r="I485" s="37" t="s">
        <v>37</v>
      </c>
      <c r="J485" s="37">
        <v>20</v>
      </c>
      <c r="K485" s="65">
        <v>2020</v>
      </c>
      <c r="L485" s="153"/>
      <c r="M485" s="37">
        <v>30</v>
      </c>
      <c r="N485" s="37" t="s">
        <v>54</v>
      </c>
      <c r="O485" s="37" t="s">
        <v>54</v>
      </c>
      <c r="P485" s="233" t="s">
        <v>55</v>
      </c>
      <c r="Q485" s="231">
        <v>0</v>
      </c>
      <c r="R485" s="60">
        <v>0</v>
      </c>
      <c r="S485" s="60">
        <f t="shared" si="12"/>
        <v>0</v>
      </c>
      <c r="T485" s="37" t="s">
        <v>41</v>
      </c>
      <c r="U485" s="131" t="s">
        <v>2270</v>
      </c>
      <c r="V485" s="221" t="s">
        <v>76</v>
      </c>
      <c r="W485" s="131" t="s">
        <v>77</v>
      </c>
      <c r="X485" s="215" t="s">
        <v>78</v>
      </c>
    </row>
    <row r="486" spans="1:24" ht="142.5" hidden="1" customHeight="1">
      <c r="A486" s="37" t="s">
        <v>30</v>
      </c>
      <c r="B486" s="37" t="s">
        <v>51</v>
      </c>
      <c r="C486" s="37" t="s">
        <v>51</v>
      </c>
      <c r="D486" s="37" t="s">
        <v>96</v>
      </c>
      <c r="E486" s="37">
        <v>12</v>
      </c>
      <c r="F486" s="37" t="s">
        <v>97</v>
      </c>
      <c r="G486" s="37" t="s">
        <v>45</v>
      </c>
      <c r="H486" s="12" t="s">
        <v>36</v>
      </c>
      <c r="I486" s="37" t="s">
        <v>37</v>
      </c>
      <c r="J486" s="37">
        <v>14</v>
      </c>
      <c r="K486" s="65">
        <v>2020</v>
      </c>
      <c r="L486" s="153"/>
      <c r="M486" s="37">
        <v>10</v>
      </c>
      <c r="N486" s="37" t="s">
        <v>54</v>
      </c>
      <c r="O486" s="37" t="s">
        <v>54</v>
      </c>
      <c r="P486" s="37" t="s">
        <v>67</v>
      </c>
      <c r="Q486" s="231">
        <v>2280</v>
      </c>
      <c r="R486" s="60">
        <v>0</v>
      </c>
      <c r="S486" s="60">
        <f t="shared" si="12"/>
        <v>22800</v>
      </c>
      <c r="T486" s="37" t="s">
        <v>41</v>
      </c>
      <c r="U486" s="131" t="s">
        <v>2270</v>
      </c>
      <c r="V486" s="221" t="s">
        <v>76</v>
      </c>
      <c r="W486" s="131" t="s">
        <v>77</v>
      </c>
      <c r="X486" s="215" t="s">
        <v>78</v>
      </c>
    </row>
    <row r="487" spans="1:24" ht="156.75" hidden="1" customHeight="1">
      <c r="A487" s="37" t="s">
        <v>30</v>
      </c>
      <c r="B487" s="37" t="s">
        <v>51</v>
      </c>
      <c r="C487" s="37" t="s">
        <v>51</v>
      </c>
      <c r="D487" s="37" t="s">
        <v>74</v>
      </c>
      <c r="E487" s="37">
        <v>16</v>
      </c>
      <c r="F487" s="37" t="s">
        <v>75</v>
      </c>
      <c r="G487" s="37" t="s">
        <v>45</v>
      </c>
      <c r="H487" s="12" t="s">
        <v>36</v>
      </c>
      <c r="I487" s="37" t="s">
        <v>37</v>
      </c>
      <c r="J487" s="37">
        <v>14</v>
      </c>
      <c r="K487" s="65">
        <v>2020</v>
      </c>
      <c r="L487" s="153"/>
      <c r="M487" s="37">
        <v>30</v>
      </c>
      <c r="N487" s="37" t="s">
        <v>54</v>
      </c>
      <c r="O487" s="37" t="s">
        <v>54</v>
      </c>
      <c r="P487" s="37" t="s">
        <v>67</v>
      </c>
      <c r="Q487" s="231">
        <v>0</v>
      </c>
      <c r="R487" s="60">
        <v>0</v>
      </c>
      <c r="S487" s="60">
        <f t="shared" si="12"/>
        <v>0</v>
      </c>
      <c r="T487" s="37" t="s">
        <v>41</v>
      </c>
      <c r="U487" s="131" t="s">
        <v>2270</v>
      </c>
      <c r="V487" s="221" t="s">
        <v>76</v>
      </c>
      <c r="W487" s="131" t="s">
        <v>77</v>
      </c>
      <c r="X487" s="215" t="s">
        <v>78</v>
      </c>
    </row>
    <row r="488" spans="1:24" ht="128.25" hidden="1" customHeight="1">
      <c r="A488" s="37" t="s">
        <v>30</v>
      </c>
      <c r="B488" s="37" t="s">
        <v>51</v>
      </c>
      <c r="C488" s="37" t="s">
        <v>51</v>
      </c>
      <c r="D488" s="37" t="s">
        <v>52</v>
      </c>
      <c r="E488" s="37">
        <v>20</v>
      </c>
      <c r="F488" s="238" t="s">
        <v>53</v>
      </c>
      <c r="G488" s="37" t="s">
        <v>45</v>
      </c>
      <c r="H488" s="12" t="s">
        <v>36</v>
      </c>
      <c r="I488" s="37" t="s">
        <v>37</v>
      </c>
      <c r="J488" s="37">
        <v>21</v>
      </c>
      <c r="K488" s="65">
        <v>2020</v>
      </c>
      <c r="L488" s="153"/>
      <c r="M488" s="37">
        <v>20</v>
      </c>
      <c r="N488" s="37" t="s">
        <v>54</v>
      </c>
      <c r="O488" s="37" t="s">
        <v>54</v>
      </c>
      <c r="P488" s="233" t="s">
        <v>55</v>
      </c>
      <c r="Q488" s="60">
        <v>0</v>
      </c>
      <c r="R488" s="60">
        <v>0</v>
      </c>
      <c r="S488" s="60">
        <f t="shared" si="12"/>
        <v>0</v>
      </c>
      <c r="T488" s="37" t="s">
        <v>41</v>
      </c>
      <c r="U488" s="131" t="s">
        <v>2270</v>
      </c>
      <c r="V488" s="216" t="s">
        <v>56</v>
      </c>
      <c r="W488" s="131" t="s">
        <v>57</v>
      </c>
      <c r="X488" s="215" t="s">
        <v>58</v>
      </c>
    </row>
    <row r="489" spans="1:24" ht="142.5" hidden="1" customHeight="1">
      <c r="A489" s="37" t="s">
        <v>30</v>
      </c>
      <c r="B489" s="37" t="s">
        <v>51</v>
      </c>
      <c r="C489" s="37" t="s">
        <v>51</v>
      </c>
      <c r="D489" s="37" t="s">
        <v>59</v>
      </c>
      <c r="E489" s="37">
        <v>20</v>
      </c>
      <c r="F489" s="238" t="s">
        <v>53</v>
      </c>
      <c r="G489" s="37" t="s">
        <v>45</v>
      </c>
      <c r="H489" s="12" t="s">
        <v>36</v>
      </c>
      <c r="I489" s="37" t="s">
        <v>37</v>
      </c>
      <c r="J489" s="37">
        <v>21</v>
      </c>
      <c r="K489" s="65">
        <v>2020</v>
      </c>
      <c r="L489" s="153"/>
      <c r="M489" s="37">
        <v>20</v>
      </c>
      <c r="N489" s="37" t="s">
        <v>54</v>
      </c>
      <c r="O489" s="37" t="s">
        <v>54</v>
      </c>
      <c r="P489" s="233" t="s">
        <v>55</v>
      </c>
      <c r="Q489" s="60">
        <v>0</v>
      </c>
      <c r="R489" s="60">
        <v>0</v>
      </c>
      <c r="S489" s="60">
        <f t="shared" si="12"/>
        <v>0</v>
      </c>
      <c r="T489" s="37" t="s">
        <v>41</v>
      </c>
      <c r="U489" s="131" t="s">
        <v>2271</v>
      </c>
      <c r="V489" s="216" t="s">
        <v>56</v>
      </c>
      <c r="W489" s="131" t="s">
        <v>57</v>
      </c>
      <c r="X489" s="215" t="s">
        <v>58</v>
      </c>
    </row>
    <row r="490" spans="1:24" ht="142.5" hidden="1" customHeight="1">
      <c r="A490" s="37" t="s">
        <v>30</v>
      </c>
      <c r="B490" s="37" t="s">
        <v>51</v>
      </c>
      <c r="C490" s="37" t="s">
        <v>51</v>
      </c>
      <c r="D490" s="37" t="s">
        <v>81</v>
      </c>
      <c r="E490" s="37">
        <v>15</v>
      </c>
      <c r="F490" s="238" t="s">
        <v>53</v>
      </c>
      <c r="G490" s="37" t="s">
        <v>45</v>
      </c>
      <c r="H490" s="12" t="s">
        <v>36</v>
      </c>
      <c r="I490" s="37" t="s">
        <v>37</v>
      </c>
      <c r="J490" s="37">
        <v>21</v>
      </c>
      <c r="K490" s="65">
        <v>2020</v>
      </c>
      <c r="L490" s="153"/>
      <c r="M490" s="37">
        <v>20</v>
      </c>
      <c r="N490" s="37" t="s">
        <v>54</v>
      </c>
      <c r="O490" s="37" t="s">
        <v>54</v>
      </c>
      <c r="P490" s="233" t="s">
        <v>55</v>
      </c>
      <c r="Q490" s="60">
        <v>0</v>
      </c>
      <c r="R490" s="60">
        <v>0</v>
      </c>
      <c r="S490" s="60">
        <f t="shared" si="12"/>
        <v>0</v>
      </c>
      <c r="T490" s="37" t="s">
        <v>41</v>
      </c>
      <c r="U490" s="131" t="s">
        <v>2271</v>
      </c>
      <c r="V490" s="216" t="s">
        <v>56</v>
      </c>
      <c r="W490" s="131" t="s">
        <v>57</v>
      </c>
      <c r="X490" s="215" t="s">
        <v>58</v>
      </c>
    </row>
    <row r="491" spans="1:24" ht="71.25" hidden="1" customHeight="1">
      <c r="A491" s="37" t="s">
        <v>30</v>
      </c>
      <c r="B491" s="37" t="s">
        <v>51</v>
      </c>
      <c r="C491" s="37" t="s">
        <v>51</v>
      </c>
      <c r="D491" s="37" t="s">
        <v>82</v>
      </c>
      <c r="E491" s="37">
        <v>15</v>
      </c>
      <c r="F491" s="37" t="s">
        <v>83</v>
      </c>
      <c r="G491" s="37" t="s">
        <v>45</v>
      </c>
      <c r="H491" s="12" t="s">
        <v>36</v>
      </c>
      <c r="I491" s="37" t="s">
        <v>37</v>
      </c>
      <c r="J491" s="37">
        <v>8</v>
      </c>
      <c r="K491" s="65">
        <v>2020</v>
      </c>
      <c r="L491" s="153"/>
      <c r="M491" s="37">
        <v>8</v>
      </c>
      <c r="N491" s="37" t="s">
        <v>54</v>
      </c>
      <c r="O491" s="37" t="s">
        <v>54</v>
      </c>
      <c r="P491" s="37" t="s">
        <v>62</v>
      </c>
      <c r="Q491" s="231">
        <v>36000</v>
      </c>
      <c r="R491" s="60">
        <v>0</v>
      </c>
      <c r="S491" s="60">
        <f t="shared" si="12"/>
        <v>288000</v>
      </c>
      <c r="T491" s="37" t="s">
        <v>41</v>
      </c>
      <c r="U491" s="131" t="s">
        <v>2251</v>
      </c>
      <c r="V491" s="131" t="s">
        <v>48</v>
      </c>
      <c r="W491" s="131" t="s">
        <v>84</v>
      </c>
      <c r="X491" s="215" t="s">
        <v>58</v>
      </c>
    </row>
    <row r="492" spans="1:24" ht="114" hidden="1" customHeight="1">
      <c r="A492" s="37" t="s">
        <v>30</v>
      </c>
      <c r="B492" s="37" t="s">
        <v>51</v>
      </c>
      <c r="C492" s="37" t="s">
        <v>51</v>
      </c>
      <c r="D492" s="37" t="s">
        <v>85</v>
      </c>
      <c r="E492" s="37">
        <v>15</v>
      </c>
      <c r="F492" s="37" t="s">
        <v>86</v>
      </c>
      <c r="G492" s="37" t="s">
        <v>45</v>
      </c>
      <c r="H492" s="12" t="s">
        <v>36</v>
      </c>
      <c r="I492" s="37" t="s">
        <v>37</v>
      </c>
      <c r="J492" s="37">
        <v>36</v>
      </c>
      <c r="K492" s="65">
        <v>2020</v>
      </c>
      <c r="L492" s="153"/>
      <c r="M492" s="37">
        <v>4</v>
      </c>
      <c r="N492" s="37" t="s">
        <v>54</v>
      </c>
      <c r="O492" s="37" t="s">
        <v>54</v>
      </c>
      <c r="P492" s="37" t="s">
        <v>62</v>
      </c>
      <c r="Q492" s="60">
        <v>2540</v>
      </c>
      <c r="R492" s="60">
        <v>0</v>
      </c>
      <c r="S492" s="60">
        <f t="shared" si="12"/>
        <v>10160</v>
      </c>
      <c r="T492" s="37" t="s">
        <v>41</v>
      </c>
      <c r="U492" s="131" t="s">
        <v>2272</v>
      </c>
      <c r="V492" s="131" t="s">
        <v>63</v>
      </c>
      <c r="W492" s="131" t="s">
        <v>64</v>
      </c>
      <c r="X492" s="215" t="s">
        <v>58</v>
      </c>
    </row>
    <row r="493" spans="1:24" ht="114" hidden="1" customHeight="1">
      <c r="A493" s="37" t="s">
        <v>30</v>
      </c>
      <c r="B493" s="37" t="s">
        <v>51</v>
      </c>
      <c r="C493" s="37" t="s">
        <v>51</v>
      </c>
      <c r="D493" s="37" t="s">
        <v>87</v>
      </c>
      <c r="E493" s="37">
        <v>15</v>
      </c>
      <c r="F493" s="37" t="s">
        <v>61</v>
      </c>
      <c r="G493" s="37" t="s">
        <v>45</v>
      </c>
      <c r="H493" s="12" t="s">
        <v>36</v>
      </c>
      <c r="I493" s="37" t="s">
        <v>37</v>
      </c>
      <c r="J493" s="37">
        <v>20</v>
      </c>
      <c r="K493" s="65">
        <v>2020</v>
      </c>
      <c r="L493" s="153"/>
      <c r="M493" s="37">
        <v>8</v>
      </c>
      <c r="N493" s="37" t="s">
        <v>54</v>
      </c>
      <c r="O493" s="37" t="s">
        <v>54</v>
      </c>
      <c r="P493" s="37" t="s">
        <v>62</v>
      </c>
      <c r="Q493" s="231">
        <v>2280</v>
      </c>
      <c r="R493" s="60">
        <v>0</v>
      </c>
      <c r="S493" s="60">
        <f t="shared" si="12"/>
        <v>18240</v>
      </c>
      <c r="T493" s="37" t="s">
        <v>41</v>
      </c>
      <c r="U493" s="131" t="s">
        <v>2273</v>
      </c>
      <c r="V493" s="131" t="s">
        <v>63</v>
      </c>
      <c r="W493" s="131" t="s">
        <v>64</v>
      </c>
      <c r="X493" s="215" t="s">
        <v>58</v>
      </c>
    </row>
    <row r="494" spans="1:24" ht="114" hidden="1" customHeight="1">
      <c r="A494" s="37" t="s">
        <v>30</v>
      </c>
      <c r="B494" s="37" t="s">
        <v>51</v>
      </c>
      <c r="C494" s="37" t="s">
        <v>51</v>
      </c>
      <c r="D494" s="37" t="s">
        <v>60</v>
      </c>
      <c r="E494" s="37">
        <v>20</v>
      </c>
      <c r="F494" s="37" t="s">
        <v>61</v>
      </c>
      <c r="G494" s="37" t="s">
        <v>45</v>
      </c>
      <c r="H494" s="12" t="s">
        <v>36</v>
      </c>
      <c r="I494" s="37" t="s">
        <v>37</v>
      </c>
      <c r="J494" s="65">
        <v>20</v>
      </c>
      <c r="K494" s="65">
        <v>2020</v>
      </c>
      <c r="L494" s="153"/>
      <c r="M494" s="37">
        <v>8</v>
      </c>
      <c r="N494" s="37" t="s">
        <v>54</v>
      </c>
      <c r="O494" s="37" t="s">
        <v>54</v>
      </c>
      <c r="P494" s="37" t="s">
        <v>62</v>
      </c>
      <c r="Q494" s="231">
        <v>2280</v>
      </c>
      <c r="R494" s="60">
        <v>0</v>
      </c>
      <c r="S494" s="60">
        <f t="shared" si="12"/>
        <v>18240</v>
      </c>
      <c r="T494" s="37" t="s">
        <v>41</v>
      </c>
      <c r="U494" s="131" t="s">
        <v>2273</v>
      </c>
      <c r="V494" s="131" t="s">
        <v>63</v>
      </c>
      <c r="W494" s="131" t="s">
        <v>64</v>
      </c>
      <c r="X494" s="215" t="s">
        <v>58</v>
      </c>
    </row>
    <row r="495" spans="1:24" ht="99.75" hidden="1" customHeight="1">
      <c r="A495" s="37" t="s">
        <v>30</v>
      </c>
      <c r="B495" s="37" t="s">
        <v>51</v>
      </c>
      <c r="C495" s="37" t="s">
        <v>51</v>
      </c>
      <c r="D495" s="37" t="s">
        <v>88</v>
      </c>
      <c r="E495" s="37">
        <v>15</v>
      </c>
      <c r="F495" s="37" t="s">
        <v>61</v>
      </c>
      <c r="G495" s="37" t="s">
        <v>45</v>
      </c>
      <c r="H495" s="12" t="s">
        <v>36</v>
      </c>
      <c r="I495" s="37" t="s">
        <v>37</v>
      </c>
      <c r="J495" s="65">
        <v>20</v>
      </c>
      <c r="K495" s="65">
        <v>2020</v>
      </c>
      <c r="L495" s="153"/>
      <c r="M495" s="37">
        <v>8</v>
      </c>
      <c r="N495" s="37" t="s">
        <v>54</v>
      </c>
      <c r="O495" s="37" t="s">
        <v>54</v>
      </c>
      <c r="P495" s="37" t="s">
        <v>62</v>
      </c>
      <c r="Q495" s="231">
        <v>2280</v>
      </c>
      <c r="R495" s="60">
        <v>0</v>
      </c>
      <c r="S495" s="60">
        <f t="shared" si="12"/>
        <v>18240</v>
      </c>
      <c r="T495" s="37" t="s">
        <v>41</v>
      </c>
      <c r="U495" s="131" t="s">
        <v>2273</v>
      </c>
      <c r="V495" s="131" t="s">
        <v>63</v>
      </c>
      <c r="W495" s="131" t="s">
        <v>64</v>
      </c>
      <c r="X495" s="215" t="s">
        <v>58</v>
      </c>
    </row>
    <row r="496" spans="1:24" ht="71.25" hidden="1" customHeight="1">
      <c r="A496" s="37" t="s">
        <v>30</v>
      </c>
      <c r="B496" s="37" t="s">
        <v>51</v>
      </c>
      <c r="C496" s="37" t="s">
        <v>51</v>
      </c>
      <c r="D496" s="37" t="s">
        <v>65</v>
      </c>
      <c r="E496" s="37">
        <v>20</v>
      </c>
      <c r="F496" s="37" t="s">
        <v>66</v>
      </c>
      <c r="G496" s="37" t="s">
        <v>45</v>
      </c>
      <c r="H496" s="12" t="s">
        <v>36</v>
      </c>
      <c r="I496" s="37" t="s">
        <v>46</v>
      </c>
      <c r="J496" s="37">
        <v>20</v>
      </c>
      <c r="K496" s="65">
        <v>2020</v>
      </c>
      <c r="L496" s="153"/>
      <c r="M496" s="37">
        <v>50</v>
      </c>
      <c r="N496" s="37" t="s">
        <v>54</v>
      </c>
      <c r="O496" s="37" t="s">
        <v>54</v>
      </c>
      <c r="P496" s="37" t="s">
        <v>67</v>
      </c>
      <c r="Q496" s="231">
        <v>0</v>
      </c>
      <c r="R496" s="60">
        <v>0</v>
      </c>
      <c r="S496" s="60">
        <f t="shared" si="12"/>
        <v>0</v>
      </c>
      <c r="T496" s="37" t="s">
        <v>68</v>
      </c>
      <c r="U496" s="131" t="s">
        <v>2270</v>
      </c>
      <c r="V496" s="131" t="s">
        <v>48</v>
      </c>
      <c r="W496" s="131" t="s">
        <v>69</v>
      </c>
      <c r="X496" s="215" t="s">
        <v>50</v>
      </c>
    </row>
    <row r="497" spans="1:24" ht="128.25" hidden="1" customHeight="1">
      <c r="A497" s="37" t="s">
        <v>30</v>
      </c>
      <c r="B497" s="37" t="s">
        <v>51</v>
      </c>
      <c r="C497" s="37" t="s">
        <v>51</v>
      </c>
      <c r="D497" s="37" t="s">
        <v>70</v>
      </c>
      <c r="E497" s="37">
        <v>20</v>
      </c>
      <c r="F497" s="37" t="s">
        <v>71</v>
      </c>
      <c r="G497" s="37" t="s">
        <v>45</v>
      </c>
      <c r="H497" s="12" t="s">
        <v>36</v>
      </c>
      <c r="I497" s="37" t="s">
        <v>37</v>
      </c>
      <c r="J497" s="274"/>
      <c r="K497" s="65">
        <v>2020</v>
      </c>
      <c r="L497" s="153"/>
      <c r="M497" s="37">
        <v>30</v>
      </c>
      <c r="N497" s="37" t="s">
        <v>54</v>
      </c>
      <c r="O497" s="37" t="s">
        <v>54</v>
      </c>
      <c r="P497" s="37" t="s">
        <v>55</v>
      </c>
      <c r="Q497" s="231">
        <v>0</v>
      </c>
      <c r="R497" s="60">
        <v>0</v>
      </c>
      <c r="S497" s="60">
        <f t="shared" si="12"/>
        <v>0</v>
      </c>
      <c r="T497" s="37" t="s">
        <v>41</v>
      </c>
      <c r="U497" s="131" t="s">
        <v>2271</v>
      </c>
      <c r="V497" s="131" t="s">
        <v>48</v>
      </c>
      <c r="W497" s="131" t="s">
        <v>72</v>
      </c>
      <c r="X497" s="215" t="s">
        <v>50</v>
      </c>
    </row>
    <row r="498" spans="1:24" ht="71.25" hidden="1" customHeight="1">
      <c r="A498" s="37" t="s">
        <v>30</v>
      </c>
      <c r="B498" s="37" t="s">
        <v>51</v>
      </c>
      <c r="C498" s="37" t="s">
        <v>51</v>
      </c>
      <c r="D498" s="37" t="s">
        <v>73</v>
      </c>
      <c r="E498" s="37">
        <v>20</v>
      </c>
      <c r="F498" s="37" t="s">
        <v>71</v>
      </c>
      <c r="G498" s="37" t="s">
        <v>45</v>
      </c>
      <c r="H498" s="12" t="s">
        <v>36</v>
      </c>
      <c r="I498" s="37" t="s">
        <v>37</v>
      </c>
      <c r="J498" s="274"/>
      <c r="K498" s="65">
        <v>2020</v>
      </c>
      <c r="L498" s="153"/>
      <c r="M498" s="37">
        <v>30</v>
      </c>
      <c r="N498" s="37" t="s">
        <v>54</v>
      </c>
      <c r="O498" s="37" t="s">
        <v>54</v>
      </c>
      <c r="P498" s="37" t="s">
        <v>55</v>
      </c>
      <c r="Q498" s="231">
        <v>0</v>
      </c>
      <c r="R498" s="60">
        <v>0</v>
      </c>
      <c r="S498" s="60">
        <f t="shared" si="12"/>
        <v>0</v>
      </c>
      <c r="T498" s="37" t="s">
        <v>41</v>
      </c>
      <c r="U498" s="131" t="s">
        <v>2271</v>
      </c>
      <c r="V498" s="131" t="s">
        <v>48</v>
      </c>
      <c r="W498" s="131" t="s">
        <v>72</v>
      </c>
      <c r="X498" s="215" t="s">
        <v>50</v>
      </c>
    </row>
    <row r="499" spans="1:24" ht="142.5" hidden="1" customHeight="1">
      <c r="A499" s="37" t="s">
        <v>30</v>
      </c>
      <c r="B499" s="37" t="s">
        <v>30</v>
      </c>
      <c r="C499" s="37" t="s">
        <v>30</v>
      </c>
      <c r="D499" s="37" t="s">
        <v>483</v>
      </c>
      <c r="E499" s="37">
        <v>15</v>
      </c>
      <c r="F499" s="37" t="s">
        <v>484</v>
      </c>
      <c r="G499" s="37" t="s">
        <v>145</v>
      </c>
      <c r="H499" s="12" t="s">
        <v>36</v>
      </c>
      <c r="I499" s="37" t="s">
        <v>46</v>
      </c>
      <c r="J499" s="62">
        <v>180</v>
      </c>
      <c r="K499" s="65" t="s">
        <v>485</v>
      </c>
      <c r="L499" s="65" t="s">
        <v>147</v>
      </c>
      <c r="M499" s="37">
        <v>1</v>
      </c>
      <c r="N499" s="37">
        <v>1491169</v>
      </c>
      <c r="O499" s="37" t="s">
        <v>486</v>
      </c>
      <c r="P499" s="37" t="s">
        <v>162</v>
      </c>
      <c r="Q499" s="60">
        <v>0</v>
      </c>
      <c r="R499" s="60">
        <v>0</v>
      </c>
      <c r="S499" s="60">
        <f t="shared" si="12"/>
        <v>0</v>
      </c>
      <c r="T499" s="37" t="s">
        <v>145</v>
      </c>
      <c r="U499" s="37"/>
      <c r="V499" s="216" t="s">
        <v>218</v>
      </c>
      <c r="W499" s="216" t="s">
        <v>398</v>
      </c>
      <c r="X499" s="217"/>
    </row>
    <row r="500" spans="1:24" ht="142.5" hidden="1" customHeight="1">
      <c r="A500" s="37" t="s">
        <v>30</v>
      </c>
      <c r="B500" s="37" t="s">
        <v>30</v>
      </c>
      <c r="C500" s="37" t="s">
        <v>30</v>
      </c>
      <c r="D500" s="37" t="s">
        <v>483</v>
      </c>
      <c r="E500" s="37">
        <v>15</v>
      </c>
      <c r="F500" s="37" t="s">
        <v>435</v>
      </c>
      <c r="G500" s="37" t="s">
        <v>145</v>
      </c>
      <c r="H500" s="12" t="s">
        <v>36</v>
      </c>
      <c r="I500" s="37" t="s">
        <v>46</v>
      </c>
      <c r="J500" s="62">
        <v>180</v>
      </c>
      <c r="K500" s="65" t="s">
        <v>485</v>
      </c>
      <c r="L500" s="65" t="s">
        <v>147</v>
      </c>
      <c r="M500" s="37">
        <v>1</v>
      </c>
      <c r="N500" s="37">
        <v>1491169</v>
      </c>
      <c r="O500" s="37" t="s">
        <v>486</v>
      </c>
      <c r="P500" s="37" t="s">
        <v>162</v>
      </c>
      <c r="Q500" s="60">
        <v>0</v>
      </c>
      <c r="R500" s="60">
        <v>0</v>
      </c>
      <c r="S500" s="60">
        <f t="shared" si="12"/>
        <v>0</v>
      </c>
      <c r="T500" s="37" t="s">
        <v>145</v>
      </c>
      <c r="U500" s="37"/>
      <c r="V500" s="131" t="s">
        <v>148</v>
      </c>
      <c r="W500" s="131" t="s">
        <v>157</v>
      </c>
      <c r="X500" s="217"/>
    </row>
    <row r="501" spans="1:24" ht="142.5" hidden="1" customHeight="1">
      <c r="A501" s="37" t="s">
        <v>30</v>
      </c>
      <c r="B501" s="37" t="s">
        <v>284</v>
      </c>
      <c r="C501" s="37" t="s">
        <v>284</v>
      </c>
      <c r="D501" s="37" t="s">
        <v>308</v>
      </c>
      <c r="E501" s="37">
        <v>15</v>
      </c>
      <c r="F501" s="37" t="s">
        <v>309</v>
      </c>
      <c r="G501" s="37" t="s">
        <v>35</v>
      </c>
      <c r="H501" s="37" t="s">
        <v>310</v>
      </c>
      <c r="I501" s="37" t="s">
        <v>37</v>
      </c>
      <c r="J501" s="62">
        <v>32</v>
      </c>
      <c r="K501" s="65" t="s">
        <v>295</v>
      </c>
      <c r="L501" s="153"/>
      <c r="M501" s="37">
        <v>1</v>
      </c>
      <c r="N501" s="37">
        <v>2092294</v>
      </c>
      <c r="O501" s="37" t="s">
        <v>311</v>
      </c>
      <c r="P501" s="37" t="s">
        <v>268</v>
      </c>
      <c r="Q501" s="60">
        <v>1000</v>
      </c>
      <c r="R501" s="60">
        <v>9200</v>
      </c>
      <c r="S501" s="60">
        <f t="shared" si="12"/>
        <v>10200</v>
      </c>
      <c r="T501" s="37" t="s">
        <v>41</v>
      </c>
      <c r="U501" s="37"/>
      <c r="V501" s="131" t="s">
        <v>148</v>
      </c>
      <c r="W501" s="221" t="s">
        <v>149</v>
      </c>
      <c r="X501" s="217"/>
    </row>
    <row r="502" spans="1:24" ht="142.5" hidden="1" customHeight="1">
      <c r="A502" s="37" t="s">
        <v>30</v>
      </c>
      <c r="B502" s="37" t="s">
        <v>284</v>
      </c>
      <c r="C502" s="37" t="s">
        <v>284</v>
      </c>
      <c r="D502" s="37" t="s">
        <v>308</v>
      </c>
      <c r="E502" s="37">
        <v>15</v>
      </c>
      <c r="F502" s="37" t="s">
        <v>309</v>
      </c>
      <c r="G502" s="37" t="s">
        <v>35</v>
      </c>
      <c r="H502" s="37" t="s">
        <v>310</v>
      </c>
      <c r="I502" s="37" t="s">
        <v>37</v>
      </c>
      <c r="J502" s="62">
        <v>32</v>
      </c>
      <c r="K502" s="65" t="s">
        <v>295</v>
      </c>
      <c r="L502" s="153"/>
      <c r="M502" s="37">
        <v>1</v>
      </c>
      <c r="N502" s="37">
        <v>1491857</v>
      </c>
      <c r="O502" s="37" t="s">
        <v>312</v>
      </c>
      <c r="P502" s="37" t="s">
        <v>107</v>
      </c>
      <c r="Q502" s="60">
        <v>1000</v>
      </c>
      <c r="R502" s="60">
        <v>9200</v>
      </c>
      <c r="S502" s="60">
        <f t="shared" si="12"/>
        <v>10200</v>
      </c>
      <c r="T502" s="37" t="s">
        <v>41</v>
      </c>
      <c r="U502" s="37"/>
      <c r="V502" s="131" t="s">
        <v>148</v>
      </c>
      <c r="W502" s="221" t="s">
        <v>149</v>
      </c>
      <c r="X502" s="217"/>
    </row>
    <row r="503" spans="1:24" ht="85.5" hidden="1" customHeight="1">
      <c r="A503" s="27" t="s">
        <v>30</v>
      </c>
      <c r="B503" s="27" t="s">
        <v>284</v>
      </c>
      <c r="C503" s="27" t="s">
        <v>284</v>
      </c>
      <c r="D503" s="27" t="s">
        <v>308</v>
      </c>
      <c r="E503" s="27">
        <v>15</v>
      </c>
      <c r="F503" s="27" t="s">
        <v>313</v>
      </c>
      <c r="G503" s="27" t="s">
        <v>35</v>
      </c>
      <c r="H503" s="27" t="s">
        <v>314</v>
      </c>
      <c r="I503" s="27" t="s">
        <v>37</v>
      </c>
      <c r="J503" s="84">
        <v>8</v>
      </c>
      <c r="K503" s="65" t="s">
        <v>303</v>
      </c>
      <c r="L503" s="153"/>
      <c r="M503" s="27">
        <v>1</v>
      </c>
      <c r="N503" s="27">
        <v>1491857</v>
      </c>
      <c r="O503" s="27" t="s">
        <v>312</v>
      </c>
      <c r="P503" s="275" t="s">
        <v>107</v>
      </c>
      <c r="Q503" s="85">
        <v>0</v>
      </c>
      <c r="R503" s="85">
        <v>0</v>
      </c>
      <c r="S503" s="85">
        <f t="shared" si="12"/>
        <v>0</v>
      </c>
      <c r="T503" s="27" t="s">
        <v>41</v>
      </c>
      <c r="U503" s="262" t="s">
        <v>2235</v>
      </c>
      <c r="V503" s="216" t="s">
        <v>230</v>
      </c>
      <c r="W503" s="262" t="s">
        <v>231</v>
      </c>
      <c r="X503" s="215" t="s">
        <v>78</v>
      </c>
    </row>
    <row r="504" spans="1:24" ht="114" hidden="1" customHeight="1">
      <c r="A504" s="27" t="s">
        <v>30</v>
      </c>
      <c r="B504" s="27" t="s">
        <v>284</v>
      </c>
      <c r="C504" s="27" t="s">
        <v>284</v>
      </c>
      <c r="D504" s="27" t="s">
        <v>308</v>
      </c>
      <c r="E504" s="27">
        <v>15</v>
      </c>
      <c r="F504" s="27" t="s">
        <v>313</v>
      </c>
      <c r="G504" s="27" t="s">
        <v>35</v>
      </c>
      <c r="H504" s="27" t="s">
        <v>314</v>
      </c>
      <c r="I504" s="27" t="s">
        <v>37</v>
      </c>
      <c r="J504" s="84">
        <v>8</v>
      </c>
      <c r="K504" s="65" t="s">
        <v>303</v>
      </c>
      <c r="L504" s="153"/>
      <c r="M504" s="27">
        <v>1</v>
      </c>
      <c r="N504" s="27">
        <v>2092294</v>
      </c>
      <c r="O504" s="27" t="s">
        <v>315</v>
      </c>
      <c r="P504" s="27" t="s">
        <v>268</v>
      </c>
      <c r="Q504" s="85">
        <v>0</v>
      </c>
      <c r="R504" s="85">
        <v>0</v>
      </c>
      <c r="S504" s="85">
        <f t="shared" si="12"/>
        <v>0</v>
      </c>
      <c r="T504" s="27" t="s">
        <v>41</v>
      </c>
      <c r="U504" s="262" t="s">
        <v>2235</v>
      </c>
      <c r="V504" s="216" t="s">
        <v>230</v>
      </c>
      <c r="W504" s="262" t="s">
        <v>231</v>
      </c>
      <c r="X504" s="215" t="s">
        <v>78</v>
      </c>
    </row>
    <row r="505" spans="1:24" ht="114" hidden="1" customHeight="1">
      <c r="A505" s="27" t="s">
        <v>30</v>
      </c>
      <c r="B505" s="27" t="s">
        <v>284</v>
      </c>
      <c r="C505" s="27" t="s">
        <v>284</v>
      </c>
      <c r="D505" s="27" t="s">
        <v>308</v>
      </c>
      <c r="E505" s="27">
        <v>15</v>
      </c>
      <c r="F505" s="27" t="s">
        <v>313</v>
      </c>
      <c r="G505" s="27" t="s">
        <v>35</v>
      </c>
      <c r="H505" s="27" t="s">
        <v>314</v>
      </c>
      <c r="I505" s="27" t="s">
        <v>37</v>
      </c>
      <c r="J505" s="84">
        <v>8</v>
      </c>
      <c r="K505" s="65" t="s">
        <v>303</v>
      </c>
      <c r="L505" s="153"/>
      <c r="M505" s="27">
        <v>1</v>
      </c>
      <c r="N505" s="27">
        <v>1636635</v>
      </c>
      <c r="O505" s="27" t="s">
        <v>316</v>
      </c>
      <c r="P505" s="27" t="s">
        <v>40</v>
      </c>
      <c r="Q505" s="85">
        <v>0</v>
      </c>
      <c r="R505" s="85">
        <v>0</v>
      </c>
      <c r="S505" s="85">
        <f t="shared" si="12"/>
        <v>0</v>
      </c>
      <c r="T505" s="27" t="s">
        <v>41</v>
      </c>
      <c r="U505" s="262" t="s">
        <v>2235</v>
      </c>
      <c r="V505" s="216" t="s">
        <v>230</v>
      </c>
      <c r="W505" s="262" t="s">
        <v>231</v>
      </c>
      <c r="X505" s="215" t="s">
        <v>78</v>
      </c>
    </row>
    <row r="506" spans="1:24" ht="114" hidden="1" customHeight="1">
      <c r="A506" s="27" t="s">
        <v>30</v>
      </c>
      <c r="B506" s="27" t="s">
        <v>284</v>
      </c>
      <c r="C506" s="27" t="s">
        <v>284</v>
      </c>
      <c r="D506" s="27" t="s">
        <v>308</v>
      </c>
      <c r="E506" s="27">
        <v>15</v>
      </c>
      <c r="F506" s="27" t="s">
        <v>313</v>
      </c>
      <c r="G506" s="27" t="s">
        <v>35</v>
      </c>
      <c r="H506" s="27" t="s">
        <v>314</v>
      </c>
      <c r="I506" s="27" t="s">
        <v>37</v>
      </c>
      <c r="J506" s="84">
        <v>8</v>
      </c>
      <c r="K506" s="65" t="s">
        <v>303</v>
      </c>
      <c r="L506" s="153"/>
      <c r="M506" s="27">
        <v>1</v>
      </c>
      <c r="N506" s="27">
        <v>1492858</v>
      </c>
      <c r="O506" s="27" t="s">
        <v>317</v>
      </c>
      <c r="P506" s="27" t="s">
        <v>162</v>
      </c>
      <c r="Q506" s="85">
        <v>0</v>
      </c>
      <c r="R506" s="85">
        <v>0</v>
      </c>
      <c r="S506" s="85">
        <f t="shared" si="12"/>
        <v>0</v>
      </c>
      <c r="T506" s="27" t="s">
        <v>41</v>
      </c>
      <c r="U506" s="262" t="s">
        <v>2235</v>
      </c>
      <c r="V506" s="216" t="s">
        <v>230</v>
      </c>
      <c r="W506" s="262" t="s">
        <v>231</v>
      </c>
      <c r="X506" s="215" t="s">
        <v>78</v>
      </c>
    </row>
    <row r="507" spans="1:24" ht="114" hidden="1" customHeight="1">
      <c r="A507" s="27" t="s">
        <v>30</v>
      </c>
      <c r="B507" s="27" t="s">
        <v>284</v>
      </c>
      <c r="C507" s="27" t="s">
        <v>284</v>
      </c>
      <c r="D507" s="27" t="s">
        <v>308</v>
      </c>
      <c r="E507" s="27">
        <v>15</v>
      </c>
      <c r="F507" s="27" t="s">
        <v>313</v>
      </c>
      <c r="G507" s="27" t="s">
        <v>35</v>
      </c>
      <c r="H507" s="27" t="s">
        <v>314</v>
      </c>
      <c r="I507" s="27" t="s">
        <v>37</v>
      </c>
      <c r="J507" s="84">
        <v>8</v>
      </c>
      <c r="K507" s="65" t="s">
        <v>303</v>
      </c>
      <c r="L507" s="153"/>
      <c r="M507" s="27">
        <v>1</v>
      </c>
      <c r="N507" s="27">
        <v>1518751</v>
      </c>
      <c r="O507" s="27" t="s">
        <v>318</v>
      </c>
      <c r="P507" s="27" t="s">
        <v>162</v>
      </c>
      <c r="Q507" s="85">
        <v>0</v>
      </c>
      <c r="R507" s="85">
        <v>0</v>
      </c>
      <c r="S507" s="85">
        <f t="shared" si="12"/>
        <v>0</v>
      </c>
      <c r="T507" s="27" t="s">
        <v>41</v>
      </c>
      <c r="U507" s="262" t="s">
        <v>2235</v>
      </c>
      <c r="V507" s="216" t="s">
        <v>230</v>
      </c>
      <c r="W507" s="262" t="s">
        <v>231</v>
      </c>
      <c r="X507" s="215" t="s">
        <v>78</v>
      </c>
    </row>
    <row r="508" spans="1:24" ht="114" hidden="1" customHeight="1">
      <c r="A508" s="27" t="s">
        <v>30</v>
      </c>
      <c r="B508" s="27" t="s">
        <v>284</v>
      </c>
      <c r="C508" s="27" t="s">
        <v>284</v>
      </c>
      <c r="D508" s="27" t="s">
        <v>308</v>
      </c>
      <c r="E508" s="27">
        <v>15</v>
      </c>
      <c r="F508" s="27" t="s">
        <v>313</v>
      </c>
      <c r="G508" s="27" t="s">
        <v>35</v>
      </c>
      <c r="H508" s="27" t="s">
        <v>314</v>
      </c>
      <c r="I508" s="27" t="s">
        <v>37</v>
      </c>
      <c r="J508" s="84">
        <v>8</v>
      </c>
      <c r="K508" s="65" t="s">
        <v>303</v>
      </c>
      <c r="L508" s="153"/>
      <c r="M508" s="27">
        <v>1</v>
      </c>
      <c r="N508" s="27">
        <v>445195</v>
      </c>
      <c r="O508" s="27" t="s">
        <v>319</v>
      </c>
      <c r="P508" s="275" t="s">
        <v>107</v>
      </c>
      <c r="Q508" s="85">
        <v>0</v>
      </c>
      <c r="R508" s="85">
        <v>0</v>
      </c>
      <c r="S508" s="85">
        <f t="shared" si="12"/>
        <v>0</v>
      </c>
      <c r="T508" s="27" t="s">
        <v>41</v>
      </c>
      <c r="U508" s="262" t="s">
        <v>2235</v>
      </c>
      <c r="V508" s="216" t="s">
        <v>230</v>
      </c>
      <c r="W508" s="262" t="s">
        <v>231</v>
      </c>
      <c r="X508" s="215" t="s">
        <v>78</v>
      </c>
    </row>
    <row r="509" spans="1:24" ht="114" hidden="1" customHeight="1">
      <c r="A509" s="27" t="s">
        <v>30</v>
      </c>
      <c r="B509" s="27" t="s">
        <v>284</v>
      </c>
      <c r="C509" s="27" t="s">
        <v>284</v>
      </c>
      <c r="D509" s="27" t="s">
        <v>308</v>
      </c>
      <c r="E509" s="27">
        <v>15</v>
      </c>
      <c r="F509" s="27" t="s">
        <v>313</v>
      </c>
      <c r="G509" s="27" t="s">
        <v>35</v>
      </c>
      <c r="H509" s="27" t="s">
        <v>314</v>
      </c>
      <c r="I509" s="27" t="s">
        <v>37</v>
      </c>
      <c r="J509" s="84">
        <v>8</v>
      </c>
      <c r="K509" s="65" t="s">
        <v>303</v>
      </c>
      <c r="L509" s="153"/>
      <c r="M509" s="27">
        <v>1</v>
      </c>
      <c r="N509" s="27">
        <v>1980441</v>
      </c>
      <c r="O509" s="27" t="s">
        <v>320</v>
      </c>
      <c r="P509" s="275" t="s">
        <v>107</v>
      </c>
      <c r="Q509" s="85">
        <v>0</v>
      </c>
      <c r="R509" s="85">
        <v>0</v>
      </c>
      <c r="S509" s="85">
        <f t="shared" si="12"/>
        <v>0</v>
      </c>
      <c r="T509" s="27" t="s">
        <v>41</v>
      </c>
      <c r="U509" s="262" t="s">
        <v>2235</v>
      </c>
      <c r="V509" s="216" t="s">
        <v>230</v>
      </c>
      <c r="W509" s="262" t="s">
        <v>231</v>
      </c>
      <c r="X509" s="215" t="s">
        <v>78</v>
      </c>
    </row>
    <row r="510" spans="1:24" ht="71.25" hidden="1" customHeight="1">
      <c r="A510" s="27" t="s">
        <v>30</v>
      </c>
      <c r="B510" s="27" t="s">
        <v>284</v>
      </c>
      <c r="C510" s="27" t="s">
        <v>284</v>
      </c>
      <c r="D510" s="27" t="s">
        <v>308</v>
      </c>
      <c r="E510" s="27">
        <v>15</v>
      </c>
      <c r="F510" s="27" t="s">
        <v>313</v>
      </c>
      <c r="G510" s="27" t="s">
        <v>35</v>
      </c>
      <c r="H510" s="27" t="s">
        <v>314</v>
      </c>
      <c r="I510" s="27" t="s">
        <v>37</v>
      </c>
      <c r="J510" s="84">
        <v>8</v>
      </c>
      <c r="K510" s="65" t="s">
        <v>303</v>
      </c>
      <c r="L510" s="153"/>
      <c r="M510" s="27">
        <v>1</v>
      </c>
      <c r="N510" s="27">
        <v>1525343</v>
      </c>
      <c r="O510" s="27" t="s">
        <v>321</v>
      </c>
      <c r="P510" s="27" t="s">
        <v>107</v>
      </c>
      <c r="Q510" s="85">
        <v>0</v>
      </c>
      <c r="R510" s="85">
        <v>0</v>
      </c>
      <c r="S510" s="85">
        <f t="shared" si="12"/>
        <v>0</v>
      </c>
      <c r="T510" s="27" t="s">
        <v>41</v>
      </c>
      <c r="U510" s="262" t="s">
        <v>2235</v>
      </c>
      <c r="V510" s="216" t="s">
        <v>230</v>
      </c>
      <c r="W510" s="262" t="s">
        <v>231</v>
      </c>
      <c r="X510" s="215" t="s">
        <v>78</v>
      </c>
    </row>
    <row r="511" spans="1:24" ht="142.5" hidden="1" customHeight="1">
      <c r="A511" s="27" t="s">
        <v>30</v>
      </c>
      <c r="B511" s="27" t="s">
        <v>284</v>
      </c>
      <c r="C511" s="27" t="s">
        <v>284</v>
      </c>
      <c r="D511" s="27" t="s">
        <v>308</v>
      </c>
      <c r="E511" s="27">
        <v>15</v>
      </c>
      <c r="F511" s="27" t="s">
        <v>313</v>
      </c>
      <c r="G511" s="27" t="s">
        <v>35</v>
      </c>
      <c r="H511" s="27" t="s">
        <v>314</v>
      </c>
      <c r="I511" s="27" t="s">
        <v>37</v>
      </c>
      <c r="J511" s="84">
        <v>8</v>
      </c>
      <c r="K511" s="65" t="s">
        <v>303</v>
      </c>
      <c r="L511" s="153"/>
      <c r="M511" s="27">
        <v>1</v>
      </c>
      <c r="N511" s="27">
        <v>1518749</v>
      </c>
      <c r="O511" s="27" t="s">
        <v>322</v>
      </c>
      <c r="P511" s="27" t="s">
        <v>107</v>
      </c>
      <c r="Q511" s="85">
        <v>0</v>
      </c>
      <c r="R511" s="85">
        <v>0</v>
      </c>
      <c r="S511" s="85">
        <f t="shared" si="12"/>
        <v>0</v>
      </c>
      <c r="T511" s="27" t="s">
        <v>41</v>
      </c>
      <c r="U511" s="262" t="s">
        <v>2235</v>
      </c>
      <c r="V511" s="216" t="s">
        <v>230</v>
      </c>
      <c r="W511" s="262" t="s">
        <v>231</v>
      </c>
      <c r="X511" s="215" t="s">
        <v>78</v>
      </c>
    </row>
    <row r="512" spans="1:24" ht="142.5" hidden="1" customHeight="1">
      <c r="A512" s="27" t="s">
        <v>30</v>
      </c>
      <c r="B512" s="27" t="s">
        <v>284</v>
      </c>
      <c r="C512" s="27" t="s">
        <v>284</v>
      </c>
      <c r="D512" s="27" t="s">
        <v>308</v>
      </c>
      <c r="E512" s="27">
        <v>15</v>
      </c>
      <c r="F512" s="27" t="s">
        <v>313</v>
      </c>
      <c r="G512" s="27" t="s">
        <v>35</v>
      </c>
      <c r="H512" s="27" t="s">
        <v>314</v>
      </c>
      <c r="I512" s="27" t="s">
        <v>37</v>
      </c>
      <c r="J512" s="84">
        <v>8</v>
      </c>
      <c r="K512" s="65" t="s">
        <v>303</v>
      </c>
      <c r="L512" s="153"/>
      <c r="M512" s="27">
        <v>1</v>
      </c>
      <c r="N512" s="27">
        <v>2264120</v>
      </c>
      <c r="O512" s="27" t="s">
        <v>323</v>
      </c>
      <c r="P512" s="27" t="s">
        <v>40</v>
      </c>
      <c r="Q512" s="85">
        <v>0</v>
      </c>
      <c r="R512" s="85">
        <v>0</v>
      </c>
      <c r="S512" s="85">
        <f t="shared" si="12"/>
        <v>0</v>
      </c>
      <c r="T512" s="27" t="s">
        <v>41</v>
      </c>
      <c r="U512" s="262" t="s">
        <v>2235</v>
      </c>
      <c r="V512" s="216" t="s">
        <v>230</v>
      </c>
      <c r="W512" s="262" t="s">
        <v>231</v>
      </c>
      <c r="X512" s="215" t="s">
        <v>78</v>
      </c>
    </row>
    <row r="513" spans="1:24" ht="142.5" hidden="1" customHeight="1">
      <c r="A513" s="27" t="s">
        <v>30</v>
      </c>
      <c r="B513" s="27" t="s">
        <v>31</v>
      </c>
      <c r="C513" s="27" t="s">
        <v>32</v>
      </c>
      <c r="D513" s="27" t="s">
        <v>33</v>
      </c>
      <c r="E513" s="27">
        <v>15</v>
      </c>
      <c r="F513" s="27" t="s">
        <v>34</v>
      </c>
      <c r="G513" s="27" t="s">
        <v>35</v>
      </c>
      <c r="H513" s="27" t="s">
        <v>36</v>
      </c>
      <c r="I513" s="27" t="s">
        <v>37</v>
      </c>
      <c r="J513" s="84">
        <v>21</v>
      </c>
      <c r="K513" s="65" t="s">
        <v>38</v>
      </c>
      <c r="L513" s="153"/>
      <c r="M513" s="27">
        <v>1</v>
      </c>
      <c r="N513" s="27">
        <v>1820878</v>
      </c>
      <c r="O513" s="27" t="s">
        <v>39</v>
      </c>
      <c r="P513" s="27" t="s">
        <v>40</v>
      </c>
      <c r="Q513" s="276">
        <v>0</v>
      </c>
      <c r="R513" s="85">
        <v>0</v>
      </c>
      <c r="S513" s="85">
        <f t="shared" si="12"/>
        <v>0</v>
      </c>
      <c r="T513" s="27" t="s">
        <v>41</v>
      </c>
      <c r="U513" s="262" t="s">
        <v>2235</v>
      </c>
      <c r="V513" s="131" t="s">
        <v>42</v>
      </c>
      <c r="W513" s="262" t="s">
        <v>43</v>
      </c>
      <c r="X513" s="217"/>
    </row>
    <row r="514" spans="1:24" ht="114" hidden="1" customHeight="1">
      <c r="A514" s="27" t="s">
        <v>30</v>
      </c>
      <c r="B514" s="27" t="s">
        <v>284</v>
      </c>
      <c r="C514" s="27" t="s">
        <v>284</v>
      </c>
      <c r="D514" s="27" t="s">
        <v>308</v>
      </c>
      <c r="E514" s="27">
        <v>15</v>
      </c>
      <c r="F514" s="27" t="s">
        <v>324</v>
      </c>
      <c r="G514" s="27" t="s">
        <v>35</v>
      </c>
      <c r="H514" s="27" t="s">
        <v>36</v>
      </c>
      <c r="I514" s="27" t="s">
        <v>37</v>
      </c>
      <c r="J514" s="84">
        <v>24</v>
      </c>
      <c r="K514" s="65" t="s">
        <v>325</v>
      </c>
      <c r="L514" s="153"/>
      <c r="M514" s="27">
        <v>1</v>
      </c>
      <c r="N514" s="27">
        <v>1518751</v>
      </c>
      <c r="O514" s="27" t="s">
        <v>318</v>
      </c>
      <c r="P514" s="27" t="s">
        <v>162</v>
      </c>
      <c r="Q514" s="276">
        <v>0</v>
      </c>
      <c r="R514" s="85">
        <v>0</v>
      </c>
      <c r="S514" s="85">
        <f t="shared" si="12"/>
        <v>0</v>
      </c>
      <c r="T514" s="27" t="s">
        <v>41</v>
      </c>
      <c r="U514" s="262" t="s">
        <v>2235</v>
      </c>
      <c r="V514" s="216" t="s">
        <v>230</v>
      </c>
      <c r="W514" s="262" t="s">
        <v>231</v>
      </c>
      <c r="X514" s="215" t="s">
        <v>78</v>
      </c>
    </row>
    <row r="515" spans="1:24" ht="128.25" hidden="1" customHeight="1">
      <c r="A515" s="27" t="s">
        <v>30</v>
      </c>
      <c r="B515" s="27" t="s">
        <v>284</v>
      </c>
      <c r="C515" s="27" t="s">
        <v>284</v>
      </c>
      <c r="D515" s="27" t="s">
        <v>308</v>
      </c>
      <c r="E515" s="27">
        <v>15</v>
      </c>
      <c r="F515" s="27" t="s">
        <v>324</v>
      </c>
      <c r="G515" s="27" t="s">
        <v>35</v>
      </c>
      <c r="H515" s="27" t="s">
        <v>36</v>
      </c>
      <c r="I515" s="27" t="s">
        <v>37</v>
      </c>
      <c r="J515" s="84">
        <v>24</v>
      </c>
      <c r="K515" s="65" t="s">
        <v>325</v>
      </c>
      <c r="L515" s="153"/>
      <c r="M515" s="27">
        <v>1</v>
      </c>
      <c r="N515" s="27">
        <v>1525343</v>
      </c>
      <c r="O515" s="27" t="s">
        <v>321</v>
      </c>
      <c r="P515" s="27" t="s">
        <v>107</v>
      </c>
      <c r="Q515" s="276">
        <v>0</v>
      </c>
      <c r="R515" s="85">
        <v>0</v>
      </c>
      <c r="S515" s="85">
        <f t="shared" si="12"/>
        <v>0</v>
      </c>
      <c r="T515" s="27" t="s">
        <v>41</v>
      </c>
      <c r="U515" s="262" t="s">
        <v>2235</v>
      </c>
      <c r="V515" s="216" t="s">
        <v>230</v>
      </c>
      <c r="W515" s="262" t="s">
        <v>231</v>
      </c>
      <c r="X515" s="215" t="s">
        <v>78</v>
      </c>
    </row>
    <row r="516" spans="1:24" ht="102.75" hidden="1" customHeight="1">
      <c r="A516" s="27" t="s">
        <v>30</v>
      </c>
      <c r="B516" s="27" t="s">
        <v>284</v>
      </c>
      <c r="C516" s="27" t="s">
        <v>284</v>
      </c>
      <c r="D516" s="27" t="s">
        <v>308</v>
      </c>
      <c r="E516" s="27">
        <v>15</v>
      </c>
      <c r="F516" s="27" t="s">
        <v>324</v>
      </c>
      <c r="G516" s="27" t="s">
        <v>35</v>
      </c>
      <c r="H516" s="27" t="s">
        <v>36</v>
      </c>
      <c r="I516" s="27" t="s">
        <v>37</v>
      </c>
      <c r="J516" s="84">
        <v>24</v>
      </c>
      <c r="K516" s="65" t="s">
        <v>325</v>
      </c>
      <c r="L516" s="153"/>
      <c r="M516" s="27">
        <v>1</v>
      </c>
      <c r="N516" s="27">
        <v>1518749</v>
      </c>
      <c r="O516" s="27" t="s">
        <v>322</v>
      </c>
      <c r="P516" s="27" t="s">
        <v>107</v>
      </c>
      <c r="Q516" s="276">
        <v>0</v>
      </c>
      <c r="R516" s="85">
        <v>0</v>
      </c>
      <c r="S516" s="85">
        <f t="shared" ref="S516:S579" si="13">(R516+Q516)*M516</f>
        <v>0</v>
      </c>
      <c r="T516" s="27" t="s">
        <v>41</v>
      </c>
      <c r="U516" s="262" t="s">
        <v>2235</v>
      </c>
      <c r="V516" s="216" t="s">
        <v>230</v>
      </c>
      <c r="W516" s="262" t="s">
        <v>231</v>
      </c>
      <c r="X516" s="215" t="s">
        <v>78</v>
      </c>
    </row>
    <row r="517" spans="1:24" ht="85.5" hidden="1" customHeight="1">
      <c r="A517" s="27" t="s">
        <v>30</v>
      </c>
      <c r="B517" s="27" t="s">
        <v>284</v>
      </c>
      <c r="C517" s="27" t="s">
        <v>284</v>
      </c>
      <c r="D517" s="27" t="s">
        <v>308</v>
      </c>
      <c r="E517" s="27">
        <v>15</v>
      </c>
      <c r="F517" s="27" t="s">
        <v>324</v>
      </c>
      <c r="G517" s="27" t="s">
        <v>35</v>
      </c>
      <c r="H517" s="27" t="s">
        <v>36</v>
      </c>
      <c r="I517" s="27" t="s">
        <v>37</v>
      </c>
      <c r="J517" s="84">
        <v>24</v>
      </c>
      <c r="K517" s="65" t="s">
        <v>325</v>
      </c>
      <c r="L517" s="153"/>
      <c r="M517" s="27">
        <v>1</v>
      </c>
      <c r="N517" s="27">
        <v>2264120</v>
      </c>
      <c r="O517" s="27" t="s">
        <v>323</v>
      </c>
      <c r="P517" s="27" t="s">
        <v>40</v>
      </c>
      <c r="Q517" s="276">
        <v>0</v>
      </c>
      <c r="R517" s="85">
        <v>0</v>
      </c>
      <c r="S517" s="85">
        <f t="shared" si="13"/>
        <v>0</v>
      </c>
      <c r="T517" s="27" t="s">
        <v>41</v>
      </c>
      <c r="U517" s="262" t="s">
        <v>2235</v>
      </c>
      <c r="V517" s="216" t="s">
        <v>230</v>
      </c>
      <c r="W517" s="262" t="s">
        <v>231</v>
      </c>
      <c r="X517" s="215" t="s">
        <v>78</v>
      </c>
    </row>
    <row r="518" spans="1:24" ht="85.5" hidden="1" customHeight="1">
      <c r="A518" s="37" t="s">
        <v>30</v>
      </c>
      <c r="B518" s="37" t="s">
        <v>30</v>
      </c>
      <c r="C518" s="37" t="s">
        <v>30</v>
      </c>
      <c r="D518" s="37" t="s">
        <v>483</v>
      </c>
      <c r="E518" s="37">
        <v>15</v>
      </c>
      <c r="F518" s="37" t="s">
        <v>487</v>
      </c>
      <c r="G518" s="37" t="s">
        <v>145</v>
      </c>
      <c r="H518" s="12" t="s">
        <v>36</v>
      </c>
      <c r="I518" s="37" t="s">
        <v>46</v>
      </c>
      <c r="J518" s="62">
        <v>180</v>
      </c>
      <c r="K518" s="65" t="s">
        <v>485</v>
      </c>
      <c r="L518" s="65" t="s">
        <v>147</v>
      </c>
      <c r="M518" s="37">
        <v>1</v>
      </c>
      <c r="N518" s="37">
        <v>1491169</v>
      </c>
      <c r="O518" s="37" t="s">
        <v>486</v>
      </c>
      <c r="P518" s="37" t="s">
        <v>162</v>
      </c>
      <c r="Q518" s="60">
        <v>0</v>
      </c>
      <c r="R518" s="60">
        <v>0</v>
      </c>
      <c r="S518" s="60">
        <f t="shared" si="13"/>
        <v>0</v>
      </c>
      <c r="T518" s="37" t="s">
        <v>145</v>
      </c>
      <c r="U518" s="37"/>
      <c r="V518" s="216" t="s">
        <v>218</v>
      </c>
      <c r="W518" s="216" t="s">
        <v>398</v>
      </c>
      <c r="X518" s="217"/>
    </row>
    <row r="519" spans="1:24" ht="85.5" hidden="1" customHeight="1">
      <c r="A519" s="37" t="s">
        <v>30</v>
      </c>
      <c r="B519" s="37" t="s">
        <v>30</v>
      </c>
      <c r="C519" s="37" t="s">
        <v>30</v>
      </c>
      <c r="D519" s="37" t="s">
        <v>483</v>
      </c>
      <c r="E519" s="37">
        <v>15</v>
      </c>
      <c r="F519" s="37" t="s">
        <v>487</v>
      </c>
      <c r="G519" s="37" t="s">
        <v>145</v>
      </c>
      <c r="H519" s="12" t="s">
        <v>36</v>
      </c>
      <c r="I519" s="37" t="s">
        <v>46</v>
      </c>
      <c r="J519" s="62">
        <v>120</v>
      </c>
      <c r="K519" s="65" t="s">
        <v>488</v>
      </c>
      <c r="L519" s="65" t="s">
        <v>152</v>
      </c>
      <c r="M519" s="37">
        <v>1</v>
      </c>
      <c r="N519" s="37">
        <v>2115007</v>
      </c>
      <c r="O519" s="37" t="s">
        <v>489</v>
      </c>
      <c r="P519" s="37" t="s">
        <v>162</v>
      </c>
      <c r="Q519" s="60">
        <v>0</v>
      </c>
      <c r="R519" s="60">
        <v>0</v>
      </c>
      <c r="S519" s="60">
        <f t="shared" si="13"/>
        <v>0</v>
      </c>
      <c r="T519" s="37" t="s">
        <v>490</v>
      </c>
      <c r="U519" s="37"/>
      <c r="V519" s="216" t="s">
        <v>218</v>
      </c>
      <c r="W519" s="216" t="s">
        <v>398</v>
      </c>
      <c r="X519" s="217"/>
    </row>
    <row r="520" spans="1:24" ht="114" hidden="1" customHeight="1">
      <c r="A520" s="37" t="s">
        <v>30</v>
      </c>
      <c r="B520" s="37" t="s">
        <v>30</v>
      </c>
      <c r="C520" s="37" t="s">
        <v>465</v>
      </c>
      <c r="D520" s="37" t="s">
        <v>466</v>
      </c>
      <c r="E520" s="37">
        <v>15</v>
      </c>
      <c r="F520" s="37" t="s">
        <v>467</v>
      </c>
      <c r="G520" s="37" t="s">
        <v>145</v>
      </c>
      <c r="H520" s="12" t="s">
        <v>36</v>
      </c>
      <c r="I520" s="37" t="s">
        <v>46</v>
      </c>
      <c r="J520" s="62">
        <v>180</v>
      </c>
      <c r="K520" s="65" t="s">
        <v>468</v>
      </c>
      <c r="L520" s="65" t="s">
        <v>216</v>
      </c>
      <c r="M520" s="37">
        <v>1</v>
      </c>
      <c r="N520" s="37">
        <v>1821518</v>
      </c>
      <c r="O520" s="37" t="s">
        <v>469</v>
      </c>
      <c r="P520" s="37" t="s">
        <v>40</v>
      </c>
      <c r="Q520" s="60">
        <v>0</v>
      </c>
      <c r="R520" s="60">
        <v>0</v>
      </c>
      <c r="S520" s="60">
        <f t="shared" si="13"/>
        <v>0</v>
      </c>
      <c r="T520" s="37" t="s">
        <v>145</v>
      </c>
      <c r="U520" s="37"/>
      <c r="V520" s="131" t="s">
        <v>148</v>
      </c>
      <c r="W520" s="131" t="s">
        <v>157</v>
      </c>
      <c r="X520" s="217"/>
    </row>
    <row r="521" spans="1:24" ht="71.25" hidden="1" customHeight="1">
      <c r="A521" s="12" t="s">
        <v>30</v>
      </c>
      <c r="B521" s="12" t="s">
        <v>30</v>
      </c>
      <c r="C521" s="12" t="s">
        <v>465</v>
      </c>
      <c r="D521" s="12" t="s">
        <v>470</v>
      </c>
      <c r="E521" s="12">
        <v>15</v>
      </c>
      <c r="F521" s="12" t="s">
        <v>471</v>
      </c>
      <c r="G521" s="12" t="s">
        <v>45</v>
      </c>
      <c r="H521" s="12" t="s">
        <v>36</v>
      </c>
      <c r="I521" s="12" t="s">
        <v>46</v>
      </c>
      <c r="J521" s="62">
        <v>130</v>
      </c>
      <c r="K521" s="65">
        <v>2020</v>
      </c>
      <c r="L521" s="153"/>
      <c r="M521" s="12">
        <v>1</v>
      </c>
      <c r="N521" s="12">
        <v>2439065</v>
      </c>
      <c r="O521" s="12" t="s">
        <v>472</v>
      </c>
      <c r="P521" s="12" t="s">
        <v>162</v>
      </c>
      <c r="Q521" s="232">
        <v>0</v>
      </c>
      <c r="R521" s="64">
        <v>0</v>
      </c>
      <c r="S521" s="64">
        <f t="shared" si="13"/>
        <v>0</v>
      </c>
      <c r="T521" s="12" t="s">
        <v>41</v>
      </c>
      <c r="U521" s="221" t="s">
        <v>2235</v>
      </c>
      <c r="V521" s="221" t="s">
        <v>48</v>
      </c>
      <c r="W521" s="221" t="s">
        <v>473</v>
      </c>
      <c r="X521" s="215" t="s">
        <v>78</v>
      </c>
    </row>
    <row r="522" spans="1:24" ht="71.25" hidden="1" customHeight="1">
      <c r="A522" s="12" t="s">
        <v>30</v>
      </c>
      <c r="B522" s="12" t="s">
        <v>30</v>
      </c>
      <c r="C522" s="12" t="s">
        <v>465</v>
      </c>
      <c r="D522" s="12" t="s">
        <v>474</v>
      </c>
      <c r="E522" s="12">
        <v>15</v>
      </c>
      <c r="F522" s="12" t="s">
        <v>471</v>
      </c>
      <c r="G522" s="12" t="s">
        <v>45</v>
      </c>
      <c r="H522" s="12" t="s">
        <v>36</v>
      </c>
      <c r="I522" s="12" t="s">
        <v>46</v>
      </c>
      <c r="J522" s="62">
        <v>130</v>
      </c>
      <c r="K522" s="65">
        <v>2020</v>
      </c>
      <c r="L522" s="153"/>
      <c r="M522" s="12">
        <v>1</v>
      </c>
      <c r="N522" s="12">
        <v>1060737</v>
      </c>
      <c r="O522" s="12" t="s">
        <v>475</v>
      </c>
      <c r="P522" s="12" t="s">
        <v>40</v>
      </c>
      <c r="Q522" s="232">
        <v>0</v>
      </c>
      <c r="R522" s="64">
        <v>0</v>
      </c>
      <c r="S522" s="64">
        <f t="shared" si="13"/>
        <v>0</v>
      </c>
      <c r="T522" s="12" t="s">
        <v>41</v>
      </c>
      <c r="U522" s="221" t="s">
        <v>2235</v>
      </c>
      <c r="V522" s="221" t="s">
        <v>48</v>
      </c>
      <c r="W522" s="221" t="s">
        <v>473</v>
      </c>
      <c r="X522" s="215" t="s">
        <v>78</v>
      </c>
    </row>
    <row r="523" spans="1:24" ht="85.5" hidden="1">
      <c r="A523" s="12" t="s">
        <v>30</v>
      </c>
      <c r="B523" s="12" t="s">
        <v>30</v>
      </c>
      <c r="C523" s="12" t="s">
        <v>465</v>
      </c>
      <c r="D523" s="12" t="s">
        <v>474</v>
      </c>
      <c r="E523" s="12">
        <v>15</v>
      </c>
      <c r="F523" s="12" t="s">
        <v>471</v>
      </c>
      <c r="G523" s="12" t="s">
        <v>45</v>
      </c>
      <c r="H523" s="12" t="s">
        <v>36</v>
      </c>
      <c r="I523" s="12" t="s">
        <v>46</v>
      </c>
      <c r="J523" s="62">
        <v>130</v>
      </c>
      <c r="K523" s="65">
        <v>2020</v>
      </c>
      <c r="L523" s="153"/>
      <c r="M523" s="12">
        <v>1</v>
      </c>
      <c r="N523" s="12">
        <v>19996163</v>
      </c>
      <c r="O523" s="12" t="s">
        <v>476</v>
      </c>
      <c r="P523" s="12" t="s">
        <v>40</v>
      </c>
      <c r="Q523" s="232">
        <v>0</v>
      </c>
      <c r="R523" s="64">
        <v>0</v>
      </c>
      <c r="S523" s="64">
        <f t="shared" si="13"/>
        <v>0</v>
      </c>
      <c r="T523" s="12" t="s">
        <v>41</v>
      </c>
      <c r="U523" s="221" t="s">
        <v>2235</v>
      </c>
      <c r="V523" s="221" t="s">
        <v>48</v>
      </c>
      <c r="W523" s="221" t="s">
        <v>473</v>
      </c>
      <c r="X523" s="215" t="s">
        <v>78</v>
      </c>
    </row>
    <row r="524" spans="1:24" ht="85.5" hidden="1" customHeight="1">
      <c r="A524" s="12" t="s">
        <v>30</v>
      </c>
      <c r="B524" s="12" t="s">
        <v>30</v>
      </c>
      <c r="C524" s="12" t="s">
        <v>465</v>
      </c>
      <c r="D524" s="12" t="s">
        <v>474</v>
      </c>
      <c r="E524" s="12">
        <v>15</v>
      </c>
      <c r="F524" s="12" t="s">
        <v>471</v>
      </c>
      <c r="G524" s="12" t="s">
        <v>45</v>
      </c>
      <c r="H524" s="12" t="s">
        <v>36</v>
      </c>
      <c r="I524" s="12" t="s">
        <v>46</v>
      </c>
      <c r="J524" s="62">
        <v>130</v>
      </c>
      <c r="K524" s="65">
        <v>2020</v>
      </c>
      <c r="L524" s="153"/>
      <c r="M524" s="12">
        <v>1</v>
      </c>
      <c r="N524" s="12">
        <v>1516425</v>
      </c>
      <c r="O524" s="12" t="s">
        <v>477</v>
      </c>
      <c r="P524" s="12" t="s">
        <v>478</v>
      </c>
      <c r="Q524" s="232">
        <v>0</v>
      </c>
      <c r="R524" s="64">
        <v>0</v>
      </c>
      <c r="S524" s="64">
        <f t="shared" si="13"/>
        <v>0</v>
      </c>
      <c r="T524" s="12" t="s">
        <v>41</v>
      </c>
      <c r="U524" s="221" t="s">
        <v>2235</v>
      </c>
      <c r="V524" s="221" t="s">
        <v>48</v>
      </c>
      <c r="W524" s="221" t="s">
        <v>473</v>
      </c>
      <c r="X524" s="215" t="s">
        <v>78</v>
      </c>
    </row>
    <row r="525" spans="1:24" ht="114" hidden="1" customHeight="1">
      <c r="A525" s="12" t="s">
        <v>30</v>
      </c>
      <c r="B525" s="12" t="s">
        <v>30</v>
      </c>
      <c r="C525" s="12" t="s">
        <v>465</v>
      </c>
      <c r="D525" s="12" t="s">
        <v>474</v>
      </c>
      <c r="E525" s="12">
        <v>15</v>
      </c>
      <c r="F525" s="12" t="s">
        <v>471</v>
      </c>
      <c r="G525" s="12" t="s">
        <v>45</v>
      </c>
      <c r="H525" s="12" t="s">
        <v>36</v>
      </c>
      <c r="I525" s="12" t="s">
        <v>46</v>
      </c>
      <c r="J525" s="62">
        <v>130</v>
      </c>
      <c r="K525" s="65">
        <v>2020</v>
      </c>
      <c r="L525" s="153"/>
      <c r="M525" s="12">
        <v>1</v>
      </c>
      <c r="N525" s="12">
        <v>2089606</v>
      </c>
      <c r="O525" s="12" t="s">
        <v>479</v>
      </c>
      <c r="P525" s="12" t="s">
        <v>40</v>
      </c>
      <c r="Q525" s="232">
        <v>0</v>
      </c>
      <c r="R525" s="64">
        <v>0</v>
      </c>
      <c r="S525" s="64">
        <f t="shared" si="13"/>
        <v>0</v>
      </c>
      <c r="T525" s="12" t="s">
        <v>41</v>
      </c>
      <c r="U525" s="221" t="s">
        <v>2235</v>
      </c>
      <c r="V525" s="221" t="s">
        <v>48</v>
      </c>
      <c r="W525" s="221" t="s">
        <v>473</v>
      </c>
      <c r="X525" s="215" t="s">
        <v>78</v>
      </c>
    </row>
    <row r="526" spans="1:24" ht="142.5" hidden="1" customHeight="1">
      <c r="A526" s="37" t="s">
        <v>30</v>
      </c>
      <c r="B526" s="37" t="s">
        <v>30</v>
      </c>
      <c r="C526" s="37" t="s">
        <v>30</v>
      </c>
      <c r="D526" s="37" t="s">
        <v>483</v>
      </c>
      <c r="E526" s="37">
        <v>15</v>
      </c>
      <c r="F526" s="37" t="s">
        <v>2483</v>
      </c>
      <c r="G526" s="37" t="s">
        <v>145</v>
      </c>
      <c r="H526" s="12" t="s">
        <v>36</v>
      </c>
      <c r="I526" s="37" t="s">
        <v>46</v>
      </c>
      <c r="J526" s="62">
        <v>160</v>
      </c>
      <c r="K526" s="65" t="s">
        <v>492</v>
      </c>
      <c r="L526" s="65" t="s">
        <v>356</v>
      </c>
      <c r="M526" s="37">
        <v>1</v>
      </c>
      <c r="N526" s="37">
        <v>2439468</v>
      </c>
      <c r="O526" s="37" t="s">
        <v>493</v>
      </c>
      <c r="P526" s="37" t="s">
        <v>162</v>
      </c>
      <c r="Q526" s="60">
        <v>0</v>
      </c>
      <c r="R526" s="60">
        <v>0</v>
      </c>
      <c r="S526" s="60">
        <f t="shared" si="13"/>
        <v>0</v>
      </c>
      <c r="T526" s="37" t="s">
        <v>145</v>
      </c>
      <c r="U526" s="131" t="s">
        <v>1048</v>
      </c>
      <c r="V526" s="131" t="s">
        <v>235</v>
      </c>
      <c r="W526" s="216" t="s">
        <v>236</v>
      </c>
      <c r="X526" s="217"/>
    </row>
    <row r="527" spans="1:24" ht="71.25" hidden="1" customHeight="1">
      <c r="A527" s="37" t="s">
        <v>30</v>
      </c>
      <c r="B527" s="37" t="s">
        <v>30</v>
      </c>
      <c r="C527" s="37" t="s">
        <v>30</v>
      </c>
      <c r="D527" s="37" t="s">
        <v>483</v>
      </c>
      <c r="E527" s="37">
        <v>15</v>
      </c>
      <c r="F527" s="37" t="s">
        <v>426</v>
      </c>
      <c r="G527" s="37" t="s">
        <v>35</v>
      </c>
      <c r="H527" s="37" t="s">
        <v>310</v>
      </c>
      <c r="I527" s="37" t="s">
        <v>37</v>
      </c>
      <c r="J527" s="62">
        <v>32</v>
      </c>
      <c r="K527" s="65">
        <v>44136</v>
      </c>
      <c r="L527" s="153"/>
      <c r="M527" s="37">
        <v>1</v>
      </c>
      <c r="N527" s="37">
        <v>2264120</v>
      </c>
      <c r="O527" s="37" t="s">
        <v>428</v>
      </c>
      <c r="P527" s="37" t="s">
        <v>425</v>
      </c>
      <c r="Q527" s="231">
        <v>400</v>
      </c>
      <c r="R527" s="231">
        <v>8000</v>
      </c>
      <c r="S527" s="60">
        <f t="shared" si="13"/>
        <v>8400</v>
      </c>
      <c r="T527" s="37" t="s">
        <v>41</v>
      </c>
      <c r="U527" s="37"/>
      <c r="V527" s="131" t="s">
        <v>148</v>
      </c>
      <c r="W527" s="221" t="s">
        <v>149</v>
      </c>
      <c r="X527" s="217"/>
    </row>
    <row r="528" spans="1:24" ht="71.25" hidden="1" customHeight="1">
      <c r="A528" s="27" t="s">
        <v>30</v>
      </c>
      <c r="B528" s="27" t="s">
        <v>30</v>
      </c>
      <c r="C528" s="27" t="s">
        <v>465</v>
      </c>
      <c r="D528" s="27" t="s">
        <v>466</v>
      </c>
      <c r="E528" s="27">
        <v>15</v>
      </c>
      <c r="F528" s="27" t="s">
        <v>480</v>
      </c>
      <c r="G528" s="27" t="s">
        <v>35</v>
      </c>
      <c r="H528" s="27" t="s">
        <v>36</v>
      </c>
      <c r="I528" s="27" t="s">
        <v>37</v>
      </c>
      <c r="J528" s="84">
        <v>390</v>
      </c>
      <c r="K528" s="65">
        <v>43862</v>
      </c>
      <c r="L528" s="153"/>
      <c r="M528" s="27">
        <v>1</v>
      </c>
      <c r="N528" s="27">
        <v>1516425</v>
      </c>
      <c r="O528" s="27" t="s">
        <v>481</v>
      </c>
      <c r="P528" s="27" t="s">
        <v>478</v>
      </c>
      <c r="Q528" s="276">
        <v>0</v>
      </c>
      <c r="R528" s="85">
        <v>0</v>
      </c>
      <c r="S528" s="85">
        <f t="shared" si="13"/>
        <v>0</v>
      </c>
      <c r="T528" s="27" t="s">
        <v>41</v>
      </c>
      <c r="U528" s="262" t="s">
        <v>2274</v>
      </c>
      <c r="V528" s="262" t="s">
        <v>218</v>
      </c>
      <c r="W528" s="262" t="s">
        <v>219</v>
      </c>
      <c r="X528" s="272"/>
    </row>
    <row r="529" spans="1:24" s="42" customFormat="1" ht="99.75" hidden="1" customHeight="1">
      <c r="A529" s="12" t="s">
        <v>30</v>
      </c>
      <c r="B529" s="12" t="s">
        <v>31</v>
      </c>
      <c r="C529" s="12" t="s">
        <v>32</v>
      </c>
      <c r="D529" s="12" t="s">
        <v>33</v>
      </c>
      <c r="E529" s="12">
        <v>15</v>
      </c>
      <c r="F529" s="12" t="s">
        <v>44</v>
      </c>
      <c r="G529" s="12" t="s">
        <v>45</v>
      </c>
      <c r="H529" s="12" t="s">
        <v>36</v>
      </c>
      <c r="I529" s="12" t="s">
        <v>46</v>
      </c>
      <c r="J529" s="62">
        <v>30</v>
      </c>
      <c r="K529" s="65" t="s">
        <v>47</v>
      </c>
      <c r="L529" s="153"/>
      <c r="M529" s="12">
        <v>1</v>
      </c>
      <c r="N529" s="12">
        <v>1820878</v>
      </c>
      <c r="O529" s="12" t="s">
        <v>39</v>
      </c>
      <c r="P529" s="12" t="s">
        <v>40</v>
      </c>
      <c r="Q529" s="232">
        <v>250</v>
      </c>
      <c r="R529" s="64">
        <v>0</v>
      </c>
      <c r="S529" s="64">
        <f t="shared" si="13"/>
        <v>250</v>
      </c>
      <c r="T529" s="12" t="s">
        <v>41</v>
      </c>
      <c r="U529" s="237" t="s">
        <v>2484</v>
      </c>
      <c r="V529" s="131" t="s">
        <v>48</v>
      </c>
      <c r="W529" s="221" t="s">
        <v>49</v>
      </c>
      <c r="X529" s="215" t="s">
        <v>50</v>
      </c>
    </row>
    <row r="530" spans="1:24" ht="99.75" hidden="1" customHeight="1">
      <c r="A530" s="37" t="s">
        <v>30</v>
      </c>
      <c r="B530" s="37" t="s">
        <v>30</v>
      </c>
      <c r="C530" s="37" t="s">
        <v>465</v>
      </c>
      <c r="D530" s="37" t="s">
        <v>466</v>
      </c>
      <c r="E530" s="37">
        <v>15</v>
      </c>
      <c r="F530" s="37" t="s">
        <v>482</v>
      </c>
      <c r="G530" s="37" t="s">
        <v>145</v>
      </c>
      <c r="H530" s="12" t="s">
        <v>36</v>
      </c>
      <c r="I530" s="37" t="s">
        <v>46</v>
      </c>
      <c r="J530" s="62">
        <v>180</v>
      </c>
      <c r="K530" s="65" t="s">
        <v>468</v>
      </c>
      <c r="L530" s="65" t="s">
        <v>216</v>
      </c>
      <c r="M530" s="37">
        <v>1</v>
      </c>
      <c r="N530" s="37">
        <v>1821518</v>
      </c>
      <c r="O530" s="37" t="s">
        <v>469</v>
      </c>
      <c r="P530" s="37" t="s">
        <v>40</v>
      </c>
      <c r="Q530" s="60">
        <v>0</v>
      </c>
      <c r="R530" s="60">
        <v>0</v>
      </c>
      <c r="S530" s="60">
        <f t="shared" si="13"/>
        <v>0</v>
      </c>
      <c r="T530" s="37" t="s">
        <v>145</v>
      </c>
      <c r="U530" s="299"/>
      <c r="V530" s="131" t="s">
        <v>201</v>
      </c>
      <c r="W530" s="131" t="s">
        <v>202</v>
      </c>
      <c r="X530" s="217"/>
    </row>
    <row r="531" spans="1:24" ht="128.25" hidden="1" customHeight="1">
      <c r="A531" s="12" t="s">
        <v>30</v>
      </c>
      <c r="B531" s="12" t="s">
        <v>30</v>
      </c>
      <c r="C531" s="12" t="s">
        <v>30</v>
      </c>
      <c r="D531" s="12" t="s">
        <v>494</v>
      </c>
      <c r="E531" s="12">
        <v>15</v>
      </c>
      <c r="F531" s="12" t="s">
        <v>423</v>
      </c>
      <c r="G531" s="12" t="s">
        <v>45</v>
      </c>
      <c r="H531" s="12" t="s">
        <v>36</v>
      </c>
      <c r="I531" s="12" t="s">
        <v>46</v>
      </c>
      <c r="J531" s="62">
        <v>20</v>
      </c>
      <c r="K531" s="65" t="s">
        <v>495</v>
      </c>
      <c r="L531" s="153"/>
      <c r="M531" s="12">
        <v>1</v>
      </c>
      <c r="N531" s="12">
        <v>1060737</v>
      </c>
      <c r="O531" s="12" t="s">
        <v>496</v>
      </c>
      <c r="P531" s="12" t="s">
        <v>497</v>
      </c>
      <c r="Q531" s="232">
        <v>0</v>
      </c>
      <c r="R531" s="64">
        <v>0</v>
      </c>
      <c r="S531" s="64">
        <f t="shared" si="13"/>
        <v>0</v>
      </c>
      <c r="T531" s="12" t="s">
        <v>41</v>
      </c>
      <c r="U531" s="210" t="s">
        <v>45</v>
      </c>
      <c r="V531" s="131" t="s">
        <v>201</v>
      </c>
      <c r="W531" s="210" t="s">
        <v>207</v>
      </c>
      <c r="X531" s="215" t="s">
        <v>50</v>
      </c>
    </row>
    <row r="532" spans="1:24" ht="57" hidden="1" customHeight="1">
      <c r="A532" s="12" t="s">
        <v>30</v>
      </c>
      <c r="B532" s="12" t="s">
        <v>30</v>
      </c>
      <c r="C532" s="12" t="s">
        <v>30</v>
      </c>
      <c r="D532" s="12" t="s">
        <v>494</v>
      </c>
      <c r="E532" s="12">
        <v>15</v>
      </c>
      <c r="F532" s="12" t="s">
        <v>423</v>
      </c>
      <c r="G532" s="12" t="s">
        <v>45</v>
      </c>
      <c r="H532" s="12" t="s">
        <v>36</v>
      </c>
      <c r="I532" s="12" t="s">
        <v>46</v>
      </c>
      <c r="J532" s="62">
        <v>20</v>
      </c>
      <c r="K532" s="65" t="s">
        <v>406</v>
      </c>
      <c r="L532" s="153"/>
      <c r="M532" s="12">
        <v>1</v>
      </c>
      <c r="N532" s="12">
        <v>2264120</v>
      </c>
      <c r="O532" s="12" t="s">
        <v>428</v>
      </c>
      <c r="P532" s="12" t="s">
        <v>425</v>
      </c>
      <c r="Q532" s="232">
        <v>0</v>
      </c>
      <c r="R532" s="64">
        <v>0</v>
      </c>
      <c r="S532" s="64">
        <f t="shared" si="13"/>
        <v>0</v>
      </c>
      <c r="T532" s="12" t="s">
        <v>41</v>
      </c>
      <c r="U532" s="210" t="s">
        <v>45</v>
      </c>
      <c r="V532" s="131" t="s">
        <v>201</v>
      </c>
      <c r="W532" s="210" t="s">
        <v>207</v>
      </c>
      <c r="X532" s="215" t="s">
        <v>50</v>
      </c>
    </row>
    <row r="533" spans="1:24" ht="114" hidden="1" customHeight="1">
      <c r="A533" s="12" t="s">
        <v>30</v>
      </c>
      <c r="B533" s="12" t="s">
        <v>284</v>
      </c>
      <c r="C533" s="12" t="s">
        <v>284</v>
      </c>
      <c r="D533" s="12" t="s">
        <v>326</v>
      </c>
      <c r="E533" s="12">
        <v>12</v>
      </c>
      <c r="F533" s="12" t="s">
        <v>327</v>
      </c>
      <c r="G533" s="12" t="s">
        <v>35</v>
      </c>
      <c r="H533" s="12" t="s">
        <v>314</v>
      </c>
      <c r="I533" s="12" t="s">
        <v>37</v>
      </c>
      <c r="J533" s="62">
        <v>16</v>
      </c>
      <c r="K533" s="65" t="s">
        <v>295</v>
      </c>
      <c r="L533" s="153"/>
      <c r="M533" s="12">
        <v>1</v>
      </c>
      <c r="N533" s="12">
        <v>1491857</v>
      </c>
      <c r="O533" s="12" t="s">
        <v>312</v>
      </c>
      <c r="P533" s="12" t="s">
        <v>107</v>
      </c>
      <c r="Q533" s="64">
        <v>0</v>
      </c>
      <c r="R533" s="64">
        <v>0</v>
      </c>
      <c r="S533" s="64">
        <f t="shared" si="13"/>
        <v>0</v>
      </c>
      <c r="T533" s="12" t="s">
        <v>41</v>
      </c>
      <c r="U533" s="210"/>
      <c r="V533" s="216" t="s">
        <v>230</v>
      </c>
      <c r="W533" s="221" t="s">
        <v>231</v>
      </c>
      <c r="X533" s="215" t="s">
        <v>78</v>
      </c>
    </row>
    <row r="534" spans="1:24" ht="114" hidden="1" customHeight="1">
      <c r="A534" s="37" t="s">
        <v>30</v>
      </c>
      <c r="B534" s="37" t="s">
        <v>284</v>
      </c>
      <c r="C534" s="37" t="s">
        <v>284</v>
      </c>
      <c r="D534" s="37" t="s">
        <v>326</v>
      </c>
      <c r="E534" s="37">
        <v>12</v>
      </c>
      <c r="F534" s="37" t="s">
        <v>327</v>
      </c>
      <c r="G534" s="37" t="s">
        <v>35</v>
      </c>
      <c r="H534" s="37" t="s">
        <v>314</v>
      </c>
      <c r="I534" s="37" t="s">
        <v>37</v>
      </c>
      <c r="J534" s="65">
        <v>16</v>
      </c>
      <c r="K534" s="65" t="s">
        <v>295</v>
      </c>
      <c r="L534" s="153"/>
      <c r="M534" s="37">
        <v>1</v>
      </c>
      <c r="N534" s="37">
        <v>2092294</v>
      </c>
      <c r="O534" s="37" t="s">
        <v>315</v>
      </c>
      <c r="P534" s="37" t="s">
        <v>268</v>
      </c>
      <c r="Q534" s="60">
        <v>0</v>
      </c>
      <c r="R534" s="60">
        <v>0</v>
      </c>
      <c r="S534" s="60">
        <f t="shared" si="13"/>
        <v>0</v>
      </c>
      <c r="T534" s="37" t="s">
        <v>41</v>
      </c>
      <c r="U534" s="37"/>
      <c r="V534" s="216" t="s">
        <v>230</v>
      </c>
      <c r="W534" s="216" t="s">
        <v>231</v>
      </c>
      <c r="X534" s="215" t="s">
        <v>78</v>
      </c>
    </row>
    <row r="535" spans="1:24" ht="114" hidden="1" customHeight="1">
      <c r="A535" s="37" t="s">
        <v>30</v>
      </c>
      <c r="B535" s="37" t="s">
        <v>284</v>
      </c>
      <c r="C535" s="37" t="s">
        <v>284</v>
      </c>
      <c r="D535" s="37" t="s">
        <v>326</v>
      </c>
      <c r="E535" s="37">
        <v>12</v>
      </c>
      <c r="F535" s="37" t="s">
        <v>327</v>
      </c>
      <c r="G535" s="37" t="s">
        <v>35</v>
      </c>
      <c r="H535" s="37" t="s">
        <v>314</v>
      </c>
      <c r="I535" s="37" t="s">
        <v>37</v>
      </c>
      <c r="J535" s="65">
        <v>16</v>
      </c>
      <c r="K535" s="65" t="s">
        <v>295</v>
      </c>
      <c r="L535" s="153"/>
      <c r="M535" s="37">
        <v>1</v>
      </c>
      <c r="N535" s="37">
        <v>1636635</v>
      </c>
      <c r="O535" s="37" t="s">
        <v>316</v>
      </c>
      <c r="P535" s="37" t="s">
        <v>40</v>
      </c>
      <c r="Q535" s="60">
        <v>0</v>
      </c>
      <c r="R535" s="60">
        <v>0</v>
      </c>
      <c r="S535" s="60">
        <f t="shared" si="13"/>
        <v>0</v>
      </c>
      <c r="T535" s="37" t="s">
        <v>41</v>
      </c>
      <c r="U535" s="37"/>
      <c r="V535" s="216" t="s">
        <v>230</v>
      </c>
      <c r="W535" s="216" t="s">
        <v>231</v>
      </c>
      <c r="X535" s="215" t="s">
        <v>78</v>
      </c>
    </row>
    <row r="536" spans="1:24" ht="114" hidden="1" customHeight="1">
      <c r="A536" s="37" t="s">
        <v>30</v>
      </c>
      <c r="B536" s="37" t="s">
        <v>284</v>
      </c>
      <c r="C536" s="37" t="s">
        <v>284</v>
      </c>
      <c r="D536" s="37" t="s">
        <v>326</v>
      </c>
      <c r="E536" s="37">
        <v>12</v>
      </c>
      <c r="F536" s="37" t="s">
        <v>327</v>
      </c>
      <c r="G536" s="37" t="s">
        <v>35</v>
      </c>
      <c r="H536" s="37" t="s">
        <v>314</v>
      </c>
      <c r="I536" s="37" t="s">
        <v>37</v>
      </c>
      <c r="J536" s="65">
        <v>16</v>
      </c>
      <c r="K536" s="65" t="s">
        <v>295</v>
      </c>
      <c r="L536" s="153"/>
      <c r="M536" s="37">
        <v>1</v>
      </c>
      <c r="N536" s="37">
        <v>1492858</v>
      </c>
      <c r="O536" s="37" t="s">
        <v>317</v>
      </c>
      <c r="P536" s="37" t="s">
        <v>162</v>
      </c>
      <c r="Q536" s="60">
        <v>0</v>
      </c>
      <c r="R536" s="60">
        <v>0</v>
      </c>
      <c r="S536" s="60">
        <f t="shared" si="13"/>
        <v>0</v>
      </c>
      <c r="T536" s="37" t="s">
        <v>41</v>
      </c>
      <c r="U536" s="37"/>
      <c r="V536" s="216" t="s">
        <v>230</v>
      </c>
      <c r="W536" s="216" t="s">
        <v>231</v>
      </c>
      <c r="X536" s="215" t="s">
        <v>78</v>
      </c>
    </row>
    <row r="537" spans="1:24" ht="128.25" hidden="1" customHeight="1">
      <c r="A537" s="37" t="s">
        <v>30</v>
      </c>
      <c r="B537" s="37" t="s">
        <v>284</v>
      </c>
      <c r="C537" s="37" t="s">
        <v>284</v>
      </c>
      <c r="D537" s="37" t="s">
        <v>326</v>
      </c>
      <c r="E537" s="37">
        <v>12</v>
      </c>
      <c r="F537" s="37" t="s">
        <v>327</v>
      </c>
      <c r="G537" s="37" t="s">
        <v>35</v>
      </c>
      <c r="H537" s="37" t="s">
        <v>314</v>
      </c>
      <c r="I537" s="37" t="s">
        <v>37</v>
      </c>
      <c r="J537" s="65">
        <v>16</v>
      </c>
      <c r="K537" s="65" t="s">
        <v>295</v>
      </c>
      <c r="L537" s="153"/>
      <c r="M537" s="37">
        <v>1</v>
      </c>
      <c r="N537" s="37">
        <v>1518751</v>
      </c>
      <c r="O537" s="37" t="s">
        <v>318</v>
      </c>
      <c r="P537" s="37" t="s">
        <v>162</v>
      </c>
      <c r="Q537" s="60">
        <v>0</v>
      </c>
      <c r="R537" s="60">
        <v>0</v>
      </c>
      <c r="S537" s="60">
        <f t="shared" si="13"/>
        <v>0</v>
      </c>
      <c r="T537" s="37" t="s">
        <v>41</v>
      </c>
      <c r="U537" s="37"/>
      <c r="V537" s="216" t="s">
        <v>230</v>
      </c>
      <c r="W537" s="216" t="s">
        <v>231</v>
      </c>
      <c r="X537" s="215" t="s">
        <v>78</v>
      </c>
    </row>
    <row r="538" spans="1:24" ht="128.25" hidden="1" customHeight="1">
      <c r="A538" s="37" t="s">
        <v>30</v>
      </c>
      <c r="B538" s="37" t="s">
        <v>284</v>
      </c>
      <c r="C538" s="37" t="s">
        <v>284</v>
      </c>
      <c r="D538" s="37" t="s">
        <v>326</v>
      </c>
      <c r="E538" s="37">
        <v>12</v>
      </c>
      <c r="F538" s="37" t="s">
        <v>327</v>
      </c>
      <c r="G538" s="37" t="s">
        <v>35</v>
      </c>
      <c r="H538" s="37" t="s">
        <v>314</v>
      </c>
      <c r="I538" s="37" t="s">
        <v>37</v>
      </c>
      <c r="J538" s="65">
        <v>16</v>
      </c>
      <c r="K538" s="65" t="s">
        <v>295</v>
      </c>
      <c r="L538" s="153"/>
      <c r="M538" s="37">
        <v>1</v>
      </c>
      <c r="N538" s="37">
        <v>445195</v>
      </c>
      <c r="O538" s="37" t="s">
        <v>319</v>
      </c>
      <c r="P538" s="37" t="s">
        <v>107</v>
      </c>
      <c r="Q538" s="60">
        <v>0</v>
      </c>
      <c r="R538" s="60">
        <v>0</v>
      </c>
      <c r="S538" s="60">
        <f t="shared" si="13"/>
        <v>0</v>
      </c>
      <c r="T538" s="37" t="s">
        <v>41</v>
      </c>
      <c r="U538" s="37"/>
      <c r="V538" s="216" t="s">
        <v>230</v>
      </c>
      <c r="W538" s="216" t="s">
        <v>231</v>
      </c>
      <c r="X538" s="215" t="s">
        <v>78</v>
      </c>
    </row>
    <row r="539" spans="1:24" ht="128.25" hidden="1" customHeight="1">
      <c r="A539" s="37" t="s">
        <v>30</v>
      </c>
      <c r="B539" s="37" t="s">
        <v>284</v>
      </c>
      <c r="C539" s="37" t="s">
        <v>284</v>
      </c>
      <c r="D539" s="37" t="s">
        <v>326</v>
      </c>
      <c r="E539" s="37">
        <v>12</v>
      </c>
      <c r="F539" s="37" t="s">
        <v>327</v>
      </c>
      <c r="G539" s="37" t="s">
        <v>35</v>
      </c>
      <c r="H539" s="37" t="s">
        <v>314</v>
      </c>
      <c r="I539" s="37" t="s">
        <v>37</v>
      </c>
      <c r="J539" s="65">
        <v>16</v>
      </c>
      <c r="K539" s="65" t="s">
        <v>295</v>
      </c>
      <c r="L539" s="153"/>
      <c r="M539" s="37">
        <v>1</v>
      </c>
      <c r="N539" s="37">
        <v>1980441</v>
      </c>
      <c r="O539" s="37" t="s">
        <v>320</v>
      </c>
      <c r="P539" s="37" t="s">
        <v>107</v>
      </c>
      <c r="Q539" s="60">
        <v>0</v>
      </c>
      <c r="R539" s="60">
        <v>0</v>
      </c>
      <c r="S539" s="60">
        <f t="shared" si="13"/>
        <v>0</v>
      </c>
      <c r="T539" s="37" t="s">
        <v>41</v>
      </c>
      <c r="U539" s="37"/>
      <c r="V539" s="216" t="s">
        <v>230</v>
      </c>
      <c r="W539" s="216" t="s">
        <v>231</v>
      </c>
      <c r="X539" s="215" t="s">
        <v>78</v>
      </c>
    </row>
    <row r="540" spans="1:24" ht="128.25" hidden="1" customHeight="1">
      <c r="A540" s="37" t="s">
        <v>30</v>
      </c>
      <c r="B540" s="37" t="s">
        <v>284</v>
      </c>
      <c r="C540" s="37" t="s">
        <v>284</v>
      </c>
      <c r="D540" s="37" t="s">
        <v>326</v>
      </c>
      <c r="E540" s="37">
        <v>12</v>
      </c>
      <c r="F540" s="37" t="s">
        <v>327</v>
      </c>
      <c r="G540" s="37" t="s">
        <v>35</v>
      </c>
      <c r="H540" s="37" t="s">
        <v>314</v>
      </c>
      <c r="I540" s="37" t="s">
        <v>37</v>
      </c>
      <c r="J540" s="65">
        <v>16</v>
      </c>
      <c r="K540" s="65" t="s">
        <v>295</v>
      </c>
      <c r="L540" s="153"/>
      <c r="M540" s="37">
        <v>1</v>
      </c>
      <c r="N540" s="37">
        <v>1525343</v>
      </c>
      <c r="O540" s="37" t="s">
        <v>321</v>
      </c>
      <c r="P540" s="37" t="s">
        <v>107</v>
      </c>
      <c r="Q540" s="60">
        <v>0</v>
      </c>
      <c r="R540" s="60">
        <v>0</v>
      </c>
      <c r="S540" s="60">
        <f t="shared" si="13"/>
        <v>0</v>
      </c>
      <c r="T540" s="37" t="s">
        <v>41</v>
      </c>
      <c r="U540" s="37"/>
      <c r="V540" s="216" t="s">
        <v>230</v>
      </c>
      <c r="W540" s="216" t="s">
        <v>231</v>
      </c>
      <c r="X540" s="215" t="s">
        <v>78</v>
      </c>
    </row>
    <row r="541" spans="1:24" ht="114" hidden="1" customHeight="1">
      <c r="A541" s="37" t="s">
        <v>30</v>
      </c>
      <c r="B541" s="37" t="s">
        <v>284</v>
      </c>
      <c r="C541" s="37" t="s">
        <v>284</v>
      </c>
      <c r="D541" s="37" t="s">
        <v>326</v>
      </c>
      <c r="E541" s="37">
        <v>12</v>
      </c>
      <c r="F541" s="37" t="s">
        <v>327</v>
      </c>
      <c r="G541" s="37" t="s">
        <v>35</v>
      </c>
      <c r="H541" s="37" t="s">
        <v>314</v>
      </c>
      <c r="I541" s="37" t="s">
        <v>37</v>
      </c>
      <c r="J541" s="65">
        <v>16</v>
      </c>
      <c r="K541" s="65" t="s">
        <v>295</v>
      </c>
      <c r="L541" s="153"/>
      <c r="M541" s="37">
        <v>1</v>
      </c>
      <c r="N541" s="37">
        <v>1518749</v>
      </c>
      <c r="O541" s="37" t="s">
        <v>322</v>
      </c>
      <c r="P541" s="37" t="s">
        <v>107</v>
      </c>
      <c r="Q541" s="60">
        <v>0</v>
      </c>
      <c r="R541" s="60">
        <v>0</v>
      </c>
      <c r="S541" s="60">
        <f t="shared" si="13"/>
        <v>0</v>
      </c>
      <c r="T541" s="37" t="s">
        <v>41</v>
      </c>
      <c r="U541" s="37"/>
      <c r="V541" s="216" t="s">
        <v>230</v>
      </c>
      <c r="W541" s="216" t="s">
        <v>231</v>
      </c>
      <c r="X541" s="215" t="s">
        <v>78</v>
      </c>
    </row>
    <row r="542" spans="1:24" ht="42.75" hidden="1" customHeight="1">
      <c r="A542" s="56" t="s">
        <v>30</v>
      </c>
      <c r="B542" s="56" t="s">
        <v>284</v>
      </c>
      <c r="C542" s="56" t="s">
        <v>284</v>
      </c>
      <c r="D542" s="56" t="s">
        <v>326</v>
      </c>
      <c r="E542" s="56">
        <v>12</v>
      </c>
      <c r="F542" s="56" t="s">
        <v>327</v>
      </c>
      <c r="G542" s="56" t="s">
        <v>35</v>
      </c>
      <c r="H542" s="56" t="s">
        <v>314</v>
      </c>
      <c r="I542" s="56" t="s">
        <v>37</v>
      </c>
      <c r="J542" s="58">
        <v>16</v>
      </c>
      <c r="K542" s="65" t="s">
        <v>295</v>
      </c>
      <c r="L542" s="153"/>
      <c r="M542" s="56">
        <v>1</v>
      </c>
      <c r="N542" s="56">
        <v>2264120</v>
      </c>
      <c r="O542" s="56" t="s">
        <v>323</v>
      </c>
      <c r="P542" s="56" t="s">
        <v>40</v>
      </c>
      <c r="Q542" s="146">
        <v>0</v>
      </c>
      <c r="R542" s="146">
        <v>0</v>
      </c>
      <c r="S542" s="146">
        <f t="shared" si="13"/>
        <v>0</v>
      </c>
      <c r="T542" s="56" t="s">
        <v>41</v>
      </c>
      <c r="U542" s="56"/>
      <c r="V542" s="216" t="s">
        <v>230</v>
      </c>
      <c r="W542" s="216" t="s">
        <v>231</v>
      </c>
      <c r="X542" s="215" t="s">
        <v>78</v>
      </c>
    </row>
    <row r="543" spans="1:24" ht="99.75" hidden="1">
      <c r="A543" s="37" t="s">
        <v>358</v>
      </c>
      <c r="B543" s="37" t="s">
        <v>1005</v>
      </c>
      <c r="C543" s="37" t="s">
        <v>1111</v>
      </c>
      <c r="D543" s="37" t="s">
        <v>1112</v>
      </c>
      <c r="E543" s="37">
        <v>15</v>
      </c>
      <c r="F543" s="95" t="s">
        <v>1113</v>
      </c>
      <c r="G543" s="95" t="s">
        <v>35</v>
      </c>
      <c r="H543" s="95" t="s">
        <v>36</v>
      </c>
      <c r="I543" s="95" t="s">
        <v>37</v>
      </c>
      <c r="J543" s="65">
        <v>16</v>
      </c>
      <c r="K543" s="37" t="s">
        <v>1114</v>
      </c>
      <c r="L543" s="239"/>
      <c r="M543" s="37">
        <v>1</v>
      </c>
      <c r="N543" s="239"/>
      <c r="O543" s="239"/>
      <c r="P543" s="37" t="s">
        <v>162</v>
      </c>
      <c r="Q543" s="60">
        <v>0</v>
      </c>
      <c r="R543" s="60">
        <v>0</v>
      </c>
      <c r="S543" s="60">
        <v>0</v>
      </c>
      <c r="T543" s="37" t="s">
        <v>41</v>
      </c>
      <c r="U543" s="210" t="s">
        <v>2276</v>
      </c>
      <c r="V543" s="131" t="s">
        <v>866</v>
      </c>
      <c r="W543" s="221" t="s">
        <v>1014</v>
      </c>
      <c r="X543" s="215" t="s">
        <v>78</v>
      </c>
    </row>
    <row r="544" spans="1:24" ht="71.25" hidden="1">
      <c r="A544" s="37" t="s">
        <v>358</v>
      </c>
      <c r="B544" s="37" t="s">
        <v>1005</v>
      </c>
      <c r="C544" s="37" t="s">
        <v>1032</v>
      </c>
      <c r="D544" s="37" t="s">
        <v>1033</v>
      </c>
      <c r="E544" s="37">
        <v>10</v>
      </c>
      <c r="F544" s="12" t="s">
        <v>1034</v>
      </c>
      <c r="G544" s="12" t="s">
        <v>45</v>
      </c>
      <c r="H544" s="37" t="s">
        <v>36</v>
      </c>
      <c r="I544" s="37" t="s">
        <v>37</v>
      </c>
      <c r="J544" s="65">
        <v>40</v>
      </c>
      <c r="K544" s="37">
        <v>2020</v>
      </c>
      <c r="L544" s="239"/>
      <c r="M544" s="37">
        <v>4</v>
      </c>
      <c r="N544" s="239"/>
      <c r="O544" s="239"/>
      <c r="P544" s="37" t="s">
        <v>162</v>
      </c>
      <c r="Q544" s="60">
        <v>0</v>
      </c>
      <c r="R544" s="60">
        <v>0</v>
      </c>
      <c r="S544" s="60">
        <v>0</v>
      </c>
      <c r="T544" s="37" t="s">
        <v>41</v>
      </c>
      <c r="U544" s="210" t="s">
        <v>2277</v>
      </c>
      <c r="V544" s="216" t="s">
        <v>184</v>
      </c>
      <c r="W544" s="216" t="s">
        <v>248</v>
      </c>
      <c r="X544" s="215" t="s">
        <v>58</v>
      </c>
    </row>
    <row r="545" spans="1:24" ht="120" hidden="1">
      <c r="A545" s="12" t="s">
        <v>358</v>
      </c>
      <c r="B545" s="12" t="s">
        <v>1005</v>
      </c>
      <c r="C545" s="12" t="s">
        <v>1170</v>
      </c>
      <c r="D545" s="12" t="s">
        <v>1171</v>
      </c>
      <c r="E545" s="12">
        <v>15</v>
      </c>
      <c r="F545" s="12" t="s">
        <v>1172</v>
      </c>
      <c r="G545" s="12" t="s">
        <v>45</v>
      </c>
      <c r="H545" s="12" t="s">
        <v>139</v>
      </c>
      <c r="I545" s="12" t="s">
        <v>37</v>
      </c>
      <c r="J545" s="62">
        <v>8</v>
      </c>
      <c r="K545" s="12">
        <v>2020</v>
      </c>
      <c r="L545" s="239"/>
      <c r="M545" s="12">
        <v>43</v>
      </c>
      <c r="N545" s="239"/>
      <c r="O545" s="239"/>
      <c r="P545" s="12" t="s">
        <v>162</v>
      </c>
      <c r="Q545" s="64">
        <v>0</v>
      </c>
      <c r="R545" s="64">
        <v>0</v>
      </c>
      <c r="S545" s="64">
        <v>0</v>
      </c>
      <c r="T545" s="12" t="s">
        <v>41</v>
      </c>
      <c r="U545" s="210" t="s">
        <v>2278</v>
      </c>
      <c r="V545" s="210" t="s">
        <v>184</v>
      </c>
      <c r="W545" s="221" t="s">
        <v>696</v>
      </c>
      <c r="X545" s="215" t="s">
        <v>78</v>
      </c>
    </row>
    <row r="546" spans="1:24" ht="57" hidden="1">
      <c r="A546" s="37" t="s">
        <v>358</v>
      </c>
      <c r="B546" s="37" t="s">
        <v>1005</v>
      </c>
      <c r="C546" s="37" t="s">
        <v>1084</v>
      </c>
      <c r="D546" s="37" t="s">
        <v>1085</v>
      </c>
      <c r="E546" s="37">
        <v>15</v>
      </c>
      <c r="F546" s="12" t="s">
        <v>1086</v>
      </c>
      <c r="G546" s="12" t="s">
        <v>45</v>
      </c>
      <c r="H546" s="37" t="s">
        <v>36</v>
      </c>
      <c r="I546" s="37" t="s">
        <v>37</v>
      </c>
      <c r="J546" s="65">
        <v>20</v>
      </c>
      <c r="K546" s="37">
        <v>2020</v>
      </c>
      <c r="L546" s="239"/>
      <c r="M546" s="37">
        <v>1</v>
      </c>
      <c r="N546" s="12">
        <v>1493041</v>
      </c>
      <c r="O546" s="12" t="s">
        <v>1087</v>
      </c>
      <c r="P546" s="37" t="s">
        <v>1088</v>
      </c>
      <c r="Q546" s="60">
        <v>0</v>
      </c>
      <c r="R546" s="60">
        <v>0</v>
      </c>
      <c r="S546" s="60">
        <v>0</v>
      </c>
      <c r="T546" s="37" t="s">
        <v>41</v>
      </c>
      <c r="U546" s="131" t="s">
        <v>2279</v>
      </c>
      <c r="V546" s="210" t="s">
        <v>148</v>
      </c>
      <c r="W546" s="131" t="s">
        <v>225</v>
      </c>
      <c r="X546" s="219" t="s">
        <v>50</v>
      </c>
    </row>
    <row r="547" spans="1:24" ht="57" hidden="1">
      <c r="A547" s="37" t="s">
        <v>358</v>
      </c>
      <c r="B547" s="37" t="s">
        <v>1005</v>
      </c>
      <c r="C547" s="37" t="s">
        <v>1084</v>
      </c>
      <c r="D547" s="37" t="s">
        <v>1085</v>
      </c>
      <c r="E547" s="37">
        <v>15</v>
      </c>
      <c r="F547" s="12" t="s">
        <v>1086</v>
      </c>
      <c r="G547" s="12" t="s">
        <v>45</v>
      </c>
      <c r="H547" s="37" t="s">
        <v>36</v>
      </c>
      <c r="I547" s="37" t="s">
        <v>37</v>
      </c>
      <c r="J547" s="65">
        <v>20</v>
      </c>
      <c r="K547" s="37">
        <v>2020</v>
      </c>
      <c r="L547" s="239"/>
      <c r="M547" s="37">
        <v>1</v>
      </c>
      <c r="N547" s="12">
        <v>2090087</v>
      </c>
      <c r="O547" s="12" t="s">
        <v>1089</v>
      </c>
      <c r="P547" s="37" t="s">
        <v>268</v>
      </c>
      <c r="Q547" s="60">
        <v>0</v>
      </c>
      <c r="R547" s="60">
        <v>0</v>
      </c>
      <c r="S547" s="60">
        <v>0</v>
      </c>
      <c r="T547" s="37" t="s">
        <v>41</v>
      </c>
      <c r="U547" s="131" t="s">
        <v>2279</v>
      </c>
      <c r="V547" s="210" t="s">
        <v>148</v>
      </c>
      <c r="W547" s="131" t="s">
        <v>225</v>
      </c>
      <c r="X547" s="219" t="s">
        <v>50</v>
      </c>
    </row>
    <row r="548" spans="1:24" ht="75" hidden="1">
      <c r="A548" s="37" t="s">
        <v>358</v>
      </c>
      <c r="B548" s="37" t="s">
        <v>1005</v>
      </c>
      <c r="C548" s="37" t="s">
        <v>1005</v>
      </c>
      <c r="D548" s="37" t="s">
        <v>1101</v>
      </c>
      <c r="E548" s="37">
        <v>15</v>
      </c>
      <c r="F548" s="12" t="s">
        <v>1108</v>
      </c>
      <c r="G548" s="12" t="s">
        <v>45</v>
      </c>
      <c r="H548" s="12" t="s">
        <v>36</v>
      </c>
      <c r="I548" s="37" t="s">
        <v>37</v>
      </c>
      <c r="J548" s="65">
        <v>24</v>
      </c>
      <c r="K548" s="37">
        <v>2020</v>
      </c>
      <c r="L548" s="239"/>
      <c r="M548" s="37">
        <v>10</v>
      </c>
      <c r="N548" s="239"/>
      <c r="O548" s="239"/>
      <c r="P548" s="37" t="s">
        <v>1109</v>
      </c>
      <c r="Q548" s="60">
        <v>0</v>
      </c>
      <c r="R548" s="60">
        <v>8000</v>
      </c>
      <c r="S548" s="60">
        <v>16000</v>
      </c>
      <c r="T548" s="37" t="s">
        <v>41</v>
      </c>
      <c r="U548" s="210" t="s">
        <v>2280</v>
      </c>
      <c r="V548" s="210" t="s">
        <v>184</v>
      </c>
      <c r="W548" s="131" t="s">
        <v>1068</v>
      </c>
      <c r="X548" s="215" t="s">
        <v>78</v>
      </c>
    </row>
    <row r="549" spans="1:24" ht="242.25" hidden="1">
      <c r="A549" s="37" t="s">
        <v>358</v>
      </c>
      <c r="B549" s="37" t="s">
        <v>1005</v>
      </c>
      <c r="C549" s="37" t="s">
        <v>1063</v>
      </c>
      <c r="D549" s="37" t="s">
        <v>1064</v>
      </c>
      <c r="E549" s="37">
        <v>15</v>
      </c>
      <c r="F549" s="12" t="s">
        <v>1065</v>
      </c>
      <c r="G549" s="12" t="s">
        <v>45</v>
      </c>
      <c r="H549" s="37" t="s">
        <v>36</v>
      </c>
      <c r="I549" s="37" t="s">
        <v>37</v>
      </c>
      <c r="J549" s="65">
        <v>16</v>
      </c>
      <c r="K549" s="37">
        <v>2020</v>
      </c>
      <c r="L549" s="239"/>
      <c r="M549" s="37">
        <v>16</v>
      </c>
      <c r="N549" s="12" t="s">
        <v>1066</v>
      </c>
      <c r="O549" s="12" t="s">
        <v>1067</v>
      </c>
      <c r="P549" s="37" t="s">
        <v>247</v>
      </c>
      <c r="Q549" s="60">
        <v>0</v>
      </c>
      <c r="R549" s="60">
        <v>0</v>
      </c>
      <c r="S549" s="60">
        <v>0</v>
      </c>
      <c r="T549" s="37" t="s">
        <v>41</v>
      </c>
      <c r="U549" s="210" t="s">
        <v>2281</v>
      </c>
      <c r="V549" s="210" t="s">
        <v>184</v>
      </c>
      <c r="W549" s="131" t="s">
        <v>1068</v>
      </c>
      <c r="X549" s="215" t="s">
        <v>78</v>
      </c>
    </row>
    <row r="550" spans="1:24" ht="128.25" hidden="1">
      <c r="A550" s="37" t="s">
        <v>358</v>
      </c>
      <c r="B550" s="37" t="s">
        <v>526</v>
      </c>
      <c r="C550" s="37" t="s">
        <v>526</v>
      </c>
      <c r="D550" s="37" t="s">
        <v>527</v>
      </c>
      <c r="E550" s="37">
        <v>15</v>
      </c>
      <c r="F550" s="37" t="s">
        <v>528</v>
      </c>
      <c r="G550" s="37" t="s">
        <v>45</v>
      </c>
      <c r="H550" s="37" t="s">
        <v>36</v>
      </c>
      <c r="I550" s="37" t="s">
        <v>37</v>
      </c>
      <c r="J550" s="65">
        <v>35</v>
      </c>
      <c r="K550" s="37">
        <v>2020</v>
      </c>
      <c r="L550" s="239"/>
      <c r="M550" s="37">
        <v>4</v>
      </c>
      <c r="N550" s="239"/>
      <c r="O550" s="239"/>
      <c r="P550" s="37" t="s">
        <v>529</v>
      </c>
      <c r="Q550" s="60">
        <v>0</v>
      </c>
      <c r="R550" s="60">
        <v>0</v>
      </c>
      <c r="S550" s="60">
        <v>0</v>
      </c>
      <c r="T550" s="37" t="s">
        <v>41</v>
      </c>
      <c r="U550" s="131" t="s">
        <v>2282</v>
      </c>
      <c r="V550" s="221" t="s">
        <v>48</v>
      </c>
      <c r="W550" s="221" t="s">
        <v>163</v>
      </c>
      <c r="X550" s="219" t="s">
        <v>50</v>
      </c>
    </row>
    <row r="551" spans="1:24" ht="99.75" hidden="1">
      <c r="A551" s="37" t="s">
        <v>358</v>
      </c>
      <c r="B551" s="37" t="s">
        <v>1005</v>
      </c>
      <c r="C551" s="37" t="s">
        <v>1051</v>
      </c>
      <c r="D551" s="37" t="s">
        <v>1052</v>
      </c>
      <c r="E551" s="37">
        <v>10</v>
      </c>
      <c r="F551" s="37" t="s">
        <v>528</v>
      </c>
      <c r="G551" s="37" t="s">
        <v>45</v>
      </c>
      <c r="H551" s="37" t="s">
        <v>36</v>
      </c>
      <c r="I551" s="37" t="s">
        <v>37</v>
      </c>
      <c r="J551" s="65">
        <v>40</v>
      </c>
      <c r="K551" s="37">
        <v>2020</v>
      </c>
      <c r="L551" s="239"/>
      <c r="M551" s="12">
        <v>3</v>
      </c>
      <c r="N551" s="239"/>
      <c r="O551" s="239"/>
      <c r="P551" s="37" t="s">
        <v>162</v>
      </c>
      <c r="Q551" s="60">
        <v>0</v>
      </c>
      <c r="R551" s="60">
        <v>0</v>
      </c>
      <c r="S551" s="60">
        <v>0</v>
      </c>
      <c r="T551" s="37" t="s">
        <v>41</v>
      </c>
      <c r="U551" s="131" t="s">
        <v>2282</v>
      </c>
      <c r="V551" s="221" t="s">
        <v>48</v>
      </c>
      <c r="W551" s="221" t="s">
        <v>163</v>
      </c>
      <c r="X551" s="219" t="s">
        <v>50</v>
      </c>
    </row>
    <row r="552" spans="1:24" ht="45" hidden="1">
      <c r="A552" s="37" t="s">
        <v>358</v>
      </c>
      <c r="B552" s="37" t="s">
        <v>1005</v>
      </c>
      <c r="C552" s="37" t="s">
        <v>1006</v>
      </c>
      <c r="D552" s="37" t="s">
        <v>1007</v>
      </c>
      <c r="E552" s="37">
        <v>15</v>
      </c>
      <c r="F552" s="37" t="s">
        <v>1008</v>
      </c>
      <c r="G552" s="37" t="s">
        <v>45</v>
      </c>
      <c r="H552" s="37" t="s">
        <v>36</v>
      </c>
      <c r="I552" s="37" t="s">
        <v>37</v>
      </c>
      <c r="J552" s="65">
        <v>40</v>
      </c>
      <c r="K552" s="37">
        <v>2020</v>
      </c>
      <c r="L552" s="239"/>
      <c r="M552" s="37">
        <v>2</v>
      </c>
      <c r="N552" s="239"/>
      <c r="O552" s="239"/>
      <c r="P552" s="37" t="s">
        <v>162</v>
      </c>
      <c r="Q552" s="60">
        <v>0</v>
      </c>
      <c r="R552" s="60">
        <v>0</v>
      </c>
      <c r="S552" s="60">
        <v>0</v>
      </c>
      <c r="T552" s="37" t="s">
        <v>68</v>
      </c>
      <c r="U552" s="131" t="s">
        <v>2282</v>
      </c>
      <c r="V552" s="131" t="s">
        <v>148</v>
      </c>
      <c r="W552" s="131" t="s">
        <v>149</v>
      </c>
      <c r="X552" s="219" t="s">
        <v>50</v>
      </c>
    </row>
    <row r="553" spans="1:24" ht="99.75" hidden="1">
      <c r="A553" s="37" t="s">
        <v>358</v>
      </c>
      <c r="B553" s="37" t="s">
        <v>1005</v>
      </c>
      <c r="C553" s="37" t="s">
        <v>1051</v>
      </c>
      <c r="D553" s="37" t="s">
        <v>1052</v>
      </c>
      <c r="E553" s="37">
        <v>10</v>
      </c>
      <c r="F553" s="12" t="s">
        <v>1053</v>
      </c>
      <c r="G553" s="37" t="s">
        <v>35</v>
      </c>
      <c r="H553" s="37" t="s">
        <v>36</v>
      </c>
      <c r="I553" s="37" t="s">
        <v>37</v>
      </c>
      <c r="J553" s="65">
        <v>80</v>
      </c>
      <c r="K553" s="37">
        <v>2020</v>
      </c>
      <c r="L553" s="239"/>
      <c r="M553" s="37">
        <v>5</v>
      </c>
      <c r="N553" s="239"/>
      <c r="O553" s="239"/>
      <c r="P553" s="37" t="s">
        <v>162</v>
      </c>
      <c r="Q553" s="60">
        <v>0</v>
      </c>
      <c r="R553" s="60">
        <v>0</v>
      </c>
      <c r="S553" s="60">
        <v>0</v>
      </c>
      <c r="T553" s="37" t="s">
        <v>235</v>
      </c>
      <c r="U553" s="210" t="s">
        <v>2283</v>
      </c>
      <c r="V553" s="131" t="s">
        <v>235</v>
      </c>
      <c r="W553" s="216" t="s">
        <v>236</v>
      </c>
      <c r="X553" s="219"/>
    </row>
    <row r="554" spans="1:24" ht="57" hidden="1">
      <c r="A554" s="37" t="s">
        <v>358</v>
      </c>
      <c r="B554" s="37" t="s">
        <v>1005</v>
      </c>
      <c r="C554" s="37" t="s">
        <v>1084</v>
      </c>
      <c r="D554" s="37" t="s">
        <v>1090</v>
      </c>
      <c r="E554" s="37">
        <v>15</v>
      </c>
      <c r="F554" s="12" t="s">
        <v>1053</v>
      </c>
      <c r="G554" s="37" t="s">
        <v>35</v>
      </c>
      <c r="H554" s="37" t="s">
        <v>36</v>
      </c>
      <c r="I554" s="37" t="s">
        <v>37</v>
      </c>
      <c r="J554" s="65">
        <v>80</v>
      </c>
      <c r="K554" s="37">
        <v>2020</v>
      </c>
      <c r="L554" s="239"/>
      <c r="M554" s="12">
        <v>2</v>
      </c>
      <c r="N554" s="239"/>
      <c r="O554" s="239"/>
      <c r="P554" s="37" t="s">
        <v>247</v>
      </c>
      <c r="Q554" s="60">
        <v>0</v>
      </c>
      <c r="R554" s="60">
        <v>0</v>
      </c>
      <c r="S554" s="60">
        <v>0</v>
      </c>
      <c r="T554" s="37" t="s">
        <v>235</v>
      </c>
      <c r="U554" s="210" t="s">
        <v>2283</v>
      </c>
      <c r="V554" s="131" t="s">
        <v>235</v>
      </c>
      <c r="W554" s="216" t="s">
        <v>236</v>
      </c>
      <c r="X554" s="219"/>
    </row>
    <row r="555" spans="1:24" ht="90" hidden="1">
      <c r="A555" s="27" t="s">
        <v>358</v>
      </c>
      <c r="B555" s="27" t="s">
        <v>1005</v>
      </c>
      <c r="C555" s="27" t="s">
        <v>1032</v>
      </c>
      <c r="D555" s="27" t="s">
        <v>1033</v>
      </c>
      <c r="E555" s="27">
        <v>10</v>
      </c>
      <c r="F555" s="110" t="s">
        <v>1035</v>
      </c>
      <c r="G555" s="110" t="s">
        <v>35</v>
      </c>
      <c r="H555" s="110" t="s">
        <v>36</v>
      </c>
      <c r="I555" s="27" t="s">
        <v>37</v>
      </c>
      <c r="J555" s="84">
        <v>40</v>
      </c>
      <c r="K555" s="27">
        <v>2020</v>
      </c>
      <c r="L555" s="278"/>
      <c r="M555" s="27">
        <v>3</v>
      </c>
      <c r="N555" s="278"/>
      <c r="O555" s="278"/>
      <c r="P555" s="27" t="s">
        <v>162</v>
      </c>
      <c r="Q555" s="85">
        <v>0</v>
      </c>
      <c r="R555" s="85">
        <v>0</v>
      </c>
      <c r="S555" s="85">
        <v>0</v>
      </c>
      <c r="T555" s="27" t="s">
        <v>41</v>
      </c>
      <c r="U555" s="112" t="s">
        <v>2485</v>
      </c>
      <c r="V555" s="210" t="s">
        <v>1036</v>
      </c>
      <c r="W555" s="262" t="s">
        <v>1037</v>
      </c>
      <c r="X555" s="219"/>
    </row>
    <row r="556" spans="1:24" ht="85.5" hidden="1">
      <c r="A556" s="37" t="s">
        <v>358</v>
      </c>
      <c r="B556" s="37" t="s">
        <v>1005</v>
      </c>
      <c r="C556" s="37" t="s">
        <v>1170</v>
      </c>
      <c r="D556" s="37" t="s">
        <v>1007</v>
      </c>
      <c r="E556" s="37">
        <v>15</v>
      </c>
      <c r="F556" s="37" t="s">
        <v>1173</v>
      </c>
      <c r="G556" s="37" t="s">
        <v>45</v>
      </c>
      <c r="H556" s="37" t="s">
        <v>1174</v>
      </c>
      <c r="I556" s="37" t="s">
        <v>46</v>
      </c>
      <c r="J556" s="65">
        <v>10</v>
      </c>
      <c r="K556" s="37">
        <v>2020</v>
      </c>
      <c r="L556" s="239"/>
      <c r="M556" s="37">
        <v>11</v>
      </c>
      <c r="N556" s="239"/>
      <c r="O556" s="239"/>
      <c r="P556" s="37" t="s">
        <v>1175</v>
      </c>
      <c r="Q556" s="60">
        <v>0</v>
      </c>
      <c r="R556" s="60">
        <v>0</v>
      </c>
      <c r="S556" s="60">
        <v>0</v>
      </c>
      <c r="T556" s="37" t="s">
        <v>68</v>
      </c>
      <c r="U556" s="210" t="s">
        <v>2285</v>
      </c>
      <c r="V556" s="216" t="s">
        <v>56</v>
      </c>
      <c r="W556" s="131" t="s">
        <v>57</v>
      </c>
      <c r="X556" s="219" t="s">
        <v>78</v>
      </c>
    </row>
    <row r="557" spans="1:24" ht="99.75" hidden="1">
      <c r="A557" s="37" t="s">
        <v>358</v>
      </c>
      <c r="B557" s="37" t="s">
        <v>358</v>
      </c>
      <c r="C557" s="37" t="s">
        <v>358</v>
      </c>
      <c r="D557" s="37" t="s">
        <v>359</v>
      </c>
      <c r="E557" s="37">
        <v>10</v>
      </c>
      <c r="F557" s="37" t="s">
        <v>360</v>
      </c>
      <c r="G557" s="37" t="s">
        <v>45</v>
      </c>
      <c r="H557" s="37" t="s">
        <v>36</v>
      </c>
      <c r="I557" s="37" t="s">
        <v>37</v>
      </c>
      <c r="J557" s="65">
        <v>20</v>
      </c>
      <c r="K557" s="37">
        <v>2020</v>
      </c>
      <c r="L557" s="239"/>
      <c r="M557" s="37">
        <v>1</v>
      </c>
      <c r="N557" s="37">
        <v>1454718</v>
      </c>
      <c r="O557" s="37" t="s">
        <v>361</v>
      </c>
      <c r="P557" s="37" t="s">
        <v>162</v>
      </c>
      <c r="Q557" s="60">
        <v>0</v>
      </c>
      <c r="R557" s="60">
        <v>0</v>
      </c>
      <c r="S557" s="60">
        <v>0</v>
      </c>
      <c r="T557" s="37" t="s">
        <v>41</v>
      </c>
      <c r="U557" s="131" t="s">
        <v>2267</v>
      </c>
      <c r="V557" s="210" t="s">
        <v>148</v>
      </c>
      <c r="W557" s="131" t="s">
        <v>225</v>
      </c>
      <c r="X557" s="219" t="s">
        <v>50</v>
      </c>
    </row>
    <row r="558" spans="1:24" ht="85.5" hidden="1">
      <c r="A558" s="37" t="s">
        <v>358</v>
      </c>
      <c r="B558" s="37" t="s">
        <v>358</v>
      </c>
      <c r="C558" s="37" t="s">
        <v>358</v>
      </c>
      <c r="D558" s="37" t="s">
        <v>362</v>
      </c>
      <c r="E558" s="37">
        <v>10</v>
      </c>
      <c r="F558" s="37" t="s">
        <v>363</v>
      </c>
      <c r="G558" s="37" t="s">
        <v>45</v>
      </c>
      <c r="H558" s="37" t="s">
        <v>331</v>
      </c>
      <c r="I558" s="37" t="s">
        <v>37</v>
      </c>
      <c r="J558" s="65">
        <v>16</v>
      </c>
      <c r="K558" s="37">
        <v>2020</v>
      </c>
      <c r="L558" s="239"/>
      <c r="M558" s="37">
        <v>1</v>
      </c>
      <c r="N558" s="37">
        <v>1568137</v>
      </c>
      <c r="O558" s="37" t="s">
        <v>364</v>
      </c>
      <c r="P558" s="37" t="s">
        <v>162</v>
      </c>
      <c r="Q558" s="60">
        <v>0</v>
      </c>
      <c r="R558" s="60">
        <v>0</v>
      </c>
      <c r="S558" s="60">
        <v>0</v>
      </c>
      <c r="T558" s="37" t="s">
        <v>41</v>
      </c>
      <c r="U558" s="131" t="s">
        <v>2286</v>
      </c>
      <c r="V558" s="216" t="s">
        <v>56</v>
      </c>
      <c r="W558" s="131" t="s">
        <v>57</v>
      </c>
      <c r="X558" s="215" t="s">
        <v>58</v>
      </c>
    </row>
    <row r="559" spans="1:24" ht="85.5" hidden="1">
      <c r="A559" s="37" t="s">
        <v>358</v>
      </c>
      <c r="B559" s="37" t="s">
        <v>358</v>
      </c>
      <c r="C559" s="37" t="s">
        <v>358</v>
      </c>
      <c r="D559" s="37" t="s">
        <v>365</v>
      </c>
      <c r="E559" s="37">
        <v>10</v>
      </c>
      <c r="F559" s="37" t="s">
        <v>366</v>
      </c>
      <c r="G559" s="37" t="s">
        <v>45</v>
      </c>
      <c r="H559" s="37" t="s">
        <v>331</v>
      </c>
      <c r="I559" s="37" t="s">
        <v>37</v>
      </c>
      <c r="J559" s="65">
        <v>16</v>
      </c>
      <c r="K559" s="37">
        <v>2020</v>
      </c>
      <c r="L559" s="239"/>
      <c r="M559" s="37">
        <v>1</v>
      </c>
      <c r="N559" s="37">
        <v>1492768</v>
      </c>
      <c r="O559" s="37" t="s">
        <v>367</v>
      </c>
      <c r="P559" s="37" t="s">
        <v>162</v>
      </c>
      <c r="Q559" s="60">
        <v>0</v>
      </c>
      <c r="R559" s="60">
        <v>0</v>
      </c>
      <c r="S559" s="60">
        <v>0</v>
      </c>
      <c r="T559" s="37" t="s">
        <v>41</v>
      </c>
      <c r="U559" s="131" t="s">
        <v>2286</v>
      </c>
      <c r="V559" s="131" t="s">
        <v>176</v>
      </c>
      <c r="W559" s="131" t="s">
        <v>368</v>
      </c>
      <c r="X559" s="219" t="s">
        <v>50</v>
      </c>
    </row>
    <row r="560" spans="1:24" ht="85.5" hidden="1">
      <c r="A560" s="37" t="s">
        <v>358</v>
      </c>
      <c r="B560" s="37" t="s">
        <v>358</v>
      </c>
      <c r="C560" s="37" t="s">
        <v>358</v>
      </c>
      <c r="D560" s="37" t="s">
        <v>365</v>
      </c>
      <c r="E560" s="37">
        <v>10</v>
      </c>
      <c r="F560" s="37" t="s">
        <v>366</v>
      </c>
      <c r="G560" s="37" t="s">
        <v>45</v>
      </c>
      <c r="H560" s="37" t="s">
        <v>331</v>
      </c>
      <c r="I560" s="37" t="s">
        <v>37</v>
      </c>
      <c r="J560" s="65">
        <v>16</v>
      </c>
      <c r="K560" s="37">
        <v>2020</v>
      </c>
      <c r="L560" s="239"/>
      <c r="M560" s="37">
        <v>1</v>
      </c>
      <c r="N560" s="37" t="s">
        <v>369</v>
      </c>
      <c r="O560" s="37" t="s">
        <v>370</v>
      </c>
      <c r="P560" s="37" t="s">
        <v>162</v>
      </c>
      <c r="Q560" s="60">
        <v>0</v>
      </c>
      <c r="R560" s="60">
        <v>0</v>
      </c>
      <c r="S560" s="60">
        <v>0</v>
      </c>
      <c r="T560" s="37" t="s">
        <v>41</v>
      </c>
      <c r="U560" s="131" t="s">
        <v>2286</v>
      </c>
      <c r="V560" s="131" t="s">
        <v>176</v>
      </c>
      <c r="W560" s="131" t="s">
        <v>368</v>
      </c>
      <c r="X560" s="219" t="s">
        <v>50</v>
      </c>
    </row>
    <row r="561" spans="1:24" ht="90" hidden="1">
      <c r="A561" s="27" t="s">
        <v>358</v>
      </c>
      <c r="B561" s="27" t="s">
        <v>1005</v>
      </c>
      <c r="C561" s="27" t="s">
        <v>1006</v>
      </c>
      <c r="D561" s="27" t="s">
        <v>1009</v>
      </c>
      <c r="E561" s="27">
        <v>15</v>
      </c>
      <c r="F561" s="110" t="s">
        <v>1010</v>
      </c>
      <c r="G561" s="110" t="s">
        <v>35</v>
      </c>
      <c r="H561" s="110" t="s">
        <v>36</v>
      </c>
      <c r="I561" s="27" t="s">
        <v>37</v>
      </c>
      <c r="J561" s="84">
        <v>40</v>
      </c>
      <c r="K561" s="27">
        <v>2020</v>
      </c>
      <c r="L561" s="278"/>
      <c r="M561" s="27">
        <v>5</v>
      </c>
      <c r="N561" s="278"/>
      <c r="O561" s="278"/>
      <c r="P561" s="27" t="s">
        <v>162</v>
      </c>
      <c r="Q561" s="85">
        <v>0</v>
      </c>
      <c r="R561" s="85">
        <v>0</v>
      </c>
      <c r="S561" s="85">
        <v>0</v>
      </c>
      <c r="T561" s="27" t="s">
        <v>41</v>
      </c>
      <c r="U561" s="112" t="s">
        <v>2486</v>
      </c>
      <c r="V561" s="112" t="s">
        <v>184</v>
      </c>
      <c r="W561" s="112" t="s">
        <v>1011</v>
      </c>
      <c r="X561" s="219"/>
    </row>
    <row r="562" spans="1:24" ht="242.25" hidden="1">
      <c r="A562" s="37" t="s">
        <v>358</v>
      </c>
      <c r="B562" s="37" t="s">
        <v>1005</v>
      </c>
      <c r="C562" s="37" t="s">
        <v>1063</v>
      </c>
      <c r="D562" s="37" t="s">
        <v>1064</v>
      </c>
      <c r="E562" s="37">
        <v>15</v>
      </c>
      <c r="F562" s="12" t="s">
        <v>1069</v>
      </c>
      <c r="G562" s="12" t="s">
        <v>45</v>
      </c>
      <c r="H562" s="37" t="s">
        <v>36</v>
      </c>
      <c r="I562" s="37" t="s">
        <v>37</v>
      </c>
      <c r="J562" s="65">
        <v>16</v>
      </c>
      <c r="K562" s="37">
        <v>2020</v>
      </c>
      <c r="L562" s="239"/>
      <c r="M562" s="37">
        <v>16</v>
      </c>
      <c r="N562" s="12" t="s">
        <v>1070</v>
      </c>
      <c r="O562" s="12" t="s">
        <v>1067</v>
      </c>
      <c r="P562" s="37" t="s">
        <v>247</v>
      </c>
      <c r="Q562" s="60">
        <v>0</v>
      </c>
      <c r="R562" s="60">
        <v>0</v>
      </c>
      <c r="S562" s="60">
        <v>0</v>
      </c>
      <c r="T562" s="37" t="s">
        <v>41</v>
      </c>
      <c r="U562" s="210" t="s">
        <v>2288</v>
      </c>
      <c r="V562" s="216" t="s">
        <v>184</v>
      </c>
      <c r="W562" s="131" t="s">
        <v>1071</v>
      </c>
      <c r="X562" s="219" t="s">
        <v>78</v>
      </c>
    </row>
    <row r="563" spans="1:24" ht="242.25" hidden="1">
      <c r="A563" s="37" t="s">
        <v>358</v>
      </c>
      <c r="B563" s="37" t="s">
        <v>1005</v>
      </c>
      <c r="C563" s="37" t="s">
        <v>1063</v>
      </c>
      <c r="D563" s="37" t="s">
        <v>1064</v>
      </c>
      <c r="E563" s="37">
        <v>15</v>
      </c>
      <c r="F563" s="12" t="s">
        <v>1072</v>
      </c>
      <c r="G563" s="12" t="s">
        <v>45</v>
      </c>
      <c r="H563" s="37" t="s">
        <v>36</v>
      </c>
      <c r="I563" s="37" t="s">
        <v>37</v>
      </c>
      <c r="J563" s="65">
        <v>16</v>
      </c>
      <c r="K563" s="37">
        <v>2020</v>
      </c>
      <c r="L563" s="239"/>
      <c r="M563" s="37">
        <v>16</v>
      </c>
      <c r="N563" s="12" t="s">
        <v>1070</v>
      </c>
      <c r="O563" s="12" t="s">
        <v>1067</v>
      </c>
      <c r="P563" s="37" t="s">
        <v>247</v>
      </c>
      <c r="Q563" s="60">
        <v>0</v>
      </c>
      <c r="R563" s="60">
        <v>0</v>
      </c>
      <c r="S563" s="60">
        <v>0</v>
      </c>
      <c r="T563" s="37" t="s">
        <v>41</v>
      </c>
      <c r="U563" s="210" t="s">
        <v>2289</v>
      </c>
      <c r="V563" s="216" t="s">
        <v>184</v>
      </c>
      <c r="W563" s="210" t="s">
        <v>1071</v>
      </c>
      <c r="X563" s="219" t="s">
        <v>78</v>
      </c>
    </row>
    <row r="564" spans="1:24" ht="242.25" hidden="1">
      <c r="A564" s="37" t="s">
        <v>358</v>
      </c>
      <c r="B564" s="37" t="s">
        <v>1005</v>
      </c>
      <c r="C564" s="37" t="s">
        <v>1063</v>
      </c>
      <c r="D564" s="37" t="s">
        <v>1064</v>
      </c>
      <c r="E564" s="37">
        <v>15</v>
      </c>
      <c r="F564" s="12" t="s">
        <v>1073</v>
      </c>
      <c r="G564" s="12" t="s">
        <v>45</v>
      </c>
      <c r="H564" s="37" t="s">
        <v>1074</v>
      </c>
      <c r="I564" s="37" t="s">
        <v>37</v>
      </c>
      <c r="J564" s="65">
        <v>16</v>
      </c>
      <c r="K564" s="37">
        <v>2020</v>
      </c>
      <c r="L564" s="239"/>
      <c r="M564" s="37">
        <v>16</v>
      </c>
      <c r="N564" s="12" t="s">
        <v>1070</v>
      </c>
      <c r="O564" s="12" t="s">
        <v>1067</v>
      </c>
      <c r="P564" s="37" t="s">
        <v>247</v>
      </c>
      <c r="Q564" s="60">
        <v>0</v>
      </c>
      <c r="R564" s="60">
        <v>0</v>
      </c>
      <c r="S564" s="60">
        <v>0</v>
      </c>
      <c r="T564" s="37" t="s">
        <v>41</v>
      </c>
      <c r="U564" s="210" t="s">
        <v>2290</v>
      </c>
      <c r="V564" s="216" t="s">
        <v>184</v>
      </c>
      <c r="W564" s="131" t="s">
        <v>1071</v>
      </c>
      <c r="X564" s="219" t="s">
        <v>78</v>
      </c>
    </row>
    <row r="565" spans="1:24" ht="242.25" hidden="1">
      <c r="A565" s="37" t="s">
        <v>358</v>
      </c>
      <c r="B565" s="37" t="s">
        <v>1005</v>
      </c>
      <c r="C565" s="37" t="s">
        <v>1063</v>
      </c>
      <c r="D565" s="37" t="s">
        <v>1064</v>
      </c>
      <c r="E565" s="37">
        <v>15</v>
      </c>
      <c r="F565" s="37" t="s">
        <v>1075</v>
      </c>
      <c r="G565" s="37" t="s">
        <v>45</v>
      </c>
      <c r="H565" s="37" t="s">
        <v>1074</v>
      </c>
      <c r="I565" s="37" t="s">
        <v>37</v>
      </c>
      <c r="J565" s="65">
        <v>8</v>
      </c>
      <c r="K565" s="37">
        <v>2020</v>
      </c>
      <c r="L565" s="239"/>
      <c r="M565" s="37">
        <v>10</v>
      </c>
      <c r="N565" s="12" t="s">
        <v>1070</v>
      </c>
      <c r="O565" s="12" t="s">
        <v>1067</v>
      </c>
      <c r="P565" s="37" t="s">
        <v>162</v>
      </c>
      <c r="Q565" s="60">
        <v>0</v>
      </c>
      <c r="R565" s="60">
        <v>0</v>
      </c>
      <c r="S565" s="60">
        <v>0</v>
      </c>
      <c r="T565" s="37" t="s">
        <v>41</v>
      </c>
      <c r="U565" s="210" t="s">
        <v>2289</v>
      </c>
      <c r="V565" s="216" t="s">
        <v>184</v>
      </c>
      <c r="W565" s="131" t="s">
        <v>1071</v>
      </c>
      <c r="X565" s="219" t="s">
        <v>78</v>
      </c>
    </row>
    <row r="566" spans="1:24" ht="128.25" hidden="1">
      <c r="A566" s="37" t="s">
        <v>358</v>
      </c>
      <c r="B566" s="37" t="s">
        <v>526</v>
      </c>
      <c r="C566" s="37" t="s">
        <v>526</v>
      </c>
      <c r="D566" s="37" t="s">
        <v>527</v>
      </c>
      <c r="E566" s="37">
        <v>15</v>
      </c>
      <c r="F566" s="37" t="s">
        <v>44</v>
      </c>
      <c r="G566" s="37" t="s">
        <v>45</v>
      </c>
      <c r="H566" s="37" t="s">
        <v>36</v>
      </c>
      <c r="I566" s="37" t="s">
        <v>37</v>
      </c>
      <c r="J566" s="65">
        <v>30</v>
      </c>
      <c r="K566" s="37">
        <v>2020</v>
      </c>
      <c r="L566" s="239"/>
      <c r="M566" s="37">
        <v>5</v>
      </c>
      <c r="N566" s="239"/>
      <c r="O566" s="239"/>
      <c r="P566" s="37" t="s">
        <v>529</v>
      </c>
      <c r="Q566" s="60">
        <v>0</v>
      </c>
      <c r="R566" s="60">
        <v>0</v>
      </c>
      <c r="S566" s="60">
        <v>0</v>
      </c>
      <c r="T566" s="37" t="s">
        <v>41</v>
      </c>
      <c r="U566" s="131" t="s">
        <v>2282</v>
      </c>
      <c r="V566" s="131" t="s">
        <v>48</v>
      </c>
      <c r="W566" s="131" t="s">
        <v>49</v>
      </c>
      <c r="X566" s="219" t="s">
        <v>50</v>
      </c>
    </row>
    <row r="567" spans="1:24" ht="99.75" hidden="1">
      <c r="A567" s="37" t="s">
        <v>358</v>
      </c>
      <c r="B567" s="37" t="s">
        <v>1005</v>
      </c>
      <c r="C567" s="37" t="s">
        <v>1051</v>
      </c>
      <c r="D567" s="37" t="s">
        <v>1052</v>
      </c>
      <c r="E567" s="37">
        <v>10</v>
      </c>
      <c r="F567" s="37" t="s">
        <v>44</v>
      </c>
      <c r="G567" s="37" t="s">
        <v>45</v>
      </c>
      <c r="H567" s="37" t="s">
        <v>36</v>
      </c>
      <c r="I567" s="37" t="s">
        <v>37</v>
      </c>
      <c r="J567" s="65">
        <v>40</v>
      </c>
      <c r="K567" s="37">
        <v>2020</v>
      </c>
      <c r="L567" s="239"/>
      <c r="M567" s="37">
        <v>3</v>
      </c>
      <c r="N567" s="239"/>
      <c r="O567" s="239"/>
      <c r="P567" s="37" t="s">
        <v>162</v>
      </c>
      <c r="Q567" s="60">
        <v>0</v>
      </c>
      <c r="R567" s="60">
        <v>0</v>
      </c>
      <c r="S567" s="60">
        <v>0</v>
      </c>
      <c r="T567" s="37" t="s">
        <v>41</v>
      </c>
      <c r="U567" s="131" t="s">
        <v>2282</v>
      </c>
      <c r="V567" s="131" t="s">
        <v>48</v>
      </c>
      <c r="W567" s="131" t="s">
        <v>49</v>
      </c>
      <c r="X567" s="219" t="s">
        <v>50</v>
      </c>
    </row>
    <row r="568" spans="1:24" ht="99.75" hidden="1">
      <c r="A568" s="37" t="s">
        <v>358</v>
      </c>
      <c r="B568" s="37" t="s">
        <v>358</v>
      </c>
      <c r="C568" s="37" t="s">
        <v>358</v>
      </c>
      <c r="D568" s="37" t="s">
        <v>359</v>
      </c>
      <c r="E568" s="37">
        <v>10</v>
      </c>
      <c r="F568" s="37" t="s">
        <v>371</v>
      </c>
      <c r="G568" s="37" t="s">
        <v>45</v>
      </c>
      <c r="H568" s="37" t="s">
        <v>36</v>
      </c>
      <c r="I568" s="37" t="s">
        <v>37</v>
      </c>
      <c r="J568" s="65">
        <v>30</v>
      </c>
      <c r="K568" s="37"/>
      <c r="L568" s="239"/>
      <c r="M568" s="37">
        <v>1</v>
      </c>
      <c r="N568" s="37">
        <v>3003053</v>
      </c>
      <c r="O568" s="37" t="s">
        <v>372</v>
      </c>
      <c r="P568" s="37" t="s">
        <v>40</v>
      </c>
      <c r="Q568" s="60">
        <v>0</v>
      </c>
      <c r="R568" s="60">
        <v>0</v>
      </c>
      <c r="S568" s="60">
        <v>0</v>
      </c>
      <c r="T568" s="37" t="s">
        <v>41</v>
      </c>
      <c r="U568" s="131" t="s">
        <v>2267</v>
      </c>
      <c r="V568" s="131" t="s">
        <v>48</v>
      </c>
      <c r="W568" s="131" t="s">
        <v>49</v>
      </c>
      <c r="X568" s="219" t="s">
        <v>50</v>
      </c>
    </row>
    <row r="569" spans="1:24" ht="85.5" hidden="1">
      <c r="A569" s="37" t="s">
        <v>358</v>
      </c>
      <c r="B569" s="37" t="s">
        <v>526</v>
      </c>
      <c r="C569" s="37" t="s">
        <v>526</v>
      </c>
      <c r="D569" s="37" t="s">
        <v>530</v>
      </c>
      <c r="E569" s="37">
        <v>10</v>
      </c>
      <c r="F569" s="37" t="s">
        <v>531</v>
      </c>
      <c r="G569" s="37" t="s">
        <v>45</v>
      </c>
      <c r="H569" s="37" t="s">
        <v>36</v>
      </c>
      <c r="I569" s="37" t="s">
        <v>46</v>
      </c>
      <c r="J569" s="65">
        <v>40</v>
      </c>
      <c r="K569" s="37">
        <v>2020</v>
      </c>
      <c r="L569" s="239"/>
      <c r="M569" s="37">
        <v>2</v>
      </c>
      <c r="N569" s="239"/>
      <c r="O569" s="239"/>
      <c r="P569" s="37" t="s">
        <v>532</v>
      </c>
      <c r="Q569" s="60">
        <v>0</v>
      </c>
      <c r="R569" s="60">
        <v>0</v>
      </c>
      <c r="S569" s="60">
        <v>0</v>
      </c>
      <c r="T569" s="37" t="s">
        <v>41</v>
      </c>
      <c r="U569" s="131" t="s">
        <v>2282</v>
      </c>
      <c r="V569" s="131" t="s">
        <v>201</v>
      </c>
      <c r="W569" s="131" t="s">
        <v>202</v>
      </c>
      <c r="X569" s="219" t="s">
        <v>50</v>
      </c>
    </row>
    <row r="570" spans="1:24" ht="57" hidden="1">
      <c r="A570" s="37" t="s">
        <v>358</v>
      </c>
      <c r="B570" s="37" t="s">
        <v>1005</v>
      </c>
      <c r="C570" s="37" t="s">
        <v>1084</v>
      </c>
      <c r="D570" s="37" t="s">
        <v>1085</v>
      </c>
      <c r="E570" s="37">
        <v>15</v>
      </c>
      <c r="F570" s="37" t="s">
        <v>1091</v>
      </c>
      <c r="G570" s="37" t="s">
        <v>45</v>
      </c>
      <c r="H570" s="37" t="s">
        <v>36</v>
      </c>
      <c r="I570" s="37" t="s">
        <v>37</v>
      </c>
      <c r="J570" s="65">
        <v>20</v>
      </c>
      <c r="K570" s="37">
        <v>2020</v>
      </c>
      <c r="L570" s="239"/>
      <c r="M570" s="37">
        <v>3</v>
      </c>
      <c r="N570" s="239"/>
      <c r="O570" s="239"/>
      <c r="P570" s="37" t="s">
        <v>247</v>
      </c>
      <c r="Q570" s="60">
        <v>0</v>
      </c>
      <c r="R570" s="60">
        <v>0</v>
      </c>
      <c r="S570" s="60">
        <v>0</v>
      </c>
      <c r="T570" s="37" t="s">
        <v>41</v>
      </c>
      <c r="U570" s="131" t="s">
        <v>2291</v>
      </c>
      <c r="V570" s="131" t="s">
        <v>201</v>
      </c>
      <c r="W570" s="131" t="s">
        <v>202</v>
      </c>
      <c r="X570" s="219" t="s">
        <v>50</v>
      </c>
    </row>
    <row r="571" spans="1:24" ht="99.75" hidden="1">
      <c r="A571" s="12" t="s">
        <v>358</v>
      </c>
      <c r="B571" s="12" t="s">
        <v>1005</v>
      </c>
      <c r="C571" s="12" t="s">
        <v>1111</v>
      </c>
      <c r="D571" s="12" t="s">
        <v>1112</v>
      </c>
      <c r="E571" s="12">
        <v>15</v>
      </c>
      <c r="F571" s="95" t="s">
        <v>1115</v>
      </c>
      <c r="G571" s="95" t="s">
        <v>35</v>
      </c>
      <c r="H571" s="95" t="s">
        <v>36</v>
      </c>
      <c r="I571" s="12" t="s">
        <v>37</v>
      </c>
      <c r="J571" s="62">
        <v>24</v>
      </c>
      <c r="K571" s="12" t="s">
        <v>1116</v>
      </c>
      <c r="L571" s="239"/>
      <c r="M571" s="12">
        <v>1</v>
      </c>
      <c r="N571" s="239"/>
      <c r="O571" s="239"/>
      <c r="P571" s="12" t="s">
        <v>162</v>
      </c>
      <c r="Q571" s="64">
        <v>0</v>
      </c>
      <c r="R571" s="64">
        <v>0</v>
      </c>
      <c r="S571" s="64">
        <v>0</v>
      </c>
      <c r="T571" s="12" t="s">
        <v>41</v>
      </c>
      <c r="U571" s="210" t="s">
        <v>2292</v>
      </c>
      <c r="V571" s="131" t="s">
        <v>866</v>
      </c>
      <c r="W571" s="221" t="s">
        <v>1014</v>
      </c>
      <c r="X571" s="219" t="s">
        <v>78</v>
      </c>
    </row>
    <row r="572" spans="1:24" ht="99.75" hidden="1">
      <c r="A572" s="12" t="s">
        <v>358</v>
      </c>
      <c r="B572" s="12" t="s">
        <v>1005</v>
      </c>
      <c r="C572" s="12" t="s">
        <v>1111</v>
      </c>
      <c r="D572" s="12" t="s">
        <v>1112</v>
      </c>
      <c r="E572" s="12">
        <v>15</v>
      </c>
      <c r="F572" s="95" t="s">
        <v>1117</v>
      </c>
      <c r="G572" s="95" t="s">
        <v>35</v>
      </c>
      <c r="H572" s="95" t="s">
        <v>36</v>
      </c>
      <c r="I572" s="12" t="s">
        <v>37</v>
      </c>
      <c r="J572" s="62">
        <v>16</v>
      </c>
      <c r="K572" s="12" t="s">
        <v>1118</v>
      </c>
      <c r="L572" s="239"/>
      <c r="M572" s="12">
        <v>1</v>
      </c>
      <c r="N572" s="239"/>
      <c r="O572" s="239"/>
      <c r="P572" s="12" t="s">
        <v>162</v>
      </c>
      <c r="Q572" s="64">
        <v>0</v>
      </c>
      <c r="R572" s="64">
        <v>0</v>
      </c>
      <c r="S572" s="64">
        <v>0</v>
      </c>
      <c r="T572" s="12" t="s">
        <v>41</v>
      </c>
      <c r="U572" s="210" t="s">
        <v>2292</v>
      </c>
      <c r="V572" s="131" t="s">
        <v>866</v>
      </c>
      <c r="W572" s="221" t="s">
        <v>1014</v>
      </c>
      <c r="X572" s="219" t="s">
        <v>78</v>
      </c>
    </row>
    <row r="573" spans="1:24" ht="299.25" hidden="1">
      <c r="A573" s="27" t="s">
        <v>358</v>
      </c>
      <c r="B573" s="27" t="s">
        <v>1005</v>
      </c>
      <c r="C573" s="27" t="s">
        <v>1111</v>
      </c>
      <c r="D573" s="27" t="s">
        <v>1119</v>
      </c>
      <c r="E573" s="27">
        <v>15</v>
      </c>
      <c r="F573" s="110" t="s">
        <v>1120</v>
      </c>
      <c r="G573" s="110" t="s">
        <v>35</v>
      </c>
      <c r="H573" s="110" t="s">
        <v>36</v>
      </c>
      <c r="I573" s="27" t="s">
        <v>37</v>
      </c>
      <c r="J573" s="84">
        <v>40</v>
      </c>
      <c r="K573" s="27">
        <v>2020</v>
      </c>
      <c r="L573" s="278"/>
      <c r="M573" s="27">
        <v>5</v>
      </c>
      <c r="N573" s="278"/>
      <c r="O573" s="278"/>
      <c r="P573" s="27" t="s">
        <v>162</v>
      </c>
      <c r="Q573" s="85">
        <v>0</v>
      </c>
      <c r="R573" s="85">
        <v>0</v>
      </c>
      <c r="S573" s="85">
        <v>0</v>
      </c>
      <c r="T573" s="27" t="s">
        <v>41</v>
      </c>
      <c r="U573" s="112" t="s">
        <v>2293</v>
      </c>
      <c r="V573" s="131" t="s">
        <v>866</v>
      </c>
      <c r="W573" s="262" t="s">
        <v>1014</v>
      </c>
      <c r="X573" s="219"/>
    </row>
    <row r="574" spans="1:24" ht="299.25" hidden="1">
      <c r="A574" s="27" t="s">
        <v>358</v>
      </c>
      <c r="B574" s="27" t="s">
        <v>1005</v>
      </c>
      <c r="C574" s="27" t="s">
        <v>1111</v>
      </c>
      <c r="D574" s="27" t="s">
        <v>1119</v>
      </c>
      <c r="E574" s="27">
        <v>15</v>
      </c>
      <c r="F574" s="110" t="s">
        <v>1121</v>
      </c>
      <c r="G574" s="110" t="s">
        <v>35</v>
      </c>
      <c r="H574" s="110" t="s">
        <v>36</v>
      </c>
      <c r="I574" s="27" t="s">
        <v>37</v>
      </c>
      <c r="J574" s="84">
        <v>40</v>
      </c>
      <c r="K574" s="27">
        <v>2020</v>
      </c>
      <c r="L574" s="278"/>
      <c r="M574" s="27">
        <v>5</v>
      </c>
      <c r="N574" s="278"/>
      <c r="O574" s="278"/>
      <c r="P574" s="27" t="s">
        <v>162</v>
      </c>
      <c r="Q574" s="85">
        <v>0</v>
      </c>
      <c r="R574" s="85">
        <v>0</v>
      </c>
      <c r="S574" s="85">
        <v>0</v>
      </c>
      <c r="T574" s="27" t="s">
        <v>41</v>
      </c>
      <c r="U574" s="112" t="s">
        <v>2293</v>
      </c>
      <c r="V574" s="131" t="s">
        <v>866</v>
      </c>
      <c r="W574" s="262" t="s">
        <v>1014</v>
      </c>
      <c r="X574" s="219"/>
    </row>
    <row r="575" spans="1:24" ht="225" hidden="1">
      <c r="A575" s="12" t="s">
        <v>358</v>
      </c>
      <c r="B575" s="12" t="s">
        <v>1005</v>
      </c>
      <c r="C575" s="12" t="s">
        <v>1170</v>
      </c>
      <c r="D575" s="12" t="s">
        <v>1176</v>
      </c>
      <c r="E575" s="12">
        <v>15</v>
      </c>
      <c r="F575" s="12" t="s">
        <v>1177</v>
      </c>
      <c r="G575" s="12" t="s">
        <v>45</v>
      </c>
      <c r="H575" s="12" t="s">
        <v>331</v>
      </c>
      <c r="I575" s="12" t="s">
        <v>37</v>
      </c>
      <c r="J575" s="62">
        <v>8</v>
      </c>
      <c r="K575" s="12">
        <v>2020</v>
      </c>
      <c r="L575" s="239"/>
      <c r="M575" s="12">
        <v>43</v>
      </c>
      <c r="N575" s="239"/>
      <c r="O575" s="239"/>
      <c r="P575" s="12" t="s">
        <v>162</v>
      </c>
      <c r="Q575" s="64">
        <v>0</v>
      </c>
      <c r="R575" s="64">
        <v>0</v>
      </c>
      <c r="S575" s="64">
        <v>15000</v>
      </c>
      <c r="T575" s="12" t="s">
        <v>41</v>
      </c>
      <c r="U575" s="210" t="s">
        <v>2294</v>
      </c>
      <c r="V575" s="131" t="s">
        <v>866</v>
      </c>
      <c r="W575" s="221" t="s">
        <v>1014</v>
      </c>
      <c r="X575" s="219" t="s">
        <v>78</v>
      </c>
    </row>
    <row r="576" spans="1:24" ht="85.5" hidden="1">
      <c r="A576" s="27" t="s">
        <v>358</v>
      </c>
      <c r="B576" s="27" t="s">
        <v>1005</v>
      </c>
      <c r="C576" s="27" t="s">
        <v>1006</v>
      </c>
      <c r="D576" s="27" t="s">
        <v>1012</v>
      </c>
      <c r="E576" s="27">
        <v>15</v>
      </c>
      <c r="F576" s="110" t="s">
        <v>1013</v>
      </c>
      <c r="G576" s="110" t="s">
        <v>35</v>
      </c>
      <c r="H576" s="110" t="s">
        <v>36</v>
      </c>
      <c r="I576" s="27" t="s">
        <v>37</v>
      </c>
      <c r="J576" s="84">
        <v>40</v>
      </c>
      <c r="K576" s="27">
        <v>2020</v>
      </c>
      <c r="L576" s="278"/>
      <c r="M576" s="27">
        <v>5</v>
      </c>
      <c r="N576" s="278"/>
      <c r="O576" s="278"/>
      <c r="P576" s="27" t="s">
        <v>162</v>
      </c>
      <c r="Q576" s="85">
        <v>0</v>
      </c>
      <c r="R576" s="85">
        <v>0</v>
      </c>
      <c r="S576" s="85">
        <v>0</v>
      </c>
      <c r="T576" s="27" t="s">
        <v>41</v>
      </c>
      <c r="U576" s="112" t="s">
        <v>2487</v>
      </c>
      <c r="V576" s="131" t="s">
        <v>866</v>
      </c>
      <c r="W576" s="262" t="s">
        <v>1014</v>
      </c>
      <c r="X576" s="219"/>
    </row>
    <row r="577" spans="1:24" ht="85.5" hidden="1">
      <c r="A577" s="27" t="s">
        <v>358</v>
      </c>
      <c r="B577" s="27" t="s">
        <v>1005</v>
      </c>
      <c r="C577" s="27" t="s">
        <v>1006</v>
      </c>
      <c r="D577" s="27" t="s">
        <v>1012</v>
      </c>
      <c r="E577" s="27">
        <v>15</v>
      </c>
      <c r="F577" s="110" t="s">
        <v>1015</v>
      </c>
      <c r="G577" s="110" t="s">
        <v>35</v>
      </c>
      <c r="H577" s="110" t="s">
        <v>36</v>
      </c>
      <c r="I577" s="27" t="s">
        <v>37</v>
      </c>
      <c r="J577" s="84">
        <v>40</v>
      </c>
      <c r="K577" s="27">
        <v>2020</v>
      </c>
      <c r="L577" s="278"/>
      <c r="M577" s="27">
        <v>5</v>
      </c>
      <c r="N577" s="278"/>
      <c r="O577" s="278"/>
      <c r="P577" s="27" t="s">
        <v>162</v>
      </c>
      <c r="Q577" s="85">
        <v>0</v>
      </c>
      <c r="R577" s="85">
        <v>0</v>
      </c>
      <c r="S577" s="85">
        <v>0</v>
      </c>
      <c r="T577" s="27" t="s">
        <v>41</v>
      </c>
      <c r="U577" s="112" t="s">
        <v>2487</v>
      </c>
      <c r="V577" s="131" t="s">
        <v>866</v>
      </c>
      <c r="W577" s="262" t="s">
        <v>1014</v>
      </c>
      <c r="X577" s="219"/>
    </row>
    <row r="578" spans="1:24" ht="85.5" hidden="1">
      <c r="A578" s="12" t="s">
        <v>358</v>
      </c>
      <c r="B578" s="12" t="s">
        <v>1005</v>
      </c>
      <c r="C578" s="12" t="s">
        <v>1006</v>
      </c>
      <c r="D578" s="12" t="s">
        <v>1012</v>
      </c>
      <c r="E578" s="12">
        <v>15</v>
      </c>
      <c r="F578" s="95" t="s">
        <v>1016</v>
      </c>
      <c r="G578" s="95" t="s">
        <v>35</v>
      </c>
      <c r="H578" s="95" t="s">
        <v>36</v>
      </c>
      <c r="I578" s="12" t="s">
        <v>37</v>
      </c>
      <c r="J578" s="62">
        <v>40</v>
      </c>
      <c r="K578" s="12">
        <v>2020</v>
      </c>
      <c r="L578" s="239"/>
      <c r="M578" s="12">
        <v>5</v>
      </c>
      <c r="N578" s="239"/>
      <c r="O578" s="239"/>
      <c r="P578" s="12" t="s">
        <v>162</v>
      </c>
      <c r="Q578" s="64">
        <v>0</v>
      </c>
      <c r="R578" s="64">
        <v>0</v>
      </c>
      <c r="S578" s="64">
        <v>0</v>
      </c>
      <c r="T578" s="12" t="s">
        <v>41</v>
      </c>
      <c r="U578" s="210" t="s">
        <v>2296</v>
      </c>
      <c r="V578" s="131" t="s">
        <v>866</v>
      </c>
      <c r="W578" s="216" t="s">
        <v>1014</v>
      </c>
      <c r="X578" s="219" t="s">
        <v>78</v>
      </c>
    </row>
    <row r="579" spans="1:24" ht="165" hidden="1">
      <c r="A579" s="12" t="s">
        <v>358</v>
      </c>
      <c r="B579" s="12" t="s">
        <v>1005</v>
      </c>
      <c r="C579" s="12" t="s">
        <v>1170</v>
      </c>
      <c r="D579" s="12" t="s">
        <v>1176</v>
      </c>
      <c r="E579" s="12">
        <v>15</v>
      </c>
      <c r="F579" s="12" t="s">
        <v>1178</v>
      </c>
      <c r="G579" s="12" t="s">
        <v>45</v>
      </c>
      <c r="H579" s="12" t="s">
        <v>331</v>
      </c>
      <c r="I579" s="12" t="s">
        <v>37</v>
      </c>
      <c r="J579" s="62">
        <v>4</v>
      </c>
      <c r="K579" s="12">
        <v>2020</v>
      </c>
      <c r="L579" s="239"/>
      <c r="M579" s="12">
        <v>43</v>
      </c>
      <c r="N579" s="239"/>
      <c r="O579" s="239"/>
      <c r="P579" s="12" t="s">
        <v>162</v>
      </c>
      <c r="Q579" s="64">
        <v>0</v>
      </c>
      <c r="R579" s="64">
        <v>0</v>
      </c>
      <c r="S579" s="85">
        <v>10000</v>
      </c>
      <c r="T579" s="12" t="s">
        <v>41</v>
      </c>
      <c r="U579" s="210" t="s">
        <v>2297</v>
      </c>
      <c r="V579" s="131" t="s">
        <v>866</v>
      </c>
      <c r="W579" s="221" t="s">
        <v>1014</v>
      </c>
      <c r="X579" s="219" t="s">
        <v>78</v>
      </c>
    </row>
    <row r="580" spans="1:24" ht="135" hidden="1">
      <c r="A580" s="12" t="s">
        <v>358</v>
      </c>
      <c r="B580" s="12" t="s">
        <v>1005</v>
      </c>
      <c r="C580" s="12" t="s">
        <v>1170</v>
      </c>
      <c r="D580" s="12" t="s">
        <v>1176</v>
      </c>
      <c r="E580" s="12">
        <v>15</v>
      </c>
      <c r="F580" s="12" t="s">
        <v>1179</v>
      </c>
      <c r="G580" s="12" t="s">
        <v>45</v>
      </c>
      <c r="H580" s="12" t="s">
        <v>36</v>
      </c>
      <c r="I580" s="12" t="s">
        <v>37</v>
      </c>
      <c r="J580" s="62">
        <v>16</v>
      </c>
      <c r="K580" s="12">
        <v>2020</v>
      </c>
      <c r="L580" s="239"/>
      <c r="M580" s="12">
        <v>43</v>
      </c>
      <c r="N580" s="239"/>
      <c r="O580" s="239"/>
      <c r="P580" s="12" t="s">
        <v>247</v>
      </c>
      <c r="Q580" s="64">
        <v>0</v>
      </c>
      <c r="R580" s="64">
        <v>0</v>
      </c>
      <c r="S580" s="64">
        <v>0</v>
      </c>
      <c r="T580" s="12" t="s">
        <v>41</v>
      </c>
      <c r="U580" s="210" t="s">
        <v>2298</v>
      </c>
      <c r="V580" s="131" t="s">
        <v>866</v>
      </c>
      <c r="W580" s="221" t="s">
        <v>1014</v>
      </c>
      <c r="X580" s="219" t="s">
        <v>78</v>
      </c>
    </row>
    <row r="581" spans="1:24" ht="135" hidden="1">
      <c r="A581" s="12" t="s">
        <v>358</v>
      </c>
      <c r="B581" s="12" t="s">
        <v>1005</v>
      </c>
      <c r="C581" s="12" t="s">
        <v>1170</v>
      </c>
      <c r="D581" s="12" t="s">
        <v>1176</v>
      </c>
      <c r="E581" s="12">
        <v>15</v>
      </c>
      <c r="F581" s="12" t="s">
        <v>1180</v>
      </c>
      <c r="G581" s="12" t="s">
        <v>45</v>
      </c>
      <c r="H581" s="12" t="s">
        <v>331</v>
      </c>
      <c r="I581" s="12" t="s">
        <v>37</v>
      </c>
      <c r="J581" s="62">
        <v>8</v>
      </c>
      <c r="K581" s="12">
        <v>2020</v>
      </c>
      <c r="L581" s="239"/>
      <c r="M581" s="12">
        <v>43</v>
      </c>
      <c r="N581" s="239"/>
      <c r="O581" s="239"/>
      <c r="P581" s="12" t="s">
        <v>162</v>
      </c>
      <c r="Q581" s="64">
        <v>0</v>
      </c>
      <c r="R581" s="64">
        <v>0</v>
      </c>
      <c r="S581" s="85">
        <v>15000</v>
      </c>
      <c r="T581" s="12" t="s">
        <v>41</v>
      </c>
      <c r="U581" s="210" t="s">
        <v>2299</v>
      </c>
      <c r="V581" s="131" t="s">
        <v>866</v>
      </c>
      <c r="W581" s="221" t="s">
        <v>1014</v>
      </c>
      <c r="X581" s="219" t="s">
        <v>78</v>
      </c>
    </row>
    <row r="582" spans="1:24" ht="135" hidden="1">
      <c r="A582" s="12" t="s">
        <v>358</v>
      </c>
      <c r="B582" s="12" t="s">
        <v>1005</v>
      </c>
      <c r="C582" s="12" t="s">
        <v>1170</v>
      </c>
      <c r="D582" s="12" t="s">
        <v>1176</v>
      </c>
      <c r="E582" s="12">
        <v>15</v>
      </c>
      <c r="F582" s="12" t="s">
        <v>1181</v>
      </c>
      <c r="G582" s="12" t="s">
        <v>45</v>
      </c>
      <c r="H582" s="12" t="s">
        <v>331</v>
      </c>
      <c r="I582" s="12" t="s">
        <v>37</v>
      </c>
      <c r="J582" s="62">
        <v>8</v>
      </c>
      <c r="K582" s="12">
        <v>2020</v>
      </c>
      <c r="L582" s="239"/>
      <c r="M582" s="12">
        <v>43</v>
      </c>
      <c r="N582" s="239"/>
      <c r="O582" s="239"/>
      <c r="P582" s="12" t="s">
        <v>162</v>
      </c>
      <c r="Q582" s="64">
        <v>0</v>
      </c>
      <c r="R582" s="64">
        <v>0</v>
      </c>
      <c r="S582" s="85">
        <v>15000</v>
      </c>
      <c r="T582" s="12" t="s">
        <v>41</v>
      </c>
      <c r="U582" s="210" t="s">
        <v>2300</v>
      </c>
      <c r="V582" s="131" t="s">
        <v>866</v>
      </c>
      <c r="W582" s="221" t="s">
        <v>1014</v>
      </c>
      <c r="X582" s="219" t="s">
        <v>78</v>
      </c>
    </row>
    <row r="583" spans="1:24" ht="135" hidden="1">
      <c r="A583" s="12" t="s">
        <v>358</v>
      </c>
      <c r="B583" s="12" t="s">
        <v>1005</v>
      </c>
      <c r="C583" s="12" t="s">
        <v>1170</v>
      </c>
      <c r="D583" s="12" t="s">
        <v>1176</v>
      </c>
      <c r="E583" s="12">
        <v>15</v>
      </c>
      <c r="F583" s="12" t="s">
        <v>1182</v>
      </c>
      <c r="G583" s="12" t="s">
        <v>45</v>
      </c>
      <c r="H583" s="12" t="s">
        <v>331</v>
      </c>
      <c r="I583" s="12" t="s">
        <v>37</v>
      </c>
      <c r="J583" s="62">
        <v>8</v>
      </c>
      <c r="K583" s="12">
        <v>2020</v>
      </c>
      <c r="L583" s="239"/>
      <c r="M583" s="12">
        <v>43</v>
      </c>
      <c r="N583" s="239"/>
      <c r="O583" s="239"/>
      <c r="P583" s="12" t="s">
        <v>162</v>
      </c>
      <c r="Q583" s="64">
        <v>0</v>
      </c>
      <c r="R583" s="64">
        <v>0</v>
      </c>
      <c r="S583" s="64">
        <v>0</v>
      </c>
      <c r="T583" s="12" t="s">
        <v>41</v>
      </c>
      <c r="U583" s="210" t="s">
        <v>2301</v>
      </c>
      <c r="V583" s="131" t="s">
        <v>866</v>
      </c>
      <c r="W583" s="221" t="s">
        <v>1014</v>
      </c>
      <c r="X583" s="219" t="s">
        <v>78</v>
      </c>
    </row>
    <row r="584" spans="1:24" ht="120" hidden="1">
      <c r="A584" s="37" t="s">
        <v>358</v>
      </c>
      <c r="B584" s="37" t="s">
        <v>1005</v>
      </c>
      <c r="C584" s="37" t="s">
        <v>1143</v>
      </c>
      <c r="D584" s="37" t="s">
        <v>1144</v>
      </c>
      <c r="E584" s="37">
        <v>15</v>
      </c>
      <c r="F584" s="12" t="s">
        <v>1145</v>
      </c>
      <c r="G584" s="12" t="s">
        <v>45</v>
      </c>
      <c r="H584" s="37" t="s">
        <v>1074</v>
      </c>
      <c r="I584" s="37" t="s">
        <v>37</v>
      </c>
      <c r="J584" s="65">
        <v>24</v>
      </c>
      <c r="K584" s="37">
        <v>2020</v>
      </c>
      <c r="L584" s="239"/>
      <c r="M584" s="37">
        <v>22</v>
      </c>
      <c r="N584" s="239"/>
      <c r="O584" s="239"/>
      <c r="P584" s="37" t="s">
        <v>247</v>
      </c>
      <c r="Q584" s="60">
        <v>0</v>
      </c>
      <c r="R584" s="60">
        <v>0</v>
      </c>
      <c r="S584" s="60">
        <f>(Q584+R584)*M584</f>
        <v>0</v>
      </c>
      <c r="T584" s="37" t="s">
        <v>41</v>
      </c>
      <c r="U584" s="210" t="s">
        <v>2302</v>
      </c>
      <c r="V584" s="131" t="s">
        <v>866</v>
      </c>
      <c r="W584" s="216" t="s">
        <v>1014</v>
      </c>
      <c r="X584" s="219" t="s">
        <v>78</v>
      </c>
    </row>
    <row r="585" spans="1:24" ht="180" hidden="1">
      <c r="A585" s="12" t="s">
        <v>358</v>
      </c>
      <c r="B585" s="12" t="s">
        <v>1005</v>
      </c>
      <c r="C585" s="12" t="s">
        <v>1170</v>
      </c>
      <c r="D585" s="12" t="s">
        <v>1176</v>
      </c>
      <c r="E585" s="12">
        <v>15</v>
      </c>
      <c r="F585" s="12" t="s">
        <v>1183</v>
      </c>
      <c r="G585" s="12" t="s">
        <v>45</v>
      </c>
      <c r="H585" s="12" t="s">
        <v>544</v>
      </c>
      <c r="I585" s="12" t="s">
        <v>37</v>
      </c>
      <c r="J585" s="62">
        <v>16</v>
      </c>
      <c r="K585" s="12">
        <v>2020</v>
      </c>
      <c r="L585" s="239"/>
      <c r="M585" s="12">
        <v>10</v>
      </c>
      <c r="N585" s="239"/>
      <c r="O585" s="239"/>
      <c r="P585" s="12" t="s">
        <v>162</v>
      </c>
      <c r="Q585" s="64">
        <v>0</v>
      </c>
      <c r="R585" s="64">
        <v>0</v>
      </c>
      <c r="S585" s="85">
        <v>39484</v>
      </c>
      <c r="T585" s="12" t="s">
        <v>41</v>
      </c>
      <c r="U585" s="210" t="s">
        <v>2303</v>
      </c>
      <c r="V585" s="131" t="s">
        <v>866</v>
      </c>
      <c r="W585" s="221" t="s">
        <v>1014</v>
      </c>
      <c r="X585" s="219" t="s">
        <v>78</v>
      </c>
    </row>
    <row r="586" spans="1:24" ht="60" hidden="1">
      <c r="A586" s="37" t="s">
        <v>358</v>
      </c>
      <c r="B586" s="37" t="s">
        <v>1005</v>
      </c>
      <c r="C586" s="37" t="s">
        <v>1143</v>
      </c>
      <c r="D586" s="37" t="s">
        <v>1144</v>
      </c>
      <c r="E586" s="37">
        <v>15</v>
      </c>
      <c r="F586" s="12" t="s">
        <v>1146</v>
      </c>
      <c r="G586" s="12" t="s">
        <v>45</v>
      </c>
      <c r="H586" s="37" t="s">
        <v>331</v>
      </c>
      <c r="I586" s="37" t="s">
        <v>37</v>
      </c>
      <c r="J586" s="65">
        <v>8</v>
      </c>
      <c r="K586" s="37">
        <v>2020</v>
      </c>
      <c r="L586" s="239"/>
      <c r="M586" s="37">
        <v>22</v>
      </c>
      <c r="N586" s="239"/>
      <c r="O586" s="239"/>
      <c r="P586" s="37" t="s">
        <v>247</v>
      </c>
      <c r="Q586" s="60">
        <v>0</v>
      </c>
      <c r="R586" s="60">
        <v>0</v>
      </c>
      <c r="S586" s="60">
        <v>0</v>
      </c>
      <c r="T586" s="37" t="s">
        <v>41</v>
      </c>
      <c r="U586" s="210" t="s">
        <v>2304</v>
      </c>
      <c r="V586" s="131" t="s">
        <v>866</v>
      </c>
      <c r="W586" s="216" t="s">
        <v>1014</v>
      </c>
      <c r="X586" s="219" t="s">
        <v>78</v>
      </c>
    </row>
    <row r="587" spans="1:24" ht="105" hidden="1">
      <c r="A587" s="12" t="s">
        <v>358</v>
      </c>
      <c r="B587" s="12" t="s">
        <v>1005</v>
      </c>
      <c r="C587" s="12" t="s">
        <v>1170</v>
      </c>
      <c r="D587" s="12" t="s">
        <v>1176</v>
      </c>
      <c r="E587" s="12">
        <v>15</v>
      </c>
      <c r="F587" s="12" t="s">
        <v>1184</v>
      </c>
      <c r="G587" s="12" t="s">
        <v>45</v>
      </c>
      <c r="H587" s="12" t="s">
        <v>331</v>
      </c>
      <c r="I587" s="12" t="s">
        <v>37</v>
      </c>
      <c r="J587" s="62">
        <v>8</v>
      </c>
      <c r="K587" s="12">
        <v>2020</v>
      </c>
      <c r="L587" s="239"/>
      <c r="M587" s="12">
        <v>43</v>
      </c>
      <c r="N587" s="239"/>
      <c r="O587" s="239"/>
      <c r="P587" s="12" t="s">
        <v>162</v>
      </c>
      <c r="Q587" s="64">
        <v>0</v>
      </c>
      <c r="R587" s="64">
        <v>0</v>
      </c>
      <c r="S587" s="64">
        <v>0</v>
      </c>
      <c r="T587" s="12" t="s">
        <v>41</v>
      </c>
      <c r="U587" s="210" t="s">
        <v>2305</v>
      </c>
      <c r="V587" s="131" t="s">
        <v>866</v>
      </c>
      <c r="W587" s="221" t="s">
        <v>1014</v>
      </c>
      <c r="X587" s="219" t="s">
        <v>78</v>
      </c>
    </row>
    <row r="588" spans="1:24" ht="90" hidden="1">
      <c r="A588" s="12" t="s">
        <v>358</v>
      </c>
      <c r="B588" s="12" t="s">
        <v>1005</v>
      </c>
      <c r="C588" s="12" t="s">
        <v>1143</v>
      </c>
      <c r="D588" s="37" t="s">
        <v>1144</v>
      </c>
      <c r="E588" s="12">
        <v>15</v>
      </c>
      <c r="F588" s="12" t="s">
        <v>1147</v>
      </c>
      <c r="G588" s="12" t="s">
        <v>45</v>
      </c>
      <c r="H588" s="135" t="s">
        <v>1074</v>
      </c>
      <c r="I588" s="12" t="s">
        <v>37</v>
      </c>
      <c r="J588" s="62">
        <v>8</v>
      </c>
      <c r="K588" s="12">
        <v>2020</v>
      </c>
      <c r="L588" s="239"/>
      <c r="M588" s="12">
        <v>22</v>
      </c>
      <c r="N588" s="239"/>
      <c r="O588" s="239"/>
      <c r="P588" s="12" t="s">
        <v>247</v>
      </c>
      <c r="Q588" s="64">
        <v>0</v>
      </c>
      <c r="R588" s="64">
        <v>0</v>
      </c>
      <c r="S588" s="64">
        <f>(Q588+R588)*M588</f>
        <v>0</v>
      </c>
      <c r="T588" s="12" t="s">
        <v>41</v>
      </c>
      <c r="U588" s="210" t="s">
        <v>2306</v>
      </c>
      <c r="V588" s="131" t="s">
        <v>866</v>
      </c>
      <c r="W588" s="216" t="s">
        <v>1014</v>
      </c>
      <c r="X588" s="219" t="s">
        <v>78</v>
      </c>
    </row>
    <row r="589" spans="1:24" ht="90" hidden="1">
      <c r="A589" s="12" t="s">
        <v>358</v>
      </c>
      <c r="B589" s="12" t="s">
        <v>1005</v>
      </c>
      <c r="C589" s="12" t="s">
        <v>1143</v>
      </c>
      <c r="D589" s="37" t="s">
        <v>1144</v>
      </c>
      <c r="E589" s="12">
        <v>15</v>
      </c>
      <c r="F589" s="12" t="s">
        <v>1148</v>
      </c>
      <c r="G589" s="12" t="s">
        <v>45</v>
      </c>
      <c r="H589" s="12" t="s">
        <v>331</v>
      </c>
      <c r="I589" s="12" t="s">
        <v>37</v>
      </c>
      <c r="J589" s="62">
        <v>8</v>
      </c>
      <c r="K589" s="12">
        <v>2020</v>
      </c>
      <c r="L589" s="239"/>
      <c r="M589" s="12">
        <v>22</v>
      </c>
      <c r="N589" s="239"/>
      <c r="O589" s="239"/>
      <c r="P589" s="12" t="s">
        <v>247</v>
      </c>
      <c r="Q589" s="64">
        <v>0</v>
      </c>
      <c r="R589" s="64">
        <v>0</v>
      </c>
      <c r="S589" s="64">
        <v>0</v>
      </c>
      <c r="T589" s="12" t="s">
        <v>41</v>
      </c>
      <c r="U589" s="210" t="s">
        <v>2307</v>
      </c>
      <c r="V589" s="131" t="s">
        <v>866</v>
      </c>
      <c r="W589" s="216" t="s">
        <v>1014</v>
      </c>
      <c r="X589" s="219" t="s">
        <v>78</v>
      </c>
    </row>
    <row r="590" spans="1:24" ht="90" hidden="1">
      <c r="A590" s="12" t="s">
        <v>358</v>
      </c>
      <c r="B590" s="12" t="s">
        <v>1005</v>
      </c>
      <c r="C590" s="12" t="s">
        <v>1143</v>
      </c>
      <c r="D590" s="37" t="s">
        <v>1144</v>
      </c>
      <c r="E590" s="12">
        <v>15</v>
      </c>
      <c r="F590" s="12" t="s">
        <v>1075</v>
      </c>
      <c r="G590" s="12" t="s">
        <v>45</v>
      </c>
      <c r="H590" s="135" t="s">
        <v>1074</v>
      </c>
      <c r="I590" s="12" t="s">
        <v>37</v>
      </c>
      <c r="J590" s="62">
        <v>8</v>
      </c>
      <c r="K590" s="12">
        <v>2020</v>
      </c>
      <c r="L590" s="239"/>
      <c r="M590" s="12">
        <v>20</v>
      </c>
      <c r="N590" s="239"/>
      <c r="O590" s="239"/>
      <c r="P590" s="12" t="s">
        <v>162</v>
      </c>
      <c r="Q590" s="64">
        <v>0</v>
      </c>
      <c r="R590" s="64">
        <v>0</v>
      </c>
      <c r="S590" s="64">
        <f>(Q590+R590)*M590</f>
        <v>0</v>
      </c>
      <c r="T590" s="12" t="s">
        <v>41</v>
      </c>
      <c r="U590" s="210" t="s">
        <v>2308</v>
      </c>
      <c r="V590" s="131" t="s">
        <v>866</v>
      </c>
      <c r="W590" s="216" t="s">
        <v>1014</v>
      </c>
      <c r="X590" s="219" t="s">
        <v>78</v>
      </c>
    </row>
    <row r="591" spans="1:24" ht="85.5" hidden="1">
      <c r="A591" s="12" t="s">
        <v>358</v>
      </c>
      <c r="B591" s="12" t="s">
        <v>1005</v>
      </c>
      <c r="C591" s="12" t="s">
        <v>1006</v>
      </c>
      <c r="D591" s="12" t="s">
        <v>1012</v>
      </c>
      <c r="E591" s="12">
        <v>15</v>
      </c>
      <c r="F591" s="95" t="s">
        <v>1017</v>
      </c>
      <c r="G591" s="95" t="s">
        <v>35</v>
      </c>
      <c r="H591" s="95" t="s">
        <v>36</v>
      </c>
      <c r="I591" s="12" t="s">
        <v>37</v>
      </c>
      <c r="J591" s="62">
        <v>40</v>
      </c>
      <c r="K591" s="12">
        <v>2020</v>
      </c>
      <c r="L591" s="239"/>
      <c r="M591" s="12">
        <v>5</v>
      </c>
      <c r="N591" s="239"/>
      <c r="O591" s="239"/>
      <c r="P591" s="12" t="s">
        <v>162</v>
      </c>
      <c r="Q591" s="64">
        <v>0</v>
      </c>
      <c r="R591" s="64">
        <v>0</v>
      </c>
      <c r="S591" s="64">
        <v>0</v>
      </c>
      <c r="T591" s="12" t="s">
        <v>41</v>
      </c>
      <c r="U591" s="210" t="s">
        <v>2296</v>
      </c>
      <c r="V591" s="131" t="s">
        <v>866</v>
      </c>
      <c r="W591" s="221" t="s">
        <v>1014</v>
      </c>
      <c r="X591" s="219" t="s">
        <v>78</v>
      </c>
    </row>
    <row r="592" spans="1:24" ht="45" hidden="1">
      <c r="A592" s="37" t="s">
        <v>358</v>
      </c>
      <c r="B592" s="37" t="s">
        <v>1005</v>
      </c>
      <c r="C592" s="37" t="s">
        <v>1006</v>
      </c>
      <c r="D592" s="37" t="s">
        <v>1007</v>
      </c>
      <c r="E592" s="37">
        <v>15</v>
      </c>
      <c r="F592" s="37" t="s">
        <v>1018</v>
      </c>
      <c r="G592" s="37" t="s">
        <v>45</v>
      </c>
      <c r="H592" s="37" t="s">
        <v>36</v>
      </c>
      <c r="I592" s="37" t="s">
        <v>37</v>
      </c>
      <c r="J592" s="65">
        <v>40</v>
      </c>
      <c r="K592" s="37">
        <v>2020</v>
      </c>
      <c r="L592" s="239"/>
      <c r="M592" s="37">
        <v>2</v>
      </c>
      <c r="N592" s="239"/>
      <c r="O592" s="239"/>
      <c r="P592" s="37" t="s">
        <v>162</v>
      </c>
      <c r="Q592" s="60">
        <v>0</v>
      </c>
      <c r="R592" s="60">
        <v>0</v>
      </c>
      <c r="S592" s="60">
        <v>0</v>
      </c>
      <c r="T592" s="37" t="s">
        <v>41</v>
      </c>
      <c r="U592" s="131" t="s">
        <v>2282</v>
      </c>
      <c r="V592" s="131" t="s">
        <v>201</v>
      </c>
      <c r="W592" s="210" t="s">
        <v>207</v>
      </c>
      <c r="X592" s="219" t="s">
        <v>50</v>
      </c>
    </row>
    <row r="593" spans="1:24" ht="85.5" hidden="1">
      <c r="A593" s="12" t="s">
        <v>358</v>
      </c>
      <c r="B593" s="12" t="s">
        <v>1005</v>
      </c>
      <c r="C593" s="12" t="s">
        <v>1006</v>
      </c>
      <c r="D593" s="12" t="s">
        <v>1012</v>
      </c>
      <c r="E593" s="12">
        <v>15</v>
      </c>
      <c r="F593" s="95" t="s">
        <v>1019</v>
      </c>
      <c r="G593" s="95" t="s">
        <v>35</v>
      </c>
      <c r="H593" s="95" t="s">
        <v>36</v>
      </c>
      <c r="I593" s="12" t="s">
        <v>37</v>
      </c>
      <c r="J593" s="62">
        <v>40</v>
      </c>
      <c r="K593" s="12">
        <v>2020</v>
      </c>
      <c r="L593" s="239"/>
      <c r="M593" s="12">
        <v>5</v>
      </c>
      <c r="N593" s="239"/>
      <c r="O593" s="239"/>
      <c r="P593" s="12" t="s">
        <v>162</v>
      </c>
      <c r="Q593" s="64">
        <v>0</v>
      </c>
      <c r="R593" s="64">
        <v>0</v>
      </c>
      <c r="S593" s="64">
        <v>0</v>
      </c>
      <c r="T593" s="12" t="s">
        <v>41</v>
      </c>
      <c r="U593" s="210" t="s">
        <v>2296</v>
      </c>
      <c r="V593" s="131" t="s">
        <v>866</v>
      </c>
      <c r="W593" s="221" t="s">
        <v>1014</v>
      </c>
      <c r="X593" s="219" t="s">
        <v>78</v>
      </c>
    </row>
    <row r="594" spans="1:24" ht="120" hidden="1">
      <c r="A594" s="12" t="s">
        <v>358</v>
      </c>
      <c r="B594" s="12" t="s">
        <v>1005</v>
      </c>
      <c r="C594" s="12" t="s">
        <v>1170</v>
      </c>
      <c r="D594" s="12" t="s">
        <v>1176</v>
      </c>
      <c r="E594" s="12">
        <v>15</v>
      </c>
      <c r="F594" s="12" t="s">
        <v>1185</v>
      </c>
      <c r="G594" s="12" t="s">
        <v>45</v>
      </c>
      <c r="H594" s="12" t="s">
        <v>331</v>
      </c>
      <c r="I594" s="12" t="s">
        <v>37</v>
      </c>
      <c r="J594" s="62">
        <v>8</v>
      </c>
      <c r="K594" s="12">
        <v>2020</v>
      </c>
      <c r="L594" s="239"/>
      <c r="M594" s="12">
        <v>43</v>
      </c>
      <c r="N594" s="239"/>
      <c r="O594" s="239"/>
      <c r="P594" s="12" t="s">
        <v>162</v>
      </c>
      <c r="Q594" s="64">
        <v>0</v>
      </c>
      <c r="R594" s="64">
        <v>0</v>
      </c>
      <c r="S594" s="60">
        <v>0</v>
      </c>
      <c r="T594" s="12" t="s">
        <v>41</v>
      </c>
      <c r="U594" s="131" t="s">
        <v>2309</v>
      </c>
      <c r="V594" s="131" t="s">
        <v>866</v>
      </c>
      <c r="W594" s="221" t="s">
        <v>1014</v>
      </c>
      <c r="X594" s="219" t="s">
        <v>78</v>
      </c>
    </row>
    <row r="595" spans="1:24" ht="105" hidden="1">
      <c r="A595" s="12" t="s">
        <v>358</v>
      </c>
      <c r="B595" s="12" t="s">
        <v>1005</v>
      </c>
      <c r="C595" s="12" t="s">
        <v>1170</v>
      </c>
      <c r="D595" s="12" t="s">
        <v>1176</v>
      </c>
      <c r="E595" s="12">
        <v>15</v>
      </c>
      <c r="F595" s="12" t="s">
        <v>1186</v>
      </c>
      <c r="G595" s="12" t="s">
        <v>45</v>
      </c>
      <c r="H595" s="12" t="s">
        <v>1174</v>
      </c>
      <c r="I595" s="12" t="s">
        <v>37</v>
      </c>
      <c r="J595" s="62">
        <v>16</v>
      </c>
      <c r="K595" s="12">
        <v>2020</v>
      </c>
      <c r="L595" s="239"/>
      <c r="M595" s="12">
        <v>43</v>
      </c>
      <c r="N595" s="239"/>
      <c r="O595" s="239"/>
      <c r="P595" s="12" t="s">
        <v>162</v>
      </c>
      <c r="Q595" s="64">
        <v>0</v>
      </c>
      <c r="R595" s="64">
        <v>0</v>
      </c>
      <c r="S595" s="60">
        <v>0</v>
      </c>
      <c r="T595" s="12" t="s">
        <v>41</v>
      </c>
      <c r="U595" s="131" t="s">
        <v>2310</v>
      </c>
      <c r="V595" s="131" t="s">
        <v>866</v>
      </c>
      <c r="W595" s="221" t="s">
        <v>1014</v>
      </c>
      <c r="X595" s="219" t="s">
        <v>78</v>
      </c>
    </row>
    <row r="596" spans="1:24" ht="120" hidden="1">
      <c r="A596" s="12" t="s">
        <v>358</v>
      </c>
      <c r="B596" s="12" t="s">
        <v>1005</v>
      </c>
      <c r="C596" s="12" t="s">
        <v>1170</v>
      </c>
      <c r="D596" s="12" t="s">
        <v>1176</v>
      </c>
      <c r="E596" s="12">
        <v>15</v>
      </c>
      <c r="F596" s="12" t="s">
        <v>1187</v>
      </c>
      <c r="G596" s="12" t="s">
        <v>45</v>
      </c>
      <c r="H596" s="12" t="s">
        <v>331</v>
      </c>
      <c r="I596" s="12" t="s">
        <v>37</v>
      </c>
      <c r="J596" s="62">
        <v>8</v>
      </c>
      <c r="K596" s="12">
        <v>2020</v>
      </c>
      <c r="L596" s="239"/>
      <c r="M596" s="12">
        <v>43</v>
      </c>
      <c r="N596" s="239"/>
      <c r="O596" s="239"/>
      <c r="P596" s="12" t="s">
        <v>162</v>
      </c>
      <c r="Q596" s="64">
        <v>0</v>
      </c>
      <c r="R596" s="64">
        <v>0</v>
      </c>
      <c r="S596" s="60">
        <v>0</v>
      </c>
      <c r="T596" s="12" t="s">
        <v>41</v>
      </c>
      <c r="U596" s="131" t="s">
        <v>2311</v>
      </c>
      <c r="V596" s="131" t="s">
        <v>866</v>
      </c>
      <c r="W596" s="221" t="s">
        <v>1014</v>
      </c>
      <c r="X596" s="219" t="s">
        <v>78</v>
      </c>
    </row>
    <row r="597" spans="1:24" ht="45" hidden="1">
      <c r="A597" s="37" t="s">
        <v>358</v>
      </c>
      <c r="B597" s="37" t="s">
        <v>1005</v>
      </c>
      <c r="C597" s="37" t="s">
        <v>1005</v>
      </c>
      <c r="D597" s="37" t="s">
        <v>1007</v>
      </c>
      <c r="E597" s="37">
        <v>15</v>
      </c>
      <c r="F597" s="37" t="s">
        <v>1110</v>
      </c>
      <c r="G597" s="37" t="s">
        <v>45</v>
      </c>
      <c r="H597" s="37" t="s">
        <v>36</v>
      </c>
      <c r="I597" s="37" t="s">
        <v>37</v>
      </c>
      <c r="J597" s="65">
        <v>20</v>
      </c>
      <c r="K597" s="37">
        <v>2020</v>
      </c>
      <c r="L597" s="239"/>
      <c r="M597" s="37">
        <v>2</v>
      </c>
      <c r="N597" s="239"/>
      <c r="O597" s="239"/>
      <c r="P597" s="37" t="s">
        <v>162</v>
      </c>
      <c r="Q597" s="60">
        <v>0</v>
      </c>
      <c r="R597" s="60">
        <v>0</v>
      </c>
      <c r="S597" s="60">
        <v>0</v>
      </c>
      <c r="T597" s="37" t="s">
        <v>41</v>
      </c>
      <c r="U597" s="210" t="s">
        <v>2312</v>
      </c>
      <c r="V597" s="216" t="s">
        <v>218</v>
      </c>
      <c r="W597" s="131" t="s">
        <v>377</v>
      </c>
      <c r="X597" s="219" t="s">
        <v>58</v>
      </c>
    </row>
    <row r="598" spans="1:24" ht="90" hidden="1">
      <c r="A598" s="37" t="s">
        <v>358</v>
      </c>
      <c r="B598" s="37" t="s">
        <v>1005</v>
      </c>
      <c r="C598" s="37" t="s">
        <v>1143</v>
      </c>
      <c r="D598" s="37" t="s">
        <v>1149</v>
      </c>
      <c r="E598" s="37">
        <v>15</v>
      </c>
      <c r="F598" s="95" t="s">
        <v>1150</v>
      </c>
      <c r="G598" s="95" t="s">
        <v>45</v>
      </c>
      <c r="H598" s="95" t="s">
        <v>1074</v>
      </c>
      <c r="I598" s="37" t="s">
        <v>37</v>
      </c>
      <c r="J598" s="65">
        <v>16</v>
      </c>
      <c r="K598" s="37">
        <v>2020</v>
      </c>
      <c r="L598" s="239"/>
      <c r="M598" s="37">
        <v>5</v>
      </c>
      <c r="N598" s="239"/>
      <c r="O598" s="239"/>
      <c r="P598" s="37" t="s">
        <v>247</v>
      </c>
      <c r="Q598" s="60">
        <v>0</v>
      </c>
      <c r="R598" s="60">
        <v>0</v>
      </c>
      <c r="S598" s="60">
        <f>(Q598+R598)*M598</f>
        <v>0</v>
      </c>
      <c r="T598" s="37" t="s">
        <v>41</v>
      </c>
      <c r="U598" s="210" t="s">
        <v>2313</v>
      </c>
      <c r="V598" s="210" t="s">
        <v>184</v>
      </c>
      <c r="W598" s="131" t="s">
        <v>1011</v>
      </c>
      <c r="X598" s="219" t="s">
        <v>58</v>
      </c>
    </row>
    <row r="599" spans="1:24" ht="85.5" hidden="1">
      <c r="A599" s="37" t="s">
        <v>358</v>
      </c>
      <c r="B599" s="37" t="s">
        <v>1005</v>
      </c>
      <c r="C599" s="37" t="s">
        <v>1170</v>
      </c>
      <c r="D599" s="37" t="s">
        <v>1188</v>
      </c>
      <c r="E599" s="37">
        <v>15</v>
      </c>
      <c r="F599" s="37" t="s">
        <v>66</v>
      </c>
      <c r="G599" s="37" t="s">
        <v>45</v>
      </c>
      <c r="H599" s="37" t="s">
        <v>1174</v>
      </c>
      <c r="I599" s="37" t="s">
        <v>46</v>
      </c>
      <c r="J599" s="65">
        <v>20</v>
      </c>
      <c r="K599" s="37">
        <v>2020</v>
      </c>
      <c r="L599" s="239"/>
      <c r="M599" s="37">
        <v>11</v>
      </c>
      <c r="N599" s="239"/>
      <c r="O599" s="239"/>
      <c r="P599" s="37" t="s">
        <v>1175</v>
      </c>
      <c r="Q599" s="60">
        <v>0</v>
      </c>
      <c r="R599" s="60">
        <v>0</v>
      </c>
      <c r="S599" s="60">
        <v>0</v>
      </c>
      <c r="T599" s="37" t="s">
        <v>41</v>
      </c>
      <c r="U599" s="131" t="s">
        <v>2279</v>
      </c>
      <c r="V599" s="216" t="s">
        <v>184</v>
      </c>
      <c r="W599" s="131" t="s">
        <v>799</v>
      </c>
      <c r="X599" s="219" t="s">
        <v>58</v>
      </c>
    </row>
    <row r="600" spans="1:24" ht="60" hidden="1">
      <c r="A600" s="37" t="s">
        <v>358</v>
      </c>
      <c r="B600" s="37" t="s">
        <v>526</v>
      </c>
      <c r="C600" s="37" t="s">
        <v>526</v>
      </c>
      <c r="D600" s="37" t="s">
        <v>533</v>
      </c>
      <c r="E600" s="37">
        <v>15</v>
      </c>
      <c r="F600" s="37" t="s">
        <v>534</v>
      </c>
      <c r="G600" s="37" t="s">
        <v>45</v>
      </c>
      <c r="H600" s="37" t="s">
        <v>331</v>
      </c>
      <c r="I600" s="37" t="s">
        <v>37</v>
      </c>
      <c r="J600" s="65">
        <v>16</v>
      </c>
      <c r="K600" s="136" t="s">
        <v>535</v>
      </c>
      <c r="L600" s="239"/>
      <c r="M600" s="37">
        <v>20</v>
      </c>
      <c r="N600" s="239"/>
      <c r="O600" s="239"/>
      <c r="P600" s="37" t="s">
        <v>532</v>
      </c>
      <c r="Q600" s="60">
        <v>0</v>
      </c>
      <c r="R600" s="60">
        <v>0</v>
      </c>
      <c r="S600" s="60">
        <v>0</v>
      </c>
      <c r="T600" s="37" t="s">
        <v>41</v>
      </c>
      <c r="U600" s="131" t="s">
        <v>2314</v>
      </c>
      <c r="V600" s="131" t="s">
        <v>184</v>
      </c>
      <c r="W600" s="216" t="s">
        <v>536</v>
      </c>
      <c r="X600" s="219" t="s">
        <v>78</v>
      </c>
    </row>
    <row r="601" spans="1:24" ht="57" hidden="1">
      <c r="A601" s="37" t="s">
        <v>358</v>
      </c>
      <c r="B601" s="37" t="s">
        <v>1005</v>
      </c>
      <c r="C601" s="37" t="s">
        <v>1084</v>
      </c>
      <c r="D601" s="37" t="s">
        <v>1085</v>
      </c>
      <c r="E601" s="37">
        <v>15</v>
      </c>
      <c r="F601" s="37" t="s">
        <v>1092</v>
      </c>
      <c r="G601" s="37" t="s">
        <v>45</v>
      </c>
      <c r="H601" s="37" t="s">
        <v>36</v>
      </c>
      <c r="I601" s="37" t="s">
        <v>37</v>
      </c>
      <c r="J601" s="65">
        <v>20</v>
      </c>
      <c r="K601" s="37">
        <v>2020</v>
      </c>
      <c r="L601" s="239"/>
      <c r="M601" s="37">
        <v>3</v>
      </c>
      <c r="N601" s="239"/>
      <c r="O601" s="239"/>
      <c r="P601" s="37" t="s">
        <v>247</v>
      </c>
      <c r="Q601" s="60">
        <v>0</v>
      </c>
      <c r="R601" s="60">
        <v>0</v>
      </c>
      <c r="S601" s="60">
        <v>0</v>
      </c>
      <c r="T601" s="37" t="s">
        <v>41</v>
      </c>
      <c r="U601" s="131" t="s">
        <v>2312</v>
      </c>
      <c r="V601" s="131" t="s">
        <v>63</v>
      </c>
      <c r="W601" s="131" t="s">
        <v>449</v>
      </c>
      <c r="X601" s="219" t="s">
        <v>58</v>
      </c>
    </row>
    <row r="602" spans="1:24" ht="99.75" hidden="1">
      <c r="A602" s="37" t="s">
        <v>358</v>
      </c>
      <c r="B602" s="37" t="s">
        <v>1005</v>
      </c>
      <c r="C602" s="37" t="s">
        <v>1111</v>
      </c>
      <c r="D602" s="37" t="s">
        <v>1112</v>
      </c>
      <c r="E602" s="37">
        <v>15</v>
      </c>
      <c r="F602" s="37" t="s">
        <v>1122</v>
      </c>
      <c r="G602" s="37" t="s">
        <v>35</v>
      </c>
      <c r="H602" s="37" t="s">
        <v>36</v>
      </c>
      <c r="I602" s="37" t="s">
        <v>46</v>
      </c>
      <c r="J602" s="65">
        <v>40</v>
      </c>
      <c r="K602" s="37" t="s">
        <v>1123</v>
      </c>
      <c r="L602" s="239"/>
      <c r="M602" s="37">
        <v>1</v>
      </c>
      <c r="N602" s="37">
        <v>1000744</v>
      </c>
      <c r="O602" s="37" t="s">
        <v>1124</v>
      </c>
      <c r="P602" s="37" t="s">
        <v>268</v>
      </c>
      <c r="Q602" s="60">
        <v>0</v>
      </c>
      <c r="R602" s="60">
        <v>0</v>
      </c>
      <c r="S602" s="60">
        <v>0</v>
      </c>
      <c r="T602" s="37" t="s">
        <v>235</v>
      </c>
      <c r="U602" s="37"/>
      <c r="V602" s="131" t="s">
        <v>235</v>
      </c>
      <c r="W602" s="216" t="s">
        <v>236</v>
      </c>
      <c r="X602" s="219"/>
    </row>
    <row r="603" spans="1:24" ht="28.5" hidden="1">
      <c r="A603" s="37" t="s">
        <v>358</v>
      </c>
      <c r="B603" s="37" t="s">
        <v>1005</v>
      </c>
      <c r="C603" s="37" t="s">
        <v>1006</v>
      </c>
      <c r="D603" s="37" t="s">
        <v>1020</v>
      </c>
      <c r="E603" s="37">
        <v>15</v>
      </c>
      <c r="F603" s="37" t="s">
        <v>1021</v>
      </c>
      <c r="G603" s="37" t="s">
        <v>145</v>
      </c>
      <c r="H603" s="37" t="s">
        <v>36</v>
      </c>
      <c r="I603" s="37" t="s">
        <v>46</v>
      </c>
      <c r="J603" s="279">
        <v>100</v>
      </c>
      <c r="K603" s="37" t="s">
        <v>1022</v>
      </c>
      <c r="L603" s="37" t="s">
        <v>759</v>
      </c>
      <c r="M603" s="37">
        <v>1</v>
      </c>
      <c r="N603" s="37">
        <v>2110915</v>
      </c>
      <c r="O603" s="37" t="s">
        <v>1023</v>
      </c>
      <c r="P603" s="37" t="s">
        <v>162</v>
      </c>
      <c r="Q603" s="60">
        <v>0</v>
      </c>
      <c r="R603" s="60">
        <v>0</v>
      </c>
      <c r="S603" s="60">
        <v>0</v>
      </c>
      <c r="T603" s="37" t="s">
        <v>145</v>
      </c>
      <c r="U603" s="37"/>
      <c r="V603" s="216" t="s">
        <v>218</v>
      </c>
      <c r="W603" s="216" t="s">
        <v>398</v>
      </c>
      <c r="X603" s="219"/>
    </row>
    <row r="604" spans="1:24" ht="71.25" hidden="1">
      <c r="A604" s="12" t="s">
        <v>358</v>
      </c>
      <c r="B604" s="12" t="s">
        <v>526</v>
      </c>
      <c r="C604" s="12" t="s">
        <v>526</v>
      </c>
      <c r="D604" s="12" t="s">
        <v>537</v>
      </c>
      <c r="E604" s="12">
        <v>10</v>
      </c>
      <c r="F604" s="12" t="s">
        <v>538</v>
      </c>
      <c r="G604" s="12" t="s">
        <v>45</v>
      </c>
      <c r="H604" s="12" t="s">
        <v>36</v>
      </c>
      <c r="I604" s="12" t="s">
        <v>37</v>
      </c>
      <c r="J604" s="62">
        <v>40</v>
      </c>
      <c r="K604" s="12">
        <v>2020</v>
      </c>
      <c r="L604" s="239"/>
      <c r="M604" s="12">
        <v>1</v>
      </c>
      <c r="N604" s="239"/>
      <c r="O604" s="239"/>
      <c r="P604" s="37" t="s">
        <v>162</v>
      </c>
      <c r="Q604" s="64">
        <v>0</v>
      </c>
      <c r="R604" s="64">
        <v>15000</v>
      </c>
      <c r="S604" s="64">
        <v>15000</v>
      </c>
      <c r="T604" s="37" t="s">
        <v>41</v>
      </c>
      <c r="U604" s="210" t="s">
        <v>2315</v>
      </c>
      <c r="V604" s="213" t="s">
        <v>539</v>
      </c>
      <c r="W604" s="214" t="s">
        <v>540</v>
      </c>
      <c r="X604" s="219" t="s">
        <v>58</v>
      </c>
    </row>
    <row r="605" spans="1:24" ht="60" hidden="1">
      <c r="A605" s="12" t="s">
        <v>358</v>
      </c>
      <c r="B605" s="12" t="s">
        <v>1005</v>
      </c>
      <c r="C605" s="12" t="s">
        <v>1143</v>
      </c>
      <c r="D605" s="12" t="s">
        <v>1144</v>
      </c>
      <c r="E605" s="12">
        <v>15</v>
      </c>
      <c r="F605" s="12" t="s">
        <v>1151</v>
      </c>
      <c r="G605" s="12" t="s">
        <v>45</v>
      </c>
      <c r="H605" s="12" t="s">
        <v>36</v>
      </c>
      <c r="I605" s="12" t="s">
        <v>37</v>
      </c>
      <c r="J605" s="62">
        <v>40</v>
      </c>
      <c r="K605" s="12">
        <v>2020</v>
      </c>
      <c r="L605" s="239"/>
      <c r="M605" s="12">
        <v>10</v>
      </c>
      <c r="N605" s="239"/>
      <c r="O605" s="239"/>
      <c r="P605" s="12" t="s">
        <v>247</v>
      </c>
      <c r="Q605" s="64">
        <v>0</v>
      </c>
      <c r="R605" s="64">
        <v>2250</v>
      </c>
      <c r="S605" s="64">
        <v>22500</v>
      </c>
      <c r="T605" s="12" t="s">
        <v>41</v>
      </c>
      <c r="U605" s="210" t="s">
        <v>2488</v>
      </c>
      <c r="V605" s="131" t="s">
        <v>866</v>
      </c>
      <c r="W605" s="221" t="s">
        <v>1014</v>
      </c>
      <c r="X605" s="219" t="s">
        <v>78</v>
      </c>
    </row>
    <row r="606" spans="1:24" ht="60" hidden="1">
      <c r="A606" s="37" t="s">
        <v>358</v>
      </c>
      <c r="B606" s="37" t="s">
        <v>526</v>
      </c>
      <c r="C606" s="37" t="s">
        <v>526</v>
      </c>
      <c r="D606" s="37" t="s">
        <v>533</v>
      </c>
      <c r="E606" s="37">
        <v>15</v>
      </c>
      <c r="F606" s="37" t="s">
        <v>541</v>
      </c>
      <c r="G606" s="37" t="s">
        <v>35</v>
      </c>
      <c r="H606" s="37" t="s">
        <v>36</v>
      </c>
      <c r="I606" s="37" t="s">
        <v>91</v>
      </c>
      <c r="J606" s="65">
        <v>40</v>
      </c>
      <c r="K606" s="37">
        <v>2020</v>
      </c>
      <c r="L606" s="239"/>
      <c r="M606" s="37">
        <v>4</v>
      </c>
      <c r="N606" s="239"/>
      <c r="O606" s="239"/>
      <c r="P606" s="37" t="s">
        <v>162</v>
      </c>
      <c r="Q606" s="60">
        <v>0</v>
      </c>
      <c r="R606" s="60">
        <v>0</v>
      </c>
      <c r="S606" s="60">
        <v>0</v>
      </c>
      <c r="T606" s="37" t="s">
        <v>41</v>
      </c>
      <c r="U606" s="131" t="s">
        <v>2317</v>
      </c>
      <c r="V606" s="131" t="s">
        <v>184</v>
      </c>
      <c r="W606" s="216" t="s">
        <v>542</v>
      </c>
      <c r="X606" s="219" t="s">
        <v>78</v>
      </c>
    </row>
    <row r="607" spans="1:24" ht="60" hidden="1">
      <c r="A607" s="112" t="s">
        <v>358</v>
      </c>
      <c r="B607" s="112" t="s">
        <v>526</v>
      </c>
      <c r="C607" s="112" t="s">
        <v>526</v>
      </c>
      <c r="D607" s="112" t="s">
        <v>533</v>
      </c>
      <c r="E607" s="112">
        <v>15</v>
      </c>
      <c r="F607" s="112" t="s">
        <v>543</v>
      </c>
      <c r="G607" s="112" t="s">
        <v>35</v>
      </c>
      <c r="H607" s="112" t="s">
        <v>544</v>
      </c>
      <c r="I607" s="112" t="s">
        <v>37</v>
      </c>
      <c r="J607" s="112">
        <v>480</v>
      </c>
      <c r="K607" s="112" t="s">
        <v>545</v>
      </c>
      <c r="L607" s="112"/>
      <c r="M607" s="112">
        <v>1</v>
      </c>
      <c r="N607" s="112">
        <v>1611355</v>
      </c>
      <c r="O607" s="112" t="s">
        <v>546</v>
      </c>
      <c r="P607" s="112" t="s">
        <v>162</v>
      </c>
      <c r="Q607" s="85">
        <v>0</v>
      </c>
      <c r="R607" s="85">
        <v>0</v>
      </c>
      <c r="S607" s="85">
        <v>0</v>
      </c>
      <c r="T607" s="112" t="s">
        <v>41</v>
      </c>
      <c r="U607" s="112" t="s">
        <v>2489</v>
      </c>
      <c r="V607" s="131" t="s">
        <v>184</v>
      </c>
      <c r="W607" s="262" t="s">
        <v>547</v>
      </c>
      <c r="X607" s="219"/>
    </row>
    <row r="608" spans="1:24" ht="99.75" hidden="1">
      <c r="A608" s="12" t="s">
        <v>358</v>
      </c>
      <c r="B608" s="12" t="s">
        <v>1005</v>
      </c>
      <c r="C608" s="12" t="s">
        <v>1051</v>
      </c>
      <c r="D608" s="12" t="s">
        <v>1052</v>
      </c>
      <c r="E608" s="12">
        <v>10</v>
      </c>
      <c r="F608" s="12" t="s">
        <v>1054</v>
      </c>
      <c r="G608" s="12" t="s">
        <v>35</v>
      </c>
      <c r="H608" s="12" t="s">
        <v>36</v>
      </c>
      <c r="I608" s="12" t="s">
        <v>37</v>
      </c>
      <c r="J608" s="62">
        <v>45</v>
      </c>
      <c r="K608" s="12">
        <v>2020</v>
      </c>
      <c r="L608" s="239"/>
      <c r="M608" s="12">
        <v>5</v>
      </c>
      <c r="N608" s="239"/>
      <c r="O608" s="239"/>
      <c r="P608" s="12" t="s">
        <v>162</v>
      </c>
      <c r="Q608" s="64">
        <v>0</v>
      </c>
      <c r="R608" s="64">
        <v>0</v>
      </c>
      <c r="S608" s="64">
        <v>0</v>
      </c>
      <c r="T608" s="12" t="s">
        <v>41</v>
      </c>
      <c r="U608" s="12" t="s">
        <v>2319</v>
      </c>
      <c r="V608" s="210" t="s">
        <v>184</v>
      </c>
      <c r="W608" s="221" t="s">
        <v>1011</v>
      </c>
      <c r="X608" s="219" t="s">
        <v>78</v>
      </c>
    </row>
    <row r="609" spans="1:24" ht="99.75" hidden="1">
      <c r="A609" s="12" t="s">
        <v>358</v>
      </c>
      <c r="B609" s="12" t="s">
        <v>1005</v>
      </c>
      <c r="C609" s="12" t="s">
        <v>1051</v>
      </c>
      <c r="D609" s="12" t="s">
        <v>1052</v>
      </c>
      <c r="E609" s="12">
        <v>10</v>
      </c>
      <c r="F609" s="12" t="s">
        <v>1055</v>
      </c>
      <c r="G609" s="12" t="s">
        <v>35</v>
      </c>
      <c r="H609" s="12" t="s">
        <v>36</v>
      </c>
      <c r="I609" s="12" t="s">
        <v>37</v>
      </c>
      <c r="J609" s="62">
        <v>30</v>
      </c>
      <c r="K609" s="12">
        <v>2020</v>
      </c>
      <c r="L609" s="239"/>
      <c r="M609" s="12">
        <v>2</v>
      </c>
      <c r="N609" s="239"/>
      <c r="O609" s="239"/>
      <c r="P609" s="12" t="s">
        <v>162</v>
      </c>
      <c r="Q609" s="64">
        <v>0</v>
      </c>
      <c r="R609" s="64">
        <v>0</v>
      </c>
      <c r="S609" s="64">
        <v>0</v>
      </c>
      <c r="T609" s="12" t="s">
        <v>41</v>
      </c>
      <c r="U609" s="12" t="s">
        <v>2319</v>
      </c>
      <c r="V609" s="210" t="s">
        <v>184</v>
      </c>
      <c r="W609" s="221" t="s">
        <v>1011</v>
      </c>
      <c r="X609" s="219" t="s">
        <v>78</v>
      </c>
    </row>
    <row r="610" spans="1:24" ht="45" hidden="1">
      <c r="A610" s="12" t="s">
        <v>358</v>
      </c>
      <c r="B610" s="12" t="s">
        <v>1005</v>
      </c>
      <c r="C610" s="12" t="s">
        <v>1111</v>
      </c>
      <c r="D610" s="12" t="s">
        <v>1007</v>
      </c>
      <c r="E610" s="12">
        <v>15</v>
      </c>
      <c r="F610" s="12" t="s">
        <v>1125</v>
      </c>
      <c r="G610" s="12" t="s">
        <v>45</v>
      </c>
      <c r="H610" s="12" t="s">
        <v>36</v>
      </c>
      <c r="I610" s="12" t="s">
        <v>37</v>
      </c>
      <c r="J610" s="62">
        <v>16</v>
      </c>
      <c r="K610" s="12" t="s">
        <v>1126</v>
      </c>
      <c r="L610" s="239"/>
      <c r="M610" s="12">
        <v>1</v>
      </c>
      <c r="N610" s="12">
        <v>1491166</v>
      </c>
      <c r="O610" s="12" t="s">
        <v>1127</v>
      </c>
      <c r="P610" s="12" t="s">
        <v>162</v>
      </c>
      <c r="Q610" s="64">
        <v>0</v>
      </c>
      <c r="R610" s="64">
        <v>0</v>
      </c>
      <c r="S610" s="64">
        <v>0</v>
      </c>
      <c r="T610" s="12" t="s">
        <v>68</v>
      </c>
      <c r="U610" s="210" t="s">
        <v>2320</v>
      </c>
      <c r="V610" s="131" t="s">
        <v>42</v>
      </c>
      <c r="W610" s="131" t="s">
        <v>43</v>
      </c>
      <c r="X610" s="219" t="s">
        <v>50</v>
      </c>
    </row>
    <row r="611" spans="1:24" ht="42.75" hidden="1">
      <c r="A611" s="37" t="s">
        <v>358</v>
      </c>
      <c r="B611" s="37" t="s">
        <v>1005</v>
      </c>
      <c r="C611" s="37" t="s">
        <v>1143</v>
      </c>
      <c r="D611" s="37" t="s">
        <v>1152</v>
      </c>
      <c r="E611" s="37">
        <v>15</v>
      </c>
      <c r="F611" s="37" t="s">
        <v>1153</v>
      </c>
      <c r="G611" s="37" t="s">
        <v>35</v>
      </c>
      <c r="H611" s="37" t="s">
        <v>36</v>
      </c>
      <c r="I611" s="37" t="s">
        <v>37</v>
      </c>
      <c r="J611" s="65">
        <v>24</v>
      </c>
      <c r="K611" s="37">
        <v>2020</v>
      </c>
      <c r="L611" s="239"/>
      <c r="M611" s="37">
        <v>2</v>
      </c>
      <c r="N611" s="239"/>
      <c r="O611" s="239"/>
      <c r="P611" s="37" t="s">
        <v>162</v>
      </c>
      <c r="Q611" s="60">
        <v>0</v>
      </c>
      <c r="R611" s="60">
        <v>1750</v>
      </c>
      <c r="S611" s="60">
        <v>3500</v>
      </c>
      <c r="T611" s="37" t="s">
        <v>41</v>
      </c>
      <c r="U611" s="131" t="s">
        <v>2490</v>
      </c>
      <c r="V611" s="131" t="s">
        <v>866</v>
      </c>
      <c r="W611" s="216" t="s">
        <v>1014</v>
      </c>
      <c r="X611" s="219"/>
    </row>
    <row r="612" spans="1:24" ht="42.75" hidden="1">
      <c r="A612" s="37" t="s">
        <v>358</v>
      </c>
      <c r="B612" s="37" t="s">
        <v>1005</v>
      </c>
      <c r="C612" s="37" t="s">
        <v>1143</v>
      </c>
      <c r="D612" s="37" t="s">
        <v>1152</v>
      </c>
      <c r="E612" s="37">
        <v>15</v>
      </c>
      <c r="F612" s="37" t="s">
        <v>1153</v>
      </c>
      <c r="G612" s="37" t="s">
        <v>35</v>
      </c>
      <c r="H612" s="37" t="s">
        <v>36</v>
      </c>
      <c r="I612" s="37" t="s">
        <v>37</v>
      </c>
      <c r="J612" s="65">
        <v>24</v>
      </c>
      <c r="K612" s="37">
        <v>2020</v>
      </c>
      <c r="L612" s="239"/>
      <c r="M612" s="37">
        <v>2</v>
      </c>
      <c r="N612" s="239"/>
      <c r="O612" s="239"/>
      <c r="P612" s="37" t="s">
        <v>162</v>
      </c>
      <c r="Q612" s="60">
        <v>0</v>
      </c>
      <c r="R612" s="60">
        <v>1750</v>
      </c>
      <c r="S612" s="60">
        <v>3500</v>
      </c>
      <c r="T612" s="37" t="s">
        <v>41</v>
      </c>
      <c r="U612" s="131" t="s">
        <v>2490</v>
      </c>
      <c r="V612" s="131" t="s">
        <v>866</v>
      </c>
      <c r="W612" s="216" t="s">
        <v>1014</v>
      </c>
      <c r="X612" s="219"/>
    </row>
    <row r="613" spans="1:24" ht="42.75" hidden="1">
      <c r="A613" s="37" t="s">
        <v>358</v>
      </c>
      <c r="B613" s="37" t="s">
        <v>1005</v>
      </c>
      <c r="C613" s="37" t="s">
        <v>1143</v>
      </c>
      <c r="D613" s="37" t="s">
        <v>1144</v>
      </c>
      <c r="E613" s="37">
        <v>15</v>
      </c>
      <c r="F613" s="37" t="s">
        <v>1153</v>
      </c>
      <c r="G613" s="37" t="s">
        <v>35</v>
      </c>
      <c r="H613" s="37" t="s">
        <v>36</v>
      </c>
      <c r="I613" s="37" t="s">
        <v>37</v>
      </c>
      <c r="J613" s="65">
        <v>16</v>
      </c>
      <c r="K613" s="37">
        <v>2020</v>
      </c>
      <c r="L613" s="239"/>
      <c r="M613" s="37">
        <v>2</v>
      </c>
      <c r="N613" s="239"/>
      <c r="O613" s="239"/>
      <c r="P613" s="37" t="s">
        <v>162</v>
      </c>
      <c r="Q613" s="60">
        <v>0</v>
      </c>
      <c r="R613" s="60">
        <v>1500</v>
      </c>
      <c r="S613" s="60">
        <v>3000</v>
      </c>
      <c r="T613" s="37" t="s">
        <v>41</v>
      </c>
      <c r="U613" s="131" t="s">
        <v>2490</v>
      </c>
      <c r="V613" s="131" t="s">
        <v>866</v>
      </c>
      <c r="W613" s="216" t="s">
        <v>1014</v>
      </c>
      <c r="X613" s="219"/>
    </row>
    <row r="614" spans="1:24" ht="99.75" hidden="1">
      <c r="A614" s="37" t="s">
        <v>358</v>
      </c>
      <c r="B614" s="37" t="s">
        <v>1005</v>
      </c>
      <c r="C614" s="37" t="s">
        <v>1051</v>
      </c>
      <c r="D614" s="37" t="s">
        <v>1052</v>
      </c>
      <c r="E614" s="37">
        <v>10</v>
      </c>
      <c r="F614" s="37" t="s">
        <v>1056</v>
      </c>
      <c r="G614" s="37" t="s">
        <v>35</v>
      </c>
      <c r="H614" s="37" t="s">
        <v>310</v>
      </c>
      <c r="I614" s="37" t="s">
        <v>37</v>
      </c>
      <c r="J614" s="65">
        <v>32</v>
      </c>
      <c r="K614" s="136" t="s">
        <v>1057</v>
      </c>
      <c r="L614" s="239"/>
      <c r="M614" s="37">
        <v>4</v>
      </c>
      <c r="N614" s="239"/>
      <c r="O614" s="239"/>
      <c r="P614" s="37" t="s">
        <v>162</v>
      </c>
      <c r="Q614" s="60">
        <v>950</v>
      </c>
      <c r="R614" s="60">
        <v>2000</v>
      </c>
      <c r="S614" s="60">
        <v>11950</v>
      </c>
      <c r="T614" s="37" t="s">
        <v>41</v>
      </c>
      <c r="U614" s="131" t="s">
        <v>1056</v>
      </c>
      <c r="V614" s="131" t="s">
        <v>1036</v>
      </c>
      <c r="W614" s="216" t="s">
        <v>1058</v>
      </c>
      <c r="X614" s="219"/>
    </row>
    <row r="615" spans="1:24" ht="57" hidden="1">
      <c r="A615" s="37" t="s">
        <v>358</v>
      </c>
      <c r="B615" s="37" t="s">
        <v>1005</v>
      </c>
      <c r="C615" s="37" t="s">
        <v>1100</v>
      </c>
      <c r="D615" s="37" t="s">
        <v>1101</v>
      </c>
      <c r="E615" s="37">
        <v>15</v>
      </c>
      <c r="F615" s="37" t="s">
        <v>1102</v>
      </c>
      <c r="G615" s="37" t="s">
        <v>35</v>
      </c>
      <c r="H615" s="37" t="s">
        <v>36</v>
      </c>
      <c r="I615" s="37" t="s">
        <v>37</v>
      </c>
      <c r="J615" s="65">
        <v>40</v>
      </c>
      <c r="K615" s="37">
        <v>2020</v>
      </c>
      <c r="L615" s="239"/>
      <c r="M615" s="37">
        <v>1</v>
      </c>
      <c r="N615" s="37">
        <v>1681661</v>
      </c>
      <c r="O615" s="37" t="s">
        <v>1103</v>
      </c>
      <c r="P615" s="37" t="s">
        <v>162</v>
      </c>
      <c r="Q615" s="60">
        <v>3864</v>
      </c>
      <c r="R615" s="60">
        <v>2000</v>
      </c>
      <c r="S615" s="60">
        <v>5864</v>
      </c>
      <c r="T615" s="37" t="s">
        <v>41</v>
      </c>
      <c r="U615" s="37"/>
      <c r="V615" s="131" t="s">
        <v>866</v>
      </c>
      <c r="W615" s="216" t="s">
        <v>1014</v>
      </c>
      <c r="X615" s="219"/>
    </row>
    <row r="616" spans="1:24" ht="57" hidden="1">
      <c r="A616" s="37" t="s">
        <v>358</v>
      </c>
      <c r="B616" s="37" t="s">
        <v>526</v>
      </c>
      <c r="C616" s="37" t="s">
        <v>526</v>
      </c>
      <c r="D616" s="37" t="s">
        <v>533</v>
      </c>
      <c r="E616" s="37">
        <v>15</v>
      </c>
      <c r="F616" s="37" t="s">
        <v>548</v>
      </c>
      <c r="G616" s="37" t="s">
        <v>35</v>
      </c>
      <c r="H616" s="37" t="s">
        <v>36</v>
      </c>
      <c r="I616" s="37" t="s">
        <v>37</v>
      </c>
      <c r="J616" s="65">
        <v>40</v>
      </c>
      <c r="K616" s="37">
        <v>2020</v>
      </c>
      <c r="L616" s="239"/>
      <c r="M616" s="37">
        <v>5</v>
      </c>
      <c r="N616" s="239"/>
      <c r="O616" s="239"/>
      <c r="P616" s="37" t="s">
        <v>162</v>
      </c>
      <c r="Q616" s="60">
        <v>15000</v>
      </c>
      <c r="R616" s="60">
        <v>0</v>
      </c>
      <c r="S616" s="60">
        <v>75000</v>
      </c>
      <c r="T616" s="37" t="s">
        <v>41</v>
      </c>
      <c r="U616" s="131" t="s">
        <v>2323</v>
      </c>
      <c r="V616" s="131" t="s">
        <v>184</v>
      </c>
      <c r="W616" s="216" t="s">
        <v>549</v>
      </c>
      <c r="X616" s="219"/>
    </row>
    <row r="617" spans="1:24" ht="57" hidden="1">
      <c r="A617" s="37" t="s">
        <v>358</v>
      </c>
      <c r="B617" s="37" t="s">
        <v>1005</v>
      </c>
      <c r="C617" s="37" t="s">
        <v>1143</v>
      </c>
      <c r="D617" s="37" t="s">
        <v>1154</v>
      </c>
      <c r="E617" s="37">
        <v>15</v>
      </c>
      <c r="F617" s="37" t="s">
        <v>1155</v>
      </c>
      <c r="G617" s="37" t="s">
        <v>145</v>
      </c>
      <c r="H617" s="37" t="s">
        <v>36</v>
      </c>
      <c r="I617" s="37" t="s">
        <v>37</v>
      </c>
      <c r="J617" s="65">
        <v>360</v>
      </c>
      <c r="K617" s="37" t="s">
        <v>1156</v>
      </c>
      <c r="L617" s="37" t="s">
        <v>152</v>
      </c>
      <c r="M617" s="37">
        <v>1</v>
      </c>
      <c r="N617" s="37">
        <v>1568343</v>
      </c>
      <c r="O617" s="37" t="s">
        <v>1157</v>
      </c>
      <c r="P617" s="37" t="s">
        <v>162</v>
      </c>
      <c r="Q617" s="60">
        <v>0</v>
      </c>
      <c r="R617" s="60">
        <v>0</v>
      </c>
      <c r="S617" s="60">
        <v>0</v>
      </c>
      <c r="T617" s="37" t="s">
        <v>145</v>
      </c>
      <c r="U617" s="37"/>
      <c r="V617" s="131" t="s">
        <v>235</v>
      </c>
      <c r="W617" s="216" t="s">
        <v>236</v>
      </c>
      <c r="X617" s="219"/>
    </row>
    <row r="618" spans="1:24" ht="71.25" hidden="1">
      <c r="A618" s="56" t="s">
        <v>358</v>
      </c>
      <c r="B618" s="56" t="s">
        <v>1005</v>
      </c>
      <c r="C618" s="56" t="s">
        <v>1032</v>
      </c>
      <c r="D618" s="56" t="s">
        <v>1033</v>
      </c>
      <c r="E618" s="56">
        <v>10</v>
      </c>
      <c r="F618" s="56" t="s">
        <v>1038</v>
      </c>
      <c r="G618" s="56" t="s">
        <v>145</v>
      </c>
      <c r="H618" s="56" t="s">
        <v>36</v>
      </c>
      <c r="I618" s="56" t="s">
        <v>37</v>
      </c>
      <c r="J618" s="58">
        <v>80</v>
      </c>
      <c r="K618" s="56" t="s">
        <v>1039</v>
      </c>
      <c r="L618" s="56" t="s">
        <v>632</v>
      </c>
      <c r="M618" s="56">
        <v>1</v>
      </c>
      <c r="N618" s="56">
        <v>2111401</v>
      </c>
      <c r="O618" s="56" t="s">
        <v>1040</v>
      </c>
      <c r="P618" s="37" t="s">
        <v>162</v>
      </c>
      <c r="Q618" s="146">
        <v>0</v>
      </c>
      <c r="R618" s="60">
        <v>0</v>
      </c>
      <c r="S618" s="146">
        <v>0</v>
      </c>
      <c r="T618" s="37" t="s">
        <v>145</v>
      </c>
      <c r="U618" s="240"/>
      <c r="V618" s="221" t="s">
        <v>48</v>
      </c>
      <c r="W618" s="131" t="s">
        <v>163</v>
      </c>
      <c r="X618" s="219"/>
    </row>
    <row r="619" spans="1:24" ht="42.75" hidden="1">
      <c r="A619" s="37" t="s">
        <v>358</v>
      </c>
      <c r="B619" s="37" t="s">
        <v>1005</v>
      </c>
      <c r="C619" s="37" t="s">
        <v>1143</v>
      </c>
      <c r="D619" s="37" t="s">
        <v>1144</v>
      </c>
      <c r="E619" s="37">
        <v>15</v>
      </c>
      <c r="F619" s="37" t="s">
        <v>1158</v>
      </c>
      <c r="G619" s="37" t="s">
        <v>35</v>
      </c>
      <c r="H619" s="37" t="s">
        <v>36</v>
      </c>
      <c r="I619" s="37" t="s">
        <v>46</v>
      </c>
      <c r="J619" s="65">
        <v>25</v>
      </c>
      <c r="K619" s="37">
        <v>2020</v>
      </c>
      <c r="L619" s="239"/>
      <c r="M619" s="37">
        <v>5</v>
      </c>
      <c r="N619" s="239"/>
      <c r="O619" s="239"/>
      <c r="P619" s="37" t="s">
        <v>162</v>
      </c>
      <c r="Q619" s="60">
        <v>1659</v>
      </c>
      <c r="R619" s="60">
        <v>0</v>
      </c>
      <c r="S619" s="60">
        <v>8475</v>
      </c>
      <c r="T619" s="37" t="s">
        <v>41</v>
      </c>
      <c r="U619" s="131" t="s">
        <v>2324</v>
      </c>
      <c r="V619" s="131" t="s">
        <v>866</v>
      </c>
      <c r="W619" s="216" t="s">
        <v>1014</v>
      </c>
      <c r="X619" s="217"/>
    </row>
    <row r="620" spans="1:24" ht="42.75" hidden="1">
      <c r="A620" s="37" t="s">
        <v>358</v>
      </c>
      <c r="B620" s="37" t="s">
        <v>1005</v>
      </c>
      <c r="C620" s="37" t="s">
        <v>1143</v>
      </c>
      <c r="D620" s="37" t="s">
        <v>1144</v>
      </c>
      <c r="E620" s="37">
        <v>15</v>
      </c>
      <c r="F620" s="37" t="s">
        <v>1159</v>
      </c>
      <c r="G620" s="37" t="s">
        <v>35</v>
      </c>
      <c r="H620" s="37" t="s">
        <v>36</v>
      </c>
      <c r="I620" s="37" t="s">
        <v>46</v>
      </c>
      <c r="J620" s="65">
        <v>38</v>
      </c>
      <c r="K620" s="37">
        <v>2020</v>
      </c>
      <c r="L620" s="239"/>
      <c r="M620" s="37">
        <v>5</v>
      </c>
      <c r="N620" s="239"/>
      <c r="O620" s="239"/>
      <c r="P620" s="37" t="s">
        <v>162</v>
      </c>
      <c r="Q620" s="60">
        <v>2835</v>
      </c>
      <c r="R620" s="60">
        <v>0</v>
      </c>
      <c r="S620" s="60">
        <v>14175</v>
      </c>
      <c r="T620" s="37" t="s">
        <v>41</v>
      </c>
      <c r="U620" s="131" t="s">
        <v>2324</v>
      </c>
      <c r="V620" s="131" t="s">
        <v>866</v>
      </c>
      <c r="W620" s="216" t="s">
        <v>1014</v>
      </c>
      <c r="X620" s="217"/>
    </row>
    <row r="621" spans="1:24" ht="28.5" hidden="1">
      <c r="A621" s="37" t="s">
        <v>358</v>
      </c>
      <c r="B621" s="37" t="s">
        <v>1005</v>
      </c>
      <c r="C621" s="37" t="s">
        <v>1111</v>
      </c>
      <c r="D621" s="37" t="s">
        <v>1007</v>
      </c>
      <c r="E621" s="37">
        <v>15</v>
      </c>
      <c r="F621" s="37" t="s">
        <v>1128</v>
      </c>
      <c r="G621" s="37" t="s">
        <v>145</v>
      </c>
      <c r="H621" s="37" t="s">
        <v>36</v>
      </c>
      <c r="I621" s="37" t="s">
        <v>46</v>
      </c>
      <c r="J621" s="65">
        <v>180</v>
      </c>
      <c r="K621" s="37" t="s">
        <v>1129</v>
      </c>
      <c r="L621" s="65" t="s">
        <v>224</v>
      </c>
      <c r="M621" s="37">
        <v>1</v>
      </c>
      <c r="N621" s="37">
        <v>1568102</v>
      </c>
      <c r="O621" s="37" t="s">
        <v>1130</v>
      </c>
      <c r="P621" s="37" t="s">
        <v>1131</v>
      </c>
      <c r="Q621" s="60">
        <v>0</v>
      </c>
      <c r="R621" s="60">
        <v>0</v>
      </c>
      <c r="S621" s="60">
        <v>0</v>
      </c>
      <c r="T621" s="37" t="s">
        <v>145</v>
      </c>
      <c r="U621" s="240"/>
      <c r="V621" s="210" t="s">
        <v>48</v>
      </c>
      <c r="W621" s="131" t="s">
        <v>274</v>
      </c>
      <c r="X621" s="217"/>
    </row>
    <row r="622" spans="1:24" ht="71.25" hidden="1">
      <c r="A622" s="37" t="s">
        <v>358</v>
      </c>
      <c r="B622" s="37" t="s">
        <v>1005</v>
      </c>
      <c r="C622" s="37" t="s">
        <v>1032</v>
      </c>
      <c r="D622" s="37" t="s">
        <v>1033</v>
      </c>
      <c r="E622" s="37">
        <v>10</v>
      </c>
      <c r="F622" s="37" t="s">
        <v>1041</v>
      </c>
      <c r="G622" s="37" t="s">
        <v>145</v>
      </c>
      <c r="H622" s="37" t="s">
        <v>36</v>
      </c>
      <c r="I622" s="37" t="s">
        <v>37</v>
      </c>
      <c r="J622" s="65">
        <v>90</v>
      </c>
      <c r="K622" s="37" t="s">
        <v>1042</v>
      </c>
      <c r="L622" s="37" t="s">
        <v>152</v>
      </c>
      <c r="M622" s="37">
        <v>1</v>
      </c>
      <c r="N622" s="37">
        <v>2111659</v>
      </c>
      <c r="O622" s="37" t="s">
        <v>1043</v>
      </c>
      <c r="P622" s="37" t="s">
        <v>162</v>
      </c>
      <c r="Q622" s="60">
        <v>0</v>
      </c>
      <c r="R622" s="60">
        <v>0</v>
      </c>
      <c r="S622" s="60">
        <v>0</v>
      </c>
      <c r="T622" s="37" t="s">
        <v>145</v>
      </c>
      <c r="U622" s="240"/>
      <c r="V622" s="131" t="s">
        <v>148</v>
      </c>
      <c r="W622" s="131" t="s">
        <v>149</v>
      </c>
      <c r="X622" s="217"/>
    </row>
    <row r="623" spans="1:24" ht="99.75" hidden="1">
      <c r="A623" s="37" t="s">
        <v>358</v>
      </c>
      <c r="B623" s="37" t="s">
        <v>1005</v>
      </c>
      <c r="C623" s="37" t="s">
        <v>1111</v>
      </c>
      <c r="D623" s="37" t="s">
        <v>1112</v>
      </c>
      <c r="E623" s="37">
        <v>15</v>
      </c>
      <c r="F623" s="37" t="s">
        <v>1132</v>
      </c>
      <c r="G623" s="37" t="s">
        <v>145</v>
      </c>
      <c r="H623" s="37" t="s">
        <v>36</v>
      </c>
      <c r="I623" s="37" t="s">
        <v>46</v>
      </c>
      <c r="J623" s="65">
        <v>240</v>
      </c>
      <c r="K623" s="37" t="s">
        <v>1133</v>
      </c>
      <c r="L623" s="65" t="s">
        <v>224</v>
      </c>
      <c r="M623" s="37">
        <v>1</v>
      </c>
      <c r="N623" s="37">
        <v>1568692</v>
      </c>
      <c r="O623" s="37" t="s">
        <v>1134</v>
      </c>
      <c r="P623" s="37" t="s">
        <v>162</v>
      </c>
      <c r="Q623" s="60">
        <v>0</v>
      </c>
      <c r="R623" s="60">
        <v>0</v>
      </c>
      <c r="S623" s="60">
        <v>0</v>
      </c>
      <c r="T623" s="37" t="s">
        <v>145</v>
      </c>
      <c r="U623" s="37"/>
      <c r="V623" s="131" t="s">
        <v>148</v>
      </c>
      <c r="W623" s="131" t="s">
        <v>149</v>
      </c>
      <c r="X623" s="217"/>
    </row>
    <row r="624" spans="1:24" ht="28.5" hidden="1">
      <c r="A624" s="37" t="s">
        <v>358</v>
      </c>
      <c r="B624" s="37" t="s">
        <v>1005</v>
      </c>
      <c r="C624" s="37" t="s">
        <v>1111</v>
      </c>
      <c r="D624" s="37" t="s">
        <v>1007</v>
      </c>
      <c r="E624" s="37">
        <v>15</v>
      </c>
      <c r="F624" s="37" t="s">
        <v>1135</v>
      </c>
      <c r="G624" s="37" t="s">
        <v>145</v>
      </c>
      <c r="H624" s="37" t="s">
        <v>36</v>
      </c>
      <c r="I624" s="37" t="s">
        <v>46</v>
      </c>
      <c r="J624" s="65">
        <v>180</v>
      </c>
      <c r="K624" s="37" t="s">
        <v>1136</v>
      </c>
      <c r="L624" s="37" t="s">
        <v>566</v>
      </c>
      <c r="M624" s="37">
        <v>1</v>
      </c>
      <c r="N624" s="37">
        <v>1568102</v>
      </c>
      <c r="O624" s="37" t="s">
        <v>1130</v>
      </c>
      <c r="P624" s="37" t="s">
        <v>1131</v>
      </c>
      <c r="Q624" s="60">
        <v>0</v>
      </c>
      <c r="R624" s="60">
        <v>0</v>
      </c>
      <c r="S624" s="60">
        <v>0</v>
      </c>
      <c r="T624" s="37" t="s">
        <v>145</v>
      </c>
      <c r="U624" s="37"/>
      <c r="V624" s="131" t="s">
        <v>148</v>
      </c>
      <c r="W624" s="131" t="s">
        <v>149</v>
      </c>
      <c r="X624" s="217"/>
    </row>
    <row r="625" spans="1:24" ht="71.25" hidden="1">
      <c r="A625" s="37" t="s">
        <v>358</v>
      </c>
      <c r="B625" s="37" t="s">
        <v>526</v>
      </c>
      <c r="C625" s="37" t="s">
        <v>526</v>
      </c>
      <c r="D625" s="37" t="s">
        <v>550</v>
      </c>
      <c r="E625" s="37">
        <v>10</v>
      </c>
      <c r="F625" s="37" t="s">
        <v>551</v>
      </c>
      <c r="G625" s="37" t="s">
        <v>145</v>
      </c>
      <c r="H625" s="37" t="s">
        <v>36</v>
      </c>
      <c r="I625" s="37" t="s">
        <v>37</v>
      </c>
      <c r="J625" s="65">
        <v>160</v>
      </c>
      <c r="K625" s="136" t="s">
        <v>552</v>
      </c>
      <c r="L625" s="136" t="s">
        <v>152</v>
      </c>
      <c r="M625" s="37">
        <v>1</v>
      </c>
      <c r="N625" s="37">
        <v>1491449</v>
      </c>
      <c r="O625" s="37" t="s">
        <v>553</v>
      </c>
      <c r="P625" s="37" t="s">
        <v>532</v>
      </c>
      <c r="Q625" s="60">
        <v>0</v>
      </c>
      <c r="R625" s="60">
        <v>0</v>
      </c>
      <c r="S625" s="60">
        <v>0</v>
      </c>
      <c r="T625" s="37" t="s">
        <v>145</v>
      </c>
      <c r="U625" s="299"/>
      <c r="V625" s="131" t="s">
        <v>235</v>
      </c>
      <c r="W625" s="216" t="s">
        <v>236</v>
      </c>
      <c r="X625" s="217"/>
    </row>
    <row r="626" spans="1:24" ht="71.25" hidden="1">
      <c r="A626" s="37" t="s">
        <v>358</v>
      </c>
      <c r="B626" s="37" t="s">
        <v>526</v>
      </c>
      <c r="C626" s="37" t="s">
        <v>526</v>
      </c>
      <c r="D626" s="37" t="s">
        <v>550</v>
      </c>
      <c r="E626" s="37">
        <v>10</v>
      </c>
      <c r="F626" s="37" t="s">
        <v>551</v>
      </c>
      <c r="G626" s="37" t="s">
        <v>145</v>
      </c>
      <c r="H626" s="37" t="s">
        <v>36</v>
      </c>
      <c r="I626" s="37" t="s">
        <v>37</v>
      </c>
      <c r="J626" s="65">
        <v>120</v>
      </c>
      <c r="K626" s="37" t="s">
        <v>554</v>
      </c>
      <c r="L626" s="65" t="s">
        <v>224</v>
      </c>
      <c r="M626" s="37">
        <v>1</v>
      </c>
      <c r="N626" s="37">
        <v>1492833</v>
      </c>
      <c r="O626" s="37" t="s">
        <v>555</v>
      </c>
      <c r="P626" s="37" t="s">
        <v>162</v>
      </c>
      <c r="Q626" s="60">
        <v>0</v>
      </c>
      <c r="R626" s="60">
        <v>0</v>
      </c>
      <c r="S626" s="60">
        <v>0</v>
      </c>
      <c r="T626" s="37" t="s">
        <v>145</v>
      </c>
      <c r="U626" s="131"/>
      <c r="V626" s="131" t="s">
        <v>235</v>
      </c>
      <c r="W626" s="216" t="s">
        <v>236</v>
      </c>
      <c r="X626" s="217"/>
    </row>
    <row r="627" spans="1:24" ht="57" hidden="1">
      <c r="A627" s="37" t="s">
        <v>358</v>
      </c>
      <c r="B627" s="37" t="s">
        <v>526</v>
      </c>
      <c r="C627" s="37" t="s">
        <v>526</v>
      </c>
      <c r="D627" s="37" t="s">
        <v>533</v>
      </c>
      <c r="E627" s="37">
        <v>15</v>
      </c>
      <c r="F627" s="37" t="s">
        <v>556</v>
      </c>
      <c r="G627" s="37" t="s">
        <v>145</v>
      </c>
      <c r="H627" s="37" t="s">
        <v>36</v>
      </c>
      <c r="I627" s="37" t="s">
        <v>37</v>
      </c>
      <c r="J627" s="65">
        <v>126</v>
      </c>
      <c r="K627" s="37" t="s">
        <v>557</v>
      </c>
      <c r="L627" s="37" t="s">
        <v>216</v>
      </c>
      <c r="M627" s="37">
        <v>1</v>
      </c>
      <c r="N627" s="37">
        <v>1569170</v>
      </c>
      <c r="O627" s="37" t="s">
        <v>558</v>
      </c>
      <c r="P627" s="37" t="s">
        <v>532</v>
      </c>
      <c r="Q627" s="60">
        <v>0</v>
      </c>
      <c r="R627" s="60">
        <v>0</v>
      </c>
      <c r="S627" s="60">
        <v>0</v>
      </c>
      <c r="T627" s="37" t="s">
        <v>145</v>
      </c>
      <c r="U627" s="131"/>
      <c r="V627" s="131" t="s">
        <v>235</v>
      </c>
      <c r="W627" s="216" t="s">
        <v>236</v>
      </c>
      <c r="X627" s="217"/>
    </row>
    <row r="628" spans="1:24" ht="57" hidden="1">
      <c r="A628" s="37" t="s">
        <v>358</v>
      </c>
      <c r="B628" s="37" t="s">
        <v>526</v>
      </c>
      <c r="C628" s="37" t="s">
        <v>526</v>
      </c>
      <c r="D628" s="37" t="s">
        <v>533</v>
      </c>
      <c r="E628" s="37">
        <v>15</v>
      </c>
      <c r="F628" s="37" t="s">
        <v>556</v>
      </c>
      <c r="G628" s="37" t="s">
        <v>145</v>
      </c>
      <c r="H628" s="37" t="s">
        <v>36</v>
      </c>
      <c r="I628" s="37" t="s">
        <v>37</v>
      </c>
      <c r="J628" s="65">
        <v>120</v>
      </c>
      <c r="K628" s="136" t="s">
        <v>559</v>
      </c>
      <c r="L628" s="136" t="s">
        <v>147</v>
      </c>
      <c r="M628" s="37">
        <v>1</v>
      </c>
      <c r="N628" s="37">
        <v>1492830</v>
      </c>
      <c r="O628" s="37" t="s">
        <v>560</v>
      </c>
      <c r="P628" s="37" t="s">
        <v>162</v>
      </c>
      <c r="Q628" s="60">
        <v>0</v>
      </c>
      <c r="R628" s="60">
        <v>0</v>
      </c>
      <c r="S628" s="60">
        <v>0</v>
      </c>
      <c r="T628" s="37" t="s">
        <v>145</v>
      </c>
      <c r="U628" s="131"/>
      <c r="V628" s="131" t="s">
        <v>235</v>
      </c>
      <c r="W628" s="216" t="s">
        <v>236</v>
      </c>
      <c r="X628" s="217"/>
    </row>
    <row r="629" spans="1:24" ht="71.25" hidden="1">
      <c r="A629" s="37" t="s">
        <v>358</v>
      </c>
      <c r="B629" s="37" t="s">
        <v>1005</v>
      </c>
      <c r="C629" s="37" t="s">
        <v>1032</v>
      </c>
      <c r="D629" s="37" t="s">
        <v>1033</v>
      </c>
      <c r="E629" s="37">
        <v>10</v>
      </c>
      <c r="F629" s="37" t="s">
        <v>1044</v>
      </c>
      <c r="G629" s="37" t="s">
        <v>145</v>
      </c>
      <c r="H629" s="37" t="s">
        <v>36</v>
      </c>
      <c r="I629" s="37" t="s">
        <v>37</v>
      </c>
      <c r="J629" s="65">
        <v>80</v>
      </c>
      <c r="K629" s="37" t="s">
        <v>1031</v>
      </c>
      <c r="L629" s="37" t="s">
        <v>566</v>
      </c>
      <c r="M629" s="37">
        <v>1</v>
      </c>
      <c r="N629" s="37">
        <v>1492640</v>
      </c>
      <c r="O629" s="37" t="s">
        <v>1045</v>
      </c>
      <c r="P629" s="37" t="s">
        <v>162</v>
      </c>
      <c r="Q629" s="60">
        <v>0</v>
      </c>
      <c r="R629" s="60">
        <v>0</v>
      </c>
      <c r="S629" s="60">
        <v>0</v>
      </c>
      <c r="T629" s="37" t="s">
        <v>145</v>
      </c>
      <c r="U629" s="37"/>
      <c r="V629" s="131" t="s">
        <v>235</v>
      </c>
      <c r="W629" s="216" t="s">
        <v>236</v>
      </c>
      <c r="X629" s="217"/>
    </row>
    <row r="630" spans="1:24" ht="57" hidden="1">
      <c r="A630" s="37" t="s">
        <v>358</v>
      </c>
      <c r="B630" s="37" t="s">
        <v>1005</v>
      </c>
      <c r="C630" s="37" t="s">
        <v>1143</v>
      </c>
      <c r="D630" s="37" t="s">
        <v>1154</v>
      </c>
      <c r="E630" s="37">
        <v>15</v>
      </c>
      <c r="F630" s="37" t="s">
        <v>1044</v>
      </c>
      <c r="G630" s="37" t="s">
        <v>145</v>
      </c>
      <c r="H630" s="37" t="s">
        <v>825</v>
      </c>
      <c r="I630" s="37" t="s">
        <v>37</v>
      </c>
      <c r="J630" s="65">
        <v>240</v>
      </c>
      <c r="K630" s="37" t="s">
        <v>1160</v>
      </c>
      <c r="L630" s="37" t="s">
        <v>272</v>
      </c>
      <c r="M630" s="37">
        <v>1</v>
      </c>
      <c r="N630" s="37">
        <v>1491214</v>
      </c>
      <c r="O630" s="37" t="s">
        <v>1161</v>
      </c>
      <c r="P630" s="37" t="s">
        <v>162</v>
      </c>
      <c r="Q630" s="60">
        <v>0</v>
      </c>
      <c r="R630" s="60">
        <v>0</v>
      </c>
      <c r="S630" s="60">
        <v>0</v>
      </c>
      <c r="T630" s="37" t="s">
        <v>145</v>
      </c>
      <c r="U630" s="37"/>
      <c r="V630" s="131" t="s">
        <v>235</v>
      </c>
      <c r="W630" s="216" t="s">
        <v>236</v>
      </c>
      <c r="X630" s="217"/>
    </row>
    <row r="631" spans="1:24" ht="57" hidden="1">
      <c r="A631" s="37" t="s">
        <v>358</v>
      </c>
      <c r="B631" s="37" t="s">
        <v>1005</v>
      </c>
      <c r="C631" s="37" t="s">
        <v>1143</v>
      </c>
      <c r="D631" s="37" t="s">
        <v>1154</v>
      </c>
      <c r="E631" s="37">
        <v>15</v>
      </c>
      <c r="F631" s="37" t="s">
        <v>1044</v>
      </c>
      <c r="G631" s="37" t="s">
        <v>145</v>
      </c>
      <c r="H631" s="37" t="s">
        <v>825</v>
      </c>
      <c r="I631" s="37" t="s">
        <v>37</v>
      </c>
      <c r="J631" s="65">
        <v>360</v>
      </c>
      <c r="K631" s="37" t="s">
        <v>1162</v>
      </c>
      <c r="L631" s="37" t="s">
        <v>356</v>
      </c>
      <c r="M631" s="37">
        <v>1</v>
      </c>
      <c r="N631" s="37">
        <v>1491429</v>
      </c>
      <c r="O631" s="37" t="s">
        <v>1163</v>
      </c>
      <c r="P631" s="37" t="s">
        <v>162</v>
      </c>
      <c r="Q631" s="60">
        <v>0</v>
      </c>
      <c r="R631" s="60">
        <v>0</v>
      </c>
      <c r="S631" s="60">
        <v>0</v>
      </c>
      <c r="T631" s="37" t="s">
        <v>145</v>
      </c>
      <c r="U631" s="37"/>
      <c r="V631" s="131" t="s">
        <v>235</v>
      </c>
      <c r="W631" s="216" t="s">
        <v>236</v>
      </c>
      <c r="X631" s="217"/>
    </row>
    <row r="632" spans="1:24" ht="57" hidden="1">
      <c r="A632" s="37" t="s">
        <v>358</v>
      </c>
      <c r="B632" s="37" t="s">
        <v>1005</v>
      </c>
      <c r="C632" s="37" t="s">
        <v>1143</v>
      </c>
      <c r="D632" s="37" t="s">
        <v>1154</v>
      </c>
      <c r="E632" s="37">
        <v>15</v>
      </c>
      <c r="F632" s="37" t="s">
        <v>1044</v>
      </c>
      <c r="G632" s="37" t="s">
        <v>145</v>
      </c>
      <c r="H632" s="37" t="s">
        <v>825</v>
      </c>
      <c r="I632" s="37" t="s">
        <v>37</v>
      </c>
      <c r="J632" s="65">
        <v>360</v>
      </c>
      <c r="K632" s="37" t="s">
        <v>1164</v>
      </c>
      <c r="L632" s="37" t="s">
        <v>216</v>
      </c>
      <c r="M632" s="37">
        <v>1</v>
      </c>
      <c r="N632" s="37" t="s">
        <v>1165</v>
      </c>
      <c r="O632" s="37" t="s">
        <v>1166</v>
      </c>
      <c r="P632" s="37" t="s">
        <v>162</v>
      </c>
      <c r="Q632" s="60">
        <v>0</v>
      </c>
      <c r="R632" s="60">
        <v>0</v>
      </c>
      <c r="S632" s="60">
        <v>0</v>
      </c>
      <c r="T632" s="37" t="s">
        <v>145</v>
      </c>
      <c r="U632" s="37"/>
      <c r="V632" s="131" t="s">
        <v>235</v>
      </c>
      <c r="W632" s="216" t="s">
        <v>236</v>
      </c>
      <c r="X632" s="217"/>
    </row>
    <row r="633" spans="1:24" ht="57" hidden="1">
      <c r="A633" s="37" t="s">
        <v>358</v>
      </c>
      <c r="B633" s="37" t="s">
        <v>1005</v>
      </c>
      <c r="C633" s="37" t="s">
        <v>1143</v>
      </c>
      <c r="D633" s="37" t="s">
        <v>1154</v>
      </c>
      <c r="E633" s="37">
        <v>15</v>
      </c>
      <c r="F633" s="37" t="s">
        <v>1044</v>
      </c>
      <c r="G633" s="37" t="s">
        <v>145</v>
      </c>
      <c r="H633" s="37" t="s">
        <v>36</v>
      </c>
      <c r="I633" s="37" t="s">
        <v>37</v>
      </c>
      <c r="J633" s="65">
        <v>360</v>
      </c>
      <c r="K633" s="37" t="s">
        <v>1156</v>
      </c>
      <c r="L633" s="37" t="s">
        <v>152</v>
      </c>
      <c r="M633" s="37">
        <v>1</v>
      </c>
      <c r="N633" s="37">
        <v>2445303</v>
      </c>
      <c r="O633" s="37" t="s">
        <v>1167</v>
      </c>
      <c r="P633" s="37" t="s">
        <v>162</v>
      </c>
      <c r="Q633" s="60">
        <v>0</v>
      </c>
      <c r="R633" s="60">
        <v>0</v>
      </c>
      <c r="S633" s="60">
        <v>0</v>
      </c>
      <c r="T633" s="37" t="s">
        <v>145</v>
      </c>
      <c r="U633" s="37"/>
      <c r="V633" s="131" t="s">
        <v>235</v>
      </c>
      <c r="W633" s="216" t="s">
        <v>236</v>
      </c>
      <c r="X633" s="217"/>
    </row>
    <row r="634" spans="1:24" ht="57" hidden="1">
      <c r="A634" s="37" t="s">
        <v>358</v>
      </c>
      <c r="B634" s="37" t="s">
        <v>1005</v>
      </c>
      <c r="C634" s="37" t="s">
        <v>1143</v>
      </c>
      <c r="D634" s="37" t="s">
        <v>1154</v>
      </c>
      <c r="E634" s="37">
        <v>15</v>
      </c>
      <c r="F634" s="37" t="s">
        <v>1044</v>
      </c>
      <c r="G634" s="37" t="s">
        <v>145</v>
      </c>
      <c r="H634" s="37" t="s">
        <v>36</v>
      </c>
      <c r="I634" s="37" t="s">
        <v>37</v>
      </c>
      <c r="J634" s="65">
        <v>360</v>
      </c>
      <c r="K634" s="37" t="s">
        <v>1168</v>
      </c>
      <c r="L634" s="37" t="s">
        <v>566</v>
      </c>
      <c r="M634" s="37">
        <v>1</v>
      </c>
      <c r="N634" s="37">
        <v>1491227</v>
      </c>
      <c r="O634" s="37" t="s">
        <v>1169</v>
      </c>
      <c r="P634" s="37" t="s">
        <v>162</v>
      </c>
      <c r="Q634" s="60">
        <v>0</v>
      </c>
      <c r="R634" s="60">
        <v>0</v>
      </c>
      <c r="S634" s="60">
        <v>0</v>
      </c>
      <c r="T634" s="37" t="s">
        <v>145</v>
      </c>
      <c r="U634" s="37"/>
      <c r="V634" s="131" t="s">
        <v>235</v>
      </c>
      <c r="W634" s="216" t="s">
        <v>236</v>
      </c>
      <c r="X634" s="217"/>
    </row>
    <row r="635" spans="1:24" ht="85.5" hidden="1">
      <c r="A635" s="37" t="s">
        <v>358</v>
      </c>
      <c r="B635" s="37" t="s">
        <v>1005</v>
      </c>
      <c r="C635" s="37" t="s">
        <v>1046</v>
      </c>
      <c r="D635" s="37" t="s">
        <v>1047</v>
      </c>
      <c r="E635" s="37">
        <v>10</v>
      </c>
      <c r="F635" s="37" t="s">
        <v>1048</v>
      </c>
      <c r="G635" s="37" t="s">
        <v>145</v>
      </c>
      <c r="H635" s="37" t="s">
        <v>36</v>
      </c>
      <c r="I635" s="37" t="s">
        <v>37</v>
      </c>
      <c r="J635" s="65">
        <v>360</v>
      </c>
      <c r="K635" s="37" t="s">
        <v>1049</v>
      </c>
      <c r="L635" s="37" t="s">
        <v>759</v>
      </c>
      <c r="M635" s="37">
        <v>1</v>
      </c>
      <c r="N635" s="37">
        <v>1866971</v>
      </c>
      <c r="O635" s="37" t="s">
        <v>1050</v>
      </c>
      <c r="P635" s="37" t="s">
        <v>162</v>
      </c>
      <c r="Q635" s="60">
        <v>0</v>
      </c>
      <c r="R635" s="60">
        <v>0</v>
      </c>
      <c r="S635" s="60">
        <v>0</v>
      </c>
      <c r="T635" s="37" t="s">
        <v>145</v>
      </c>
      <c r="U635" s="37"/>
      <c r="V635" s="131" t="s">
        <v>235</v>
      </c>
      <c r="W635" s="216" t="s">
        <v>236</v>
      </c>
      <c r="X635" s="217"/>
    </row>
    <row r="636" spans="1:24" ht="42.75" hidden="1">
      <c r="A636" s="37" t="s">
        <v>358</v>
      </c>
      <c r="B636" s="37" t="s">
        <v>1005</v>
      </c>
      <c r="C636" s="37" t="s">
        <v>1006</v>
      </c>
      <c r="D636" s="37" t="s">
        <v>1007</v>
      </c>
      <c r="E636" s="37">
        <v>15</v>
      </c>
      <c r="F636" s="37" t="s">
        <v>1024</v>
      </c>
      <c r="G636" s="37" t="s">
        <v>145</v>
      </c>
      <c r="H636" s="37" t="s">
        <v>36</v>
      </c>
      <c r="I636" s="37" t="s">
        <v>46</v>
      </c>
      <c r="J636" s="65">
        <v>80</v>
      </c>
      <c r="K636" s="37" t="s">
        <v>557</v>
      </c>
      <c r="L636" s="37" t="s">
        <v>216</v>
      </c>
      <c r="M636" s="37">
        <v>1</v>
      </c>
      <c r="N636" s="37">
        <v>2110915</v>
      </c>
      <c r="O636" s="37" t="s">
        <v>1023</v>
      </c>
      <c r="P636" s="37" t="s">
        <v>162</v>
      </c>
      <c r="Q636" s="60">
        <v>0</v>
      </c>
      <c r="R636" s="60">
        <v>0</v>
      </c>
      <c r="S636" s="60">
        <v>0</v>
      </c>
      <c r="T636" s="37" t="s">
        <v>145</v>
      </c>
      <c r="U636" s="37"/>
      <c r="V636" s="131" t="s">
        <v>866</v>
      </c>
      <c r="W636" s="216" t="s">
        <v>1014</v>
      </c>
      <c r="X636" s="217"/>
    </row>
    <row r="637" spans="1:24" ht="57" hidden="1">
      <c r="A637" s="37" t="s">
        <v>358</v>
      </c>
      <c r="B637" s="37" t="s">
        <v>1005</v>
      </c>
      <c r="C637" s="37" t="s">
        <v>1100</v>
      </c>
      <c r="D637" s="37" t="s">
        <v>1101</v>
      </c>
      <c r="E637" s="37">
        <v>15</v>
      </c>
      <c r="F637" s="37" t="s">
        <v>1104</v>
      </c>
      <c r="G637" s="37" t="s">
        <v>35</v>
      </c>
      <c r="H637" s="37" t="s">
        <v>36</v>
      </c>
      <c r="I637" s="37" t="s">
        <v>37</v>
      </c>
      <c r="J637" s="65">
        <v>40</v>
      </c>
      <c r="K637" s="37">
        <v>2020</v>
      </c>
      <c r="L637" s="239"/>
      <c r="M637" s="37">
        <v>2</v>
      </c>
      <c r="N637" s="239"/>
      <c r="O637" s="239"/>
      <c r="P637" s="37" t="s">
        <v>162</v>
      </c>
      <c r="Q637" s="60">
        <v>0</v>
      </c>
      <c r="R637" s="60">
        <v>2000</v>
      </c>
      <c r="S637" s="60">
        <v>4000</v>
      </c>
      <c r="T637" s="37" t="s">
        <v>41</v>
      </c>
      <c r="U637" s="131" t="s">
        <v>2325</v>
      </c>
      <c r="V637" s="210" t="s">
        <v>184</v>
      </c>
      <c r="W637" s="216" t="s">
        <v>1011</v>
      </c>
      <c r="X637" s="217"/>
    </row>
    <row r="638" spans="1:24" ht="57" hidden="1">
      <c r="A638" s="37" t="s">
        <v>358</v>
      </c>
      <c r="B638" s="37" t="s">
        <v>1005</v>
      </c>
      <c r="C638" s="37" t="s">
        <v>1084</v>
      </c>
      <c r="D638" s="37" t="s">
        <v>1090</v>
      </c>
      <c r="E638" s="37">
        <v>15</v>
      </c>
      <c r="F638" s="37" t="s">
        <v>1093</v>
      </c>
      <c r="G638" s="37" t="s">
        <v>35</v>
      </c>
      <c r="H638" s="37" t="s">
        <v>36</v>
      </c>
      <c r="I638" s="37" t="s">
        <v>37</v>
      </c>
      <c r="J638" s="65">
        <v>20</v>
      </c>
      <c r="K638" s="37">
        <v>2020</v>
      </c>
      <c r="L638" s="239"/>
      <c r="M638" s="37">
        <v>2</v>
      </c>
      <c r="N638" s="37" t="s">
        <v>1094</v>
      </c>
      <c r="O638" s="37" t="s">
        <v>1095</v>
      </c>
      <c r="P638" s="37" t="s">
        <v>247</v>
      </c>
      <c r="Q638" s="60">
        <v>0</v>
      </c>
      <c r="R638" s="60">
        <v>0</v>
      </c>
      <c r="S638" s="60">
        <v>0</v>
      </c>
      <c r="T638" s="37" t="s">
        <v>68</v>
      </c>
      <c r="U638" s="37"/>
      <c r="V638" s="131" t="s">
        <v>148</v>
      </c>
      <c r="W638" s="131" t="s">
        <v>149</v>
      </c>
      <c r="X638" s="217"/>
    </row>
    <row r="639" spans="1:24" ht="71.25" hidden="1">
      <c r="A639" s="37" t="s">
        <v>358</v>
      </c>
      <c r="B639" s="37" t="s">
        <v>526</v>
      </c>
      <c r="C639" s="37" t="s">
        <v>526</v>
      </c>
      <c r="D639" s="37" t="s">
        <v>537</v>
      </c>
      <c r="E639" s="37">
        <v>10</v>
      </c>
      <c r="F639" s="37" t="s">
        <v>561</v>
      </c>
      <c r="G639" s="37" t="s">
        <v>35</v>
      </c>
      <c r="H639" s="37" t="s">
        <v>36</v>
      </c>
      <c r="I639" s="37" t="s">
        <v>37</v>
      </c>
      <c r="J639" s="65">
        <v>21</v>
      </c>
      <c r="K639" s="37">
        <v>2020</v>
      </c>
      <c r="L639" s="239"/>
      <c r="M639" s="37">
        <v>2</v>
      </c>
      <c r="N639" s="239"/>
      <c r="O639" s="239"/>
      <c r="P639" s="37" t="s">
        <v>532</v>
      </c>
      <c r="Q639" s="60">
        <v>0</v>
      </c>
      <c r="R639" s="60">
        <v>0</v>
      </c>
      <c r="S639" s="60">
        <v>0</v>
      </c>
      <c r="T639" s="37" t="s">
        <v>41</v>
      </c>
      <c r="U639" s="131" t="s">
        <v>2326</v>
      </c>
      <c r="V639" s="216" t="s">
        <v>56</v>
      </c>
      <c r="W639" s="216" t="s">
        <v>57</v>
      </c>
      <c r="X639" s="217"/>
    </row>
    <row r="640" spans="1:24" ht="128.25" hidden="1">
      <c r="A640" s="37" t="s">
        <v>358</v>
      </c>
      <c r="B640" s="37" t="s">
        <v>526</v>
      </c>
      <c r="C640" s="37" t="s">
        <v>526</v>
      </c>
      <c r="D640" s="37" t="s">
        <v>527</v>
      </c>
      <c r="E640" s="37">
        <v>15</v>
      </c>
      <c r="F640" s="37" t="s">
        <v>562</v>
      </c>
      <c r="G640" s="37" t="s">
        <v>35</v>
      </c>
      <c r="H640" s="37" t="s">
        <v>36</v>
      </c>
      <c r="I640" s="37" t="s">
        <v>37</v>
      </c>
      <c r="J640" s="65">
        <v>20</v>
      </c>
      <c r="K640" s="37">
        <v>2020</v>
      </c>
      <c r="L640" s="239"/>
      <c r="M640" s="37">
        <v>2</v>
      </c>
      <c r="N640" s="239"/>
      <c r="O640" s="239"/>
      <c r="P640" s="37" t="s">
        <v>532</v>
      </c>
      <c r="Q640" s="60">
        <v>10000</v>
      </c>
      <c r="R640" s="60">
        <v>0</v>
      </c>
      <c r="S640" s="60">
        <v>20000</v>
      </c>
      <c r="T640" s="37" t="s">
        <v>41</v>
      </c>
      <c r="U640" s="131" t="s">
        <v>2327</v>
      </c>
      <c r="V640" s="131" t="s">
        <v>48</v>
      </c>
      <c r="W640" s="216" t="s">
        <v>188</v>
      </c>
      <c r="X640" s="217"/>
    </row>
    <row r="641" spans="1:24" ht="60" hidden="1">
      <c r="A641" s="12" t="s">
        <v>358</v>
      </c>
      <c r="B641" s="12" t="s">
        <v>526</v>
      </c>
      <c r="C641" s="12" t="s">
        <v>526</v>
      </c>
      <c r="D641" s="12" t="s">
        <v>533</v>
      </c>
      <c r="E641" s="12">
        <v>15</v>
      </c>
      <c r="F641" s="12" t="s">
        <v>563</v>
      </c>
      <c r="G641" s="12" t="s">
        <v>35</v>
      </c>
      <c r="H641" s="12" t="s">
        <v>36</v>
      </c>
      <c r="I641" s="12" t="s">
        <v>37</v>
      </c>
      <c r="J641" s="62">
        <v>40</v>
      </c>
      <c r="K641" s="12">
        <v>2020</v>
      </c>
      <c r="L641" s="239"/>
      <c r="M641" s="12">
        <v>5</v>
      </c>
      <c r="N641" s="239"/>
      <c r="O641" s="239"/>
      <c r="P641" s="12" t="s">
        <v>162</v>
      </c>
      <c r="Q641" s="64">
        <v>15000</v>
      </c>
      <c r="R641" s="64">
        <v>0</v>
      </c>
      <c r="S641" s="64">
        <v>75000</v>
      </c>
      <c r="T641" s="12" t="s">
        <v>41</v>
      </c>
      <c r="U641" s="210" t="s">
        <v>2328</v>
      </c>
      <c r="V641" s="131" t="s">
        <v>184</v>
      </c>
      <c r="W641" s="221" t="s">
        <v>547</v>
      </c>
      <c r="X641" s="99"/>
    </row>
    <row r="642" spans="1:24" ht="57" hidden="1">
      <c r="A642" s="37" t="s">
        <v>358</v>
      </c>
      <c r="B642" s="37" t="s">
        <v>1005</v>
      </c>
      <c r="C642" s="37" t="s">
        <v>1084</v>
      </c>
      <c r="D642" s="37" t="s">
        <v>1090</v>
      </c>
      <c r="E642" s="37">
        <v>15</v>
      </c>
      <c r="F642" s="37" t="s">
        <v>1096</v>
      </c>
      <c r="G642" s="37" t="s">
        <v>35</v>
      </c>
      <c r="H642" s="37" t="s">
        <v>36</v>
      </c>
      <c r="I642" s="37" t="s">
        <v>37</v>
      </c>
      <c r="J642" s="65">
        <v>80</v>
      </c>
      <c r="K642" s="37" t="s">
        <v>1097</v>
      </c>
      <c r="L642" s="239"/>
      <c r="M642" s="37">
        <v>1</v>
      </c>
      <c r="N642" s="37" t="s">
        <v>1098</v>
      </c>
      <c r="O642" s="37" t="s">
        <v>1099</v>
      </c>
      <c r="P642" s="37" t="s">
        <v>268</v>
      </c>
      <c r="Q642" s="60">
        <v>0</v>
      </c>
      <c r="R642" s="60">
        <v>0</v>
      </c>
      <c r="S642" s="60">
        <v>0</v>
      </c>
      <c r="T642" s="37" t="s">
        <v>41</v>
      </c>
      <c r="U642" s="37"/>
      <c r="V642" s="210" t="s">
        <v>184</v>
      </c>
      <c r="W642" s="216" t="s">
        <v>1011</v>
      </c>
      <c r="X642" s="217"/>
    </row>
    <row r="643" spans="1:24" ht="71.25" hidden="1">
      <c r="A643" s="37" t="s">
        <v>358</v>
      </c>
      <c r="B643" s="37" t="s">
        <v>526</v>
      </c>
      <c r="C643" s="37" t="s">
        <v>526</v>
      </c>
      <c r="D643" s="37" t="s">
        <v>537</v>
      </c>
      <c r="E643" s="37">
        <v>10</v>
      </c>
      <c r="F643" s="37" t="s">
        <v>564</v>
      </c>
      <c r="G643" s="37" t="s">
        <v>145</v>
      </c>
      <c r="H643" s="37" t="s">
        <v>36</v>
      </c>
      <c r="I643" s="37" t="s">
        <v>46</v>
      </c>
      <c r="J643" s="65">
        <v>180</v>
      </c>
      <c r="K643" s="37" t="s">
        <v>565</v>
      </c>
      <c r="L643" s="37" t="s">
        <v>566</v>
      </c>
      <c r="M643" s="37">
        <v>1</v>
      </c>
      <c r="N643" s="37">
        <v>2438602</v>
      </c>
      <c r="O643" s="37" t="s">
        <v>567</v>
      </c>
      <c r="P643" s="37" t="s">
        <v>162</v>
      </c>
      <c r="Q643" s="60">
        <v>0</v>
      </c>
      <c r="R643" s="60">
        <v>0</v>
      </c>
      <c r="S643" s="60">
        <v>0</v>
      </c>
      <c r="T643" s="37" t="s">
        <v>145</v>
      </c>
      <c r="U643" s="37"/>
      <c r="V643" s="227" t="s">
        <v>218</v>
      </c>
      <c r="W643" s="216" t="s">
        <v>568</v>
      </c>
      <c r="X643" s="217"/>
    </row>
    <row r="644" spans="1:24" ht="71.25" hidden="1">
      <c r="A644" s="37" t="s">
        <v>358</v>
      </c>
      <c r="B644" s="37" t="s">
        <v>526</v>
      </c>
      <c r="C644" s="37" t="s">
        <v>526</v>
      </c>
      <c r="D644" s="37" t="s">
        <v>537</v>
      </c>
      <c r="E644" s="37">
        <v>10</v>
      </c>
      <c r="F644" s="37" t="s">
        <v>564</v>
      </c>
      <c r="G644" s="37" t="s">
        <v>145</v>
      </c>
      <c r="H644" s="37" t="s">
        <v>36</v>
      </c>
      <c r="I644" s="37" t="s">
        <v>46</v>
      </c>
      <c r="J644" s="65">
        <v>180</v>
      </c>
      <c r="K644" s="37" t="s">
        <v>569</v>
      </c>
      <c r="L644" s="37" t="s">
        <v>385</v>
      </c>
      <c r="M644" s="37">
        <v>1</v>
      </c>
      <c r="N644" s="37">
        <v>1568136</v>
      </c>
      <c r="O644" s="37" t="s">
        <v>570</v>
      </c>
      <c r="P644" s="37" t="s">
        <v>162</v>
      </c>
      <c r="Q644" s="60">
        <v>0</v>
      </c>
      <c r="R644" s="60">
        <v>0</v>
      </c>
      <c r="S644" s="60">
        <v>0</v>
      </c>
      <c r="T644" s="37" t="s">
        <v>145</v>
      </c>
      <c r="U644" s="37"/>
      <c r="V644" s="227" t="s">
        <v>218</v>
      </c>
      <c r="W644" s="216" t="s">
        <v>568</v>
      </c>
      <c r="X644" s="217"/>
    </row>
    <row r="645" spans="1:24" ht="56.45" hidden="1" customHeight="1">
      <c r="A645" s="37" t="s">
        <v>358</v>
      </c>
      <c r="B645" s="37" t="s">
        <v>1005</v>
      </c>
      <c r="C645" s="37" t="s">
        <v>1063</v>
      </c>
      <c r="D645" s="37" t="s">
        <v>1064</v>
      </c>
      <c r="E645" s="37">
        <v>15</v>
      </c>
      <c r="F645" s="37" t="s">
        <v>1076</v>
      </c>
      <c r="G645" s="37" t="s">
        <v>35</v>
      </c>
      <c r="H645" s="37" t="s">
        <v>544</v>
      </c>
      <c r="I645" s="37" t="s">
        <v>37</v>
      </c>
      <c r="J645" s="65">
        <v>30</v>
      </c>
      <c r="K645" s="37">
        <v>2020</v>
      </c>
      <c r="L645" s="239"/>
      <c r="M645" s="37">
        <v>2</v>
      </c>
      <c r="N645" s="37" t="s">
        <v>1077</v>
      </c>
      <c r="O645" s="37" t="s">
        <v>1078</v>
      </c>
      <c r="P645" s="37" t="s">
        <v>247</v>
      </c>
      <c r="Q645" s="60">
        <v>0</v>
      </c>
      <c r="R645" s="60">
        <v>0</v>
      </c>
      <c r="S645" s="60">
        <v>0</v>
      </c>
      <c r="T645" s="37" t="s">
        <v>41</v>
      </c>
      <c r="U645" s="37"/>
      <c r="V645" s="226" t="s">
        <v>184</v>
      </c>
      <c r="W645" s="216" t="s">
        <v>1071</v>
      </c>
      <c r="X645" s="217"/>
    </row>
    <row r="646" spans="1:24" ht="182.45" hidden="1" customHeight="1">
      <c r="A646" s="37" t="s">
        <v>358</v>
      </c>
      <c r="B646" s="37" t="s">
        <v>1005</v>
      </c>
      <c r="C646" s="37" t="s">
        <v>1111</v>
      </c>
      <c r="D646" s="37" t="s">
        <v>1112</v>
      </c>
      <c r="E646" s="37">
        <v>15</v>
      </c>
      <c r="F646" s="37" t="s">
        <v>1137</v>
      </c>
      <c r="G646" s="37" t="s">
        <v>145</v>
      </c>
      <c r="H646" s="37" t="s">
        <v>544</v>
      </c>
      <c r="I646" s="37" t="s">
        <v>37</v>
      </c>
      <c r="J646" s="65">
        <v>120</v>
      </c>
      <c r="K646" s="37" t="s">
        <v>1138</v>
      </c>
      <c r="L646" s="37" t="s">
        <v>759</v>
      </c>
      <c r="M646" s="37">
        <v>1</v>
      </c>
      <c r="N646" s="37">
        <v>1568692</v>
      </c>
      <c r="O646" s="37" t="s">
        <v>1134</v>
      </c>
      <c r="P646" s="37" t="s">
        <v>162</v>
      </c>
      <c r="Q646" s="60">
        <v>0</v>
      </c>
      <c r="R646" s="60">
        <v>0</v>
      </c>
      <c r="S646" s="60">
        <v>0</v>
      </c>
      <c r="T646" s="37" t="s">
        <v>145</v>
      </c>
      <c r="U646" s="37"/>
      <c r="V646" s="210" t="s">
        <v>184</v>
      </c>
      <c r="W646" s="216" t="s">
        <v>1011</v>
      </c>
      <c r="X646" s="217"/>
    </row>
    <row r="647" spans="1:24" ht="56.45" hidden="1" customHeight="1">
      <c r="A647" s="37" t="s">
        <v>358</v>
      </c>
      <c r="B647" s="37" t="s">
        <v>1005</v>
      </c>
      <c r="C647" s="37" t="s">
        <v>1100</v>
      </c>
      <c r="D647" s="37" t="s">
        <v>1101</v>
      </c>
      <c r="E647" s="37">
        <v>15</v>
      </c>
      <c r="F647" s="37" t="s">
        <v>1105</v>
      </c>
      <c r="G647" s="37" t="s">
        <v>35</v>
      </c>
      <c r="H647" s="37" t="s">
        <v>331</v>
      </c>
      <c r="I647" s="37" t="s">
        <v>37</v>
      </c>
      <c r="J647" s="65">
        <v>24</v>
      </c>
      <c r="K647" s="37">
        <v>2020</v>
      </c>
      <c r="L647" s="239"/>
      <c r="M647" s="37">
        <v>2</v>
      </c>
      <c r="N647" s="239"/>
      <c r="O647" s="239"/>
      <c r="P647" s="37" t="s">
        <v>162</v>
      </c>
      <c r="Q647" s="60">
        <v>0</v>
      </c>
      <c r="R647" s="60">
        <v>8000</v>
      </c>
      <c r="S647" s="60">
        <v>16000</v>
      </c>
      <c r="T647" s="37" t="s">
        <v>41</v>
      </c>
      <c r="U647" s="131" t="s">
        <v>2325</v>
      </c>
      <c r="V647" s="226" t="s">
        <v>184</v>
      </c>
      <c r="W647" s="216" t="s">
        <v>1071</v>
      </c>
      <c r="X647" s="217"/>
    </row>
    <row r="648" spans="1:24" ht="71.25" hidden="1">
      <c r="A648" s="37" t="s">
        <v>358</v>
      </c>
      <c r="B648" s="37" t="s">
        <v>1005</v>
      </c>
      <c r="C648" s="37" t="s">
        <v>1063</v>
      </c>
      <c r="D648" s="37" t="s">
        <v>1064</v>
      </c>
      <c r="E648" s="37">
        <v>15</v>
      </c>
      <c r="F648" s="37" t="s">
        <v>1079</v>
      </c>
      <c r="G648" s="37" t="s">
        <v>35</v>
      </c>
      <c r="H648" s="37" t="s">
        <v>36</v>
      </c>
      <c r="I648" s="37" t="s">
        <v>46</v>
      </c>
      <c r="J648" s="65">
        <v>360</v>
      </c>
      <c r="K648" s="37">
        <v>2020</v>
      </c>
      <c r="L648" s="239"/>
      <c r="M648" s="37">
        <v>1</v>
      </c>
      <c r="N648" s="37">
        <v>1421133</v>
      </c>
      <c r="O648" s="37" t="s">
        <v>1080</v>
      </c>
      <c r="P648" s="37" t="s">
        <v>247</v>
      </c>
      <c r="Q648" s="60">
        <v>0</v>
      </c>
      <c r="R648" s="60">
        <v>0</v>
      </c>
      <c r="S648" s="60">
        <v>0</v>
      </c>
      <c r="T648" s="37" t="s">
        <v>41</v>
      </c>
      <c r="U648" s="37"/>
      <c r="V648" s="216" t="s">
        <v>184</v>
      </c>
      <c r="W648" s="216" t="s">
        <v>1071</v>
      </c>
      <c r="X648" s="217"/>
    </row>
    <row r="649" spans="1:24" ht="57" hidden="1">
      <c r="A649" s="37" t="s">
        <v>358</v>
      </c>
      <c r="B649" s="37" t="s">
        <v>1005</v>
      </c>
      <c r="C649" s="37" t="s">
        <v>1063</v>
      </c>
      <c r="D649" s="37" t="s">
        <v>1064</v>
      </c>
      <c r="E649" s="37">
        <v>15</v>
      </c>
      <c r="F649" s="37" t="s">
        <v>1081</v>
      </c>
      <c r="G649" s="37" t="s">
        <v>145</v>
      </c>
      <c r="H649" s="37" t="s">
        <v>36</v>
      </c>
      <c r="I649" s="37" t="s">
        <v>46</v>
      </c>
      <c r="J649" s="65">
        <v>120</v>
      </c>
      <c r="K649" s="37" t="s">
        <v>1082</v>
      </c>
      <c r="L649" s="201" t="s">
        <v>632</v>
      </c>
      <c r="M649" s="37">
        <v>1</v>
      </c>
      <c r="N649" s="37">
        <v>1421133</v>
      </c>
      <c r="O649" s="37" t="s">
        <v>1080</v>
      </c>
      <c r="P649" s="37" t="s">
        <v>247</v>
      </c>
      <c r="Q649" s="60">
        <v>0</v>
      </c>
      <c r="R649" s="60">
        <v>0</v>
      </c>
      <c r="S649" s="60">
        <v>0</v>
      </c>
      <c r="T649" s="37" t="s">
        <v>145</v>
      </c>
      <c r="U649" s="37" t="s">
        <v>2329</v>
      </c>
      <c r="V649" s="131" t="s">
        <v>184</v>
      </c>
      <c r="W649" s="216" t="s">
        <v>1083</v>
      </c>
      <c r="X649" s="217"/>
    </row>
    <row r="650" spans="1:24" ht="28.5" hidden="1">
      <c r="A650" s="37" t="s">
        <v>358</v>
      </c>
      <c r="B650" s="37" t="s">
        <v>1005</v>
      </c>
      <c r="C650" s="37" t="s">
        <v>1170</v>
      </c>
      <c r="D650" s="37" t="s">
        <v>1007</v>
      </c>
      <c r="E650" s="37">
        <v>15</v>
      </c>
      <c r="F650" s="37" t="s">
        <v>1189</v>
      </c>
      <c r="G650" s="37" t="s">
        <v>145</v>
      </c>
      <c r="H650" s="37" t="s">
        <v>154</v>
      </c>
      <c r="I650" s="37" t="s">
        <v>37</v>
      </c>
      <c r="J650" s="65">
        <v>30</v>
      </c>
      <c r="K650" s="37" t="s">
        <v>1190</v>
      </c>
      <c r="L650" s="65" t="s">
        <v>224</v>
      </c>
      <c r="M650" s="37">
        <v>1</v>
      </c>
      <c r="N650" s="37">
        <v>2110522</v>
      </c>
      <c r="O650" s="37" t="s">
        <v>1191</v>
      </c>
      <c r="P650" s="37" t="s">
        <v>162</v>
      </c>
      <c r="Q650" s="60">
        <v>0</v>
      </c>
      <c r="R650" s="60">
        <v>0</v>
      </c>
      <c r="S650" s="60">
        <v>0</v>
      </c>
      <c r="T650" s="37" t="s">
        <v>145</v>
      </c>
      <c r="U650" s="37"/>
      <c r="V650" s="131" t="s">
        <v>148</v>
      </c>
      <c r="W650" s="131" t="s">
        <v>149</v>
      </c>
      <c r="X650" s="217"/>
    </row>
    <row r="651" spans="1:24" ht="128.25" hidden="1">
      <c r="A651" s="37" t="s">
        <v>358</v>
      </c>
      <c r="B651" s="37" t="s">
        <v>526</v>
      </c>
      <c r="C651" s="37" t="s">
        <v>526</v>
      </c>
      <c r="D651" s="37" t="s">
        <v>527</v>
      </c>
      <c r="E651" s="37">
        <v>15</v>
      </c>
      <c r="F651" s="37" t="s">
        <v>571</v>
      </c>
      <c r="G651" s="37" t="s">
        <v>35</v>
      </c>
      <c r="H651" s="37" t="s">
        <v>36</v>
      </c>
      <c r="I651" s="37" t="s">
        <v>37</v>
      </c>
      <c r="J651" s="65">
        <v>16</v>
      </c>
      <c r="K651" s="37">
        <v>2020</v>
      </c>
      <c r="L651" s="239"/>
      <c r="M651" s="37">
        <v>2</v>
      </c>
      <c r="N651" s="239"/>
      <c r="O651" s="239"/>
      <c r="P651" s="37" t="s">
        <v>532</v>
      </c>
      <c r="Q651" s="60">
        <v>13600</v>
      </c>
      <c r="R651" s="60">
        <v>0</v>
      </c>
      <c r="S651" s="60">
        <v>27200</v>
      </c>
      <c r="T651" s="37" t="s">
        <v>41</v>
      </c>
      <c r="U651" s="37"/>
      <c r="V651" s="131" t="s">
        <v>184</v>
      </c>
      <c r="W651" s="216" t="s">
        <v>547</v>
      </c>
      <c r="X651" s="217"/>
    </row>
    <row r="652" spans="1:24" ht="85.5" hidden="1">
      <c r="A652" s="37" t="s">
        <v>358</v>
      </c>
      <c r="B652" s="37" t="s">
        <v>526</v>
      </c>
      <c r="C652" s="37" t="s">
        <v>526</v>
      </c>
      <c r="D652" s="37" t="s">
        <v>572</v>
      </c>
      <c r="E652" s="37">
        <v>10</v>
      </c>
      <c r="F652" s="37" t="s">
        <v>66</v>
      </c>
      <c r="G652" s="37" t="s">
        <v>45</v>
      </c>
      <c r="H652" s="37" t="s">
        <v>36</v>
      </c>
      <c r="I652" s="37" t="s">
        <v>46</v>
      </c>
      <c r="J652" s="65">
        <v>20</v>
      </c>
      <c r="K652" s="37">
        <v>2020</v>
      </c>
      <c r="L652" s="239"/>
      <c r="M652" s="37">
        <v>2</v>
      </c>
      <c r="N652" s="239"/>
      <c r="O652" s="239"/>
      <c r="P652" s="37" t="s">
        <v>532</v>
      </c>
      <c r="Q652" s="64">
        <v>0</v>
      </c>
      <c r="R652" s="64">
        <v>0</v>
      </c>
      <c r="S652" s="64">
        <v>0</v>
      </c>
      <c r="T652" s="37" t="s">
        <v>41</v>
      </c>
      <c r="U652" s="131" t="s">
        <v>2330</v>
      </c>
      <c r="V652" s="131" t="s">
        <v>48</v>
      </c>
      <c r="W652" s="131" t="s">
        <v>69</v>
      </c>
      <c r="X652" s="219" t="s">
        <v>50</v>
      </c>
    </row>
    <row r="653" spans="1:24" ht="99.75" hidden="1">
      <c r="A653" s="37" t="s">
        <v>358</v>
      </c>
      <c r="B653" s="37" t="s">
        <v>358</v>
      </c>
      <c r="C653" s="37" t="s">
        <v>358</v>
      </c>
      <c r="D653" s="37" t="s">
        <v>373</v>
      </c>
      <c r="E653" s="37">
        <v>10</v>
      </c>
      <c r="F653" s="37" t="s">
        <v>374</v>
      </c>
      <c r="G653" s="37" t="s">
        <v>35</v>
      </c>
      <c r="H653" s="37" t="s">
        <v>36</v>
      </c>
      <c r="I653" s="37" t="s">
        <v>37</v>
      </c>
      <c r="J653" s="65">
        <v>35</v>
      </c>
      <c r="K653" s="241" t="s">
        <v>375</v>
      </c>
      <c r="L653" s="239"/>
      <c r="M653" s="37">
        <v>1</v>
      </c>
      <c r="N653" s="37">
        <v>1518751</v>
      </c>
      <c r="O653" s="37" t="s">
        <v>376</v>
      </c>
      <c r="P653" s="37" t="s">
        <v>162</v>
      </c>
      <c r="Q653" s="60">
        <v>6200</v>
      </c>
      <c r="R653" s="60">
        <v>17400</v>
      </c>
      <c r="S653" s="60">
        <v>23600</v>
      </c>
      <c r="T653" s="37" t="s">
        <v>41</v>
      </c>
      <c r="U653" s="37"/>
      <c r="V653" s="216" t="s">
        <v>218</v>
      </c>
      <c r="W653" s="216" t="s">
        <v>377</v>
      </c>
      <c r="X653" s="217"/>
    </row>
    <row r="654" spans="1:24" ht="99.75" hidden="1">
      <c r="A654" s="37" t="s">
        <v>358</v>
      </c>
      <c r="B654" s="37" t="s">
        <v>358</v>
      </c>
      <c r="C654" s="37" t="s">
        <v>358</v>
      </c>
      <c r="D654" s="37" t="s">
        <v>373</v>
      </c>
      <c r="E654" s="37">
        <v>10</v>
      </c>
      <c r="F654" s="37" t="s">
        <v>374</v>
      </c>
      <c r="G654" s="37" t="s">
        <v>35</v>
      </c>
      <c r="H654" s="37" t="s">
        <v>36</v>
      </c>
      <c r="I654" s="37" t="s">
        <v>37</v>
      </c>
      <c r="J654" s="65">
        <v>35</v>
      </c>
      <c r="K654" s="241" t="s">
        <v>375</v>
      </c>
      <c r="L654" s="239"/>
      <c r="M654" s="37">
        <v>1</v>
      </c>
      <c r="N654" s="37">
        <v>1896085</v>
      </c>
      <c r="O654" s="37" t="s">
        <v>378</v>
      </c>
      <c r="P654" s="37" t="s">
        <v>40</v>
      </c>
      <c r="Q654" s="60">
        <v>6200</v>
      </c>
      <c r="R654" s="60">
        <v>17400</v>
      </c>
      <c r="S654" s="60">
        <v>23600</v>
      </c>
      <c r="T654" s="37" t="s">
        <v>41</v>
      </c>
      <c r="U654" s="37"/>
      <c r="V654" s="216" t="s">
        <v>218</v>
      </c>
      <c r="W654" s="216" t="s">
        <v>377</v>
      </c>
      <c r="X654" s="217"/>
    </row>
    <row r="655" spans="1:24" ht="85.5" hidden="1">
      <c r="A655" s="37" t="s">
        <v>358</v>
      </c>
      <c r="B655" s="37" t="s">
        <v>358</v>
      </c>
      <c r="C655" s="37" t="s">
        <v>358</v>
      </c>
      <c r="D655" s="37" t="s">
        <v>365</v>
      </c>
      <c r="E655" s="37">
        <v>10</v>
      </c>
      <c r="F655" s="37" t="s">
        <v>379</v>
      </c>
      <c r="G655" s="37" t="s">
        <v>35</v>
      </c>
      <c r="H655" s="37" t="s">
        <v>36</v>
      </c>
      <c r="I655" s="37" t="s">
        <v>37</v>
      </c>
      <c r="J655" s="65">
        <v>40</v>
      </c>
      <c r="K655" s="37" t="s">
        <v>380</v>
      </c>
      <c r="L655" s="239"/>
      <c r="M655" s="37">
        <v>1</v>
      </c>
      <c r="N655" s="37">
        <v>3003781</v>
      </c>
      <c r="O655" s="37" t="s">
        <v>381</v>
      </c>
      <c r="P655" s="37" t="s">
        <v>382</v>
      </c>
      <c r="Q655" s="60">
        <v>0</v>
      </c>
      <c r="R655" s="60">
        <v>0</v>
      </c>
      <c r="S655" s="60">
        <v>0</v>
      </c>
      <c r="T655" s="37" t="s">
        <v>235</v>
      </c>
      <c r="U655" s="240"/>
      <c r="V655" s="131" t="s">
        <v>235</v>
      </c>
      <c r="W655" s="216" t="s">
        <v>236</v>
      </c>
      <c r="X655" s="217"/>
    </row>
    <row r="656" spans="1:24" ht="85.5" hidden="1">
      <c r="A656" s="37" t="s">
        <v>358</v>
      </c>
      <c r="B656" s="37" t="s">
        <v>358</v>
      </c>
      <c r="C656" s="37" t="s">
        <v>358</v>
      </c>
      <c r="D656" s="37" t="s">
        <v>365</v>
      </c>
      <c r="E656" s="37">
        <v>10</v>
      </c>
      <c r="F656" s="37" t="s">
        <v>383</v>
      </c>
      <c r="G656" s="37" t="s">
        <v>35</v>
      </c>
      <c r="H656" s="37" t="s">
        <v>36</v>
      </c>
      <c r="I656" s="37" t="s">
        <v>37</v>
      </c>
      <c r="J656" s="65">
        <v>80</v>
      </c>
      <c r="K656" s="37" t="s">
        <v>384</v>
      </c>
      <c r="L656" s="239"/>
      <c r="M656" s="37">
        <v>1</v>
      </c>
      <c r="N656" s="37">
        <v>1518751</v>
      </c>
      <c r="O656" s="37" t="s">
        <v>376</v>
      </c>
      <c r="P656" s="37" t="s">
        <v>162</v>
      </c>
      <c r="Q656" s="60">
        <v>0</v>
      </c>
      <c r="R656" s="60">
        <v>0</v>
      </c>
      <c r="S656" s="60">
        <v>0</v>
      </c>
      <c r="T656" s="37" t="s">
        <v>235</v>
      </c>
      <c r="U656" s="131"/>
      <c r="V656" s="131" t="s">
        <v>235</v>
      </c>
      <c r="W656" s="216" t="s">
        <v>236</v>
      </c>
      <c r="X656" s="217"/>
    </row>
    <row r="657" spans="1:24" ht="85.5" hidden="1">
      <c r="A657" s="37" t="s">
        <v>358</v>
      </c>
      <c r="B657" s="37" t="s">
        <v>358</v>
      </c>
      <c r="C657" s="37" t="s">
        <v>358</v>
      </c>
      <c r="D657" s="37" t="s">
        <v>365</v>
      </c>
      <c r="E657" s="37">
        <v>10</v>
      </c>
      <c r="F657" s="37" t="s">
        <v>383</v>
      </c>
      <c r="G657" s="37" t="s">
        <v>35</v>
      </c>
      <c r="H657" s="37" t="s">
        <v>36</v>
      </c>
      <c r="I657" s="37" t="s">
        <v>37</v>
      </c>
      <c r="J657" s="65">
        <v>80</v>
      </c>
      <c r="K657" s="37" t="s">
        <v>384</v>
      </c>
      <c r="L657" s="239"/>
      <c r="M657" s="37">
        <v>1</v>
      </c>
      <c r="N657" s="37" t="s">
        <v>369</v>
      </c>
      <c r="O657" s="37" t="s">
        <v>370</v>
      </c>
      <c r="P657" s="37" t="s">
        <v>162</v>
      </c>
      <c r="Q657" s="60">
        <v>0</v>
      </c>
      <c r="R657" s="60">
        <v>0</v>
      </c>
      <c r="S657" s="60">
        <v>0</v>
      </c>
      <c r="T657" s="37" t="s">
        <v>235</v>
      </c>
      <c r="U657" s="131"/>
      <c r="V657" s="131" t="s">
        <v>235</v>
      </c>
      <c r="W657" s="216" t="s">
        <v>236</v>
      </c>
      <c r="X657" s="217"/>
    </row>
    <row r="658" spans="1:24" ht="85.5" hidden="1">
      <c r="A658" s="37" t="s">
        <v>358</v>
      </c>
      <c r="B658" s="37" t="s">
        <v>358</v>
      </c>
      <c r="C658" s="37" t="s">
        <v>358</v>
      </c>
      <c r="D658" s="37" t="s">
        <v>365</v>
      </c>
      <c r="E658" s="37">
        <v>10</v>
      </c>
      <c r="F658" s="37" t="s">
        <v>383</v>
      </c>
      <c r="G658" s="37" t="s">
        <v>35</v>
      </c>
      <c r="H658" s="37" t="s">
        <v>36</v>
      </c>
      <c r="I658" s="37" t="s">
        <v>37</v>
      </c>
      <c r="J658" s="65">
        <v>80</v>
      </c>
      <c r="K658" s="37" t="s">
        <v>384</v>
      </c>
      <c r="L658" s="239"/>
      <c r="M658" s="37">
        <v>1</v>
      </c>
      <c r="N658" s="37">
        <v>3003053</v>
      </c>
      <c r="O658" s="37" t="s">
        <v>372</v>
      </c>
      <c r="P658" s="37" t="s">
        <v>40</v>
      </c>
      <c r="Q658" s="60">
        <v>0</v>
      </c>
      <c r="R658" s="60">
        <v>0</v>
      </c>
      <c r="S658" s="60">
        <v>0</v>
      </c>
      <c r="T658" s="37" t="s">
        <v>235</v>
      </c>
      <c r="U658" s="131"/>
      <c r="V658" s="131" t="s">
        <v>235</v>
      </c>
      <c r="W658" s="216" t="s">
        <v>236</v>
      </c>
      <c r="X658" s="217"/>
    </row>
    <row r="659" spans="1:24" ht="85.5" hidden="1">
      <c r="A659" s="37" t="s">
        <v>358</v>
      </c>
      <c r="B659" s="37" t="s">
        <v>358</v>
      </c>
      <c r="C659" s="37" t="s">
        <v>358</v>
      </c>
      <c r="D659" s="37" t="s">
        <v>365</v>
      </c>
      <c r="E659" s="37">
        <v>10</v>
      </c>
      <c r="F659" s="37" t="s">
        <v>383</v>
      </c>
      <c r="G659" s="37" t="s">
        <v>145</v>
      </c>
      <c r="H659" s="37" t="s">
        <v>36</v>
      </c>
      <c r="I659" s="37" t="s">
        <v>37</v>
      </c>
      <c r="J659" s="65">
        <v>150</v>
      </c>
      <c r="K659" s="37" t="s">
        <v>385</v>
      </c>
      <c r="L659" s="37" t="s">
        <v>385</v>
      </c>
      <c r="M659" s="37">
        <v>1</v>
      </c>
      <c r="N659" s="37" t="s">
        <v>369</v>
      </c>
      <c r="O659" s="37" t="s">
        <v>370</v>
      </c>
      <c r="P659" s="37" t="s">
        <v>162</v>
      </c>
      <c r="Q659" s="60">
        <v>0</v>
      </c>
      <c r="R659" s="60">
        <v>0</v>
      </c>
      <c r="S659" s="60">
        <v>0</v>
      </c>
      <c r="T659" s="37" t="s">
        <v>145</v>
      </c>
      <c r="U659" s="131"/>
      <c r="V659" s="131" t="s">
        <v>235</v>
      </c>
      <c r="W659" s="216" t="s">
        <v>236</v>
      </c>
      <c r="X659" s="217"/>
    </row>
    <row r="660" spans="1:24" ht="71.25" hidden="1">
      <c r="A660" s="37" t="s">
        <v>358</v>
      </c>
      <c r="B660" s="37" t="s">
        <v>526</v>
      </c>
      <c r="C660" s="37" t="s">
        <v>526</v>
      </c>
      <c r="D660" s="37" t="s">
        <v>537</v>
      </c>
      <c r="E660" s="37">
        <v>10</v>
      </c>
      <c r="F660" s="37" t="s">
        <v>573</v>
      </c>
      <c r="G660" s="37" t="s">
        <v>45</v>
      </c>
      <c r="H660" s="37" t="s">
        <v>36</v>
      </c>
      <c r="I660" s="37" t="s">
        <v>37</v>
      </c>
      <c r="J660" s="65">
        <v>36</v>
      </c>
      <c r="K660" s="37">
        <v>2020</v>
      </c>
      <c r="L660" s="201"/>
      <c r="M660" s="37">
        <v>2</v>
      </c>
      <c r="N660" s="201"/>
      <c r="O660" s="201"/>
      <c r="P660" s="37" t="s">
        <v>532</v>
      </c>
      <c r="Q660" s="60">
        <v>0</v>
      </c>
      <c r="R660" s="60">
        <v>0</v>
      </c>
      <c r="S660" s="60">
        <v>0</v>
      </c>
      <c r="T660" s="37" t="s">
        <v>41</v>
      </c>
      <c r="U660" s="131" t="s">
        <v>2336</v>
      </c>
      <c r="V660" s="213" t="s">
        <v>539</v>
      </c>
      <c r="W660" s="214" t="s">
        <v>540</v>
      </c>
      <c r="X660" s="215" t="s">
        <v>574</v>
      </c>
    </row>
    <row r="661" spans="1:24" ht="45" hidden="1">
      <c r="A661" s="12" t="s">
        <v>358</v>
      </c>
      <c r="B661" s="12" t="s">
        <v>1005</v>
      </c>
      <c r="C661" s="12" t="s">
        <v>1111</v>
      </c>
      <c r="D661" s="12" t="s">
        <v>1007</v>
      </c>
      <c r="E661" s="12">
        <v>15</v>
      </c>
      <c r="F661" s="12" t="s">
        <v>1139</v>
      </c>
      <c r="G661" s="12" t="s">
        <v>45</v>
      </c>
      <c r="H661" s="12" t="s">
        <v>36</v>
      </c>
      <c r="I661" s="12" t="s">
        <v>37</v>
      </c>
      <c r="J661" s="62">
        <v>16</v>
      </c>
      <c r="K661" s="12">
        <v>2020</v>
      </c>
      <c r="L661" s="201"/>
      <c r="M661" s="12">
        <v>1</v>
      </c>
      <c r="N661" s="12">
        <v>1491166</v>
      </c>
      <c r="O661" s="12" t="s">
        <v>1127</v>
      </c>
      <c r="P661" s="12" t="s">
        <v>162</v>
      </c>
      <c r="Q661" s="64">
        <v>0</v>
      </c>
      <c r="R661" s="64">
        <v>0</v>
      </c>
      <c r="S661" s="64">
        <v>0</v>
      </c>
      <c r="T661" s="12" t="s">
        <v>68</v>
      </c>
      <c r="U661" s="131" t="s">
        <v>2337</v>
      </c>
      <c r="V661" s="131" t="s">
        <v>148</v>
      </c>
      <c r="W661" s="131" t="s">
        <v>149</v>
      </c>
      <c r="X661" s="219" t="s">
        <v>50</v>
      </c>
    </row>
    <row r="662" spans="1:24" ht="57" hidden="1">
      <c r="A662" s="12" t="s">
        <v>358</v>
      </c>
      <c r="B662" s="12" t="s">
        <v>1005</v>
      </c>
      <c r="C662" s="12" t="s">
        <v>1100</v>
      </c>
      <c r="D662" s="12" t="s">
        <v>1101</v>
      </c>
      <c r="E662" s="12">
        <v>15</v>
      </c>
      <c r="F662" s="12" t="s">
        <v>1106</v>
      </c>
      <c r="G662" s="12" t="s">
        <v>35</v>
      </c>
      <c r="H662" s="12" t="s">
        <v>36</v>
      </c>
      <c r="I662" s="12" t="s">
        <v>37</v>
      </c>
      <c r="J662" s="62">
        <v>40</v>
      </c>
      <c r="K662" s="12">
        <v>2020</v>
      </c>
      <c r="L662" s="201"/>
      <c r="M662" s="12">
        <v>2</v>
      </c>
      <c r="N662" s="239"/>
      <c r="O662" s="239"/>
      <c r="P662" s="12" t="s">
        <v>162</v>
      </c>
      <c r="Q662" s="64">
        <v>0</v>
      </c>
      <c r="R662" s="64">
        <v>5000</v>
      </c>
      <c r="S662" s="64">
        <v>10000</v>
      </c>
      <c r="T662" s="12" t="s">
        <v>41</v>
      </c>
      <c r="U662" s="210" t="s">
        <v>2338</v>
      </c>
      <c r="V662" s="131" t="s">
        <v>866</v>
      </c>
      <c r="W662" s="216" t="s">
        <v>1014</v>
      </c>
      <c r="X662" s="217"/>
    </row>
    <row r="663" spans="1:24" ht="28.5" hidden="1">
      <c r="A663" s="37" t="s">
        <v>358</v>
      </c>
      <c r="B663" s="37" t="s">
        <v>1005</v>
      </c>
      <c r="C663" s="37" t="s">
        <v>1006</v>
      </c>
      <c r="D663" s="37" t="s">
        <v>1025</v>
      </c>
      <c r="E663" s="37">
        <v>15</v>
      </c>
      <c r="F663" s="37" t="s">
        <v>1026</v>
      </c>
      <c r="G663" s="37" t="s">
        <v>145</v>
      </c>
      <c r="H663" s="37" t="s">
        <v>36</v>
      </c>
      <c r="I663" s="37" t="s">
        <v>46</v>
      </c>
      <c r="J663" s="65">
        <v>180</v>
      </c>
      <c r="K663" s="37" t="s">
        <v>1027</v>
      </c>
      <c r="L663" s="201" t="s">
        <v>385</v>
      </c>
      <c r="M663" s="37">
        <v>1</v>
      </c>
      <c r="N663" s="37">
        <v>1491223</v>
      </c>
      <c r="O663" s="37" t="s">
        <v>1028</v>
      </c>
      <c r="P663" s="37" t="s">
        <v>162</v>
      </c>
      <c r="Q663" s="60">
        <v>0</v>
      </c>
      <c r="R663" s="60">
        <v>0</v>
      </c>
      <c r="S663" s="60">
        <v>0</v>
      </c>
      <c r="T663" s="37" t="s">
        <v>145</v>
      </c>
      <c r="U663" s="37"/>
      <c r="V663" s="37" t="s">
        <v>42</v>
      </c>
      <c r="W663" s="216" t="s">
        <v>1029</v>
      </c>
      <c r="X663" s="217"/>
    </row>
    <row r="664" spans="1:24" ht="105" hidden="1">
      <c r="A664" s="12" t="s">
        <v>358</v>
      </c>
      <c r="B664" s="12" t="s">
        <v>1005</v>
      </c>
      <c r="C664" s="12" t="s">
        <v>1111</v>
      </c>
      <c r="D664" s="12" t="s">
        <v>1112</v>
      </c>
      <c r="E664" s="12">
        <v>15</v>
      </c>
      <c r="F664" s="12" t="s">
        <v>1140</v>
      </c>
      <c r="G664" s="12" t="s">
        <v>35</v>
      </c>
      <c r="H664" s="12" t="s">
        <v>265</v>
      </c>
      <c r="I664" s="12" t="s">
        <v>46</v>
      </c>
      <c r="J664" s="62">
        <v>120</v>
      </c>
      <c r="K664" s="12" t="s">
        <v>1141</v>
      </c>
      <c r="L664" s="201"/>
      <c r="M664" s="12">
        <v>1</v>
      </c>
      <c r="N664" s="12">
        <v>1437869</v>
      </c>
      <c r="O664" s="12" t="s">
        <v>1142</v>
      </c>
      <c r="P664" s="12" t="s">
        <v>162</v>
      </c>
      <c r="Q664" s="64">
        <v>240</v>
      </c>
      <c r="R664" s="64">
        <v>0</v>
      </c>
      <c r="S664" s="64">
        <v>7116</v>
      </c>
      <c r="T664" s="12" t="s">
        <v>228</v>
      </c>
      <c r="U664" s="210" t="s">
        <v>2339</v>
      </c>
      <c r="V664" s="131" t="s">
        <v>148</v>
      </c>
      <c r="W664" s="131" t="s">
        <v>149</v>
      </c>
      <c r="X664" s="217"/>
    </row>
    <row r="665" spans="1:24" ht="57" hidden="1">
      <c r="A665" s="12" t="s">
        <v>358</v>
      </c>
      <c r="B665" s="12" t="s">
        <v>1005</v>
      </c>
      <c r="C665" s="12" t="s">
        <v>1100</v>
      </c>
      <c r="D665" s="12" t="s">
        <v>1101</v>
      </c>
      <c r="E665" s="12">
        <v>15</v>
      </c>
      <c r="F665" s="12" t="s">
        <v>1107</v>
      </c>
      <c r="G665" s="12" t="s">
        <v>35</v>
      </c>
      <c r="H665" s="12" t="s">
        <v>36</v>
      </c>
      <c r="I665" s="12" t="s">
        <v>37</v>
      </c>
      <c r="J665" s="62">
        <v>24</v>
      </c>
      <c r="K665" s="12">
        <v>2020</v>
      </c>
      <c r="L665" s="201"/>
      <c r="M665" s="12">
        <v>2</v>
      </c>
      <c r="N665" s="239"/>
      <c r="O665" s="239"/>
      <c r="P665" s="12" t="s">
        <v>162</v>
      </c>
      <c r="Q665" s="64">
        <v>0</v>
      </c>
      <c r="R665" s="64">
        <v>8000</v>
      </c>
      <c r="S665" s="64">
        <v>16000</v>
      </c>
      <c r="T665" s="12" t="s">
        <v>41</v>
      </c>
      <c r="U665" s="210" t="s">
        <v>2338</v>
      </c>
      <c r="V665" s="216" t="s">
        <v>184</v>
      </c>
      <c r="W665" s="221" t="s">
        <v>1071</v>
      </c>
      <c r="X665" s="217"/>
    </row>
    <row r="666" spans="1:24" ht="42.75" hidden="1">
      <c r="A666" s="37" t="s">
        <v>358</v>
      </c>
      <c r="B666" s="37" t="s">
        <v>1005</v>
      </c>
      <c r="C666" s="37" t="s">
        <v>1006</v>
      </c>
      <c r="D666" s="37" t="s">
        <v>1020</v>
      </c>
      <c r="E666" s="37">
        <v>15</v>
      </c>
      <c r="F666" s="37" t="s">
        <v>1030</v>
      </c>
      <c r="G666" s="37" t="s">
        <v>145</v>
      </c>
      <c r="H666" s="37" t="s">
        <v>36</v>
      </c>
      <c r="I666" s="37" t="s">
        <v>46</v>
      </c>
      <c r="J666" s="65">
        <v>100</v>
      </c>
      <c r="K666" s="37" t="s">
        <v>1031</v>
      </c>
      <c r="L666" s="201" t="s">
        <v>566</v>
      </c>
      <c r="M666" s="37">
        <v>1</v>
      </c>
      <c r="N666" s="37">
        <v>2110915</v>
      </c>
      <c r="O666" s="37" t="s">
        <v>1023</v>
      </c>
      <c r="P666" s="37" t="s">
        <v>162</v>
      </c>
      <c r="Q666" s="60">
        <v>0</v>
      </c>
      <c r="R666" s="60">
        <v>0</v>
      </c>
      <c r="S666" s="60">
        <v>0</v>
      </c>
      <c r="T666" s="37" t="s">
        <v>145</v>
      </c>
      <c r="U666" s="240"/>
      <c r="V666" s="131" t="s">
        <v>866</v>
      </c>
      <c r="W666" s="216" t="s">
        <v>1014</v>
      </c>
      <c r="X666" s="217"/>
    </row>
    <row r="667" spans="1:24" ht="99.75" hidden="1">
      <c r="A667" s="12" t="s">
        <v>358</v>
      </c>
      <c r="B667" s="12" t="s">
        <v>1005</v>
      </c>
      <c r="C667" s="12" t="s">
        <v>1051</v>
      </c>
      <c r="D667" s="12" t="s">
        <v>1052</v>
      </c>
      <c r="E667" s="12">
        <v>10</v>
      </c>
      <c r="F667" s="12" t="s">
        <v>1059</v>
      </c>
      <c r="G667" s="62" t="s">
        <v>35</v>
      </c>
      <c r="H667" s="12" t="s">
        <v>1060</v>
      </c>
      <c r="I667" s="12" t="s">
        <v>37</v>
      </c>
      <c r="J667" s="12">
        <v>24</v>
      </c>
      <c r="K667" s="12" t="s">
        <v>1061</v>
      </c>
      <c r="L667" s="201"/>
      <c r="M667" s="12">
        <v>4</v>
      </c>
      <c r="N667" s="201"/>
      <c r="O667" s="201"/>
      <c r="P667" s="12" t="s">
        <v>162</v>
      </c>
      <c r="Q667" s="62">
        <v>0</v>
      </c>
      <c r="R667" s="12">
        <v>0</v>
      </c>
      <c r="S667" s="12">
        <v>0</v>
      </c>
      <c r="T667" s="12" t="s">
        <v>41</v>
      </c>
      <c r="U667" s="12" t="s">
        <v>2340</v>
      </c>
      <c r="V667" s="12" t="s">
        <v>866</v>
      </c>
      <c r="W667" s="12" t="s">
        <v>1014</v>
      </c>
      <c r="X667" s="62" t="s">
        <v>1062</v>
      </c>
    </row>
    <row r="668" spans="1:24" ht="71.25" hidden="1">
      <c r="A668" s="37" t="s">
        <v>358</v>
      </c>
      <c r="B668" s="37" t="s">
        <v>526</v>
      </c>
      <c r="C668" s="37" t="s">
        <v>526</v>
      </c>
      <c r="D668" s="37" t="s">
        <v>537</v>
      </c>
      <c r="E668" s="37">
        <v>10</v>
      </c>
      <c r="F668" s="37" t="s">
        <v>575</v>
      </c>
      <c r="G668" s="37" t="s">
        <v>145</v>
      </c>
      <c r="H668" s="37" t="s">
        <v>36</v>
      </c>
      <c r="I668" s="37" t="s">
        <v>46</v>
      </c>
      <c r="J668" s="65">
        <v>180</v>
      </c>
      <c r="K668" s="37" t="s">
        <v>576</v>
      </c>
      <c r="L668" s="201" t="s">
        <v>152</v>
      </c>
      <c r="M668" s="37">
        <v>1</v>
      </c>
      <c r="N668" s="37">
        <v>1568136</v>
      </c>
      <c r="O668" s="37" t="s">
        <v>570</v>
      </c>
      <c r="P668" s="37" t="s">
        <v>162</v>
      </c>
      <c r="Q668" s="60">
        <v>0</v>
      </c>
      <c r="R668" s="60">
        <v>0</v>
      </c>
      <c r="S668" s="60">
        <v>0</v>
      </c>
      <c r="T668" s="37" t="s">
        <v>145</v>
      </c>
      <c r="U668" s="37"/>
      <c r="V668" s="216" t="s">
        <v>218</v>
      </c>
      <c r="W668" s="216" t="s">
        <v>219</v>
      </c>
      <c r="X668" s="217"/>
    </row>
    <row r="669" spans="1:24" ht="150" hidden="1">
      <c r="A669" s="37" t="s">
        <v>1587</v>
      </c>
      <c r="B669" s="37" t="s">
        <v>1588</v>
      </c>
      <c r="C669" s="37" t="s">
        <v>1589</v>
      </c>
      <c r="D669" s="37" t="s">
        <v>1590</v>
      </c>
      <c r="E669" s="37">
        <v>15</v>
      </c>
      <c r="F669" s="37" t="s">
        <v>1591</v>
      </c>
      <c r="G669" s="37" t="s">
        <v>45</v>
      </c>
      <c r="H669" s="37" t="s">
        <v>36</v>
      </c>
      <c r="I669" s="37" t="s">
        <v>37</v>
      </c>
      <c r="J669" s="62">
        <v>40</v>
      </c>
      <c r="K669" s="12">
        <v>2020</v>
      </c>
      <c r="L669" s="201"/>
      <c r="M669" s="12">
        <v>15</v>
      </c>
      <c r="N669" s="12" t="s">
        <v>1230</v>
      </c>
      <c r="O669" s="12" t="s">
        <v>1230</v>
      </c>
      <c r="P669" s="12" t="s">
        <v>1592</v>
      </c>
      <c r="Q669" s="64">
        <v>0</v>
      </c>
      <c r="R669" s="64">
        <v>0</v>
      </c>
      <c r="S669" s="64">
        <v>0</v>
      </c>
      <c r="T669" s="37" t="s">
        <v>41</v>
      </c>
      <c r="U669" s="131" t="s">
        <v>2491</v>
      </c>
      <c r="V669" s="213" t="s">
        <v>539</v>
      </c>
      <c r="W669" s="214" t="s">
        <v>540</v>
      </c>
      <c r="X669" s="215" t="s">
        <v>78</v>
      </c>
    </row>
    <row r="670" spans="1:24" ht="105" hidden="1">
      <c r="A670" s="12" t="s">
        <v>1587</v>
      </c>
      <c r="B670" s="12" t="s">
        <v>1588</v>
      </c>
      <c r="C670" s="12" t="s">
        <v>1589</v>
      </c>
      <c r="D670" s="12" t="s">
        <v>1590</v>
      </c>
      <c r="E670" s="12">
        <v>15</v>
      </c>
      <c r="F670" s="12" t="s">
        <v>1593</v>
      </c>
      <c r="G670" s="12" t="s">
        <v>45</v>
      </c>
      <c r="H670" s="12" t="s">
        <v>36</v>
      </c>
      <c r="I670" s="12" t="s">
        <v>37</v>
      </c>
      <c r="J670" s="62">
        <v>40</v>
      </c>
      <c r="K670" s="12">
        <v>2020</v>
      </c>
      <c r="L670" s="201"/>
      <c r="M670" s="12">
        <v>30</v>
      </c>
      <c r="N670" s="12" t="s">
        <v>1230</v>
      </c>
      <c r="O670" s="12" t="s">
        <v>1230</v>
      </c>
      <c r="P670" s="12" t="s">
        <v>1592</v>
      </c>
      <c r="Q670" s="64">
        <v>0</v>
      </c>
      <c r="R670" s="64">
        <v>0</v>
      </c>
      <c r="S670" s="64">
        <v>0</v>
      </c>
      <c r="T670" s="12" t="s">
        <v>41</v>
      </c>
      <c r="U670" s="131" t="s">
        <v>2492</v>
      </c>
      <c r="V670" s="213" t="s">
        <v>539</v>
      </c>
      <c r="W670" s="214" t="s">
        <v>540</v>
      </c>
      <c r="X670" s="215" t="s">
        <v>78</v>
      </c>
    </row>
    <row r="671" spans="1:24" ht="120" hidden="1">
      <c r="A671" s="12" t="s">
        <v>1587</v>
      </c>
      <c r="B671" s="12" t="s">
        <v>1588</v>
      </c>
      <c r="C671" s="12" t="s">
        <v>1589</v>
      </c>
      <c r="D671" s="12" t="s">
        <v>1590</v>
      </c>
      <c r="E671" s="12">
        <v>15</v>
      </c>
      <c r="F671" s="12" t="s">
        <v>1594</v>
      </c>
      <c r="G671" s="12" t="s">
        <v>45</v>
      </c>
      <c r="H671" s="12" t="s">
        <v>36</v>
      </c>
      <c r="I671" s="12" t="s">
        <v>37</v>
      </c>
      <c r="J671" s="62">
        <v>40</v>
      </c>
      <c r="K671" s="12">
        <v>2020</v>
      </c>
      <c r="L671" s="201"/>
      <c r="M671" s="12">
        <v>30</v>
      </c>
      <c r="N671" s="12" t="s">
        <v>1230</v>
      </c>
      <c r="O671" s="12" t="s">
        <v>1230</v>
      </c>
      <c r="P671" s="12" t="s">
        <v>1592</v>
      </c>
      <c r="Q671" s="64">
        <v>0</v>
      </c>
      <c r="R671" s="64">
        <v>0</v>
      </c>
      <c r="S671" s="64">
        <v>0</v>
      </c>
      <c r="T671" s="12" t="s">
        <v>41</v>
      </c>
      <c r="U671" s="131" t="s">
        <v>2493</v>
      </c>
      <c r="V671" s="213" t="s">
        <v>539</v>
      </c>
      <c r="W671" s="214" t="s">
        <v>540</v>
      </c>
      <c r="X671" s="215" t="s">
        <v>78</v>
      </c>
    </row>
    <row r="672" spans="1:24" ht="142.5" hidden="1">
      <c r="A672" s="37" t="s">
        <v>1587</v>
      </c>
      <c r="B672" s="37" t="s">
        <v>1588</v>
      </c>
      <c r="C672" s="37" t="s">
        <v>1589</v>
      </c>
      <c r="D672" s="37" t="s">
        <v>1590</v>
      </c>
      <c r="E672" s="37">
        <v>15</v>
      </c>
      <c r="F672" s="37" t="s">
        <v>1595</v>
      </c>
      <c r="G672" s="37" t="s">
        <v>45</v>
      </c>
      <c r="H672" s="37" t="s">
        <v>36</v>
      </c>
      <c r="I672" s="37" t="s">
        <v>37</v>
      </c>
      <c r="J672" s="62">
        <v>40</v>
      </c>
      <c r="K672" s="12">
        <v>2020</v>
      </c>
      <c r="L672" s="201"/>
      <c r="M672" s="12">
        <v>30</v>
      </c>
      <c r="N672" s="12" t="s">
        <v>1230</v>
      </c>
      <c r="O672" s="12" t="s">
        <v>1230</v>
      </c>
      <c r="P672" s="12" t="s">
        <v>1592</v>
      </c>
      <c r="Q672" s="64">
        <v>0</v>
      </c>
      <c r="R672" s="64">
        <v>0</v>
      </c>
      <c r="S672" s="64">
        <v>0</v>
      </c>
      <c r="T672" s="37" t="s">
        <v>41</v>
      </c>
      <c r="U672" s="131" t="s">
        <v>2493</v>
      </c>
      <c r="V672" s="213" t="s">
        <v>539</v>
      </c>
      <c r="W672" s="214" t="s">
        <v>540</v>
      </c>
      <c r="X672" s="215" t="s">
        <v>78</v>
      </c>
    </row>
    <row r="673" spans="1:24" ht="142.5" hidden="1">
      <c r="A673" s="37" t="s">
        <v>1587</v>
      </c>
      <c r="B673" s="37" t="s">
        <v>1588</v>
      </c>
      <c r="C673" s="37" t="s">
        <v>1589</v>
      </c>
      <c r="D673" s="37" t="s">
        <v>1596</v>
      </c>
      <c r="E673" s="37">
        <v>15</v>
      </c>
      <c r="F673" s="37" t="s">
        <v>1595</v>
      </c>
      <c r="G673" s="37" t="s">
        <v>45</v>
      </c>
      <c r="H673" s="37" t="s">
        <v>36</v>
      </c>
      <c r="I673" s="37" t="s">
        <v>37</v>
      </c>
      <c r="J673" s="62">
        <v>40</v>
      </c>
      <c r="K673" s="12">
        <v>2020</v>
      </c>
      <c r="L673" s="201"/>
      <c r="M673" s="12">
        <v>30</v>
      </c>
      <c r="N673" s="12" t="s">
        <v>1230</v>
      </c>
      <c r="O673" s="12" t="s">
        <v>1230</v>
      </c>
      <c r="P673" s="12" t="s">
        <v>1592</v>
      </c>
      <c r="Q673" s="64">
        <v>0</v>
      </c>
      <c r="R673" s="64">
        <v>0</v>
      </c>
      <c r="S673" s="64">
        <v>0</v>
      </c>
      <c r="T673" s="37" t="s">
        <v>41</v>
      </c>
      <c r="U673" s="131" t="s">
        <v>2493</v>
      </c>
      <c r="V673" s="213" t="s">
        <v>539</v>
      </c>
      <c r="W673" s="214" t="s">
        <v>540</v>
      </c>
      <c r="X673" s="215" t="s">
        <v>78</v>
      </c>
    </row>
    <row r="674" spans="1:24" ht="142.5" hidden="1">
      <c r="A674" s="37" t="s">
        <v>1587</v>
      </c>
      <c r="B674" s="37" t="s">
        <v>1588</v>
      </c>
      <c r="C674" s="37" t="s">
        <v>1589</v>
      </c>
      <c r="D674" s="37" t="s">
        <v>1597</v>
      </c>
      <c r="E674" s="37">
        <v>15</v>
      </c>
      <c r="F674" s="37" t="s">
        <v>1595</v>
      </c>
      <c r="G674" s="37" t="s">
        <v>45</v>
      </c>
      <c r="H674" s="37" t="s">
        <v>36</v>
      </c>
      <c r="I674" s="37" t="s">
        <v>37</v>
      </c>
      <c r="J674" s="62">
        <v>40</v>
      </c>
      <c r="K674" s="12">
        <v>2020</v>
      </c>
      <c r="L674" s="201"/>
      <c r="M674" s="12">
        <v>30</v>
      </c>
      <c r="N674" s="12" t="s">
        <v>1230</v>
      </c>
      <c r="O674" s="12" t="s">
        <v>1230</v>
      </c>
      <c r="P674" s="12" t="s">
        <v>1592</v>
      </c>
      <c r="Q674" s="64">
        <v>0</v>
      </c>
      <c r="R674" s="64">
        <v>0</v>
      </c>
      <c r="S674" s="64">
        <v>0</v>
      </c>
      <c r="T674" s="37" t="s">
        <v>41</v>
      </c>
      <c r="U674" s="131" t="s">
        <v>2493</v>
      </c>
      <c r="V674" s="213" t="s">
        <v>539</v>
      </c>
      <c r="W674" s="214" t="s">
        <v>540</v>
      </c>
      <c r="X674" s="215" t="s">
        <v>78</v>
      </c>
    </row>
    <row r="675" spans="1:24" ht="120" hidden="1">
      <c r="A675" s="12" t="s">
        <v>1587</v>
      </c>
      <c r="B675" s="12" t="s">
        <v>1588</v>
      </c>
      <c r="C675" s="12" t="s">
        <v>1589</v>
      </c>
      <c r="D675" s="12" t="s">
        <v>1590</v>
      </c>
      <c r="E675" s="12">
        <v>15</v>
      </c>
      <c r="F675" s="12" t="s">
        <v>1598</v>
      </c>
      <c r="G675" s="12" t="s">
        <v>45</v>
      </c>
      <c r="H675" s="12" t="s">
        <v>36</v>
      </c>
      <c r="I675" s="12" t="s">
        <v>37</v>
      </c>
      <c r="J675" s="62">
        <v>20</v>
      </c>
      <c r="K675" s="12">
        <v>2020</v>
      </c>
      <c r="L675" s="201"/>
      <c r="M675" s="12">
        <v>30</v>
      </c>
      <c r="N675" s="12" t="s">
        <v>1230</v>
      </c>
      <c r="O675" s="12" t="s">
        <v>1230</v>
      </c>
      <c r="P675" s="12" t="s">
        <v>1592</v>
      </c>
      <c r="Q675" s="64">
        <v>0</v>
      </c>
      <c r="R675" s="64">
        <v>0</v>
      </c>
      <c r="S675" s="64">
        <v>0</v>
      </c>
      <c r="T675" s="12" t="s">
        <v>41</v>
      </c>
      <c r="U675" s="131" t="s">
        <v>2493</v>
      </c>
      <c r="V675" s="213" t="s">
        <v>539</v>
      </c>
      <c r="W675" s="214" t="s">
        <v>540</v>
      </c>
      <c r="X675" s="215" t="s">
        <v>78</v>
      </c>
    </row>
    <row r="676" spans="1:24" ht="120" hidden="1">
      <c r="A676" s="12" t="s">
        <v>1587</v>
      </c>
      <c r="B676" s="12" t="s">
        <v>1588</v>
      </c>
      <c r="C676" s="12" t="s">
        <v>1588</v>
      </c>
      <c r="D676" s="12" t="s">
        <v>1618</v>
      </c>
      <c r="E676" s="12">
        <v>15</v>
      </c>
      <c r="F676" s="12" t="s">
        <v>1598</v>
      </c>
      <c r="G676" s="12" t="s">
        <v>45</v>
      </c>
      <c r="H676" s="12" t="s">
        <v>36</v>
      </c>
      <c r="I676" s="12" t="s">
        <v>37</v>
      </c>
      <c r="J676" s="62">
        <v>20</v>
      </c>
      <c r="K676" s="12">
        <v>2020</v>
      </c>
      <c r="L676" s="201"/>
      <c r="M676" s="12">
        <v>30</v>
      </c>
      <c r="N676" s="12" t="s">
        <v>1230</v>
      </c>
      <c r="O676" s="12" t="s">
        <v>1230</v>
      </c>
      <c r="P676" s="12" t="s">
        <v>1592</v>
      </c>
      <c r="Q676" s="64">
        <v>0</v>
      </c>
      <c r="R676" s="64">
        <v>0</v>
      </c>
      <c r="S676" s="64">
        <v>0</v>
      </c>
      <c r="T676" s="12" t="s">
        <v>41</v>
      </c>
      <c r="U676" s="131" t="s">
        <v>2493</v>
      </c>
      <c r="V676" s="213" t="s">
        <v>539</v>
      </c>
      <c r="W676" s="214" t="s">
        <v>540</v>
      </c>
      <c r="X676" s="215" t="s">
        <v>78</v>
      </c>
    </row>
    <row r="677" spans="1:24" ht="120" hidden="1">
      <c r="A677" s="37" t="s">
        <v>1587</v>
      </c>
      <c r="B677" s="37" t="s">
        <v>1588</v>
      </c>
      <c r="C677" s="37" t="s">
        <v>1588</v>
      </c>
      <c r="D677" s="37" t="s">
        <v>1619</v>
      </c>
      <c r="E677" s="37">
        <v>15</v>
      </c>
      <c r="F677" s="37" t="s">
        <v>1620</v>
      </c>
      <c r="G677" s="37" t="s">
        <v>45</v>
      </c>
      <c r="H677" s="37" t="s">
        <v>36</v>
      </c>
      <c r="I677" s="37" t="s">
        <v>37</v>
      </c>
      <c r="J677" s="62">
        <v>30</v>
      </c>
      <c r="K677" s="12">
        <v>2020</v>
      </c>
      <c r="L677" s="201"/>
      <c r="M677" s="12">
        <v>30</v>
      </c>
      <c r="N677" s="12" t="s">
        <v>1230</v>
      </c>
      <c r="O677" s="12" t="s">
        <v>1230</v>
      </c>
      <c r="P677" s="12" t="s">
        <v>1592</v>
      </c>
      <c r="Q677" s="64">
        <v>0</v>
      </c>
      <c r="R677" s="64">
        <v>0</v>
      </c>
      <c r="S677" s="64">
        <v>0</v>
      </c>
      <c r="T677" s="37" t="s">
        <v>41</v>
      </c>
      <c r="U677" s="131" t="s">
        <v>2493</v>
      </c>
      <c r="V677" s="213" t="s">
        <v>539</v>
      </c>
      <c r="W677" s="214" t="s">
        <v>540</v>
      </c>
      <c r="X677" s="215" t="s">
        <v>78</v>
      </c>
    </row>
    <row r="678" spans="1:24" ht="120" hidden="1">
      <c r="A678" s="37" t="s">
        <v>1587</v>
      </c>
      <c r="B678" s="37" t="s">
        <v>1588</v>
      </c>
      <c r="C678" s="37" t="s">
        <v>1589</v>
      </c>
      <c r="D678" s="37" t="s">
        <v>1590</v>
      </c>
      <c r="E678" s="37">
        <v>15</v>
      </c>
      <c r="F678" s="37" t="s">
        <v>1599</v>
      </c>
      <c r="G678" s="37" t="s">
        <v>45</v>
      </c>
      <c r="H678" s="37" t="s">
        <v>36</v>
      </c>
      <c r="I678" s="37" t="s">
        <v>37</v>
      </c>
      <c r="J678" s="62">
        <v>20</v>
      </c>
      <c r="K678" s="12">
        <v>2020</v>
      </c>
      <c r="L678" s="201"/>
      <c r="M678" s="12">
        <v>15</v>
      </c>
      <c r="N678" s="12" t="s">
        <v>1230</v>
      </c>
      <c r="O678" s="12" t="s">
        <v>1230</v>
      </c>
      <c r="P678" s="12" t="s">
        <v>1592</v>
      </c>
      <c r="Q678" s="64">
        <v>0</v>
      </c>
      <c r="R678" s="64">
        <v>0</v>
      </c>
      <c r="S678" s="64">
        <v>0</v>
      </c>
      <c r="T678" s="37" t="s">
        <v>41</v>
      </c>
      <c r="U678" s="131" t="s">
        <v>2493</v>
      </c>
      <c r="V678" s="213" t="s">
        <v>539</v>
      </c>
      <c r="W678" s="214" t="s">
        <v>540</v>
      </c>
      <c r="X678" s="215" t="s">
        <v>78</v>
      </c>
    </row>
    <row r="679" spans="1:24" ht="120" hidden="1">
      <c r="A679" s="37" t="s">
        <v>1587</v>
      </c>
      <c r="B679" s="37" t="s">
        <v>1588</v>
      </c>
      <c r="C679" s="37" t="s">
        <v>1589</v>
      </c>
      <c r="D679" s="37" t="s">
        <v>1590</v>
      </c>
      <c r="E679" s="37">
        <v>15</v>
      </c>
      <c r="F679" s="12" t="s">
        <v>1600</v>
      </c>
      <c r="G679" s="12" t="s">
        <v>45</v>
      </c>
      <c r="H679" s="37" t="s">
        <v>36</v>
      </c>
      <c r="I679" s="37" t="s">
        <v>37</v>
      </c>
      <c r="J679" s="62">
        <v>40</v>
      </c>
      <c r="K679" s="12">
        <v>2020</v>
      </c>
      <c r="L679" s="201"/>
      <c r="M679" s="12">
        <v>30</v>
      </c>
      <c r="N679" s="12" t="s">
        <v>1230</v>
      </c>
      <c r="O679" s="12" t="s">
        <v>1230</v>
      </c>
      <c r="P679" s="12" t="s">
        <v>1592</v>
      </c>
      <c r="Q679" s="64">
        <v>0</v>
      </c>
      <c r="R679" s="64">
        <v>0</v>
      </c>
      <c r="S679" s="64">
        <v>0</v>
      </c>
      <c r="T679" s="37" t="s">
        <v>41</v>
      </c>
      <c r="U679" s="131" t="s">
        <v>2493</v>
      </c>
      <c r="V679" s="213" t="s">
        <v>539</v>
      </c>
      <c r="W679" s="214" t="s">
        <v>540</v>
      </c>
      <c r="X679" s="215" t="s">
        <v>78</v>
      </c>
    </row>
    <row r="680" spans="1:24" ht="71.25" hidden="1">
      <c r="A680" s="37" t="s">
        <v>1587</v>
      </c>
      <c r="B680" s="37" t="s">
        <v>1832</v>
      </c>
      <c r="C680" s="37" t="s">
        <v>1832</v>
      </c>
      <c r="D680" s="37" t="s">
        <v>1863</v>
      </c>
      <c r="E680" s="37">
        <v>12</v>
      </c>
      <c r="F680" s="37" t="s">
        <v>1864</v>
      </c>
      <c r="G680" s="131" t="s">
        <v>45</v>
      </c>
      <c r="H680" s="37" t="s">
        <v>36</v>
      </c>
      <c r="I680" s="37" t="s">
        <v>37</v>
      </c>
      <c r="J680" s="62">
        <v>40</v>
      </c>
      <c r="K680" s="37" t="s">
        <v>1230</v>
      </c>
      <c r="L680" s="201"/>
      <c r="M680" s="37">
        <v>4</v>
      </c>
      <c r="N680" s="37" t="s">
        <v>1230</v>
      </c>
      <c r="O680" s="37" t="s">
        <v>1230</v>
      </c>
      <c r="P680" s="37" t="s">
        <v>247</v>
      </c>
      <c r="Q680" s="60">
        <v>0</v>
      </c>
      <c r="R680" s="60">
        <v>0</v>
      </c>
      <c r="S680" s="60">
        <v>0</v>
      </c>
      <c r="T680" s="37" t="s">
        <v>41</v>
      </c>
      <c r="U680" s="131" t="s">
        <v>2494</v>
      </c>
      <c r="V680" s="213" t="s">
        <v>539</v>
      </c>
      <c r="W680" s="214" t="s">
        <v>540</v>
      </c>
      <c r="X680" s="215" t="s">
        <v>58</v>
      </c>
    </row>
    <row r="681" spans="1:24" ht="142.5" hidden="1">
      <c r="A681" s="37" t="s">
        <v>1587</v>
      </c>
      <c r="B681" s="37" t="s">
        <v>1588</v>
      </c>
      <c r="C681" s="37" t="s">
        <v>1658</v>
      </c>
      <c r="D681" s="37" t="s">
        <v>1659</v>
      </c>
      <c r="E681" s="37">
        <v>15</v>
      </c>
      <c r="F681" s="37" t="s">
        <v>1660</v>
      </c>
      <c r="G681" s="37" t="s">
        <v>45</v>
      </c>
      <c r="H681" s="37" t="s">
        <v>36</v>
      </c>
      <c r="I681" s="37" t="s">
        <v>37</v>
      </c>
      <c r="J681" s="62">
        <v>40</v>
      </c>
      <c r="K681" s="12">
        <v>2020</v>
      </c>
      <c r="L681" s="201"/>
      <c r="M681" s="12">
        <v>30</v>
      </c>
      <c r="N681" s="12" t="s">
        <v>1230</v>
      </c>
      <c r="O681" s="12" t="s">
        <v>1230</v>
      </c>
      <c r="P681" s="12" t="s">
        <v>1592</v>
      </c>
      <c r="Q681" s="64">
        <v>0</v>
      </c>
      <c r="R681" s="64">
        <v>0</v>
      </c>
      <c r="S681" s="64">
        <v>0</v>
      </c>
      <c r="T681" s="37" t="s">
        <v>41</v>
      </c>
      <c r="U681" s="131" t="s">
        <v>2493</v>
      </c>
      <c r="V681" s="213" t="s">
        <v>539</v>
      </c>
      <c r="W681" s="214" t="s">
        <v>540</v>
      </c>
      <c r="X681" s="215" t="s">
        <v>78</v>
      </c>
    </row>
    <row r="682" spans="1:24" ht="142.5" hidden="1">
      <c r="A682" s="37" t="s">
        <v>1587</v>
      </c>
      <c r="B682" s="37" t="s">
        <v>1588</v>
      </c>
      <c r="C682" s="37" t="s">
        <v>1608</v>
      </c>
      <c r="D682" s="37" t="s">
        <v>1609</v>
      </c>
      <c r="E682" s="37">
        <v>20</v>
      </c>
      <c r="F682" s="37" t="s">
        <v>1602</v>
      </c>
      <c r="G682" s="37" t="s">
        <v>45</v>
      </c>
      <c r="H682" s="37" t="s">
        <v>36</v>
      </c>
      <c r="I682" s="37" t="s">
        <v>37</v>
      </c>
      <c r="J682" s="62">
        <v>64</v>
      </c>
      <c r="K682" s="12">
        <v>2020</v>
      </c>
      <c r="L682" s="201"/>
      <c r="M682" s="12">
        <v>15</v>
      </c>
      <c r="N682" s="12" t="s">
        <v>1230</v>
      </c>
      <c r="O682" s="12" t="s">
        <v>1230</v>
      </c>
      <c r="P682" s="12" t="s">
        <v>1592</v>
      </c>
      <c r="Q682" s="64">
        <v>0</v>
      </c>
      <c r="R682" s="64">
        <v>0</v>
      </c>
      <c r="S682" s="64">
        <v>0</v>
      </c>
      <c r="T682" s="37" t="s">
        <v>41</v>
      </c>
      <c r="U682" s="131" t="s">
        <v>2493</v>
      </c>
      <c r="V682" s="213" t="s">
        <v>539</v>
      </c>
      <c r="W682" s="214" t="s">
        <v>540</v>
      </c>
      <c r="X682" s="215" t="s">
        <v>78</v>
      </c>
    </row>
    <row r="683" spans="1:24" ht="120" hidden="1">
      <c r="A683" s="37" t="s">
        <v>1587</v>
      </c>
      <c r="B683" s="37" t="s">
        <v>1588</v>
      </c>
      <c r="C683" s="37" t="s">
        <v>1589</v>
      </c>
      <c r="D683" s="37" t="s">
        <v>1601</v>
      </c>
      <c r="E683" s="37">
        <v>20</v>
      </c>
      <c r="F683" s="37" t="s">
        <v>1602</v>
      </c>
      <c r="G683" s="37" t="s">
        <v>45</v>
      </c>
      <c r="H683" s="37" t="s">
        <v>36</v>
      </c>
      <c r="I683" s="37" t="s">
        <v>37</v>
      </c>
      <c r="J683" s="62">
        <v>64</v>
      </c>
      <c r="K683" s="12">
        <v>2020</v>
      </c>
      <c r="L683" s="201"/>
      <c r="M683" s="12">
        <v>15</v>
      </c>
      <c r="N683" s="12" t="s">
        <v>1230</v>
      </c>
      <c r="O683" s="12" t="s">
        <v>1230</v>
      </c>
      <c r="P683" s="12" t="s">
        <v>1592</v>
      </c>
      <c r="Q683" s="64">
        <v>0</v>
      </c>
      <c r="R683" s="64">
        <v>0</v>
      </c>
      <c r="S683" s="64">
        <v>0</v>
      </c>
      <c r="T683" s="37" t="s">
        <v>41</v>
      </c>
      <c r="U683" s="131" t="s">
        <v>2493</v>
      </c>
      <c r="V683" s="213" t="s">
        <v>539</v>
      </c>
      <c r="W683" s="214" t="s">
        <v>540</v>
      </c>
      <c r="X683" s="215" t="s">
        <v>78</v>
      </c>
    </row>
    <row r="684" spans="1:24" ht="120" hidden="1">
      <c r="A684" s="37" t="s">
        <v>1587</v>
      </c>
      <c r="B684" s="37" t="s">
        <v>1588</v>
      </c>
      <c r="C684" s="37" t="s">
        <v>1608</v>
      </c>
      <c r="D684" s="37" t="s">
        <v>1610</v>
      </c>
      <c r="E684" s="37">
        <v>20</v>
      </c>
      <c r="F684" s="37" t="s">
        <v>1602</v>
      </c>
      <c r="G684" s="37" t="s">
        <v>45</v>
      </c>
      <c r="H684" s="37" t="s">
        <v>36</v>
      </c>
      <c r="I684" s="37" t="s">
        <v>37</v>
      </c>
      <c r="J684" s="62">
        <v>64</v>
      </c>
      <c r="K684" s="12">
        <v>2020</v>
      </c>
      <c r="L684" s="201"/>
      <c r="M684" s="12">
        <v>15</v>
      </c>
      <c r="N684" s="12" t="s">
        <v>1230</v>
      </c>
      <c r="O684" s="12" t="s">
        <v>1230</v>
      </c>
      <c r="P684" s="12" t="s">
        <v>1592</v>
      </c>
      <c r="Q684" s="64">
        <v>0</v>
      </c>
      <c r="R684" s="64">
        <v>0</v>
      </c>
      <c r="S684" s="64">
        <v>0</v>
      </c>
      <c r="T684" s="37" t="s">
        <v>41</v>
      </c>
      <c r="U684" s="131" t="s">
        <v>2493</v>
      </c>
      <c r="V684" s="213" t="s">
        <v>539</v>
      </c>
      <c r="W684" s="214" t="s">
        <v>540</v>
      </c>
      <c r="X684" s="215" t="s">
        <v>78</v>
      </c>
    </row>
    <row r="685" spans="1:24" ht="120" hidden="1">
      <c r="A685" s="37" t="s">
        <v>1587</v>
      </c>
      <c r="B685" s="37" t="s">
        <v>1588</v>
      </c>
      <c r="C685" s="37" t="s">
        <v>1588</v>
      </c>
      <c r="D685" s="37" t="s">
        <v>1619</v>
      </c>
      <c r="E685" s="37">
        <v>15</v>
      </c>
      <c r="F685" s="37" t="s">
        <v>1602</v>
      </c>
      <c r="G685" s="37" t="s">
        <v>45</v>
      </c>
      <c r="H685" s="37" t="s">
        <v>36</v>
      </c>
      <c r="I685" s="37" t="s">
        <v>37</v>
      </c>
      <c r="J685" s="62">
        <v>64</v>
      </c>
      <c r="K685" s="12">
        <v>2020</v>
      </c>
      <c r="L685" s="201"/>
      <c r="M685" s="12">
        <v>15</v>
      </c>
      <c r="N685" s="12" t="s">
        <v>1230</v>
      </c>
      <c r="O685" s="12" t="s">
        <v>1230</v>
      </c>
      <c r="P685" s="12" t="s">
        <v>1592</v>
      </c>
      <c r="Q685" s="64">
        <v>0</v>
      </c>
      <c r="R685" s="64">
        <v>0</v>
      </c>
      <c r="S685" s="64">
        <v>0</v>
      </c>
      <c r="T685" s="37" t="s">
        <v>41</v>
      </c>
      <c r="U685" s="131" t="s">
        <v>2493</v>
      </c>
      <c r="V685" s="213" t="s">
        <v>539</v>
      </c>
      <c r="W685" s="214" t="s">
        <v>540</v>
      </c>
      <c r="X685" s="215" t="s">
        <v>78</v>
      </c>
    </row>
    <row r="686" spans="1:24" ht="120" hidden="1">
      <c r="A686" s="37" t="s">
        <v>1587</v>
      </c>
      <c r="B686" s="37" t="s">
        <v>1588</v>
      </c>
      <c r="C686" s="37" t="s">
        <v>1588</v>
      </c>
      <c r="D686" s="37" t="s">
        <v>1618</v>
      </c>
      <c r="E686" s="37">
        <v>15</v>
      </c>
      <c r="F686" s="37" t="s">
        <v>1602</v>
      </c>
      <c r="G686" s="37" t="s">
        <v>45</v>
      </c>
      <c r="H686" s="37" t="s">
        <v>36</v>
      </c>
      <c r="I686" s="37" t="s">
        <v>37</v>
      </c>
      <c r="J686" s="62">
        <v>64</v>
      </c>
      <c r="K686" s="12">
        <v>2020</v>
      </c>
      <c r="L686" s="201"/>
      <c r="M686" s="12">
        <v>15</v>
      </c>
      <c r="N686" s="12" t="s">
        <v>1230</v>
      </c>
      <c r="O686" s="12" t="s">
        <v>1230</v>
      </c>
      <c r="P686" s="12" t="s">
        <v>1592</v>
      </c>
      <c r="Q686" s="64">
        <v>0</v>
      </c>
      <c r="R686" s="64">
        <v>0</v>
      </c>
      <c r="S686" s="64">
        <v>0</v>
      </c>
      <c r="T686" s="37" t="s">
        <v>41</v>
      </c>
      <c r="U686" s="131" t="s">
        <v>2493</v>
      </c>
      <c r="V686" s="213" t="s">
        <v>539</v>
      </c>
      <c r="W686" s="214" t="s">
        <v>540</v>
      </c>
      <c r="X686" s="215" t="s">
        <v>78</v>
      </c>
    </row>
    <row r="687" spans="1:24" ht="71.25" hidden="1">
      <c r="A687" s="37" t="s">
        <v>1587</v>
      </c>
      <c r="B687" s="37" t="s">
        <v>1832</v>
      </c>
      <c r="C687" s="37" t="s">
        <v>1832</v>
      </c>
      <c r="D687" s="37" t="s">
        <v>1863</v>
      </c>
      <c r="E687" s="37">
        <v>12</v>
      </c>
      <c r="F687" s="37" t="s">
        <v>1865</v>
      </c>
      <c r="G687" s="131" t="s">
        <v>45</v>
      </c>
      <c r="H687" s="37" t="s">
        <v>36</v>
      </c>
      <c r="I687" s="37" t="s">
        <v>37</v>
      </c>
      <c r="J687" s="62">
        <v>30</v>
      </c>
      <c r="K687" s="12" t="s">
        <v>1230</v>
      </c>
      <c r="L687" s="201"/>
      <c r="M687" s="37">
        <v>4</v>
      </c>
      <c r="N687" s="37" t="s">
        <v>1230</v>
      </c>
      <c r="O687" s="37" t="s">
        <v>1230</v>
      </c>
      <c r="P687" s="37" t="s">
        <v>247</v>
      </c>
      <c r="Q687" s="60">
        <v>0</v>
      </c>
      <c r="R687" s="60">
        <v>0</v>
      </c>
      <c r="S687" s="60">
        <v>0</v>
      </c>
      <c r="T687" s="37" t="s">
        <v>41</v>
      </c>
      <c r="U687" s="131" t="s">
        <v>2494</v>
      </c>
      <c r="V687" s="213" t="s">
        <v>539</v>
      </c>
      <c r="W687" s="214" t="s">
        <v>540</v>
      </c>
      <c r="X687" s="215" t="s">
        <v>58</v>
      </c>
    </row>
    <row r="688" spans="1:24" ht="120" hidden="1">
      <c r="A688" s="37" t="s">
        <v>1587</v>
      </c>
      <c r="B688" s="37" t="s">
        <v>1588</v>
      </c>
      <c r="C688" s="37" t="s">
        <v>1589</v>
      </c>
      <c r="D688" s="37" t="s">
        <v>1590</v>
      </c>
      <c r="E688" s="37">
        <v>15</v>
      </c>
      <c r="F688" s="37" t="s">
        <v>1603</v>
      </c>
      <c r="G688" s="37" t="s">
        <v>45</v>
      </c>
      <c r="H688" s="37" t="s">
        <v>36</v>
      </c>
      <c r="I688" s="37" t="s">
        <v>37</v>
      </c>
      <c r="J688" s="62">
        <v>8</v>
      </c>
      <c r="K688" s="12">
        <v>2020</v>
      </c>
      <c r="L688" s="201"/>
      <c r="M688" s="12">
        <v>30</v>
      </c>
      <c r="N688" s="12" t="s">
        <v>1230</v>
      </c>
      <c r="O688" s="12" t="s">
        <v>1230</v>
      </c>
      <c r="P688" s="12" t="s">
        <v>1592</v>
      </c>
      <c r="Q688" s="64">
        <v>0</v>
      </c>
      <c r="R688" s="64">
        <v>0</v>
      </c>
      <c r="S688" s="64">
        <v>0</v>
      </c>
      <c r="T688" s="37" t="s">
        <v>41</v>
      </c>
      <c r="U688" s="131" t="s">
        <v>2493</v>
      </c>
      <c r="V688" s="213" t="s">
        <v>539</v>
      </c>
      <c r="W688" s="214" t="s">
        <v>540</v>
      </c>
      <c r="X688" s="215" t="s">
        <v>78</v>
      </c>
    </row>
    <row r="689" spans="1:24" ht="142.5" hidden="1">
      <c r="A689" s="37" t="s">
        <v>1587</v>
      </c>
      <c r="B689" s="37" t="s">
        <v>1588</v>
      </c>
      <c r="C689" s="37" t="s">
        <v>1658</v>
      </c>
      <c r="D689" s="37" t="s">
        <v>1659</v>
      </c>
      <c r="E689" s="37">
        <v>15</v>
      </c>
      <c r="F689" s="37" t="s">
        <v>1661</v>
      </c>
      <c r="G689" s="37" t="s">
        <v>45</v>
      </c>
      <c r="H689" s="37" t="s">
        <v>36</v>
      </c>
      <c r="I689" s="37" t="s">
        <v>37</v>
      </c>
      <c r="J689" s="62">
        <v>20</v>
      </c>
      <c r="K689" s="12">
        <v>2020</v>
      </c>
      <c r="L689" s="201"/>
      <c r="M689" s="12">
        <v>30</v>
      </c>
      <c r="N689" s="12" t="s">
        <v>1230</v>
      </c>
      <c r="O689" s="12" t="s">
        <v>1230</v>
      </c>
      <c r="P689" s="12" t="s">
        <v>1592</v>
      </c>
      <c r="Q689" s="64">
        <v>0</v>
      </c>
      <c r="R689" s="64">
        <v>0</v>
      </c>
      <c r="S689" s="64">
        <v>0</v>
      </c>
      <c r="T689" s="37" t="s">
        <v>41</v>
      </c>
      <c r="U689" s="131" t="s">
        <v>2493</v>
      </c>
      <c r="V689" s="213" t="s">
        <v>539</v>
      </c>
      <c r="W689" s="214" t="s">
        <v>540</v>
      </c>
      <c r="X689" s="215" t="s">
        <v>78</v>
      </c>
    </row>
    <row r="690" spans="1:24" ht="99.75" hidden="1">
      <c r="A690" s="37" t="s">
        <v>1587</v>
      </c>
      <c r="B690" s="37" t="s">
        <v>1588</v>
      </c>
      <c r="C690" s="37" t="s">
        <v>1588</v>
      </c>
      <c r="D690" s="37" t="s">
        <v>1621</v>
      </c>
      <c r="E690" s="37">
        <v>15</v>
      </c>
      <c r="F690" s="12" t="s">
        <v>1622</v>
      </c>
      <c r="G690" s="12" t="s">
        <v>45</v>
      </c>
      <c r="H690" s="37" t="s">
        <v>36</v>
      </c>
      <c r="I690" s="37" t="s">
        <v>37</v>
      </c>
      <c r="J690" s="62">
        <v>16</v>
      </c>
      <c r="K690" s="12">
        <v>2020</v>
      </c>
      <c r="L690" s="201"/>
      <c r="M690" s="12">
        <v>10</v>
      </c>
      <c r="N690" s="12" t="s">
        <v>1230</v>
      </c>
      <c r="O690" s="12" t="s">
        <v>1230</v>
      </c>
      <c r="P690" s="12" t="s">
        <v>1592</v>
      </c>
      <c r="Q690" s="64">
        <v>0</v>
      </c>
      <c r="R690" s="64">
        <v>0</v>
      </c>
      <c r="S690" s="64">
        <v>0</v>
      </c>
      <c r="T690" s="37" t="s">
        <v>41</v>
      </c>
      <c r="U690" s="131" t="s">
        <v>2495</v>
      </c>
      <c r="V690" s="131" t="s">
        <v>336</v>
      </c>
      <c r="W690" s="131" t="s">
        <v>1623</v>
      </c>
      <c r="X690" s="215" t="s">
        <v>78</v>
      </c>
    </row>
    <row r="691" spans="1:24" ht="57" hidden="1">
      <c r="A691" s="37" t="s">
        <v>1587</v>
      </c>
      <c r="B691" s="37" t="s">
        <v>1935</v>
      </c>
      <c r="C691" s="37" t="s">
        <v>2001</v>
      </c>
      <c r="D691" s="37" t="s">
        <v>2002</v>
      </c>
      <c r="E691" s="37">
        <v>10</v>
      </c>
      <c r="F691" s="37" t="s">
        <v>1938</v>
      </c>
      <c r="G691" s="37" t="s">
        <v>45</v>
      </c>
      <c r="H691" s="37" t="s">
        <v>36</v>
      </c>
      <c r="I691" s="37" t="s">
        <v>37</v>
      </c>
      <c r="J691" s="62">
        <v>40</v>
      </c>
      <c r="K691" s="37" t="s">
        <v>1230</v>
      </c>
      <c r="L691" s="201"/>
      <c r="M691" s="37">
        <v>10</v>
      </c>
      <c r="N691" s="37" t="s">
        <v>1230</v>
      </c>
      <c r="O691" s="37" t="s">
        <v>1230</v>
      </c>
      <c r="P691" s="37" t="s">
        <v>1955</v>
      </c>
      <c r="Q691" s="60">
        <v>0</v>
      </c>
      <c r="R691" s="60">
        <v>0</v>
      </c>
      <c r="S691" s="60">
        <v>0</v>
      </c>
      <c r="T691" s="37" t="s">
        <v>41</v>
      </c>
      <c r="U691" s="131" t="s">
        <v>2496</v>
      </c>
      <c r="V691" s="216" t="s">
        <v>184</v>
      </c>
      <c r="W691" s="216" t="s">
        <v>248</v>
      </c>
      <c r="X691" s="215" t="s">
        <v>58</v>
      </c>
    </row>
    <row r="692" spans="1:24" ht="57" hidden="1">
      <c r="A692" s="37" t="s">
        <v>1587</v>
      </c>
      <c r="B692" s="37" t="s">
        <v>1935</v>
      </c>
      <c r="C692" s="37" t="s">
        <v>1936</v>
      </c>
      <c r="D692" s="37" t="s">
        <v>1937</v>
      </c>
      <c r="E692" s="37">
        <v>15</v>
      </c>
      <c r="F692" s="37" t="s">
        <v>1938</v>
      </c>
      <c r="G692" s="37" t="s">
        <v>45</v>
      </c>
      <c r="H692" s="37" t="s">
        <v>36</v>
      </c>
      <c r="I692" s="37" t="s">
        <v>37</v>
      </c>
      <c r="J692" s="62">
        <v>40</v>
      </c>
      <c r="K692" s="37" t="s">
        <v>1230</v>
      </c>
      <c r="L692" s="201"/>
      <c r="M692" s="37">
        <v>10</v>
      </c>
      <c r="N692" s="37" t="s">
        <v>1230</v>
      </c>
      <c r="O692" s="37" t="s">
        <v>1230</v>
      </c>
      <c r="P692" s="37" t="s">
        <v>1939</v>
      </c>
      <c r="Q692" s="60">
        <v>0</v>
      </c>
      <c r="R692" s="60">
        <v>0</v>
      </c>
      <c r="S692" s="60">
        <v>0</v>
      </c>
      <c r="T692" s="37" t="s">
        <v>41</v>
      </c>
      <c r="U692" s="131" t="s">
        <v>2496</v>
      </c>
      <c r="V692" s="216" t="s">
        <v>184</v>
      </c>
      <c r="W692" s="216" t="s">
        <v>248</v>
      </c>
      <c r="X692" s="215" t="s">
        <v>58</v>
      </c>
    </row>
    <row r="693" spans="1:24" ht="57" hidden="1">
      <c r="A693" s="37" t="s">
        <v>1587</v>
      </c>
      <c r="B693" s="37" t="s">
        <v>1727</v>
      </c>
      <c r="C693" s="37" t="s">
        <v>1680</v>
      </c>
      <c r="D693" s="37" t="s">
        <v>1710</v>
      </c>
      <c r="E693" s="37">
        <v>15</v>
      </c>
      <c r="F693" s="12" t="s">
        <v>1711</v>
      </c>
      <c r="G693" s="12" t="s">
        <v>45</v>
      </c>
      <c r="H693" s="12" t="s">
        <v>36</v>
      </c>
      <c r="I693" s="12" t="s">
        <v>37</v>
      </c>
      <c r="J693" s="62">
        <v>30</v>
      </c>
      <c r="K693" s="37" t="s">
        <v>1712</v>
      </c>
      <c r="L693" s="201"/>
      <c r="M693" s="37">
        <v>1</v>
      </c>
      <c r="N693" s="37">
        <v>2112196</v>
      </c>
      <c r="O693" s="37" t="s">
        <v>1716</v>
      </c>
      <c r="P693" s="37" t="s">
        <v>40</v>
      </c>
      <c r="Q693" s="60">
        <v>0</v>
      </c>
      <c r="R693" s="60">
        <v>0</v>
      </c>
      <c r="S693" s="60">
        <v>0</v>
      </c>
      <c r="T693" s="37" t="s">
        <v>41</v>
      </c>
      <c r="U693" s="131" t="s">
        <v>2497</v>
      </c>
      <c r="V693" s="131" t="s">
        <v>92</v>
      </c>
      <c r="W693" s="131" t="s">
        <v>93</v>
      </c>
      <c r="X693" s="219" t="s">
        <v>50</v>
      </c>
    </row>
    <row r="694" spans="1:24" ht="57" hidden="1">
      <c r="A694" s="37" t="s">
        <v>1587</v>
      </c>
      <c r="B694" s="37" t="s">
        <v>1680</v>
      </c>
      <c r="C694" s="37" t="s">
        <v>1709</v>
      </c>
      <c r="D694" s="37" t="s">
        <v>1710</v>
      </c>
      <c r="E694" s="37">
        <v>15</v>
      </c>
      <c r="F694" s="12" t="s">
        <v>1711</v>
      </c>
      <c r="G694" s="12" t="s">
        <v>45</v>
      </c>
      <c r="H694" s="12" t="s">
        <v>36</v>
      </c>
      <c r="I694" s="12" t="s">
        <v>37</v>
      </c>
      <c r="J694" s="62">
        <v>30</v>
      </c>
      <c r="K694" s="37" t="s">
        <v>1712</v>
      </c>
      <c r="L694" s="201"/>
      <c r="M694" s="37">
        <v>1</v>
      </c>
      <c r="N694" s="37">
        <v>1567999</v>
      </c>
      <c r="O694" s="37" t="s">
        <v>1708</v>
      </c>
      <c r="P694" s="37" t="s">
        <v>107</v>
      </c>
      <c r="Q694" s="60">
        <v>0</v>
      </c>
      <c r="R694" s="60">
        <v>0</v>
      </c>
      <c r="S694" s="60">
        <v>0</v>
      </c>
      <c r="T694" s="37" t="s">
        <v>41</v>
      </c>
      <c r="U694" s="131" t="s">
        <v>2497</v>
      </c>
      <c r="V694" s="131" t="s">
        <v>92</v>
      </c>
      <c r="W694" s="131" t="s">
        <v>93</v>
      </c>
      <c r="X694" s="219" t="s">
        <v>50</v>
      </c>
    </row>
    <row r="695" spans="1:24" ht="142.5" hidden="1">
      <c r="A695" s="37" t="s">
        <v>1587</v>
      </c>
      <c r="B695" s="37" t="s">
        <v>1935</v>
      </c>
      <c r="C695" s="37" t="s">
        <v>1936</v>
      </c>
      <c r="D695" s="37" t="s">
        <v>1940</v>
      </c>
      <c r="E695" s="37">
        <v>15</v>
      </c>
      <c r="F695" s="37" t="s">
        <v>1941</v>
      </c>
      <c r="G695" s="37" t="s">
        <v>45</v>
      </c>
      <c r="H695" s="37" t="s">
        <v>36</v>
      </c>
      <c r="I695" s="37" t="s">
        <v>46</v>
      </c>
      <c r="J695" s="62">
        <v>12</v>
      </c>
      <c r="K695" s="37" t="s">
        <v>1942</v>
      </c>
      <c r="L695" s="201"/>
      <c r="M695" s="37">
        <v>11</v>
      </c>
      <c r="N695" s="37" t="s">
        <v>1230</v>
      </c>
      <c r="O695" s="37" t="s">
        <v>1230</v>
      </c>
      <c r="P695" s="37" t="s">
        <v>1943</v>
      </c>
      <c r="Q695" s="60">
        <v>870</v>
      </c>
      <c r="R695" s="60">
        <v>0</v>
      </c>
      <c r="S695" s="280">
        <f>Tabela2124[[#This Row],[CUSTO INDIVIDUAL INSCRIÇÃO]]*Tabela2124[[#This Row],[QUANTIDADE DE SERVIDORES]]</f>
        <v>9570</v>
      </c>
      <c r="T695" s="37" t="s">
        <v>41</v>
      </c>
      <c r="U695" s="131" t="s">
        <v>2498</v>
      </c>
      <c r="V695" s="131" t="s">
        <v>184</v>
      </c>
      <c r="W695" s="131" t="s">
        <v>706</v>
      </c>
      <c r="X695" s="215" t="s">
        <v>78</v>
      </c>
    </row>
    <row r="696" spans="1:24" ht="142.5" hidden="1">
      <c r="A696" s="37" t="s">
        <v>1587</v>
      </c>
      <c r="B696" s="37" t="s">
        <v>1935</v>
      </c>
      <c r="C696" s="37" t="s">
        <v>1936</v>
      </c>
      <c r="D696" s="37" t="s">
        <v>1944</v>
      </c>
      <c r="E696" s="37">
        <v>15</v>
      </c>
      <c r="F696" s="37" t="s">
        <v>1945</v>
      </c>
      <c r="G696" s="37" t="s">
        <v>45</v>
      </c>
      <c r="H696" s="37" t="s">
        <v>36</v>
      </c>
      <c r="I696" s="37" t="s">
        <v>46</v>
      </c>
      <c r="J696" s="62">
        <v>16</v>
      </c>
      <c r="K696" s="37" t="s">
        <v>1946</v>
      </c>
      <c r="L696" s="201"/>
      <c r="M696" s="37">
        <v>11</v>
      </c>
      <c r="N696" s="37" t="s">
        <v>1230</v>
      </c>
      <c r="O696" s="37" t="s">
        <v>1230</v>
      </c>
      <c r="P696" s="37" t="s">
        <v>1943</v>
      </c>
      <c r="Q696" s="60">
        <v>570</v>
      </c>
      <c r="R696" s="60">
        <v>0</v>
      </c>
      <c r="S696" s="280">
        <f>Tabela2124[[#This Row],[CUSTO INDIVIDUAL INSCRIÇÃO]]*Tabela2124[[#This Row],[QUANTIDADE DE SERVIDORES]]</f>
        <v>6270</v>
      </c>
      <c r="T696" s="37" t="s">
        <v>41</v>
      </c>
      <c r="U696" s="131" t="s">
        <v>2498</v>
      </c>
      <c r="V696" s="131" t="s">
        <v>184</v>
      </c>
      <c r="W696" s="131" t="s">
        <v>706</v>
      </c>
      <c r="X696" s="215" t="s">
        <v>78</v>
      </c>
    </row>
    <row r="697" spans="1:24" ht="135" hidden="1">
      <c r="A697" s="37" t="s">
        <v>1587</v>
      </c>
      <c r="B697" s="37" t="s">
        <v>1588</v>
      </c>
      <c r="C697" s="37" t="s">
        <v>1608</v>
      </c>
      <c r="D697" s="37" t="s">
        <v>1611</v>
      </c>
      <c r="E697" s="37">
        <v>15</v>
      </c>
      <c r="F697" s="37" t="s">
        <v>1612</v>
      </c>
      <c r="G697" s="37" t="s">
        <v>45</v>
      </c>
      <c r="H697" s="37" t="s">
        <v>36</v>
      </c>
      <c r="I697" s="37" t="s">
        <v>37</v>
      </c>
      <c r="J697" s="62">
        <v>40</v>
      </c>
      <c r="K697" s="12">
        <v>2020</v>
      </c>
      <c r="L697" s="201"/>
      <c r="M697" s="12">
        <v>25</v>
      </c>
      <c r="N697" s="12" t="s">
        <v>1230</v>
      </c>
      <c r="O697" s="12" t="s">
        <v>1230</v>
      </c>
      <c r="P697" s="12" t="s">
        <v>1592</v>
      </c>
      <c r="Q697" s="64">
        <v>0</v>
      </c>
      <c r="R697" s="64">
        <v>0</v>
      </c>
      <c r="S697" s="64">
        <v>0</v>
      </c>
      <c r="T697" s="37" t="s">
        <v>41</v>
      </c>
      <c r="U697" s="131" t="s">
        <v>2499</v>
      </c>
      <c r="V697" s="131" t="s">
        <v>336</v>
      </c>
      <c r="W697" s="131" t="s">
        <v>1613</v>
      </c>
      <c r="X697" s="215" t="s">
        <v>78</v>
      </c>
    </row>
    <row r="698" spans="1:24" ht="114" hidden="1">
      <c r="A698" s="37" t="s">
        <v>1587</v>
      </c>
      <c r="B698" s="37" t="s">
        <v>1680</v>
      </c>
      <c r="C698" s="37" t="s">
        <v>1681</v>
      </c>
      <c r="D698" s="37" t="s">
        <v>1682</v>
      </c>
      <c r="E698" s="37">
        <v>15</v>
      </c>
      <c r="F698" s="37" t="s">
        <v>1683</v>
      </c>
      <c r="G698" s="37" t="s">
        <v>45</v>
      </c>
      <c r="H698" s="37" t="s">
        <v>36</v>
      </c>
      <c r="I698" s="37" t="s">
        <v>37</v>
      </c>
      <c r="J698" s="62">
        <v>20</v>
      </c>
      <c r="K698" s="12" t="s">
        <v>1684</v>
      </c>
      <c r="L698" s="201"/>
      <c r="M698" s="37">
        <v>1</v>
      </c>
      <c r="N698" s="37">
        <v>1445351</v>
      </c>
      <c r="O698" s="37" t="s">
        <v>1685</v>
      </c>
      <c r="P698" s="37" t="s">
        <v>162</v>
      </c>
      <c r="Q698" s="60">
        <v>0</v>
      </c>
      <c r="R698" s="60">
        <v>1750</v>
      </c>
      <c r="S698" s="60">
        <v>1750</v>
      </c>
      <c r="T698" s="37" t="s">
        <v>41</v>
      </c>
      <c r="U698" s="131" t="s">
        <v>2500</v>
      </c>
      <c r="V698" s="210" t="s">
        <v>148</v>
      </c>
      <c r="W698" s="210" t="s">
        <v>225</v>
      </c>
      <c r="X698" s="215" t="s">
        <v>58</v>
      </c>
    </row>
    <row r="699" spans="1:24" ht="114" hidden="1">
      <c r="A699" s="37" t="s">
        <v>1587</v>
      </c>
      <c r="B699" s="37" t="s">
        <v>1680</v>
      </c>
      <c r="C699" s="37" t="s">
        <v>1681</v>
      </c>
      <c r="D699" s="37" t="s">
        <v>1682</v>
      </c>
      <c r="E699" s="37">
        <v>15</v>
      </c>
      <c r="F699" s="37" t="s">
        <v>1683</v>
      </c>
      <c r="G699" s="37" t="s">
        <v>45</v>
      </c>
      <c r="H699" s="37" t="s">
        <v>36</v>
      </c>
      <c r="I699" s="37" t="s">
        <v>37</v>
      </c>
      <c r="J699" s="62">
        <v>20</v>
      </c>
      <c r="K699" s="12" t="s">
        <v>1684</v>
      </c>
      <c r="L699" s="201"/>
      <c r="M699" s="37">
        <v>1</v>
      </c>
      <c r="N699" s="37">
        <v>1492970</v>
      </c>
      <c r="O699" s="37" t="s">
        <v>1686</v>
      </c>
      <c r="P699" s="37" t="s">
        <v>162</v>
      </c>
      <c r="Q699" s="60">
        <v>0</v>
      </c>
      <c r="R699" s="60">
        <v>1750</v>
      </c>
      <c r="S699" s="60">
        <v>1750</v>
      </c>
      <c r="T699" s="37" t="s">
        <v>41</v>
      </c>
      <c r="U699" s="131" t="s">
        <v>2501</v>
      </c>
      <c r="V699" s="210" t="s">
        <v>148</v>
      </c>
      <c r="W699" s="210" t="s">
        <v>225</v>
      </c>
      <c r="X699" s="215" t="s">
        <v>58</v>
      </c>
    </row>
    <row r="700" spans="1:24" ht="114" hidden="1">
      <c r="A700" s="37" t="s">
        <v>1587</v>
      </c>
      <c r="B700" s="37" t="s">
        <v>1680</v>
      </c>
      <c r="C700" s="37" t="s">
        <v>1680</v>
      </c>
      <c r="D700" s="37" t="s">
        <v>1682</v>
      </c>
      <c r="E700" s="37">
        <v>15</v>
      </c>
      <c r="F700" s="37" t="s">
        <v>1683</v>
      </c>
      <c r="G700" s="37" t="s">
        <v>45</v>
      </c>
      <c r="H700" s="37" t="s">
        <v>36</v>
      </c>
      <c r="I700" s="37" t="s">
        <v>37</v>
      </c>
      <c r="J700" s="62">
        <v>20</v>
      </c>
      <c r="K700" s="12" t="s">
        <v>1684</v>
      </c>
      <c r="L700" s="201"/>
      <c r="M700" s="37">
        <v>1</v>
      </c>
      <c r="N700" s="37">
        <v>1570487</v>
      </c>
      <c r="O700" s="37" t="s">
        <v>1699</v>
      </c>
      <c r="P700" s="37" t="s">
        <v>162</v>
      </c>
      <c r="Q700" s="60">
        <v>0</v>
      </c>
      <c r="R700" s="60">
        <v>1750</v>
      </c>
      <c r="S700" s="60">
        <v>1750</v>
      </c>
      <c r="T700" s="37" t="s">
        <v>41</v>
      </c>
      <c r="U700" s="131" t="s">
        <v>2500</v>
      </c>
      <c r="V700" s="210" t="s">
        <v>148</v>
      </c>
      <c r="W700" s="210" t="s">
        <v>225</v>
      </c>
      <c r="X700" s="215" t="s">
        <v>58</v>
      </c>
    </row>
    <row r="701" spans="1:24" ht="105" hidden="1">
      <c r="A701" s="37" t="s">
        <v>1587</v>
      </c>
      <c r="B701" s="37" t="s">
        <v>1680</v>
      </c>
      <c r="C701" s="37" t="s">
        <v>1680</v>
      </c>
      <c r="D701" s="37" t="s">
        <v>1713</v>
      </c>
      <c r="E701" s="37">
        <v>10</v>
      </c>
      <c r="F701" s="37" t="s">
        <v>1714</v>
      </c>
      <c r="G701" s="37" t="s">
        <v>35</v>
      </c>
      <c r="H701" s="37" t="s">
        <v>36</v>
      </c>
      <c r="I701" s="37" t="s">
        <v>37</v>
      </c>
      <c r="J701" s="62">
        <v>24</v>
      </c>
      <c r="K701" s="12" t="s">
        <v>408</v>
      </c>
      <c r="L701" s="201"/>
      <c r="M701" s="37">
        <v>1</v>
      </c>
      <c r="N701" s="37">
        <v>1486018</v>
      </c>
      <c r="O701" s="37" t="s">
        <v>1715</v>
      </c>
      <c r="P701" s="37" t="s">
        <v>162</v>
      </c>
      <c r="Q701" s="60">
        <v>0</v>
      </c>
      <c r="R701" s="60">
        <v>1750</v>
      </c>
      <c r="S701" s="60">
        <v>1750</v>
      </c>
      <c r="T701" s="37" t="s">
        <v>41</v>
      </c>
      <c r="U701" s="131" t="s">
        <v>2500</v>
      </c>
      <c r="V701" s="210" t="s">
        <v>148</v>
      </c>
      <c r="W701" s="210" t="s">
        <v>225</v>
      </c>
      <c r="X701" s="215" t="s">
        <v>58</v>
      </c>
    </row>
    <row r="702" spans="1:24" ht="142.5" hidden="1">
      <c r="A702" s="37" t="s">
        <v>1587</v>
      </c>
      <c r="B702" s="37" t="s">
        <v>1680</v>
      </c>
      <c r="C702" s="37" t="s">
        <v>1681</v>
      </c>
      <c r="D702" s="37" t="s">
        <v>1687</v>
      </c>
      <c r="E702" s="37">
        <v>10</v>
      </c>
      <c r="F702" s="37" t="s">
        <v>1688</v>
      </c>
      <c r="G702" s="37" t="s">
        <v>45</v>
      </c>
      <c r="H702" s="37" t="s">
        <v>36</v>
      </c>
      <c r="I702" s="37" t="s">
        <v>37</v>
      </c>
      <c r="J702" s="62">
        <v>24</v>
      </c>
      <c r="K702" s="12" t="s">
        <v>408</v>
      </c>
      <c r="L702" s="201"/>
      <c r="M702" s="37">
        <v>1</v>
      </c>
      <c r="N702" s="37">
        <v>1491409</v>
      </c>
      <c r="O702" s="37" t="s">
        <v>1689</v>
      </c>
      <c r="P702" s="37" t="s">
        <v>162</v>
      </c>
      <c r="Q702" s="60">
        <v>0</v>
      </c>
      <c r="R702" s="60">
        <v>1750</v>
      </c>
      <c r="S702" s="60">
        <v>1750</v>
      </c>
      <c r="T702" s="37" t="s">
        <v>41</v>
      </c>
      <c r="U702" s="131" t="s">
        <v>2500</v>
      </c>
      <c r="V702" s="210" t="s">
        <v>148</v>
      </c>
      <c r="W702" s="210" t="s">
        <v>225</v>
      </c>
      <c r="X702" s="215" t="s">
        <v>58</v>
      </c>
    </row>
    <row r="703" spans="1:24" ht="142.5" hidden="1">
      <c r="A703" s="37" t="s">
        <v>1587</v>
      </c>
      <c r="B703" s="37" t="s">
        <v>1680</v>
      </c>
      <c r="C703" s="37" t="s">
        <v>1681</v>
      </c>
      <c r="D703" s="37" t="s">
        <v>1687</v>
      </c>
      <c r="E703" s="37">
        <v>10</v>
      </c>
      <c r="F703" s="37" t="s">
        <v>1688</v>
      </c>
      <c r="G703" s="37" t="s">
        <v>35</v>
      </c>
      <c r="H703" s="37" t="s">
        <v>36</v>
      </c>
      <c r="I703" s="37" t="s">
        <v>37</v>
      </c>
      <c r="J703" s="62">
        <v>24</v>
      </c>
      <c r="K703" s="12" t="s">
        <v>408</v>
      </c>
      <c r="L703" s="201"/>
      <c r="M703" s="37">
        <v>1</v>
      </c>
      <c r="N703" s="37">
        <v>2322859</v>
      </c>
      <c r="O703" s="37" t="s">
        <v>1690</v>
      </c>
      <c r="P703" s="37" t="s">
        <v>162</v>
      </c>
      <c r="Q703" s="60">
        <v>0</v>
      </c>
      <c r="R703" s="60">
        <v>1750</v>
      </c>
      <c r="S703" s="60">
        <v>1750</v>
      </c>
      <c r="T703" s="37" t="s">
        <v>41</v>
      </c>
      <c r="U703" s="131" t="s">
        <v>2500</v>
      </c>
      <c r="V703" s="210" t="s">
        <v>148</v>
      </c>
      <c r="W703" s="210" t="s">
        <v>225</v>
      </c>
      <c r="X703" s="215" t="s">
        <v>58</v>
      </c>
    </row>
    <row r="704" spans="1:24" ht="142.5" hidden="1">
      <c r="A704" s="37" t="s">
        <v>1587</v>
      </c>
      <c r="B704" s="37" t="s">
        <v>1680</v>
      </c>
      <c r="C704" s="37" t="s">
        <v>1680</v>
      </c>
      <c r="D704" s="37" t="s">
        <v>1687</v>
      </c>
      <c r="E704" s="37">
        <v>10</v>
      </c>
      <c r="F704" s="37" t="s">
        <v>1688</v>
      </c>
      <c r="G704" s="37" t="s">
        <v>45</v>
      </c>
      <c r="H704" s="37" t="s">
        <v>36</v>
      </c>
      <c r="I704" s="37" t="s">
        <v>37</v>
      </c>
      <c r="J704" s="62">
        <v>24</v>
      </c>
      <c r="K704" s="12" t="s">
        <v>408</v>
      </c>
      <c r="L704" s="201"/>
      <c r="M704" s="37">
        <v>1</v>
      </c>
      <c r="N704" s="37">
        <v>2112196</v>
      </c>
      <c r="O704" s="37" t="s">
        <v>1716</v>
      </c>
      <c r="P704" s="37" t="s">
        <v>40</v>
      </c>
      <c r="Q704" s="60">
        <v>0</v>
      </c>
      <c r="R704" s="60">
        <v>1750</v>
      </c>
      <c r="S704" s="60">
        <v>1750</v>
      </c>
      <c r="T704" s="37" t="s">
        <v>41</v>
      </c>
      <c r="U704" s="131" t="s">
        <v>2500</v>
      </c>
      <c r="V704" s="210" t="s">
        <v>148</v>
      </c>
      <c r="W704" s="210" t="s">
        <v>225</v>
      </c>
      <c r="X704" s="215" t="s">
        <v>58</v>
      </c>
    </row>
    <row r="705" spans="1:24" ht="71.25" hidden="1">
      <c r="A705" s="37" t="s">
        <v>1587</v>
      </c>
      <c r="B705" s="37" t="s">
        <v>1935</v>
      </c>
      <c r="C705" s="37" t="s">
        <v>1936</v>
      </c>
      <c r="D705" s="37" t="s">
        <v>1947</v>
      </c>
      <c r="E705" s="37">
        <v>15</v>
      </c>
      <c r="F705" s="37" t="s">
        <v>1038</v>
      </c>
      <c r="G705" s="37" t="s">
        <v>45</v>
      </c>
      <c r="H705" s="37" t="s">
        <v>36</v>
      </c>
      <c r="I705" s="37" t="s">
        <v>37</v>
      </c>
      <c r="J705" s="62"/>
      <c r="K705" s="37" t="s">
        <v>1230</v>
      </c>
      <c r="L705" s="201"/>
      <c r="M705" s="37">
        <v>10</v>
      </c>
      <c r="N705" s="37" t="s">
        <v>1230</v>
      </c>
      <c r="O705" s="37" t="s">
        <v>1230</v>
      </c>
      <c r="P705" s="37" t="s">
        <v>1948</v>
      </c>
      <c r="Q705" s="60">
        <v>0</v>
      </c>
      <c r="R705" s="60">
        <v>0</v>
      </c>
      <c r="S705" s="60">
        <v>0</v>
      </c>
      <c r="T705" s="37" t="s">
        <v>41</v>
      </c>
      <c r="U705" s="131" t="s">
        <v>2497</v>
      </c>
      <c r="V705" s="221" t="s">
        <v>48</v>
      </c>
      <c r="W705" s="221" t="s">
        <v>163</v>
      </c>
      <c r="X705" s="219" t="s">
        <v>50</v>
      </c>
    </row>
    <row r="706" spans="1:24" ht="85.5" hidden="1">
      <c r="A706" s="37" t="s">
        <v>1587</v>
      </c>
      <c r="B706" s="37" t="s">
        <v>1935</v>
      </c>
      <c r="C706" s="37" t="s">
        <v>2001</v>
      </c>
      <c r="D706" s="37" t="s">
        <v>1947</v>
      </c>
      <c r="E706" s="37">
        <v>15</v>
      </c>
      <c r="F706" s="37" t="s">
        <v>2003</v>
      </c>
      <c r="G706" s="37" t="s">
        <v>45</v>
      </c>
      <c r="H706" s="37" t="s">
        <v>36</v>
      </c>
      <c r="I706" s="37" t="s">
        <v>37</v>
      </c>
      <c r="J706" s="62"/>
      <c r="K706" s="37" t="s">
        <v>1230</v>
      </c>
      <c r="L706" s="201"/>
      <c r="M706" s="37">
        <v>10</v>
      </c>
      <c r="N706" s="37" t="s">
        <v>1230</v>
      </c>
      <c r="O706" s="37" t="s">
        <v>1230</v>
      </c>
      <c r="P706" s="37" t="s">
        <v>1175</v>
      </c>
      <c r="Q706" s="60">
        <v>0</v>
      </c>
      <c r="R706" s="60">
        <v>0</v>
      </c>
      <c r="S706" s="60">
        <v>0</v>
      </c>
      <c r="T706" s="37" t="s">
        <v>41</v>
      </c>
      <c r="U706" s="131" t="s">
        <v>2497</v>
      </c>
      <c r="V706" s="221" t="s">
        <v>48</v>
      </c>
      <c r="W706" s="221" t="s">
        <v>163</v>
      </c>
      <c r="X706" s="219" t="s">
        <v>50</v>
      </c>
    </row>
    <row r="707" spans="1:24" ht="128.25" hidden="1">
      <c r="A707" s="37" t="s">
        <v>1587</v>
      </c>
      <c r="B707" s="37" t="s">
        <v>1891</v>
      </c>
      <c r="C707" s="37" t="s">
        <v>1891</v>
      </c>
      <c r="D707" s="37" t="s">
        <v>1934</v>
      </c>
      <c r="E707" s="37">
        <v>20</v>
      </c>
      <c r="F707" s="37" t="s">
        <v>44</v>
      </c>
      <c r="G707" s="37" t="s">
        <v>45</v>
      </c>
      <c r="H707" s="37" t="s">
        <v>36</v>
      </c>
      <c r="I707" s="37" t="s">
        <v>37</v>
      </c>
      <c r="J707" s="62">
        <v>40</v>
      </c>
      <c r="K707" s="12" t="s">
        <v>1230</v>
      </c>
      <c r="L707" s="201"/>
      <c r="M707" s="37">
        <v>16</v>
      </c>
      <c r="N707" s="37" t="s">
        <v>1230</v>
      </c>
      <c r="O707" s="37" t="s">
        <v>1230</v>
      </c>
      <c r="P707" s="37" t="s">
        <v>247</v>
      </c>
      <c r="Q707" s="60">
        <v>0</v>
      </c>
      <c r="R707" s="60">
        <v>0</v>
      </c>
      <c r="S707" s="60">
        <v>0</v>
      </c>
      <c r="T707" s="37" t="s">
        <v>41</v>
      </c>
      <c r="U707" s="37" t="s">
        <v>2502</v>
      </c>
      <c r="V707" s="131" t="s">
        <v>48</v>
      </c>
      <c r="W707" s="131" t="s">
        <v>49</v>
      </c>
      <c r="X707" s="215" t="s">
        <v>78</v>
      </c>
    </row>
    <row r="708" spans="1:24" ht="85.5" hidden="1">
      <c r="A708" s="37" t="s">
        <v>1587</v>
      </c>
      <c r="B708" s="37" t="s">
        <v>1588</v>
      </c>
      <c r="C708" s="37" t="s">
        <v>1588</v>
      </c>
      <c r="D708" s="37" t="s">
        <v>1624</v>
      </c>
      <c r="E708" s="37">
        <v>15</v>
      </c>
      <c r="F708" s="37" t="s">
        <v>1625</v>
      </c>
      <c r="G708" s="37" t="s">
        <v>45</v>
      </c>
      <c r="H708" s="37" t="s">
        <v>36</v>
      </c>
      <c r="I708" s="37" t="s">
        <v>46</v>
      </c>
      <c r="J708" s="62">
        <v>108</v>
      </c>
      <c r="K708" s="12">
        <v>2020</v>
      </c>
      <c r="L708" s="201"/>
      <c r="M708" s="12">
        <v>15</v>
      </c>
      <c r="N708" s="12" t="s">
        <v>1230</v>
      </c>
      <c r="O708" s="12" t="s">
        <v>1230</v>
      </c>
      <c r="P708" s="12" t="s">
        <v>1592</v>
      </c>
      <c r="Q708" s="64">
        <v>0</v>
      </c>
      <c r="R708" s="64">
        <v>0</v>
      </c>
      <c r="S708" s="64">
        <v>0</v>
      </c>
      <c r="T708" s="37" t="s">
        <v>41</v>
      </c>
      <c r="U708" s="131" t="s">
        <v>2503</v>
      </c>
      <c r="V708" s="131" t="s">
        <v>176</v>
      </c>
      <c r="W708" s="131" t="s">
        <v>177</v>
      </c>
      <c r="X708" s="219" t="s">
        <v>50</v>
      </c>
    </row>
    <row r="709" spans="1:24" ht="114" hidden="1">
      <c r="A709" s="37" t="s">
        <v>1587</v>
      </c>
      <c r="B709" s="37" t="s">
        <v>1588</v>
      </c>
      <c r="C709" s="37" t="s">
        <v>1588</v>
      </c>
      <c r="D709" s="37" t="s">
        <v>1619</v>
      </c>
      <c r="E709" s="37">
        <v>15</v>
      </c>
      <c r="F709" s="37" t="s">
        <v>1625</v>
      </c>
      <c r="G709" s="37" t="s">
        <v>45</v>
      </c>
      <c r="H709" s="37" t="s">
        <v>36</v>
      </c>
      <c r="I709" s="37" t="s">
        <v>46</v>
      </c>
      <c r="J709" s="62">
        <v>108</v>
      </c>
      <c r="K709" s="12">
        <v>2020</v>
      </c>
      <c r="L709" s="201"/>
      <c r="M709" s="12">
        <v>15</v>
      </c>
      <c r="N709" s="12" t="s">
        <v>1230</v>
      </c>
      <c r="O709" s="12" t="s">
        <v>1230</v>
      </c>
      <c r="P709" s="12" t="s">
        <v>1592</v>
      </c>
      <c r="Q709" s="64">
        <v>0</v>
      </c>
      <c r="R709" s="64">
        <v>0</v>
      </c>
      <c r="S709" s="64">
        <v>0</v>
      </c>
      <c r="T709" s="37" t="s">
        <v>41</v>
      </c>
      <c r="U709" s="131" t="s">
        <v>2503</v>
      </c>
      <c r="V709" s="131" t="s">
        <v>176</v>
      </c>
      <c r="W709" s="131" t="s">
        <v>177</v>
      </c>
      <c r="X709" s="219" t="s">
        <v>50</v>
      </c>
    </row>
    <row r="710" spans="1:24" ht="57" hidden="1">
      <c r="A710" s="37" t="s">
        <v>1587</v>
      </c>
      <c r="B710" s="37" t="s">
        <v>1832</v>
      </c>
      <c r="C710" s="37" t="s">
        <v>1832</v>
      </c>
      <c r="D710" s="37" t="s">
        <v>1866</v>
      </c>
      <c r="E710" s="37">
        <v>10</v>
      </c>
      <c r="F710" s="37" t="s">
        <v>1867</v>
      </c>
      <c r="G710" s="37" t="s">
        <v>45</v>
      </c>
      <c r="H710" s="37" t="s">
        <v>36</v>
      </c>
      <c r="I710" s="37" t="s">
        <v>46</v>
      </c>
      <c r="J710" s="62">
        <v>40</v>
      </c>
      <c r="K710" s="12" t="s">
        <v>1230</v>
      </c>
      <c r="L710" s="201"/>
      <c r="M710" s="37">
        <v>5</v>
      </c>
      <c r="N710" s="37" t="s">
        <v>1230</v>
      </c>
      <c r="O710" s="37" t="s">
        <v>1230</v>
      </c>
      <c r="P710" s="37" t="s">
        <v>247</v>
      </c>
      <c r="Q710" s="60">
        <v>0</v>
      </c>
      <c r="R710" s="60">
        <v>0</v>
      </c>
      <c r="S710" s="60">
        <v>0</v>
      </c>
      <c r="T710" s="37" t="s">
        <v>41</v>
      </c>
      <c r="U710" s="131" t="s">
        <v>2504</v>
      </c>
      <c r="V710" s="131" t="s">
        <v>56</v>
      </c>
      <c r="W710" s="131" t="s">
        <v>726</v>
      </c>
      <c r="X710" s="219" t="s">
        <v>50</v>
      </c>
    </row>
    <row r="711" spans="1:24" ht="57" hidden="1">
      <c r="A711" s="37" t="s">
        <v>1587</v>
      </c>
      <c r="B711" s="37" t="s">
        <v>1935</v>
      </c>
      <c r="C711" s="37" t="s">
        <v>2001</v>
      </c>
      <c r="D711" s="37" t="s">
        <v>1951</v>
      </c>
      <c r="E711" s="134">
        <v>15</v>
      </c>
      <c r="F711" s="37" t="s">
        <v>1950</v>
      </c>
      <c r="G711" s="37" t="s">
        <v>35</v>
      </c>
      <c r="H711" s="37" t="s">
        <v>36</v>
      </c>
      <c r="I711" s="37" t="s">
        <v>37</v>
      </c>
      <c r="J711" s="62"/>
      <c r="K711" s="135" t="s">
        <v>1230</v>
      </c>
      <c r="L711" s="201"/>
      <c r="M711" s="37">
        <v>2</v>
      </c>
      <c r="N711" s="135" t="s">
        <v>1230</v>
      </c>
      <c r="O711" s="135" t="s">
        <v>1230</v>
      </c>
      <c r="P711" s="37" t="s">
        <v>247</v>
      </c>
      <c r="Q711" s="60">
        <v>0</v>
      </c>
      <c r="R711" s="60">
        <v>0</v>
      </c>
      <c r="S711" s="60">
        <v>0</v>
      </c>
      <c r="T711" s="37" t="s">
        <v>235</v>
      </c>
      <c r="U711" s="131" t="s">
        <v>236</v>
      </c>
      <c r="V711" s="131" t="s">
        <v>235</v>
      </c>
      <c r="W711" s="131" t="s">
        <v>236</v>
      </c>
      <c r="X711" s="217"/>
    </row>
    <row r="712" spans="1:24" ht="57" hidden="1">
      <c r="A712" s="37" t="s">
        <v>1587</v>
      </c>
      <c r="B712" s="37" t="s">
        <v>1935</v>
      </c>
      <c r="C712" s="37" t="s">
        <v>1936</v>
      </c>
      <c r="D712" s="37" t="s">
        <v>1949</v>
      </c>
      <c r="E712" s="134">
        <v>15</v>
      </c>
      <c r="F712" s="37" t="s">
        <v>1950</v>
      </c>
      <c r="G712" s="37" t="s">
        <v>35</v>
      </c>
      <c r="H712" s="37" t="s">
        <v>36</v>
      </c>
      <c r="I712" s="37" t="s">
        <v>37</v>
      </c>
      <c r="J712" s="62"/>
      <c r="K712" s="135" t="s">
        <v>1230</v>
      </c>
      <c r="L712" s="201"/>
      <c r="M712" s="37">
        <v>2</v>
      </c>
      <c r="N712" s="135" t="s">
        <v>1230</v>
      </c>
      <c r="O712" s="135" t="s">
        <v>1230</v>
      </c>
      <c r="P712" s="37" t="s">
        <v>247</v>
      </c>
      <c r="Q712" s="60">
        <v>0</v>
      </c>
      <c r="R712" s="60">
        <v>0</v>
      </c>
      <c r="S712" s="60">
        <v>0</v>
      </c>
      <c r="T712" s="37" t="s">
        <v>235</v>
      </c>
      <c r="U712" s="131" t="s">
        <v>236</v>
      </c>
      <c r="V712" s="131" t="s">
        <v>235</v>
      </c>
      <c r="W712" s="131" t="s">
        <v>236</v>
      </c>
      <c r="X712" s="217"/>
    </row>
    <row r="713" spans="1:24" ht="57" hidden="1">
      <c r="A713" s="37" t="s">
        <v>1587</v>
      </c>
      <c r="B713" s="37" t="s">
        <v>1935</v>
      </c>
      <c r="C713" s="37" t="s">
        <v>2001</v>
      </c>
      <c r="D713" s="37" t="s">
        <v>1951</v>
      </c>
      <c r="E713" s="134">
        <v>15</v>
      </c>
      <c r="F713" s="37" t="s">
        <v>1952</v>
      </c>
      <c r="G713" s="37" t="s">
        <v>35</v>
      </c>
      <c r="H713" s="37" t="s">
        <v>36</v>
      </c>
      <c r="I713" s="37" t="s">
        <v>37</v>
      </c>
      <c r="J713" s="62"/>
      <c r="K713" s="135" t="s">
        <v>1230</v>
      </c>
      <c r="L713" s="201"/>
      <c r="M713" s="37">
        <v>2</v>
      </c>
      <c r="N713" s="135" t="s">
        <v>1230</v>
      </c>
      <c r="O713" s="135" t="s">
        <v>1230</v>
      </c>
      <c r="P713" s="37" t="s">
        <v>247</v>
      </c>
      <c r="Q713" s="60">
        <v>0</v>
      </c>
      <c r="R713" s="60">
        <v>0</v>
      </c>
      <c r="S713" s="60">
        <v>0</v>
      </c>
      <c r="T713" s="37" t="s">
        <v>235</v>
      </c>
      <c r="U713" s="131" t="s">
        <v>236</v>
      </c>
      <c r="V713" s="131" t="s">
        <v>235</v>
      </c>
      <c r="W713" s="131" t="s">
        <v>236</v>
      </c>
      <c r="X713" s="217"/>
    </row>
    <row r="714" spans="1:24" ht="57" hidden="1">
      <c r="A714" s="37" t="s">
        <v>1587</v>
      </c>
      <c r="B714" s="37" t="s">
        <v>1935</v>
      </c>
      <c r="C714" s="37" t="s">
        <v>1936</v>
      </c>
      <c r="D714" s="37" t="s">
        <v>1951</v>
      </c>
      <c r="E714" s="134">
        <v>15</v>
      </c>
      <c r="F714" s="37" t="s">
        <v>1952</v>
      </c>
      <c r="G714" s="37" t="s">
        <v>35</v>
      </c>
      <c r="H714" s="37" t="s">
        <v>36</v>
      </c>
      <c r="I714" s="37" t="s">
        <v>37</v>
      </c>
      <c r="J714" s="62"/>
      <c r="K714" s="135" t="s">
        <v>1230</v>
      </c>
      <c r="L714" s="201"/>
      <c r="M714" s="37">
        <v>2</v>
      </c>
      <c r="N714" s="135" t="s">
        <v>1230</v>
      </c>
      <c r="O714" s="135" t="s">
        <v>1230</v>
      </c>
      <c r="P714" s="37" t="s">
        <v>247</v>
      </c>
      <c r="Q714" s="60">
        <v>0</v>
      </c>
      <c r="R714" s="60">
        <v>0</v>
      </c>
      <c r="S714" s="60">
        <v>0</v>
      </c>
      <c r="T714" s="37" t="s">
        <v>235</v>
      </c>
      <c r="U714" s="131" t="s">
        <v>236</v>
      </c>
      <c r="V714" s="131" t="s">
        <v>235</v>
      </c>
      <c r="W714" s="131" t="s">
        <v>236</v>
      </c>
      <c r="X714" s="217"/>
    </row>
    <row r="715" spans="1:24" ht="99.75" hidden="1">
      <c r="A715" s="37" t="s">
        <v>1587</v>
      </c>
      <c r="B715" s="37" t="s">
        <v>1832</v>
      </c>
      <c r="C715" s="37" t="s">
        <v>1832</v>
      </c>
      <c r="D715" s="37" t="s">
        <v>1868</v>
      </c>
      <c r="E715" s="37">
        <v>10</v>
      </c>
      <c r="F715" s="37" t="s">
        <v>1869</v>
      </c>
      <c r="G715" s="37" t="s">
        <v>45</v>
      </c>
      <c r="H715" s="37" t="s">
        <v>36</v>
      </c>
      <c r="I715" s="37" t="s">
        <v>37</v>
      </c>
      <c r="J715" s="62"/>
      <c r="K715" s="12" t="s">
        <v>1230</v>
      </c>
      <c r="L715" s="201"/>
      <c r="M715" s="37">
        <v>20</v>
      </c>
      <c r="N715" s="37" t="s">
        <v>1230</v>
      </c>
      <c r="O715" s="37" t="s">
        <v>1230</v>
      </c>
      <c r="P715" s="37" t="s">
        <v>247</v>
      </c>
      <c r="Q715" s="60">
        <v>0</v>
      </c>
      <c r="R715" s="60">
        <v>0</v>
      </c>
      <c r="S715" s="60">
        <v>0</v>
      </c>
      <c r="T715" s="37" t="s">
        <v>235</v>
      </c>
      <c r="U715" s="131" t="s">
        <v>236</v>
      </c>
      <c r="V715" s="131" t="s">
        <v>235</v>
      </c>
      <c r="W715" s="131" t="s">
        <v>236</v>
      </c>
      <c r="X715" s="217"/>
    </row>
    <row r="716" spans="1:24" ht="99.75" hidden="1">
      <c r="A716" s="37" t="s">
        <v>1587</v>
      </c>
      <c r="B716" s="37" t="s">
        <v>1832</v>
      </c>
      <c r="C716" s="37" t="s">
        <v>1832</v>
      </c>
      <c r="D716" s="37" t="s">
        <v>1868</v>
      </c>
      <c r="E716" s="37">
        <v>10</v>
      </c>
      <c r="F716" s="37" t="s">
        <v>1294</v>
      </c>
      <c r="G716" s="37" t="s">
        <v>45</v>
      </c>
      <c r="H716" s="37" t="s">
        <v>36</v>
      </c>
      <c r="I716" s="37" t="s">
        <v>37</v>
      </c>
      <c r="J716" s="62"/>
      <c r="K716" s="12" t="s">
        <v>1230</v>
      </c>
      <c r="L716" s="201"/>
      <c r="M716" s="37">
        <v>20</v>
      </c>
      <c r="N716" s="37" t="s">
        <v>1230</v>
      </c>
      <c r="O716" s="37" t="s">
        <v>1230</v>
      </c>
      <c r="P716" s="37" t="s">
        <v>247</v>
      </c>
      <c r="Q716" s="60">
        <v>0</v>
      </c>
      <c r="R716" s="60">
        <v>0</v>
      </c>
      <c r="S716" s="60">
        <v>0</v>
      </c>
      <c r="T716" s="37" t="s">
        <v>235</v>
      </c>
      <c r="U716" s="131" t="s">
        <v>236</v>
      </c>
      <c r="V716" s="131" t="s">
        <v>235</v>
      </c>
      <c r="W716" s="131" t="s">
        <v>236</v>
      </c>
      <c r="X716" s="217"/>
    </row>
    <row r="717" spans="1:24" ht="150" hidden="1">
      <c r="A717" s="37" t="s">
        <v>1587</v>
      </c>
      <c r="B717" s="37" t="s">
        <v>1832</v>
      </c>
      <c r="C717" s="37" t="s">
        <v>1832</v>
      </c>
      <c r="D717" s="37" t="s">
        <v>1870</v>
      </c>
      <c r="E717" s="37">
        <v>15</v>
      </c>
      <c r="F717" s="37" t="s">
        <v>1871</v>
      </c>
      <c r="G717" s="37" t="s">
        <v>45</v>
      </c>
      <c r="H717" s="37" t="s">
        <v>36</v>
      </c>
      <c r="I717" s="37" t="s">
        <v>46</v>
      </c>
      <c r="J717" s="62">
        <v>40</v>
      </c>
      <c r="K717" s="12" t="s">
        <v>1230</v>
      </c>
      <c r="L717" s="201"/>
      <c r="M717" s="37">
        <v>5</v>
      </c>
      <c r="N717" s="37" t="s">
        <v>1230</v>
      </c>
      <c r="O717" s="37" t="s">
        <v>1230</v>
      </c>
      <c r="P717" s="37" t="s">
        <v>247</v>
      </c>
      <c r="Q717" s="60">
        <v>0</v>
      </c>
      <c r="R717" s="60">
        <v>0</v>
      </c>
      <c r="S717" s="60">
        <v>0</v>
      </c>
      <c r="T717" s="37" t="s">
        <v>41</v>
      </c>
      <c r="U717" s="131" t="s">
        <v>2505</v>
      </c>
      <c r="V717" s="131" t="s">
        <v>48</v>
      </c>
      <c r="W717" s="131" t="s">
        <v>188</v>
      </c>
      <c r="X717" s="215" t="s">
        <v>78</v>
      </c>
    </row>
    <row r="718" spans="1:24" ht="99.75" hidden="1">
      <c r="A718" s="37" t="s">
        <v>1587</v>
      </c>
      <c r="B718" s="37" t="s">
        <v>1588</v>
      </c>
      <c r="C718" s="37" t="s">
        <v>1588</v>
      </c>
      <c r="D718" s="37" t="s">
        <v>1626</v>
      </c>
      <c r="E718" s="37">
        <v>15</v>
      </c>
      <c r="F718" s="37" t="s">
        <v>1627</v>
      </c>
      <c r="G718" s="37" t="s">
        <v>45</v>
      </c>
      <c r="H718" s="37" t="s">
        <v>36</v>
      </c>
      <c r="I718" s="37" t="s">
        <v>37</v>
      </c>
      <c r="J718" s="62">
        <v>40</v>
      </c>
      <c r="K718" s="12">
        <v>2020</v>
      </c>
      <c r="L718" s="201"/>
      <c r="M718" s="12">
        <v>25</v>
      </c>
      <c r="N718" s="12" t="s">
        <v>1230</v>
      </c>
      <c r="O718" s="12" t="s">
        <v>1230</v>
      </c>
      <c r="P718" s="12" t="s">
        <v>1592</v>
      </c>
      <c r="Q718" s="64">
        <v>0</v>
      </c>
      <c r="R718" s="64">
        <v>0</v>
      </c>
      <c r="S718" s="64">
        <v>0</v>
      </c>
      <c r="T718" s="37" t="s">
        <v>41</v>
      </c>
      <c r="U718" s="131" t="s">
        <v>2495</v>
      </c>
      <c r="V718" s="131" t="s">
        <v>48</v>
      </c>
      <c r="W718" s="131" t="s">
        <v>188</v>
      </c>
      <c r="X718" s="215" t="s">
        <v>78</v>
      </c>
    </row>
    <row r="719" spans="1:24" ht="57" hidden="1">
      <c r="A719" s="37" t="s">
        <v>1587</v>
      </c>
      <c r="B719" s="37" t="s">
        <v>1832</v>
      </c>
      <c r="C719" s="37" t="s">
        <v>1832</v>
      </c>
      <c r="D719" s="37" t="s">
        <v>1872</v>
      </c>
      <c r="E719" s="37">
        <v>12</v>
      </c>
      <c r="F719" s="37" t="s">
        <v>1873</v>
      </c>
      <c r="G719" s="37" t="s">
        <v>45</v>
      </c>
      <c r="H719" s="37" t="s">
        <v>36</v>
      </c>
      <c r="I719" s="37" t="s">
        <v>46</v>
      </c>
      <c r="J719" s="62">
        <v>20</v>
      </c>
      <c r="K719" s="12" t="s">
        <v>1230</v>
      </c>
      <c r="L719" s="201"/>
      <c r="M719" s="37">
        <v>5</v>
      </c>
      <c r="N719" s="37" t="s">
        <v>1230</v>
      </c>
      <c r="O719" s="37" t="s">
        <v>1230</v>
      </c>
      <c r="P719" s="37" t="s">
        <v>247</v>
      </c>
      <c r="Q719" s="60">
        <v>0</v>
      </c>
      <c r="R719" s="60">
        <v>0</v>
      </c>
      <c r="S719" s="60">
        <v>0</v>
      </c>
      <c r="T719" s="37" t="s">
        <v>41</v>
      </c>
      <c r="U719" s="131" t="s">
        <v>2506</v>
      </c>
      <c r="V719" s="221" t="s">
        <v>48</v>
      </c>
      <c r="W719" s="131" t="s">
        <v>473</v>
      </c>
      <c r="X719" s="215" t="s">
        <v>58</v>
      </c>
    </row>
    <row r="720" spans="1:24" ht="90" hidden="1">
      <c r="A720" s="37" t="s">
        <v>1587</v>
      </c>
      <c r="B720" s="37" t="s">
        <v>1680</v>
      </c>
      <c r="C720" s="37" t="s">
        <v>1680</v>
      </c>
      <c r="D720" s="37" t="s">
        <v>1717</v>
      </c>
      <c r="E720" s="37">
        <v>10</v>
      </c>
      <c r="F720" s="37" t="s">
        <v>1718</v>
      </c>
      <c r="G720" s="37" t="s">
        <v>45</v>
      </c>
      <c r="H720" s="37" t="s">
        <v>1074</v>
      </c>
      <c r="I720" s="37" t="s">
        <v>37</v>
      </c>
      <c r="J720" s="62">
        <v>8</v>
      </c>
      <c r="K720" s="12" t="s">
        <v>416</v>
      </c>
      <c r="L720" s="201"/>
      <c r="M720" s="37">
        <v>1</v>
      </c>
      <c r="N720" s="37">
        <v>1492970</v>
      </c>
      <c r="O720" s="37" t="s">
        <v>1686</v>
      </c>
      <c r="P720" s="37" t="s">
        <v>162</v>
      </c>
      <c r="Q720" s="60">
        <v>0</v>
      </c>
      <c r="R720" s="60">
        <v>1250</v>
      </c>
      <c r="S720" s="60">
        <v>1250</v>
      </c>
      <c r="T720" s="37" t="s">
        <v>41</v>
      </c>
      <c r="U720" s="131" t="s">
        <v>2507</v>
      </c>
      <c r="V720" s="221" t="s">
        <v>48</v>
      </c>
      <c r="W720" s="131" t="s">
        <v>473</v>
      </c>
      <c r="X720" s="215" t="s">
        <v>58</v>
      </c>
    </row>
    <row r="721" spans="1:24" ht="90" hidden="1">
      <c r="A721" s="37" t="s">
        <v>1587</v>
      </c>
      <c r="B721" s="37" t="s">
        <v>1680</v>
      </c>
      <c r="C721" s="37" t="s">
        <v>1680</v>
      </c>
      <c r="D721" s="37" t="s">
        <v>1717</v>
      </c>
      <c r="E721" s="37">
        <v>10</v>
      </c>
      <c r="F721" s="37" t="s">
        <v>1718</v>
      </c>
      <c r="G721" s="37" t="s">
        <v>45</v>
      </c>
      <c r="H721" s="37" t="s">
        <v>1074</v>
      </c>
      <c r="I721" s="37" t="s">
        <v>37</v>
      </c>
      <c r="J721" s="62">
        <v>8</v>
      </c>
      <c r="K721" s="12" t="s">
        <v>416</v>
      </c>
      <c r="L721" s="201"/>
      <c r="M721" s="37">
        <v>1</v>
      </c>
      <c r="N721" s="37">
        <v>1445351</v>
      </c>
      <c r="O721" s="37" t="s">
        <v>1685</v>
      </c>
      <c r="P721" s="37" t="s">
        <v>162</v>
      </c>
      <c r="Q721" s="60">
        <v>0</v>
      </c>
      <c r="R721" s="60">
        <v>1250</v>
      </c>
      <c r="S721" s="60">
        <v>1250</v>
      </c>
      <c r="T721" s="37" t="s">
        <v>41</v>
      </c>
      <c r="U721" s="131" t="s">
        <v>2507</v>
      </c>
      <c r="V721" s="221" t="s">
        <v>48</v>
      </c>
      <c r="W721" s="131" t="s">
        <v>473</v>
      </c>
      <c r="X721" s="215" t="s">
        <v>58</v>
      </c>
    </row>
    <row r="722" spans="1:24" ht="45" hidden="1">
      <c r="A722" s="37" t="s">
        <v>1587</v>
      </c>
      <c r="B722" s="37" t="s">
        <v>1832</v>
      </c>
      <c r="C722" s="37" t="s">
        <v>1832</v>
      </c>
      <c r="D722" s="37" t="s">
        <v>1837</v>
      </c>
      <c r="E722" s="37">
        <v>12</v>
      </c>
      <c r="F722" s="37" t="s">
        <v>1874</v>
      </c>
      <c r="G722" s="37" t="s">
        <v>45</v>
      </c>
      <c r="H722" s="37" t="s">
        <v>36</v>
      </c>
      <c r="I722" s="37" t="s">
        <v>46</v>
      </c>
      <c r="J722" s="62">
        <v>50</v>
      </c>
      <c r="K722" s="12" t="s">
        <v>1230</v>
      </c>
      <c r="L722" s="201"/>
      <c r="M722" s="37">
        <v>4</v>
      </c>
      <c r="N722" s="37" t="s">
        <v>1230</v>
      </c>
      <c r="O722" s="37" t="s">
        <v>1230</v>
      </c>
      <c r="P722" s="37" t="s">
        <v>247</v>
      </c>
      <c r="Q722" s="60">
        <v>0</v>
      </c>
      <c r="R722" s="60">
        <v>0</v>
      </c>
      <c r="S722" s="60">
        <v>0</v>
      </c>
      <c r="T722" s="37" t="s">
        <v>41</v>
      </c>
      <c r="U722" s="131" t="s">
        <v>2503</v>
      </c>
      <c r="V722" s="220" t="s">
        <v>176</v>
      </c>
      <c r="W722" s="131" t="s">
        <v>254</v>
      </c>
      <c r="X722" s="219" t="s">
        <v>50</v>
      </c>
    </row>
    <row r="723" spans="1:24" ht="99.75" hidden="1">
      <c r="A723" s="37" t="s">
        <v>1587</v>
      </c>
      <c r="B723" s="37" t="s">
        <v>1588</v>
      </c>
      <c r="C723" s="37" t="s">
        <v>1644</v>
      </c>
      <c r="D723" s="37" t="s">
        <v>1645</v>
      </c>
      <c r="E723" s="37">
        <v>15</v>
      </c>
      <c r="F723" s="12" t="s">
        <v>1646</v>
      </c>
      <c r="G723" s="12" t="s">
        <v>45</v>
      </c>
      <c r="H723" s="37" t="s">
        <v>36</v>
      </c>
      <c r="I723" s="37" t="s">
        <v>37</v>
      </c>
      <c r="J723" s="62">
        <v>40</v>
      </c>
      <c r="K723" s="12">
        <v>2020</v>
      </c>
      <c r="L723" s="201"/>
      <c r="M723" s="12">
        <v>25</v>
      </c>
      <c r="N723" s="12" t="s">
        <v>1230</v>
      </c>
      <c r="O723" s="12" t="s">
        <v>1230</v>
      </c>
      <c r="P723" s="12" t="s">
        <v>1592</v>
      </c>
      <c r="Q723" s="64">
        <v>0</v>
      </c>
      <c r="R723" s="64">
        <v>0</v>
      </c>
      <c r="S723" s="64">
        <v>0</v>
      </c>
      <c r="T723" s="37" t="s">
        <v>41</v>
      </c>
      <c r="U723" s="131" t="s">
        <v>2495</v>
      </c>
      <c r="V723" s="131" t="s">
        <v>48</v>
      </c>
      <c r="W723" s="131" t="s">
        <v>84</v>
      </c>
      <c r="X723" s="215" t="s">
        <v>78</v>
      </c>
    </row>
    <row r="724" spans="1:24" ht="90" hidden="1">
      <c r="A724" s="37" t="s">
        <v>1587</v>
      </c>
      <c r="B724" s="37" t="s">
        <v>1935</v>
      </c>
      <c r="C724" s="37" t="s">
        <v>2001</v>
      </c>
      <c r="D724" s="37" t="s">
        <v>1953</v>
      </c>
      <c r="E724" s="37">
        <v>15</v>
      </c>
      <c r="F724" s="37" t="s">
        <v>1954</v>
      </c>
      <c r="G724" s="37" t="s">
        <v>45</v>
      </c>
      <c r="H724" s="37" t="s">
        <v>36</v>
      </c>
      <c r="I724" s="37" t="s">
        <v>37</v>
      </c>
      <c r="J724" s="62">
        <v>16</v>
      </c>
      <c r="K724" s="136">
        <v>44075</v>
      </c>
      <c r="L724" s="201"/>
      <c r="M724" s="37">
        <v>14</v>
      </c>
      <c r="N724" s="37" t="s">
        <v>1230</v>
      </c>
      <c r="O724" s="37" t="s">
        <v>1230</v>
      </c>
      <c r="P724" s="135" t="s">
        <v>1955</v>
      </c>
      <c r="Q724" s="60">
        <v>0</v>
      </c>
      <c r="R724" s="60">
        <v>0</v>
      </c>
      <c r="S724" s="60">
        <v>0</v>
      </c>
      <c r="T724" s="37" t="s">
        <v>41</v>
      </c>
      <c r="U724" s="131" t="s">
        <v>2508</v>
      </c>
      <c r="V724" s="210" t="s">
        <v>1036</v>
      </c>
      <c r="W724" s="131" t="s">
        <v>1481</v>
      </c>
      <c r="X724" s="215" t="s">
        <v>78</v>
      </c>
    </row>
    <row r="725" spans="1:24" ht="90" hidden="1">
      <c r="A725" s="37" t="s">
        <v>1587</v>
      </c>
      <c r="B725" s="37" t="s">
        <v>1935</v>
      </c>
      <c r="C725" s="37" t="s">
        <v>1936</v>
      </c>
      <c r="D725" s="37" t="s">
        <v>1953</v>
      </c>
      <c r="E725" s="37">
        <v>15</v>
      </c>
      <c r="F725" s="37" t="s">
        <v>1954</v>
      </c>
      <c r="G725" s="37" t="s">
        <v>45</v>
      </c>
      <c r="H725" s="37" t="s">
        <v>36</v>
      </c>
      <c r="I725" s="37" t="s">
        <v>37</v>
      </c>
      <c r="J725" s="62">
        <v>16</v>
      </c>
      <c r="K725" s="136">
        <v>44075</v>
      </c>
      <c r="L725" s="201"/>
      <c r="M725" s="37">
        <v>14</v>
      </c>
      <c r="N725" s="37" t="s">
        <v>1230</v>
      </c>
      <c r="O725" s="37" t="s">
        <v>1230</v>
      </c>
      <c r="P725" s="37" t="s">
        <v>1955</v>
      </c>
      <c r="Q725" s="60">
        <v>0</v>
      </c>
      <c r="R725" s="60">
        <v>0</v>
      </c>
      <c r="S725" s="60">
        <v>0</v>
      </c>
      <c r="T725" s="37" t="s">
        <v>41</v>
      </c>
      <c r="U725" s="131" t="s">
        <v>2508</v>
      </c>
      <c r="V725" s="210" t="s">
        <v>1036</v>
      </c>
      <c r="W725" s="131" t="s">
        <v>1481</v>
      </c>
      <c r="X725" s="215" t="s">
        <v>78</v>
      </c>
    </row>
    <row r="726" spans="1:24" ht="114" hidden="1">
      <c r="A726" s="37" t="s">
        <v>1587</v>
      </c>
      <c r="B726" s="37" t="s">
        <v>1588</v>
      </c>
      <c r="C726" s="37" t="s">
        <v>1588</v>
      </c>
      <c r="D726" s="37" t="s">
        <v>1619</v>
      </c>
      <c r="E726" s="37">
        <v>15</v>
      </c>
      <c r="F726" s="12" t="s">
        <v>1628</v>
      </c>
      <c r="G726" s="12" t="s">
        <v>45</v>
      </c>
      <c r="H726" s="37" t="s">
        <v>36</v>
      </c>
      <c r="I726" s="37" t="s">
        <v>37</v>
      </c>
      <c r="J726" s="62">
        <v>30</v>
      </c>
      <c r="K726" s="12">
        <v>2020</v>
      </c>
      <c r="L726" s="201"/>
      <c r="M726" s="12">
        <v>15</v>
      </c>
      <c r="N726" s="12" t="s">
        <v>1230</v>
      </c>
      <c r="O726" s="12" t="s">
        <v>1230</v>
      </c>
      <c r="P726" s="12" t="s">
        <v>1592</v>
      </c>
      <c r="Q726" s="64">
        <v>0</v>
      </c>
      <c r="R726" s="64">
        <v>0</v>
      </c>
      <c r="S726" s="64">
        <v>0</v>
      </c>
      <c r="T726" s="37" t="s">
        <v>41</v>
      </c>
      <c r="U726" s="131" t="s">
        <v>2503</v>
      </c>
      <c r="V726" s="131" t="s">
        <v>176</v>
      </c>
      <c r="W726" s="131" t="s">
        <v>190</v>
      </c>
      <c r="X726" s="219" t="s">
        <v>50</v>
      </c>
    </row>
    <row r="727" spans="1:24" ht="99.75" hidden="1">
      <c r="A727" s="37" t="s">
        <v>1587</v>
      </c>
      <c r="B727" s="37" t="s">
        <v>1680</v>
      </c>
      <c r="C727" s="37" t="s">
        <v>1680</v>
      </c>
      <c r="D727" s="37" t="s">
        <v>1719</v>
      </c>
      <c r="E727" s="37">
        <v>15</v>
      </c>
      <c r="F727" s="37" t="s">
        <v>1720</v>
      </c>
      <c r="G727" s="37" t="s">
        <v>45</v>
      </c>
      <c r="H727" s="37" t="s">
        <v>1074</v>
      </c>
      <c r="I727" s="37" t="s">
        <v>37</v>
      </c>
      <c r="J727" s="62">
        <v>16</v>
      </c>
      <c r="K727" s="12" t="s">
        <v>403</v>
      </c>
      <c r="L727" s="201"/>
      <c r="M727" s="37">
        <v>1</v>
      </c>
      <c r="N727" s="37">
        <v>1492970</v>
      </c>
      <c r="O727" s="37" t="s">
        <v>1686</v>
      </c>
      <c r="P727" s="37" t="s">
        <v>162</v>
      </c>
      <c r="Q727" s="60">
        <v>0</v>
      </c>
      <c r="R727" s="60">
        <v>1500</v>
      </c>
      <c r="S727" s="60">
        <v>1500</v>
      </c>
      <c r="T727" s="37" t="s">
        <v>41</v>
      </c>
      <c r="U727" s="131" t="s">
        <v>2509</v>
      </c>
      <c r="V727" s="131" t="s">
        <v>184</v>
      </c>
      <c r="W727" s="131" t="s">
        <v>1694</v>
      </c>
      <c r="X727" s="215" t="s">
        <v>58</v>
      </c>
    </row>
    <row r="728" spans="1:24" ht="99.75" hidden="1">
      <c r="A728" s="37" t="s">
        <v>1587</v>
      </c>
      <c r="B728" s="37" t="s">
        <v>1680</v>
      </c>
      <c r="C728" s="37" t="s">
        <v>1680</v>
      </c>
      <c r="D728" s="37" t="s">
        <v>1719</v>
      </c>
      <c r="E728" s="37">
        <v>15</v>
      </c>
      <c r="F728" s="37" t="s">
        <v>1720</v>
      </c>
      <c r="G728" s="37" t="s">
        <v>45</v>
      </c>
      <c r="H728" s="37" t="s">
        <v>1074</v>
      </c>
      <c r="I728" s="37" t="s">
        <v>37</v>
      </c>
      <c r="J728" s="62">
        <v>16</v>
      </c>
      <c r="K728" s="12" t="s">
        <v>403</v>
      </c>
      <c r="L728" s="201"/>
      <c r="M728" s="37">
        <v>1</v>
      </c>
      <c r="N728" s="37">
        <v>1445351</v>
      </c>
      <c r="O728" s="37" t="s">
        <v>1685</v>
      </c>
      <c r="P728" s="37" t="s">
        <v>162</v>
      </c>
      <c r="Q728" s="60">
        <v>0</v>
      </c>
      <c r="R728" s="60">
        <v>1500</v>
      </c>
      <c r="S728" s="60">
        <v>1500</v>
      </c>
      <c r="T728" s="37" t="s">
        <v>41</v>
      </c>
      <c r="U728" s="131" t="s">
        <v>2509</v>
      </c>
      <c r="V728" s="131" t="s">
        <v>184</v>
      </c>
      <c r="W728" s="131" t="s">
        <v>1694</v>
      </c>
      <c r="X728" s="215" t="s">
        <v>58</v>
      </c>
    </row>
    <row r="729" spans="1:24" ht="99.75" hidden="1">
      <c r="A729" s="37" t="s">
        <v>1587</v>
      </c>
      <c r="B729" s="37" t="s">
        <v>1680</v>
      </c>
      <c r="C729" s="37" t="s">
        <v>1680</v>
      </c>
      <c r="D729" s="37" t="s">
        <v>1719</v>
      </c>
      <c r="E729" s="37">
        <v>15</v>
      </c>
      <c r="F729" s="37" t="s">
        <v>1720</v>
      </c>
      <c r="G729" s="37" t="s">
        <v>45</v>
      </c>
      <c r="H729" s="37" t="s">
        <v>1074</v>
      </c>
      <c r="I729" s="37" t="s">
        <v>37</v>
      </c>
      <c r="J729" s="62">
        <v>16</v>
      </c>
      <c r="K729" s="12" t="s">
        <v>403</v>
      </c>
      <c r="L729" s="201"/>
      <c r="M729" s="37">
        <v>1</v>
      </c>
      <c r="N729" s="37">
        <v>2112196</v>
      </c>
      <c r="O729" s="37" t="s">
        <v>1716</v>
      </c>
      <c r="P729" s="37" t="s">
        <v>40</v>
      </c>
      <c r="Q729" s="60">
        <v>0</v>
      </c>
      <c r="R729" s="60">
        <v>1500</v>
      </c>
      <c r="S729" s="60">
        <v>1500</v>
      </c>
      <c r="T729" s="37" t="s">
        <v>41</v>
      </c>
      <c r="U729" s="131" t="s">
        <v>2509</v>
      </c>
      <c r="V729" s="131" t="s">
        <v>184</v>
      </c>
      <c r="W729" s="131" t="s">
        <v>1694</v>
      </c>
      <c r="X729" s="215" t="s">
        <v>58</v>
      </c>
    </row>
    <row r="730" spans="1:24" ht="99.75" hidden="1">
      <c r="A730" s="37" t="s">
        <v>1587</v>
      </c>
      <c r="B730" s="37" t="s">
        <v>1680</v>
      </c>
      <c r="C730" s="37" t="s">
        <v>1680</v>
      </c>
      <c r="D730" s="37" t="s">
        <v>1719</v>
      </c>
      <c r="E730" s="37">
        <v>15</v>
      </c>
      <c r="F730" s="37" t="s">
        <v>1720</v>
      </c>
      <c r="G730" s="37" t="s">
        <v>45</v>
      </c>
      <c r="H730" s="37" t="s">
        <v>1074</v>
      </c>
      <c r="I730" s="37" t="s">
        <v>37</v>
      </c>
      <c r="J730" s="62">
        <v>16</v>
      </c>
      <c r="K730" s="12" t="s">
        <v>403</v>
      </c>
      <c r="L730" s="201"/>
      <c r="M730" s="37">
        <v>1</v>
      </c>
      <c r="N730" s="37">
        <v>1568085</v>
      </c>
      <c r="O730" s="37" t="s">
        <v>1721</v>
      </c>
      <c r="P730" s="37" t="s">
        <v>162</v>
      </c>
      <c r="Q730" s="60">
        <v>0</v>
      </c>
      <c r="R730" s="60">
        <v>1500</v>
      </c>
      <c r="S730" s="60">
        <v>1500</v>
      </c>
      <c r="T730" s="37" t="s">
        <v>41</v>
      </c>
      <c r="U730" s="131" t="s">
        <v>2509</v>
      </c>
      <c r="V730" s="131" t="s">
        <v>184</v>
      </c>
      <c r="W730" s="131" t="s">
        <v>1694</v>
      </c>
      <c r="X730" s="215" t="s">
        <v>58</v>
      </c>
    </row>
    <row r="731" spans="1:24" ht="132.75" hidden="1">
      <c r="A731" s="37" t="s">
        <v>1587</v>
      </c>
      <c r="B731" s="37" t="s">
        <v>1680</v>
      </c>
      <c r="C731" s="37" t="s">
        <v>1681</v>
      </c>
      <c r="D731" s="37" t="s">
        <v>1691</v>
      </c>
      <c r="E731" s="37">
        <v>15</v>
      </c>
      <c r="F731" s="37" t="s">
        <v>1692</v>
      </c>
      <c r="G731" s="37" t="s">
        <v>45</v>
      </c>
      <c r="H731" s="37" t="s">
        <v>36</v>
      </c>
      <c r="I731" s="37" t="s">
        <v>37</v>
      </c>
      <c r="J731" s="62">
        <v>30</v>
      </c>
      <c r="K731" s="12" t="s">
        <v>1693</v>
      </c>
      <c r="L731" s="201"/>
      <c r="M731" s="137">
        <v>15</v>
      </c>
      <c r="N731" s="37" t="s">
        <v>1230</v>
      </c>
      <c r="O731" s="37" t="s">
        <v>1230</v>
      </c>
      <c r="P731" s="37" t="s">
        <v>162</v>
      </c>
      <c r="Q731" s="151">
        <v>850</v>
      </c>
      <c r="R731" s="139">
        <v>0</v>
      </c>
      <c r="S731" s="151">
        <v>12750</v>
      </c>
      <c r="T731" s="37" t="s">
        <v>41</v>
      </c>
      <c r="U731" s="37" t="s">
        <v>2510</v>
      </c>
      <c r="V731" s="131" t="s">
        <v>184</v>
      </c>
      <c r="W731" s="131" t="s">
        <v>1694</v>
      </c>
      <c r="X731" s="215" t="s">
        <v>78</v>
      </c>
    </row>
    <row r="732" spans="1:24" ht="71.25" hidden="1">
      <c r="A732" s="37" t="s">
        <v>1587</v>
      </c>
      <c r="B732" s="37" t="s">
        <v>1935</v>
      </c>
      <c r="C732" s="37" t="s">
        <v>2001</v>
      </c>
      <c r="D732" s="37" t="s">
        <v>1956</v>
      </c>
      <c r="E732" s="134">
        <v>20</v>
      </c>
      <c r="F732" s="37" t="s">
        <v>1957</v>
      </c>
      <c r="G732" s="37" t="s">
        <v>45</v>
      </c>
      <c r="H732" s="37" t="s">
        <v>36</v>
      </c>
      <c r="I732" s="37" t="s">
        <v>37</v>
      </c>
      <c r="J732" s="62">
        <v>40</v>
      </c>
      <c r="K732" s="12" t="s">
        <v>1230</v>
      </c>
      <c r="L732" s="201"/>
      <c r="M732" s="37">
        <v>5</v>
      </c>
      <c r="N732" s="37" t="s">
        <v>1230</v>
      </c>
      <c r="O732" s="37" t="s">
        <v>1230</v>
      </c>
      <c r="P732" s="37" t="s">
        <v>268</v>
      </c>
      <c r="Q732" s="60">
        <v>0</v>
      </c>
      <c r="R732" s="60">
        <v>0</v>
      </c>
      <c r="S732" s="60">
        <v>0</v>
      </c>
      <c r="T732" s="37" t="s">
        <v>41</v>
      </c>
      <c r="U732" s="131" t="s">
        <v>2497</v>
      </c>
      <c r="V732" s="131" t="s">
        <v>201</v>
      </c>
      <c r="W732" s="131" t="s">
        <v>202</v>
      </c>
      <c r="X732" s="219" t="s">
        <v>50</v>
      </c>
    </row>
    <row r="733" spans="1:24" ht="128.25" hidden="1">
      <c r="A733" s="37" t="s">
        <v>1587</v>
      </c>
      <c r="B733" s="37" t="s">
        <v>1935</v>
      </c>
      <c r="C733" s="37" t="s">
        <v>2001</v>
      </c>
      <c r="D733" s="37" t="s">
        <v>1958</v>
      </c>
      <c r="E733" s="134">
        <v>15</v>
      </c>
      <c r="F733" s="37" t="s">
        <v>1957</v>
      </c>
      <c r="G733" s="37" t="s">
        <v>45</v>
      </c>
      <c r="H733" s="37" t="s">
        <v>36</v>
      </c>
      <c r="I733" s="37" t="s">
        <v>37</v>
      </c>
      <c r="J733" s="62">
        <v>40</v>
      </c>
      <c r="K733" s="12" t="s">
        <v>1230</v>
      </c>
      <c r="L733" s="201"/>
      <c r="M733" s="37">
        <v>5</v>
      </c>
      <c r="N733" s="37" t="s">
        <v>1230</v>
      </c>
      <c r="O733" s="37" t="s">
        <v>1230</v>
      </c>
      <c r="P733" s="37" t="s">
        <v>162</v>
      </c>
      <c r="Q733" s="60">
        <v>0</v>
      </c>
      <c r="R733" s="60">
        <v>0</v>
      </c>
      <c r="S733" s="60">
        <v>0</v>
      </c>
      <c r="T733" s="37" t="s">
        <v>41</v>
      </c>
      <c r="U733" s="131" t="s">
        <v>2497</v>
      </c>
      <c r="V733" s="131" t="s">
        <v>201</v>
      </c>
      <c r="W733" s="131" t="s">
        <v>202</v>
      </c>
      <c r="X733" s="219" t="s">
        <v>50</v>
      </c>
    </row>
    <row r="734" spans="1:24" ht="71.25" hidden="1">
      <c r="A734" s="37" t="s">
        <v>1587</v>
      </c>
      <c r="B734" s="37" t="s">
        <v>1935</v>
      </c>
      <c r="C734" s="37" t="s">
        <v>1936</v>
      </c>
      <c r="D734" s="37" t="s">
        <v>1956</v>
      </c>
      <c r="E734" s="37">
        <v>20</v>
      </c>
      <c r="F734" s="37" t="s">
        <v>1957</v>
      </c>
      <c r="G734" s="37" t="s">
        <v>45</v>
      </c>
      <c r="H734" s="37" t="s">
        <v>36</v>
      </c>
      <c r="I734" s="37" t="s">
        <v>37</v>
      </c>
      <c r="J734" s="62">
        <v>40</v>
      </c>
      <c r="K734" s="12" t="s">
        <v>1230</v>
      </c>
      <c r="L734" s="201"/>
      <c r="M734" s="37">
        <v>1</v>
      </c>
      <c r="N734" s="37" t="s">
        <v>1230</v>
      </c>
      <c r="O734" s="37" t="s">
        <v>1230</v>
      </c>
      <c r="P734" s="37" t="s">
        <v>268</v>
      </c>
      <c r="Q734" s="60">
        <v>0</v>
      </c>
      <c r="R734" s="60">
        <v>0</v>
      </c>
      <c r="S734" s="60">
        <v>0</v>
      </c>
      <c r="T734" s="37" t="s">
        <v>41</v>
      </c>
      <c r="U734" s="131" t="s">
        <v>2497</v>
      </c>
      <c r="V734" s="131" t="s">
        <v>201</v>
      </c>
      <c r="W734" s="131" t="s">
        <v>202</v>
      </c>
      <c r="X734" s="219" t="s">
        <v>50</v>
      </c>
    </row>
    <row r="735" spans="1:24" ht="128.25" hidden="1">
      <c r="A735" s="37" t="s">
        <v>1587</v>
      </c>
      <c r="B735" s="37" t="s">
        <v>1935</v>
      </c>
      <c r="C735" s="37" t="s">
        <v>1936</v>
      </c>
      <c r="D735" s="37" t="s">
        <v>1958</v>
      </c>
      <c r="E735" s="37">
        <v>15</v>
      </c>
      <c r="F735" s="37" t="s">
        <v>1957</v>
      </c>
      <c r="G735" s="37" t="s">
        <v>45</v>
      </c>
      <c r="H735" s="37" t="s">
        <v>36</v>
      </c>
      <c r="I735" s="37" t="s">
        <v>37</v>
      </c>
      <c r="J735" s="62">
        <v>40</v>
      </c>
      <c r="K735" s="12" t="s">
        <v>1230</v>
      </c>
      <c r="L735" s="201"/>
      <c r="M735" s="37">
        <v>8</v>
      </c>
      <c r="N735" s="37" t="s">
        <v>1230</v>
      </c>
      <c r="O735" s="37" t="s">
        <v>1230</v>
      </c>
      <c r="P735" s="37" t="s">
        <v>162</v>
      </c>
      <c r="Q735" s="60">
        <v>0</v>
      </c>
      <c r="R735" s="60">
        <v>0</v>
      </c>
      <c r="S735" s="60">
        <v>0</v>
      </c>
      <c r="T735" s="37" t="s">
        <v>41</v>
      </c>
      <c r="U735" s="131" t="s">
        <v>2497</v>
      </c>
      <c r="V735" s="131" t="s">
        <v>201</v>
      </c>
      <c r="W735" s="131" t="s">
        <v>202</v>
      </c>
      <c r="X735" s="219" t="s">
        <v>50</v>
      </c>
    </row>
    <row r="736" spans="1:24" ht="114" hidden="1">
      <c r="A736" s="37" t="s">
        <v>1587</v>
      </c>
      <c r="B736" s="37" t="s">
        <v>1588</v>
      </c>
      <c r="C736" s="37" t="s">
        <v>1588</v>
      </c>
      <c r="D736" s="37" t="s">
        <v>1619</v>
      </c>
      <c r="E736" s="37">
        <v>15</v>
      </c>
      <c r="F736" s="12" t="s">
        <v>1629</v>
      </c>
      <c r="G736" s="12" t="s">
        <v>45</v>
      </c>
      <c r="H736" s="37" t="s">
        <v>36</v>
      </c>
      <c r="I736" s="37" t="s">
        <v>37</v>
      </c>
      <c r="J736" s="62">
        <v>40</v>
      </c>
      <c r="K736" s="12">
        <v>2020</v>
      </c>
      <c r="L736" s="201"/>
      <c r="M736" s="12">
        <v>15</v>
      </c>
      <c r="N736" s="12" t="s">
        <v>1230</v>
      </c>
      <c r="O736" s="12" t="s">
        <v>1230</v>
      </c>
      <c r="P736" s="12" t="s">
        <v>1592</v>
      </c>
      <c r="Q736" s="64">
        <v>0</v>
      </c>
      <c r="R736" s="64">
        <v>0</v>
      </c>
      <c r="S736" s="64">
        <v>0</v>
      </c>
      <c r="T736" s="37" t="s">
        <v>41</v>
      </c>
      <c r="U736" s="131" t="s">
        <v>2511</v>
      </c>
      <c r="V736" s="131" t="s">
        <v>201</v>
      </c>
      <c r="W736" s="131" t="s">
        <v>202</v>
      </c>
      <c r="X736" s="219" t="s">
        <v>50</v>
      </c>
    </row>
    <row r="737" spans="1:24" ht="114" hidden="1">
      <c r="A737" s="37" t="s">
        <v>1587</v>
      </c>
      <c r="B737" s="37" t="s">
        <v>1588</v>
      </c>
      <c r="C737" s="37" t="s">
        <v>1644</v>
      </c>
      <c r="D737" s="37" t="s">
        <v>1647</v>
      </c>
      <c r="E737" s="37">
        <v>20</v>
      </c>
      <c r="F737" s="37" t="s">
        <v>1648</v>
      </c>
      <c r="G737" s="37" t="s">
        <v>45</v>
      </c>
      <c r="H737" s="37" t="s">
        <v>36</v>
      </c>
      <c r="I737" s="37" t="s">
        <v>37</v>
      </c>
      <c r="J737" s="62">
        <v>40</v>
      </c>
      <c r="K737" s="12">
        <v>2020</v>
      </c>
      <c r="L737" s="201"/>
      <c r="M737" s="12">
        <v>25</v>
      </c>
      <c r="N737" s="12" t="s">
        <v>1230</v>
      </c>
      <c r="O737" s="12" t="s">
        <v>1230</v>
      </c>
      <c r="P737" s="12" t="s">
        <v>1592</v>
      </c>
      <c r="Q737" s="64">
        <v>0</v>
      </c>
      <c r="R737" s="64">
        <v>0</v>
      </c>
      <c r="S737" s="64">
        <v>0</v>
      </c>
      <c r="T737" s="37" t="s">
        <v>41</v>
      </c>
      <c r="U737" s="131" t="s">
        <v>2511</v>
      </c>
      <c r="V737" s="131" t="s">
        <v>201</v>
      </c>
      <c r="W737" s="131" t="s">
        <v>202</v>
      </c>
      <c r="X737" s="219" t="s">
        <v>50</v>
      </c>
    </row>
    <row r="738" spans="1:24" ht="185.25" hidden="1">
      <c r="A738" s="37" t="s">
        <v>1587</v>
      </c>
      <c r="B738" s="37" t="s">
        <v>1935</v>
      </c>
      <c r="C738" s="37" t="s">
        <v>2001</v>
      </c>
      <c r="D738" s="37" t="s">
        <v>2004</v>
      </c>
      <c r="E738" s="37">
        <v>15</v>
      </c>
      <c r="F738" s="37" t="s">
        <v>1959</v>
      </c>
      <c r="G738" s="37" t="s">
        <v>45</v>
      </c>
      <c r="H738" s="37" t="s">
        <v>331</v>
      </c>
      <c r="I738" s="37" t="s">
        <v>37</v>
      </c>
      <c r="J738" s="62">
        <v>8</v>
      </c>
      <c r="K738" s="12" t="s">
        <v>1230</v>
      </c>
      <c r="L738" s="201"/>
      <c r="M738" s="37">
        <v>14</v>
      </c>
      <c r="N738" s="37" t="s">
        <v>1230</v>
      </c>
      <c r="O738" s="37" t="s">
        <v>1230</v>
      </c>
      <c r="P738" s="37" t="s">
        <v>1955</v>
      </c>
      <c r="Q738" s="60">
        <v>0</v>
      </c>
      <c r="R738" s="60">
        <v>0</v>
      </c>
      <c r="S738" s="60">
        <v>0</v>
      </c>
      <c r="T738" s="37" t="s">
        <v>41</v>
      </c>
      <c r="U738" s="131" t="s">
        <v>2512</v>
      </c>
      <c r="V738" s="131" t="s">
        <v>866</v>
      </c>
      <c r="W738" s="216" t="s">
        <v>1014</v>
      </c>
      <c r="X738" s="215" t="s">
        <v>78</v>
      </c>
    </row>
    <row r="739" spans="1:24" ht="142.5" hidden="1">
      <c r="A739" s="37" t="s">
        <v>1587</v>
      </c>
      <c r="B739" s="37" t="s">
        <v>1935</v>
      </c>
      <c r="C739" s="135" t="s">
        <v>1936</v>
      </c>
      <c r="D739" s="37" t="s">
        <v>1944</v>
      </c>
      <c r="E739" s="37">
        <v>15</v>
      </c>
      <c r="F739" s="37" t="s">
        <v>1959</v>
      </c>
      <c r="G739" s="37" t="s">
        <v>45</v>
      </c>
      <c r="H739" s="37" t="s">
        <v>331</v>
      </c>
      <c r="I739" s="37" t="s">
        <v>37</v>
      </c>
      <c r="J739" s="62">
        <v>8</v>
      </c>
      <c r="K739" s="12" t="s">
        <v>1230</v>
      </c>
      <c r="L739" s="201"/>
      <c r="M739" s="37">
        <v>14</v>
      </c>
      <c r="N739" s="37" t="s">
        <v>1230</v>
      </c>
      <c r="O739" s="37" t="s">
        <v>1230</v>
      </c>
      <c r="P739" s="37" t="s">
        <v>1955</v>
      </c>
      <c r="Q739" s="60">
        <v>0</v>
      </c>
      <c r="R739" s="60">
        <v>0</v>
      </c>
      <c r="S739" s="60">
        <v>0</v>
      </c>
      <c r="T739" s="37" t="s">
        <v>41</v>
      </c>
      <c r="U739" s="131" t="s">
        <v>2513</v>
      </c>
      <c r="V739" s="131" t="s">
        <v>866</v>
      </c>
      <c r="W739" s="216" t="s">
        <v>1014</v>
      </c>
      <c r="X739" s="215" t="s">
        <v>78</v>
      </c>
    </row>
    <row r="740" spans="1:24" ht="185.25" hidden="1">
      <c r="A740" s="37" t="s">
        <v>1587</v>
      </c>
      <c r="B740" s="37" t="s">
        <v>1935</v>
      </c>
      <c r="C740" s="37" t="s">
        <v>2036</v>
      </c>
      <c r="D740" s="37" t="s">
        <v>2019</v>
      </c>
      <c r="E740" s="37">
        <v>15</v>
      </c>
      <c r="F740" s="37" t="s">
        <v>2037</v>
      </c>
      <c r="G740" s="37" t="s">
        <v>45</v>
      </c>
      <c r="H740" s="37" t="s">
        <v>36</v>
      </c>
      <c r="I740" s="37" t="s">
        <v>37</v>
      </c>
      <c r="J740" s="62">
        <v>16</v>
      </c>
      <c r="K740" s="12" t="s">
        <v>1230</v>
      </c>
      <c r="L740" s="201"/>
      <c r="M740" s="37">
        <v>14</v>
      </c>
      <c r="N740" s="37" t="s">
        <v>1230</v>
      </c>
      <c r="O740" s="37" t="s">
        <v>1230</v>
      </c>
      <c r="P740" s="37" t="s">
        <v>2038</v>
      </c>
      <c r="Q740" s="60">
        <v>0</v>
      </c>
      <c r="R740" s="60">
        <v>0</v>
      </c>
      <c r="S740" s="60">
        <v>0</v>
      </c>
      <c r="T740" s="37" t="s">
        <v>41</v>
      </c>
      <c r="U740" s="131" t="s">
        <v>2508</v>
      </c>
      <c r="V740" s="131" t="s">
        <v>866</v>
      </c>
      <c r="W740" s="216" t="s">
        <v>1014</v>
      </c>
      <c r="X740" s="215" t="s">
        <v>78</v>
      </c>
    </row>
    <row r="741" spans="1:24" ht="135" hidden="1">
      <c r="A741" s="37" t="s">
        <v>1587</v>
      </c>
      <c r="B741" s="37" t="s">
        <v>1588</v>
      </c>
      <c r="C741" s="37" t="s">
        <v>1588</v>
      </c>
      <c r="D741" s="37" t="s">
        <v>1624</v>
      </c>
      <c r="E741" s="37">
        <v>15</v>
      </c>
      <c r="F741" s="37" t="s">
        <v>1630</v>
      </c>
      <c r="G741" s="37" t="s">
        <v>45</v>
      </c>
      <c r="H741" s="37" t="s">
        <v>36</v>
      </c>
      <c r="I741" s="37" t="s">
        <v>37</v>
      </c>
      <c r="J741" s="62">
        <v>40</v>
      </c>
      <c r="K741" s="12">
        <v>2020</v>
      </c>
      <c r="L741" s="201"/>
      <c r="M741" s="12">
        <v>25</v>
      </c>
      <c r="N741" s="12" t="s">
        <v>1230</v>
      </c>
      <c r="O741" s="12" t="s">
        <v>1230</v>
      </c>
      <c r="P741" s="12" t="s">
        <v>1592</v>
      </c>
      <c r="Q741" s="64">
        <v>0</v>
      </c>
      <c r="R741" s="64">
        <v>0</v>
      </c>
      <c r="S741" s="64">
        <v>0</v>
      </c>
      <c r="T741" s="37" t="s">
        <v>41</v>
      </c>
      <c r="U741" s="131" t="s">
        <v>2514</v>
      </c>
      <c r="V741" s="216" t="s">
        <v>218</v>
      </c>
      <c r="W741" s="131" t="s">
        <v>377</v>
      </c>
      <c r="X741" s="215" t="s">
        <v>78</v>
      </c>
    </row>
    <row r="742" spans="1:24" ht="135" hidden="1">
      <c r="A742" s="37" t="s">
        <v>1587</v>
      </c>
      <c r="B742" s="37" t="s">
        <v>1588</v>
      </c>
      <c r="C742" s="37" t="s">
        <v>1588</v>
      </c>
      <c r="D742" s="37" t="s">
        <v>1619</v>
      </c>
      <c r="E742" s="37">
        <v>15</v>
      </c>
      <c r="F742" s="12" t="s">
        <v>1630</v>
      </c>
      <c r="G742" s="12" t="s">
        <v>45</v>
      </c>
      <c r="H742" s="37" t="s">
        <v>36</v>
      </c>
      <c r="I742" s="37" t="s">
        <v>37</v>
      </c>
      <c r="J742" s="62">
        <v>40</v>
      </c>
      <c r="K742" s="12">
        <v>2020</v>
      </c>
      <c r="L742" s="201"/>
      <c r="M742" s="12">
        <v>25</v>
      </c>
      <c r="N742" s="12" t="s">
        <v>1230</v>
      </c>
      <c r="O742" s="12" t="s">
        <v>1230</v>
      </c>
      <c r="P742" s="12" t="s">
        <v>1592</v>
      </c>
      <c r="Q742" s="64">
        <v>0</v>
      </c>
      <c r="R742" s="64">
        <v>0</v>
      </c>
      <c r="S742" s="64">
        <v>0</v>
      </c>
      <c r="T742" s="37" t="s">
        <v>41</v>
      </c>
      <c r="U742" s="131" t="s">
        <v>2514</v>
      </c>
      <c r="V742" s="216" t="s">
        <v>218</v>
      </c>
      <c r="W742" s="131" t="s">
        <v>377</v>
      </c>
      <c r="X742" s="215" t="s">
        <v>78</v>
      </c>
    </row>
    <row r="743" spans="1:24" ht="142.5" hidden="1">
      <c r="A743" s="37" t="s">
        <v>1587</v>
      </c>
      <c r="B743" s="37" t="s">
        <v>1588</v>
      </c>
      <c r="C743" s="37" t="s">
        <v>1658</v>
      </c>
      <c r="D743" s="37" t="s">
        <v>1659</v>
      </c>
      <c r="E743" s="37">
        <v>15</v>
      </c>
      <c r="F743" s="12" t="s">
        <v>1662</v>
      </c>
      <c r="G743" s="12" t="s">
        <v>45</v>
      </c>
      <c r="H743" s="37" t="s">
        <v>36</v>
      </c>
      <c r="I743" s="37" t="s">
        <v>37</v>
      </c>
      <c r="J743" s="62">
        <v>30</v>
      </c>
      <c r="K743" s="12">
        <v>2020</v>
      </c>
      <c r="L743" s="201"/>
      <c r="M743" s="12">
        <v>30</v>
      </c>
      <c r="N743" s="12" t="s">
        <v>1230</v>
      </c>
      <c r="O743" s="12" t="s">
        <v>1230</v>
      </c>
      <c r="P743" s="12" t="s">
        <v>1592</v>
      </c>
      <c r="Q743" s="64">
        <v>0</v>
      </c>
      <c r="R743" s="64">
        <v>0</v>
      </c>
      <c r="S743" s="64">
        <v>0</v>
      </c>
      <c r="T743" s="37" t="s">
        <v>41</v>
      </c>
      <c r="U743" s="131" t="s">
        <v>2514</v>
      </c>
      <c r="V743" s="216" t="s">
        <v>218</v>
      </c>
      <c r="W743" s="131" t="s">
        <v>377</v>
      </c>
      <c r="X743" s="215" t="s">
        <v>78</v>
      </c>
    </row>
    <row r="744" spans="1:24" ht="165" hidden="1">
      <c r="A744" s="37" t="s">
        <v>1587</v>
      </c>
      <c r="B744" s="37" t="s">
        <v>1588</v>
      </c>
      <c r="C744" s="37" t="s">
        <v>1588</v>
      </c>
      <c r="D744" s="37" t="s">
        <v>1618</v>
      </c>
      <c r="E744" s="37">
        <v>15</v>
      </c>
      <c r="F744" s="37" t="s">
        <v>1631</v>
      </c>
      <c r="G744" s="37" t="s">
        <v>45</v>
      </c>
      <c r="H744" s="37" t="s">
        <v>36</v>
      </c>
      <c r="I744" s="37" t="s">
        <v>37</v>
      </c>
      <c r="J744" s="62">
        <v>40</v>
      </c>
      <c r="K744" s="12">
        <v>2020</v>
      </c>
      <c r="L744" s="201"/>
      <c r="M744" s="12">
        <v>5</v>
      </c>
      <c r="N744" s="12" t="s">
        <v>1230</v>
      </c>
      <c r="O744" s="12" t="s">
        <v>1230</v>
      </c>
      <c r="P744" s="12" t="s">
        <v>1592</v>
      </c>
      <c r="Q744" s="64">
        <v>0</v>
      </c>
      <c r="R744" s="64">
        <v>0</v>
      </c>
      <c r="S744" s="64">
        <v>0</v>
      </c>
      <c r="T744" s="37" t="s">
        <v>41</v>
      </c>
      <c r="U744" s="131" t="s">
        <v>2515</v>
      </c>
      <c r="V744" s="216" t="s">
        <v>218</v>
      </c>
      <c r="W744" s="131" t="s">
        <v>377</v>
      </c>
      <c r="X744" s="215" t="s">
        <v>78</v>
      </c>
    </row>
    <row r="745" spans="1:24" ht="142.5" hidden="1">
      <c r="A745" s="37" t="s">
        <v>1587</v>
      </c>
      <c r="B745" s="37" t="s">
        <v>1588</v>
      </c>
      <c r="C745" s="37" t="s">
        <v>1658</v>
      </c>
      <c r="D745" s="37" t="s">
        <v>1659</v>
      </c>
      <c r="E745" s="37">
        <v>15</v>
      </c>
      <c r="F745" s="37" t="s">
        <v>1663</v>
      </c>
      <c r="G745" s="37" t="s">
        <v>45</v>
      </c>
      <c r="H745" s="37" t="s">
        <v>36</v>
      </c>
      <c r="I745" s="37" t="s">
        <v>37</v>
      </c>
      <c r="J745" s="62">
        <v>40</v>
      </c>
      <c r="K745" s="12">
        <v>2020</v>
      </c>
      <c r="L745" s="201"/>
      <c r="M745" s="12">
        <v>15</v>
      </c>
      <c r="N745" s="12" t="s">
        <v>1230</v>
      </c>
      <c r="O745" s="12" t="s">
        <v>1230</v>
      </c>
      <c r="P745" s="12" t="s">
        <v>1592</v>
      </c>
      <c r="Q745" s="64">
        <v>0</v>
      </c>
      <c r="R745" s="64">
        <v>0</v>
      </c>
      <c r="S745" s="64">
        <v>0</v>
      </c>
      <c r="T745" s="37" t="s">
        <v>41</v>
      </c>
      <c r="U745" s="131" t="s">
        <v>2516</v>
      </c>
      <c r="V745" s="216" t="s">
        <v>184</v>
      </c>
      <c r="W745" s="131" t="s">
        <v>799</v>
      </c>
      <c r="X745" s="215" t="s">
        <v>78</v>
      </c>
    </row>
    <row r="746" spans="1:24" ht="142.5" hidden="1">
      <c r="A746" s="37" t="s">
        <v>1587</v>
      </c>
      <c r="B746" s="37" t="s">
        <v>1588</v>
      </c>
      <c r="C746" s="37" t="s">
        <v>1658</v>
      </c>
      <c r="D746" s="37" t="s">
        <v>1659</v>
      </c>
      <c r="E746" s="37">
        <v>15</v>
      </c>
      <c r="F746" s="37" t="s">
        <v>1664</v>
      </c>
      <c r="G746" s="37" t="s">
        <v>45</v>
      </c>
      <c r="H746" s="37" t="s">
        <v>36</v>
      </c>
      <c r="I746" s="37" t="s">
        <v>37</v>
      </c>
      <c r="J746" s="62">
        <v>20</v>
      </c>
      <c r="K746" s="12">
        <v>2020</v>
      </c>
      <c r="L746" s="201"/>
      <c r="M746" s="12">
        <v>30</v>
      </c>
      <c r="N746" s="12" t="s">
        <v>1230</v>
      </c>
      <c r="O746" s="12" t="s">
        <v>1230</v>
      </c>
      <c r="P746" s="12" t="s">
        <v>1592</v>
      </c>
      <c r="Q746" s="64">
        <v>0</v>
      </c>
      <c r="R746" s="64">
        <v>0</v>
      </c>
      <c r="S746" s="64">
        <v>0</v>
      </c>
      <c r="T746" s="37" t="s">
        <v>41</v>
      </c>
      <c r="U746" s="131" t="s">
        <v>2516</v>
      </c>
      <c r="V746" s="216" t="s">
        <v>184</v>
      </c>
      <c r="W746" s="131" t="s">
        <v>799</v>
      </c>
      <c r="X746" s="215" t="s">
        <v>78</v>
      </c>
    </row>
    <row r="747" spans="1:24" ht="142.5" hidden="1">
      <c r="A747" s="37" t="s">
        <v>1587</v>
      </c>
      <c r="B747" s="37" t="s">
        <v>1935</v>
      </c>
      <c r="C747" s="37" t="s">
        <v>1936</v>
      </c>
      <c r="D747" s="37" t="s">
        <v>1940</v>
      </c>
      <c r="E747" s="37">
        <v>15</v>
      </c>
      <c r="F747" s="37" t="s">
        <v>1960</v>
      </c>
      <c r="G747" s="37" t="s">
        <v>45</v>
      </c>
      <c r="H747" s="37" t="s">
        <v>36</v>
      </c>
      <c r="I747" s="37" t="s">
        <v>37</v>
      </c>
      <c r="J747" s="62">
        <v>16</v>
      </c>
      <c r="K747" s="12" t="s">
        <v>1230</v>
      </c>
      <c r="L747" s="201"/>
      <c r="M747" s="37">
        <v>14</v>
      </c>
      <c r="N747" s="37" t="s">
        <v>1230</v>
      </c>
      <c r="O747" s="37" t="s">
        <v>1230</v>
      </c>
      <c r="P747" s="37" t="s">
        <v>1943</v>
      </c>
      <c r="Q747" s="60">
        <v>0</v>
      </c>
      <c r="R747" s="60">
        <v>0</v>
      </c>
      <c r="S747" s="60">
        <v>0</v>
      </c>
      <c r="T747" s="37" t="s">
        <v>41</v>
      </c>
      <c r="U747" s="131" t="s">
        <v>2508</v>
      </c>
      <c r="V747" s="210" t="s">
        <v>1036</v>
      </c>
      <c r="W747" s="131" t="s">
        <v>1961</v>
      </c>
      <c r="X747" s="215" t="s">
        <v>78</v>
      </c>
    </row>
    <row r="748" spans="1:24" ht="85.5" hidden="1">
      <c r="A748" s="37" t="s">
        <v>1587</v>
      </c>
      <c r="B748" s="37" t="s">
        <v>1935</v>
      </c>
      <c r="C748" s="37" t="s">
        <v>2001</v>
      </c>
      <c r="D748" s="37" t="s">
        <v>1978</v>
      </c>
      <c r="E748" s="37">
        <v>15</v>
      </c>
      <c r="F748" s="37" t="s">
        <v>2005</v>
      </c>
      <c r="G748" s="37" t="s">
        <v>45</v>
      </c>
      <c r="H748" s="37" t="s">
        <v>36</v>
      </c>
      <c r="I748" s="37" t="s">
        <v>37</v>
      </c>
      <c r="J748" s="62"/>
      <c r="K748" s="12" t="s">
        <v>1230</v>
      </c>
      <c r="L748" s="201"/>
      <c r="M748" s="37">
        <v>5</v>
      </c>
      <c r="N748" s="37" t="s">
        <v>1230</v>
      </c>
      <c r="O748" s="37" t="s">
        <v>1230</v>
      </c>
      <c r="P748" s="37" t="s">
        <v>1175</v>
      </c>
      <c r="Q748" s="60">
        <v>0</v>
      </c>
      <c r="R748" s="60">
        <v>0</v>
      </c>
      <c r="S748" s="60">
        <v>0</v>
      </c>
      <c r="T748" s="37" t="s">
        <v>41</v>
      </c>
      <c r="U748" s="131" t="s">
        <v>2497</v>
      </c>
      <c r="V748" s="131" t="s">
        <v>48</v>
      </c>
      <c r="W748" s="131" t="s">
        <v>49</v>
      </c>
      <c r="X748" s="219" t="s">
        <v>50</v>
      </c>
    </row>
    <row r="749" spans="1:24" ht="135" hidden="1">
      <c r="A749" s="37" t="s">
        <v>1587</v>
      </c>
      <c r="B749" s="37" t="s">
        <v>1832</v>
      </c>
      <c r="C749" s="37" t="s">
        <v>1832</v>
      </c>
      <c r="D749" s="37" t="s">
        <v>1847</v>
      </c>
      <c r="E749" s="37">
        <v>15</v>
      </c>
      <c r="F749" s="12" t="s">
        <v>1875</v>
      </c>
      <c r="G749" s="12" t="s">
        <v>45</v>
      </c>
      <c r="H749" s="37" t="s">
        <v>36</v>
      </c>
      <c r="I749" s="37" t="s">
        <v>37</v>
      </c>
      <c r="J749" s="62">
        <v>24</v>
      </c>
      <c r="K749" s="12" t="s">
        <v>1230</v>
      </c>
      <c r="L749" s="201"/>
      <c r="M749" s="37">
        <v>15</v>
      </c>
      <c r="N749" s="37" t="s">
        <v>1230</v>
      </c>
      <c r="O749" s="37" t="s">
        <v>1230</v>
      </c>
      <c r="P749" s="37" t="s">
        <v>247</v>
      </c>
      <c r="Q749" s="60">
        <v>0</v>
      </c>
      <c r="R749" s="60">
        <v>0</v>
      </c>
      <c r="S749" s="60">
        <v>0</v>
      </c>
      <c r="T749" s="37" t="s">
        <v>41</v>
      </c>
      <c r="U749" s="131" t="s">
        <v>2499</v>
      </c>
      <c r="V749" s="131" t="s">
        <v>184</v>
      </c>
      <c r="W749" s="131" t="s">
        <v>549</v>
      </c>
      <c r="X749" s="215" t="s">
        <v>58</v>
      </c>
    </row>
    <row r="750" spans="1:24" ht="142.5" hidden="1">
      <c r="A750" s="37" t="s">
        <v>1587</v>
      </c>
      <c r="B750" s="37" t="s">
        <v>1588</v>
      </c>
      <c r="C750" s="37" t="s">
        <v>1658</v>
      </c>
      <c r="D750" s="37" t="s">
        <v>1659</v>
      </c>
      <c r="E750" s="37">
        <v>15</v>
      </c>
      <c r="F750" s="37" t="s">
        <v>1665</v>
      </c>
      <c r="G750" s="37" t="s">
        <v>145</v>
      </c>
      <c r="H750" s="37" t="s">
        <v>36</v>
      </c>
      <c r="I750" s="37" t="s">
        <v>46</v>
      </c>
      <c r="J750" s="62">
        <v>390</v>
      </c>
      <c r="K750" s="143" t="s">
        <v>1666</v>
      </c>
      <c r="L750" s="201" t="s">
        <v>156</v>
      </c>
      <c r="M750" s="12">
        <v>1</v>
      </c>
      <c r="N750" s="12">
        <v>1491178</v>
      </c>
      <c r="O750" s="12" t="s">
        <v>1667</v>
      </c>
      <c r="P750" s="12" t="s">
        <v>162</v>
      </c>
      <c r="Q750" s="64">
        <v>0</v>
      </c>
      <c r="R750" s="64">
        <v>0</v>
      </c>
      <c r="S750" s="64">
        <v>0</v>
      </c>
      <c r="T750" s="37" t="s">
        <v>145</v>
      </c>
      <c r="U750" s="299"/>
      <c r="V750" s="131" t="s">
        <v>201</v>
      </c>
      <c r="W750" s="131" t="s">
        <v>202</v>
      </c>
      <c r="X750" s="217"/>
    </row>
    <row r="751" spans="1:24" ht="142.5" hidden="1">
      <c r="A751" s="37" t="s">
        <v>1587</v>
      </c>
      <c r="B751" s="37" t="s">
        <v>1935</v>
      </c>
      <c r="C751" s="37" t="s">
        <v>2001</v>
      </c>
      <c r="D751" s="37" t="s">
        <v>2006</v>
      </c>
      <c r="E751" s="37">
        <v>15</v>
      </c>
      <c r="F751" s="37" t="s">
        <v>2007</v>
      </c>
      <c r="G751" s="37" t="s">
        <v>35</v>
      </c>
      <c r="H751" s="37" t="s">
        <v>310</v>
      </c>
      <c r="I751" s="37" t="s">
        <v>37</v>
      </c>
      <c r="J751" s="62">
        <v>30</v>
      </c>
      <c r="K751" s="12" t="s">
        <v>2008</v>
      </c>
      <c r="L751" s="201"/>
      <c r="M751" s="37">
        <v>1</v>
      </c>
      <c r="N751" s="37">
        <v>156811</v>
      </c>
      <c r="O751" s="37" t="s">
        <v>2009</v>
      </c>
      <c r="P751" s="37" t="s">
        <v>162</v>
      </c>
      <c r="Q751" s="60">
        <v>1980</v>
      </c>
      <c r="R751" s="60">
        <v>13000</v>
      </c>
      <c r="S751" s="60">
        <v>14980</v>
      </c>
      <c r="T751" s="37" t="s">
        <v>41</v>
      </c>
      <c r="U751" s="37"/>
      <c r="V751" s="216" t="s">
        <v>218</v>
      </c>
      <c r="W751" s="216" t="s">
        <v>219</v>
      </c>
      <c r="X751" s="217"/>
    </row>
    <row r="752" spans="1:24" ht="142.5" hidden="1">
      <c r="A752" s="37" t="s">
        <v>1587</v>
      </c>
      <c r="B752" s="37" t="s">
        <v>1935</v>
      </c>
      <c r="C752" s="37" t="s">
        <v>2001</v>
      </c>
      <c r="D752" s="37" t="s">
        <v>2006</v>
      </c>
      <c r="E752" s="37">
        <v>15</v>
      </c>
      <c r="F752" s="37" t="s">
        <v>1203</v>
      </c>
      <c r="G752" s="37" t="s">
        <v>35</v>
      </c>
      <c r="H752" s="37" t="s">
        <v>310</v>
      </c>
      <c r="I752" s="37" t="s">
        <v>37</v>
      </c>
      <c r="J752" s="62">
        <v>40</v>
      </c>
      <c r="K752" s="12" t="s">
        <v>2010</v>
      </c>
      <c r="L752" s="153"/>
      <c r="M752" s="37">
        <v>1</v>
      </c>
      <c r="N752" s="37">
        <v>156811</v>
      </c>
      <c r="O752" s="37" t="s">
        <v>2009</v>
      </c>
      <c r="P752" s="37" t="s">
        <v>162</v>
      </c>
      <c r="Q752" s="60">
        <v>980</v>
      </c>
      <c r="R752" s="60">
        <v>6000</v>
      </c>
      <c r="S752" s="60">
        <v>6980</v>
      </c>
      <c r="T752" s="37" t="s">
        <v>41</v>
      </c>
      <c r="U752" s="60" t="s">
        <v>2367</v>
      </c>
      <c r="V752" s="227" t="s">
        <v>218</v>
      </c>
      <c r="W752" s="216" t="s">
        <v>568</v>
      </c>
      <c r="X752" s="217"/>
    </row>
    <row r="753" spans="1:24" ht="171" hidden="1">
      <c r="A753" s="37" t="s">
        <v>1587</v>
      </c>
      <c r="B753" s="37" t="s">
        <v>1891</v>
      </c>
      <c r="C753" s="37" t="s">
        <v>1902</v>
      </c>
      <c r="D753" s="37" t="s">
        <v>1899</v>
      </c>
      <c r="E753" s="37">
        <v>20</v>
      </c>
      <c r="F753" s="37" t="s">
        <v>1903</v>
      </c>
      <c r="G753" s="37" t="s">
        <v>35</v>
      </c>
      <c r="H753" s="37" t="s">
        <v>310</v>
      </c>
      <c r="I753" s="37" t="s">
        <v>37</v>
      </c>
      <c r="J753" s="65">
        <v>30</v>
      </c>
      <c r="K753" s="37" t="s">
        <v>1904</v>
      </c>
      <c r="L753" s="153"/>
      <c r="M753" s="37">
        <v>1</v>
      </c>
      <c r="N753" s="37">
        <v>1712490</v>
      </c>
      <c r="O753" s="37" t="s">
        <v>1905</v>
      </c>
      <c r="P753" s="37" t="s">
        <v>162</v>
      </c>
      <c r="Q753" s="60">
        <v>4000</v>
      </c>
      <c r="R753" s="60">
        <v>15300</v>
      </c>
      <c r="S753" s="60">
        <v>19300</v>
      </c>
      <c r="T753" s="37" t="s">
        <v>41</v>
      </c>
      <c r="U753" s="37"/>
      <c r="V753" s="131" t="s">
        <v>866</v>
      </c>
      <c r="W753" s="216" t="s">
        <v>1014</v>
      </c>
      <c r="X753" s="217"/>
    </row>
    <row r="754" spans="1:24" ht="185.25" hidden="1">
      <c r="A754" s="37" t="s">
        <v>1587</v>
      </c>
      <c r="B754" s="37" t="s">
        <v>1891</v>
      </c>
      <c r="C754" s="37" t="s">
        <v>1892</v>
      </c>
      <c r="D754" s="37" t="s">
        <v>1893</v>
      </c>
      <c r="E754" s="37">
        <v>20</v>
      </c>
      <c r="F754" s="37" t="s">
        <v>1894</v>
      </c>
      <c r="G754" s="37" t="s">
        <v>35</v>
      </c>
      <c r="H754" s="37" t="s">
        <v>310</v>
      </c>
      <c r="I754" s="37" t="s">
        <v>37</v>
      </c>
      <c r="J754" s="65">
        <v>16</v>
      </c>
      <c r="K754" s="242" t="s">
        <v>1895</v>
      </c>
      <c r="L754" s="153"/>
      <c r="M754" s="37">
        <v>1</v>
      </c>
      <c r="N754" s="37">
        <v>1476493</v>
      </c>
      <c r="O754" s="37" t="s">
        <v>1896</v>
      </c>
      <c r="P754" s="37" t="s">
        <v>162</v>
      </c>
      <c r="Q754" s="60">
        <v>1000</v>
      </c>
      <c r="R754" s="60">
        <v>0</v>
      </c>
      <c r="S754" s="60">
        <v>1000</v>
      </c>
      <c r="T754" s="37" t="s">
        <v>41</v>
      </c>
      <c r="U754" s="37"/>
      <c r="V754" s="131" t="s">
        <v>866</v>
      </c>
      <c r="W754" s="216" t="s">
        <v>1014</v>
      </c>
      <c r="X754" s="217"/>
    </row>
    <row r="755" spans="1:24" ht="85.5" hidden="1">
      <c r="A755" s="12" t="s">
        <v>1587</v>
      </c>
      <c r="B755" s="12" t="s">
        <v>1588</v>
      </c>
      <c r="C755" s="12" t="s">
        <v>1589</v>
      </c>
      <c r="D755" s="12" t="s">
        <v>1590</v>
      </c>
      <c r="E755" s="12">
        <v>15</v>
      </c>
      <c r="F755" s="12" t="s">
        <v>394</v>
      </c>
      <c r="G755" s="12" t="s">
        <v>35</v>
      </c>
      <c r="H755" s="12" t="s">
        <v>310</v>
      </c>
      <c r="I755" s="12" t="s">
        <v>37</v>
      </c>
      <c r="J755" s="62">
        <v>40</v>
      </c>
      <c r="K755" s="143">
        <v>44105</v>
      </c>
      <c r="L755" s="153"/>
      <c r="M755" s="12">
        <v>2</v>
      </c>
      <c r="N755" s="12" t="s">
        <v>1230</v>
      </c>
      <c r="O755" s="12" t="s">
        <v>1230</v>
      </c>
      <c r="P755" s="12" t="s">
        <v>1592</v>
      </c>
      <c r="Q755" s="64">
        <v>3850</v>
      </c>
      <c r="R755" s="64">
        <v>4000</v>
      </c>
      <c r="S755" s="64">
        <v>15700</v>
      </c>
      <c r="T755" s="12" t="s">
        <v>41</v>
      </c>
      <c r="U755" s="12" t="s">
        <v>2517</v>
      </c>
      <c r="V755" s="216" t="s">
        <v>218</v>
      </c>
      <c r="W755" s="216" t="s">
        <v>398</v>
      </c>
      <c r="X755" s="217"/>
    </row>
    <row r="756" spans="1:24" ht="156.75" hidden="1">
      <c r="A756" s="37" t="s">
        <v>1587</v>
      </c>
      <c r="B756" s="37" t="s">
        <v>1935</v>
      </c>
      <c r="C756" s="37" t="s">
        <v>2001</v>
      </c>
      <c r="D756" s="37" t="s">
        <v>2011</v>
      </c>
      <c r="E756" s="37">
        <v>15</v>
      </c>
      <c r="F756" s="37" t="s">
        <v>1963</v>
      </c>
      <c r="G756" s="37" t="s">
        <v>45</v>
      </c>
      <c r="H756" s="37" t="s">
        <v>36</v>
      </c>
      <c r="I756" s="37" t="s">
        <v>46</v>
      </c>
      <c r="J756" s="62">
        <v>20</v>
      </c>
      <c r="K756" s="143">
        <v>44044</v>
      </c>
      <c r="L756" s="153"/>
      <c r="M756" s="37">
        <v>1</v>
      </c>
      <c r="N756" s="37">
        <v>1627800</v>
      </c>
      <c r="O756" s="37" t="s">
        <v>2012</v>
      </c>
      <c r="P756" s="37" t="s">
        <v>268</v>
      </c>
      <c r="Q756" s="60">
        <v>0</v>
      </c>
      <c r="R756" s="60">
        <v>0</v>
      </c>
      <c r="S756" s="60">
        <v>0</v>
      </c>
      <c r="T756" s="37" t="s">
        <v>41</v>
      </c>
      <c r="U756" s="37"/>
      <c r="V756" s="131" t="s">
        <v>48</v>
      </c>
      <c r="W756" s="216" t="s">
        <v>188</v>
      </c>
      <c r="X756" s="219" t="s">
        <v>50</v>
      </c>
    </row>
    <row r="757" spans="1:24" ht="156.75" hidden="1">
      <c r="A757" s="37" t="s">
        <v>1587</v>
      </c>
      <c r="B757" s="37" t="s">
        <v>1935</v>
      </c>
      <c r="C757" s="37" t="s">
        <v>1936</v>
      </c>
      <c r="D757" s="37" t="s">
        <v>1962</v>
      </c>
      <c r="E757" s="37">
        <v>15</v>
      </c>
      <c r="F757" s="37" t="s">
        <v>1963</v>
      </c>
      <c r="G757" s="37" t="s">
        <v>45</v>
      </c>
      <c r="H757" s="37" t="s">
        <v>36</v>
      </c>
      <c r="I757" s="37" t="s">
        <v>46</v>
      </c>
      <c r="J757" s="62">
        <v>20</v>
      </c>
      <c r="K757" s="143">
        <v>44075</v>
      </c>
      <c r="L757" s="153"/>
      <c r="M757" s="37">
        <v>1</v>
      </c>
      <c r="N757" s="37">
        <v>1481088</v>
      </c>
      <c r="O757" s="37" t="s">
        <v>1964</v>
      </c>
      <c r="P757" s="37" t="s">
        <v>162</v>
      </c>
      <c r="Q757" s="60">
        <v>0</v>
      </c>
      <c r="R757" s="60">
        <v>0</v>
      </c>
      <c r="S757" s="60">
        <v>0</v>
      </c>
      <c r="T757" s="37" t="s">
        <v>41</v>
      </c>
      <c r="U757" s="37"/>
      <c r="V757" s="131" t="s">
        <v>48</v>
      </c>
      <c r="W757" s="216" t="s">
        <v>188</v>
      </c>
      <c r="X757" s="219" t="s">
        <v>50</v>
      </c>
    </row>
    <row r="758" spans="1:24" ht="171" hidden="1">
      <c r="A758" s="37" t="s">
        <v>1587</v>
      </c>
      <c r="B758" s="37" t="s">
        <v>1891</v>
      </c>
      <c r="C758" s="37" t="s">
        <v>1902</v>
      </c>
      <c r="D758" s="37" t="s">
        <v>1899</v>
      </c>
      <c r="E758" s="37">
        <v>20</v>
      </c>
      <c r="F758" s="37" t="s">
        <v>1906</v>
      </c>
      <c r="G758" s="37" t="s">
        <v>35</v>
      </c>
      <c r="H758" s="37" t="s">
        <v>310</v>
      </c>
      <c r="I758" s="37" t="s">
        <v>37</v>
      </c>
      <c r="J758" s="65">
        <v>36</v>
      </c>
      <c r="K758" s="37" t="s">
        <v>1230</v>
      </c>
      <c r="L758" s="153"/>
      <c r="M758" s="37">
        <v>1</v>
      </c>
      <c r="N758" s="37">
        <v>2090737</v>
      </c>
      <c r="O758" s="37" t="s">
        <v>1907</v>
      </c>
      <c r="P758" s="37" t="s">
        <v>268</v>
      </c>
      <c r="Q758" s="60">
        <v>4500</v>
      </c>
      <c r="R758" s="60">
        <v>0</v>
      </c>
      <c r="S758" s="60">
        <v>4500</v>
      </c>
      <c r="T758" s="37" t="s">
        <v>41</v>
      </c>
      <c r="U758" s="37" t="s">
        <v>2369</v>
      </c>
      <c r="V758" s="131" t="s">
        <v>866</v>
      </c>
      <c r="W758" s="216" t="s">
        <v>1014</v>
      </c>
      <c r="X758" s="217"/>
    </row>
    <row r="759" spans="1:24" ht="114" hidden="1">
      <c r="A759" s="37" t="s">
        <v>1587</v>
      </c>
      <c r="B759" s="37" t="s">
        <v>1588</v>
      </c>
      <c r="C759" s="37" t="s">
        <v>1588</v>
      </c>
      <c r="D759" s="37" t="s">
        <v>1619</v>
      </c>
      <c r="E759" s="37">
        <v>15</v>
      </c>
      <c r="F759" s="37" t="s">
        <v>1632</v>
      </c>
      <c r="G759" s="37" t="s">
        <v>145</v>
      </c>
      <c r="H759" s="37" t="s">
        <v>265</v>
      </c>
      <c r="I759" s="37" t="s">
        <v>37</v>
      </c>
      <c r="J759" s="62"/>
      <c r="K759" s="143">
        <v>43922</v>
      </c>
      <c r="L759" s="143" t="s">
        <v>147</v>
      </c>
      <c r="M759" s="12">
        <v>1</v>
      </c>
      <c r="N759" s="12">
        <v>1492742</v>
      </c>
      <c r="O759" s="12" t="s">
        <v>1633</v>
      </c>
      <c r="P759" s="12" t="s">
        <v>107</v>
      </c>
      <c r="Q759" s="64">
        <v>0</v>
      </c>
      <c r="R759" s="64">
        <v>0</v>
      </c>
      <c r="S759" s="64">
        <v>0</v>
      </c>
      <c r="T759" s="37" t="s">
        <v>145</v>
      </c>
      <c r="U759" s="37" t="s">
        <v>2370</v>
      </c>
      <c r="V759" s="37"/>
      <c r="W759" s="216" t="s">
        <v>1328</v>
      </c>
      <c r="X759" s="215"/>
    </row>
    <row r="760" spans="1:24" ht="114.95" hidden="1" customHeight="1">
      <c r="A760" s="37" t="s">
        <v>1587</v>
      </c>
      <c r="B760" s="37" t="s">
        <v>1588</v>
      </c>
      <c r="C760" s="37" t="s">
        <v>1644</v>
      </c>
      <c r="D760" s="37" t="s">
        <v>1649</v>
      </c>
      <c r="E760" s="37">
        <v>15</v>
      </c>
      <c r="F760" s="37" t="s">
        <v>1650</v>
      </c>
      <c r="G760" s="37" t="s">
        <v>145</v>
      </c>
      <c r="H760" s="37" t="s">
        <v>154</v>
      </c>
      <c r="I760" s="37" t="s">
        <v>37</v>
      </c>
      <c r="J760" s="62"/>
      <c r="K760" s="143">
        <v>44044</v>
      </c>
      <c r="L760" s="143" t="s">
        <v>759</v>
      </c>
      <c r="M760" s="12">
        <v>1</v>
      </c>
      <c r="N760" s="12">
        <v>2090481</v>
      </c>
      <c r="O760" s="12" t="s">
        <v>1651</v>
      </c>
      <c r="P760" s="12" t="s">
        <v>268</v>
      </c>
      <c r="Q760" s="64">
        <v>0</v>
      </c>
      <c r="R760" s="64">
        <v>0</v>
      </c>
      <c r="S760" s="64">
        <v>0</v>
      </c>
      <c r="T760" s="37" t="s">
        <v>145</v>
      </c>
      <c r="U760" s="37" t="s">
        <v>2371</v>
      </c>
      <c r="V760" s="37"/>
      <c r="W760" s="216" t="s">
        <v>1328</v>
      </c>
      <c r="X760" s="217"/>
    </row>
    <row r="761" spans="1:24" ht="57" hidden="1">
      <c r="A761" s="12" t="s">
        <v>1587</v>
      </c>
      <c r="B761" s="12" t="s">
        <v>1891</v>
      </c>
      <c r="C761" s="12" t="s">
        <v>1892</v>
      </c>
      <c r="D761" s="12" t="s">
        <v>1897</v>
      </c>
      <c r="E761" s="12">
        <v>20</v>
      </c>
      <c r="F761" s="12" t="s">
        <v>538</v>
      </c>
      <c r="G761" s="12" t="s">
        <v>45</v>
      </c>
      <c r="H761" s="12" t="s">
        <v>36</v>
      </c>
      <c r="I761" s="12" t="s">
        <v>37</v>
      </c>
      <c r="J761" s="62">
        <v>40</v>
      </c>
      <c r="K761" s="37" t="s">
        <v>1230</v>
      </c>
      <c r="L761" s="201"/>
      <c r="M761" s="12">
        <v>1</v>
      </c>
      <c r="N761" s="12">
        <v>1491165</v>
      </c>
      <c r="O761" s="12" t="s">
        <v>1898</v>
      </c>
      <c r="P761" s="37" t="s">
        <v>162</v>
      </c>
      <c r="Q761" s="64">
        <v>0</v>
      </c>
      <c r="R761" s="60">
        <v>0</v>
      </c>
      <c r="S761" s="64">
        <v>0</v>
      </c>
      <c r="T761" s="12" t="s">
        <v>41</v>
      </c>
      <c r="U761" s="210" t="s">
        <v>2518</v>
      </c>
      <c r="V761" s="213" t="s">
        <v>539</v>
      </c>
      <c r="W761" s="214" t="s">
        <v>540</v>
      </c>
      <c r="X761" s="215" t="s">
        <v>58</v>
      </c>
    </row>
    <row r="762" spans="1:24" ht="85.5" hidden="1">
      <c r="A762" s="37" t="s">
        <v>1587</v>
      </c>
      <c r="B762" s="37" t="s">
        <v>1588</v>
      </c>
      <c r="C762" s="37" t="s">
        <v>1588</v>
      </c>
      <c r="D762" s="37" t="s">
        <v>1634</v>
      </c>
      <c r="E762" s="37">
        <v>15</v>
      </c>
      <c r="F762" s="37" t="s">
        <v>1635</v>
      </c>
      <c r="G762" s="37" t="s">
        <v>45</v>
      </c>
      <c r="H762" s="37" t="s">
        <v>36</v>
      </c>
      <c r="I762" s="37" t="s">
        <v>37</v>
      </c>
      <c r="J762" s="62">
        <v>40</v>
      </c>
      <c r="K762" s="12">
        <v>2020</v>
      </c>
      <c r="L762" s="201"/>
      <c r="M762" s="12">
        <v>5</v>
      </c>
      <c r="N762" s="12" t="s">
        <v>1230</v>
      </c>
      <c r="O762" s="12" t="s">
        <v>1230</v>
      </c>
      <c r="P762" s="12" t="s">
        <v>1592</v>
      </c>
      <c r="Q762" s="64">
        <v>0</v>
      </c>
      <c r="R762" s="64">
        <v>0</v>
      </c>
      <c r="S762" s="64">
        <v>0</v>
      </c>
      <c r="T762" s="37" t="s">
        <v>41</v>
      </c>
      <c r="U762" s="37"/>
      <c r="V762" s="131" t="s">
        <v>48</v>
      </c>
      <c r="W762" s="216" t="s">
        <v>455</v>
      </c>
      <c r="X762" s="215" t="s">
        <v>58</v>
      </c>
    </row>
    <row r="763" spans="1:24" ht="85.5" hidden="1">
      <c r="A763" s="37" t="s">
        <v>1587</v>
      </c>
      <c r="B763" s="37" t="s">
        <v>1588</v>
      </c>
      <c r="C763" s="37" t="s">
        <v>1588</v>
      </c>
      <c r="D763" s="37" t="s">
        <v>1636</v>
      </c>
      <c r="E763" s="37">
        <v>15</v>
      </c>
      <c r="F763" s="37" t="s">
        <v>1635</v>
      </c>
      <c r="G763" s="37" t="s">
        <v>45</v>
      </c>
      <c r="H763" s="37" t="s">
        <v>36</v>
      </c>
      <c r="I763" s="37" t="s">
        <v>37</v>
      </c>
      <c r="J763" s="62">
        <v>40</v>
      </c>
      <c r="K763" s="12">
        <v>2020</v>
      </c>
      <c r="L763" s="201"/>
      <c r="M763" s="12">
        <v>5</v>
      </c>
      <c r="N763" s="12" t="s">
        <v>1230</v>
      </c>
      <c r="O763" s="12" t="s">
        <v>1230</v>
      </c>
      <c r="P763" s="12" t="s">
        <v>1592</v>
      </c>
      <c r="Q763" s="64">
        <v>0</v>
      </c>
      <c r="R763" s="64">
        <v>0</v>
      </c>
      <c r="S763" s="64">
        <v>0</v>
      </c>
      <c r="T763" s="37" t="s">
        <v>41</v>
      </c>
      <c r="U763" s="37"/>
      <c r="V763" s="131" t="s">
        <v>48</v>
      </c>
      <c r="W763" s="216" t="s">
        <v>455</v>
      </c>
      <c r="X763" s="215" t="s">
        <v>58</v>
      </c>
    </row>
    <row r="764" spans="1:24" ht="114" hidden="1">
      <c r="A764" s="37" t="s">
        <v>1587</v>
      </c>
      <c r="B764" s="37" t="s">
        <v>1588</v>
      </c>
      <c r="C764" s="37" t="s">
        <v>1644</v>
      </c>
      <c r="D764" s="37" t="s">
        <v>1649</v>
      </c>
      <c r="E764" s="37">
        <v>15</v>
      </c>
      <c r="F764" s="37" t="s">
        <v>1635</v>
      </c>
      <c r="G764" s="37" t="s">
        <v>45</v>
      </c>
      <c r="H764" s="37" t="s">
        <v>36</v>
      </c>
      <c r="I764" s="37" t="s">
        <v>37</v>
      </c>
      <c r="J764" s="62">
        <v>40</v>
      </c>
      <c r="K764" s="12">
        <v>2020</v>
      </c>
      <c r="L764" s="201"/>
      <c r="M764" s="12">
        <v>5</v>
      </c>
      <c r="N764" s="12" t="s">
        <v>1230</v>
      </c>
      <c r="O764" s="12" t="s">
        <v>1230</v>
      </c>
      <c r="P764" s="12" t="s">
        <v>1592</v>
      </c>
      <c r="Q764" s="64">
        <v>0</v>
      </c>
      <c r="R764" s="64">
        <v>0</v>
      </c>
      <c r="S764" s="64">
        <v>0</v>
      </c>
      <c r="T764" s="37" t="s">
        <v>41</v>
      </c>
      <c r="U764" s="37"/>
      <c r="V764" s="131" t="s">
        <v>48</v>
      </c>
      <c r="W764" s="216" t="s">
        <v>455</v>
      </c>
      <c r="X764" s="215" t="s">
        <v>58</v>
      </c>
    </row>
    <row r="765" spans="1:24" ht="128.25" hidden="1">
      <c r="A765" s="37" t="s">
        <v>1587</v>
      </c>
      <c r="B765" s="37" t="s">
        <v>1588</v>
      </c>
      <c r="C765" s="37" t="s">
        <v>1644</v>
      </c>
      <c r="D765" s="37" t="s">
        <v>1652</v>
      </c>
      <c r="E765" s="37">
        <v>15</v>
      </c>
      <c r="F765" s="37" t="s">
        <v>1635</v>
      </c>
      <c r="G765" s="37" t="s">
        <v>45</v>
      </c>
      <c r="H765" s="37" t="s">
        <v>36</v>
      </c>
      <c r="I765" s="37" t="s">
        <v>37</v>
      </c>
      <c r="J765" s="62">
        <v>40</v>
      </c>
      <c r="K765" s="12">
        <v>2020</v>
      </c>
      <c r="L765" s="201"/>
      <c r="M765" s="12">
        <v>5</v>
      </c>
      <c r="N765" s="12" t="s">
        <v>1230</v>
      </c>
      <c r="O765" s="12" t="s">
        <v>1230</v>
      </c>
      <c r="P765" s="12" t="s">
        <v>1592</v>
      </c>
      <c r="Q765" s="64">
        <v>0</v>
      </c>
      <c r="R765" s="64">
        <v>0</v>
      </c>
      <c r="S765" s="64">
        <v>0</v>
      </c>
      <c r="T765" s="37" t="s">
        <v>41</v>
      </c>
      <c r="U765" s="37"/>
      <c r="V765" s="131" t="s">
        <v>48</v>
      </c>
      <c r="W765" s="216" t="s">
        <v>455</v>
      </c>
      <c r="X765" s="215" t="s">
        <v>58</v>
      </c>
    </row>
    <row r="766" spans="1:24" ht="156.75" hidden="1">
      <c r="A766" s="37" t="s">
        <v>1587</v>
      </c>
      <c r="B766" s="37" t="s">
        <v>1588</v>
      </c>
      <c r="C766" s="37" t="s">
        <v>1644</v>
      </c>
      <c r="D766" s="37" t="s">
        <v>1653</v>
      </c>
      <c r="E766" s="37">
        <v>15</v>
      </c>
      <c r="F766" s="37" t="s">
        <v>1635</v>
      </c>
      <c r="G766" s="37" t="s">
        <v>45</v>
      </c>
      <c r="H766" s="37" t="s">
        <v>36</v>
      </c>
      <c r="I766" s="37" t="s">
        <v>37</v>
      </c>
      <c r="J766" s="62">
        <v>40</v>
      </c>
      <c r="K766" s="12">
        <v>2020</v>
      </c>
      <c r="L766" s="201"/>
      <c r="M766" s="12">
        <v>5</v>
      </c>
      <c r="N766" s="12" t="s">
        <v>1230</v>
      </c>
      <c r="O766" s="12" t="s">
        <v>1230</v>
      </c>
      <c r="P766" s="12" t="s">
        <v>1592</v>
      </c>
      <c r="Q766" s="64">
        <v>0</v>
      </c>
      <c r="R766" s="64">
        <v>0</v>
      </c>
      <c r="S766" s="64">
        <v>0</v>
      </c>
      <c r="T766" s="37" t="s">
        <v>41</v>
      </c>
      <c r="U766" s="37"/>
      <c r="V766" s="131" t="s">
        <v>48</v>
      </c>
      <c r="W766" s="216" t="s">
        <v>455</v>
      </c>
      <c r="X766" s="215" t="s">
        <v>58</v>
      </c>
    </row>
    <row r="767" spans="1:24" ht="85.5" hidden="1">
      <c r="A767" s="37" t="s">
        <v>1587</v>
      </c>
      <c r="B767" s="37" t="s">
        <v>1588</v>
      </c>
      <c r="C767" s="37" t="s">
        <v>1589</v>
      </c>
      <c r="D767" s="37" t="s">
        <v>1590</v>
      </c>
      <c r="E767" s="37">
        <v>15</v>
      </c>
      <c r="F767" s="37" t="s">
        <v>1604</v>
      </c>
      <c r="G767" s="37" t="s">
        <v>35</v>
      </c>
      <c r="H767" s="37" t="s">
        <v>36</v>
      </c>
      <c r="I767" s="37" t="s">
        <v>37</v>
      </c>
      <c r="J767" s="62">
        <v>40</v>
      </c>
      <c r="K767" s="12">
        <v>2020</v>
      </c>
      <c r="L767" s="201"/>
      <c r="M767" s="12">
        <v>3</v>
      </c>
      <c r="N767" s="12" t="s">
        <v>1230</v>
      </c>
      <c r="O767" s="12" t="s">
        <v>1230</v>
      </c>
      <c r="P767" s="12" t="s">
        <v>1592</v>
      </c>
      <c r="Q767" s="64">
        <v>14875</v>
      </c>
      <c r="R767" s="64">
        <v>4000</v>
      </c>
      <c r="S767" s="64">
        <v>56625</v>
      </c>
      <c r="T767" s="37" t="s">
        <v>41</v>
      </c>
      <c r="U767" s="37"/>
      <c r="V767" s="213" t="s">
        <v>539</v>
      </c>
      <c r="W767" s="216" t="s">
        <v>540</v>
      </c>
      <c r="X767" s="217"/>
    </row>
    <row r="768" spans="1:24" ht="128.25" hidden="1">
      <c r="A768" s="37" t="s">
        <v>1587</v>
      </c>
      <c r="B768" s="37" t="s">
        <v>1935</v>
      </c>
      <c r="C768" s="37" t="s">
        <v>1936</v>
      </c>
      <c r="D768" s="37" t="s">
        <v>1965</v>
      </c>
      <c r="E768" s="37">
        <v>15</v>
      </c>
      <c r="F768" s="37" t="s">
        <v>1966</v>
      </c>
      <c r="G768" s="37" t="s">
        <v>145</v>
      </c>
      <c r="H768" s="37" t="s">
        <v>36</v>
      </c>
      <c r="I768" s="37" t="s">
        <v>46</v>
      </c>
      <c r="J768" s="62">
        <v>140</v>
      </c>
      <c r="K768" s="12" t="s">
        <v>1967</v>
      </c>
      <c r="L768" s="201" t="s">
        <v>216</v>
      </c>
      <c r="M768" s="37">
        <v>1</v>
      </c>
      <c r="N768" s="37">
        <v>1481088</v>
      </c>
      <c r="O768" s="37" t="s">
        <v>1964</v>
      </c>
      <c r="P768" s="37" t="s">
        <v>162</v>
      </c>
      <c r="Q768" s="60">
        <v>0</v>
      </c>
      <c r="R768" s="60">
        <v>0</v>
      </c>
      <c r="S768" s="60">
        <v>0</v>
      </c>
      <c r="T768" s="37" t="s">
        <v>145</v>
      </c>
      <c r="U768" s="37"/>
      <c r="V768" s="131" t="s">
        <v>866</v>
      </c>
      <c r="W768" s="216" t="s">
        <v>1014</v>
      </c>
      <c r="X768" s="217"/>
    </row>
    <row r="769" spans="1:24" ht="171" hidden="1">
      <c r="A769" s="37" t="s">
        <v>1587</v>
      </c>
      <c r="B769" s="37" t="s">
        <v>1891</v>
      </c>
      <c r="C769" s="37" t="s">
        <v>1902</v>
      </c>
      <c r="D769" s="37" t="s">
        <v>1899</v>
      </c>
      <c r="E769" s="37">
        <v>20</v>
      </c>
      <c r="F769" s="37" t="s">
        <v>1900</v>
      </c>
      <c r="G769" s="37" t="s">
        <v>35</v>
      </c>
      <c r="H769" s="37" t="s">
        <v>36</v>
      </c>
      <c r="I769" s="37" t="s">
        <v>37</v>
      </c>
      <c r="J769" s="62">
        <v>16</v>
      </c>
      <c r="K769" s="37" t="s">
        <v>293</v>
      </c>
      <c r="L769" s="201"/>
      <c r="M769" s="37">
        <v>1</v>
      </c>
      <c r="N769" s="37">
        <v>2091100</v>
      </c>
      <c r="O769" s="37" t="s">
        <v>1908</v>
      </c>
      <c r="P769" s="37" t="s">
        <v>268</v>
      </c>
      <c r="Q769" s="60">
        <v>1560</v>
      </c>
      <c r="R769" s="60">
        <v>1750</v>
      </c>
      <c r="S769" s="60">
        <v>3310</v>
      </c>
      <c r="T769" s="37" t="s">
        <v>41</v>
      </c>
      <c r="U769" s="37"/>
      <c r="V769" s="131" t="s">
        <v>866</v>
      </c>
      <c r="W769" s="216" t="s">
        <v>1014</v>
      </c>
      <c r="X769" s="217"/>
    </row>
    <row r="770" spans="1:24" ht="171" hidden="1">
      <c r="A770" s="37" t="s">
        <v>1587</v>
      </c>
      <c r="B770" s="37" t="s">
        <v>1891</v>
      </c>
      <c r="C770" s="37" t="s">
        <v>1892</v>
      </c>
      <c r="D770" s="37" t="s">
        <v>1899</v>
      </c>
      <c r="E770" s="37">
        <v>20</v>
      </c>
      <c r="F770" s="37" t="s">
        <v>1900</v>
      </c>
      <c r="G770" s="37" t="s">
        <v>35</v>
      </c>
      <c r="H770" s="37" t="s">
        <v>36</v>
      </c>
      <c r="I770" s="37" t="s">
        <v>37</v>
      </c>
      <c r="J770" s="62">
        <v>16</v>
      </c>
      <c r="K770" s="37" t="s">
        <v>293</v>
      </c>
      <c r="L770" s="201"/>
      <c r="M770" s="37">
        <v>1</v>
      </c>
      <c r="N770" s="37">
        <v>1491165</v>
      </c>
      <c r="O770" s="37" t="s">
        <v>1898</v>
      </c>
      <c r="P770" s="37" t="s">
        <v>162</v>
      </c>
      <c r="Q770" s="60">
        <v>1560</v>
      </c>
      <c r="R770" s="60">
        <v>1750</v>
      </c>
      <c r="S770" s="60">
        <v>3310</v>
      </c>
      <c r="T770" s="37" t="s">
        <v>41</v>
      </c>
      <c r="U770" s="37"/>
      <c r="V770" s="131" t="s">
        <v>866</v>
      </c>
      <c r="W770" s="216" t="s">
        <v>1014</v>
      </c>
      <c r="X770" s="217"/>
    </row>
    <row r="771" spans="1:24" ht="128.25" hidden="1">
      <c r="A771" s="37" t="s">
        <v>1587</v>
      </c>
      <c r="B771" s="37" t="s">
        <v>1891</v>
      </c>
      <c r="C771" s="37" t="s">
        <v>1902</v>
      </c>
      <c r="D771" s="37" t="s">
        <v>1909</v>
      </c>
      <c r="E771" s="37">
        <v>20</v>
      </c>
      <c r="F771" s="37" t="s">
        <v>541</v>
      </c>
      <c r="G771" s="37" t="s">
        <v>35</v>
      </c>
      <c r="H771" s="37" t="s">
        <v>36</v>
      </c>
      <c r="I771" s="37" t="s">
        <v>46</v>
      </c>
      <c r="J771" s="62">
        <v>180</v>
      </c>
      <c r="K771" s="37" t="s">
        <v>288</v>
      </c>
      <c r="L771" s="201"/>
      <c r="M771" s="37">
        <v>1</v>
      </c>
      <c r="N771" s="37">
        <v>2090813</v>
      </c>
      <c r="O771" s="37" t="s">
        <v>1910</v>
      </c>
      <c r="P771" s="37" t="s">
        <v>162</v>
      </c>
      <c r="Q771" s="60">
        <v>0</v>
      </c>
      <c r="R771" s="60">
        <v>0</v>
      </c>
      <c r="S771" s="60">
        <v>0</v>
      </c>
      <c r="T771" s="37" t="s">
        <v>41</v>
      </c>
      <c r="U771" s="37" t="s">
        <v>2373</v>
      </c>
      <c r="V771" s="131" t="s">
        <v>184</v>
      </c>
      <c r="W771" s="216" t="s">
        <v>542</v>
      </c>
      <c r="X771" s="217"/>
    </row>
    <row r="772" spans="1:24" ht="42.75" hidden="1">
      <c r="A772" s="37" t="s">
        <v>1587</v>
      </c>
      <c r="B772" s="37" t="s">
        <v>1935</v>
      </c>
      <c r="C772" s="37" t="s">
        <v>1936</v>
      </c>
      <c r="D772" s="37" t="s">
        <v>1947</v>
      </c>
      <c r="E772" s="37">
        <v>15</v>
      </c>
      <c r="F772" s="37" t="s">
        <v>1968</v>
      </c>
      <c r="G772" s="37" t="s">
        <v>145</v>
      </c>
      <c r="H772" s="37" t="s">
        <v>36</v>
      </c>
      <c r="I772" s="37" t="s">
        <v>46</v>
      </c>
      <c r="J772" s="62">
        <v>300</v>
      </c>
      <c r="K772" s="12" t="s">
        <v>1969</v>
      </c>
      <c r="L772" s="201" t="s">
        <v>152</v>
      </c>
      <c r="M772" s="37">
        <v>1</v>
      </c>
      <c r="N772" s="37">
        <v>2110004</v>
      </c>
      <c r="O772" s="37" t="s">
        <v>1970</v>
      </c>
      <c r="P772" s="37" t="s">
        <v>162</v>
      </c>
      <c r="Q772" s="60">
        <v>0</v>
      </c>
      <c r="R772" s="60">
        <v>0</v>
      </c>
      <c r="S772" s="60">
        <v>0</v>
      </c>
      <c r="T772" s="37" t="s">
        <v>145</v>
      </c>
      <c r="U772" s="37"/>
      <c r="V772" s="37" t="s">
        <v>218</v>
      </c>
      <c r="W772" s="216" t="s">
        <v>1836</v>
      </c>
      <c r="X772" s="217"/>
    </row>
    <row r="773" spans="1:24" ht="171" hidden="1">
      <c r="A773" s="37" t="s">
        <v>1587</v>
      </c>
      <c r="B773" s="37" t="s">
        <v>1891</v>
      </c>
      <c r="C773" s="37" t="s">
        <v>1902</v>
      </c>
      <c r="D773" s="37" t="s">
        <v>1899</v>
      </c>
      <c r="E773" s="37">
        <v>20</v>
      </c>
      <c r="F773" s="37" t="s">
        <v>1911</v>
      </c>
      <c r="G773" s="37" t="s">
        <v>35</v>
      </c>
      <c r="H773" s="37" t="s">
        <v>36</v>
      </c>
      <c r="I773" s="37" t="s">
        <v>37</v>
      </c>
      <c r="J773" s="62">
        <v>16</v>
      </c>
      <c r="K773" s="37" t="s">
        <v>300</v>
      </c>
      <c r="L773" s="201"/>
      <c r="M773" s="37">
        <v>1</v>
      </c>
      <c r="N773" s="37">
        <v>2091100</v>
      </c>
      <c r="O773" s="37" t="s">
        <v>1908</v>
      </c>
      <c r="P773" s="37" t="s">
        <v>268</v>
      </c>
      <c r="Q773" s="60">
        <v>1560</v>
      </c>
      <c r="R773" s="60">
        <v>1750</v>
      </c>
      <c r="S773" s="60">
        <v>3310</v>
      </c>
      <c r="T773" s="37" t="s">
        <v>41</v>
      </c>
      <c r="U773" s="37"/>
      <c r="V773" s="37" t="s">
        <v>218</v>
      </c>
      <c r="W773" s="216" t="s">
        <v>1836</v>
      </c>
      <c r="X773" s="217"/>
    </row>
    <row r="774" spans="1:24" ht="42.75" hidden="1">
      <c r="A774" s="37" t="s">
        <v>1587</v>
      </c>
      <c r="B774" s="37" t="s">
        <v>1832</v>
      </c>
      <c r="C774" s="37" t="s">
        <v>1832</v>
      </c>
      <c r="D774" s="37" t="s">
        <v>1834</v>
      </c>
      <c r="E774" s="37">
        <v>15</v>
      </c>
      <c r="F774" s="37" t="s">
        <v>1835</v>
      </c>
      <c r="G774" s="37" t="s">
        <v>35</v>
      </c>
      <c r="H774" s="37" t="s">
        <v>36</v>
      </c>
      <c r="I774" s="37" t="s">
        <v>37</v>
      </c>
      <c r="J774" s="62">
        <v>120</v>
      </c>
      <c r="K774" s="12" t="s">
        <v>1230</v>
      </c>
      <c r="L774" s="201"/>
      <c r="M774" s="37">
        <v>1</v>
      </c>
      <c r="N774" s="37" t="s">
        <v>1230</v>
      </c>
      <c r="O774" s="37" t="s">
        <v>1230</v>
      </c>
      <c r="P774" s="37" t="s">
        <v>247</v>
      </c>
      <c r="Q774" s="60">
        <v>3150</v>
      </c>
      <c r="R774" s="60">
        <v>0</v>
      </c>
      <c r="S774" s="60">
        <v>0</v>
      </c>
      <c r="T774" s="37" t="s">
        <v>41</v>
      </c>
      <c r="U774" s="131"/>
      <c r="V774" s="37" t="s">
        <v>218</v>
      </c>
      <c r="W774" s="216" t="s">
        <v>1836</v>
      </c>
      <c r="X774" s="217"/>
    </row>
    <row r="775" spans="1:24" ht="42.75" hidden="1">
      <c r="A775" s="37" t="s">
        <v>1587</v>
      </c>
      <c r="B775" s="37" t="s">
        <v>1832</v>
      </c>
      <c r="C775" s="37" t="s">
        <v>1832</v>
      </c>
      <c r="D775" s="37" t="s">
        <v>1834</v>
      </c>
      <c r="E775" s="37">
        <v>15</v>
      </c>
      <c r="F775" s="37" t="s">
        <v>1835</v>
      </c>
      <c r="G775" s="37" t="s">
        <v>35</v>
      </c>
      <c r="H775" s="37" t="s">
        <v>36</v>
      </c>
      <c r="I775" s="37" t="s">
        <v>37</v>
      </c>
      <c r="J775" s="62">
        <v>120</v>
      </c>
      <c r="K775" s="12" t="s">
        <v>1230</v>
      </c>
      <c r="L775" s="201"/>
      <c r="M775" s="37">
        <v>1</v>
      </c>
      <c r="N775" s="37" t="s">
        <v>1230</v>
      </c>
      <c r="O775" s="37" t="s">
        <v>1230</v>
      </c>
      <c r="P775" s="37" t="s">
        <v>247</v>
      </c>
      <c r="Q775" s="60">
        <v>3150</v>
      </c>
      <c r="R775" s="60">
        <v>0</v>
      </c>
      <c r="S775" s="60">
        <v>0</v>
      </c>
      <c r="T775" s="37" t="s">
        <v>41</v>
      </c>
      <c r="U775" s="131"/>
      <c r="V775" s="37" t="s">
        <v>218</v>
      </c>
      <c r="W775" s="216" t="s">
        <v>1836</v>
      </c>
      <c r="X775" s="217"/>
    </row>
    <row r="776" spans="1:24" ht="42.75" hidden="1">
      <c r="A776" s="37" t="s">
        <v>1587</v>
      </c>
      <c r="B776" s="37" t="s">
        <v>1832</v>
      </c>
      <c r="C776" s="37" t="s">
        <v>1890</v>
      </c>
      <c r="D776" s="37" t="s">
        <v>1834</v>
      </c>
      <c r="E776" s="37">
        <v>15</v>
      </c>
      <c r="F776" s="37" t="s">
        <v>1835</v>
      </c>
      <c r="G776" s="37" t="s">
        <v>35</v>
      </c>
      <c r="H776" s="37" t="s">
        <v>36</v>
      </c>
      <c r="I776" s="37" t="s">
        <v>37</v>
      </c>
      <c r="J776" s="62">
        <v>120</v>
      </c>
      <c r="K776" s="12" t="s">
        <v>1230</v>
      </c>
      <c r="L776" s="201"/>
      <c r="M776" s="37">
        <v>1</v>
      </c>
      <c r="N776" s="37" t="s">
        <v>1230</v>
      </c>
      <c r="O776" s="37" t="s">
        <v>1230</v>
      </c>
      <c r="P776" s="37" t="s">
        <v>247</v>
      </c>
      <c r="Q776" s="60">
        <v>3150</v>
      </c>
      <c r="R776" s="60">
        <v>0</v>
      </c>
      <c r="S776" s="60">
        <v>0</v>
      </c>
      <c r="T776" s="37" t="s">
        <v>41</v>
      </c>
      <c r="U776" s="131"/>
      <c r="V776" s="37" t="s">
        <v>218</v>
      </c>
      <c r="W776" s="216" t="s">
        <v>1836</v>
      </c>
      <c r="X776" s="217"/>
    </row>
    <row r="777" spans="1:24" ht="42.75" hidden="1">
      <c r="A777" s="37" t="s">
        <v>1587</v>
      </c>
      <c r="B777" s="37" t="s">
        <v>1832</v>
      </c>
      <c r="C777" s="37" t="s">
        <v>1833</v>
      </c>
      <c r="D777" s="37" t="s">
        <v>1834</v>
      </c>
      <c r="E777" s="37">
        <v>15</v>
      </c>
      <c r="F777" s="37" t="s">
        <v>1835</v>
      </c>
      <c r="G777" s="37" t="s">
        <v>35</v>
      </c>
      <c r="H777" s="37" t="s">
        <v>36</v>
      </c>
      <c r="I777" s="37" t="s">
        <v>37</v>
      </c>
      <c r="J777" s="62">
        <v>120</v>
      </c>
      <c r="K777" s="12" t="s">
        <v>1230</v>
      </c>
      <c r="L777" s="201"/>
      <c r="M777" s="37">
        <v>1</v>
      </c>
      <c r="N777" s="37" t="s">
        <v>1230</v>
      </c>
      <c r="O777" s="37" t="s">
        <v>1230</v>
      </c>
      <c r="P777" s="37" t="s">
        <v>247</v>
      </c>
      <c r="Q777" s="60">
        <v>3150</v>
      </c>
      <c r="R777" s="60">
        <v>0</v>
      </c>
      <c r="S777" s="60">
        <v>0</v>
      </c>
      <c r="T777" s="37" t="s">
        <v>41</v>
      </c>
      <c r="U777" s="131"/>
      <c r="V777" s="37" t="s">
        <v>218</v>
      </c>
      <c r="W777" s="216" t="s">
        <v>1836</v>
      </c>
      <c r="X777" s="217"/>
    </row>
    <row r="778" spans="1:24" ht="42.75" hidden="1">
      <c r="A778" s="37" t="s">
        <v>1587</v>
      </c>
      <c r="B778" s="37" t="s">
        <v>1832</v>
      </c>
      <c r="C778" s="37" t="s">
        <v>1852</v>
      </c>
      <c r="D778" s="37" t="s">
        <v>1834</v>
      </c>
      <c r="E778" s="37">
        <v>15</v>
      </c>
      <c r="F778" s="37" t="s">
        <v>1835</v>
      </c>
      <c r="G778" s="37" t="s">
        <v>35</v>
      </c>
      <c r="H778" s="37" t="s">
        <v>36</v>
      </c>
      <c r="I778" s="37" t="s">
        <v>37</v>
      </c>
      <c r="J778" s="62">
        <v>120</v>
      </c>
      <c r="K778" s="12" t="s">
        <v>1230</v>
      </c>
      <c r="L778" s="201"/>
      <c r="M778" s="37">
        <v>1</v>
      </c>
      <c r="N778" s="37" t="s">
        <v>1230</v>
      </c>
      <c r="O778" s="37" t="s">
        <v>1230</v>
      </c>
      <c r="P778" s="37" t="s">
        <v>247</v>
      </c>
      <c r="Q778" s="60">
        <v>3150</v>
      </c>
      <c r="R778" s="60">
        <v>0</v>
      </c>
      <c r="S778" s="60">
        <v>0</v>
      </c>
      <c r="T778" s="37" t="s">
        <v>41</v>
      </c>
      <c r="U778" s="131"/>
      <c r="V778" s="37" t="s">
        <v>218</v>
      </c>
      <c r="W778" s="216" t="s">
        <v>1836</v>
      </c>
      <c r="X778" s="217"/>
    </row>
    <row r="779" spans="1:24" ht="171" hidden="1">
      <c r="A779" s="37" t="s">
        <v>1587</v>
      </c>
      <c r="B779" s="37" t="s">
        <v>1891</v>
      </c>
      <c r="C779" s="37" t="s">
        <v>1902</v>
      </c>
      <c r="D779" s="37" t="s">
        <v>1899</v>
      </c>
      <c r="E779" s="37">
        <v>20</v>
      </c>
      <c r="F779" s="37" t="s">
        <v>1912</v>
      </c>
      <c r="G779" s="37" t="s">
        <v>35</v>
      </c>
      <c r="H779" s="37" t="s">
        <v>1060</v>
      </c>
      <c r="I779" s="37" t="s">
        <v>37</v>
      </c>
      <c r="J779" s="62">
        <v>16</v>
      </c>
      <c r="K779" s="37" t="s">
        <v>1913</v>
      </c>
      <c r="L779" s="201"/>
      <c r="M779" s="37">
        <v>1</v>
      </c>
      <c r="N779" s="37">
        <v>1712490</v>
      </c>
      <c r="O779" s="37" t="s">
        <v>1905</v>
      </c>
      <c r="P779" s="37" t="s">
        <v>162</v>
      </c>
      <c r="Q779" s="60">
        <v>10500</v>
      </c>
      <c r="R779" s="60">
        <v>11100</v>
      </c>
      <c r="S779" s="60">
        <v>21600</v>
      </c>
      <c r="T779" s="37" t="s">
        <v>41</v>
      </c>
      <c r="U779" s="37"/>
      <c r="V779" s="131" t="s">
        <v>866</v>
      </c>
      <c r="W779" s="216" t="s">
        <v>1014</v>
      </c>
      <c r="X779" s="217"/>
    </row>
    <row r="780" spans="1:24" ht="85.5" hidden="1">
      <c r="A780" s="37" t="s">
        <v>1587</v>
      </c>
      <c r="B780" s="37" t="s">
        <v>1588</v>
      </c>
      <c r="C780" s="37" t="s">
        <v>1644</v>
      </c>
      <c r="D780" s="37" t="s">
        <v>1654</v>
      </c>
      <c r="E780" s="37">
        <v>15</v>
      </c>
      <c r="F780" s="37" t="s">
        <v>1655</v>
      </c>
      <c r="G780" s="37" t="s">
        <v>145</v>
      </c>
      <c r="H780" s="37" t="s">
        <v>36</v>
      </c>
      <c r="I780" s="37" t="s">
        <v>46</v>
      </c>
      <c r="J780" s="62"/>
      <c r="K780" s="143">
        <v>44044</v>
      </c>
      <c r="L780" s="201" t="s">
        <v>759</v>
      </c>
      <c r="M780" s="12">
        <v>1</v>
      </c>
      <c r="N780" s="12">
        <v>2111833</v>
      </c>
      <c r="O780" s="12" t="s">
        <v>1656</v>
      </c>
      <c r="P780" s="12" t="s">
        <v>268</v>
      </c>
      <c r="Q780" s="64">
        <v>0</v>
      </c>
      <c r="R780" s="64">
        <v>0</v>
      </c>
      <c r="S780" s="64">
        <v>0</v>
      </c>
      <c r="T780" s="37" t="s">
        <v>145</v>
      </c>
      <c r="U780" s="37" t="s">
        <v>2374</v>
      </c>
      <c r="V780" s="131" t="s">
        <v>48</v>
      </c>
      <c r="W780" s="216" t="s">
        <v>49</v>
      </c>
      <c r="X780" s="217"/>
    </row>
    <row r="781" spans="1:24" ht="75" hidden="1">
      <c r="A781" s="37" t="s">
        <v>1587</v>
      </c>
      <c r="B781" s="37" t="s">
        <v>1680</v>
      </c>
      <c r="C781" s="37" t="s">
        <v>1680</v>
      </c>
      <c r="D781" s="37" t="s">
        <v>1722</v>
      </c>
      <c r="E781" s="37">
        <v>10</v>
      </c>
      <c r="F781" s="37" t="s">
        <v>1723</v>
      </c>
      <c r="G781" s="37" t="s">
        <v>35</v>
      </c>
      <c r="H781" s="37" t="s">
        <v>36</v>
      </c>
      <c r="I781" s="37" t="s">
        <v>37</v>
      </c>
      <c r="J781" s="62">
        <v>16</v>
      </c>
      <c r="K781" s="12" t="s">
        <v>408</v>
      </c>
      <c r="L781" s="201"/>
      <c r="M781" s="37">
        <v>1</v>
      </c>
      <c r="N781" s="37">
        <v>2112196</v>
      </c>
      <c r="O781" s="37" t="s">
        <v>1716</v>
      </c>
      <c r="P781" s="37" t="s">
        <v>40</v>
      </c>
      <c r="Q781" s="60">
        <v>0</v>
      </c>
      <c r="R781" s="60">
        <v>1500</v>
      </c>
      <c r="S781" s="60">
        <v>1500</v>
      </c>
      <c r="T781" s="37" t="s">
        <v>41</v>
      </c>
      <c r="U781" s="131" t="s">
        <v>2519</v>
      </c>
      <c r="V781" s="210" t="s">
        <v>148</v>
      </c>
      <c r="W781" s="216" t="s">
        <v>225</v>
      </c>
      <c r="X781" s="217"/>
    </row>
    <row r="782" spans="1:24" ht="156.75" hidden="1">
      <c r="A782" s="37" t="s">
        <v>1587</v>
      </c>
      <c r="B782" s="37" t="s">
        <v>1935</v>
      </c>
      <c r="C782" s="37" t="s">
        <v>2001</v>
      </c>
      <c r="D782" s="37" t="s">
        <v>2011</v>
      </c>
      <c r="E782" s="37">
        <v>15</v>
      </c>
      <c r="F782" s="37" t="s">
        <v>2013</v>
      </c>
      <c r="G782" s="37" t="s">
        <v>145</v>
      </c>
      <c r="H782" s="37" t="s">
        <v>36</v>
      </c>
      <c r="I782" s="37" t="s">
        <v>46</v>
      </c>
      <c r="J782" s="62">
        <v>240</v>
      </c>
      <c r="K782" s="12" t="s">
        <v>507</v>
      </c>
      <c r="L782" s="12" t="s">
        <v>152</v>
      </c>
      <c r="M782" s="37">
        <v>1</v>
      </c>
      <c r="N782" s="37">
        <v>2439785</v>
      </c>
      <c r="O782" s="37" t="s">
        <v>2014</v>
      </c>
      <c r="P782" s="37" t="s">
        <v>162</v>
      </c>
      <c r="Q782" s="60">
        <v>0</v>
      </c>
      <c r="R782" s="60">
        <v>0</v>
      </c>
      <c r="S782" s="60">
        <v>0</v>
      </c>
      <c r="T782" s="37" t="s">
        <v>145</v>
      </c>
      <c r="U782" s="37"/>
      <c r="V782" s="131" t="s">
        <v>243</v>
      </c>
      <c r="W782" s="216" t="s">
        <v>244</v>
      </c>
      <c r="X782" s="217"/>
    </row>
    <row r="783" spans="1:24" ht="185.25" hidden="1">
      <c r="A783" s="37" t="s">
        <v>1587</v>
      </c>
      <c r="B783" s="37" t="s">
        <v>1935</v>
      </c>
      <c r="C783" s="37" t="s">
        <v>1936</v>
      </c>
      <c r="D783" s="37" t="s">
        <v>1971</v>
      </c>
      <c r="E783" s="37">
        <v>15</v>
      </c>
      <c r="F783" s="37" t="s">
        <v>1972</v>
      </c>
      <c r="G783" s="37" t="s">
        <v>35</v>
      </c>
      <c r="H783" s="37" t="s">
        <v>310</v>
      </c>
      <c r="I783" s="37" t="s">
        <v>37</v>
      </c>
      <c r="J783" s="62">
        <v>24</v>
      </c>
      <c r="K783" s="12" t="s">
        <v>1973</v>
      </c>
      <c r="L783" s="201"/>
      <c r="M783" s="37">
        <v>1</v>
      </c>
      <c r="N783" s="37">
        <v>2114493</v>
      </c>
      <c r="O783" s="37" t="s">
        <v>1974</v>
      </c>
      <c r="P783" s="37" t="s">
        <v>611</v>
      </c>
      <c r="Q783" s="60">
        <v>5554</v>
      </c>
      <c r="R783" s="60">
        <v>14600</v>
      </c>
      <c r="S783" s="60">
        <v>20154</v>
      </c>
      <c r="T783" s="37" t="s">
        <v>41</v>
      </c>
      <c r="U783" s="37"/>
      <c r="V783" s="131" t="s">
        <v>184</v>
      </c>
      <c r="W783" s="131" t="s">
        <v>706</v>
      </c>
      <c r="X783" s="217"/>
    </row>
    <row r="784" spans="1:24" ht="185.25" hidden="1">
      <c r="A784" s="37" t="s">
        <v>1587</v>
      </c>
      <c r="B784" s="37" t="s">
        <v>1935</v>
      </c>
      <c r="C784" s="37" t="s">
        <v>1936</v>
      </c>
      <c r="D784" s="37" t="s">
        <v>1971</v>
      </c>
      <c r="E784" s="37">
        <v>15</v>
      </c>
      <c r="F784" s="37" t="s">
        <v>1972</v>
      </c>
      <c r="G784" s="37" t="s">
        <v>35</v>
      </c>
      <c r="H784" s="37" t="s">
        <v>310</v>
      </c>
      <c r="I784" s="37" t="s">
        <v>37</v>
      </c>
      <c r="J784" s="62">
        <v>24</v>
      </c>
      <c r="K784" s="12" t="s">
        <v>1973</v>
      </c>
      <c r="L784" s="153"/>
      <c r="M784" s="37">
        <v>1</v>
      </c>
      <c r="N784" s="37">
        <v>1491202</v>
      </c>
      <c r="O784" s="37" t="s">
        <v>1975</v>
      </c>
      <c r="P784" s="37" t="s">
        <v>611</v>
      </c>
      <c r="Q784" s="60">
        <v>5554</v>
      </c>
      <c r="R784" s="60">
        <v>14600</v>
      </c>
      <c r="S784" s="60">
        <v>20154</v>
      </c>
      <c r="T784" s="37" t="s">
        <v>41</v>
      </c>
      <c r="U784" s="37"/>
      <c r="V784" s="131" t="s">
        <v>184</v>
      </c>
      <c r="W784" s="131" t="s">
        <v>706</v>
      </c>
      <c r="X784" s="217"/>
    </row>
    <row r="785" spans="1:24" ht="185.25" hidden="1">
      <c r="A785" s="37" t="s">
        <v>1587</v>
      </c>
      <c r="B785" s="37" t="s">
        <v>1935</v>
      </c>
      <c r="C785" s="37" t="s">
        <v>1936</v>
      </c>
      <c r="D785" s="37" t="s">
        <v>1971</v>
      </c>
      <c r="E785" s="37">
        <v>15</v>
      </c>
      <c r="F785" s="37" t="s">
        <v>1976</v>
      </c>
      <c r="G785" s="37" t="s">
        <v>35</v>
      </c>
      <c r="H785" s="37" t="s">
        <v>310</v>
      </c>
      <c r="I785" s="37" t="s">
        <v>37</v>
      </c>
      <c r="J785" s="62">
        <v>32</v>
      </c>
      <c r="K785" s="12" t="s">
        <v>1977</v>
      </c>
      <c r="L785" s="153"/>
      <c r="M785" s="37">
        <v>1</v>
      </c>
      <c r="N785" s="37">
        <v>1481088</v>
      </c>
      <c r="O785" s="37" t="s">
        <v>1964</v>
      </c>
      <c r="P785" s="37" t="s">
        <v>162</v>
      </c>
      <c r="Q785" s="60">
        <v>350</v>
      </c>
      <c r="R785" s="60">
        <v>2000</v>
      </c>
      <c r="S785" s="60">
        <v>2350</v>
      </c>
      <c r="T785" s="37" t="s">
        <v>41</v>
      </c>
      <c r="U785" s="37"/>
      <c r="V785" s="131" t="s">
        <v>184</v>
      </c>
      <c r="W785" s="131" t="s">
        <v>706</v>
      </c>
      <c r="X785" s="217"/>
    </row>
    <row r="786" spans="1:24" ht="85.5" hidden="1">
      <c r="A786" s="37" t="s">
        <v>1587</v>
      </c>
      <c r="B786" s="37" t="s">
        <v>1935</v>
      </c>
      <c r="C786" s="37" t="s">
        <v>2001</v>
      </c>
      <c r="D786" s="37" t="s">
        <v>2015</v>
      </c>
      <c r="E786" s="37">
        <v>15</v>
      </c>
      <c r="F786" s="37" t="s">
        <v>2016</v>
      </c>
      <c r="G786" s="37" t="s">
        <v>35</v>
      </c>
      <c r="H786" s="37" t="s">
        <v>36</v>
      </c>
      <c r="I786" s="37" t="s">
        <v>37</v>
      </c>
      <c r="J786" s="62">
        <v>40</v>
      </c>
      <c r="K786" s="12" t="s">
        <v>2017</v>
      </c>
      <c r="L786" s="153"/>
      <c r="M786" s="37">
        <v>1</v>
      </c>
      <c r="N786" s="37">
        <v>1459744</v>
      </c>
      <c r="O786" s="37" t="s">
        <v>2018</v>
      </c>
      <c r="P786" s="37" t="s">
        <v>162</v>
      </c>
      <c r="Q786" s="60">
        <v>0</v>
      </c>
      <c r="R786" s="60">
        <v>2250</v>
      </c>
      <c r="S786" s="60">
        <v>2250</v>
      </c>
      <c r="T786" s="37" t="s">
        <v>41</v>
      </c>
      <c r="U786" s="37"/>
      <c r="V786" s="210" t="s">
        <v>184</v>
      </c>
      <c r="W786" s="216" t="s">
        <v>696</v>
      </c>
      <c r="X786" s="217"/>
    </row>
    <row r="787" spans="1:24" ht="185.25" hidden="1">
      <c r="A787" s="37" t="s">
        <v>1587</v>
      </c>
      <c r="B787" s="37" t="s">
        <v>1935</v>
      </c>
      <c r="C787" s="37" t="s">
        <v>2001</v>
      </c>
      <c r="D787" s="37" t="s">
        <v>2019</v>
      </c>
      <c r="E787" s="37">
        <v>15</v>
      </c>
      <c r="F787" s="37" t="s">
        <v>2016</v>
      </c>
      <c r="G787" s="37" t="s">
        <v>35</v>
      </c>
      <c r="H787" s="37" t="s">
        <v>36</v>
      </c>
      <c r="I787" s="37" t="s">
        <v>37</v>
      </c>
      <c r="J787" s="62">
        <v>40</v>
      </c>
      <c r="K787" s="12" t="s">
        <v>2017</v>
      </c>
      <c r="L787" s="153"/>
      <c r="M787" s="37">
        <v>1</v>
      </c>
      <c r="N787" s="37">
        <v>2439785</v>
      </c>
      <c r="O787" s="37" t="s">
        <v>2014</v>
      </c>
      <c r="P787" s="37" t="s">
        <v>162</v>
      </c>
      <c r="Q787" s="60">
        <v>0</v>
      </c>
      <c r="R787" s="60">
        <v>2250</v>
      </c>
      <c r="S787" s="60">
        <v>2250</v>
      </c>
      <c r="T787" s="37" t="s">
        <v>41</v>
      </c>
      <c r="U787" s="37"/>
      <c r="V787" s="210" t="s">
        <v>184</v>
      </c>
      <c r="W787" s="216" t="s">
        <v>696</v>
      </c>
      <c r="X787" s="217"/>
    </row>
    <row r="788" spans="1:24" ht="85.5" hidden="1">
      <c r="A788" s="37" t="s">
        <v>1587</v>
      </c>
      <c r="B788" s="37" t="s">
        <v>1935</v>
      </c>
      <c r="C788" s="37" t="s">
        <v>2001</v>
      </c>
      <c r="D788" s="37" t="s">
        <v>2015</v>
      </c>
      <c r="E788" s="37">
        <v>15</v>
      </c>
      <c r="F788" s="37" t="s">
        <v>2020</v>
      </c>
      <c r="G788" s="37" t="s">
        <v>35</v>
      </c>
      <c r="H788" s="37" t="s">
        <v>36</v>
      </c>
      <c r="I788" s="37" t="s">
        <v>37</v>
      </c>
      <c r="J788" s="62">
        <v>60</v>
      </c>
      <c r="K788" s="12" t="s">
        <v>2021</v>
      </c>
      <c r="L788" s="153"/>
      <c r="M788" s="37">
        <v>1</v>
      </c>
      <c r="N788" s="37">
        <v>1459744</v>
      </c>
      <c r="O788" s="37" t="s">
        <v>2018</v>
      </c>
      <c r="P788" s="37" t="s">
        <v>162</v>
      </c>
      <c r="Q788" s="60">
        <v>0</v>
      </c>
      <c r="R788" s="60">
        <v>4000</v>
      </c>
      <c r="S788" s="60">
        <v>4000</v>
      </c>
      <c r="T788" s="37" t="s">
        <v>41</v>
      </c>
      <c r="U788" s="37"/>
      <c r="V788" s="210" t="s">
        <v>184</v>
      </c>
      <c r="W788" s="216" t="s">
        <v>696</v>
      </c>
      <c r="X788" s="217"/>
    </row>
    <row r="789" spans="1:24" ht="85.5" hidden="1">
      <c r="A789" s="37" t="s">
        <v>1587</v>
      </c>
      <c r="B789" s="37" t="s">
        <v>1935</v>
      </c>
      <c r="C789" s="37" t="s">
        <v>2001</v>
      </c>
      <c r="D789" s="37" t="s">
        <v>2015</v>
      </c>
      <c r="E789" s="37">
        <v>15</v>
      </c>
      <c r="F789" s="37" t="s">
        <v>2020</v>
      </c>
      <c r="G789" s="37" t="s">
        <v>35</v>
      </c>
      <c r="H789" s="37" t="s">
        <v>36</v>
      </c>
      <c r="I789" s="37" t="s">
        <v>37</v>
      </c>
      <c r="J789" s="62">
        <v>60</v>
      </c>
      <c r="K789" s="12" t="s">
        <v>2021</v>
      </c>
      <c r="L789" s="153"/>
      <c r="M789" s="37">
        <v>1</v>
      </c>
      <c r="N789" s="37">
        <v>2439785</v>
      </c>
      <c r="O789" s="37" t="s">
        <v>2014</v>
      </c>
      <c r="P789" s="37" t="s">
        <v>162</v>
      </c>
      <c r="Q789" s="60">
        <v>0</v>
      </c>
      <c r="R789" s="60">
        <v>4000</v>
      </c>
      <c r="S789" s="60">
        <v>4000</v>
      </c>
      <c r="T789" s="37" t="s">
        <v>41</v>
      </c>
      <c r="U789" s="37"/>
      <c r="V789" s="210" t="s">
        <v>184</v>
      </c>
      <c r="W789" s="216" t="s">
        <v>696</v>
      </c>
      <c r="X789" s="217"/>
    </row>
    <row r="790" spans="1:24" ht="45" hidden="1">
      <c r="A790" s="37" t="s">
        <v>1587</v>
      </c>
      <c r="B790" s="37" t="s">
        <v>1935</v>
      </c>
      <c r="C790" s="37" t="s">
        <v>2001</v>
      </c>
      <c r="D790" s="37" t="s">
        <v>1947</v>
      </c>
      <c r="E790" s="37">
        <v>15</v>
      </c>
      <c r="F790" s="37" t="s">
        <v>2022</v>
      </c>
      <c r="G790" s="37" t="s">
        <v>35</v>
      </c>
      <c r="H790" s="37" t="s">
        <v>36</v>
      </c>
      <c r="I790" s="37" t="s">
        <v>37</v>
      </c>
      <c r="J790" s="62">
        <v>100</v>
      </c>
      <c r="K790" s="12" t="s">
        <v>414</v>
      </c>
      <c r="L790" s="153"/>
      <c r="M790" s="37">
        <v>1</v>
      </c>
      <c r="N790" s="37">
        <v>1627800</v>
      </c>
      <c r="O790" s="37" t="s">
        <v>2012</v>
      </c>
      <c r="P790" s="37" t="s">
        <v>268</v>
      </c>
      <c r="Q790" s="60">
        <v>0</v>
      </c>
      <c r="R790" s="60">
        <v>0</v>
      </c>
      <c r="S790" s="60">
        <v>0</v>
      </c>
      <c r="T790" s="37" t="s">
        <v>41</v>
      </c>
      <c r="U790" s="299"/>
      <c r="V790" s="221" t="s">
        <v>48</v>
      </c>
      <c r="W790" s="131" t="s">
        <v>163</v>
      </c>
      <c r="X790" s="219" t="s">
        <v>50</v>
      </c>
    </row>
    <row r="791" spans="1:24" ht="42.75" hidden="1">
      <c r="A791" s="37" t="s">
        <v>1587</v>
      </c>
      <c r="B791" s="37" t="s">
        <v>1935</v>
      </c>
      <c r="C791" s="37" t="s">
        <v>1936</v>
      </c>
      <c r="D791" s="37" t="s">
        <v>1978</v>
      </c>
      <c r="E791" s="37">
        <v>15</v>
      </c>
      <c r="F791" s="37" t="s">
        <v>1979</v>
      </c>
      <c r="G791" s="37" t="s">
        <v>145</v>
      </c>
      <c r="H791" s="37" t="s">
        <v>36</v>
      </c>
      <c r="I791" s="37" t="s">
        <v>46</v>
      </c>
      <c r="J791" s="62">
        <v>180</v>
      </c>
      <c r="K791" s="12" t="s">
        <v>1980</v>
      </c>
      <c r="L791" s="65" t="s">
        <v>224</v>
      </c>
      <c r="M791" s="37">
        <v>1</v>
      </c>
      <c r="N791" s="37">
        <v>1061742</v>
      </c>
      <c r="O791" s="37" t="s">
        <v>1981</v>
      </c>
      <c r="P791" s="37" t="s">
        <v>268</v>
      </c>
      <c r="Q791" s="60">
        <v>0</v>
      </c>
      <c r="R791" s="60">
        <v>0</v>
      </c>
      <c r="S791" s="60">
        <v>0</v>
      </c>
      <c r="T791" s="37" t="s">
        <v>145</v>
      </c>
      <c r="U791" s="299"/>
      <c r="V791" s="221" t="s">
        <v>48</v>
      </c>
      <c r="W791" s="131" t="s">
        <v>163</v>
      </c>
      <c r="X791" s="217"/>
    </row>
    <row r="792" spans="1:24" ht="57" hidden="1">
      <c r="A792" s="37" t="s">
        <v>1587</v>
      </c>
      <c r="B792" s="37" t="s">
        <v>1935</v>
      </c>
      <c r="C792" s="37" t="s">
        <v>1936</v>
      </c>
      <c r="D792" s="37" t="s">
        <v>1951</v>
      </c>
      <c r="E792" s="37">
        <v>15</v>
      </c>
      <c r="F792" s="37" t="s">
        <v>1952</v>
      </c>
      <c r="G792" s="37" t="s">
        <v>145</v>
      </c>
      <c r="H792" s="37" t="s">
        <v>36</v>
      </c>
      <c r="I792" s="37" t="s">
        <v>37</v>
      </c>
      <c r="J792" s="62">
        <v>240</v>
      </c>
      <c r="K792" s="12" t="s">
        <v>1982</v>
      </c>
      <c r="L792" s="12" t="s">
        <v>152</v>
      </c>
      <c r="M792" s="37">
        <v>1</v>
      </c>
      <c r="N792" s="37">
        <v>1378418</v>
      </c>
      <c r="O792" s="37" t="s">
        <v>1983</v>
      </c>
      <c r="P792" s="37" t="s">
        <v>162</v>
      </c>
      <c r="Q792" s="60">
        <v>0</v>
      </c>
      <c r="R792" s="60">
        <v>0</v>
      </c>
      <c r="S792" s="60">
        <v>0</v>
      </c>
      <c r="T792" s="37" t="s">
        <v>145</v>
      </c>
      <c r="U792" s="37"/>
      <c r="V792" s="131" t="s">
        <v>235</v>
      </c>
      <c r="W792" s="216" t="s">
        <v>236</v>
      </c>
      <c r="X792" s="217"/>
    </row>
    <row r="793" spans="1:24" ht="57" hidden="1">
      <c r="A793" s="37" t="s">
        <v>1587</v>
      </c>
      <c r="B793" s="37" t="s">
        <v>1935</v>
      </c>
      <c r="C793" s="37" t="s">
        <v>1936</v>
      </c>
      <c r="D793" s="37" t="s">
        <v>1951</v>
      </c>
      <c r="E793" s="37">
        <v>15</v>
      </c>
      <c r="F793" s="37" t="s">
        <v>1952</v>
      </c>
      <c r="G793" s="37" t="s">
        <v>145</v>
      </c>
      <c r="H793" s="37" t="s">
        <v>36</v>
      </c>
      <c r="I793" s="37" t="s">
        <v>37</v>
      </c>
      <c r="J793" s="62">
        <v>360</v>
      </c>
      <c r="K793" s="12" t="s">
        <v>1984</v>
      </c>
      <c r="L793" s="12" t="s">
        <v>566</v>
      </c>
      <c r="M793" s="37">
        <v>1</v>
      </c>
      <c r="N793" s="37">
        <v>1568715</v>
      </c>
      <c r="O793" s="37" t="s">
        <v>1985</v>
      </c>
      <c r="P793" s="37" t="s">
        <v>162</v>
      </c>
      <c r="Q793" s="60">
        <v>0</v>
      </c>
      <c r="R793" s="60">
        <v>0</v>
      </c>
      <c r="S793" s="60">
        <v>0</v>
      </c>
      <c r="T793" s="37" t="s">
        <v>145</v>
      </c>
      <c r="U793" s="37"/>
      <c r="V793" s="131" t="s">
        <v>235</v>
      </c>
      <c r="W793" s="216" t="s">
        <v>236</v>
      </c>
      <c r="X793" s="217"/>
    </row>
    <row r="794" spans="1:24" ht="45" hidden="1">
      <c r="A794" s="37" t="s">
        <v>1587</v>
      </c>
      <c r="B794" s="37" t="s">
        <v>1832</v>
      </c>
      <c r="C794" s="37" t="s">
        <v>1832</v>
      </c>
      <c r="D794" s="37" t="s">
        <v>1837</v>
      </c>
      <c r="E794" s="37">
        <v>12</v>
      </c>
      <c r="F794" s="37" t="s">
        <v>1838</v>
      </c>
      <c r="G794" s="37" t="s">
        <v>45</v>
      </c>
      <c r="H794" s="37" t="s">
        <v>1839</v>
      </c>
      <c r="I794" s="37" t="s">
        <v>46</v>
      </c>
      <c r="J794" s="62">
        <v>30</v>
      </c>
      <c r="K794" s="12" t="s">
        <v>1230</v>
      </c>
      <c r="L794" s="201"/>
      <c r="M794" s="37">
        <v>1</v>
      </c>
      <c r="N794" s="37" t="s">
        <v>1230</v>
      </c>
      <c r="O794" s="37" t="s">
        <v>1230</v>
      </c>
      <c r="P794" s="37" t="s">
        <v>247</v>
      </c>
      <c r="Q794" s="60">
        <v>0</v>
      </c>
      <c r="R794" s="60">
        <v>0</v>
      </c>
      <c r="S794" s="60">
        <v>0</v>
      </c>
      <c r="T794" s="37" t="s">
        <v>41</v>
      </c>
      <c r="U794" s="299"/>
      <c r="V794" s="221" t="s">
        <v>76</v>
      </c>
      <c r="W794" s="131" t="s">
        <v>77</v>
      </c>
      <c r="X794" s="215" t="s">
        <v>58</v>
      </c>
    </row>
    <row r="795" spans="1:24" ht="45" hidden="1">
      <c r="A795" s="37" t="s">
        <v>1587</v>
      </c>
      <c r="B795" s="37" t="s">
        <v>1832</v>
      </c>
      <c r="C795" s="37" t="s">
        <v>1890</v>
      </c>
      <c r="D795" s="37" t="s">
        <v>1837</v>
      </c>
      <c r="E795" s="37">
        <v>12</v>
      </c>
      <c r="F795" s="37" t="s">
        <v>1838</v>
      </c>
      <c r="G795" s="37" t="s">
        <v>45</v>
      </c>
      <c r="H795" s="37" t="s">
        <v>1839</v>
      </c>
      <c r="I795" s="37" t="s">
        <v>46</v>
      </c>
      <c r="J795" s="62">
        <v>30</v>
      </c>
      <c r="K795" s="12" t="s">
        <v>1230</v>
      </c>
      <c r="L795" s="201"/>
      <c r="M795" s="37">
        <v>1</v>
      </c>
      <c r="N795" s="37" t="s">
        <v>1230</v>
      </c>
      <c r="O795" s="37" t="s">
        <v>1230</v>
      </c>
      <c r="P795" s="37" t="s">
        <v>247</v>
      </c>
      <c r="Q795" s="60">
        <v>0</v>
      </c>
      <c r="R795" s="60">
        <v>0</v>
      </c>
      <c r="S795" s="60">
        <v>0</v>
      </c>
      <c r="T795" s="37" t="s">
        <v>41</v>
      </c>
      <c r="U795" s="299"/>
      <c r="V795" s="221" t="s">
        <v>76</v>
      </c>
      <c r="W795" s="131" t="s">
        <v>77</v>
      </c>
      <c r="X795" s="215" t="s">
        <v>58</v>
      </c>
    </row>
    <row r="796" spans="1:24" ht="45" hidden="1">
      <c r="A796" s="37" t="s">
        <v>1587</v>
      </c>
      <c r="B796" s="37" t="s">
        <v>1832</v>
      </c>
      <c r="C796" s="37" t="s">
        <v>1833</v>
      </c>
      <c r="D796" s="37" t="s">
        <v>1837</v>
      </c>
      <c r="E796" s="37">
        <v>12</v>
      </c>
      <c r="F796" s="37" t="s">
        <v>1838</v>
      </c>
      <c r="G796" s="37" t="s">
        <v>45</v>
      </c>
      <c r="H796" s="37" t="s">
        <v>1839</v>
      </c>
      <c r="I796" s="37" t="s">
        <v>46</v>
      </c>
      <c r="J796" s="62">
        <v>30</v>
      </c>
      <c r="K796" s="12" t="s">
        <v>1230</v>
      </c>
      <c r="L796" s="201"/>
      <c r="M796" s="37">
        <v>1</v>
      </c>
      <c r="N796" s="37" t="s">
        <v>1230</v>
      </c>
      <c r="O796" s="37" t="s">
        <v>1230</v>
      </c>
      <c r="P796" s="37" t="s">
        <v>247</v>
      </c>
      <c r="Q796" s="60">
        <v>0</v>
      </c>
      <c r="R796" s="60">
        <v>0</v>
      </c>
      <c r="S796" s="60">
        <v>0</v>
      </c>
      <c r="T796" s="37" t="s">
        <v>41</v>
      </c>
      <c r="U796" s="299"/>
      <c r="V796" s="221" t="s">
        <v>76</v>
      </c>
      <c r="W796" s="131" t="s">
        <v>77</v>
      </c>
      <c r="X796" s="215" t="s">
        <v>58</v>
      </c>
    </row>
    <row r="797" spans="1:24" ht="45" hidden="1">
      <c r="A797" s="37" t="s">
        <v>1587</v>
      </c>
      <c r="B797" s="37" t="s">
        <v>1832</v>
      </c>
      <c r="C797" s="37" t="s">
        <v>1852</v>
      </c>
      <c r="D797" s="37" t="s">
        <v>1837</v>
      </c>
      <c r="E797" s="37">
        <v>12</v>
      </c>
      <c r="F797" s="37" t="s">
        <v>1838</v>
      </c>
      <c r="G797" s="37" t="s">
        <v>45</v>
      </c>
      <c r="H797" s="37" t="s">
        <v>1839</v>
      </c>
      <c r="I797" s="37" t="s">
        <v>46</v>
      </c>
      <c r="J797" s="62">
        <v>30</v>
      </c>
      <c r="K797" s="12" t="s">
        <v>1230</v>
      </c>
      <c r="L797" s="201"/>
      <c r="M797" s="37">
        <v>1</v>
      </c>
      <c r="N797" s="37" t="s">
        <v>1230</v>
      </c>
      <c r="O797" s="37" t="s">
        <v>1230</v>
      </c>
      <c r="P797" s="37" t="s">
        <v>247</v>
      </c>
      <c r="Q797" s="60">
        <v>0</v>
      </c>
      <c r="R797" s="60">
        <v>0</v>
      </c>
      <c r="S797" s="60">
        <v>0</v>
      </c>
      <c r="T797" s="37" t="s">
        <v>41</v>
      </c>
      <c r="U797" s="299"/>
      <c r="V797" s="221" t="s">
        <v>76</v>
      </c>
      <c r="W797" s="131" t="s">
        <v>77</v>
      </c>
      <c r="X797" s="215" t="s">
        <v>58</v>
      </c>
    </row>
    <row r="798" spans="1:24" ht="142.5" hidden="1">
      <c r="A798" s="37" t="s">
        <v>1587</v>
      </c>
      <c r="B798" s="37" t="s">
        <v>1588</v>
      </c>
      <c r="C798" s="37" t="s">
        <v>1658</v>
      </c>
      <c r="D798" s="37" t="s">
        <v>1659</v>
      </c>
      <c r="E798" s="37">
        <v>15</v>
      </c>
      <c r="F798" s="37" t="s">
        <v>1668</v>
      </c>
      <c r="G798" s="37" t="s">
        <v>35</v>
      </c>
      <c r="H798" s="37" t="s">
        <v>36</v>
      </c>
      <c r="I798" s="37" t="s">
        <v>37</v>
      </c>
      <c r="J798" s="62">
        <v>40</v>
      </c>
      <c r="K798" s="12">
        <v>2020</v>
      </c>
      <c r="L798" s="201"/>
      <c r="M798" s="12">
        <v>3</v>
      </c>
      <c r="N798" s="12" t="s">
        <v>1230</v>
      </c>
      <c r="O798" s="12" t="s">
        <v>1230</v>
      </c>
      <c r="P798" s="12" t="s">
        <v>1592</v>
      </c>
      <c r="Q798" s="64">
        <v>6500</v>
      </c>
      <c r="R798" s="64">
        <v>4000</v>
      </c>
      <c r="S798" s="64">
        <v>31500</v>
      </c>
      <c r="T798" s="37" t="s">
        <v>41</v>
      </c>
      <c r="U798" s="37"/>
      <c r="V798" s="131" t="s">
        <v>243</v>
      </c>
      <c r="W798" s="216" t="s">
        <v>244</v>
      </c>
      <c r="X798" s="217"/>
    </row>
    <row r="799" spans="1:24" ht="85.5" hidden="1">
      <c r="A799" s="37" t="s">
        <v>1587</v>
      </c>
      <c r="B799" s="37" t="s">
        <v>1832</v>
      </c>
      <c r="C799" s="37" t="s">
        <v>1832</v>
      </c>
      <c r="D799" s="37" t="s">
        <v>1840</v>
      </c>
      <c r="E799" s="37">
        <v>15</v>
      </c>
      <c r="F799" s="37" t="s">
        <v>1841</v>
      </c>
      <c r="G799" s="37" t="s">
        <v>35</v>
      </c>
      <c r="H799" s="37" t="s">
        <v>36</v>
      </c>
      <c r="I799" s="37" t="s">
        <v>46</v>
      </c>
      <c r="J799" s="62">
        <v>20</v>
      </c>
      <c r="K799" s="12" t="s">
        <v>1230</v>
      </c>
      <c r="L799" s="201"/>
      <c r="M799" s="37">
        <v>1</v>
      </c>
      <c r="N799" s="37" t="s">
        <v>1230</v>
      </c>
      <c r="O799" s="37" t="s">
        <v>1230</v>
      </c>
      <c r="P799" s="37" t="s">
        <v>247</v>
      </c>
      <c r="Q799" s="60">
        <v>0</v>
      </c>
      <c r="R799" s="60">
        <v>0</v>
      </c>
      <c r="S799" s="60">
        <v>0</v>
      </c>
      <c r="T799" s="37" t="s">
        <v>41</v>
      </c>
      <c r="U799" s="37"/>
      <c r="V799" s="131" t="s">
        <v>243</v>
      </c>
      <c r="W799" s="216" t="s">
        <v>244</v>
      </c>
      <c r="X799" s="217"/>
    </row>
    <row r="800" spans="1:24" ht="85.5" hidden="1">
      <c r="A800" s="37" t="s">
        <v>1587</v>
      </c>
      <c r="B800" s="37" t="s">
        <v>1832</v>
      </c>
      <c r="C800" s="37" t="s">
        <v>1890</v>
      </c>
      <c r="D800" s="37" t="s">
        <v>1840</v>
      </c>
      <c r="E800" s="37">
        <v>15</v>
      </c>
      <c r="F800" s="37" t="s">
        <v>1841</v>
      </c>
      <c r="G800" s="37" t="s">
        <v>35</v>
      </c>
      <c r="H800" s="37" t="s">
        <v>36</v>
      </c>
      <c r="I800" s="37" t="s">
        <v>46</v>
      </c>
      <c r="J800" s="62">
        <v>20</v>
      </c>
      <c r="K800" s="12" t="s">
        <v>1230</v>
      </c>
      <c r="L800" s="201"/>
      <c r="M800" s="37">
        <v>1</v>
      </c>
      <c r="N800" s="37" t="s">
        <v>1230</v>
      </c>
      <c r="O800" s="37" t="s">
        <v>1230</v>
      </c>
      <c r="P800" s="37" t="s">
        <v>247</v>
      </c>
      <c r="Q800" s="60">
        <v>0</v>
      </c>
      <c r="R800" s="60">
        <v>0</v>
      </c>
      <c r="S800" s="60">
        <v>0</v>
      </c>
      <c r="T800" s="37" t="s">
        <v>41</v>
      </c>
      <c r="U800" s="37"/>
      <c r="V800" s="131" t="s">
        <v>243</v>
      </c>
      <c r="W800" s="216" t="s">
        <v>244</v>
      </c>
      <c r="X800" s="217"/>
    </row>
    <row r="801" spans="1:24" ht="85.5" hidden="1">
      <c r="A801" s="37" t="s">
        <v>1587</v>
      </c>
      <c r="B801" s="37" t="s">
        <v>1832</v>
      </c>
      <c r="C801" s="37" t="s">
        <v>1833</v>
      </c>
      <c r="D801" s="37" t="s">
        <v>1840</v>
      </c>
      <c r="E801" s="37">
        <v>15</v>
      </c>
      <c r="F801" s="37" t="s">
        <v>1841</v>
      </c>
      <c r="G801" s="37" t="s">
        <v>35</v>
      </c>
      <c r="H801" s="37" t="s">
        <v>36</v>
      </c>
      <c r="I801" s="37" t="s">
        <v>46</v>
      </c>
      <c r="J801" s="62">
        <v>20</v>
      </c>
      <c r="K801" s="12" t="s">
        <v>1230</v>
      </c>
      <c r="L801" s="201"/>
      <c r="M801" s="37">
        <v>1</v>
      </c>
      <c r="N801" s="37" t="s">
        <v>1230</v>
      </c>
      <c r="O801" s="37" t="s">
        <v>1230</v>
      </c>
      <c r="P801" s="37" t="s">
        <v>247</v>
      </c>
      <c r="Q801" s="60">
        <v>0</v>
      </c>
      <c r="R801" s="60">
        <v>0</v>
      </c>
      <c r="S801" s="60">
        <v>0</v>
      </c>
      <c r="T801" s="37" t="s">
        <v>41</v>
      </c>
      <c r="U801" s="37"/>
      <c r="V801" s="131" t="s">
        <v>243</v>
      </c>
      <c r="W801" s="216" t="s">
        <v>244</v>
      </c>
      <c r="X801" s="217"/>
    </row>
    <row r="802" spans="1:24" ht="85.5" hidden="1">
      <c r="A802" s="37" t="s">
        <v>1587</v>
      </c>
      <c r="B802" s="37" t="s">
        <v>1832</v>
      </c>
      <c r="C802" s="37" t="s">
        <v>1852</v>
      </c>
      <c r="D802" s="37" t="s">
        <v>1840</v>
      </c>
      <c r="E802" s="37">
        <v>15</v>
      </c>
      <c r="F802" s="37" t="s">
        <v>1841</v>
      </c>
      <c r="G802" s="37" t="s">
        <v>35</v>
      </c>
      <c r="H802" s="37" t="s">
        <v>36</v>
      </c>
      <c r="I802" s="37" t="s">
        <v>46</v>
      </c>
      <c r="J802" s="62">
        <v>20</v>
      </c>
      <c r="K802" s="12" t="s">
        <v>1230</v>
      </c>
      <c r="L802" s="201"/>
      <c r="M802" s="37">
        <v>1</v>
      </c>
      <c r="N802" s="37" t="s">
        <v>1230</v>
      </c>
      <c r="O802" s="37" t="s">
        <v>1230</v>
      </c>
      <c r="P802" s="37" t="s">
        <v>247</v>
      </c>
      <c r="Q802" s="60">
        <v>0</v>
      </c>
      <c r="R802" s="60">
        <v>0</v>
      </c>
      <c r="S802" s="60">
        <v>0</v>
      </c>
      <c r="T802" s="37" t="s">
        <v>41</v>
      </c>
      <c r="U802" s="37"/>
      <c r="V802" s="131" t="s">
        <v>243</v>
      </c>
      <c r="W802" s="216" t="s">
        <v>244</v>
      </c>
      <c r="X802" s="217"/>
    </row>
    <row r="803" spans="1:24" ht="142.5" hidden="1">
      <c r="A803" s="37" t="s">
        <v>1587</v>
      </c>
      <c r="B803" s="37" t="s">
        <v>1588</v>
      </c>
      <c r="C803" s="37" t="s">
        <v>1658</v>
      </c>
      <c r="D803" s="37" t="s">
        <v>1659</v>
      </c>
      <c r="E803" s="37">
        <v>15</v>
      </c>
      <c r="F803" s="37" t="s">
        <v>1638</v>
      </c>
      <c r="G803" s="37" t="s">
        <v>45</v>
      </c>
      <c r="H803" s="37" t="s">
        <v>36</v>
      </c>
      <c r="I803" s="37" t="s">
        <v>37</v>
      </c>
      <c r="J803" s="62">
        <v>40</v>
      </c>
      <c r="K803" s="12">
        <v>2020</v>
      </c>
      <c r="L803" s="201"/>
      <c r="M803" s="12">
        <v>8</v>
      </c>
      <c r="N803" s="12" t="s">
        <v>1230</v>
      </c>
      <c r="O803" s="12" t="s">
        <v>1230</v>
      </c>
      <c r="P803" s="12" t="s">
        <v>1592</v>
      </c>
      <c r="Q803" s="64">
        <v>0</v>
      </c>
      <c r="R803" s="64">
        <v>0</v>
      </c>
      <c r="S803" s="64">
        <v>0</v>
      </c>
      <c r="T803" s="37" t="s">
        <v>41</v>
      </c>
      <c r="U803" s="131" t="s">
        <v>2503</v>
      </c>
      <c r="V803" s="220" t="s">
        <v>176</v>
      </c>
      <c r="W803" s="216" t="s">
        <v>254</v>
      </c>
      <c r="X803" s="219" t="s">
        <v>50</v>
      </c>
    </row>
    <row r="804" spans="1:24" ht="128.25" hidden="1">
      <c r="A804" s="37" t="s">
        <v>1587</v>
      </c>
      <c r="B804" s="37" t="s">
        <v>1588</v>
      </c>
      <c r="C804" s="37" t="s">
        <v>1588</v>
      </c>
      <c r="D804" s="37" t="s">
        <v>1637</v>
      </c>
      <c r="E804" s="37">
        <v>15</v>
      </c>
      <c r="F804" s="37" t="s">
        <v>1638</v>
      </c>
      <c r="G804" s="37" t="s">
        <v>45</v>
      </c>
      <c r="H804" s="37" t="s">
        <v>36</v>
      </c>
      <c r="I804" s="37" t="s">
        <v>37</v>
      </c>
      <c r="J804" s="62">
        <v>40</v>
      </c>
      <c r="K804" s="12">
        <v>2020</v>
      </c>
      <c r="L804" s="201"/>
      <c r="M804" s="12">
        <v>8</v>
      </c>
      <c r="N804" s="12" t="s">
        <v>1230</v>
      </c>
      <c r="O804" s="12" t="s">
        <v>1230</v>
      </c>
      <c r="P804" s="12" t="s">
        <v>1639</v>
      </c>
      <c r="Q804" s="64">
        <v>0</v>
      </c>
      <c r="R804" s="64">
        <v>0</v>
      </c>
      <c r="S804" s="64">
        <v>0</v>
      </c>
      <c r="T804" s="37" t="s">
        <v>41</v>
      </c>
      <c r="U804" s="131" t="s">
        <v>2503</v>
      </c>
      <c r="V804" s="220" t="s">
        <v>176</v>
      </c>
      <c r="W804" s="216" t="s">
        <v>254</v>
      </c>
      <c r="X804" s="219" t="s">
        <v>50</v>
      </c>
    </row>
    <row r="805" spans="1:24" ht="114" hidden="1">
      <c r="A805" s="37" t="s">
        <v>1587</v>
      </c>
      <c r="B805" s="37" t="s">
        <v>1588</v>
      </c>
      <c r="C805" s="37" t="s">
        <v>1588</v>
      </c>
      <c r="D805" s="37" t="s">
        <v>1640</v>
      </c>
      <c r="E805" s="37">
        <v>15</v>
      </c>
      <c r="F805" s="37" t="s">
        <v>1638</v>
      </c>
      <c r="G805" s="37" t="s">
        <v>45</v>
      </c>
      <c r="H805" s="37" t="s">
        <v>36</v>
      </c>
      <c r="I805" s="37" t="s">
        <v>37</v>
      </c>
      <c r="J805" s="62">
        <v>40</v>
      </c>
      <c r="K805" s="12">
        <v>2020</v>
      </c>
      <c r="L805" s="201"/>
      <c r="M805" s="12">
        <v>8</v>
      </c>
      <c r="N805" s="12" t="s">
        <v>1230</v>
      </c>
      <c r="O805" s="12" t="s">
        <v>1230</v>
      </c>
      <c r="P805" s="12" t="s">
        <v>1592</v>
      </c>
      <c r="Q805" s="64">
        <v>0</v>
      </c>
      <c r="R805" s="64">
        <v>0</v>
      </c>
      <c r="S805" s="64">
        <v>0</v>
      </c>
      <c r="T805" s="37" t="s">
        <v>41</v>
      </c>
      <c r="U805" s="131" t="s">
        <v>2503</v>
      </c>
      <c r="V805" s="220" t="s">
        <v>176</v>
      </c>
      <c r="W805" s="216" t="s">
        <v>254</v>
      </c>
      <c r="X805" s="219" t="s">
        <v>50</v>
      </c>
    </row>
    <row r="806" spans="1:24" ht="185.25" hidden="1">
      <c r="A806" s="37" t="s">
        <v>1587</v>
      </c>
      <c r="B806" s="37" t="s">
        <v>1935</v>
      </c>
      <c r="C806" s="37" t="s">
        <v>2001</v>
      </c>
      <c r="D806" s="37" t="s">
        <v>2019</v>
      </c>
      <c r="E806" s="37">
        <v>15</v>
      </c>
      <c r="F806" s="37" t="s">
        <v>2023</v>
      </c>
      <c r="G806" s="37" t="s">
        <v>145</v>
      </c>
      <c r="H806" s="37" t="s">
        <v>2024</v>
      </c>
      <c r="I806" s="37" t="s">
        <v>37</v>
      </c>
      <c r="J806" s="62">
        <v>360</v>
      </c>
      <c r="K806" s="12" t="s">
        <v>2025</v>
      </c>
      <c r="L806" s="201" t="s">
        <v>147</v>
      </c>
      <c r="M806" s="37">
        <v>1</v>
      </c>
      <c r="N806" s="37">
        <v>6465996</v>
      </c>
      <c r="O806" s="37" t="s">
        <v>2026</v>
      </c>
      <c r="P806" s="37" t="s">
        <v>162</v>
      </c>
      <c r="Q806" s="60">
        <v>0</v>
      </c>
      <c r="R806" s="60">
        <v>0</v>
      </c>
      <c r="S806" s="60">
        <v>0</v>
      </c>
      <c r="T806" s="37" t="s">
        <v>145</v>
      </c>
      <c r="U806" s="37"/>
      <c r="V806" s="131" t="s">
        <v>866</v>
      </c>
      <c r="W806" s="216" t="s">
        <v>1014</v>
      </c>
      <c r="X806" s="217"/>
    </row>
    <row r="807" spans="1:24" ht="45" hidden="1">
      <c r="A807" s="37" t="s">
        <v>1587</v>
      </c>
      <c r="B807" s="37" t="s">
        <v>1832</v>
      </c>
      <c r="C807" s="37" t="s">
        <v>1832</v>
      </c>
      <c r="D807" s="37" t="s">
        <v>1850</v>
      </c>
      <c r="E807" s="37">
        <v>12</v>
      </c>
      <c r="F807" s="37" t="s">
        <v>450</v>
      </c>
      <c r="G807" s="37" t="s">
        <v>35</v>
      </c>
      <c r="H807" s="37" t="s">
        <v>36</v>
      </c>
      <c r="I807" s="37" t="s">
        <v>37</v>
      </c>
      <c r="J807" s="62">
        <v>16</v>
      </c>
      <c r="K807" s="12" t="s">
        <v>1230</v>
      </c>
      <c r="L807" s="201"/>
      <c r="M807" s="37">
        <v>1</v>
      </c>
      <c r="N807" s="37">
        <v>1568321</v>
      </c>
      <c r="O807" s="37" t="s">
        <v>1876</v>
      </c>
      <c r="P807" s="37" t="s">
        <v>247</v>
      </c>
      <c r="Q807" s="60">
        <v>0</v>
      </c>
      <c r="R807" s="60">
        <v>0</v>
      </c>
      <c r="S807" s="60">
        <v>0</v>
      </c>
      <c r="T807" s="37" t="s">
        <v>41</v>
      </c>
      <c r="U807" s="37"/>
      <c r="V807" s="210" t="s">
        <v>148</v>
      </c>
      <c r="W807" s="216" t="s">
        <v>225</v>
      </c>
      <c r="X807" s="217"/>
    </row>
    <row r="808" spans="1:24" ht="45" hidden="1">
      <c r="A808" s="37" t="s">
        <v>1587</v>
      </c>
      <c r="B808" s="37" t="s">
        <v>1832</v>
      </c>
      <c r="C808" s="37" t="s">
        <v>1832</v>
      </c>
      <c r="D808" s="37" t="s">
        <v>1850</v>
      </c>
      <c r="E808" s="37">
        <v>12</v>
      </c>
      <c r="F808" s="37" t="s">
        <v>450</v>
      </c>
      <c r="G808" s="37" t="s">
        <v>35</v>
      </c>
      <c r="H808" s="37" t="s">
        <v>36</v>
      </c>
      <c r="I808" s="37" t="s">
        <v>37</v>
      </c>
      <c r="J808" s="62">
        <v>16</v>
      </c>
      <c r="K808" s="12" t="s">
        <v>1230</v>
      </c>
      <c r="L808" s="201"/>
      <c r="M808" s="37">
        <v>1</v>
      </c>
      <c r="N808" s="37">
        <v>1454945</v>
      </c>
      <c r="O808" s="37" t="s">
        <v>1877</v>
      </c>
      <c r="P808" s="37" t="s">
        <v>247</v>
      </c>
      <c r="Q808" s="60">
        <v>0</v>
      </c>
      <c r="R808" s="60">
        <v>0</v>
      </c>
      <c r="S808" s="60">
        <v>0</v>
      </c>
      <c r="T808" s="37" t="s">
        <v>41</v>
      </c>
      <c r="U808" s="37"/>
      <c r="V808" s="210" t="s">
        <v>148</v>
      </c>
      <c r="W808" s="216" t="s">
        <v>225</v>
      </c>
      <c r="X808" s="217"/>
    </row>
    <row r="809" spans="1:24" ht="45" hidden="1">
      <c r="A809" s="37" t="s">
        <v>1587</v>
      </c>
      <c r="B809" s="37" t="s">
        <v>1832</v>
      </c>
      <c r="C809" s="37" t="s">
        <v>1832</v>
      </c>
      <c r="D809" s="37" t="s">
        <v>1850</v>
      </c>
      <c r="E809" s="37">
        <v>12</v>
      </c>
      <c r="F809" s="37" t="s">
        <v>450</v>
      </c>
      <c r="G809" s="37" t="s">
        <v>35</v>
      </c>
      <c r="H809" s="37" t="s">
        <v>36</v>
      </c>
      <c r="I809" s="37" t="s">
        <v>37</v>
      </c>
      <c r="J809" s="62">
        <v>16</v>
      </c>
      <c r="K809" s="12" t="s">
        <v>1230</v>
      </c>
      <c r="L809" s="201"/>
      <c r="M809" s="37">
        <v>1</v>
      </c>
      <c r="N809" s="37" t="s">
        <v>1230</v>
      </c>
      <c r="O809" s="37" t="s">
        <v>1230</v>
      </c>
      <c r="P809" s="37" t="s">
        <v>247</v>
      </c>
      <c r="Q809" s="60">
        <v>0</v>
      </c>
      <c r="R809" s="60">
        <v>0</v>
      </c>
      <c r="S809" s="60">
        <v>0</v>
      </c>
      <c r="T809" s="37" t="s">
        <v>41</v>
      </c>
      <c r="U809" s="37"/>
      <c r="V809" s="210" t="s">
        <v>148</v>
      </c>
      <c r="W809" s="216" t="s">
        <v>225</v>
      </c>
      <c r="X809" s="217"/>
    </row>
    <row r="810" spans="1:24" ht="45" hidden="1">
      <c r="A810" s="37" t="s">
        <v>1587</v>
      </c>
      <c r="B810" s="37" t="s">
        <v>1832</v>
      </c>
      <c r="C810" s="37" t="s">
        <v>1832</v>
      </c>
      <c r="D810" s="37" t="s">
        <v>1850</v>
      </c>
      <c r="E810" s="37">
        <v>12</v>
      </c>
      <c r="F810" s="37" t="s">
        <v>450</v>
      </c>
      <c r="G810" s="37" t="s">
        <v>35</v>
      </c>
      <c r="H810" s="37" t="s">
        <v>36</v>
      </c>
      <c r="I810" s="37" t="s">
        <v>37</v>
      </c>
      <c r="J810" s="62">
        <v>16</v>
      </c>
      <c r="K810" s="12" t="s">
        <v>1230</v>
      </c>
      <c r="L810" s="201"/>
      <c r="M810" s="37">
        <v>1</v>
      </c>
      <c r="N810" s="37" t="s">
        <v>1230</v>
      </c>
      <c r="O810" s="37" t="s">
        <v>1230</v>
      </c>
      <c r="P810" s="37" t="s">
        <v>247</v>
      </c>
      <c r="Q810" s="60">
        <v>0</v>
      </c>
      <c r="R810" s="60">
        <v>0</v>
      </c>
      <c r="S810" s="60">
        <v>0</v>
      </c>
      <c r="T810" s="37" t="s">
        <v>41</v>
      </c>
      <c r="U810" s="37"/>
      <c r="V810" s="210" t="s">
        <v>148</v>
      </c>
      <c r="W810" s="216" t="s">
        <v>225</v>
      </c>
      <c r="X810" s="217"/>
    </row>
    <row r="811" spans="1:24" ht="45" hidden="1">
      <c r="A811" s="37" t="s">
        <v>1587</v>
      </c>
      <c r="B811" s="37" t="s">
        <v>1832</v>
      </c>
      <c r="C811" s="37" t="s">
        <v>1832</v>
      </c>
      <c r="D811" s="37" t="s">
        <v>1850</v>
      </c>
      <c r="E811" s="37">
        <v>12</v>
      </c>
      <c r="F811" s="37" t="s">
        <v>450</v>
      </c>
      <c r="G811" s="37" t="s">
        <v>35</v>
      </c>
      <c r="H811" s="37" t="s">
        <v>36</v>
      </c>
      <c r="I811" s="37" t="s">
        <v>37</v>
      </c>
      <c r="J811" s="62">
        <v>16</v>
      </c>
      <c r="K811" s="12" t="s">
        <v>1230</v>
      </c>
      <c r="L811" s="201"/>
      <c r="M811" s="37">
        <v>1</v>
      </c>
      <c r="N811" s="37" t="s">
        <v>1230</v>
      </c>
      <c r="O811" s="37" t="s">
        <v>1230</v>
      </c>
      <c r="P811" s="37" t="s">
        <v>247</v>
      </c>
      <c r="Q811" s="60">
        <v>0</v>
      </c>
      <c r="R811" s="60">
        <v>0</v>
      </c>
      <c r="S811" s="60">
        <v>0</v>
      </c>
      <c r="T811" s="37" t="s">
        <v>41</v>
      </c>
      <c r="U811" s="37"/>
      <c r="V811" s="210" t="s">
        <v>148</v>
      </c>
      <c r="W811" s="216" t="s">
        <v>225</v>
      </c>
      <c r="X811" s="217"/>
    </row>
    <row r="812" spans="1:24" ht="45" hidden="1">
      <c r="A812" s="37" t="s">
        <v>1587</v>
      </c>
      <c r="B812" s="37" t="s">
        <v>1832</v>
      </c>
      <c r="C812" s="37" t="s">
        <v>1890</v>
      </c>
      <c r="D812" s="37" t="s">
        <v>1850</v>
      </c>
      <c r="E812" s="37">
        <v>12</v>
      </c>
      <c r="F812" s="37" t="s">
        <v>450</v>
      </c>
      <c r="G812" s="37" t="s">
        <v>35</v>
      </c>
      <c r="H812" s="37" t="s">
        <v>36</v>
      </c>
      <c r="I812" s="37" t="s">
        <v>37</v>
      </c>
      <c r="J812" s="62">
        <v>16</v>
      </c>
      <c r="K812" s="12" t="s">
        <v>1230</v>
      </c>
      <c r="L812" s="201"/>
      <c r="M812" s="37">
        <v>1</v>
      </c>
      <c r="N812" s="37" t="s">
        <v>1230</v>
      </c>
      <c r="O812" s="37" t="s">
        <v>1230</v>
      </c>
      <c r="P812" s="37" t="s">
        <v>247</v>
      </c>
      <c r="Q812" s="60">
        <v>0</v>
      </c>
      <c r="R812" s="60">
        <v>0</v>
      </c>
      <c r="S812" s="60">
        <v>0</v>
      </c>
      <c r="T812" s="37" t="s">
        <v>41</v>
      </c>
      <c r="U812" s="37"/>
      <c r="V812" s="210" t="s">
        <v>148</v>
      </c>
      <c r="W812" s="216" t="s">
        <v>225</v>
      </c>
      <c r="X812" s="217"/>
    </row>
    <row r="813" spans="1:24" ht="45" hidden="1">
      <c r="A813" s="37" t="s">
        <v>1587</v>
      </c>
      <c r="B813" s="37" t="s">
        <v>1832</v>
      </c>
      <c r="C813" s="37" t="s">
        <v>1849</v>
      </c>
      <c r="D813" s="37" t="s">
        <v>1850</v>
      </c>
      <c r="E813" s="37">
        <v>12</v>
      </c>
      <c r="F813" s="37" t="s">
        <v>450</v>
      </c>
      <c r="G813" s="37" t="s">
        <v>35</v>
      </c>
      <c r="H813" s="37" t="s">
        <v>36</v>
      </c>
      <c r="I813" s="37" t="s">
        <v>37</v>
      </c>
      <c r="J813" s="62">
        <v>16</v>
      </c>
      <c r="K813" s="12" t="s">
        <v>1230</v>
      </c>
      <c r="L813" s="201"/>
      <c r="M813" s="37">
        <v>1</v>
      </c>
      <c r="N813" s="37" t="s">
        <v>1230</v>
      </c>
      <c r="O813" s="37" t="s">
        <v>1230</v>
      </c>
      <c r="P813" s="37" t="s">
        <v>247</v>
      </c>
      <c r="Q813" s="60">
        <v>0</v>
      </c>
      <c r="R813" s="60">
        <v>0</v>
      </c>
      <c r="S813" s="60">
        <v>0</v>
      </c>
      <c r="T813" s="37" t="s">
        <v>41</v>
      </c>
      <c r="U813" s="37"/>
      <c r="V813" s="210" t="s">
        <v>148</v>
      </c>
      <c r="W813" s="216" t="s">
        <v>225</v>
      </c>
      <c r="X813" s="217"/>
    </row>
    <row r="814" spans="1:24" ht="45" hidden="1">
      <c r="A814" s="37" t="s">
        <v>1587</v>
      </c>
      <c r="B814" s="37" t="s">
        <v>1832</v>
      </c>
      <c r="C814" s="37" t="s">
        <v>1852</v>
      </c>
      <c r="D814" s="37" t="s">
        <v>1850</v>
      </c>
      <c r="E814" s="37">
        <v>12</v>
      </c>
      <c r="F814" s="37" t="s">
        <v>450</v>
      </c>
      <c r="G814" s="37" t="s">
        <v>35</v>
      </c>
      <c r="H814" s="37" t="s">
        <v>36</v>
      </c>
      <c r="I814" s="37" t="s">
        <v>37</v>
      </c>
      <c r="J814" s="62">
        <v>16</v>
      </c>
      <c r="K814" s="12" t="s">
        <v>1230</v>
      </c>
      <c r="L814" s="201"/>
      <c r="M814" s="37">
        <v>1</v>
      </c>
      <c r="N814" s="37" t="s">
        <v>1230</v>
      </c>
      <c r="O814" s="37" t="s">
        <v>1230</v>
      </c>
      <c r="P814" s="37" t="s">
        <v>247</v>
      </c>
      <c r="Q814" s="60">
        <v>0</v>
      </c>
      <c r="R814" s="60">
        <v>0</v>
      </c>
      <c r="S814" s="60">
        <v>0</v>
      </c>
      <c r="T814" s="37" t="s">
        <v>41</v>
      </c>
      <c r="U814" s="37"/>
      <c r="V814" s="210" t="s">
        <v>148</v>
      </c>
      <c r="W814" s="216" t="s">
        <v>225</v>
      </c>
      <c r="X814" s="217"/>
    </row>
    <row r="815" spans="1:24" ht="45" hidden="1">
      <c r="A815" s="37" t="s">
        <v>1587</v>
      </c>
      <c r="B815" s="37" t="s">
        <v>1832</v>
      </c>
      <c r="C815" s="37" t="s">
        <v>1832</v>
      </c>
      <c r="D815" s="37" t="s">
        <v>1850</v>
      </c>
      <c r="E815" s="37">
        <v>12</v>
      </c>
      <c r="F815" s="37" t="s">
        <v>1851</v>
      </c>
      <c r="G815" s="37" t="s">
        <v>35</v>
      </c>
      <c r="H815" s="37" t="s">
        <v>36</v>
      </c>
      <c r="I815" s="37" t="s">
        <v>37</v>
      </c>
      <c r="J815" s="62">
        <v>16</v>
      </c>
      <c r="K815" s="12" t="s">
        <v>1230</v>
      </c>
      <c r="L815" s="201"/>
      <c r="M815" s="37">
        <v>1</v>
      </c>
      <c r="N815" s="37">
        <v>1568321</v>
      </c>
      <c r="O815" s="37" t="s">
        <v>1876</v>
      </c>
      <c r="P815" s="37" t="s">
        <v>247</v>
      </c>
      <c r="Q815" s="60">
        <v>0</v>
      </c>
      <c r="R815" s="60">
        <v>0</v>
      </c>
      <c r="S815" s="60">
        <v>0</v>
      </c>
      <c r="T815" s="37" t="s">
        <v>41</v>
      </c>
      <c r="U815" s="37"/>
      <c r="V815" s="210" t="s">
        <v>148</v>
      </c>
      <c r="W815" s="216" t="s">
        <v>225</v>
      </c>
      <c r="X815" s="217"/>
    </row>
    <row r="816" spans="1:24" ht="45" hidden="1">
      <c r="A816" s="37" t="s">
        <v>1587</v>
      </c>
      <c r="B816" s="37" t="s">
        <v>1832</v>
      </c>
      <c r="C816" s="37" t="s">
        <v>1832</v>
      </c>
      <c r="D816" s="37" t="s">
        <v>1850</v>
      </c>
      <c r="E816" s="37">
        <v>12</v>
      </c>
      <c r="F816" s="37" t="s">
        <v>1851</v>
      </c>
      <c r="G816" s="37" t="s">
        <v>35</v>
      </c>
      <c r="H816" s="37" t="s">
        <v>36</v>
      </c>
      <c r="I816" s="37" t="s">
        <v>37</v>
      </c>
      <c r="J816" s="62">
        <v>16</v>
      </c>
      <c r="K816" s="12" t="s">
        <v>1230</v>
      </c>
      <c r="L816" s="201"/>
      <c r="M816" s="37">
        <v>1</v>
      </c>
      <c r="N816" s="37">
        <v>1454945</v>
      </c>
      <c r="O816" s="37" t="s">
        <v>1877</v>
      </c>
      <c r="P816" s="37" t="s">
        <v>247</v>
      </c>
      <c r="Q816" s="60">
        <v>0</v>
      </c>
      <c r="R816" s="60">
        <v>0</v>
      </c>
      <c r="S816" s="60">
        <v>0</v>
      </c>
      <c r="T816" s="37" t="s">
        <v>41</v>
      </c>
      <c r="U816" s="37"/>
      <c r="V816" s="210" t="s">
        <v>148</v>
      </c>
      <c r="W816" s="216" t="s">
        <v>225</v>
      </c>
      <c r="X816" s="217"/>
    </row>
    <row r="817" spans="1:24" ht="45" hidden="1">
      <c r="A817" s="37" t="s">
        <v>1587</v>
      </c>
      <c r="B817" s="37" t="s">
        <v>1832</v>
      </c>
      <c r="C817" s="37" t="s">
        <v>1832</v>
      </c>
      <c r="D817" s="37" t="s">
        <v>1850</v>
      </c>
      <c r="E817" s="37">
        <v>12</v>
      </c>
      <c r="F817" s="37" t="s">
        <v>1851</v>
      </c>
      <c r="G817" s="37" t="s">
        <v>35</v>
      </c>
      <c r="H817" s="37" t="s">
        <v>36</v>
      </c>
      <c r="I817" s="37" t="s">
        <v>37</v>
      </c>
      <c r="J817" s="62">
        <v>16</v>
      </c>
      <c r="K817" s="12" t="s">
        <v>1230</v>
      </c>
      <c r="L817" s="201"/>
      <c r="M817" s="37">
        <v>1</v>
      </c>
      <c r="N817" s="37">
        <v>1520670</v>
      </c>
      <c r="O817" s="37" t="s">
        <v>1878</v>
      </c>
      <c r="P817" s="37" t="s">
        <v>247</v>
      </c>
      <c r="Q817" s="60">
        <v>0</v>
      </c>
      <c r="R817" s="60">
        <v>0</v>
      </c>
      <c r="S817" s="60">
        <v>0</v>
      </c>
      <c r="T817" s="37" t="s">
        <v>41</v>
      </c>
      <c r="U817" s="37"/>
      <c r="V817" s="210" t="s">
        <v>148</v>
      </c>
      <c r="W817" s="216" t="s">
        <v>225</v>
      </c>
      <c r="X817" s="217"/>
    </row>
    <row r="818" spans="1:24" ht="45" hidden="1">
      <c r="A818" s="37" t="s">
        <v>1587</v>
      </c>
      <c r="B818" s="37" t="s">
        <v>1832</v>
      </c>
      <c r="C818" s="37" t="s">
        <v>1832</v>
      </c>
      <c r="D818" s="37" t="s">
        <v>1850</v>
      </c>
      <c r="E818" s="37">
        <v>12</v>
      </c>
      <c r="F818" s="37" t="s">
        <v>1851</v>
      </c>
      <c r="G818" s="37" t="s">
        <v>35</v>
      </c>
      <c r="H818" s="37" t="s">
        <v>36</v>
      </c>
      <c r="I818" s="37" t="s">
        <v>37</v>
      </c>
      <c r="J818" s="62">
        <v>16</v>
      </c>
      <c r="K818" s="12" t="s">
        <v>1230</v>
      </c>
      <c r="L818" s="201"/>
      <c r="M818" s="37">
        <v>1</v>
      </c>
      <c r="N818" s="37">
        <v>2372649</v>
      </c>
      <c r="O818" s="37" t="s">
        <v>1879</v>
      </c>
      <c r="P818" s="37" t="s">
        <v>247</v>
      </c>
      <c r="Q818" s="60">
        <v>0</v>
      </c>
      <c r="R818" s="60">
        <v>0</v>
      </c>
      <c r="S818" s="60">
        <v>0</v>
      </c>
      <c r="T818" s="37" t="s">
        <v>41</v>
      </c>
      <c r="U818" s="37"/>
      <c r="V818" s="210" t="s">
        <v>148</v>
      </c>
      <c r="W818" s="216" t="s">
        <v>225</v>
      </c>
      <c r="X818" s="217"/>
    </row>
    <row r="819" spans="1:24" ht="45" hidden="1">
      <c r="A819" s="37" t="s">
        <v>1587</v>
      </c>
      <c r="B819" s="37" t="s">
        <v>1832</v>
      </c>
      <c r="C819" s="37" t="s">
        <v>1890</v>
      </c>
      <c r="D819" s="37" t="s">
        <v>1850</v>
      </c>
      <c r="E819" s="37">
        <v>12</v>
      </c>
      <c r="F819" s="37" t="s">
        <v>1851</v>
      </c>
      <c r="G819" s="37" t="s">
        <v>35</v>
      </c>
      <c r="H819" s="37" t="s">
        <v>36</v>
      </c>
      <c r="I819" s="37" t="s">
        <v>37</v>
      </c>
      <c r="J819" s="62">
        <v>16</v>
      </c>
      <c r="K819" s="12" t="s">
        <v>1230</v>
      </c>
      <c r="L819" s="201"/>
      <c r="M819" s="37">
        <v>1</v>
      </c>
      <c r="N819" s="37" t="s">
        <v>1230</v>
      </c>
      <c r="O819" s="37" t="s">
        <v>1230</v>
      </c>
      <c r="P819" s="37" t="s">
        <v>247</v>
      </c>
      <c r="Q819" s="60">
        <v>0</v>
      </c>
      <c r="R819" s="60">
        <v>0</v>
      </c>
      <c r="S819" s="60">
        <v>0</v>
      </c>
      <c r="T819" s="37" t="s">
        <v>41</v>
      </c>
      <c r="U819" s="37"/>
      <c r="V819" s="210" t="s">
        <v>148</v>
      </c>
      <c r="W819" s="216" t="s">
        <v>225</v>
      </c>
      <c r="X819" s="217"/>
    </row>
    <row r="820" spans="1:24" ht="45" hidden="1">
      <c r="A820" s="37" t="s">
        <v>1587</v>
      </c>
      <c r="B820" s="37" t="s">
        <v>1832</v>
      </c>
      <c r="C820" s="37" t="s">
        <v>1849</v>
      </c>
      <c r="D820" s="37" t="s">
        <v>1850</v>
      </c>
      <c r="E820" s="37">
        <v>12</v>
      </c>
      <c r="F820" s="37" t="s">
        <v>1851</v>
      </c>
      <c r="G820" s="37" t="s">
        <v>35</v>
      </c>
      <c r="H820" s="37" t="s">
        <v>36</v>
      </c>
      <c r="I820" s="37" t="s">
        <v>37</v>
      </c>
      <c r="J820" s="62">
        <v>16</v>
      </c>
      <c r="K820" s="12" t="s">
        <v>1230</v>
      </c>
      <c r="L820" s="201"/>
      <c r="M820" s="37">
        <v>1</v>
      </c>
      <c r="N820" s="37" t="s">
        <v>1230</v>
      </c>
      <c r="O820" s="37" t="s">
        <v>1230</v>
      </c>
      <c r="P820" s="37" t="s">
        <v>247</v>
      </c>
      <c r="Q820" s="60">
        <v>0</v>
      </c>
      <c r="R820" s="60">
        <v>0</v>
      </c>
      <c r="S820" s="60">
        <v>0</v>
      </c>
      <c r="T820" s="37" t="s">
        <v>41</v>
      </c>
      <c r="U820" s="37"/>
      <c r="V820" s="210" t="s">
        <v>148</v>
      </c>
      <c r="W820" s="216" t="s">
        <v>225</v>
      </c>
      <c r="X820" s="217"/>
    </row>
    <row r="821" spans="1:24" ht="45" hidden="1">
      <c r="A821" s="37" t="s">
        <v>1587</v>
      </c>
      <c r="B821" s="37" t="s">
        <v>1832</v>
      </c>
      <c r="C821" s="37" t="s">
        <v>1852</v>
      </c>
      <c r="D821" s="37" t="s">
        <v>1850</v>
      </c>
      <c r="E821" s="37">
        <v>12</v>
      </c>
      <c r="F821" s="37" t="s">
        <v>1851</v>
      </c>
      <c r="G821" s="37" t="s">
        <v>35</v>
      </c>
      <c r="H821" s="37" t="s">
        <v>36</v>
      </c>
      <c r="I821" s="37" t="s">
        <v>37</v>
      </c>
      <c r="J821" s="62">
        <v>16</v>
      </c>
      <c r="K821" s="12" t="s">
        <v>1230</v>
      </c>
      <c r="L821" s="201"/>
      <c r="M821" s="37">
        <v>1</v>
      </c>
      <c r="N821" s="37" t="s">
        <v>1230</v>
      </c>
      <c r="O821" s="37" t="s">
        <v>1230</v>
      </c>
      <c r="P821" s="37" t="s">
        <v>247</v>
      </c>
      <c r="Q821" s="60">
        <v>0</v>
      </c>
      <c r="R821" s="60">
        <v>0</v>
      </c>
      <c r="S821" s="60">
        <v>0</v>
      </c>
      <c r="T821" s="37" t="s">
        <v>41</v>
      </c>
      <c r="U821" s="37"/>
      <c r="V821" s="210" t="s">
        <v>148</v>
      </c>
      <c r="W821" s="216" t="s">
        <v>225</v>
      </c>
      <c r="X821" s="217"/>
    </row>
    <row r="822" spans="1:24" ht="142.5" hidden="1">
      <c r="A822" s="37" t="s">
        <v>1587</v>
      </c>
      <c r="B822" s="37" t="s">
        <v>1588</v>
      </c>
      <c r="C822" s="37" t="s">
        <v>1658</v>
      </c>
      <c r="D822" s="37" t="s">
        <v>1659</v>
      </c>
      <c r="E822" s="37">
        <v>15</v>
      </c>
      <c r="F822" s="37" t="s">
        <v>1669</v>
      </c>
      <c r="G822" s="37" t="s">
        <v>35</v>
      </c>
      <c r="H822" s="37" t="s">
        <v>1325</v>
      </c>
      <c r="I822" s="37" t="s">
        <v>37</v>
      </c>
      <c r="J822" s="12">
        <v>720</v>
      </c>
      <c r="K822" s="12">
        <v>44166</v>
      </c>
      <c r="L822" s="201"/>
      <c r="M822" s="12">
        <v>1</v>
      </c>
      <c r="N822" s="12">
        <v>1360939</v>
      </c>
      <c r="O822" s="12" t="s">
        <v>1670</v>
      </c>
      <c r="P822" s="12" t="s">
        <v>611</v>
      </c>
      <c r="Q822" s="64">
        <v>0</v>
      </c>
      <c r="R822" s="64">
        <v>0</v>
      </c>
      <c r="S822" s="64">
        <v>0</v>
      </c>
      <c r="T822" s="37" t="s">
        <v>228</v>
      </c>
      <c r="U822" s="37" t="s">
        <v>2520</v>
      </c>
      <c r="V822" s="131" t="s">
        <v>148</v>
      </c>
      <c r="W822" s="131" t="s">
        <v>157</v>
      </c>
      <c r="X822" s="217"/>
    </row>
    <row r="823" spans="1:24" ht="142.5" hidden="1">
      <c r="A823" s="37" t="s">
        <v>1587</v>
      </c>
      <c r="B823" s="37" t="s">
        <v>1588</v>
      </c>
      <c r="C823" s="37" t="s">
        <v>1658</v>
      </c>
      <c r="D823" s="37" t="s">
        <v>1659</v>
      </c>
      <c r="E823" s="37">
        <v>15</v>
      </c>
      <c r="F823" s="37" t="s">
        <v>1671</v>
      </c>
      <c r="G823" s="37" t="s">
        <v>35</v>
      </c>
      <c r="H823" s="37" t="s">
        <v>1325</v>
      </c>
      <c r="I823" s="37" t="s">
        <v>37</v>
      </c>
      <c r="J823" s="62">
        <v>1600</v>
      </c>
      <c r="K823" s="143">
        <v>43891</v>
      </c>
      <c r="L823" s="201"/>
      <c r="M823" s="12">
        <v>1</v>
      </c>
      <c r="N823" s="12">
        <v>1491969</v>
      </c>
      <c r="O823" s="12" t="s">
        <v>1672</v>
      </c>
      <c r="P823" s="12" t="s">
        <v>611</v>
      </c>
      <c r="Q823" s="64">
        <v>0</v>
      </c>
      <c r="R823" s="64">
        <v>0</v>
      </c>
      <c r="S823" s="64">
        <v>0</v>
      </c>
      <c r="T823" s="37" t="s">
        <v>228</v>
      </c>
      <c r="U823" s="37"/>
      <c r="V823" s="216" t="s">
        <v>218</v>
      </c>
      <c r="W823" s="216" t="s">
        <v>398</v>
      </c>
      <c r="X823" s="217"/>
    </row>
    <row r="824" spans="1:24" ht="114" hidden="1">
      <c r="A824" s="37" t="s">
        <v>1587</v>
      </c>
      <c r="B824" s="37" t="s">
        <v>1588</v>
      </c>
      <c r="C824" s="37" t="s">
        <v>1588</v>
      </c>
      <c r="D824" s="37" t="s">
        <v>1619</v>
      </c>
      <c r="E824" s="37">
        <v>15</v>
      </c>
      <c r="F824" s="37" t="s">
        <v>1641</v>
      </c>
      <c r="G824" s="37" t="s">
        <v>35</v>
      </c>
      <c r="H824" s="37" t="s">
        <v>331</v>
      </c>
      <c r="I824" s="37" t="s">
        <v>37</v>
      </c>
      <c r="J824" s="62">
        <v>16</v>
      </c>
      <c r="K824" s="143">
        <v>43891</v>
      </c>
      <c r="L824" s="201"/>
      <c r="M824" s="12">
        <v>5</v>
      </c>
      <c r="N824" s="12" t="s">
        <v>1230</v>
      </c>
      <c r="O824" s="12" t="s">
        <v>1230</v>
      </c>
      <c r="P824" s="12" t="s">
        <v>1592</v>
      </c>
      <c r="Q824" s="64">
        <v>1352</v>
      </c>
      <c r="R824" s="64">
        <v>0</v>
      </c>
      <c r="S824" s="64">
        <v>6760</v>
      </c>
      <c r="T824" s="37" t="s">
        <v>41</v>
      </c>
      <c r="U824" s="37"/>
      <c r="V824" s="37" t="s">
        <v>866</v>
      </c>
      <c r="W824" s="216" t="s">
        <v>1642</v>
      </c>
      <c r="X824" s="217"/>
    </row>
    <row r="825" spans="1:24" ht="73.5" hidden="1">
      <c r="A825" s="12" t="s">
        <v>1587</v>
      </c>
      <c r="B825" s="12" t="s">
        <v>1832</v>
      </c>
      <c r="C825" s="12" t="s">
        <v>1832</v>
      </c>
      <c r="D825" s="12" t="s">
        <v>1880</v>
      </c>
      <c r="E825" s="12">
        <v>12</v>
      </c>
      <c r="F825" s="12" t="s">
        <v>1881</v>
      </c>
      <c r="G825" s="12" t="s">
        <v>35</v>
      </c>
      <c r="H825" s="12" t="s">
        <v>265</v>
      </c>
      <c r="I825" s="12" t="s">
        <v>37</v>
      </c>
      <c r="J825" s="62">
        <v>369</v>
      </c>
      <c r="K825" s="12" t="s">
        <v>1230</v>
      </c>
      <c r="L825" s="201"/>
      <c r="M825" s="12">
        <v>1</v>
      </c>
      <c r="N825" s="12" t="s">
        <v>1230</v>
      </c>
      <c r="O825" s="12" t="s">
        <v>1230</v>
      </c>
      <c r="P825" s="12" t="s">
        <v>247</v>
      </c>
      <c r="Q825" s="64">
        <v>0</v>
      </c>
      <c r="R825" s="64">
        <v>0</v>
      </c>
      <c r="S825" s="64">
        <v>0</v>
      </c>
      <c r="T825" s="12" t="s">
        <v>228</v>
      </c>
      <c r="U825" s="12" t="s">
        <v>2521</v>
      </c>
      <c r="V825" s="131" t="s">
        <v>148</v>
      </c>
      <c r="W825" s="221" t="s">
        <v>149</v>
      </c>
      <c r="X825" s="217"/>
    </row>
    <row r="826" spans="1:24" ht="42.75" hidden="1">
      <c r="A826" s="37" t="s">
        <v>1587</v>
      </c>
      <c r="B826" s="37" t="s">
        <v>1832</v>
      </c>
      <c r="C826" s="37" t="s">
        <v>1832</v>
      </c>
      <c r="D826" s="37" t="s">
        <v>1882</v>
      </c>
      <c r="E826" s="37">
        <v>12</v>
      </c>
      <c r="F826" s="37" t="s">
        <v>1881</v>
      </c>
      <c r="G826" s="37" t="s">
        <v>145</v>
      </c>
      <c r="H826" s="37" t="s">
        <v>265</v>
      </c>
      <c r="I826" s="37" t="s">
        <v>37</v>
      </c>
      <c r="J826" s="62">
        <v>369</v>
      </c>
      <c r="K826" s="12" t="s">
        <v>1883</v>
      </c>
      <c r="L826" s="201" t="s">
        <v>216</v>
      </c>
      <c r="M826" s="37">
        <v>1</v>
      </c>
      <c r="N826" s="37">
        <v>1412800</v>
      </c>
      <c r="O826" s="37" t="s">
        <v>1884</v>
      </c>
      <c r="P826" s="37" t="s">
        <v>162</v>
      </c>
      <c r="Q826" s="60">
        <v>0</v>
      </c>
      <c r="R826" s="60">
        <v>0</v>
      </c>
      <c r="S826" s="60">
        <v>0</v>
      </c>
      <c r="T826" s="37" t="s">
        <v>145</v>
      </c>
      <c r="U826" s="37" t="s">
        <v>2378</v>
      </c>
      <c r="V826" s="131" t="s">
        <v>148</v>
      </c>
      <c r="W826" s="216" t="s">
        <v>149</v>
      </c>
      <c r="X826" s="217"/>
    </row>
    <row r="827" spans="1:24" ht="171" hidden="1">
      <c r="A827" s="37" t="s">
        <v>1587</v>
      </c>
      <c r="B827" s="37" t="s">
        <v>1891</v>
      </c>
      <c r="C827" s="37" t="s">
        <v>1902</v>
      </c>
      <c r="D827" s="37" t="s">
        <v>1899</v>
      </c>
      <c r="E827" s="37">
        <v>20</v>
      </c>
      <c r="F827" s="37" t="s">
        <v>1914</v>
      </c>
      <c r="G827" s="37" t="s">
        <v>35</v>
      </c>
      <c r="H827" s="37" t="s">
        <v>36</v>
      </c>
      <c r="I827" s="37" t="s">
        <v>37</v>
      </c>
      <c r="J827" s="62">
        <v>40</v>
      </c>
      <c r="K827" s="37" t="s">
        <v>1230</v>
      </c>
      <c r="L827" s="201"/>
      <c r="M827" s="37">
        <v>1</v>
      </c>
      <c r="N827" s="37">
        <v>1861598</v>
      </c>
      <c r="O827" s="37" t="s">
        <v>1915</v>
      </c>
      <c r="P827" s="37" t="s">
        <v>162</v>
      </c>
      <c r="Q827" s="60">
        <v>0</v>
      </c>
      <c r="R827" s="60">
        <v>0</v>
      </c>
      <c r="S827" s="60">
        <v>0</v>
      </c>
      <c r="T827" s="37" t="s">
        <v>41</v>
      </c>
      <c r="U827" s="37"/>
      <c r="V827" s="210" t="s">
        <v>184</v>
      </c>
      <c r="W827" s="216" t="s">
        <v>1011</v>
      </c>
      <c r="X827" s="217"/>
    </row>
    <row r="828" spans="1:24" ht="42.75" hidden="1">
      <c r="A828" s="37" t="s">
        <v>1587</v>
      </c>
      <c r="B828" s="37" t="s">
        <v>1832</v>
      </c>
      <c r="C828" s="37" t="s">
        <v>1832</v>
      </c>
      <c r="D828" s="37" t="s">
        <v>1834</v>
      </c>
      <c r="E828" s="37">
        <v>15</v>
      </c>
      <c r="F828" s="37" t="s">
        <v>1842</v>
      </c>
      <c r="G828" s="37" t="s">
        <v>35</v>
      </c>
      <c r="H828" s="37" t="s">
        <v>36</v>
      </c>
      <c r="I828" s="37" t="s">
        <v>46</v>
      </c>
      <c r="J828" s="62">
        <v>20</v>
      </c>
      <c r="K828" s="12" t="s">
        <v>1230</v>
      </c>
      <c r="L828" s="153"/>
      <c r="M828" s="37">
        <v>1</v>
      </c>
      <c r="N828" s="37" t="s">
        <v>1230</v>
      </c>
      <c r="O828" s="37" t="s">
        <v>1230</v>
      </c>
      <c r="P828" s="37" t="s">
        <v>247</v>
      </c>
      <c r="Q828" s="60">
        <v>0</v>
      </c>
      <c r="R828" s="60">
        <v>0</v>
      </c>
      <c r="S828" s="60">
        <v>0</v>
      </c>
      <c r="T828" s="37" t="s">
        <v>41</v>
      </c>
      <c r="U828" s="131"/>
      <c r="V828" s="131" t="s">
        <v>48</v>
      </c>
      <c r="W828" s="216" t="s">
        <v>1843</v>
      </c>
      <c r="X828" s="217"/>
    </row>
    <row r="829" spans="1:24" ht="42.75" hidden="1">
      <c r="A829" s="37" t="s">
        <v>1587</v>
      </c>
      <c r="B829" s="37" t="s">
        <v>1832</v>
      </c>
      <c r="C829" s="37" t="s">
        <v>1890</v>
      </c>
      <c r="D829" s="37" t="s">
        <v>1834</v>
      </c>
      <c r="E829" s="37">
        <v>15</v>
      </c>
      <c r="F829" s="37" t="s">
        <v>1842</v>
      </c>
      <c r="G829" s="37" t="s">
        <v>35</v>
      </c>
      <c r="H829" s="37" t="s">
        <v>36</v>
      </c>
      <c r="I829" s="37" t="s">
        <v>46</v>
      </c>
      <c r="J829" s="62">
        <v>20</v>
      </c>
      <c r="K829" s="12" t="s">
        <v>1230</v>
      </c>
      <c r="L829" s="153"/>
      <c r="M829" s="37">
        <v>1</v>
      </c>
      <c r="N829" s="37" t="s">
        <v>1230</v>
      </c>
      <c r="O829" s="37" t="s">
        <v>1230</v>
      </c>
      <c r="P829" s="37" t="s">
        <v>247</v>
      </c>
      <c r="Q829" s="60">
        <v>0</v>
      </c>
      <c r="R829" s="60">
        <v>0</v>
      </c>
      <c r="S829" s="60">
        <v>0</v>
      </c>
      <c r="T829" s="37" t="s">
        <v>41</v>
      </c>
      <c r="U829" s="131"/>
      <c r="V829" s="131" t="s">
        <v>48</v>
      </c>
      <c r="W829" s="216" t="s">
        <v>1843</v>
      </c>
      <c r="X829" s="217"/>
    </row>
    <row r="830" spans="1:24" ht="42.75" hidden="1">
      <c r="A830" s="37" t="s">
        <v>1587</v>
      </c>
      <c r="B830" s="37" t="s">
        <v>1832</v>
      </c>
      <c r="C830" s="37" t="s">
        <v>1833</v>
      </c>
      <c r="D830" s="37" t="s">
        <v>1834</v>
      </c>
      <c r="E830" s="37">
        <v>15</v>
      </c>
      <c r="F830" s="37" t="s">
        <v>1842</v>
      </c>
      <c r="G830" s="37" t="s">
        <v>35</v>
      </c>
      <c r="H830" s="37" t="s">
        <v>36</v>
      </c>
      <c r="I830" s="37" t="s">
        <v>46</v>
      </c>
      <c r="J830" s="62">
        <v>20</v>
      </c>
      <c r="K830" s="12" t="s">
        <v>1230</v>
      </c>
      <c r="L830" s="153"/>
      <c r="M830" s="37">
        <v>1</v>
      </c>
      <c r="N830" s="37" t="s">
        <v>1230</v>
      </c>
      <c r="O830" s="37" t="s">
        <v>1230</v>
      </c>
      <c r="P830" s="37" t="s">
        <v>247</v>
      </c>
      <c r="Q830" s="60">
        <v>0</v>
      </c>
      <c r="R830" s="60">
        <v>0</v>
      </c>
      <c r="S830" s="60">
        <v>0</v>
      </c>
      <c r="T830" s="37" t="s">
        <v>41</v>
      </c>
      <c r="U830" s="131"/>
      <c r="V830" s="131" t="s">
        <v>48</v>
      </c>
      <c r="W830" s="216" t="s">
        <v>1843</v>
      </c>
      <c r="X830" s="217"/>
    </row>
    <row r="831" spans="1:24" ht="42.75" hidden="1">
      <c r="A831" s="37" t="s">
        <v>1587</v>
      </c>
      <c r="B831" s="37" t="s">
        <v>1832</v>
      </c>
      <c r="C831" s="37" t="s">
        <v>1852</v>
      </c>
      <c r="D831" s="37" t="s">
        <v>1834</v>
      </c>
      <c r="E831" s="37">
        <v>15</v>
      </c>
      <c r="F831" s="37" t="s">
        <v>1842</v>
      </c>
      <c r="G831" s="37" t="s">
        <v>35</v>
      </c>
      <c r="H831" s="37" t="s">
        <v>36</v>
      </c>
      <c r="I831" s="37" t="s">
        <v>46</v>
      </c>
      <c r="J831" s="62">
        <v>20</v>
      </c>
      <c r="K831" s="12" t="s">
        <v>1230</v>
      </c>
      <c r="L831" s="153"/>
      <c r="M831" s="37">
        <v>1</v>
      </c>
      <c r="N831" s="37" t="s">
        <v>1230</v>
      </c>
      <c r="O831" s="37" t="s">
        <v>1230</v>
      </c>
      <c r="P831" s="37" t="s">
        <v>247</v>
      </c>
      <c r="Q831" s="60">
        <v>0</v>
      </c>
      <c r="R831" s="60">
        <v>0</v>
      </c>
      <c r="S831" s="60">
        <v>0</v>
      </c>
      <c r="T831" s="37" t="s">
        <v>41</v>
      </c>
      <c r="U831" s="131"/>
      <c r="V831" s="131" t="s">
        <v>48</v>
      </c>
      <c r="W831" s="216" t="s">
        <v>1843</v>
      </c>
      <c r="X831" s="217"/>
    </row>
    <row r="832" spans="1:24" ht="42.75" hidden="1">
      <c r="A832" s="37" t="s">
        <v>1587</v>
      </c>
      <c r="B832" s="37" t="s">
        <v>1832</v>
      </c>
      <c r="C832" s="37" t="s">
        <v>1832</v>
      </c>
      <c r="D832" s="37" t="s">
        <v>1882</v>
      </c>
      <c r="E832" s="37">
        <v>12</v>
      </c>
      <c r="F832" s="37" t="s">
        <v>1885</v>
      </c>
      <c r="G832" s="37" t="s">
        <v>145</v>
      </c>
      <c r="H832" s="37" t="s">
        <v>36</v>
      </c>
      <c r="I832" s="37" t="s">
        <v>46</v>
      </c>
      <c r="J832" s="62">
        <v>120</v>
      </c>
      <c r="K832" s="12" t="s">
        <v>1886</v>
      </c>
      <c r="L832" s="12" t="s">
        <v>566</v>
      </c>
      <c r="M832" s="37">
        <v>1</v>
      </c>
      <c r="N832" s="37">
        <v>1454945</v>
      </c>
      <c r="O832" s="37" t="s">
        <v>1877</v>
      </c>
      <c r="P832" s="37" t="s">
        <v>162</v>
      </c>
      <c r="Q832" s="60">
        <v>0</v>
      </c>
      <c r="R832" s="60">
        <v>0</v>
      </c>
      <c r="S832" s="60">
        <v>0</v>
      </c>
      <c r="T832" s="37" t="s">
        <v>145</v>
      </c>
      <c r="U832" s="37"/>
      <c r="V832" s="131" t="s">
        <v>48</v>
      </c>
      <c r="W832" s="216" t="s">
        <v>455</v>
      </c>
      <c r="X832" s="217"/>
    </row>
    <row r="833" spans="1:24" ht="42.75" hidden="1">
      <c r="A833" s="37" t="s">
        <v>1587</v>
      </c>
      <c r="B833" s="37" t="s">
        <v>1832</v>
      </c>
      <c r="C833" s="37" t="s">
        <v>1832</v>
      </c>
      <c r="D833" s="37" t="s">
        <v>1882</v>
      </c>
      <c r="E833" s="37">
        <v>12</v>
      </c>
      <c r="F833" s="37" t="s">
        <v>1885</v>
      </c>
      <c r="G833" s="37" t="s">
        <v>145</v>
      </c>
      <c r="H833" s="37" t="s">
        <v>36</v>
      </c>
      <c r="I833" s="37" t="s">
        <v>46</v>
      </c>
      <c r="J833" s="62">
        <v>120</v>
      </c>
      <c r="K833" s="12" t="s">
        <v>1887</v>
      </c>
      <c r="L833" s="12" t="s">
        <v>632</v>
      </c>
      <c r="M833" s="37">
        <v>1</v>
      </c>
      <c r="N833" s="37">
        <v>2372649</v>
      </c>
      <c r="O833" s="37" t="s">
        <v>1879</v>
      </c>
      <c r="P833" s="37" t="s">
        <v>162</v>
      </c>
      <c r="Q833" s="60">
        <v>0</v>
      </c>
      <c r="R833" s="60">
        <v>0</v>
      </c>
      <c r="S833" s="60">
        <v>0</v>
      </c>
      <c r="T833" s="37" t="s">
        <v>145</v>
      </c>
      <c r="U833" s="37"/>
      <c r="V833" s="131" t="s">
        <v>48</v>
      </c>
      <c r="W833" s="216" t="s">
        <v>455</v>
      </c>
      <c r="X833" s="217"/>
    </row>
    <row r="834" spans="1:24" ht="42.75" hidden="1">
      <c r="A834" s="37" t="s">
        <v>1587</v>
      </c>
      <c r="B834" s="37" t="s">
        <v>1680</v>
      </c>
      <c r="C834" s="37" t="s">
        <v>1680</v>
      </c>
      <c r="D834" s="37" t="s">
        <v>1724</v>
      </c>
      <c r="E834" s="37">
        <v>15</v>
      </c>
      <c r="F834" s="37" t="s">
        <v>1725</v>
      </c>
      <c r="G834" s="37" t="s">
        <v>145</v>
      </c>
      <c r="H834" s="37" t="s">
        <v>544</v>
      </c>
      <c r="I834" s="37" t="s">
        <v>37</v>
      </c>
      <c r="J834" s="62">
        <v>120</v>
      </c>
      <c r="K834" s="12" t="s">
        <v>414</v>
      </c>
      <c r="L834" s="37" t="s">
        <v>566</v>
      </c>
      <c r="M834" s="37">
        <v>1</v>
      </c>
      <c r="N834" s="37">
        <v>1486018</v>
      </c>
      <c r="O834" s="37" t="s">
        <v>1715</v>
      </c>
      <c r="P834" s="37" t="s">
        <v>162</v>
      </c>
      <c r="Q834" s="60">
        <v>0</v>
      </c>
      <c r="R834" s="60">
        <v>0</v>
      </c>
      <c r="S834" s="60">
        <v>0</v>
      </c>
      <c r="T834" s="37" t="s">
        <v>145</v>
      </c>
      <c r="U834" s="37"/>
      <c r="V834" s="131" t="s">
        <v>184</v>
      </c>
      <c r="W834" s="216" t="s">
        <v>1694</v>
      </c>
      <c r="X834" s="217"/>
    </row>
    <row r="835" spans="1:24" ht="42.75" hidden="1">
      <c r="A835" s="37" t="s">
        <v>1587</v>
      </c>
      <c r="B835" s="37" t="s">
        <v>1832</v>
      </c>
      <c r="C835" s="37" t="s">
        <v>1832</v>
      </c>
      <c r="D835" s="37" t="s">
        <v>1834</v>
      </c>
      <c r="E835" s="37">
        <v>15</v>
      </c>
      <c r="F835" s="37" t="s">
        <v>1844</v>
      </c>
      <c r="G835" s="37" t="s">
        <v>35</v>
      </c>
      <c r="H835" s="37" t="s">
        <v>331</v>
      </c>
      <c r="I835" s="37" t="s">
        <v>37</v>
      </c>
      <c r="J835" s="62">
        <v>24</v>
      </c>
      <c r="K835" s="12" t="s">
        <v>1230</v>
      </c>
      <c r="L835" s="201"/>
      <c r="M835" s="37">
        <v>1</v>
      </c>
      <c r="N835" s="37" t="s">
        <v>1230</v>
      </c>
      <c r="O835" s="37" t="s">
        <v>1230</v>
      </c>
      <c r="P835" s="37" t="s">
        <v>247</v>
      </c>
      <c r="Q835" s="60">
        <v>0</v>
      </c>
      <c r="R835" s="60">
        <v>0</v>
      </c>
      <c r="S835" s="60">
        <v>0</v>
      </c>
      <c r="T835" s="37" t="s">
        <v>41</v>
      </c>
      <c r="U835" s="131"/>
      <c r="V835" s="131" t="s">
        <v>184</v>
      </c>
      <c r="W835" s="216" t="s">
        <v>549</v>
      </c>
      <c r="X835" s="217"/>
    </row>
    <row r="836" spans="1:24" ht="42.75" hidden="1">
      <c r="A836" s="37" t="s">
        <v>1587</v>
      </c>
      <c r="B836" s="37" t="s">
        <v>1832</v>
      </c>
      <c r="C836" s="37" t="s">
        <v>1890</v>
      </c>
      <c r="D836" s="37" t="s">
        <v>1834</v>
      </c>
      <c r="E836" s="37">
        <v>15</v>
      </c>
      <c r="F836" s="37" t="s">
        <v>1844</v>
      </c>
      <c r="G836" s="37" t="s">
        <v>35</v>
      </c>
      <c r="H836" s="37" t="s">
        <v>331</v>
      </c>
      <c r="I836" s="37" t="s">
        <v>37</v>
      </c>
      <c r="J836" s="62">
        <v>24</v>
      </c>
      <c r="K836" s="12" t="s">
        <v>1230</v>
      </c>
      <c r="L836" s="201"/>
      <c r="M836" s="37">
        <v>1</v>
      </c>
      <c r="N836" s="37" t="s">
        <v>1230</v>
      </c>
      <c r="O836" s="37" t="s">
        <v>1230</v>
      </c>
      <c r="P836" s="37" t="s">
        <v>247</v>
      </c>
      <c r="Q836" s="60">
        <v>0</v>
      </c>
      <c r="R836" s="60">
        <v>0</v>
      </c>
      <c r="S836" s="60">
        <v>0</v>
      </c>
      <c r="T836" s="37" t="s">
        <v>41</v>
      </c>
      <c r="U836" s="131"/>
      <c r="V836" s="131" t="s">
        <v>184</v>
      </c>
      <c r="W836" s="216" t="s">
        <v>549</v>
      </c>
      <c r="X836" s="217"/>
    </row>
    <row r="837" spans="1:24" ht="42.75" hidden="1">
      <c r="A837" s="37" t="s">
        <v>1587</v>
      </c>
      <c r="B837" s="37" t="s">
        <v>1832</v>
      </c>
      <c r="C837" s="37" t="s">
        <v>1890</v>
      </c>
      <c r="D837" s="37" t="s">
        <v>1834</v>
      </c>
      <c r="E837" s="37">
        <v>15</v>
      </c>
      <c r="F837" s="37" t="s">
        <v>1844</v>
      </c>
      <c r="G837" s="37" t="s">
        <v>35</v>
      </c>
      <c r="H837" s="37" t="s">
        <v>331</v>
      </c>
      <c r="I837" s="37" t="s">
        <v>37</v>
      </c>
      <c r="J837" s="62">
        <v>24</v>
      </c>
      <c r="K837" s="12" t="s">
        <v>1230</v>
      </c>
      <c r="L837" s="201"/>
      <c r="M837" s="37">
        <v>1</v>
      </c>
      <c r="N837" s="37" t="s">
        <v>1230</v>
      </c>
      <c r="O837" s="37" t="s">
        <v>1230</v>
      </c>
      <c r="P837" s="37" t="s">
        <v>247</v>
      </c>
      <c r="Q837" s="60">
        <v>0</v>
      </c>
      <c r="R837" s="60">
        <v>0</v>
      </c>
      <c r="S837" s="60">
        <v>0</v>
      </c>
      <c r="T837" s="37" t="s">
        <v>41</v>
      </c>
      <c r="U837" s="131"/>
      <c r="V837" s="131" t="s">
        <v>184</v>
      </c>
      <c r="W837" s="216" t="s">
        <v>549</v>
      </c>
      <c r="X837" s="217"/>
    </row>
    <row r="838" spans="1:24" ht="42.75" hidden="1">
      <c r="A838" s="37" t="s">
        <v>1587</v>
      </c>
      <c r="B838" s="37" t="s">
        <v>1832</v>
      </c>
      <c r="C838" s="37" t="s">
        <v>1833</v>
      </c>
      <c r="D838" s="37" t="s">
        <v>1834</v>
      </c>
      <c r="E838" s="37">
        <v>15</v>
      </c>
      <c r="F838" s="37" t="s">
        <v>1844</v>
      </c>
      <c r="G838" s="37" t="s">
        <v>35</v>
      </c>
      <c r="H838" s="37" t="s">
        <v>331</v>
      </c>
      <c r="I838" s="37" t="s">
        <v>37</v>
      </c>
      <c r="J838" s="62">
        <v>24</v>
      </c>
      <c r="K838" s="12" t="s">
        <v>1230</v>
      </c>
      <c r="L838" s="201"/>
      <c r="M838" s="37">
        <v>1</v>
      </c>
      <c r="N838" s="37" t="s">
        <v>1230</v>
      </c>
      <c r="O838" s="37" t="s">
        <v>1230</v>
      </c>
      <c r="P838" s="37" t="s">
        <v>247</v>
      </c>
      <c r="Q838" s="60">
        <v>0</v>
      </c>
      <c r="R838" s="60">
        <v>0</v>
      </c>
      <c r="S838" s="60">
        <v>0</v>
      </c>
      <c r="T838" s="37" t="s">
        <v>41</v>
      </c>
      <c r="U838" s="131"/>
      <c r="V838" s="131" t="s">
        <v>184</v>
      </c>
      <c r="W838" s="216" t="s">
        <v>549</v>
      </c>
      <c r="X838" s="217"/>
    </row>
    <row r="839" spans="1:24" ht="42.75" hidden="1">
      <c r="A839" s="37" t="s">
        <v>1587</v>
      </c>
      <c r="B839" s="37" t="s">
        <v>1832</v>
      </c>
      <c r="C839" s="37" t="s">
        <v>1833</v>
      </c>
      <c r="D839" s="37" t="s">
        <v>1834</v>
      </c>
      <c r="E839" s="37">
        <v>15</v>
      </c>
      <c r="F839" s="37" t="s">
        <v>1844</v>
      </c>
      <c r="G839" s="37" t="s">
        <v>35</v>
      </c>
      <c r="H839" s="37" t="s">
        <v>331</v>
      </c>
      <c r="I839" s="37" t="s">
        <v>37</v>
      </c>
      <c r="J839" s="62">
        <v>24</v>
      </c>
      <c r="K839" s="12" t="s">
        <v>1230</v>
      </c>
      <c r="L839" s="201"/>
      <c r="M839" s="37">
        <v>1</v>
      </c>
      <c r="N839" s="37" t="s">
        <v>1230</v>
      </c>
      <c r="O839" s="37" t="s">
        <v>1230</v>
      </c>
      <c r="P839" s="37" t="s">
        <v>247</v>
      </c>
      <c r="Q839" s="60">
        <v>0</v>
      </c>
      <c r="R839" s="60">
        <v>0</v>
      </c>
      <c r="S839" s="60">
        <v>0</v>
      </c>
      <c r="T839" s="37" t="s">
        <v>41</v>
      </c>
      <c r="U839" s="131"/>
      <c r="V839" s="131" t="s">
        <v>184</v>
      </c>
      <c r="W839" s="216" t="s">
        <v>549</v>
      </c>
      <c r="X839" s="217"/>
    </row>
    <row r="840" spans="1:24" ht="42.75" hidden="1">
      <c r="A840" s="37" t="s">
        <v>1587</v>
      </c>
      <c r="B840" s="37" t="s">
        <v>1832</v>
      </c>
      <c r="C840" s="37" t="s">
        <v>1852</v>
      </c>
      <c r="D840" s="37" t="s">
        <v>1834</v>
      </c>
      <c r="E840" s="37">
        <v>15</v>
      </c>
      <c r="F840" s="37" t="s">
        <v>1844</v>
      </c>
      <c r="G840" s="37" t="s">
        <v>35</v>
      </c>
      <c r="H840" s="37" t="s">
        <v>331</v>
      </c>
      <c r="I840" s="37" t="s">
        <v>37</v>
      </c>
      <c r="J840" s="62">
        <v>24</v>
      </c>
      <c r="K840" s="12" t="s">
        <v>1230</v>
      </c>
      <c r="L840" s="201"/>
      <c r="M840" s="37">
        <v>1</v>
      </c>
      <c r="N840" s="37" t="s">
        <v>1230</v>
      </c>
      <c r="O840" s="37" t="s">
        <v>1230</v>
      </c>
      <c r="P840" s="37" t="s">
        <v>247</v>
      </c>
      <c r="Q840" s="60">
        <v>0</v>
      </c>
      <c r="R840" s="60">
        <v>0</v>
      </c>
      <c r="S840" s="60">
        <v>0</v>
      </c>
      <c r="T840" s="37" t="s">
        <v>41</v>
      </c>
      <c r="U840" s="131"/>
      <c r="V840" s="131" t="s">
        <v>184</v>
      </c>
      <c r="W840" s="216" t="s">
        <v>549</v>
      </c>
      <c r="X840" s="217"/>
    </row>
    <row r="841" spans="1:24" ht="42.75" hidden="1">
      <c r="A841" s="37" t="s">
        <v>1587</v>
      </c>
      <c r="B841" s="37" t="s">
        <v>1832</v>
      </c>
      <c r="C841" s="37" t="s">
        <v>1852</v>
      </c>
      <c r="D841" s="37" t="s">
        <v>1834</v>
      </c>
      <c r="E841" s="37">
        <v>15</v>
      </c>
      <c r="F841" s="37" t="s">
        <v>1844</v>
      </c>
      <c r="G841" s="37" t="s">
        <v>35</v>
      </c>
      <c r="H841" s="37" t="s">
        <v>331</v>
      </c>
      <c r="I841" s="37" t="s">
        <v>37</v>
      </c>
      <c r="J841" s="62">
        <v>24</v>
      </c>
      <c r="K841" s="12" t="s">
        <v>1230</v>
      </c>
      <c r="L841" s="201"/>
      <c r="M841" s="37">
        <v>1</v>
      </c>
      <c r="N841" s="37" t="s">
        <v>1230</v>
      </c>
      <c r="O841" s="37" t="s">
        <v>1230</v>
      </c>
      <c r="P841" s="37" t="s">
        <v>247</v>
      </c>
      <c r="Q841" s="60">
        <v>0</v>
      </c>
      <c r="R841" s="60">
        <v>0</v>
      </c>
      <c r="S841" s="60">
        <v>0</v>
      </c>
      <c r="T841" s="37" t="s">
        <v>41</v>
      </c>
      <c r="U841" s="131"/>
      <c r="V841" s="131" t="s">
        <v>184</v>
      </c>
      <c r="W841" s="216" t="s">
        <v>549</v>
      </c>
      <c r="X841" s="217"/>
    </row>
    <row r="842" spans="1:24" ht="114" hidden="1">
      <c r="A842" s="37" t="s">
        <v>1587</v>
      </c>
      <c r="B842" s="37" t="s">
        <v>1832</v>
      </c>
      <c r="C842" s="37" t="s">
        <v>1852</v>
      </c>
      <c r="D842" s="37" t="s">
        <v>1853</v>
      </c>
      <c r="E842" s="37">
        <v>15</v>
      </c>
      <c r="F842" s="37" t="s">
        <v>1854</v>
      </c>
      <c r="G842" s="37" t="s">
        <v>35</v>
      </c>
      <c r="H842" s="37" t="s">
        <v>331</v>
      </c>
      <c r="I842" s="37" t="s">
        <v>37</v>
      </c>
      <c r="J842" s="62">
        <v>40</v>
      </c>
      <c r="K842" s="12" t="s">
        <v>1855</v>
      </c>
      <c r="L842" s="201"/>
      <c r="M842" s="37">
        <v>1</v>
      </c>
      <c r="N842" s="37">
        <v>1568157</v>
      </c>
      <c r="O842" s="37" t="s">
        <v>1856</v>
      </c>
      <c r="P842" s="37" t="s">
        <v>162</v>
      </c>
      <c r="Q842" s="60">
        <v>3096</v>
      </c>
      <c r="R842" s="60">
        <v>18000</v>
      </c>
      <c r="S842" s="60">
        <v>21096</v>
      </c>
      <c r="T842" s="37" t="s">
        <v>41</v>
      </c>
      <c r="U842" s="37"/>
      <c r="V842" s="131" t="s">
        <v>866</v>
      </c>
      <c r="W842" s="216" t="s">
        <v>1014</v>
      </c>
      <c r="X842" s="217"/>
    </row>
    <row r="843" spans="1:24" ht="114" hidden="1">
      <c r="A843" s="37" t="s">
        <v>1587</v>
      </c>
      <c r="B843" s="37" t="s">
        <v>1832</v>
      </c>
      <c r="C843" s="37" t="s">
        <v>1852</v>
      </c>
      <c r="D843" s="37" t="s">
        <v>1853</v>
      </c>
      <c r="E843" s="37">
        <v>15</v>
      </c>
      <c r="F843" s="37" t="s">
        <v>1854</v>
      </c>
      <c r="G843" s="37" t="s">
        <v>35</v>
      </c>
      <c r="H843" s="37" t="s">
        <v>331</v>
      </c>
      <c r="I843" s="37" t="s">
        <v>37</v>
      </c>
      <c r="J843" s="62">
        <v>40</v>
      </c>
      <c r="K843" s="12" t="s">
        <v>1855</v>
      </c>
      <c r="L843" s="201"/>
      <c r="M843" s="37">
        <v>1</v>
      </c>
      <c r="N843" s="37">
        <v>1491064</v>
      </c>
      <c r="O843" s="37" t="s">
        <v>1857</v>
      </c>
      <c r="P843" s="37" t="s">
        <v>162</v>
      </c>
      <c r="Q843" s="60">
        <v>3096</v>
      </c>
      <c r="R843" s="60">
        <v>18000</v>
      </c>
      <c r="S843" s="60">
        <v>21096</v>
      </c>
      <c r="T843" s="37" t="s">
        <v>41</v>
      </c>
      <c r="U843" s="37"/>
      <c r="V843" s="131" t="s">
        <v>866</v>
      </c>
      <c r="W843" s="216" t="s">
        <v>1014</v>
      </c>
      <c r="X843" s="217"/>
    </row>
    <row r="844" spans="1:24" ht="142.5" hidden="1">
      <c r="A844" s="37" t="s">
        <v>1587</v>
      </c>
      <c r="B844" s="37" t="s">
        <v>1588</v>
      </c>
      <c r="C844" s="37" t="s">
        <v>1658</v>
      </c>
      <c r="D844" s="37" t="s">
        <v>1659</v>
      </c>
      <c r="E844" s="37">
        <v>15</v>
      </c>
      <c r="F844" s="37" t="s">
        <v>1673</v>
      </c>
      <c r="G844" s="37" t="s">
        <v>145</v>
      </c>
      <c r="H844" s="37" t="s">
        <v>36</v>
      </c>
      <c r="I844" s="37" t="s">
        <v>91</v>
      </c>
      <c r="J844" s="62">
        <v>270</v>
      </c>
      <c r="K844" s="143">
        <v>44136</v>
      </c>
      <c r="L844" s="201" t="s">
        <v>385</v>
      </c>
      <c r="M844" s="12">
        <v>1</v>
      </c>
      <c r="N844" s="12">
        <v>53810</v>
      </c>
      <c r="O844" s="12" t="s">
        <v>1674</v>
      </c>
      <c r="P844" s="12" t="s">
        <v>162</v>
      </c>
      <c r="Q844" s="64">
        <v>0</v>
      </c>
      <c r="R844" s="64">
        <v>0</v>
      </c>
      <c r="S844" s="64">
        <v>0</v>
      </c>
      <c r="T844" s="37" t="s">
        <v>145</v>
      </c>
      <c r="U844" s="37" t="s">
        <v>2374</v>
      </c>
      <c r="V844" s="216" t="s">
        <v>56</v>
      </c>
      <c r="W844" s="216" t="s">
        <v>57</v>
      </c>
      <c r="X844" s="217"/>
    </row>
    <row r="845" spans="1:24" ht="85.5" hidden="1">
      <c r="A845" s="37" t="s">
        <v>1587</v>
      </c>
      <c r="B845" s="37" t="s">
        <v>1935</v>
      </c>
      <c r="C845" s="37" t="s">
        <v>1936</v>
      </c>
      <c r="D845" s="37" t="s">
        <v>1953</v>
      </c>
      <c r="E845" s="37">
        <v>15</v>
      </c>
      <c r="F845" s="37" t="s">
        <v>1986</v>
      </c>
      <c r="G845" s="37" t="s">
        <v>35</v>
      </c>
      <c r="H845" s="37" t="s">
        <v>310</v>
      </c>
      <c r="I845" s="37" t="s">
        <v>37</v>
      </c>
      <c r="J845" s="62">
        <v>24</v>
      </c>
      <c r="K845" s="12" t="s">
        <v>1987</v>
      </c>
      <c r="L845" s="201"/>
      <c r="M845" s="37">
        <v>1</v>
      </c>
      <c r="N845" s="37">
        <v>2111283</v>
      </c>
      <c r="O845" s="37" t="s">
        <v>1988</v>
      </c>
      <c r="P845" s="37" t="s">
        <v>162</v>
      </c>
      <c r="Q845" s="60">
        <v>0</v>
      </c>
      <c r="R845" s="60">
        <v>1750</v>
      </c>
      <c r="S845" s="60">
        <v>1750</v>
      </c>
      <c r="T845" s="37" t="s">
        <v>41</v>
      </c>
      <c r="U845" s="37"/>
      <c r="V845" s="131" t="s">
        <v>184</v>
      </c>
      <c r="W845" s="131" t="s">
        <v>706</v>
      </c>
      <c r="X845" s="217"/>
    </row>
    <row r="846" spans="1:24" ht="85.5" hidden="1">
      <c r="A846" s="37" t="s">
        <v>1587</v>
      </c>
      <c r="B846" s="37" t="s">
        <v>1588</v>
      </c>
      <c r="C846" s="37" t="s">
        <v>1658</v>
      </c>
      <c r="D846" s="37" t="s">
        <v>1654</v>
      </c>
      <c r="E846" s="37">
        <v>15</v>
      </c>
      <c r="F846" s="37" t="s">
        <v>1675</v>
      </c>
      <c r="G846" s="37" t="s">
        <v>145</v>
      </c>
      <c r="H846" s="37" t="s">
        <v>36</v>
      </c>
      <c r="I846" s="37" t="s">
        <v>91</v>
      </c>
      <c r="J846" s="62">
        <v>270</v>
      </c>
      <c r="K846" s="143">
        <v>44044</v>
      </c>
      <c r="L846" s="201" t="s">
        <v>759</v>
      </c>
      <c r="M846" s="12">
        <v>1</v>
      </c>
      <c r="N846" s="12">
        <v>2090480</v>
      </c>
      <c r="O846" s="12" t="s">
        <v>1676</v>
      </c>
      <c r="P846" s="12" t="s">
        <v>268</v>
      </c>
      <c r="Q846" s="64">
        <v>0</v>
      </c>
      <c r="R846" s="64">
        <v>0</v>
      </c>
      <c r="S846" s="64">
        <v>0</v>
      </c>
      <c r="T846" s="37" t="s">
        <v>145</v>
      </c>
      <c r="U846" s="37" t="s">
        <v>2374</v>
      </c>
      <c r="V846" s="213" t="s">
        <v>539</v>
      </c>
      <c r="W846" s="216" t="s">
        <v>540</v>
      </c>
      <c r="X846" s="217"/>
    </row>
    <row r="847" spans="1:24" ht="171" hidden="1">
      <c r="A847" s="37" t="s">
        <v>1587</v>
      </c>
      <c r="B847" s="37" t="s">
        <v>1891</v>
      </c>
      <c r="C847" s="37" t="s">
        <v>1902</v>
      </c>
      <c r="D847" s="37" t="s">
        <v>1899</v>
      </c>
      <c r="E847" s="37">
        <v>20</v>
      </c>
      <c r="F847" s="37" t="s">
        <v>1916</v>
      </c>
      <c r="G847" s="37" t="s">
        <v>35</v>
      </c>
      <c r="H847" s="37" t="s">
        <v>36</v>
      </c>
      <c r="I847" s="37" t="s">
        <v>37</v>
      </c>
      <c r="J847" s="62">
        <v>40</v>
      </c>
      <c r="K847" s="37" t="s">
        <v>297</v>
      </c>
      <c r="L847" s="201"/>
      <c r="M847" s="37">
        <v>1</v>
      </c>
      <c r="N847" s="37">
        <v>2091100</v>
      </c>
      <c r="O847" s="37" t="s">
        <v>1908</v>
      </c>
      <c r="P847" s="37" t="s">
        <v>268</v>
      </c>
      <c r="Q847" s="60">
        <v>1560</v>
      </c>
      <c r="R847" s="60">
        <v>1750</v>
      </c>
      <c r="S847" s="60">
        <v>3310</v>
      </c>
      <c r="T847" s="37" t="s">
        <v>41</v>
      </c>
      <c r="U847" s="37" t="s">
        <v>2379</v>
      </c>
      <c r="V847" s="216" t="s">
        <v>184</v>
      </c>
      <c r="W847" s="131" t="s">
        <v>799</v>
      </c>
      <c r="X847" s="219" t="s">
        <v>50</v>
      </c>
    </row>
    <row r="848" spans="1:24" ht="156.75" hidden="1">
      <c r="A848" s="37" t="s">
        <v>1587</v>
      </c>
      <c r="B848" s="37" t="s">
        <v>1935</v>
      </c>
      <c r="C848" s="37" t="s">
        <v>1936</v>
      </c>
      <c r="D848" s="37" t="s">
        <v>1962</v>
      </c>
      <c r="E848" s="37">
        <v>15</v>
      </c>
      <c r="F848" s="37" t="s">
        <v>1989</v>
      </c>
      <c r="G848" s="37" t="s">
        <v>145</v>
      </c>
      <c r="H848" s="37" t="s">
        <v>36</v>
      </c>
      <c r="I848" s="37" t="s">
        <v>46</v>
      </c>
      <c r="J848" s="62">
        <v>120</v>
      </c>
      <c r="K848" s="12" t="s">
        <v>1990</v>
      </c>
      <c r="L848" s="201" t="s">
        <v>147</v>
      </c>
      <c r="M848" s="37">
        <v>1</v>
      </c>
      <c r="N848" s="37">
        <v>1492150</v>
      </c>
      <c r="O848" s="37" t="s">
        <v>1991</v>
      </c>
      <c r="P848" s="37" t="s">
        <v>162</v>
      </c>
      <c r="Q848" s="60">
        <v>0</v>
      </c>
      <c r="R848" s="60">
        <v>0</v>
      </c>
      <c r="S848" s="60">
        <v>0</v>
      </c>
      <c r="T848" s="37" t="s">
        <v>145</v>
      </c>
      <c r="U848" s="37"/>
      <c r="V848" s="131" t="s">
        <v>243</v>
      </c>
      <c r="W848" s="216" t="s">
        <v>244</v>
      </c>
      <c r="X848" s="217"/>
    </row>
    <row r="849" spans="1:24" ht="45" hidden="1">
      <c r="A849" s="37" t="s">
        <v>1587</v>
      </c>
      <c r="B849" s="37" t="s">
        <v>1680</v>
      </c>
      <c r="C849" s="37" t="s">
        <v>1681</v>
      </c>
      <c r="D849" s="37" t="s">
        <v>1695</v>
      </c>
      <c r="E849" s="37">
        <v>10</v>
      </c>
      <c r="F849" s="37" t="s">
        <v>1696</v>
      </c>
      <c r="G849" s="37" t="s">
        <v>45</v>
      </c>
      <c r="H849" s="37" t="s">
        <v>36</v>
      </c>
      <c r="I849" s="37" t="s">
        <v>46</v>
      </c>
      <c r="J849" s="62">
        <v>20</v>
      </c>
      <c r="K849" s="12" t="s">
        <v>403</v>
      </c>
      <c r="L849" s="201"/>
      <c r="M849" s="37">
        <v>1</v>
      </c>
      <c r="N849" s="37">
        <v>1493295</v>
      </c>
      <c r="O849" s="37" t="s">
        <v>1697</v>
      </c>
      <c r="P849" s="37" t="s">
        <v>162</v>
      </c>
      <c r="Q849" s="60">
        <v>0</v>
      </c>
      <c r="R849" s="60">
        <v>0</v>
      </c>
      <c r="S849" s="60">
        <v>0</v>
      </c>
      <c r="T849" s="37" t="s">
        <v>68</v>
      </c>
      <c r="U849" s="37"/>
      <c r="V849" s="131" t="s">
        <v>48</v>
      </c>
      <c r="W849" s="216" t="s">
        <v>455</v>
      </c>
      <c r="X849" s="215" t="s">
        <v>58</v>
      </c>
    </row>
    <row r="850" spans="1:24" ht="45" hidden="1">
      <c r="A850" s="37" t="s">
        <v>1587</v>
      </c>
      <c r="B850" s="37" t="s">
        <v>1680</v>
      </c>
      <c r="C850" s="37" t="s">
        <v>1680</v>
      </c>
      <c r="D850" s="37" t="s">
        <v>1695</v>
      </c>
      <c r="E850" s="37">
        <v>10</v>
      </c>
      <c r="F850" s="37" t="s">
        <v>1696</v>
      </c>
      <c r="G850" s="37" t="s">
        <v>45</v>
      </c>
      <c r="H850" s="37" t="s">
        <v>36</v>
      </c>
      <c r="I850" s="37" t="s">
        <v>46</v>
      </c>
      <c r="J850" s="62">
        <v>20</v>
      </c>
      <c r="K850" s="12" t="s">
        <v>403</v>
      </c>
      <c r="L850" s="201"/>
      <c r="M850" s="37">
        <v>1</v>
      </c>
      <c r="N850" s="37">
        <v>1486018</v>
      </c>
      <c r="O850" s="37" t="s">
        <v>1715</v>
      </c>
      <c r="P850" s="37" t="s">
        <v>162</v>
      </c>
      <c r="Q850" s="60">
        <v>0</v>
      </c>
      <c r="R850" s="60">
        <v>0</v>
      </c>
      <c r="S850" s="60">
        <v>0</v>
      </c>
      <c r="T850" s="37" t="s">
        <v>68</v>
      </c>
      <c r="U850" s="37"/>
      <c r="V850" s="131" t="s">
        <v>48</v>
      </c>
      <c r="W850" s="216" t="s">
        <v>455</v>
      </c>
      <c r="X850" s="215" t="s">
        <v>58</v>
      </c>
    </row>
    <row r="851" spans="1:24" ht="99.75" hidden="1">
      <c r="A851" s="37" t="s">
        <v>1587</v>
      </c>
      <c r="B851" s="37" t="s">
        <v>1680</v>
      </c>
      <c r="C851" s="37" t="s">
        <v>1681</v>
      </c>
      <c r="D851" s="37" t="s">
        <v>1698</v>
      </c>
      <c r="E851" s="37">
        <v>10</v>
      </c>
      <c r="F851" s="37" t="s">
        <v>656</v>
      </c>
      <c r="G851" s="37" t="s">
        <v>45</v>
      </c>
      <c r="H851" s="37" t="s">
        <v>36</v>
      </c>
      <c r="I851" s="37" t="s">
        <v>46</v>
      </c>
      <c r="J851" s="62">
        <v>40</v>
      </c>
      <c r="K851" s="12" t="s">
        <v>408</v>
      </c>
      <c r="L851" s="201"/>
      <c r="M851" s="37">
        <v>1</v>
      </c>
      <c r="N851" s="37">
        <v>1570487</v>
      </c>
      <c r="O851" s="37" t="s">
        <v>1699</v>
      </c>
      <c r="P851" s="37" t="s">
        <v>162</v>
      </c>
      <c r="Q851" s="60">
        <v>0</v>
      </c>
      <c r="R851" s="60">
        <v>0</v>
      </c>
      <c r="S851" s="60">
        <v>0</v>
      </c>
      <c r="T851" s="37" t="s">
        <v>68</v>
      </c>
      <c r="U851" s="299"/>
      <c r="V851" s="221" t="s">
        <v>76</v>
      </c>
      <c r="W851" s="131" t="s">
        <v>77</v>
      </c>
      <c r="X851" s="215" t="s">
        <v>58</v>
      </c>
    </row>
    <row r="852" spans="1:24" ht="99.75" hidden="1">
      <c r="A852" s="37" t="s">
        <v>1587</v>
      </c>
      <c r="B852" s="37" t="s">
        <v>1680</v>
      </c>
      <c r="C852" s="37" t="s">
        <v>1680</v>
      </c>
      <c r="D852" s="37" t="s">
        <v>1698</v>
      </c>
      <c r="E852" s="37">
        <v>10</v>
      </c>
      <c r="F852" s="37" t="s">
        <v>656</v>
      </c>
      <c r="G852" s="37" t="s">
        <v>45</v>
      </c>
      <c r="H852" s="37" t="s">
        <v>36</v>
      </c>
      <c r="I852" s="37" t="s">
        <v>46</v>
      </c>
      <c r="J852" s="62">
        <v>40</v>
      </c>
      <c r="K852" s="12" t="s">
        <v>408</v>
      </c>
      <c r="L852" s="201"/>
      <c r="M852" s="37">
        <v>1</v>
      </c>
      <c r="N852" s="37">
        <v>1486018</v>
      </c>
      <c r="O852" s="37" t="s">
        <v>1715</v>
      </c>
      <c r="P852" s="37" t="s">
        <v>162</v>
      </c>
      <c r="Q852" s="60">
        <v>0</v>
      </c>
      <c r="R852" s="60">
        <v>0</v>
      </c>
      <c r="S852" s="60">
        <v>0</v>
      </c>
      <c r="T852" s="37" t="s">
        <v>41</v>
      </c>
      <c r="U852" s="299"/>
      <c r="V852" s="221" t="s">
        <v>76</v>
      </c>
      <c r="W852" s="131" t="s">
        <v>77</v>
      </c>
      <c r="X852" s="215" t="s">
        <v>58</v>
      </c>
    </row>
    <row r="853" spans="1:24" ht="42.75" hidden="1">
      <c r="A853" s="37" t="s">
        <v>1587</v>
      </c>
      <c r="B853" s="37" t="s">
        <v>1832</v>
      </c>
      <c r="C853" s="37" t="s">
        <v>1832</v>
      </c>
      <c r="D853" s="37" t="s">
        <v>1834</v>
      </c>
      <c r="E853" s="37">
        <v>12</v>
      </c>
      <c r="F853" s="37" t="s">
        <v>1845</v>
      </c>
      <c r="G853" s="37" t="s">
        <v>35</v>
      </c>
      <c r="H853" s="37" t="s">
        <v>36</v>
      </c>
      <c r="I853" s="37" t="s">
        <v>37</v>
      </c>
      <c r="J853" s="62">
        <v>40</v>
      </c>
      <c r="K853" s="12" t="s">
        <v>1230</v>
      </c>
      <c r="L853" s="201"/>
      <c r="M853" s="37">
        <v>1</v>
      </c>
      <c r="N853" s="37" t="s">
        <v>1230</v>
      </c>
      <c r="O853" s="37" t="s">
        <v>1230</v>
      </c>
      <c r="P853" s="37" t="s">
        <v>247</v>
      </c>
      <c r="Q853" s="60">
        <v>0</v>
      </c>
      <c r="R853" s="60">
        <v>0</v>
      </c>
      <c r="S853" s="60">
        <v>0</v>
      </c>
      <c r="T853" s="37" t="s">
        <v>41</v>
      </c>
      <c r="U853" s="131"/>
      <c r="V853" s="131" t="s">
        <v>866</v>
      </c>
      <c r="W853" s="216" t="s">
        <v>1014</v>
      </c>
      <c r="X853" s="217"/>
    </row>
    <row r="854" spans="1:24" ht="42.75" hidden="1">
      <c r="A854" s="37" t="s">
        <v>1587</v>
      </c>
      <c r="B854" s="37" t="s">
        <v>1832</v>
      </c>
      <c r="C854" s="37" t="s">
        <v>1890</v>
      </c>
      <c r="D854" s="37" t="s">
        <v>1834</v>
      </c>
      <c r="E854" s="37">
        <v>12</v>
      </c>
      <c r="F854" s="37" t="s">
        <v>1845</v>
      </c>
      <c r="G854" s="37" t="s">
        <v>35</v>
      </c>
      <c r="H854" s="37" t="s">
        <v>36</v>
      </c>
      <c r="I854" s="37" t="s">
        <v>37</v>
      </c>
      <c r="J854" s="62">
        <v>40</v>
      </c>
      <c r="K854" s="12" t="s">
        <v>1230</v>
      </c>
      <c r="L854" s="201"/>
      <c r="M854" s="37">
        <v>1</v>
      </c>
      <c r="N854" s="37" t="s">
        <v>1230</v>
      </c>
      <c r="O854" s="37" t="s">
        <v>1230</v>
      </c>
      <c r="P854" s="37" t="s">
        <v>247</v>
      </c>
      <c r="Q854" s="60">
        <v>0</v>
      </c>
      <c r="R854" s="60">
        <v>0</v>
      </c>
      <c r="S854" s="60">
        <v>0</v>
      </c>
      <c r="T854" s="37" t="s">
        <v>41</v>
      </c>
      <c r="U854" s="131"/>
      <c r="V854" s="131" t="s">
        <v>866</v>
      </c>
      <c r="W854" s="216" t="s">
        <v>1014</v>
      </c>
      <c r="X854" s="217"/>
    </row>
    <row r="855" spans="1:24" ht="42.75" hidden="1">
      <c r="A855" s="37" t="s">
        <v>1587</v>
      </c>
      <c r="B855" s="37" t="s">
        <v>1832</v>
      </c>
      <c r="C855" s="37" t="s">
        <v>1833</v>
      </c>
      <c r="D855" s="37" t="s">
        <v>1834</v>
      </c>
      <c r="E855" s="37">
        <v>12</v>
      </c>
      <c r="F855" s="37" t="s">
        <v>1845</v>
      </c>
      <c r="G855" s="37" t="s">
        <v>35</v>
      </c>
      <c r="H855" s="37" t="s">
        <v>36</v>
      </c>
      <c r="I855" s="37" t="s">
        <v>37</v>
      </c>
      <c r="J855" s="62">
        <v>40</v>
      </c>
      <c r="K855" s="12" t="s">
        <v>1230</v>
      </c>
      <c r="L855" s="201"/>
      <c r="M855" s="37">
        <v>1</v>
      </c>
      <c r="N855" s="37" t="s">
        <v>1230</v>
      </c>
      <c r="O855" s="37" t="s">
        <v>1230</v>
      </c>
      <c r="P855" s="37" t="s">
        <v>247</v>
      </c>
      <c r="Q855" s="60">
        <v>0</v>
      </c>
      <c r="R855" s="60">
        <v>0</v>
      </c>
      <c r="S855" s="60">
        <v>0</v>
      </c>
      <c r="T855" s="37" t="s">
        <v>41</v>
      </c>
      <c r="U855" s="131"/>
      <c r="V855" s="131" t="s">
        <v>866</v>
      </c>
      <c r="W855" s="216" t="s">
        <v>1014</v>
      </c>
      <c r="X855" s="217"/>
    </row>
    <row r="856" spans="1:24" ht="42.75" hidden="1">
      <c r="A856" s="56" t="s">
        <v>1587</v>
      </c>
      <c r="B856" s="56" t="s">
        <v>1832</v>
      </c>
      <c r="C856" s="56" t="s">
        <v>1852</v>
      </c>
      <c r="D856" s="56" t="s">
        <v>1834</v>
      </c>
      <c r="E856" s="56">
        <v>12</v>
      </c>
      <c r="F856" s="56" t="s">
        <v>1845</v>
      </c>
      <c r="G856" s="56" t="s">
        <v>35</v>
      </c>
      <c r="H856" s="56" t="s">
        <v>36</v>
      </c>
      <c r="I856" s="56" t="s">
        <v>37</v>
      </c>
      <c r="J856" s="62">
        <v>40</v>
      </c>
      <c r="K856" s="145" t="s">
        <v>1230</v>
      </c>
      <c r="L856" s="201"/>
      <c r="M856" s="56">
        <v>1</v>
      </c>
      <c r="N856" s="56" t="s">
        <v>1230</v>
      </c>
      <c r="O856" s="56" t="s">
        <v>1230</v>
      </c>
      <c r="P856" s="37" t="s">
        <v>247</v>
      </c>
      <c r="Q856" s="146">
        <v>0</v>
      </c>
      <c r="R856" s="60">
        <v>0</v>
      </c>
      <c r="S856" s="146">
        <v>0</v>
      </c>
      <c r="T856" s="37" t="s">
        <v>41</v>
      </c>
      <c r="U856" s="131"/>
      <c r="V856" s="131" t="s">
        <v>866</v>
      </c>
      <c r="W856" s="216" t="s">
        <v>1014</v>
      </c>
      <c r="X856" s="217"/>
    </row>
    <row r="857" spans="1:24" ht="142.5" hidden="1">
      <c r="A857" s="27" t="s">
        <v>1587</v>
      </c>
      <c r="B857" s="27" t="s">
        <v>1588</v>
      </c>
      <c r="C857" s="27" t="s">
        <v>1658</v>
      </c>
      <c r="D857" s="27" t="s">
        <v>1659</v>
      </c>
      <c r="E857" s="27">
        <v>15</v>
      </c>
      <c r="F857" s="27" t="s">
        <v>1631</v>
      </c>
      <c r="G857" s="27" t="s">
        <v>35</v>
      </c>
      <c r="H857" s="27" t="s">
        <v>36</v>
      </c>
      <c r="I857" s="27" t="s">
        <v>37</v>
      </c>
      <c r="J857" s="84">
        <v>40</v>
      </c>
      <c r="K857" s="27">
        <v>2020</v>
      </c>
      <c r="L857" s="201"/>
      <c r="M857" s="27">
        <v>5</v>
      </c>
      <c r="N857" s="27" t="s">
        <v>1230</v>
      </c>
      <c r="O857" s="27" t="s">
        <v>1230</v>
      </c>
      <c r="P857" s="27" t="s">
        <v>1592</v>
      </c>
      <c r="Q857" s="85">
        <v>0</v>
      </c>
      <c r="R857" s="85">
        <v>0</v>
      </c>
      <c r="S857" s="85">
        <v>0</v>
      </c>
      <c r="T857" s="27" t="s">
        <v>41</v>
      </c>
      <c r="U857" s="27" t="s">
        <v>2380</v>
      </c>
      <c r="V857" s="262" t="s">
        <v>218</v>
      </c>
      <c r="W857" s="262" t="s">
        <v>377</v>
      </c>
      <c r="X857" s="271"/>
    </row>
    <row r="858" spans="1:24" ht="128.25" hidden="1">
      <c r="A858" s="27" t="s">
        <v>1587</v>
      </c>
      <c r="B858" s="27" t="s">
        <v>1588</v>
      </c>
      <c r="C858" s="27" t="s">
        <v>1644</v>
      </c>
      <c r="D858" s="27" t="s">
        <v>1657</v>
      </c>
      <c r="E858" s="27">
        <v>15</v>
      </c>
      <c r="F858" s="27" t="s">
        <v>1631</v>
      </c>
      <c r="G858" s="27" t="s">
        <v>35</v>
      </c>
      <c r="H858" s="27" t="s">
        <v>36</v>
      </c>
      <c r="I858" s="27" t="s">
        <v>37</v>
      </c>
      <c r="J858" s="84">
        <v>40</v>
      </c>
      <c r="K858" s="27">
        <v>2020</v>
      </c>
      <c r="L858" s="201"/>
      <c r="M858" s="27">
        <v>5</v>
      </c>
      <c r="N858" s="27" t="s">
        <v>1230</v>
      </c>
      <c r="O858" s="27" t="s">
        <v>1230</v>
      </c>
      <c r="P858" s="27" t="s">
        <v>1592</v>
      </c>
      <c r="Q858" s="85">
        <v>0</v>
      </c>
      <c r="R858" s="85">
        <v>0</v>
      </c>
      <c r="S858" s="85">
        <v>0</v>
      </c>
      <c r="T858" s="27" t="s">
        <v>41</v>
      </c>
      <c r="U858" s="27" t="s">
        <v>2380</v>
      </c>
      <c r="V858" s="262" t="s">
        <v>218</v>
      </c>
      <c r="W858" s="262" t="s">
        <v>377</v>
      </c>
      <c r="X858" s="272"/>
    </row>
    <row r="859" spans="1:24" ht="85.5" hidden="1">
      <c r="A859" s="27" t="s">
        <v>1587</v>
      </c>
      <c r="B859" s="27" t="s">
        <v>1588</v>
      </c>
      <c r="C859" s="27" t="s">
        <v>1588</v>
      </c>
      <c r="D859" s="27" t="s">
        <v>1636</v>
      </c>
      <c r="E859" s="27">
        <v>15</v>
      </c>
      <c r="F859" s="27" t="s">
        <v>1631</v>
      </c>
      <c r="G859" s="27" t="s">
        <v>35</v>
      </c>
      <c r="H859" s="27" t="s">
        <v>36</v>
      </c>
      <c r="I859" s="27" t="s">
        <v>37</v>
      </c>
      <c r="J859" s="84">
        <v>40</v>
      </c>
      <c r="K859" s="27">
        <v>2020</v>
      </c>
      <c r="L859" s="201"/>
      <c r="M859" s="27">
        <v>5</v>
      </c>
      <c r="N859" s="27" t="s">
        <v>1230</v>
      </c>
      <c r="O859" s="27" t="s">
        <v>1230</v>
      </c>
      <c r="P859" s="27" t="s">
        <v>1592</v>
      </c>
      <c r="Q859" s="85">
        <v>0</v>
      </c>
      <c r="R859" s="85">
        <v>0</v>
      </c>
      <c r="S859" s="85">
        <v>0</v>
      </c>
      <c r="T859" s="27" t="s">
        <v>41</v>
      </c>
      <c r="U859" s="27" t="s">
        <v>2380</v>
      </c>
      <c r="V859" s="262" t="s">
        <v>218</v>
      </c>
      <c r="W859" s="262" t="s">
        <v>377</v>
      </c>
      <c r="X859" s="272"/>
    </row>
    <row r="860" spans="1:24" ht="85.5" hidden="1">
      <c r="A860" s="27" t="s">
        <v>1587</v>
      </c>
      <c r="B860" s="27" t="s">
        <v>1588</v>
      </c>
      <c r="C860" s="27" t="s">
        <v>1658</v>
      </c>
      <c r="D860" s="27" t="s">
        <v>1654</v>
      </c>
      <c r="E860" s="27">
        <v>15</v>
      </c>
      <c r="F860" s="27" t="s">
        <v>1631</v>
      </c>
      <c r="G860" s="27" t="s">
        <v>35</v>
      </c>
      <c r="H860" s="27" t="s">
        <v>36</v>
      </c>
      <c r="I860" s="27" t="s">
        <v>37</v>
      </c>
      <c r="J860" s="84">
        <v>40</v>
      </c>
      <c r="K860" s="27">
        <v>2020</v>
      </c>
      <c r="L860" s="201"/>
      <c r="M860" s="27">
        <v>5</v>
      </c>
      <c r="N860" s="27" t="s">
        <v>1230</v>
      </c>
      <c r="O860" s="27" t="s">
        <v>1230</v>
      </c>
      <c r="P860" s="27" t="s">
        <v>1592</v>
      </c>
      <c r="Q860" s="85">
        <v>0</v>
      </c>
      <c r="R860" s="85">
        <v>0</v>
      </c>
      <c r="S860" s="85">
        <v>0</v>
      </c>
      <c r="T860" s="27" t="s">
        <v>41</v>
      </c>
      <c r="U860" s="27" t="s">
        <v>2380</v>
      </c>
      <c r="V860" s="262" t="s">
        <v>218</v>
      </c>
      <c r="W860" s="262" t="s">
        <v>377</v>
      </c>
      <c r="X860" s="272"/>
    </row>
    <row r="861" spans="1:24" ht="114" hidden="1">
      <c r="A861" s="27" t="s">
        <v>1587</v>
      </c>
      <c r="B861" s="27" t="s">
        <v>1588</v>
      </c>
      <c r="C861" s="27" t="s">
        <v>1588</v>
      </c>
      <c r="D861" s="27" t="s">
        <v>1619</v>
      </c>
      <c r="E861" s="27">
        <v>15</v>
      </c>
      <c r="F861" s="27" t="s">
        <v>1631</v>
      </c>
      <c r="G861" s="27" t="s">
        <v>35</v>
      </c>
      <c r="H861" s="27" t="s">
        <v>36</v>
      </c>
      <c r="I861" s="27" t="s">
        <v>37</v>
      </c>
      <c r="J861" s="84">
        <v>40</v>
      </c>
      <c r="K861" s="27">
        <v>2020</v>
      </c>
      <c r="L861" s="201"/>
      <c r="M861" s="27">
        <v>5</v>
      </c>
      <c r="N861" s="27" t="s">
        <v>1230</v>
      </c>
      <c r="O861" s="27" t="s">
        <v>1230</v>
      </c>
      <c r="P861" s="27" t="s">
        <v>1592</v>
      </c>
      <c r="Q861" s="85">
        <v>0</v>
      </c>
      <c r="R861" s="85">
        <v>0</v>
      </c>
      <c r="S861" s="85">
        <v>0</v>
      </c>
      <c r="T861" s="27" t="s">
        <v>41</v>
      </c>
      <c r="U861" s="27" t="s">
        <v>2380</v>
      </c>
      <c r="V861" s="262" t="s">
        <v>218</v>
      </c>
      <c r="W861" s="262" t="s">
        <v>377</v>
      </c>
      <c r="X861" s="272"/>
    </row>
    <row r="862" spans="1:24" ht="85.5" hidden="1">
      <c r="A862" s="37" t="s">
        <v>1587</v>
      </c>
      <c r="B862" s="37" t="s">
        <v>1588</v>
      </c>
      <c r="C862" s="37" t="s">
        <v>1589</v>
      </c>
      <c r="D862" s="37" t="s">
        <v>1590</v>
      </c>
      <c r="E862" s="37">
        <v>15</v>
      </c>
      <c r="F862" s="37" t="s">
        <v>1605</v>
      </c>
      <c r="G862" s="37" t="s">
        <v>35</v>
      </c>
      <c r="H862" s="37" t="s">
        <v>36</v>
      </c>
      <c r="I862" s="37" t="s">
        <v>37</v>
      </c>
      <c r="J862" s="62">
        <v>40</v>
      </c>
      <c r="K862" s="12">
        <v>2020</v>
      </c>
      <c r="L862" s="201"/>
      <c r="M862" s="12">
        <v>5</v>
      </c>
      <c r="N862" s="12" t="s">
        <v>1230</v>
      </c>
      <c r="O862" s="12" t="s">
        <v>1230</v>
      </c>
      <c r="P862" s="12" t="s">
        <v>1592</v>
      </c>
      <c r="Q862" s="64">
        <v>0</v>
      </c>
      <c r="R862" s="64">
        <v>0</v>
      </c>
      <c r="S862" s="64">
        <v>0</v>
      </c>
      <c r="T862" s="37" t="s">
        <v>41</v>
      </c>
      <c r="U862" s="37"/>
      <c r="V862" s="216" t="s">
        <v>665</v>
      </c>
      <c r="W862" s="216" t="s">
        <v>665</v>
      </c>
      <c r="X862" s="217"/>
    </row>
    <row r="863" spans="1:24" ht="99.75" hidden="1">
      <c r="A863" s="37" t="s">
        <v>1587</v>
      </c>
      <c r="B863" s="37" t="s">
        <v>1891</v>
      </c>
      <c r="C863" s="37" t="s">
        <v>1902</v>
      </c>
      <c r="D863" s="37" t="s">
        <v>1917</v>
      </c>
      <c r="E863" s="37">
        <v>20</v>
      </c>
      <c r="F863" s="37" t="s">
        <v>1918</v>
      </c>
      <c r="G863" s="37" t="s">
        <v>35</v>
      </c>
      <c r="H863" s="37" t="s">
        <v>36</v>
      </c>
      <c r="I863" s="37" t="s">
        <v>46</v>
      </c>
      <c r="J863" s="62">
        <v>180</v>
      </c>
      <c r="K863" s="37" t="s">
        <v>1919</v>
      </c>
      <c r="L863" s="201"/>
      <c r="M863" s="37">
        <v>1</v>
      </c>
      <c r="N863" s="37">
        <v>1450086</v>
      </c>
      <c r="O863" s="37" t="s">
        <v>1920</v>
      </c>
      <c r="P863" s="37" t="s">
        <v>162</v>
      </c>
      <c r="Q863" s="60">
        <v>0</v>
      </c>
      <c r="R863" s="60">
        <v>0</v>
      </c>
      <c r="S863" s="60">
        <v>0</v>
      </c>
      <c r="T863" s="37" t="s">
        <v>68</v>
      </c>
      <c r="U863" s="37"/>
      <c r="V863" s="131" t="s">
        <v>148</v>
      </c>
      <c r="W863" s="131" t="s">
        <v>157</v>
      </c>
      <c r="X863" s="217"/>
    </row>
    <row r="864" spans="1:24" ht="128.25" hidden="1">
      <c r="A864" s="37" t="s">
        <v>1587</v>
      </c>
      <c r="B864" s="37" t="s">
        <v>1935</v>
      </c>
      <c r="C864" s="37" t="s">
        <v>2001</v>
      </c>
      <c r="D864" s="37" t="s">
        <v>2027</v>
      </c>
      <c r="E864" s="134">
        <v>15</v>
      </c>
      <c r="F864" s="37" t="s">
        <v>2028</v>
      </c>
      <c r="G864" s="37" t="s">
        <v>145</v>
      </c>
      <c r="H864" s="37" t="s">
        <v>36</v>
      </c>
      <c r="I864" s="37" t="s">
        <v>46</v>
      </c>
      <c r="J864" s="62">
        <v>100</v>
      </c>
      <c r="K864" s="150" t="s">
        <v>2029</v>
      </c>
      <c r="L864" s="201" t="s">
        <v>356</v>
      </c>
      <c r="M864" s="37">
        <v>1</v>
      </c>
      <c r="N864" s="37">
        <v>1061713</v>
      </c>
      <c r="O864" s="37" t="s">
        <v>2030</v>
      </c>
      <c r="P864" s="37" t="s">
        <v>268</v>
      </c>
      <c r="Q864" s="60">
        <v>0</v>
      </c>
      <c r="R864" s="60">
        <v>0</v>
      </c>
      <c r="S864" s="60">
        <v>0</v>
      </c>
      <c r="T864" s="37" t="s">
        <v>145</v>
      </c>
      <c r="U864" s="37" t="s">
        <v>2381</v>
      </c>
      <c r="V864" s="220" t="s">
        <v>176</v>
      </c>
      <c r="W864" s="216" t="s">
        <v>254</v>
      </c>
      <c r="X864" s="217"/>
    </row>
    <row r="865" spans="1:24" ht="171" hidden="1">
      <c r="A865" s="37" t="s">
        <v>1587</v>
      </c>
      <c r="B865" s="37" t="s">
        <v>1891</v>
      </c>
      <c r="C865" s="37" t="s">
        <v>1902</v>
      </c>
      <c r="D865" s="37" t="s">
        <v>1899</v>
      </c>
      <c r="E865" s="37">
        <v>20</v>
      </c>
      <c r="F865" s="37" t="s">
        <v>1921</v>
      </c>
      <c r="G865" s="37" t="s">
        <v>35</v>
      </c>
      <c r="H865" s="37" t="s">
        <v>310</v>
      </c>
      <c r="I865" s="37" t="s">
        <v>37</v>
      </c>
      <c r="J865" s="62">
        <v>16</v>
      </c>
      <c r="K865" s="37" t="s">
        <v>1922</v>
      </c>
      <c r="L865" s="201"/>
      <c r="M865" s="37">
        <v>1</v>
      </c>
      <c r="N865" s="37">
        <v>2114212</v>
      </c>
      <c r="O865" s="37" t="s">
        <v>1923</v>
      </c>
      <c r="P865" s="37" t="s">
        <v>162</v>
      </c>
      <c r="Q865" s="60">
        <v>1450</v>
      </c>
      <c r="R865" s="60">
        <v>14600</v>
      </c>
      <c r="S865" s="60">
        <v>16050</v>
      </c>
      <c r="T865" s="37" t="s">
        <v>41</v>
      </c>
      <c r="U865" s="37" t="s">
        <v>2382</v>
      </c>
      <c r="V865" s="131" t="s">
        <v>866</v>
      </c>
      <c r="W865" s="216" t="s">
        <v>1014</v>
      </c>
      <c r="X865" s="217"/>
    </row>
    <row r="866" spans="1:24" ht="142.5" hidden="1">
      <c r="A866" s="37" t="s">
        <v>1587</v>
      </c>
      <c r="B866" s="37" t="s">
        <v>1680</v>
      </c>
      <c r="C866" s="37" t="s">
        <v>1680</v>
      </c>
      <c r="D866" s="37" t="s">
        <v>1700</v>
      </c>
      <c r="E866" s="37">
        <v>15</v>
      </c>
      <c r="F866" s="37" t="s">
        <v>1726</v>
      </c>
      <c r="G866" s="37" t="s">
        <v>145</v>
      </c>
      <c r="H866" s="37" t="s">
        <v>36</v>
      </c>
      <c r="I866" s="37" t="s">
        <v>37</v>
      </c>
      <c r="J866" s="62">
        <v>120</v>
      </c>
      <c r="K866" s="12" t="s">
        <v>406</v>
      </c>
      <c r="L866" s="37" t="s">
        <v>216</v>
      </c>
      <c r="M866" s="37">
        <v>1</v>
      </c>
      <c r="N866" s="37">
        <v>1568085</v>
      </c>
      <c r="O866" s="37" t="s">
        <v>1721</v>
      </c>
      <c r="P866" s="37" t="s">
        <v>162</v>
      </c>
      <c r="Q866" s="60">
        <v>0</v>
      </c>
      <c r="R866" s="60">
        <v>0</v>
      </c>
      <c r="S866" s="60">
        <v>0</v>
      </c>
      <c r="T866" s="37" t="s">
        <v>145</v>
      </c>
      <c r="U866" s="37"/>
      <c r="V866" s="131" t="s">
        <v>235</v>
      </c>
      <c r="W866" s="216" t="s">
        <v>236</v>
      </c>
      <c r="X866" s="217"/>
    </row>
    <row r="867" spans="1:24" ht="142.5" hidden="1">
      <c r="A867" s="37" t="s">
        <v>1587</v>
      </c>
      <c r="B867" s="37" t="s">
        <v>1680</v>
      </c>
      <c r="C867" s="37" t="s">
        <v>1681</v>
      </c>
      <c r="D867" s="37" t="s">
        <v>1700</v>
      </c>
      <c r="E867" s="37">
        <v>15</v>
      </c>
      <c r="F867" s="37" t="s">
        <v>1701</v>
      </c>
      <c r="G867" s="37" t="s">
        <v>145</v>
      </c>
      <c r="H867" s="37" t="s">
        <v>36</v>
      </c>
      <c r="I867" s="37" t="s">
        <v>37</v>
      </c>
      <c r="J867" s="62">
        <v>240</v>
      </c>
      <c r="K867" s="12" t="s">
        <v>1702</v>
      </c>
      <c r="L867" s="37" t="s">
        <v>385</v>
      </c>
      <c r="M867" s="37">
        <v>1</v>
      </c>
      <c r="N867" s="37">
        <v>2322859</v>
      </c>
      <c r="O867" s="37" t="s">
        <v>1703</v>
      </c>
      <c r="P867" s="37" t="s">
        <v>162</v>
      </c>
      <c r="Q867" s="60">
        <v>0</v>
      </c>
      <c r="R867" s="60">
        <v>0</v>
      </c>
      <c r="S867" s="60">
        <v>0</v>
      </c>
      <c r="T867" s="37" t="s">
        <v>145</v>
      </c>
      <c r="U867" s="37" t="s">
        <v>2522</v>
      </c>
      <c r="V867" s="131" t="s">
        <v>235</v>
      </c>
      <c r="W867" s="216" t="s">
        <v>236</v>
      </c>
      <c r="X867" s="217"/>
    </row>
    <row r="868" spans="1:24" ht="142.5" hidden="1">
      <c r="A868" s="37" t="s">
        <v>1587</v>
      </c>
      <c r="B868" s="37" t="s">
        <v>1680</v>
      </c>
      <c r="C868" s="37" t="s">
        <v>1681</v>
      </c>
      <c r="D868" s="37" t="s">
        <v>1700</v>
      </c>
      <c r="E868" s="37">
        <v>15</v>
      </c>
      <c r="F868" s="37" t="s">
        <v>1704</v>
      </c>
      <c r="G868" s="37" t="s">
        <v>145</v>
      </c>
      <c r="H868" s="37" t="s">
        <v>36</v>
      </c>
      <c r="I868" s="37" t="s">
        <v>37</v>
      </c>
      <c r="J868" s="62">
        <v>120</v>
      </c>
      <c r="K868" s="12" t="s">
        <v>1705</v>
      </c>
      <c r="L868" s="37" t="s">
        <v>356</v>
      </c>
      <c r="M868" s="37">
        <v>1</v>
      </c>
      <c r="N868" s="37">
        <v>1570487</v>
      </c>
      <c r="O868" s="37" t="s">
        <v>1706</v>
      </c>
      <c r="P868" s="37" t="s">
        <v>162</v>
      </c>
      <c r="Q868" s="60">
        <v>0</v>
      </c>
      <c r="R868" s="60">
        <v>0</v>
      </c>
      <c r="S868" s="60">
        <v>0</v>
      </c>
      <c r="T868" s="37" t="s">
        <v>145</v>
      </c>
      <c r="U868" s="131" t="s">
        <v>1048</v>
      </c>
      <c r="V868" s="131" t="s">
        <v>235</v>
      </c>
      <c r="W868" s="216" t="s">
        <v>236</v>
      </c>
      <c r="X868" s="217"/>
    </row>
    <row r="869" spans="1:24" ht="142.5" hidden="1">
      <c r="A869" s="37" t="s">
        <v>1587</v>
      </c>
      <c r="B869" s="37" t="s">
        <v>1680</v>
      </c>
      <c r="C869" s="37" t="s">
        <v>1681</v>
      </c>
      <c r="D869" s="37" t="s">
        <v>1700</v>
      </c>
      <c r="E869" s="37">
        <v>15</v>
      </c>
      <c r="F869" s="37" t="s">
        <v>1704</v>
      </c>
      <c r="G869" s="37" t="s">
        <v>145</v>
      </c>
      <c r="H869" s="37" t="s">
        <v>36</v>
      </c>
      <c r="I869" s="37" t="s">
        <v>37</v>
      </c>
      <c r="J869" s="62">
        <v>160</v>
      </c>
      <c r="K869" s="12" t="s">
        <v>1707</v>
      </c>
      <c r="L869" s="37" t="s">
        <v>759</v>
      </c>
      <c r="M869" s="37">
        <v>1</v>
      </c>
      <c r="N869" s="37">
        <v>1567999</v>
      </c>
      <c r="O869" s="37" t="s">
        <v>1708</v>
      </c>
      <c r="P869" s="37" t="s">
        <v>107</v>
      </c>
      <c r="Q869" s="60">
        <v>0</v>
      </c>
      <c r="R869" s="60">
        <v>0</v>
      </c>
      <c r="S869" s="60">
        <v>0</v>
      </c>
      <c r="T869" s="37" t="s">
        <v>145</v>
      </c>
      <c r="U869" s="37" t="s">
        <v>2522</v>
      </c>
      <c r="V869" s="131" t="s">
        <v>235</v>
      </c>
      <c r="W869" s="216" t="s">
        <v>236</v>
      </c>
      <c r="X869" s="217"/>
    </row>
    <row r="870" spans="1:24" ht="142.5" hidden="1">
      <c r="A870" s="37" t="s">
        <v>1587</v>
      </c>
      <c r="B870" s="37" t="s">
        <v>1680</v>
      </c>
      <c r="C870" s="37" t="s">
        <v>1680</v>
      </c>
      <c r="D870" s="37" t="s">
        <v>1700</v>
      </c>
      <c r="E870" s="37">
        <v>15</v>
      </c>
      <c r="F870" s="37" t="s">
        <v>1704</v>
      </c>
      <c r="G870" s="37" t="s">
        <v>145</v>
      </c>
      <c r="H870" s="37" t="s">
        <v>36</v>
      </c>
      <c r="I870" s="37" t="s">
        <v>37</v>
      </c>
      <c r="J870" s="62">
        <v>120</v>
      </c>
      <c r="K870" s="12" t="s">
        <v>652</v>
      </c>
      <c r="L870" s="37" t="s">
        <v>385</v>
      </c>
      <c r="M870" s="37">
        <v>1</v>
      </c>
      <c r="N870" s="37">
        <v>1493295</v>
      </c>
      <c r="O870" s="37" t="s">
        <v>1697</v>
      </c>
      <c r="P870" s="37" t="s">
        <v>162</v>
      </c>
      <c r="Q870" s="60">
        <v>0</v>
      </c>
      <c r="R870" s="60">
        <v>0</v>
      </c>
      <c r="S870" s="60">
        <v>0</v>
      </c>
      <c r="T870" s="37" t="s">
        <v>145</v>
      </c>
      <c r="U870" s="131" t="s">
        <v>1048</v>
      </c>
      <c r="V870" s="131" t="s">
        <v>235</v>
      </c>
      <c r="W870" s="216" t="s">
        <v>236</v>
      </c>
      <c r="X870" s="217"/>
    </row>
    <row r="871" spans="1:24" ht="142.5" hidden="1">
      <c r="A871" s="37" t="s">
        <v>1587</v>
      </c>
      <c r="B871" s="37" t="s">
        <v>1680</v>
      </c>
      <c r="C871" s="37" t="s">
        <v>1680</v>
      </c>
      <c r="D871" s="37" t="s">
        <v>1700</v>
      </c>
      <c r="E871" s="37">
        <v>15</v>
      </c>
      <c r="F871" s="37" t="s">
        <v>1704</v>
      </c>
      <c r="G871" s="37" t="s">
        <v>145</v>
      </c>
      <c r="H871" s="37" t="s">
        <v>36</v>
      </c>
      <c r="I871" s="37" t="s">
        <v>37</v>
      </c>
      <c r="J871" s="62">
        <v>120</v>
      </c>
      <c r="K871" s="12" t="s">
        <v>414</v>
      </c>
      <c r="L871" s="37" t="s">
        <v>566</v>
      </c>
      <c r="M871" s="37">
        <v>1</v>
      </c>
      <c r="N871" s="37">
        <v>1486018</v>
      </c>
      <c r="O871" s="37" t="s">
        <v>1715</v>
      </c>
      <c r="P871" s="37" t="s">
        <v>162</v>
      </c>
      <c r="Q871" s="60">
        <v>0</v>
      </c>
      <c r="R871" s="60">
        <v>0</v>
      </c>
      <c r="S871" s="60">
        <v>0</v>
      </c>
      <c r="T871" s="37" t="s">
        <v>145</v>
      </c>
      <c r="U871" s="131" t="s">
        <v>1048</v>
      </c>
      <c r="V871" s="131" t="s">
        <v>235</v>
      </c>
      <c r="W871" s="216" t="s">
        <v>236</v>
      </c>
      <c r="X871" s="217"/>
    </row>
    <row r="872" spans="1:24" ht="142.5" hidden="1">
      <c r="A872" s="37" t="s">
        <v>1587</v>
      </c>
      <c r="B872" s="37" t="s">
        <v>1588</v>
      </c>
      <c r="C872" s="37" t="s">
        <v>1658</v>
      </c>
      <c r="D872" s="37" t="s">
        <v>1659</v>
      </c>
      <c r="E872" s="37">
        <v>15</v>
      </c>
      <c r="F872" s="37" t="s">
        <v>1677</v>
      </c>
      <c r="G872" s="37" t="s">
        <v>145</v>
      </c>
      <c r="H872" s="37" t="s">
        <v>36</v>
      </c>
      <c r="I872" s="37" t="s">
        <v>37</v>
      </c>
      <c r="J872" s="62">
        <v>100</v>
      </c>
      <c r="K872" s="143" t="s">
        <v>1678</v>
      </c>
      <c r="L872" s="143" t="s">
        <v>156</v>
      </c>
      <c r="M872" s="12">
        <v>1</v>
      </c>
      <c r="N872" s="12">
        <v>1491178</v>
      </c>
      <c r="O872" s="12" t="s">
        <v>1679</v>
      </c>
      <c r="P872" s="12" t="s">
        <v>162</v>
      </c>
      <c r="Q872" s="64">
        <v>0</v>
      </c>
      <c r="R872" s="64">
        <v>0</v>
      </c>
      <c r="S872" s="64">
        <v>0</v>
      </c>
      <c r="T872" s="37" t="s">
        <v>145</v>
      </c>
      <c r="U872" s="131" t="s">
        <v>1048</v>
      </c>
      <c r="V872" s="131" t="s">
        <v>235</v>
      </c>
      <c r="W872" s="216" t="s">
        <v>236</v>
      </c>
      <c r="X872" s="217"/>
    </row>
    <row r="873" spans="1:24" ht="71.25" hidden="1">
      <c r="A873" s="37" t="s">
        <v>1587</v>
      </c>
      <c r="B873" s="37" t="s">
        <v>1891</v>
      </c>
      <c r="C873" s="37" t="s">
        <v>1902</v>
      </c>
      <c r="D873" s="37" t="s">
        <v>1924</v>
      </c>
      <c r="E873" s="37">
        <v>20</v>
      </c>
      <c r="F873" s="37" t="s">
        <v>410</v>
      </c>
      <c r="G873" s="37" t="s">
        <v>145</v>
      </c>
      <c r="H873" s="37" t="s">
        <v>36</v>
      </c>
      <c r="I873" s="37" t="s">
        <v>37</v>
      </c>
      <c r="J873" s="62">
        <v>16</v>
      </c>
      <c r="K873" s="37" t="s">
        <v>1925</v>
      </c>
      <c r="L873" s="37" t="s">
        <v>216</v>
      </c>
      <c r="M873" s="37">
        <v>1</v>
      </c>
      <c r="N873" s="37">
        <v>2090489</v>
      </c>
      <c r="O873" s="37" t="s">
        <v>1926</v>
      </c>
      <c r="P873" s="37" t="s">
        <v>268</v>
      </c>
      <c r="Q873" s="60">
        <v>0</v>
      </c>
      <c r="R873" s="60">
        <v>0</v>
      </c>
      <c r="S873" s="60">
        <v>0</v>
      </c>
      <c r="T873" s="37" t="s">
        <v>145</v>
      </c>
      <c r="U873" s="37"/>
      <c r="V873" s="131" t="s">
        <v>235</v>
      </c>
      <c r="W873" s="216" t="s">
        <v>236</v>
      </c>
      <c r="X873" s="217"/>
    </row>
    <row r="874" spans="1:24" ht="128.25" hidden="1">
      <c r="A874" s="37" t="s">
        <v>1587</v>
      </c>
      <c r="B874" s="37" t="s">
        <v>1935</v>
      </c>
      <c r="C874" s="37" t="s">
        <v>2001</v>
      </c>
      <c r="D874" s="37" t="s">
        <v>2031</v>
      </c>
      <c r="E874" s="37">
        <v>15</v>
      </c>
      <c r="F874" s="37" t="s">
        <v>2032</v>
      </c>
      <c r="G874" s="37" t="s">
        <v>145</v>
      </c>
      <c r="H874" s="37" t="s">
        <v>36</v>
      </c>
      <c r="I874" s="37" t="s">
        <v>46</v>
      </c>
      <c r="J874" s="62">
        <v>100</v>
      </c>
      <c r="K874" s="12" t="s">
        <v>2029</v>
      </c>
      <c r="L874" s="12" t="s">
        <v>356</v>
      </c>
      <c r="M874" s="37">
        <v>1</v>
      </c>
      <c r="N874" s="37">
        <v>1061713</v>
      </c>
      <c r="O874" s="37" t="s">
        <v>2030</v>
      </c>
      <c r="P874" s="37" t="s">
        <v>268</v>
      </c>
      <c r="Q874" s="60">
        <v>0</v>
      </c>
      <c r="R874" s="60">
        <v>0</v>
      </c>
      <c r="S874" s="60">
        <v>0</v>
      </c>
      <c r="T874" s="37" t="s">
        <v>145</v>
      </c>
      <c r="U874" s="37"/>
      <c r="V874" s="216" t="s">
        <v>218</v>
      </c>
      <c r="W874" s="216" t="s">
        <v>219</v>
      </c>
      <c r="X874" s="217"/>
    </row>
    <row r="875" spans="1:24" ht="142.5" hidden="1">
      <c r="A875" s="37" t="s">
        <v>1587</v>
      </c>
      <c r="B875" s="37" t="s">
        <v>1935</v>
      </c>
      <c r="C875" s="37" t="s">
        <v>1936</v>
      </c>
      <c r="D875" s="37" t="s">
        <v>1944</v>
      </c>
      <c r="E875" s="37">
        <v>15</v>
      </c>
      <c r="F875" s="37" t="s">
        <v>1992</v>
      </c>
      <c r="G875" s="37" t="s">
        <v>145</v>
      </c>
      <c r="H875" s="37" t="s">
        <v>36</v>
      </c>
      <c r="I875" s="37" t="s">
        <v>46</v>
      </c>
      <c r="J875" s="62">
        <v>120</v>
      </c>
      <c r="K875" s="12" t="s">
        <v>1980</v>
      </c>
      <c r="L875" s="65" t="s">
        <v>224</v>
      </c>
      <c r="M875" s="37">
        <v>1</v>
      </c>
      <c r="N875" s="37">
        <v>1492150</v>
      </c>
      <c r="O875" s="37" t="s">
        <v>1991</v>
      </c>
      <c r="P875" s="37" t="s">
        <v>162</v>
      </c>
      <c r="Q875" s="60">
        <v>0</v>
      </c>
      <c r="R875" s="60">
        <v>0</v>
      </c>
      <c r="S875" s="60">
        <v>0</v>
      </c>
      <c r="T875" s="37" t="s">
        <v>145</v>
      </c>
      <c r="U875" s="37"/>
      <c r="V875" s="216" t="s">
        <v>218</v>
      </c>
      <c r="W875" s="216" t="s">
        <v>219</v>
      </c>
      <c r="X875" s="217"/>
    </row>
    <row r="876" spans="1:24" ht="128.25" hidden="1">
      <c r="A876" s="37" t="s">
        <v>1587</v>
      </c>
      <c r="B876" s="37" t="s">
        <v>1935</v>
      </c>
      <c r="C876" s="37" t="s">
        <v>2001</v>
      </c>
      <c r="D876" s="37" t="s">
        <v>1965</v>
      </c>
      <c r="E876" s="37">
        <v>15</v>
      </c>
      <c r="F876" s="37" t="s">
        <v>1993</v>
      </c>
      <c r="G876" s="37" t="s">
        <v>145</v>
      </c>
      <c r="H876" s="37" t="s">
        <v>36</v>
      </c>
      <c r="I876" s="37" t="s">
        <v>46</v>
      </c>
      <c r="J876" s="62">
        <v>240</v>
      </c>
      <c r="K876" s="143" t="s">
        <v>2033</v>
      </c>
      <c r="L876" s="143" t="s">
        <v>632</v>
      </c>
      <c r="M876" s="37">
        <v>1</v>
      </c>
      <c r="N876" s="37">
        <v>1542191</v>
      </c>
      <c r="O876" s="37" t="s">
        <v>2034</v>
      </c>
      <c r="P876" s="37" t="s">
        <v>162</v>
      </c>
      <c r="Q876" s="60">
        <v>0</v>
      </c>
      <c r="R876" s="60">
        <v>0</v>
      </c>
      <c r="S876" s="60">
        <v>0</v>
      </c>
      <c r="T876" s="37" t="s">
        <v>145</v>
      </c>
      <c r="U876" s="37"/>
      <c r="V876" s="210" t="s">
        <v>48</v>
      </c>
      <c r="W876" s="216" t="s">
        <v>274</v>
      </c>
      <c r="X876" s="217"/>
    </row>
    <row r="877" spans="1:24" ht="128.25" hidden="1">
      <c r="A877" s="37" t="s">
        <v>1587</v>
      </c>
      <c r="B877" s="37" t="s">
        <v>1935</v>
      </c>
      <c r="C877" s="37" t="s">
        <v>1936</v>
      </c>
      <c r="D877" s="37" t="s">
        <v>1965</v>
      </c>
      <c r="E877" s="37">
        <v>15</v>
      </c>
      <c r="F877" s="37" t="s">
        <v>1993</v>
      </c>
      <c r="G877" s="37" t="s">
        <v>35</v>
      </c>
      <c r="H877" s="37" t="s">
        <v>36</v>
      </c>
      <c r="I877" s="37" t="s">
        <v>46</v>
      </c>
      <c r="J877" s="62">
        <v>100</v>
      </c>
      <c r="K877" s="143">
        <v>44044</v>
      </c>
      <c r="L877" s="201"/>
      <c r="M877" s="37">
        <v>1</v>
      </c>
      <c r="N877" s="37">
        <v>1481088</v>
      </c>
      <c r="O877" s="37" t="s">
        <v>1964</v>
      </c>
      <c r="P877" s="37" t="s">
        <v>162</v>
      </c>
      <c r="Q877" s="60">
        <v>0</v>
      </c>
      <c r="R877" s="60">
        <v>0</v>
      </c>
      <c r="S877" s="60">
        <v>0</v>
      </c>
      <c r="T877" s="37" t="s">
        <v>41</v>
      </c>
      <c r="U877" s="37"/>
      <c r="V877" s="210" t="s">
        <v>48</v>
      </c>
      <c r="W877" s="216" t="s">
        <v>274</v>
      </c>
      <c r="X877" s="217"/>
    </row>
    <row r="878" spans="1:24" ht="114" hidden="1">
      <c r="A878" s="37" t="s">
        <v>1587</v>
      </c>
      <c r="B878" s="37" t="s">
        <v>1588</v>
      </c>
      <c r="C878" s="37" t="s">
        <v>1588</v>
      </c>
      <c r="D878" s="37" t="s">
        <v>1619</v>
      </c>
      <c r="E878" s="37">
        <v>15</v>
      </c>
      <c r="F878" s="37" t="s">
        <v>1643</v>
      </c>
      <c r="G878" s="37" t="s">
        <v>35</v>
      </c>
      <c r="H878" s="37" t="s">
        <v>265</v>
      </c>
      <c r="I878" s="37" t="s">
        <v>37</v>
      </c>
      <c r="J878" s="12">
        <v>444</v>
      </c>
      <c r="K878" s="143">
        <v>43922</v>
      </c>
      <c r="L878" s="201"/>
      <c r="M878" s="12">
        <v>1</v>
      </c>
      <c r="N878" s="12">
        <v>1492742</v>
      </c>
      <c r="O878" s="12" t="s">
        <v>1633</v>
      </c>
      <c r="P878" s="12" t="s">
        <v>107</v>
      </c>
      <c r="Q878" s="64">
        <v>0</v>
      </c>
      <c r="R878" s="64">
        <v>0</v>
      </c>
      <c r="S878" s="64">
        <v>0</v>
      </c>
      <c r="T878" s="37" t="s">
        <v>228</v>
      </c>
      <c r="U878" s="37" t="s">
        <v>2384</v>
      </c>
      <c r="V878" s="131" t="s">
        <v>148</v>
      </c>
      <c r="W878" s="216" t="s">
        <v>149</v>
      </c>
      <c r="X878" s="217"/>
    </row>
    <row r="879" spans="1:24" ht="171" hidden="1">
      <c r="A879" s="37" t="s">
        <v>1587</v>
      </c>
      <c r="B879" s="37" t="s">
        <v>1891</v>
      </c>
      <c r="C879" s="37" t="s">
        <v>1902</v>
      </c>
      <c r="D879" s="37" t="s">
        <v>1899</v>
      </c>
      <c r="E879" s="37">
        <v>20</v>
      </c>
      <c r="F879" s="37" t="s">
        <v>1927</v>
      </c>
      <c r="G879" s="37" t="s">
        <v>35</v>
      </c>
      <c r="H879" s="37" t="s">
        <v>154</v>
      </c>
      <c r="I879" s="37" t="s">
        <v>37</v>
      </c>
      <c r="J879" s="62">
        <v>780</v>
      </c>
      <c r="K879" s="37" t="s">
        <v>1928</v>
      </c>
      <c r="L879" s="201"/>
      <c r="M879" s="37">
        <v>1</v>
      </c>
      <c r="N879" s="37">
        <v>2114212</v>
      </c>
      <c r="O879" s="37" t="s">
        <v>1923</v>
      </c>
      <c r="P879" s="37" t="s">
        <v>162</v>
      </c>
      <c r="Q879" s="60">
        <v>0</v>
      </c>
      <c r="R879" s="60">
        <v>0</v>
      </c>
      <c r="S879" s="60">
        <v>0</v>
      </c>
      <c r="T879" s="37" t="s">
        <v>228</v>
      </c>
      <c r="U879" s="37" t="s">
        <v>2369</v>
      </c>
      <c r="V879" s="216" t="s">
        <v>218</v>
      </c>
      <c r="W879" s="216" t="s">
        <v>398</v>
      </c>
      <c r="X879" s="217"/>
    </row>
    <row r="880" spans="1:24" ht="128.25" hidden="1">
      <c r="A880" s="37" t="s">
        <v>1587</v>
      </c>
      <c r="B880" s="37" t="s">
        <v>1935</v>
      </c>
      <c r="C880" s="37" t="s">
        <v>2001</v>
      </c>
      <c r="D880" s="37" t="s">
        <v>1965</v>
      </c>
      <c r="E880" s="37">
        <v>15</v>
      </c>
      <c r="F880" s="37" t="s">
        <v>1995</v>
      </c>
      <c r="G880" s="37" t="s">
        <v>35</v>
      </c>
      <c r="H880" s="37" t="s">
        <v>36</v>
      </c>
      <c r="I880" s="37" t="s">
        <v>37</v>
      </c>
      <c r="J880" s="62">
        <v>10</v>
      </c>
      <c r="K880" s="143">
        <v>44013</v>
      </c>
      <c r="L880" s="201"/>
      <c r="M880" s="37">
        <v>1</v>
      </c>
      <c r="N880" s="37">
        <v>1627800</v>
      </c>
      <c r="O880" s="37" t="s">
        <v>2012</v>
      </c>
      <c r="P880" s="37" t="s">
        <v>268</v>
      </c>
      <c r="Q880" s="60">
        <v>0</v>
      </c>
      <c r="R880" s="60">
        <v>0</v>
      </c>
      <c r="S880" s="60">
        <v>0</v>
      </c>
      <c r="T880" s="37" t="s">
        <v>41</v>
      </c>
      <c r="U880" s="37"/>
      <c r="V880" s="37" t="s">
        <v>866</v>
      </c>
      <c r="W880" s="216" t="s">
        <v>1996</v>
      </c>
      <c r="X880" s="217"/>
    </row>
    <row r="881" spans="1:24" ht="128.25" hidden="1">
      <c r="A881" s="37" t="s">
        <v>1587</v>
      </c>
      <c r="B881" s="37" t="s">
        <v>1935</v>
      </c>
      <c r="C881" s="37" t="s">
        <v>1936</v>
      </c>
      <c r="D881" s="37" t="s">
        <v>1994</v>
      </c>
      <c r="E881" s="37">
        <v>15</v>
      </c>
      <c r="F881" s="37" t="s">
        <v>1995</v>
      </c>
      <c r="G881" s="37" t="s">
        <v>35</v>
      </c>
      <c r="H881" s="37" t="s">
        <v>36</v>
      </c>
      <c r="I881" s="37" t="s">
        <v>37</v>
      </c>
      <c r="J881" s="62">
        <v>10</v>
      </c>
      <c r="K881" s="143">
        <v>43922</v>
      </c>
      <c r="L881" s="201"/>
      <c r="M881" s="37">
        <v>1</v>
      </c>
      <c r="N881" s="37">
        <v>2114493</v>
      </c>
      <c r="O881" s="37" t="s">
        <v>1974</v>
      </c>
      <c r="P881" s="37" t="s">
        <v>162</v>
      </c>
      <c r="Q881" s="60">
        <v>0</v>
      </c>
      <c r="R881" s="60">
        <v>0</v>
      </c>
      <c r="S881" s="60">
        <v>0</v>
      </c>
      <c r="T881" s="37" t="s">
        <v>41</v>
      </c>
      <c r="U881" s="37"/>
      <c r="V881" s="37" t="s">
        <v>866</v>
      </c>
      <c r="W881" s="216" t="s">
        <v>1996</v>
      </c>
      <c r="X881" s="217"/>
    </row>
    <row r="882" spans="1:24" ht="57" hidden="1">
      <c r="A882" s="37" t="s">
        <v>1587</v>
      </c>
      <c r="B882" s="37" t="s">
        <v>1832</v>
      </c>
      <c r="C882" s="37" t="s">
        <v>1852</v>
      </c>
      <c r="D882" s="37" t="s">
        <v>1858</v>
      </c>
      <c r="E882" s="37">
        <v>15</v>
      </c>
      <c r="F882" s="37" t="s">
        <v>1859</v>
      </c>
      <c r="G882" s="37" t="s">
        <v>145</v>
      </c>
      <c r="H882" s="37" t="s">
        <v>154</v>
      </c>
      <c r="I882" s="37" t="s">
        <v>37</v>
      </c>
      <c r="J882" s="62">
        <v>120</v>
      </c>
      <c r="K882" s="12" t="s">
        <v>1230</v>
      </c>
      <c r="L882" s="201" t="s">
        <v>610</v>
      </c>
      <c r="M882" s="37">
        <v>1</v>
      </c>
      <c r="N882" s="37">
        <v>2090114</v>
      </c>
      <c r="O882" s="37" t="s">
        <v>1860</v>
      </c>
      <c r="P882" s="37" t="s">
        <v>268</v>
      </c>
      <c r="Q882" s="60">
        <v>0</v>
      </c>
      <c r="R882" s="60">
        <v>0</v>
      </c>
      <c r="S882" s="60">
        <v>0</v>
      </c>
      <c r="T882" s="37" t="s">
        <v>145</v>
      </c>
      <c r="U882" s="37" t="s">
        <v>2385</v>
      </c>
      <c r="V882" s="131" t="s">
        <v>184</v>
      </c>
      <c r="W882" s="216" t="s">
        <v>549</v>
      </c>
      <c r="X882" s="217"/>
    </row>
    <row r="883" spans="1:24" ht="45" hidden="1">
      <c r="A883" s="37" t="s">
        <v>1587</v>
      </c>
      <c r="B883" s="37" t="s">
        <v>1935</v>
      </c>
      <c r="C883" s="37" t="s">
        <v>2001</v>
      </c>
      <c r="D883" s="37" t="s">
        <v>1947</v>
      </c>
      <c r="E883" s="37">
        <v>15</v>
      </c>
      <c r="F883" s="37" t="s">
        <v>2035</v>
      </c>
      <c r="G883" s="37" t="s">
        <v>45</v>
      </c>
      <c r="H883" s="37" t="s">
        <v>36</v>
      </c>
      <c r="I883" s="37" t="s">
        <v>46</v>
      </c>
      <c r="J883" s="62">
        <v>100</v>
      </c>
      <c r="K883" s="12" t="s">
        <v>403</v>
      </c>
      <c r="L883" s="201"/>
      <c r="M883" s="37">
        <v>1</v>
      </c>
      <c r="N883" s="37">
        <v>1627800</v>
      </c>
      <c r="O883" s="37" t="s">
        <v>2012</v>
      </c>
      <c r="P883" s="37" t="s">
        <v>268</v>
      </c>
      <c r="Q883" s="60">
        <v>0</v>
      </c>
      <c r="R883" s="60">
        <v>0</v>
      </c>
      <c r="S883" s="60">
        <v>0</v>
      </c>
      <c r="T883" s="37" t="s">
        <v>41</v>
      </c>
      <c r="U883" s="60"/>
      <c r="V883" s="131" t="s">
        <v>48</v>
      </c>
      <c r="W883" s="216" t="s">
        <v>49</v>
      </c>
      <c r="X883" s="219" t="s">
        <v>50</v>
      </c>
    </row>
    <row r="884" spans="1:24" ht="99.75" hidden="1">
      <c r="A884" s="37" t="s">
        <v>1587</v>
      </c>
      <c r="B884" s="37" t="s">
        <v>1891</v>
      </c>
      <c r="C884" s="37" t="s">
        <v>1902</v>
      </c>
      <c r="D884" s="37" t="s">
        <v>1917</v>
      </c>
      <c r="E884" s="37">
        <v>20</v>
      </c>
      <c r="F884" s="37" t="s">
        <v>1929</v>
      </c>
      <c r="G884" s="37" t="s">
        <v>145</v>
      </c>
      <c r="H884" s="37" t="s">
        <v>36</v>
      </c>
      <c r="I884" s="37" t="s">
        <v>46</v>
      </c>
      <c r="J884" s="62">
        <v>180</v>
      </c>
      <c r="K884" s="12" t="s">
        <v>1930</v>
      </c>
      <c r="L884" s="201" t="s">
        <v>610</v>
      </c>
      <c r="M884" s="37">
        <v>1</v>
      </c>
      <c r="N884" s="37">
        <v>1861598</v>
      </c>
      <c r="O884" s="37" t="s">
        <v>1915</v>
      </c>
      <c r="P884" s="37" t="s">
        <v>162</v>
      </c>
      <c r="Q884" s="60">
        <v>0</v>
      </c>
      <c r="R884" s="60">
        <v>0</v>
      </c>
      <c r="S884" s="60">
        <v>0</v>
      </c>
      <c r="T884" s="37" t="s">
        <v>145</v>
      </c>
      <c r="U884" s="37" t="s">
        <v>2386</v>
      </c>
      <c r="V884" s="37"/>
      <c r="W884" s="216" t="s">
        <v>1328</v>
      </c>
      <c r="X884" s="217"/>
    </row>
    <row r="885" spans="1:24" ht="171" hidden="1">
      <c r="A885" s="37" t="s">
        <v>1587</v>
      </c>
      <c r="B885" s="37" t="s">
        <v>1891</v>
      </c>
      <c r="C885" s="37" t="s">
        <v>1902</v>
      </c>
      <c r="D885" s="37" t="s">
        <v>1899</v>
      </c>
      <c r="E885" s="37">
        <v>20</v>
      </c>
      <c r="F885" s="37" t="s">
        <v>1931</v>
      </c>
      <c r="G885" s="37" t="s">
        <v>145</v>
      </c>
      <c r="H885" s="37" t="s">
        <v>154</v>
      </c>
      <c r="I885" s="37" t="s">
        <v>37</v>
      </c>
      <c r="J885" s="62">
        <v>480</v>
      </c>
      <c r="K885" s="37" t="s">
        <v>1234</v>
      </c>
      <c r="L885" s="37" t="s">
        <v>356</v>
      </c>
      <c r="M885" s="37">
        <v>1</v>
      </c>
      <c r="N885" s="37">
        <v>1712490</v>
      </c>
      <c r="O885" s="37" t="s">
        <v>1905</v>
      </c>
      <c r="P885" s="37" t="s">
        <v>162</v>
      </c>
      <c r="Q885" s="60">
        <v>0</v>
      </c>
      <c r="R885" s="60">
        <v>0</v>
      </c>
      <c r="S885" s="60">
        <v>0</v>
      </c>
      <c r="T885" s="37" t="s">
        <v>145</v>
      </c>
      <c r="U885" s="37" t="s">
        <v>1929</v>
      </c>
      <c r="V885" s="37"/>
      <c r="W885" s="216" t="s">
        <v>1328</v>
      </c>
      <c r="X885" s="217"/>
    </row>
    <row r="886" spans="1:24" ht="171" hidden="1">
      <c r="A886" s="37" t="s">
        <v>1587</v>
      </c>
      <c r="B886" s="37" t="s">
        <v>1891</v>
      </c>
      <c r="C886" s="37" t="s">
        <v>1902</v>
      </c>
      <c r="D886" s="37" t="s">
        <v>1899</v>
      </c>
      <c r="E886" s="37">
        <v>20</v>
      </c>
      <c r="F886" s="37" t="s">
        <v>1932</v>
      </c>
      <c r="G886" s="37" t="s">
        <v>145</v>
      </c>
      <c r="H886" s="37" t="s">
        <v>154</v>
      </c>
      <c r="I886" s="37" t="s">
        <v>37</v>
      </c>
      <c r="J886" s="62">
        <v>528</v>
      </c>
      <c r="K886" s="201" t="s">
        <v>1933</v>
      </c>
      <c r="L886" s="201" t="s">
        <v>610</v>
      </c>
      <c r="M886" s="37">
        <v>1</v>
      </c>
      <c r="N886" s="37">
        <v>2114212</v>
      </c>
      <c r="O886" s="37" t="s">
        <v>1923</v>
      </c>
      <c r="P886" s="37" t="s">
        <v>162</v>
      </c>
      <c r="Q886" s="60">
        <v>0</v>
      </c>
      <c r="R886" s="60">
        <v>0</v>
      </c>
      <c r="S886" s="60">
        <v>0</v>
      </c>
      <c r="T886" s="37" t="s">
        <v>145</v>
      </c>
      <c r="U886" s="37" t="s">
        <v>1929</v>
      </c>
      <c r="V886" s="37"/>
      <c r="W886" s="216" t="s">
        <v>1328</v>
      </c>
      <c r="X886" s="217"/>
    </row>
    <row r="887" spans="1:24" ht="74.25" hidden="1">
      <c r="A887" s="37" t="s">
        <v>1587</v>
      </c>
      <c r="B887" s="37" t="s">
        <v>1832</v>
      </c>
      <c r="C887" s="37" t="s">
        <v>1832</v>
      </c>
      <c r="D887" s="37" t="s">
        <v>1850</v>
      </c>
      <c r="E887" s="37">
        <v>12</v>
      </c>
      <c r="F887" s="37" t="s">
        <v>1888</v>
      </c>
      <c r="G887" s="37" t="s">
        <v>35</v>
      </c>
      <c r="H887" s="37" t="s">
        <v>36</v>
      </c>
      <c r="I887" s="37" t="s">
        <v>37</v>
      </c>
      <c r="J887" s="62">
        <v>20</v>
      </c>
      <c r="K887" s="12" t="s">
        <v>1230</v>
      </c>
      <c r="L887" s="201"/>
      <c r="M887" s="37">
        <v>1</v>
      </c>
      <c r="N887" s="37">
        <v>1568321</v>
      </c>
      <c r="O887" s="37" t="s">
        <v>1876</v>
      </c>
      <c r="P887" s="37" t="s">
        <v>247</v>
      </c>
      <c r="Q887" s="60">
        <v>0</v>
      </c>
      <c r="R887" s="60">
        <v>0</v>
      </c>
      <c r="S887" s="60">
        <v>0</v>
      </c>
      <c r="T887" s="37" t="s">
        <v>41</v>
      </c>
      <c r="U887" s="37" t="s">
        <v>2523</v>
      </c>
      <c r="V887" s="210" t="s">
        <v>148</v>
      </c>
      <c r="W887" s="216" t="s">
        <v>225</v>
      </c>
      <c r="X887" s="217"/>
    </row>
    <row r="888" spans="1:24" ht="74.25" hidden="1">
      <c r="A888" s="37" t="s">
        <v>1587</v>
      </c>
      <c r="B888" s="37" t="s">
        <v>1832</v>
      </c>
      <c r="C888" s="37" t="s">
        <v>1832</v>
      </c>
      <c r="D888" s="37" t="s">
        <v>1850</v>
      </c>
      <c r="E888" s="37">
        <v>12</v>
      </c>
      <c r="F888" s="37" t="s">
        <v>1888</v>
      </c>
      <c r="G888" s="37" t="s">
        <v>35</v>
      </c>
      <c r="H888" s="37" t="s">
        <v>36</v>
      </c>
      <c r="I888" s="37" t="s">
        <v>37</v>
      </c>
      <c r="J888" s="62">
        <v>20</v>
      </c>
      <c r="K888" s="12" t="s">
        <v>1230</v>
      </c>
      <c r="L888" s="201"/>
      <c r="M888" s="37">
        <v>1</v>
      </c>
      <c r="N888" s="37">
        <v>1454945</v>
      </c>
      <c r="O888" s="37" t="s">
        <v>1877</v>
      </c>
      <c r="P888" s="37" t="s">
        <v>247</v>
      </c>
      <c r="Q888" s="60">
        <v>0</v>
      </c>
      <c r="R888" s="60">
        <v>0</v>
      </c>
      <c r="S888" s="60">
        <v>0</v>
      </c>
      <c r="T888" s="37" t="s">
        <v>41</v>
      </c>
      <c r="U888" s="37" t="s">
        <v>2523</v>
      </c>
      <c r="V888" s="210" t="s">
        <v>148</v>
      </c>
      <c r="W888" s="216" t="s">
        <v>225</v>
      </c>
      <c r="X888" s="217"/>
    </row>
    <row r="889" spans="1:24" ht="74.25" hidden="1">
      <c r="A889" s="37" t="s">
        <v>1587</v>
      </c>
      <c r="B889" s="37" t="s">
        <v>1832</v>
      </c>
      <c r="C889" s="37" t="s">
        <v>1832</v>
      </c>
      <c r="D889" s="37" t="s">
        <v>1850</v>
      </c>
      <c r="E889" s="37">
        <v>12</v>
      </c>
      <c r="F889" s="37" t="s">
        <v>1888</v>
      </c>
      <c r="G889" s="37" t="s">
        <v>35</v>
      </c>
      <c r="H889" s="37" t="s">
        <v>36</v>
      </c>
      <c r="I889" s="37" t="s">
        <v>37</v>
      </c>
      <c r="J889" s="62">
        <v>20</v>
      </c>
      <c r="K889" s="12" t="s">
        <v>1230</v>
      </c>
      <c r="L889" s="201"/>
      <c r="M889" s="37">
        <v>1</v>
      </c>
      <c r="N889" s="37">
        <v>1520670</v>
      </c>
      <c r="O889" s="37" t="s">
        <v>1878</v>
      </c>
      <c r="P889" s="37" t="s">
        <v>247</v>
      </c>
      <c r="Q889" s="60">
        <v>0</v>
      </c>
      <c r="R889" s="60">
        <v>0</v>
      </c>
      <c r="S889" s="60">
        <v>0</v>
      </c>
      <c r="T889" s="37" t="s">
        <v>41</v>
      </c>
      <c r="U889" s="37" t="s">
        <v>2523</v>
      </c>
      <c r="V889" s="210" t="s">
        <v>148</v>
      </c>
      <c r="W889" s="216" t="s">
        <v>225</v>
      </c>
      <c r="X889" s="217"/>
    </row>
    <row r="890" spans="1:24" ht="74.25" hidden="1">
      <c r="A890" s="37" t="s">
        <v>1587</v>
      </c>
      <c r="B890" s="37" t="s">
        <v>1832</v>
      </c>
      <c r="C890" s="37" t="s">
        <v>1832</v>
      </c>
      <c r="D890" s="37" t="s">
        <v>1850</v>
      </c>
      <c r="E890" s="37">
        <v>12</v>
      </c>
      <c r="F890" s="37" t="s">
        <v>1888</v>
      </c>
      <c r="G890" s="37" t="s">
        <v>35</v>
      </c>
      <c r="H890" s="37" t="s">
        <v>36</v>
      </c>
      <c r="I890" s="37" t="s">
        <v>37</v>
      </c>
      <c r="J890" s="62">
        <v>20</v>
      </c>
      <c r="K890" s="12" t="s">
        <v>1230</v>
      </c>
      <c r="L890" s="201"/>
      <c r="M890" s="37">
        <v>1</v>
      </c>
      <c r="N890" s="37">
        <v>2372649</v>
      </c>
      <c r="O890" s="37" t="s">
        <v>1879</v>
      </c>
      <c r="P890" s="37" t="s">
        <v>247</v>
      </c>
      <c r="Q890" s="60">
        <v>0</v>
      </c>
      <c r="R890" s="60">
        <v>0</v>
      </c>
      <c r="S890" s="60">
        <v>0</v>
      </c>
      <c r="T890" s="37" t="s">
        <v>41</v>
      </c>
      <c r="U890" s="37" t="s">
        <v>2523</v>
      </c>
      <c r="V890" s="210" t="s">
        <v>148</v>
      </c>
      <c r="W890" s="216" t="s">
        <v>225</v>
      </c>
      <c r="X890" s="217"/>
    </row>
    <row r="891" spans="1:24" ht="42.75" hidden="1">
      <c r="A891" s="37" t="s">
        <v>1587</v>
      </c>
      <c r="B891" s="37" t="s">
        <v>1832</v>
      </c>
      <c r="C891" s="37" t="s">
        <v>1832</v>
      </c>
      <c r="D891" s="37" t="s">
        <v>1834</v>
      </c>
      <c r="E891" s="37">
        <v>15</v>
      </c>
      <c r="F891" s="37" t="s">
        <v>1846</v>
      </c>
      <c r="G891" s="37" t="s">
        <v>35</v>
      </c>
      <c r="H891" s="37" t="s">
        <v>314</v>
      </c>
      <c r="I891" s="37" t="s">
        <v>37</v>
      </c>
      <c r="J891" s="62">
        <v>120</v>
      </c>
      <c r="K891" s="12" t="s">
        <v>1230</v>
      </c>
      <c r="L891" s="201"/>
      <c r="M891" s="37">
        <v>1</v>
      </c>
      <c r="N891" s="37" t="s">
        <v>1230</v>
      </c>
      <c r="O891" s="37" t="s">
        <v>1230</v>
      </c>
      <c r="P891" s="37" t="s">
        <v>247</v>
      </c>
      <c r="Q891" s="60">
        <v>0</v>
      </c>
      <c r="R891" s="60">
        <v>0</v>
      </c>
      <c r="S891" s="60">
        <v>0</v>
      </c>
      <c r="T891" s="37" t="s">
        <v>41</v>
      </c>
      <c r="U891" s="131"/>
      <c r="V891" s="131" t="s">
        <v>184</v>
      </c>
      <c r="W891" s="216" t="s">
        <v>549</v>
      </c>
      <c r="X891" s="217"/>
    </row>
    <row r="892" spans="1:24" ht="42.75" hidden="1">
      <c r="A892" s="37" t="s">
        <v>1587</v>
      </c>
      <c r="B892" s="37" t="s">
        <v>1832</v>
      </c>
      <c r="C892" s="37" t="s">
        <v>1890</v>
      </c>
      <c r="D892" s="37" t="s">
        <v>1834</v>
      </c>
      <c r="E892" s="37">
        <v>15</v>
      </c>
      <c r="F892" s="37" t="s">
        <v>1846</v>
      </c>
      <c r="G892" s="37" t="s">
        <v>35</v>
      </c>
      <c r="H892" s="37" t="s">
        <v>314</v>
      </c>
      <c r="I892" s="37" t="s">
        <v>37</v>
      </c>
      <c r="J892" s="62">
        <v>120</v>
      </c>
      <c r="K892" s="12" t="s">
        <v>1230</v>
      </c>
      <c r="L892" s="201"/>
      <c r="M892" s="37">
        <v>1</v>
      </c>
      <c r="N892" s="37" t="s">
        <v>1230</v>
      </c>
      <c r="O892" s="37" t="s">
        <v>1230</v>
      </c>
      <c r="P892" s="37" t="s">
        <v>247</v>
      </c>
      <c r="Q892" s="60">
        <v>0</v>
      </c>
      <c r="R892" s="60">
        <v>0</v>
      </c>
      <c r="S892" s="60">
        <v>0</v>
      </c>
      <c r="T892" s="37" t="s">
        <v>41</v>
      </c>
      <c r="U892" s="131"/>
      <c r="V892" s="131" t="s">
        <v>184</v>
      </c>
      <c r="W892" s="216" t="s">
        <v>549</v>
      </c>
      <c r="X892" s="217"/>
    </row>
    <row r="893" spans="1:24" ht="42.75" hidden="1">
      <c r="A893" s="37" t="s">
        <v>1587</v>
      </c>
      <c r="B893" s="37" t="s">
        <v>1832</v>
      </c>
      <c r="C893" s="37" t="s">
        <v>1833</v>
      </c>
      <c r="D893" s="37" t="s">
        <v>1834</v>
      </c>
      <c r="E893" s="37">
        <v>15</v>
      </c>
      <c r="F893" s="37" t="s">
        <v>1846</v>
      </c>
      <c r="G893" s="37" t="s">
        <v>35</v>
      </c>
      <c r="H893" s="37" t="s">
        <v>314</v>
      </c>
      <c r="I893" s="37" t="s">
        <v>37</v>
      </c>
      <c r="J893" s="62">
        <v>120</v>
      </c>
      <c r="K893" s="12" t="s">
        <v>1230</v>
      </c>
      <c r="L893" s="201"/>
      <c r="M893" s="37">
        <v>1</v>
      </c>
      <c r="N893" s="37" t="s">
        <v>1230</v>
      </c>
      <c r="O893" s="37" t="s">
        <v>1230</v>
      </c>
      <c r="P893" s="37" t="s">
        <v>247</v>
      </c>
      <c r="Q893" s="60">
        <v>0</v>
      </c>
      <c r="R893" s="60">
        <v>0</v>
      </c>
      <c r="S893" s="60">
        <v>0</v>
      </c>
      <c r="T893" s="37" t="s">
        <v>41</v>
      </c>
      <c r="U893" s="131"/>
      <c r="V893" s="131" t="s">
        <v>184</v>
      </c>
      <c r="W893" s="216" t="s">
        <v>549</v>
      </c>
      <c r="X893" s="217"/>
    </row>
    <row r="894" spans="1:24" ht="42.75" hidden="1">
      <c r="A894" s="37" t="s">
        <v>1587</v>
      </c>
      <c r="B894" s="37" t="s">
        <v>1832</v>
      </c>
      <c r="C894" s="37" t="s">
        <v>1852</v>
      </c>
      <c r="D894" s="37" t="s">
        <v>1834</v>
      </c>
      <c r="E894" s="37">
        <v>15</v>
      </c>
      <c r="F894" s="37" t="s">
        <v>1846</v>
      </c>
      <c r="G894" s="37" t="s">
        <v>35</v>
      </c>
      <c r="H894" s="37" t="s">
        <v>314</v>
      </c>
      <c r="I894" s="37" t="s">
        <v>37</v>
      </c>
      <c r="J894" s="62">
        <v>120</v>
      </c>
      <c r="K894" s="12" t="s">
        <v>1230</v>
      </c>
      <c r="L894" s="201"/>
      <c r="M894" s="37">
        <v>1</v>
      </c>
      <c r="N894" s="37" t="s">
        <v>1230</v>
      </c>
      <c r="O894" s="37" t="s">
        <v>1230</v>
      </c>
      <c r="P894" s="37" t="s">
        <v>247</v>
      </c>
      <c r="Q894" s="60">
        <v>0</v>
      </c>
      <c r="R894" s="60">
        <v>0</v>
      </c>
      <c r="S894" s="60">
        <v>0</v>
      </c>
      <c r="T894" s="37" t="s">
        <v>41</v>
      </c>
      <c r="U894" s="131"/>
      <c r="V894" s="131" t="s">
        <v>184</v>
      </c>
      <c r="W894" s="216" t="s">
        <v>549</v>
      </c>
      <c r="X894" s="217"/>
    </row>
    <row r="895" spans="1:24" ht="85.5" hidden="1">
      <c r="A895" s="37" t="s">
        <v>1587</v>
      </c>
      <c r="B895" s="37" t="s">
        <v>1588</v>
      </c>
      <c r="C895" s="37" t="s">
        <v>1589</v>
      </c>
      <c r="D895" s="37" t="s">
        <v>1590</v>
      </c>
      <c r="E895" s="37">
        <v>15</v>
      </c>
      <c r="F895" s="37" t="s">
        <v>1606</v>
      </c>
      <c r="G895" s="37" t="s">
        <v>35</v>
      </c>
      <c r="H895" s="37" t="s">
        <v>36</v>
      </c>
      <c r="I895" s="37" t="s">
        <v>46</v>
      </c>
      <c r="J895" s="62">
        <v>32</v>
      </c>
      <c r="K895" s="12">
        <v>2020</v>
      </c>
      <c r="L895" s="201"/>
      <c r="M895" s="12">
        <v>3</v>
      </c>
      <c r="N895" s="12" t="s">
        <v>1230</v>
      </c>
      <c r="O895" s="12" t="s">
        <v>1230</v>
      </c>
      <c r="P895" s="12" t="s">
        <v>1592</v>
      </c>
      <c r="Q895" s="64">
        <v>4000</v>
      </c>
      <c r="R895" s="64">
        <v>0</v>
      </c>
      <c r="S895" s="64">
        <v>12000</v>
      </c>
      <c r="T895" s="37" t="s">
        <v>41</v>
      </c>
      <c r="U895" s="37"/>
      <c r="V895" s="216" t="s">
        <v>218</v>
      </c>
      <c r="W895" s="216" t="s">
        <v>377</v>
      </c>
      <c r="X895" s="217"/>
    </row>
    <row r="896" spans="1:24" ht="185.25" hidden="1">
      <c r="A896" s="37" t="s">
        <v>1587</v>
      </c>
      <c r="B896" s="37" t="s">
        <v>1891</v>
      </c>
      <c r="C896" s="37" t="s">
        <v>1902</v>
      </c>
      <c r="D896" s="37" t="s">
        <v>1893</v>
      </c>
      <c r="E896" s="37">
        <v>20</v>
      </c>
      <c r="F896" s="37" t="s">
        <v>898</v>
      </c>
      <c r="G896" s="37" t="s">
        <v>145</v>
      </c>
      <c r="H896" s="37" t="s">
        <v>36</v>
      </c>
      <c r="I896" s="37" t="s">
        <v>46</v>
      </c>
      <c r="J896" s="62">
        <v>120</v>
      </c>
      <c r="K896" s="37" t="s">
        <v>1230</v>
      </c>
      <c r="L896" s="201" t="s">
        <v>610</v>
      </c>
      <c r="M896" s="37">
        <v>1</v>
      </c>
      <c r="N896" s="37">
        <v>2091100</v>
      </c>
      <c r="O896" s="37" t="s">
        <v>1908</v>
      </c>
      <c r="P896" s="37" t="s">
        <v>268</v>
      </c>
      <c r="Q896" s="60">
        <v>0</v>
      </c>
      <c r="R896" s="60">
        <v>0</v>
      </c>
      <c r="S896" s="60">
        <v>0</v>
      </c>
      <c r="T896" s="37" t="s">
        <v>145</v>
      </c>
      <c r="U896" s="299"/>
      <c r="V896" s="131" t="s">
        <v>201</v>
      </c>
      <c r="W896" s="131" t="s">
        <v>202</v>
      </c>
      <c r="X896" s="217"/>
    </row>
    <row r="897" spans="1:24" ht="71.25" hidden="1">
      <c r="A897" s="37" t="s">
        <v>1587</v>
      </c>
      <c r="B897" s="37" t="s">
        <v>1588</v>
      </c>
      <c r="C897" s="37" t="s">
        <v>1608</v>
      </c>
      <c r="D897" s="37" t="s">
        <v>1610</v>
      </c>
      <c r="E897" s="37">
        <v>20</v>
      </c>
      <c r="F897" s="37" t="s">
        <v>1614</v>
      </c>
      <c r="G897" s="37" t="s">
        <v>145</v>
      </c>
      <c r="H897" s="37" t="s">
        <v>36</v>
      </c>
      <c r="I897" s="37" t="s">
        <v>46</v>
      </c>
      <c r="J897" s="62">
        <v>180</v>
      </c>
      <c r="K897" s="12" t="s">
        <v>1615</v>
      </c>
      <c r="L897" s="65" t="s">
        <v>224</v>
      </c>
      <c r="M897" s="12">
        <v>1</v>
      </c>
      <c r="N897" s="12">
        <v>1548873</v>
      </c>
      <c r="O897" s="12" t="s">
        <v>1616</v>
      </c>
      <c r="P897" s="12" t="s">
        <v>162</v>
      </c>
      <c r="Q897" s="64">
        <v>0</v>
      </c>
      <c r="R897" s="64">
        <v>0</v>
      </c>
      <c r="S897" s="64">
        <v>0</v>
      </c>
      <c r="T897" s="37" t="s">
        <v>145</v>
      </c>
      <c r="U897" s="299"/>
      <c r="V897" s="131" t="s">
        <v>201</v>
      </c>
      <c r="W897" s="131" t="s">
        <v>202</v>
      </c>
      <c r="X897" s="217"/>
    </row>
    <row r="898" spans="1:24" ht="128.25" hidden="1">
      <c r="A898" s="37" t="s">
        <v>1587</v>
      </c>
      <c r="B898" s="37" t="s">
        <v>1935</v>
      </c>
      <c r="C898" s="37" t="s">
        <v>1936</v>
      </c>
      <c r="D898" s="37" t="s">
        <v>1965</v>
      </c>
      <c r="E898" s="37">
        <v>15</v>
      </c>
      <c r="F898" s="37" t="s">
        <v>1997</v>
      </c>
      <c r="G898" s="37" t="s">
        <v>35</v>
      </c>
      <c r="H898" s="37" t="s">
        <v>36</v>
      </c>
      <c r="I898" s="37" t="s">
        <v>46</v>
      </c>
      <c r="J898" s="62">
        <v>100</v>
      </c>
      <c r="K898" s="12">
        <v>44013</v>
      </c>
      <c r="L898" s="201"/>
      <c r="M898" s="37">
        <v>1</v>
      </c>
      <c r="N898" s="37">
        <v>1481088</v>
      </c>
      <c r="O898" s="37" t="s">
        <v>1964</v>
      </c>
      <c r="P898" s="37" t="s">
        <v>162</v>
      </c>
      <c r="Q898" s="60">
        <v>0</v>
      </c>
      <c r="R898" s="60">
        <v>0</v>
      </c>
      <c r="S898" s="60">
        <v>0</v>
      </c>
      <c r="T898" s="37" t="s">
        <v>41</v>
      </c>
      <c r="U898" s="37"/>
      <c r="V898" s="131" t="s">
        <v>184</v>
      </c>
      <c r="W898" s="216" t="s">
        <v>269</v>
      </c>
      <c r="X898" s="217"/>
    </row>
    <row r="899" spans="1:24" ht="114" hidden="1">
      <c r="A899" s="37" t="s">
        <v>1587</v>
      </c>
      <c r="B899" s="37" t="s">
        <v>1588</v>
      </c>
      <c r="C899" s="37" t="s">
        <v>1608</v>
      </c>
      <c r="D899" s="37" t="s">
        <v>1611</v>
      </c>
      <c r="E899" s="37">
        <v>15</v>
      </c>
      <c r="F899" s="37" t="s">
        <v>1617</v>
      </c>
      <c r="G899" s="37" t="s">
        <v>45</v>
      </c>
      <c r="H899" s="37" t="s">
        <v>36</v>
      </c>
      <c r="I899" s="37" t="s">
        <v>37</v>
      </c>
      <c r="J899" s="62">
        <v>40</v>
      </c>
      <c r="K899" s="12">
        <v>2020</v>
      </c>
      <c r="L899" s="153"/>
      <c r="M899" s="12">
        <v>6</v>
      </c>
      <c r="N899" s="12" t="s">
        <v>1230</v>
      </c>
      <c r="O899" s="12" t="s">
        <v>1230</v>
      </c>
      <c r="P899" s="12" t="s">
        <v>1592</v>
      </c>
      <c r="Q899" s="64">
        <v>0</v>
      </c>
      <c r="R899" s="64">
        <v>0</v>
      </c>
      <c r="S899" s="64">
        <v>0</v>
      </c>
      <c r="T899" s="37" t="s">
        <v>41</v>
      </c>
      <c r="U899" s="37"/>
      <c r="V899" s="131" t="s">
        <v>48</v>
      </c>
      <c r="W899" s="216" t="s">
        <v>455</v>
      </c>
      <c r="X899" s="215" t="s">
        <v>58</v>
      </c>
    </row>
    <row r="900" spans="1:24" ht="85.5" hidden="1">
      <c r="A900" s="37" t="s">
        <v>1587</v>
      </c>
      <c r="B900" s="37" t="s">
        <v>1588</v>
      </c>
      <c r="C900" s="37" t="s">
        <v>1589</v>
      </c>
      <c r="D900" s="37" t="s">
        <v>1590</v>
      </c>
      <c r="E900" s="37">
        <v>15</v>
      </c>
      <c r="F900" s="37" t="s">
        <v>1607</v>
      </c>
      <c r="G900" s="37" t="s">
        <v>35</v>
      </c>
      <c r="H900" s="37" t="s">
        <v>36</v>
      </c>
      <c r="I900" s="37" t="s">
        <v>37</v>
      </c>
      <c r="J900" s="62">
        <v>40</v>
      </c>
      <c r="K900" s="12">
        <v>2020</v>
      </c>
      <c r="L900" s="153"/>
      <c r="M900" s="12">
        <v>10</v>
      </c>
      <c r="N900" s="12" t="s">
        <v>1230</v>
      </c>
      <c r="O900" s="12" t="s">
        <v>1230</v>
      </c>
      <c r="P900" s="12" t="s">
        <v>1592</v>
      </c>
      <c r="Q900" s="64">
        <v>0</v>
      </c>
      <c r="R900" s="64">
        <v>0</v>
      </c>
      <c r="S900" s="64">
        <v>0</v>
      </c>
      <c r="T900" s="37" t="s">
        <v>41</v>
      </c>
      <c r="U900" s="37"/>
      <c r="V900" s="213" t="s">
        <v>539</v>
      </c>
      <c r="W900" s="216" t="s">
        <v>540</v>
      </c>
      <c r="X900" s="217"/>
    </row>
    <row r="901" spans="1:24" ht="114" hidden="1">
      <c r="A901" s="37" t="s">
        <v>1587</v>
      </c>
      <c r="B901" s="37" t="s">
        <v>1832</v>
      </c>
      <c r="C901" s="37" t="s">
        <v>1852</v>
      </c>
      <c r="D901" s="37" t="s">
        <v>1853</v>
      </c>
      <c r="E901" s="37">
        <v>15</v>
      </c>
      <c r="F901" s="37" t="s">
        <v>1861</v>
      </c>
      <c r="G901" s="37" t="s">
        <v>35</v>
      </c>
      <c r="H901" s="37" t="s">
        <v>1839</v>
      </c>
      <c r="I901" s="37" t="s">
        <v>37</v>
      </c>
      <c r="J901" s="62">
        <v>80</v>
      </c>
      <c r="K901" s="12" t="s">
        <v>1862</v>
      </c>
      <c r="L901" s="153"/>
      <c r="M901" s="37">
        <v>1</v>
      </c>
      <c r="N901" s="37">
        <v>1491064</v>
      </c>
      <c r="O901" s="37" t="s">
        <v>1857</v>
      </c>
      <c r="P901" s="37" t="s">
        <v>162</v>
      </c>
      <c r="Q901" s="60">
        <v>11322.24</v>
      </c>
      <c r="R901" s="60">
        <v>11788.57</v>
      </c>
      <c r="S901" s="60">
        <v>23110.81</v>
      </c>
      <c r="T901" s="37" t="s">
        <v>41</v>
      </c>
      <c r="U901" s="37"/>
      <c r="V901" s="131" t="s">
        <v>184</v>
      </c>
      <c r="W901" s="216" t="s">
        <v>549</v>
      </c>
      <c r="X901" s="217"/>
    </row>
    <row r="902" spans="1:24" ht="42.75" hidden="1">
      <c r="A902" s="37" t="s">
        <v>1587</v>
      </c>
      <c r="B902" s="37" t="s">
        <v>1832</v>
      </c>
      <c r="C902" s="37" t="s">
        <v>1832</v>
      </c>
      <c r="D902" s="37" t="s">
        <v>1834</v>
      </c>
      <c r="E902" s="37">
        <v>15</v>
      </c>
      <c r="F902" s="37" t="s">
        <v>1889</v>
      </c>
      <c r="G902" s="37" t="s">
        <v>35</v>
      </c>
      <c r="H902" s="37" t="s">
        <v>825</v>
      </c>
      <c r="I902" s="37" t="s">
        <v>37</v>
      </c>
      <c r="J902" s="62">
        <v>120</v>
      </c>
      <c r="K902" s="12" t="s">
        <v>1230</v>
      </c>
      <c r="L902" s="153"/>
      <c r="M902" s="37">
        <v>1</v>
      </c>
      <c r="N902" s="37" t="s">
        <v>1230</v>
      </c>
      <c r="O902" s="37" t="s">
        <v>1230</v>
      </c>
      <c r="P902" s="37" t="s">
        <v>247</v>
      </c>
      <c r="Q902" s="60">
        <v>0</v>
      </c>
      <c r="R902" s="60">
        <v>0</v>
      </c>
      <c r="S902" s="60">
        <v>0</v>
      </c>
      <c r="T902" s="37" t="s">
        <v>41</v>
      </c>
      <c r="U902" s="131"/>
      <c r="V902" s="131" t="s">
        <v>184</v>
      </c>
      <c r="W902" s="216" t="s">
        <v>549</v>
      </c>
      <c r="X902" s="217"/>
    </row>
    <row r="903" spans="1:24" ht="171" hidden="1">
      <c r="A903" s="37" t="s">
        <v>1587</v>
      </c>
      <c r="B903" s="37" t="s">
        <v>1891</v>
      </c>
      <c r="C903" s="37" t="s">
        <v>1892</v>
      </c>
      <c r="D903" s="37" t="s">
        <v>1899</v>
      </c>
      <c r="E903" s="37">
        <v>20</v>
      </c>
      <c r="F903" s="37" t="s">
        <v>1901</v>
      </c>
      <c r="G903" s="37" t="s">
        <v>35</v>
      </c>
      <c r="H903" s="37" t="s">
        <v>36</v>
      </c>
      <c r="I903" s="37" t="s">
        <v>37</v>
      </c>
      <c r="J903" s="62">
        <v>40</v>
      </c>
      <c r="K903" s="37" t="s">
        <v>1230</v>
      </c>
      <c r="L903" s="153"/>
      <c r="M903" s="37">
        <v>1</v>
      </c>
      <c r="N903" s="37">
        <v>1491165</v>
      </c>
      <c r="O903" s="37" t="s">
        <v>1898</v>
      </c>
      <c r="P903" s="37" t="s">
        <v>162</v>
      </c>
      <c r="Q903" s="60">
        <v>0</v>
      </c>
      <c r="R903" s="60">
        <v>0</v>
      </c>
      <c r="S903" s="60">
        <v>0</v>
      </c>
      <c r="T903" s="37" t="s">
        <v>41</v>
      </c>
      <c r="U903" s="37"/>
      <c r="V903" s="131" t="s">
        <v>866</v>
      </c>
      <c r="W903" s="216" t="s">
        <v>1014</v>
      </c>
      <c r="X903" s="217"/>
    </row>
    <row r="904" spans="1:24" ht="85.5" hidden="1">
      <c r="A904" s="37" t="s">
        <v>1587</v>
      </c>
      <c r="B904" s="37" t="s">
        <v>1935</v>
      </c>
      <c r="C904" s="37" t="s">
        <v>1936</v>
      </c>
      <c r="D904" s="37" t="s">
        <v>1998</v>
      </c>
      <c r="E904" s="37">
        <v>15</v>
      </c>
      <c r="F904" s="37" t="s">
        <v>1999</v>
      </c>
      <c r="G904" s="37" t="s">
        <v>35</v>
      </c>
      <c r="H904" s="37" t="s">
        <v>310</v>
      </c>
      <c r="I904" s="37" t="s">
        <v>37</v>
      </c>
      <c r="J904" s="62">
        <v>40</v>
      </c>
      <c r="K904" s="12" t="s">
        <v>2000</v>
      </c>
      <c r="L904" s="153"/>
      <c r="M904" s="37">
        <v>1</v>
      </c>
      <c r="N904" s="37">
        <v>1491202</v>
      </c>
      <c r="O904" s="37" t="s">
        <v>1975</v>
      </c>
      <c r="P904" s="37" t="s">
        <v>611</v>
      </c>
      <c r="Q904" s="60">
        <v>2826</v>
      </c>
      <c r="R904" s="60">
        <v>16000</v>
      </c>
      <c r="S904" s="60">
        <v>18826</v>
      </c>
      <c r="T904" s="37" t="s">
        <v>41</v>
      </c>
      <c r="U904" s="37"/>
      <c r="V904" s="131" t="s">
        <v>184</v>
      </c>
      <c r="W904" s="131" t="s">
        <v>706</v>
      </c>
      <c r="X904" s="217"/>
    </row>
    <row r="905" spans="1:24" ht="85.5" hidden="1">
      <c r="A905" s="37" t="s">
        <v>1587</v>
      </c>
      <c r="B905" s="37" t="s">
        <v>1935</v>
      </c>
      <c r="C905" s="37" t="s">
        <v>1936</v>
      </c>
      <c r="D905" s="37" t="s">
        <v>1953</v>
      </c>
      <c r="E905" s="37">
        <v>15</v>
      </c>
      <c r="F905" s="37" t="s">
        <v>1999</v>
      </c>
      <c r="G905" s="37" t="s">
        <v>35</v>
      </c>
      <c r="H905" s="37" t="s">
        <v>310</v>
      </c>
      <c r="I905" s="37" t="s">
        <v>37</v>
      </c>
      <c r="J905" s="62">
        <v>40</v>
      </c>
      <c r="K905" s="12" t="s">
        <v>2000</v>
      </c>
      <c r="L905" s="153"/>
      <c r="M905" s="37">
        <v>1</v>
      </c>
      <c r="N905" s="37">
        <v>2114493</v>
      </c>
      <c r="O905" s="37" t="s">
        <v>1974</v>
      </c>
      <c r="P905" s="37" t="s">
        <v>611</v>
      </c>
      <c r="Q905" s="60">
        <v>2826</v>
      </c>
      <c r="R905" s="60">
        <v>16000</v>
      </c>
      <c r="S905" s="60">
        <v>18826</v>
      </c>
      <c r="T905" s="37" t="s">
        <v>41</v>
      </c>
      <c r="U905" s="37"/>
      <c r="V905" s="131" t="s">
        <v>184</v>
      </c>
      <c r="W905" s="131" t="s">
        <v>706</v>
      </c>
      <c r="X905" s="217"/>
    </row>
    <row r="906" spans="1:24" ht="57" hidden="1">
      <c r="A906" s="37" t="s">
        <v>1587</v>
      </c>
      <c r="B906" s="37" t="s">
        <v>1832</v>
      </c>
      <c r="C906" s="37" t="s">
        <v>1832</v>
      </c>
      <c r="D906" s="37" t="s">
        <v>1847</v>
      </c>
      <c r="E906" s="37">
        <v>15</v>
      </c>
      <c r="F906" s="37" t="s">
        <v>1848</v>
      </c>
      <c r="G906" s="37" t="s">
        <v>35</v>
      </c>
      <c r="H906" s="37" t="s">
        <v>1839</v>
      </c>
      <c r="I906" s="37" t="s">
        <v>37</v>
      </c>
      <c r="J906" s="62">
        <v>20</v>
      </c>
      <c r="K906" s="12" t="s">
        <v>1230</v>
      </c>
      <c r="L906" s="153"/>
      <c r="M906" s="37">
        <v>1</v>
      </c>
      <c r="N906" s="37" t="s">
        <v>1230</v>
      </c>
      <c r="O906" s="37" t="s">
        <v>1230</v>
      </c>
      <c r="P906" s="37" t="s">
        <v>247</v>
      </c>
      <c r="Q906" s="151">
        <v>300</v>
      </c>
      <c r="R906" s="151">
        <v>2000</v>
      </c>
      <c r="S906" s="151">
        <v>2300</v>
      </c>
      <c r="T906" s="37" t="s">
        <v>41</v>
      </c>
      <c r="U906" s="37"/>
      <c r="V906" s="131" t="s">
        <v>184</v>
      </c>
      <c r="W906" s="264" t="s">
        <v>549</v>
      </c>
      <c r="X906" s="217"/>
    </row>
    <row r="907" spans="1:24" ht="57" hidden="1">
      <c r="A907" s="37" t="s">
        <v>1587</v>
      </c>
      <c r="B907" s="37" t="s">
        <v>1832</v>
      </c>
      <c r="C907" s="37" t="s">
        <v>1890</v>
      </c>
      <c r="D907" s="37" t="s">
        <v>1847</v>
      </c>
      <c r="E907" s="37">
        <v>15</v>
      </c>
      <c r="F907" s="37" t="s">
        <v>1848</v>
      </c>
      <c r="G907" s="37" t="s">
        <v>35</v>
      </c>
      <c r="H907" s="37" t="s">
        <v>1839</v>
      </c>
      <c r="I907" s="37" t="s">
        <v>37</v>
      </c>
      <c r="J907" s="62">
        <v>20</v>
      </c>
      <c r="K907" s="12" t="s">
        <v>1230</v>
      </c>
      <c r="L907" s="153"/>
      <c r="M907" s="37">
        <v>1</v>
      </c>
      <c r="N907" s="37" t="s">
        <v>1230</v>
      </c>
      <c r="O907" s="37" t="s">
        <v>1230</v>
      </c>
      <c r="P907" s="37" t="s">
        <v>247</v>
      </c>
      <c r="Q907" s="151">
        <v>300</v>
      </c>
      <c r="R907" s="151">
        <v>2000</v>
      </c>
      <c r="S907" s="151">
        <v>2300</v>
      </c>
      <c r="T907" s="37" t="s">
        <v>41</v>
      </c>
      <c r="U907" s="37"/>
      <c r="V907" s="131" t="s">
        <v>184</v>
      </c>
      <c r="W907" s="264" t="s">
        <v>549</v>
      </c>
      <c r="X907" s="217"/>
    </row>
    <row r="908" spans="1:24" ht="57" hidden="1">
      <c r="A908" s="37" t="s">
        <v>1587</v>
      </c>
      <c r="B908" s="37" t="s">
        <v>1832</v>
      </c>
      <c r="C908" s="37" t="s">
        <v>1890</v>
      </c>
      <c r="D908" s="37" t="s">
        <v>1847</v>
      </c>
      <c r="E908" s="37">
        <v>15</v>
      </c>
      <c r="F908" s="37" t="s">
        <v>1848</v>
      </c>
      <c r="G908" s="37" t="s">
        <v>35</v>
      </c>
      <c r="H908" s="37" t="s">
        <v>1839</v>
      </c>
      <c r="I908" s="37" t="s">
        <v>37</v>
      </c>
      <c r="J908" s="62">
        <v>20</v>
      </c>
      <c r="K908" s="12" t="s">
        <v>1230</v>
      </c>
      <c r="L908" s="153"/>
      <c r="M908" s="37">
        <v>1</v>
      </c>
      <c r="N908" s="37" t="s">
        <v>1230</v>
      </c>
      <c r="O908" s="37" t="s">
        <v>1230</v>
      </c>
      <c r="P908" s="37" t="s">
        <v>247</v>
      </c>
      <c r="Q908" s="151">
        <v>300</v>
      </c>
      <c r="R908" s="151">
        <v>2000</v>
      </c>
      <c r="S908" s="151">
        <v>2300</v>
      </c>
      <c r="T908" s="37" t="s">
        <v>41</v>
      </c>
      <c r="U908" s="37"/>
      <c r="V908" s="131" t="s">
        <v>184</v>
      </c>
      <c r="W908" s="264" t="s">
        <v>549</v>
      </c>
      <c r="X908" s="217"/>
    </row>
    <row r="909" spans="1:24" ht="57" hidden="1">
      <c r="A909" s="37" t="s">
        <v>1587</v>
      </c>
      <c r="B909" s="37" t="s">
        <v>1832</v>
      </c>
      <c r="C909" s="37" t="s">
        <v>1833</v>
      </c>
      <c r="D909" s="37" t="s">
        <v>1847</v>
      </c>
      <c r="E909" s="37">
        <v>15</v>
      </c>
      <c r="F909" s="37" t="s">
        <v>1848</v>
      </c>
      <c r="G909" s="37" t="s">
        <v>35</v>
      </c>
      <c r="H909" s="37" t="s">
        <v>1839</v>
      </c>
      <c r="I909" s="37" t="s">
        <v>37</v>
      </c>
      <c r="J909" s="62">
        <v>20</v>
      </c>
      <c r="K909" s="12" t="s">
        <v>1230</v>
      </c>
      <c r="L909" s="153"/>
      <c r="M909" s="37">
        <v>1</v>
      </c>
      <c r="N909" s="37" t="s">
        <v>1230</v>
      </c>
      <c r="O909" s="37" t="s">
        <v>1230</v>
      </c>
      <c r="P909" s="37" t="s">
        <v>247</v>
      </c>
      <c r="Q909" s="151">
        <v>300</v>
      </c>
      <c r="R909" s="151">
        <v>2000</v>
      </c>
      <c r="S909" s="151">
        <v>2300</v>
      </c>
      <c r="T909" s="37" t="s">
        <v>41</v>
      </c>
      <c r="U909" s="37"/>
      <c r="V909" s="131" t="s">
        <v>184</v>
      </c>
      <c r="W909" s="264" t="s">
        <v>549</v>
      </c>
      <c r="X909" s="217"/>
    </row>
    <row r="910" spans="1:24" ht="57" hidden="1">
      <c r="A910" s="37" t="s">
        <v>1587</v>
      </c>
      <c r="B910" s="37" t="s">
        <v>1832</v>
      </c>
      <c r="C910" s="37" t="s">
        <v>1833</v>
      </c>
      <c r="D910" s="37" t="s">
        <v>1847</v>
      </c>
      <c r="E910" s="37">
        <v>15</v>
      </c>
      <c r="F910" s="37" t="s">
        <v>1848</v>
      </c>
      <c r="G910" s="37" t="s">
        <v>35</v>
      </c>
      <c r="H910" s="37" t="s">
        <v>1839</v>
      </c>
      <c r="I910" s="37" t="s">
        <v>37</v>
      </c>
      <c r="J910" s="62">
        <v>20</v>
      </c>
      <c r="K910" s="12" t="s">
        <v>1230</v>
      </c>
      <c r="L910" s="153"/>
      <c r="M910" s="37">
        <v>1</v>
      </c>
      <c r="N910" s="37" t="s">
        <v>1230</v>
      </c>
      <c r="O910" s="37" t="s">
        <v>1230</v>
      </c>
      <c r="P910" s="37" t="s">
        <v>247</v>
      </c>
      <c r="Q910" s="151">
        <v>300</v>
      </c>
      <c r="R910" s="151">
        <v>2000</v>
      </c>
      <c r="S910" s="151">
        <v>2300</v>
      </c>
      <c r="T910" s="37" t="s">
        <v>41</v>
      </c>
      <c r="U910" s="37"/>
      <c r="V910" s="131" t="s">
        <v>184</v>
      </c>
      <c r="W910" s="264" t="s">
        <v>549</v>
      </c>
      <c r="X910" s="217"/>
    </row>
    <row r="911" spans="1:24" ht="57" hidden="1">
      <c r="A911" s="37" t="s">
        <v>1587</v>
      </c>
      <c r="B911" s="37" t="s">
        <v>1832</v>
      </c>
      <c r="C911" s="37" t="s">
        <v>1852</v>
      </c>
      <c r="D911" s="37" t="s">
        <v>1847</v>
      </c>
      <c r="E911" s="37">
        <v>15</v>
      </c>
      <c r="F911" s="37" t="s">
        <v>1848</v>
      </c>
      <c r="G911" s="37" t="s">
        <v>35</v>
      </c>
      <c r="H911" s="37" t="s">
        <v>1839</v>
      </c>
      <c r="I911" s="37" t="s">
        <v>37</v>
      </c>
      <c r="J911" s="62">
        <v>20</v>
      </c>
      <c r="K911" s="12" t="s">
        <v>1230</v>
      </c>
      <c r="L911" s="153"/>
      <c r="M911" s="37">
        <v>1</v>
      </c>
      <c r="N911" s="37" t="s">
        <v>1230</v>
      </c>
      <c r="O911" s="37" t="s">
        <v>1230</v>
      </c>
      <c r="P911" s="37" t="s">
        <v>247</v>
      </c>
      <c r="Q911" s="151">
        <v>300</v>
      </c>
      <c r="R911" s="151">
        <v>2000</v>
      </c>
      <c r="S911" s="151">
        <v>2300</v>
      </c>
      <c r="T911" s="37" t="s">
        <v>41</v>
      </c>
      <c r="U911" s="37"/>
      <c r="V911" s="131" t="s">
        <v>184</v>
      </c>
      <c r="W911" s="264" t="s">
        <v>549</v>
      </c>
      <c r="X911" s="217"/>
    </row>
    <row r="912" spans="1:24" ht="213.75" hidden="1">
      <c r="A912" s="37" t="s">
        <v>158</v>
      </c>
      <c r="B912" s="37" t="s">
        <v>498</v>
      </c>
      <c r="C912" s="37" t="s">
        <v>498</v>
      </c>
      <c r="D912" s="37" t="s">
        <v>499</v>
      </c>
      <c r="E912" s="37">
        <v>15</v>
      </c>
      <c r="F912" s="37" t="s">
        <v>500</v>
      </c>
      <c r="G912" s="37" t="s">
        <v>145</v>
      </c>
      <c r="H912" s="37" t="s">
        <v>36</v>
      </c>
      <c r="I912" s="37" t="s">
        <v>46</v>
      </c>
      <c r="J912" s="62">
        <v>130</v>
      </c>
      <c r="K912" s="12" t="s">
        <v>501</v>
      </c>
      <c r="L912" s="12" t="s">
        <v>216</v>
      </c>
      <c r="M912" s="37">
        <v>1</v>
      </c>
      <c r="N912" s="12">
        <v>2110511</v>
      </c>
      <c r="O912" s="12" t="s">
        <v>502</v>
      </c>
      <c r="P912" s="37" t="s">
        <v>162</v>
      </c>
      <c r="Q912" s="154">
        <v>0</v>
      </c>
      <c r="R912" s="60">
        <v>0</v>
      </c>
      <c r="S912" s="60">
        <f t="shared" ref="S912:S943" si="14">(R912+Q912)*M912</f>
        <v>0</v>
      </c>
      <c r="T912" s="37" t="s">
        <v>145</v>
      </c>
      <c r="U912" s="131" t="s">
        <v>2388</v>
      </c>
      <c r="V912" s="131" t="s">
        <v>503</v>
      </c>
      <c r="W912" s="131" t="s">
        <v>504</v>
      </c>
      <c r="X912" s="217"/>
    </row>
    <row r="913" spans="1:24" ht="85.5" hidden="1">
      <c r="A913" s="37" t="s">
        <v>158</v>
      </c>
      <c r="B913" s="37" t="s">
        <v>498</v>
      </c>
      <c r="C913" s="37" t="s">
        <v>498</v>
      </c>
      <c r="D913" s="37" t="s">
        <v>505</v>
      </c>
      <c r="E913" s="37">
        <v>12</v>
      </c>
      <c r="F913" s="37" t="s">
        <v>506</v>
      </c>
      <c r="G913" s="37" t="s">
        <v>145</v>
      </c>
      <c r="H913" s="37" t="s">
        <v>36</v>
      </c>
      <c r="I913" s="37" t="s">
        <v>46</v>
      </c>
      <c r="J913" s="62">
        <v>150</v>
      </c>
      <c r="K913" s="12" t="s">
        <v>507</v>
      </c>
      <c r="L913" s="12" t="s">
        <v>152</v>
      </c>
      <c r="M913" s="37">
        <v>1</v>
      </c>
      <c r="N913" s="12">
        <v>1568278</v>
      </c>
      <c r="O913" s="12" t="s">
        <v>508</v>
      </c>
      <c r="P913" s="37" t="s">
        <v>162</v>
      </c>
      <c r="Q913" s="60">
        <v>0</v>
      </c>
      <c r="R913" s="60">
        <v>0</v>
      </c>
      <c r="S913" s="60">
        <f t="shared" si="14"/>
        <v>0</v>
      </c>
      <c r="T913" s="37" t="s">
        <v>145</v>
      </c>
      <c r="U913" s="131" t="s">
        <v>2388</v>
      </c>
      <c r="V913" s="131" t="s">
        <v>48</v>
      </c>
      <c r="W913" s="131" t="s">
        <v>188</v>
      </c>
      <c r="X913" s="217"/>
    </row>
    <row r="914" spans="1:24" ht="85.5" hidden="1">
      <c r="A914" s="37" t="s">
        <v>158</v>
      </c>
      <c r="B914" s="37" t="s">
        <v>498</v>
      </c>
      <c r="C914" s="37" t="s">
        <v>498</v>
      </c>
      <c r="D914" s="37" t="s">
        <v>505</v>
      </c>
      <c r="E914" s="37">
        <v>12</v>
      </c>
      <c r="F914" s="37" t="s">
        <v>506</v>
      </c>
      <c r="G914" s="37" t="s">
        <v>145</v>
      </c>
      <c r="H914" s="37" t="s">
        <v>36</v>
      </c>
      <c r="I914" s="37" t="s">
        <v>46</v>
      </c>
      <c r="J914" s="62">
        <v>270</v>
      </c>
      <c r="K914" s="12" t="s">
        <v>509</v>
      </c>
      <c r="L914" s="12" t="s">
        <v>356</v>
      </c>
      <c r="M914" s="37">
        <v>1</v>
      </c>
      <c r="N914" s="12">
        <v>2090964</v>
      </c>
      <c r="O914" s="12" t="s">
        <v>510</v>
      </c>
      <c r="P914" s="37" t="s">
        <v>268</v>
      </c>
      <c r="Q914" s="60">
        <v>0</v>
      </c>
      <c r="R914" s="60">
        <v>0</v>
      </c>
      <c r="S914" s="60">
        <f t="shared" si="14"/>
        <v>0</v>
      </c>
      <c r="T914" s="37" t="s">
        <v>145</v>
      </c>
      <c r="U914" s="131" t="s">
        <v>2388</v>
      </c>
      <c r="V914" s="131" t="s">
        <v>48</v>
      </c>
      <c r="W914" s="131" t="s">
        <v>188</v>
      </c>
      <c r="X914" s="217"/>
    </row>
    <row r="915" spans="1:24" ht="85.5" hidden="1">
      <c r="A915" s="37" t="s">
        <v>158</v>
      </c>
      <c r="B915" s="37" t="s">
        <v>429</v>
      </c>
      <c r="C915" s="37" t="s">
        <v>429</v>
      </c>
      <c r="D915" s="37" t="s">
        <v>430</v>
      </c>
      <c r="E915" s="37">
        <v>15</v>
      </c>
      <c r="F915" s="37" t="s">
        <v>168</v>
      </c>
      <c r="G915" s="37" t="s">
        <v>45</v>
      </c>
      <c r="H915" s="37" t="s">
        <v>36</v>
      </c>
      <c r="I915" s="37" t="s">
        <v>37</v>
      </c>
      <c r="J915" s="62">
        <v>40</v>
      </c>
      <c r="K915" s="201"/>
      <c r="L915" s="201"/>
      <c r="M915" s="37">
        <v>6</v>
      </c>
      <c r="N915" s="201"/>
      <c r="O915" s="201"/>
      <c r="P915" s="37" t="s">
        <v>162</v>
      </c>
      <c r="Q915" s="154">
        <v>0</v>
      </c>
      <c r="R915" s="60">
        <v>0</v>
      </c>
      <c r="S915" s="60">
        <f t="shared" si="14"/>
        <v>0</v>
      </c>
      <c r="T915" s="37" t="s">
        <v>41</v>
      </c>
      <c r="U915" s="131" t="s">
        <v>2267</v>
      </c>
      <c r="V915" s="221" t="s">
        <v>48</v>
      </c>
      <c r="W915" s="221" t="s">
        <v>163</v>
      </c>
      <c r="X915" s="219" t="s">
        <v>50</v>
      </c>
    </row>
    <row r="916" spans="1:24" ht="85.5" hidden="1">
      <c r="A916" s="37" t="s">
        <v>158</v>
      </c>
      <c r="B916" s="37" t="s">
        <v>429</v>
      </c>
      <c r="C916" s="37" t="s">
        <v>429</v>
      </c>
      <c r="D916" s="37" t="s">
        <v>430</v>
      </c>
      <c r="E916" s="37">
        <v>15</v>
      </c>
      <c r="F916" s="37" t="s">
        <v>49</v>
      </c>
      <c r="G916" s="37" t="s">
        <v>45</v>
      </c>
      <c r="H916" s="37" t="s">
        <v>36</v>
      </c>
      <c r="I916" s="37" t="s">
        <v>37</v>
      </c>
      <c r="J916" s="62">
        <v>40</v>
      </c>
      <c r="K916" s="153"/>
      <c r="L916" s="153"/>
      <c r="M916" s="37">
        <v>6</v>
      </c>
      <c r="N916" s="153"/>
      <c r="O916" s="153"/>
      <c r="P916" s="37" t="s">
        <v>162</v>
      </c>
      <c r="Q916" s="154">
        <v>0</v>
      </c>
      <c r="R916" s="60">
        <v>0</v>
      </c>
      <c r="S916" s="60">
        <f t="shared" si="14"/>
        <v>0</v>
      </c>
      <c r="T916" s="37" t="s">
        <v>41</v>
      </c>
      <c r="U916" s="131" t="s">
        <v>2267</v>
      </c>
      <c r="V916" s="131" t="s">
        <v>48</v>
      </c>
      <c r="W916" s="131" t="s">
        <v>49</v>
      </c>
      <c r="X916" s="219" t="s">
        <v>50</v>
      </c>
    </row>
    <row r="917" spans="1:24" ht="114" hidden="1">
      <c r="A917" s="37" t="s">
        <v>158</v>
      </c>
      <c r="B917" s="37" t="s">
        <v>429</v>
      </c>
      <c r="C917" s="37" t="s">
        <v>429</v>
      </c>
      <c r="D917" s="37" t="s">
        <v>431</v>
      </c>
      <c r="E917" s="37">
        <v>15</v>
      </c>
      <c r="F917" s="37" t="s">
        <v>432</v>
      </c>
      <c r="G917" s="37" t="s">
        <v>145</v>
      </c>
      <c r="H917" s="37" t="s">
        <v>36</v>
      </c>
      <c r="I917" s="37" t="s">
        <v>46</v>
      </c>
      <c r="J917" s="62">
        <v>100</v>
      </c>
      <c r="K917" s="12" t="s">
        <v>433</v>
      </c>
      <c r="L917" s="12" t="s">
        <v>272</v>
      </c>
      <c r="M917" s="37">
        <v>1</v>
      </c>
      <c r="N917" s="37">
        <v>1492168</v>
      </c>
      <c r="O917" s="37" t="s">
        <v>434</v>
      </c>
      <c r="P917" s="37" t="s">
        <v>162</v>
      </c>
      <c r="Q917" s="60">
        <v>0</v>
      </c>
      <c r="R917" s="60">
        <v>0</v>
      </c>
      <c r="S917" s="60">
        <f t="shared" si="14"/>
        <v>0</v>
      </c>
      <c r="T917" s="37" t="s">
        <v>145</v>
      </c>
      <c r="U917" s="37" t="s">
        <v>2381</v>
      </c>
      <c r="V917" s="131" t="s">
        <v>176</v>
      </c>
      <c r="W917" s="216" t="s">
        <v>177</v>
      </c>
      <c r="X917" s="217"/>
    </row>
    <row r="918" spans="1:24" ht="114" hidden="1">
      <c r="A918" s="37" t="s">
        <v>158</v>
      </c>
      <c r="B918" s="37" t="s">
        <v>429</v>
      </c>
      <c r="C918" s="37" t="s">
        <v>429</v>
      </c>
      <c r="D918" s="37" t="s">
        <v>431</v>
      </c>
      <c r="E918" s="37">
        <v>15</v>
      </c>
      <c r="F918" s="37" t="s">
        <v>435</v>
      </c>
      <c r="G918" s="37" t="s">
        <v>145</v>
      </c>
      <c r="H918" s="37" t="s">
        <v>36</v>
      </c>
      <c r="I918" s="37" t="s">
        <v>46</v>
      </c>
      <c r="J918" s="62">
        <v>100</v>
      </c>
      <c r="K918" s="12" t="s">
        <v>436</v>
      </c>
      <c r="L918" s="12" t="s">
        <v>216</v>
      </c>
      <c r="M918" s="37">
        <v>1</v>
      </c>
      <c r="N918" s="37">
        <v>1222297</v>
      </c>
      <c r="O918" s="37" t="s">
        <v>437</v>
      </c>
      <c r="P918" s="37" t="s">
        <v>162</v>
      </c>
      <c r="Q918" s="60">
        <v>0</v>
      </c>
      <c r="R918" s="60">
        <v>0</v>
      </c>
      <c r="S918" s="60">
        <f t="shared" si="14"/>
        <v>0</v>
      </c>
      <c r="T918" s="37" t="s">
        <v>145</v>
      </c>
      <c r="U918" s="37"/>
      <c r="V918" s="131" t="s">
        <v>148</v>
      </c>
      <c r="W918" s="131" t="s">
        <v>157</v>
      </c>
      <c r="X918" s="217"/>
    </row>
    <row r="919" spans="1:24" ht="114" hidden="1">
      <c r="A919" s="37" t="s">
        <v>158</v>
      </c>
      <c r="B919" s="37" t="s">
        <v>498</v>
      </c>
      <c r="C919" s="37" t="s">
        <v>498</v>
      </c>
      <c r="D919" s="37" t="s">
        <v>511</v>
      </c>
      <c r="E919" s="37">
        <v>16</v>
      </c>
      <c r="F919" s="37" t="s">
        <v>512</v>
      </c>
      <c r="G919" s="37" t="s">
        <v>145</v>
      </c>
      <c r="H919" s="37" t="s">
        <v>36</v>
      </c>
      <c r="I919" s="37" t="s">
        <v>46</v>
      </c>
      <c r="J919" s="62">
        <v>30</v>
      </c>
      <c r="K919" s="12" t="s">
        <v>507</v>
      </c>
      <c r="L919" s="12" t="s">
        <v>152</v>
      </c>
      <c r="M919" s="37">
        <v>1</v>
      </c>
      <c r="N919" s="37">
        <v>1568278</v>
      </c>
      <c r="O919" s="37" t="s">
        <v>508</v>
      </c>
      <c r="P919" s="37" t="s">
        <v>162</v>
      </c>
      <c r="Q919" s="60">
        <v>0</v>
      </c>
      <c r="R919" s="60">
        <v>0</v>
      </c>
      <c r="S919" s="60">
        <f t="shared" si="14"/>
        <v>0</v>
      </c>
      <c r="T919" s="37" t="s">
        <v>145</v>
      </c>
      <c r="U919" s="131" t="s">
        <v>2388</v>
      </c>
      <c r="V919" s="131" t="s">
        <v>48</v>
      </c>
      <c r="W919" s="216" t="s">
        <v>188</v>
      </c>
      <c r="X919" s="217"/>
    </row>
    <row r="920" spans="1:24" ht="114" hidden="1">
      <c r="A920" s="37" t="s">
        <v>158</v>
      </c>
      <c r="B920" s="37" t="s">
        <v>429</v>
      </c>
      <c r="C920" s="37" t="s">
        <v>429</v>
      </c>
      <c r="D920" s="37" t="s">
        <v>431</v>
      </c>
      <c r="E920" s="37">
        <v>15</v>
      </c>
      <c r="F920" s="37" t="s">
        <v>438</v>
      </c>
      <c r="G920" s="37" t="s">
        <v>145</v>
      </c>
      <c r="H920" s="37" t="s">
        <v>36</v>
      </c>
      <c r="I920" s="37" t="s">
        <v>46</v>
      </c>
      <c r="J920" s="62">
        <v>10</v>
      </c>
      <c r="K920" s="12" t="s">
        <v>433</v>
      </c>
      <c r="L920" s="12" t="s">
        <v>272</v>
      </c>
      <c r="M920" s="37">
        <v>1</v>
      </c>
      <c r="N920" s="37">
        <v>1491218</v>
      </c>
      <c r="O920" s="37" t="s">
        <v>439</v>
      </c>
      <c r="P920" s="37" t="s">
        <v>162</v>
      </c>
      <c r="Q920" s="60">
        <v>0</v>
      </c>
      <c r="R920" s="60">
        <v>0</v>
      </c>
      <c r="S920" s="60">
        <f t="shared" si="14"/>
        <v>0</v>
      </c>
      <c r="T920" s="37" t="s">
        <v>145</v>
      </c>
      <c r="U920" s="131" t="s">
        <v>2389</v>
      </c>
      <c r="V920" s="131" t="s">
        <v>201</v>
      </c>
      <c r="W920" s="131" t="s">
        <v>202</v>
      </c>
      <c r="X920" s="217"/>
    </row>
    <row r="921" spans="1:24" ht="114" hidden="1">
      <c r="A921" s="37" t="s">
        <v>158</v>
      </c>
      <c r="B921" s="37" t="s">
        <v>429</v>
      </c>
      <c r="C921" s="37" t="s">
        <v>429</v>
      </c>
      <c r="D921" s="37" t="s">
        <v>431</v>
      </c>
      <c r="E921" s="37">
        <v>15</v>
      </c>
      <c r="F921" s="37" t="s">
        <v>438</v>
      </c>
      <c r="G921" s="37" t="s">
        <v>145</v>
      </c>
      <c r="H921" s="37" t="s">
        <v>36</v>
      </c>
      <c r="I921" s="37" t="s">
        <v>46</v>
      </c>
      <c r="J921" s="62">
        <v>250</v>
      </c>
      <c r="K921" s="12" t="s">
        <v>433</v>
      </c>
      <c r="L921" s="12" t="s">
        <v>272</v>
      </c>
      <c r="M921" s="37">
        <v>1</v>
      </c>
      <c r="N921" s="37">
        <v>1492981</v>
      </c>
      <c r="O921" s="37" t="s">
        <v>440</v>
      </c>
      <c r="P921" s="37" t="s">
        <v>162</v>
      </c>
      <c r="Q921" s="60">
        <v>0</v>
      </c>
      <c r="R921" s="60">
        <v>0</v>
      </c>
      <c r="S921" s="60">
        <f t="shared" si="14"/>
        <v>0</v>
      </c>
      <c r="T921" s="37" t="s">
        <v>145</v>
      </c>
      <c r="U921" s="131" t="s">
        <v>2389</v>
      </c>
      <c r="V921" s="131" t="s">
        <v>201</v>
      </c>
      <c r="W921" s="131" t="s">
        <v>202</v>
      </c>
      <c r="X921" s="217"/>
    </row>
    <row r="922" spans="1:24" ht="85.5" hidden="1">
      <c r="A922" s="37" t="s">
        <v>158</v>
      </c>
      <c r="B922" s="37" t="s">
        <v>429</v>
      </c>
      <c r="C922" s="37" t="s">
        <v>429</v>
      </c>
      <c r="D922" s="37" t="s">
        <v>362</v>
      </c>
      <c r="E922" s="37">
        <v>15</v>
      </c>
      <c r="F922" s="37" t="s">
        <v>438</v>
      </c>
      <c r="G922" s="37" t="s">
        <v>145</v>
      </c>
      <c r="H922" s="37" t="s">
        <v>36</v>
      </c>
      <c r="I922" s="37" t="s">
        <v>46</v>
      </c>
      <c r="J922" s="62">
        <v>100</v>
      </c>
      <c r="K922" s="12" t="s">
        <v>436</v>
      </c>
      <c r="L922" s="12" t="s">
        <v>216</v>
      </c>
      <c r="M922" s="37">
        <v>1</v>
      </c>
      <c r="N922" s="37">
        <v>1222297</v>
      </c>
      <c r="O922" s="37" t="s">
        <v>437</v>
      </c>
      <c r="P922" s="37" t="s">
        <v>162</v>
      </c>
      <c r="Q922" s="60">
        <v>0</v>
      </c>
      <c r="R922" s="60">
        <v>0</v>
      </c>
      <c r="S922" s="60">
        <f t="shared" si="14"/>
        <v>0</v>
      </c>
      <c r="T922" s="37" t="s">
        <v>145</v>
      </c>
      <c r="U922" s="131" t="s">
        <v>2389</v>
      </c>
      <c r="V922" s="131" t="s">
        <v>201</v>
      </c>
      <c r="W922" s="131" t="s">
        <v>202</v>
      </c>
      <c r="X922" s="217"/>
    </row>
    <row r="923" spans="1:24" ht="114" hidden="1">
      <c r="A923" s="37" t="s">
        <v>158</v>
      </c>
      <c r="B923" s="37" t="s">
        <v>429</v>
      </c>
      <c r="C923" s="37" t="s">
        <v>429</v>
      </c>
      <c r="D923" s="37" t="s">
        <v>431</v>
      </c>
      <c r="E923" s="37">
        <v>15</v>
      </c>
      <c r="F923" s="37" t="s">
        <v>441</v>
      </c>
      <c r="G923" s="37" t="s">
        <v>145</v>
      </c>
      <c r="H923" s="37" t="s">
        <v>36</v>
      </c>
      <c r="I923" s="37" t="s">
        <v>46</v>
      </c>
      <c r="J923" s="62">
        <v>10</v>
      </c>
      <c r="K923" s="12" t="s">
        <v>436</v>
      </c>
      <c r="L923" s="12" t="s">
        <v>216</v>
      </c>
      <c r="M923" s="37">
        <v>1</v>
      </c>
      <c r="N923" s="37">
        <v>1222297</v>
      </c>
      <c r="O923" s="37" t="s">
        <v>437</v>
      </c>
      <c r="P923" s="37" t="s">
        <v>162</v>
      </c>
      <c r="Q923" s="60">
        <v>0</v>
      </c>
      <c r="R923" s="60">
        <v>0</v>
      </c>
      <c r="S923" s="60">
        <f t="shared" si="14"/>
        <v>0</v>
      </c>
      <c r="T923" s="37" t="s">
        <v>145</v>
      </c>
      <c r="U923" s="131"/>
      <c r="V923" s="216" t="s">
        <v>56</v>
      </c>
      <c r="W923" s="216" t="s">
        <v>57</v>
      </c>
      <c r="X923" s="217"/>
    </row>
    <row r="924" spans="1:24" ht="114" hidden="1">
      <c r="A924" s="37" t="s">
        <v>158</v>
      </c>
      <c r="B924" s="37" t="s">
        <v>498</v>
      </c>
      <c r="C924" s="37" t="s">
        <v>498</v>
      </c>
      <c r="D924" s="37" t="s">
        <v>513</v>
      </c>
      <c r="E924" s="37">
        <v>15</v>
      </c>
      <c r="F924" s="37" t="s">
        <v>514</v>
      </c>
      <c r="G924" s="37" t="s">
        <v>35</v>
      </c>
      <c r="H924" s="37" t="s">
        <v>36</v>
      </c>
      <c r="I924" s="37" t="s">
        <v>46</v>
      </c>
      <c r="J924" s="62">
        <v>30</v>
      </c>
      <c r="K924" s="62" t="s">
        <v>515</v>
      </c>
      <c r="L924" s="201"/>
      <c r="M924" s="37">
        <v>1</v>
      </c>
      <c r="N924" s="37">
        <v>1914787</v>
      </c>
      <c r="O924" s="37" t="s">
        <v>516</v>
      </c>
      <c r="P924" s="37" t="s">
        <v>40</v>
      </c>
      <c r="Q924" s="154">
        <v>0</v>
      </c>
      <c r="R924" s="60">
        <v>0</v>
      </c>
      <c r="S924" s="60">
        <f t="shared" si="14"/>
        <v>0</v>
      </c>
      <c r="T924" s="37" t="s">
        <v>41</v>
      </c>
      <c r="U924" s="131" t="s">
        <v>2524</v>
      </c>
      <c r="V924" s="131" t="s">
        <v>92</v>
      </c>
      <c r="W924" s="216" t="s">
        <v>517</v>
      </c>
      <c r="X924" s="217"/>
    </row>
    <row r="925" spans="1:24" ht="156.75" hidden="1">
      <c r="A925" s="37" t="s">
        <v>158</v>
      </c>
      <c r="B925" s="37" t="s">
        <v>498</v>
      </c>
      <c r="C925" s="37" t="s">
        <v>498</v>
      </c>
      <c r="D925" s="37" t="s">
        <v>518</v>
      </c>
      <c r="E925" s="37">
        <v>12</v>
      </c>
      <c r="F925" s="37" t="s">
        <v>519</v>
      </c>
      <c r="G925" s="37" t="s">
        <v>145</v>
      </c>
      <c r="H925" s="37" t="s">
        <v>36</v>
      </c>
      <c r="I925" s="37" t="s">
        <v>37</v>
      </c>
      <c r="J925" s="62">
        <v>30</v>
      </c>
      <c r="K925" s="62" t="s">
        <v>520</v>
      </c>
      <c r="L925" s="201" t="s">
        <v>224</v>
      </c>
      <c r="M925" s="37">
        <v>1</v>
      </c>
      <c r="N925" s="37">
        <v>2110511</v>
      </c>
      <c r="O925" s="37" t="s">
        <v>502</v>
      </c>
      <c r="P925" s="37" t="s">
        <v>162</v>
      </c>
      <c r="Q925" s="60">
        <v>0</v>
      </c>
      <c r="R925" s="60">
        <v>0</v>
      </c>
      <c r="S925" s="60">
        <f t="shared" si="14"/>
        <v>0</v>
      </c>
      <c r="T925" s="37" t="s">
        <v>145</v>
      </c>
      <c r="U925" s="131" t="s">
        <v>2388</v>
      </c>
      <c r="V925" s="131" t="s">
        <v>235</v>
      </c>
      <c r="W925" s="216" t="s">
        <v>236</v>
      </c>
      <c r="X925" s="217"/>
    </row>
    <row r="926" spans="1:24" ht="156.75" hidden="1">
      <c r="A926" s="37" t="s">
        <v>158</v>
      </c>
      <c r="B926" s="37" t="s">
        <v>498</v>
      </c>
      <c r="C926" s="37" t="s">
        <v>498</v>
      </c>
      <c r="D926" s="37" t="s">
        <v>518</v>
      </c>
      <c r="E926" s="37">
        <v>12</v>
      </c>
      <c r="F926" s="37" t="s">
        <v>442</v>
      </c>
      <c r="G926" s="37" t="s">
        <v>35</v>
      </c>
      <c r="H926" s="37" t="s">
        <v>36</v>
      </c>
      <c r="I926" s="37" t="s">
        <v>37</v>
      </c>
      <c r="J926" s="62">
        <v>80</v>
      </c>
      <c r="K926" s="62" t="s">
        <v>521</v>
      </c>
      <c r="L926" s="201"/>
      <c r="M926" s="37">
        <v>1</v>
      </c>
      <c r="N926" s="37">
        <v>1441282</v>
      </c>
      <c r="O926" s="37" t="s">
        <v>522</v>
      </c>
      <c r="P926" s="37" t="s">
        <v>162</v>
      </c>
      <c r="Q926" s="60">
        <v>5550</v>
      </c>
      <c r="R926" s="60">
        <v>0</v>
      </c>
      <c r="S926" s="60">
        <f t="shared" si="14"/>
        <v>5550</v>
      </c>
      <c r="T926" s="37" t="s">
        <v>235</v>
      </c>
      <c r="U926" s="131" t="s">
        <v>2391</v>
      </c>
      <c r="V926" s="131" t="s">
        <v>235</v>
      </c>
      <c r="W926" s="216" t="s">
        <v>236</v>
      </c>
      <c r="X926" s="217"/>
    </row>
    <row r="927" spans="1:24" ht="156.75" hidden="1">
      <c r="A927" s="37" t="s">
        <v>158</v>
      </c>
      <c r="B927" s="37" t="s">
        <v>498</v>
      </c>
      <c r="C927" s="37" t="s">
        <v>498</v>
      </c>
      <c r="D927" s="37" t="s">
        <v>518</v>
      </c>
      <c r="E927" s="37">
        <v>12</v>
      </c>
      <c r="F927" s="37" t="s">
        <v>442</v>
      </c>
      <c r="G927" s="37" t="s">
        <v>145</v>
      </c>
      <c r="H927" s="37" t="s">
        <v>36</v>
      </c>
      <c r="I927" s="37" t="s">
        <v>91</v>
      </c>
      <c r="J927" s="62">
        <v>30</v>
      </c>
      <c r="K927" s="62" t="s">
        <v>507</v>
      </c>
      <c r="L927" s="201" t="s">
        <v>152</v>
      </c>
      <c r="M927" s="37">
        <v>1</v>
      </c>
      <c r="N927" s="37">
        <v>1568278</v>
      </c>
      <c r="O927" s="37" t="s">
        <v>508</v>
      </c>
      <c r="P927" s="37" t="s">
        <v>162</v>
      </c>
      <c r="Q927" s="60">
        <v>0</v>
      </c>
      <c r="R927" s="60">
        <v>0</v>
      </c>
      <c r="S927" s="60">
        <f t="shared" si="14"/>
        <v>0</v>
      </c>
      <c r="T927" s="37" t="s">
        <v>145</v>
      </c>
      <c r="U927" s="131" t="s">
        <v>2388</v>
      </c>
      <c r="V927" s="131" t="s">
        <v>235</v>
      </c>
      <c r="W927" s="216" t="s">
        <v>236</v>
      </c>
      <c r="X927" s="217"/>
    </row>
    <row r="928" spans="1:24" ht="85.5" hidden="1">
      <c r="A928" s="37" t="s">
        <v>158</v>
      </c>
      <c r="B928" s="37" t="s">
        <v>429</v>
      </c>
      <c r="C928" s="37" t="s">
        <v>429</v>
      </c>
      <c r="D928" s="37" t="s">
        <v>362</v>
      </c>
      <c r="E928" s="37">
        <v>15</v>
      </c>
      <c r="F928" s="37" t="s">
        <v>442</v>
      </c>
      <c r="G928" s="37" t="s">
        <v>35</v>
      </c>
      <c r="H928" s="37" t="s">
        <v>36</v>
      </c>
      <c r="I928" s="37" t="s">
        <v>37</v>
      </c>
      <c r="J928" s="62">
        <v>430</v>
      </c>
      <c r="K928" s="62" t="s">
        <v>443</v>
      </c>
      <c r="L928" s="201"/>
      <c r="M928" s="37">
        <v>1</v>
      </c>
      <c r="N928" s="37">
        <v>1491218</v>
      </c>
      <c r="O928" s="37" t="s">
        <v>439</v>
      </c>
      <c r="P928" s="37" t="s">
        <v>162</v>
      </c>
      <c r="Q928" s="154">
        <v>1680</v>
      </c>
      <c r="R928" s="60">
        <v>0</v>
      </c>
      <c r="S928" s="60">
        <f t="shared" si="14"/>
        <v>1680</v>
      </c>
      <c r="T928" s="37" t="s">
        <v>235</v>
      </c>
      <c r="U928" s="131" t="s">
        <v>2391</v>
      </c>
      <c r="V928" s="131" t="s">
        <v>235</v>
      </c>
      <c r="W928" s="216" t="s">
        <v>236</v>
      </c>
      <c r="X928" s="217"/>
    </row>
    <row r="929" spans="1:24" ht="85.5" hidden="1">
      <c r="A929" s="37" t="s">
        <v>158</v>
      </c>
      <c r="B929" s="37" t="s">
        <v>429</v>
      </c>
      <c r="C929" s="37" t="s">
        <v>429</v>
      </c>
      <c r="D929" s="37" t="s">
        <v>362</v>
      </c>
      <c r="E929" s="37">
        <v>15</v>
      </c>
      <c r="F929" s="37" t="s">
        <v>442</v>
      </c>
      <c r="G929" s="37" t="s">
        <v>35</v>
      </c>
      <c r="H929" s="37" t="s">
        <v>36</v>
      </c>
      <c r="I929" s="37" t="s">
        <v>37</v>
      </c>
      <c r="J929" s="62">
        <v>430</v>
      </c>
      <c r="K929" s="62" t="s">
        <v>443</v>
      </c>
      <c r="L929" s="201"/>
      <c r="M929" s="37">
        <v>1</v>
      </c>
      <c r="N929" s="37">
        <v>1492981</v>
      </c>
      <c r="O929" s="37" t="s">
        <v>440</v>
      </c>
      <c r="P929" s="37" t="s">
        <v>162</v>
      </c>
      <c r="Q929" s="154">
        <v>1680</v>
      </c>
      <c r="R929" s="60">
        <v>0</v>
      </c>
      <c r="S929" s="60">
        <f t="shared" si="14"/>
        <v>1680</v>
      </c>
      <c r="T929" s="37" t="s">
        <v>235</v>
      </c>
      <c r="U929" s="131" t="s">
        <v>2391</v>
      </c>
      <c r="V929" s="131" t="s">
        <v>235</v>
      </c>
      <c r="W929" s="216" t="s">
        <v>236</v>
      </c>
      <c r="X929" s="217"/>
    </row>
    <row r="930" spans="1:24" ht="85.5" hidden="1">
      <c r="A930" s="37" t="s">
        <v>158</v>
      </c>
      <c r="B930" s="37" t="s">
        <v>429</v>
      </c>
      <c r="C930" s="37" t="s">
        <v>429</v>
      </c>
      <c r="D930" s="37" t="s">
        <v>362</v>
      </c>
      <c r="E930" s="37">
        <v>15</v>
      </c>
      <c r="F930" s="37" t="s">
        <v>444</v>
      </c>
      <c r="G930" s="37" t="s">
        <v>145</v>
      </c>
      <c r="H930" s="37" t="s">
        <v>36</v>
      </c>
      <c r="I930" s="37" t="s">
        <v>46</v>
      </c>
      <c r="J930" s="62">
        <v>20</v>
      </c>
      <c r="K930" s="62" t="s">
        <v>436</v>
      </c>
      <c r="L930" s="201" t="s">
        <v>216</v>
      </c>
      <c r="M930" s="37">
        <v>1</v>
      </c>
      <c r="N930" s="37">
        <v>1222297</v>
      </c>
      <c r="O930" s="37" t="s">
        <v>437</v>
      </c>
      <c r="P930" s="37" t="s">
        <v>162</v>
      </c>
      <c r="Q930" s="60">
        <v>0</v>
      </c>
      <c r="R930" s="60">
        <v>0</v>
      </c>
      <c r="S930" s="60">
        <f t="shared" si="14"/>
        <v>0</v>
      </c>
      <c r="T930" s="37" t="s">
        <v>145</v>
      </c>
      <c r="U930" s="131"/>
      <c r="V930" s="131" t="s">
        <v>243</v>
      </c>
      <c r="W930" s="216" t="s">
        <v>244</v>
      </c>
      <c r="X930" s="217"/>
    </row>
    <row r="931" spans="1:24" ht="85.5" hidden="1">
      <c r="A931" s="37" t="s">
        <v>158</v>
      </c>
      <c r="B931" s="37" t="s">
        <v>429</v>
      </c>
      <c r="C931" s="37" t="s">
        <v>429</v>
      </c>
      <c r="D931" s="37" t="s">
        <v>445</v>
      </c>
      <c r="E931" s="37">
        <v>15</v>
      </c>
      <c r="F931" s="37" t="s">
        <v>446</v>
      </c>
      <c r="G931" s="37" t="s">
        <v>35</v>
      </c>
      <c r="H931" s="37" t="s">
        <v>36</v>
      </c>
      <c r="I931" s="37" t="s">
        <v>37</v>
      </c>
      <c r="J931" s="62">
        <v>720</v>
      </c>
      <c r="K931" s="62" t="s">
        <v>447</v>
      </c>
      <c r="L931" s="201"/>
      <c r="M931" s="37">
        <v>1</v>
      </c>
      <c r="N931" s="37">
        <v>1492148</v>
      </c>
      <c r="O931" s="37" t="s">
        <v>448</v>
      </c>
      <c r="P931" s="37" t="s">
        <v>162</v>
      </c>
      <c r="Q931" s="154">
        <v>0</v>
      </c>
      <c r="R931" s="60">
        <v>0</v>
      </c>
      <c r="S931" s="60">
        <f t="shared" si="14"/>
        <v>0</v>
      </c>
      <c r="T931" s="37" t="s">
        <v>228</v>
      </c>
      <c r="U931" s="131" t="s">
        <v>2392</v>
      </c>
      <c r="V931" s="131" t="s">
        <v>63</v>
      </c>
      <c r="W931" s="216" t="s">
        <v>449</v>
      </c>
      <c r="X931" s="217"/>
    </row>
    <row r="932" spans="1:24" ht="85.5">
      <c r="A932" s="37" t="s">
        <v>158</v>
      </c>
      <c r="B932" s="37" t="s">
        <v>429</v>
      </c>
      <c r="C932" s="37" t="s">
        <v>429</v>
      </c>
      <c r="D932" s="37" t="s">
        <v>445</v>
      </c>
      <c r="E932" s="37">
        <v>15</v>
      </c>
      <c r="F932" s="37" t="s">
        <v>450</v>
      </c>
      <c r="G932" s="37" t="s">
        <v>145</v>
      </c>
      <c r="H932" s="37" t="s">
        <v>36</v>
      </c>
      <c r="I932" s="37" t="s">
        <v>46</v>
      </c>
      <c r="J932" s="62">
        <v>140</v>
      </c>
      <c r="K932" s="62" t="s">
        <v>433</v>
      </c>
      <c r="L932" s="201" t="s">
        <v>272</v>
      </c>
      <c r="M932" s="37">
        <v>1</v>
      </c>
      <c r="N932" s="37">
        <v>1492981</v>
      </c>
      <c r="O932" s="37" t="s">
        <v>440</v>
      </c>
      <c r="P932" s="37" t="s">
        <v>162</v>
      </c>
      <c r="Q932" s="60">
        <v>0</v>
      </c>
      <c r="R932" s="60">
        <v>0</v>
      </c>
      <c r="S932" s="60">
        <f t="shared" si="14"/>
        <v>0</v>
      </c>
      <c r="T932" s="37" t="s">
        <v>145</v>
      </c>
      <c r="U932" s="131" t="s">
        <v>995</v>
      </c>
      <c r="V932" s="210" t="s">
        <v>148</v>
      </c>
      <c r="W932" s="216" t="s">
        <v>225</v>
      </c>
      <c r="X932" s="217"/>
    </row>
    <row r="933" spans="1:24" ht="156.75" hidden="1">
      <c r="A933" s="37" t="s">
        <v>158</v>
      </c>
      <c r="B933" s="37" t="s">
        <v>498</v>
      </c>
      <c r="C933" s="37" t="s">
        <v>498</v>
      </c>
      <c r="D933" s="37" t="s">
        <v>518</v>
      </c>
      <c r="E933" s="37">
        <v>12</v>
      </c>
      <c r="F933" s="37" t="s">
        <v>523</v>
      </c>
      <c r="G933" s="37" t="s">
        <v>35</v>
      </c>
      <c r="H933" s="37" t="s">
        <v>36</v>
      </c>
      <c r="I933" s="37" t="s">
        <v>37</v>
      </c>
      <c r="J933" s="62">
        <v>80</v>
      </c>
      <c r="K933" s="62" t="s">
        <v>521</v>
      </c>
      <c r="L933" s="201"/>
      <c r="M933" s="37">
        <v>1</v>
      </c>
      <c r="N933" s="37">
        <v>1493291</v>
      </c>
      <c r="O933" s="37" t="s">
        <v>524</v>
      </c>
      <c r="P933" s="37" t="s">
        <v>162</v>
      </c>
      <c r="Q933" s="60">
        <v>2350</v>
      </c>
      <c r="R933" s="60">
        <v>0</v>
      </c>
      <c r="S933" s="60">
        <f t="shared" si="14"/>
        <v>2350</v>
      </c>
      <c r="T933" s="37" t="s">
        <v>235</v>
      </c>
      <c r="U933" s="131" t="s">
        <v>2391</v>
      </c>
      <c r="V933" s="131" t="s">
        <v>235</v>
      </c>
      <c r="W933" s="216" t="s">
        <v>236</v>
      </c>
      <c r="X933" s="217"/>
    </row>
    <row r="934" spans="1:24" ht="114" hidden="1">
      <c r="A934" s="37" t="s">
        <v>158</v>
      </c>
      <c r="B934" s="37" t="s">
        <v>429</v>
      </c>
      <c r="C934" s="37" t="s">
        <v>429</v>
      </c>
      <c r="D934" s="37" t="s">
        <v>431</v>
      </c>
      <c r="E934" s="37">
        <v>15</v>
      </c>
      <c r="F934" s="37" t="s">
        <v>229</v>
      </c>
      <c r="G934" s="37" t="s">
        <v>145</v>
      </c>
      <c r="H934" s="37" t="s">
        <v>36</v>
      </c>
      <c r="I934" s="37" t="s">
        <v>46</v>
      </c>
      <c r="J934" s="62">
        <v>20</v>
      </c>
      <c r="K934" s="62" t="s">
        <v>436</v>
      </c>
      <c r="L934" s="62" t="s">
        <v>216</v>
      </c>
      <c r="M934" s="37">
        <v>1</v>
      </c>
      <c r="N934" s="37">
        <v>1222297</v>
      </c>
      <c r="O934" s="37" t="s">
        <v>437</v>
      </c>
      <c r="P934" s="37" t="s">
        <v>162</v>
      </c>
      <c r="Q934" s="60">
        <v>0</v>
      </c>
      <c r="R934" s="60">
        <v>0</v>
      </c>
      <c r="S934" s="60">
        <f t="shared" si="14"/>
        <v>0</v>
      </c>
      <c r="T934" s="37" t="s">
        <v>145</v>
      </c>
      <c r="U934" s="131" t="s">
        <v>2393</v>
      </c>
      <c r="V934" s="216" t="s">
        <v>230</v>
      </c>
      <c r="W934" s="216" t="s">
        <v>231</v>
      </c>
      <c r="X934" s="217"/>
    </row>
    <row r="935" spans="1:24" ht="114" hidden="1">
      <c r="A935" s="37" t="s">
        <v>158</v>
      </c>
      <c r="B935" s="37" t="s">
        <v>429</v>
      </c>
      <c r="C935" s="37" t="s">
        <v>429</v>
      </c>
      <c r="D935" s="37" t="s">
        <v>431</v>
      </c>
      <c r="E935" s="37">
        <v>15</v>
      </c>
      <c r="F935" s="56" t="s">
        <v>451</v>
      </c>
      <c r="G935" s="37" t="s">
        <v>145</v>
      </c>
      <c r="H935" s="37" t="s">
        <v>36</v>
      </c>
      <c r="I935" s="37" t="s">
        <v>46</v>
      </c>
      <c r="J935" s="62">
        <v>200</v>
      </c>
      <c r="K935" s="62" t="s">
        <v>433</v>
      </c>
      <c r="L935" s="62" t="s">
        <v>272</v>
      </c>
      <c r="M935" s="37">
        <v>1</v>
      </c>
      <c r="N935" s="37">
        <v>1492168</v>
      </c>
      <c r="O935" s="37" t="s">
        <v>434</v>
      </c>
      <c r="P935" s="37" t="s">
        <v>162</v>
      </c>
      <c r="Q935" s="60">
        <v>0</v>
      </c>
      <c r="R935" s="60">
        <v>0</v>
      </c>
      <c r="S935" s="60">
        <f t="shared" si="14"/>
        <v>0</v>
      </c>
      <c r="T935" s="37" t="s">
        <v>145</v>
      </c>
      <c r="U935" s="299"/>
      <c r="V935" s="210" t="s">
        <v>48</v>
      </c>
      <c r="W935" s="131" t="s">
        <v>274</v>
      </c>
      <c r="X935" s="217"/>
    </row>
    <row r="936" spans="1:24" ht="85.5" hidden="1">
      <c r="A936" s="37" t="s">
        <v>158</v>
      </c>
      <c r="B936" s="37" t="s">
        <v>429</v>
      </c>
      <c r="C936" s="37" t="s">
        <v>429</v>
      </c>
      <c r="D936" s="37" t="s">
        <v>362</v>
      </c>
      <c r="E936" s="37">
        <v>15</v>
      </c>
      <c r="F936" s="37" t="s">
        <v>452</v>
      </c>
      <c r="G936" s="37" t="s">
        <v>145</v>
      </c>
      <c r="H936" s="37" t="s">
        <v>36</v>
      </c>
      <c r="I936" s="37" t="s">
        <v>46</v>
      </c>
      <c r="J936" s="62">
        <v>20</v>
      </c>
      <c r="K936" s="62" t="s">
        <v>436</v>
      </c>
      <c r="L936" s="62" t="s">
        <v>216</v>
      </c>
      <c r="M936" s="37">
        <v>1</v>
      </c>
      <c r="N936" s="37">
        <v>1222297</v>
      </c>
      <c r="O936" s="37" t="s">
        <v>437</v>
      </c>
      <c r="P936" s="37" t="s">
        <v>162</v>
      </c>
      <c r="Q936" s="60">
        <v>0</v>
      </c>
      <c r="R936" s="60">
        <v>0</v>
      </c>
      <c r="S936" s="60">
        <f t="shared" si="14"/>
        <v>0</v>
      </c>
      <c r="T936" s="37" t="s">
        <v>145</v>
      </c>
      <c r="U936" s="299"/>
      <c r="V936" s="131" t="s">
        <v>48</v>
      </c>
      <c r="W936" s="131" t="s">
        <v>69</v>
      </c>
      <c r="X936" s="217"/>
    </row>
    <row r="937" spans="1:24" ht="85.5" hidden="1">
      <c r="A937" s="37" t="s">
        <v>158</v>
      </c>
      <c r="B937" s="37" t="s">
        <v>429</v>
      </c>
      <c r="C937" s="37" t="s">
        <v>429</v>
      </c>
      <c r="D937" s="37" t="s">
        <v>362</v>
      </c>
      <c r="E937" s="37">
        <v>15</v>
      </c>
      <c r="F937" s="37" t="s">
        <v>453</v>
      </c>
      <c r="G937" s="37" t="s">
        <v>145</v>
      </c>
      <c r="H937" s="37" t="s">
        <v>36</v>
      </c>
      <c r="I937" s="37" t="s">
        <v>46</v>
      </c>
      <c r="J937" s="62">
        <v>50</v>
      </c>
      <c r="K937" s="62" t="s">
        <v>436</v>
      </c>
      <c r="L937" s="62" t="s">
        <v>216</v>
      </c>
      <c r="M937" s="37">
        <v>1</v>
      </c>
      <c r="N937" s="37">
        <v>1222297</v>
      </c>
      <c r="O937" s="37" t="s">
        <v>437</v>
      </c>
      <c r="P937" s="37" t="s">
        <v>162</v>
      </c>
      <c r="Q937" s="60">
        <v>0</v>
      </c>
      <c r="R937" s="60">
        <v>0</v>
      </c>
      <c r="S937" s="60">
        <f t="shared" si="14"/>
        <v>0</v>
      </c>
      <c r="T937" s="37" t="s">
        <v>145</v>
      </c>
      <c r="U937" s="131" t="s">
        <v>2381</v>
      </c>
      <c r="V937" s="220" t="s">
        <v>176</v>
      </c>
      <c r="W937" s="216" t="s">
        <v>254</v>
      </c>
      <c r="X937" s="217"/>
    </row>
    <row r="938" spans="1:24" ht="114" hidden="1">
      <c r="A938" s="37" t="s">
        <v>158</v>
      </c>
      <c r="B938" s="37" t="s">
        <v>429</v>
      </c>
      <c r="C938" s="37" t="s">
        <v>429</v>
      </c>
      <c r="D938" s="37" t="s">
        <v>431</v>
      </c>
      <c r="E938" s="37">
        <v>15</v>
      </c>
      <c r="F938" s="37" t="s">
        <v>454</v>
      </c>
      <c r="G938" s="37" t="s">
        <v>145</v>
      </c>
      <c r="H938" s="37" t="s">
        <v>36</v>
      </c>
      <c r="I938" s="37" t="s">
        <v>46</v>
      </c>
      <c r="J938" s="62">
        <v>20</v>
      </c>
      <c r="K938" s="62" t="s">
        <v>436</v>
      </c>
      <c r="L938" s="62" t="s">
        <v>216</v>
      </c>
      <c r="M938" s="37">
        <v>1</v>
      </c>
      <c r="N938" s="37">
        <v>1222297</v>
      </c>
      <c r="O938" s="37" t="s">
        <v>437</v>
      </c>
      <c r="P938" s="37" t="s">
        <v>162</v>
      </c>
      <c r="Q938" s="60">
        <v>0</v>
      </c>
      <c r="R938" s="60">
        <v>0</v>
      </c>
      <c r="S938" s="60">
        <f t="shared" si="14"/>
        <v>0</v>
      </c>
      <c r="T938" s="37" t="s">
        <v>145</v>
      </c>
      <c r="U938" s="131"/>
      <c r="V938" s="131" t="s">
        <v>48</v>
      </c>
      <c r="W938" s="216" t="s">
        <v>455</v>
      </c>
      <c r="X938" s="217"/>
    </row>
    <row r="939" spans="1:24" ht="114" hidden="1">
      <c r="A939" s="37" t="s">
        <v>158</v>
      </c>
      <c r="B939" s="37" t="s">
        <v>429</v>
      </c>
      <c r="C939" s="37" t="s">
        <v>429</v>
      </c>
      <c r="D939" s="37" t="s">
        <v>431</v>
      </c>
      <c r="E939" s="37">
        <v>15</v>
      </c>
      <c r="F939" s="37" t="s">
        <v>456</v>
      </c>
      <c r="G939" s="37" t="s">
        <v>145</v>
      </c>
      <c r="H939" s="37" t="s">
        <v>36</v>
      </c>
      <c r="I939" s="37" t="s">
        <v>46</v>
      </c>
      <c r="J939" s="62">
        <v>10</v>
      </c>
      <c r="K939" s="62" t="s">
        <v>436</v>
      </c>
      <c r="L939" s="62" t="s">
        <v>216</v>
      </c>
      <c r="M939" s="37">
        <v>1</v>
      </c>
      <c r="N939" s="37">
        <v>1222297</v>
      </c>
      <c r="O939" s="37" t="s">
        <v>437</v>
      </c>
      <c r="P939" s="37" t="s">
        <v>162</v>
      </c>
      <c r="Q939" s="60">
        <v>0</v>
      </c>
      <c r="R939" s="60">
        <v>0</v>
      </c>
      <c r="S939" s="60">
        <f t="shared" si="14"/>
        <v>0</v>
      </c>
      <c r="T939" s="37" t="s">
        <v>145</v>
      </c>
      <c r="U939" s="131"/>
      <c r="V939" s="216" t="s">
        <v>56</v>
      </c>
      <c r="W939" s="216" t="s">
        <v>57</v>
      </c>
      <c r="X939" s="217"/>
    </row>
    <row r="940" spans="1:24" ht="114" hidden="1">
      <c r="A940" s="37" t="s">
        <v>158</v>
      </c>
      <c r="B940" s="37" t="s">
        <v>429</v>
      </c>
      <c r="C940" s="37" t="s">
        <v>429</v>
      </c>
      <c r="D940" s="37" t="s">
        <v>431</v>
      </c>
      <c r="E940" s="37">
        <v>15</v>
      </c>
      <c r="F940" s="37" t="s">
        <v>457</v>
      </c>
      <c r="G940" s="37" t="s">
        <v>145</v>
      </c>
      <c r="H940" s="37" t="s">
        <v>36</v>
      </c>
      <c r="I940" s="37" t="s">
        <v>46</v>
      </c>
      <c r="J940" s="62">
        <v>20</v>
      </c>
      <c r="K940" s="62" t="s">
        <v>436</v>
      </c>
      <c r="L940" s="62" t="s">
        <v>216</v>
      </c>
      <c r="M940" s="37">
        <v>1</v>
      </c>
      <c r="N940" s="37">
        <v>1222297</v>
      </c>
      <c r="O940" s="37" t="s">
        <v>437</v>
      </c>
      <c r="P940" s="37" t="s">
        <v>162</v>
      </c>
      <c r="Q940" s="60">
        <v>0</v>
      </c>
      <c r="R940" s="60">
        <v>0</v>
      </c>
      <c r="S940" s="60">
        <f t="shared" si="14"/>
        <v>0</v>
      </c>
      <c r="T940" s="37" t="s">
        <v>145</v>
      </c>
      <c r="U940" s="131"/>
      <c r="V940" s="131" t="s">
        <v>63</v>
      </c>
      <c r="W940" s="216" t="s">
        <v>64</v>
      </c>
      <c r="X940" s="217"/>
    </row>
    <row r="941" spans="1:24" ht="114" hidden="1">
      <c r="A941" s="37" t="s">
        <v>158</v>
      </c>
      <c r="B941" s="37" t="s">
        <v>429</v>
      </c>
      <c r="C941" s="37" t="s">
        <v>429</v>
      </c>
      <c r="D941" s="37" t="s">
        <v>431</v>
      </c>
      <c r="E941" s="37">
        <v>15</v>
      </c>
      <c r="F941" s="37" t="s">
        <v>458</v>
      </c>
      <c r="G941" s="37" t="s">
        <v>145</v>
      </c>
      <c r="H941" s="37" t="s">
        <v>36</v>
      </c>
      <c r="I941" s="37" t="s">
        <v>46</v>
      </c>
      <c r="J941" s="62">
        <v>100</v>
      </c>
      <c r="K941" s="62" t="s">
        <v>459</v>
      </c>
      <c r="L941" s="62" t="s">
        <v>272</v>
      </c>
      <c r="M941" s="37">
        <v>1</v>
      </c>
      <c r="N941" s="37">
        <v>1492168</v>
      </c>
      <c r="O941" s="37" t="s">
        <v>434</v>
      </c>
      <c r="P941" s="37" t="s">
        <v>162</v>
      </c>
      <c r="Q941" s="60">
        <v>0</v>
      </c>
      <c r="R941" s="60">
        <v>0</v>
      </c>
      <c r="S941" s="60">
        <f t="shared" si="14"/>
        <v>0</v>
      </c>
      <c r="T941" s="37" t="s">
        <v>145</v>
      </c>
      <c r="U941" s="37" t="s">
        <v>2381</v>
      </c>
      <c r="V941" s="37" t="s">
        <v>176</v>
      </c>
      <c r="W941" s="216" t="s">
        <v>460</v>
      </c>
      <c r="X941" s="217"/>
    </row>
    <row r="942" spans="1:24" ht="213.75" hidden="1">
      <c r="A942" s="37" t="s">
        <v>158</v>
      </c>
      <c r="B942" s="37" t="s">
        <v>498</v>
      </c>
      <c r="C942" s="37" t="s">
        <v>498</v>
      </c>
      <c r="D942" s="37" t="s">
        <v>499</v>
      </c>
      <c r="E942" s="37">
        <v>15</v>
      </c>
      <c r="F942" s="37" t="s">
        <v>525</v>
      </c>
      <c r="G942" s="37" t="s">
        <v>145</v>
      </c>
      <c r="H942" s="37" t="s">
        <v>36</v>
      </c>
      <c r="I942" s="37" t="s">
        <v>46</v>
      </c>
      <c r="J942" s="62">
        <v>30</v>
      </c>
      <c r="K942" s="62" t="s">
        <v>501</v>
      </c>
      <c r="L942" s="62" t="s">
        <v>216</v>
      </c>
      <c r="M942" s="37">
        <v>1</v>
      </c>
      <c r="N942" s="37">
        <v>2110511</v>
      </c>
      <c r="O942" s="37" t="s">
        <v>502</v>
      </c>
      <c r="P942" s="37" t="s">
        <v>162</v>
      </c>
      <c r="Q942" s="60">
        <v>0</v>
      </c>
      <c r="R942" s="60">
        <v>0</v>
      </c>
      <c r="S942" s="60">
        <f t="shared" si="14"/>
        <v>0</v>
      </c>
      <c r="T942" s="37" t="s">
        <v>145</v>
      </c>
      <c r="U942" s="37" t="s">
        <v>2388</v>
      </c>
      <c r="V942" s="131" t="s">
        <v>503</v>
      </c>
      <c r="W942" s="216" t="s">
        <v>504</v>
      </c>
      <c r="X942" s="217"/>
    </row>
    <row r="943" spans="1:24" ht="85.5" hidden="1">
      <c r="A943" s="37" t="s">
        <v>158</v>
      </c>
      <c r="B943" s="37" t="s">
        <v>429</v>
      </c>
      <c r="C943" s="37" t="s">
        <v>429</v>
      </c>
      <c r="D943" s="37" t="s">
        <v>362</v>
      </c>
      <c r="E943" s="37">
        <v>15</v>
      </c>
      <c r="F943" s="37" t="s">
        <v>461</v>
      </c>
      <c r="G943" s="37" t="s">
        <v>35</v>
      </c>
      <c r="H943" s="37" t="s">
        <v>265</v>
      </c>
      <c r="I943" s="37" t="s">
        <v>37</v>
      </c>
      <c r="J943" s="62">
        <v>588</v>
      </c>
      <c r="K943" s="37" t="s">
        <v>462</v>
      </c>
      <c r="L943" s="37"/>
      <c r="M943" s="37">
        <v>1</v>
      </c>
      <c r="N943" s="37">
        <v>1493407</v>
      </c>
      <c r="O943" s="37" t="s">
        <v>279</v>
      </c>
      <c r="P943" s="37" t="s">
        <v>162</v>
      </c>
      <c r="Q943" s="60"/>
      <c r="R943" s="60">
        <v>9500</v>
      </c>
      <c r="S943" s="60">
        <f t="shared" si="14"/>
        <v>9500</v>
      </c>
      <c r="T943" s="37" t="s">
        <v>228</v>
      </c>
      <c r="U943" s="131" t="s">
        <v>2394</v>
      </c>
      <c r="V943" s="131" t="s">
        <v>148</v>
      </c>
      <c r="W943" s="216" t="s">
        <v>149</v>
      </c>
      <c r="X943" s="217"/>
    </row>
    <row r="944" spans="1:24" ht="114" hidden="1">
      <c r="A944" s="37" t="s">
        <v>158</v>
      </c>
      <c r="B944" s="37" t="s">
        <v>429</v>
      </c>
      <c r="C944" s="37" t="s">
        <v>429</v>
      </c>
      <c r="D944" s="37" t="s">
        <v>431</v>
      </c>
      <c r="E944" s="37">
        <v>15</v>
      </c>
      <c r="F944" s="37" t="s">
        <v>463</v>
      </c>
      <c r="G944" s="37" t="s">
        <v>145</v>
      </c>
      <c r="H944" s="37" t="s">
        <v>36</v>
      </c>
      <c r="I944" s="37" t="s">
        <v>46</v>
      </c>
      <c r="J944" s="62">
        <v>20</v>
      </c>
      <c r="K944" s="37" t="s">
        <v>436</v>
      </c>
      <c r="L944" s="62" t="s">
        <v>216</v>
      </c>
      <c r="M944" s="37">
        <v>1</v>
      </c>
      <c r="N944" s="37">
        <v>1222297</v>
      </c>
      <c r="O944" s="37" t="s">
        <v>437</v>
      </c>
      <c r="P944" s="37" t="s">
        <v>162</v>
      </c>
      <c r="Q944" s="60">
        <v>0</v>
      </c>
      <c r="R944" s="60">
        <v>0</v>
      </c>
      <c r="S944" s="60">
        <f t="shared" ref="S944:S975" si="15">(R944+Q944)*M944</f>
        <v>0</v>
      </c>
      <c r="T944" s="37" t="s">
        <v>145</v>
      </c>
      <c r="U944" s="37"/>
      <c r="V944" s="131" t="s">
        <v>48</v>
      </c>
      <c r="W944" s="216" t="s">
        <v>464</v>
      </c>
      <c r="X944" s="217"/>
    </row>
    <row r="945" spans="1:24" ht="85.5" hidden="1">
      <c r="A945" s="37" t="s">
        <v>158</v>
      </c>
      <c r="B945" s="37" t="s">
        <v>498</v>
      </c>
      <c r="C945" s="37" t="s">
        <v>498</v>
      </c>
      <c r="D945" s="37" t="s">
        <v>505</v>
      </c>
      <c r="E945" s="37">
        <v>12</v>
      </c>
      <c r="F945" s="37" t="s">
        <v>506</v>
      </c>
      <c r="G945" s="37" t="s">
        <v>145</v>
      </c>
      <c r="H945" s="37" t="s">
        <v>36</v>
      </c>
      <c r="I945" s="37" t="s">
        <v>46</v>
      </c>
      <c r="J945" s="62">
        <v>30</v>
      </c>
      <c r="K945" s="37" t="s">
        <v>507</v>
      </c>
      <c r="L945" s="37" t="s">
        <v>152</v>
      </c>
      <c r="M945" s="37">
        <v>1</v>
      </c>
      <c r="N945" s="37">
        <v>1568278</v>
      </c>
      <c r="O945" s="37" t="s">
        <v>508</v>
      </c>
      <c r="P945" s="37" t="s">
        <v>162</v>
      </c>
      <c r="Q945" s="60">
        <v>0</v>
      </c>
      <c r="R945" s="60">
        <v>0</v>
      </c>
      <c r="S945" s="60">
        <f t="shared" si="15"/>
        <v>0</v>
      </c>
      <c r="T945" s="37" t="s">
        <v>145</v>
      </c>
      <c r="U945" s="37" t="s">
        <v>2388</v>
      </c>
      <c r="V945" s="131" t="s">
        <v>48</v>
      </c>
      <c r="W945" s="216" t="s">
        <v>188</v>
      </c>
      <c r="X945" s="217"/>
    </row>
    <row r="946" spans="1:24" ht="85.5" hidden="1">
      <c r="A946" s="37" t="s">
        <v>158</v>
      </c>
      <c r="B946" s="37" t="s">
        <v>498</v>
      </c>
      <c r="C946" s="37" t="s">
        <v>498</v>
      </c>
      <c r="D946" s="37" t="s">
        <v>505</v>
      </c>
      <c r="E946" s="37">
        <v>12</v>
      </c>
      <c r="F946" s="37" t="s">
        <v>506</v>
      </c>
      <c r="G946" s="37" t="s">
        <v>145</v>
      </c>
      <c r="H946" s="37" t="s">
        <v>36</v>
      </c>
      <c r="I946" s="37" t="s">
        <v>46</v>
      </c>
      <c r="J946" s="62">
        <v>30</v>
      </c>
      <c r="K946" s="37" t="s">
        <v>509</v>
      </c>
      <c r="L946" s="37" t="s">
        <v>356</v>
      </c>
      <c r="M946" s="37">
        <v>1</v>
      </c>
      <c r="N946" s="37">
        <v>2090964</v>
      </c>
      <c r="O946" s="37" t="s">
        <v>510</v>
      </c>
      <c r="P946" s="37" t="s">
        <v>268</v>
      </c>
      <c r="Q946" s="60">
        <v>0</v>
      </c>
      <c r="R946" s="60">
        <v>0</v>
      </c>
      <c r="S946" s="60">
        <f t="shared" si="15"/>
        <v>0</v>
      </c>
      <c r="T946" s="37" t="s">
        <v>145</v>
      </c>
      <c r="U946" s="37" t="s">
        <v>2388</v>
      </c>
      <c r="V946" s="131" t="s">
        <v>48</v>
      </c>
      <c r="W946" s="216" t="s">
        <v>188</v>
      </c>
      <c r="X946" s="217"/>
    </row>
    <row r="947" spans="1:24" ht="384.75" hidden="1">
      <c r="A947" s="37" t="s">
        <v>158</v>
      </c>
      <c r="B947" s="37" t="s">
        <v>617</v>
      </c>
      <c r="C947" s="37" t="s">
        <v>617</v>
      </c>
      <c r="D947" s="37" t="s">
        <v>653</v>
      </c>
      <c r="E947" s="37">
        <v>15</v>
      </c>
      <c r="F947" s="37" t="s">
        <v>785</v>
      </c>
      <c r="G947" s="37" t="s">
        <v>45</v>
      </c>
      <c r="H947" s="37" t="s">
        <v>36</v>
      </c>
      <c r="I947" s="37" t="s">
        <v>37</v>
      </c>
      <c r="J947" s="62">
        <v>40</v>
      </c>
      <c r="K947" s="37" t="s">
        <v>786</v>
      </c>
      <c r="L947" s="201"/>
      <c r="M947" s="37">
        <v>5</v>
      </c>
      <c r="N947" s="37"/>
      <c r="O947" s="37"/>
      <c r="P947" s="37" t="s">
        <v>162</v>
      </c>
      <c r="Q947" s="60">
        <v>0</v>
      </c>
      <c r="R947" s="60">
        <v>2250</v>
      </c>
      <c r="S947" s="60">
        <f t="shared" si="15"/>
        <v>11250</v>
      </c>
      <c r="T947" s="37" t="s">
        <v>41</v>
      </c>
      <c r="U947" s="37" t="s">
        <v>2395</v>
      </c>
      <c r="V947" s="216" t="s">
        <v>184</v>
      </c>
      <c r="W947" s="216" t="s">
        <v>248</v>
      </c>
      <c r="X947" s="219" t="s">
        <v>78</v>
      </c>
    </row>
    <row r="948" spans="1:24" ht="384.75" hidden="1">
      <c r="A948" s="37" t="s">
        <v>158</v>
      </c>
      <c r="B948" s="37" t="s">
        <v>617</v>
      </c>
      <c r="C948" s="37" t="s">
        <v>617</v>
      </c>
      <c r="D948" s="37" t="s">
        <v>653</v>
      </c>
      <c r="E948" s="37">
        <v>15</v>
      </c>
      <c r="F948" s="37" t="s">
        <v>787</v>
      </c>
      <c r="G948" s="37" t="s">
        <v>45</v>
      </c>
      <c r="H948" s="37" t="s">
        <v>36</v>
      </c>
      <c r="I948" s="37" t="s">
        <v>37</v>
      </c>
      <c r="J948" s="62">
        <v>62</v>
      </c>
      <c r="K948" s="37" t="s">
        <v>788</v>
      </c>
      <c r="L948" s="153"/>
      <c r="M948" s="37">
        <v>7</v>
      </c>
      <c r="N948" s="37"/>
      <c r="O948" s="37"/>
      <c r="P948" s="37" t="s">
        <v>162</v>
      </c>
      <c r="Q948" s="60">
        <v>0</v>
      </c>
      <c r="R948" s="60">
        <v>2250</v>
      </c>
      <c r="S948" s="60">
        <f t="shared" si="15"/>
        <v>15750</v>
      </c>
      <c r="T948" s="37" t="s">
        <v>41</v>
      </c>
      <c r="U948" s="37" t="s">
        <v>2395</v>
      </c>
      <c r="V948" s="216" t="s">
        <v>184</v>
      </c>
      <c r="W948" s="216" t="s">
        <v>248</v>
      </c>
      <c r="X948" s="219" t="s">
        <v>78</v>
      </c>
    </row>
    <row r="949" spans="1:24" ht="384.75" hidden="1">
      <c r="A949" s="37" t="s">
        <v>158</v>
      </c>
      <c r="B949" s="37" t="s">
        <v>617</v>
      </c>
      <c r="C949" s="37" t="s">
        <v>617</v>
      </c>
      <c r="D949" s="37" t="s">
        <v>653</v>
      </c>
      <c r="E949" s="37">
        <v>15</v>
      </c>
      <c r="F949" s="37" t="s">
        <v>789</v>
      </c>
      <c r="G949" s="37" t="s">
        <v>45</v>
      </c>
      <c r="H949" s="37" t="s">
        <v>36</v>
      </c>
      <c r="I949" s="37" t="s">
        <v>37</v>
      </c>
      <c r="J949" s="62">
        <v>64</v>
      </c>
      <c r="K949" s="37" t="s">
        <v>790</v>
      </c>
      <c r="L949" s="153"/>
      <c r="M949" s="37">
        <v>5</v>
      </c>
      <c r="N949" s="37"/>
      <c r="O949" s="37"/>
      <c r="P949" s="37" t="s">
        <v>162</v>
      </c>
      <c r="Q949" s="60">
        <v>0</v>
      </c>
      <c r="R949" s="60">
        <v>3000</v>
      </c>
      <c r="S949" s="60">
        <f t="shared" si="15"/>
        <v>15000</v>
      </c>
      <c r="T949" s="37" t="s">
        <v>41</v>
      </c>
      <c r="U949" s="37" t="s">
        <v>2396</v>
      </c>
      <c r="V949" s="216" t="s">
        <v>184</v>
      </c>
      <c r="W949" s="216" t="s">
        <v>248</v>
      </c>
      <c r="X949" s="219" t="s">
        <v>78</v>
      </c>
    </row>
    <row r="950" spans="1:24" ht="384.75" hidden="1">
      <c r="A950" s="37" t="s">
        <v>158</v>
      </c>
      <c r="B950" s="37" t="s">
        <v>617</v>
      </c>
      <c r="C950" s="37" t="s">
        <v>617</v>
      </c>
      <c r="D950" s="37" t="s">
        <v>653</v>
      </c>
      <c r="E950" s="37">
        <v>15</v>
      </c>
      <c r="F950" s="37" t="s">
        <v>791</v>
      </c>
      <c r="G950" s="37" t="s">
        <v>45</v>
      </c>
      <c r="H950" s="37" t="s">
        <v>36</v>
      </c>
      <c r="I950" s="37" t="s">
        <v>46</v>
      </c>
      <c r="J950" s="62">
        <v>8</v>
      </c>
      <c r="K950" s="37" t="s">
        <v>297</v>
      </c>
      <c r="L950" s="153"/>
      <c r="M950" s="37">
        <v>40</v>
      </c>
      <c r="N950" s="37"/>
      <c r="O950" s="37"/>
      <c r="P950" s="37" t="s">
        <v>162</v>
      </c>
      <c r="Q950" s="60">
        <v>0</v>
      </c>
      <c r="R950" s="60">
        <v>0</v>
      </c>
      <c r="S950" s="60">
        <f t="shared" si="15"/>
        <v>0</v>
      </c>
      <c r="T950" s="37" t="s">
        <v>41</v>
      </c>
      <c r="U950" s="37" t="s">
        <v>2397</v>
      </c>
      <c r="V950" s="216" t="s">
        <v>184</v>
      </c>
      <c r="W950" s="216" t="s">
        <v>248</v>
      </c>
      <c r="X950" s="219" t="s">
        <v>78</v>
      </c>
    </row>
    <row r="951" spans="1:24" ht="199.5" hidden="1">
      <c r="A951" s="37" t="s">
        <v>158</v>
      </c>
      <c r="B951" s="37" t="s">
        <v>617</v>
      </c>
      <c r="C951" s="37" t="s">
        <v>692</v>
      </c>
      <c r="D951" s="37" t="s">
        <v>693</v>
      </c>
      <c r="E951" s="37">
        <v>15</v>
      </c>
      <c r="F951" s="37" t="s">
        <v>694</v>
      </c>
      <c r="G951" s="37" t="s">
        <v>35</v>
      </c>
      <c r="H951" s="37" t="s">
        <v>36</v>
      </c>
      <c r="I951" s="37" t="s">
        <v>37</v>
      </c>
      <c r="J951" s="62">
        <v>40</v>
      </c>
      <c r="K951" s="37" t="s">
        <v>406</v>
      </c>
      <c r="L951" s="153"/>
      <c r="M951" s="37">
        <v>1</v>
      </c>
      <c r="N951" s="37">
        <v>1445476</v>
      </c>
      <c r="O951" s="37" t="s">
        <v>695</v>
      </c>
      <c r="P951" s="37" t="s">
        <v>162</v>
      </c>
      <c r="Q951" s="60">
        <v>0</v>
      </c>
      <c r="R951" s="60">
        <v>2250</v>
      </c>
      <c r="S951" s="60">
        <f t="shared" si="15"/>
        <v>2250</v>
      </c>
      <c r="T951" s="37" t="s">
        <v>41</v>
      </c>
      <c r="U951" s="37" t="s">
        <v>2398</v>
      </c>
      <c r="V951" s="210" t="s">
        <v>184</v>
      </c>
      <c r="W951" s="216" t="s">
        <v>696</v>
      </c>
      <c r="X951" s="215" t="s">
        <v>78</v>
      </c>
    </row>
    <row r="952" spans="1:24" ht="199.5" hidden="1">
      <c r="A952" s="37" t="s">
        <v>158</v>
      </c>
      <c r="B952" s="37" t="s">
        <v>617</v>
      </c>
      <c r="C952" s="37" t="s">
        <v>692</v>
      </c>
      <c r="D952" s="37" t="s">
        <v>693</v>
      </c>
      <c r="E952" s="37">
        <v>15</v>
      </c>
      <c r="F952" s="37" t="s">
        <v>694</v>
      </c>
      <c r="G952" s="37" t="s">
        <v>35</v>
      </c>
      <c r="H952" s="37" t="s">
        <v>36</v>
      </c>
      <c r="I952" s="37" t="s">
        <v>37</v>
      </c>
      <c r="J952" s="62">
        <v>40</v>
      </c>
      <c r="K952" s="37" t="s">
        <v>406</v>
      </c>
      <c r="L952" s="153"/>
      <c r="M952" s="37">
        <v>1</v>
      </c>
      <c r="N952" s="37">
        <v>2325758</v>
      </c>
      <c r="O952" s="37" t="s">
        <v>697</v>
      </c>
      <c r="P952" s="37" t="s">
        <v>162</v>
      </c>
      <c r="Q952" s="60">
        <v>0</v>
      </c>
      <c r="R952" s="60">
        <v>2250</v>
      </c>
      <c r="S952" s="60">
        <f t="shared" si="15"/>
        <v>2250</v>
      </c>
      <c r="T952" s="37" t="s">
        <v>41</v>
      </c>
      <c r="U952" s="37" t="s">
        <v>2398</v>
      </c>
      <c r="V952" s="210" t="s">
        <v>184</v>
      </c>
      <c r="W952" s="216" t="s">
        <v>696</v>
      </c>
      <c r="X952" s="215" t="s">
        <v>78</v>
      </c>
    </row>
    <row r="953" spans="1:24" ht="199.5" hidden="1">
      <c r="A953" s="37" t="s">
        <v>158</v>
      </c>
      <c r="B953" s="37" t="s">
        <v>617</v>
      </c>
      <c r="C953" s="37" t="s">
        <v>692</v>
      </c>
      <c r="D953" s="37" t="s">
        <v>693</v>
      </c>
      <c r="E953" s="37">
        <v>15</v>
      </c>
      <c r="F953" s="37" t="s">
        <v>694</v>
      </c>
      <c r="G953" s="37" t="s">
        <v>35</v>
      </c>
      <c r="H953" s="37" t="s">
        <v>36</v>
      </c>
      <c r="I953" s="37" t="s">
        <v>37</v>
      </c>
      <c r="J953" s="62">
        <v>40</v>
      </c>
      <c r="K953" s="37" t="s">
        <v>406</v>
      </c>
      <c r="L953" s="153"/>
      <c r="M953" s="37">
        <v>1</v>
      </c>
      <c r="N953" s="37">
        <v>1367615</v>
      </c>
      <c r="O953" s="37" t="s">
        <v>698</v>
      </c>
      <c r="P953" s="37" t="s">
        <v>162</v>
      </c>
      <c r="Q953" s="60">
        <v>0</v>
      </c>
      <c r="R953" s="60">
        <v>2250</v>
      </c>
      <c r="S953" s="60">
        <f t="shared" si="15"/>
        <v>2250</v>
      </c>
      <c r="T953" s="37" t="s">
        <v>41</v>
      </c>
      <c r="U953" s="37" t="s">
        <v>2398</v>
      </c>
      <c r="V953" s="210" t="s">
        <v>184</v>
      </c>
      <c r="W953" s="216" t="s">
        <v>696</v>
      </c>
      <c r="X953" s="215" t="s">
        <v>78</v>
      </c>
    </row>
    <row r="954" spans="1:24" ht="199.5" hidden="1">
      <c r="A954" s="37" t="s">
        <v>158</v>
      </c>
      <c r="B954" s="37" t="s">
        <v>617</v>
      </c>
      <c r="C954" s="37" t="s">
        <v>692</v>
      </c>
      <c r="D954" s="37" t="s">
        <v>693</v>
      </c>
      <c r="E954" s="37">
        <v>15</v>
      </c>
      <c r="F954" s="37" t="s">
        <v>699</v>
      </c>
      <c r="G954" s="37" t="s">
        <v>35</v>
      </c>
      <c r="H954" s="37" t="s">
        <v>36</v>
      </c>
      <c r="I954" s="37" t="s">
        <v>37</v>
      </c>
      <c r="J954" s="62">
        <v>40</v>
      </c>
      <c r="K954" s="37" t="s">
        <v>408</v>
      </c>
      <c r="L954" s="153"/>
      <c r="M954" s="37">
        <v>1</v>
      </c>
      <c r="N954" s="37">
        <v>1568125</v>
      </c>
      <c r="O954" s="37" t="s">
        <v>700</v>
      </c>
      <c r="P954" s="37" t="s">
        <v>162</v>
      </c>
      <c r="Q954" s="60">
        <v>0</v>
      </c>
      <c r="R954" s="60">
        <v>2250</v>
      </c>
      <c r="S954" s="60">
        <f t="shared" si="15"/>
        <v>2250</v>
      </c>
      <c r="T954" s="37" t="s">
        <v>41</v>
      </c>
      <c r="U954" s="37" t="s">
        <v>2525</v>
      </c>
      <c r="V954" s="210" t="s">
        <v>184</v>
      </c>
      <c r="W954" s="216" t="s">
        <v>696</v>
      </c>
      <c r="X954" s="215" t="s">
        <v>78</v>
      </c>
    </row>
    <row r="955" spans="1:24" ht="199.5" hidden="1">
      <c r="A955" s="37" t="s">
        <v>158</v>
      </c>
      <c r="B955" s="37" t="s">
        <v>617</v>
      </c>
      <c r="C955" s="37" t="s">
        <v>692</v>
      </c>
      <c r="D955" s="37" t="s">
        <v>693</v>
      </c>
      <c r="E955" s="37">
        <v>15</v>
      </c>
      <c r="F955" s="37" t="s">
        <v>701</v>
      </c>
      <c r="G955" s="37" t="s">
        <v>35</v>
      </c>
      <c r="H955" s="37" t="s">
        <v>36</v>
      </c>
      <c r="I955" s="37" t="s">
        <v>37</v>
      </c>
      <c r="J955" s="62">
        <v>40</v>
      </c>
      <c r="K955" s="37" t="s">
        <v>408</v>
      </c>
      <c r="L955" s="153"/>
      <c r="M955" s="37">
        <v>1</v>
      </c>
      <c r="N955" s="37">
        <v>1568927</v>
      </c>
      <c r="O955" s="37" t="s">
        <v>702</v>
      </c>
      <c r="P955" s="37" t="s">
        <v>162</v>
      </c>
      <c r="Q955" s="60">
        <v>0</v>
      </c>
      <c r="R955" s="60">
        <v>2500</v>
      </c>
      <c r="S955" s="60">
        <f t="shared" si="15"/>
        <v>2500</v>
      </c>
      <c r="T955" s="37" t="s">
        <v>41</v>
      </c>
      <c r="U955" s="37" t="s">
        <v>2526</v>
      </c>
      <c r="V955" s="210" t="s">
        <v>184</v>
      </c>
      <c r="W955" s="216" t="s">
        <v>696</v>
      </c>
      <c r="X955" s="215" t="s">
        <v>78</v>
      </c>
    </row>
    <row r="956" spans="1:24" ht="199.5" hidden="1">
      <c r="A956" s="37" t="s">
        <v>158</v>
      </c>
      <c r="B956" s="37" t="s">
        <v>617</v>
      </c>
      <c r="C956" s="37" t="s">
        <v>692</v>
      </c>
      <c r="D956" s="37" t="s">
        <v>693</v>
      </c>
      <c r="E956" s="37">
        <v>15</v>
      </c>
      <c r="F956" s="37" t="s">
        <v>703</v>
      </c>
      <c r="G956" s="37" t="s">
        <v>35</v>
      </c>
      <c r="H956" s="37" t="s">
        <v>36</v>
      </c>
      <c r="I956" s="37" t="s">
        <v>37</v>
      </c>
      <c r="J956" s="62">
        <v>16</v>
      </c>
      <c r="K956" s="37" t="s">
        <v>704</v>
      </c>
      <c r="L956" s="153"/>
      <c r="M956" s="37">
        <v>1</v>
      </c>
      <c r="N956" s="37">
        <v>1405631</v>
      </c>
      <c r="O956" s="37" t="s">
        <v>705</v>
      </c>
      <c r="P956" s="37" t="s">
        <v>162</v>
      </c>
      <c r="Q956" s="60">
        <v>380</v>
      </c>
      <c r="R956" s="60">
        <v>1500</v>
      </c>
      <c r="S956" s="60">
        <f t="shared" si="15"/>
        <v>1880</v>
      </c>
      <c r="T956" s="37" t="s">
        <v>41</v>
      </c>
      <c r="U956" s="131" t="s">
        <v>2401</v>
      </c>
      <c r="V956" s="131" t="s">
        <v>184</v>
      </c>
      <c r="W956" s="216" t="s">
        <v>706</v>
      </c>
      <c r="X956" s="215" t="s">
        <v>78</v>
      </c>
    </row>
    <row r="957" spans="1:24" ht="199.5" hidden="1">
      <c r="A957" s="37" t="s">
        <v>158</v>
      </c>
      <c r="B957" s="37" t="s">
        <v>617</v>
      </c>
      <c r="C957" s="37" t="s">
        <v>692</v>
      </c>
      <c r="D957" s="37" t="s">
        <v>693</v>
      </c>
      <c r="E957" s="37">
        <v>15</v>
      </c>
      <c r="F957" s="37" t="s">
        <v>703</v>
      </c>
      <c r="G957" s="37" t="s">
        <v>35</v>
      </c>
      <c r="H957" s="37" t="s">
        <v>36</v>
      </c>
      <c r="I957" s="37" t="s">
        <v>37</v>
      </c>
      <c r="J957" s="62">
        <v>16</v>
      </c>
      <c r="K957" s="37" t="s">
        <v>707</v>
      </c>
      <c r="L957" s="153"/>
      <c r="M957" s="37">
        <v>1</v>
      </c>
      <c r="N957" s="37">
        <v>1367615</v>
      </c>
      <c r="O957" s="37" t="s">
        <v>698</v>
      </c>
      <c r="P957" s="37" t="s">
        <v>162</v>
      </c>
      <c r="Q957" s="60">
        <v>380</v>
      </c>
      <c r="R957" s="60">
        <v>1500</v>
      </c>
      <c r="S957" s="60">
        <f t="shared" si="15"/>
        <v>1880</v>
      </c>
      <c r="T957" s="37" t="s">
        <v>41</v>
      </c>
      <c r="U957" s="131" t="s">
        <v>2401</v>
      </c>
      <c r="V957" s="131" t="s">
        <v>184</v>
      </c>
      <c r="W957" s="216" t="s">
        <v>706</v>
      </c>
      <c r="X957" s="215" t="s">
        <v>78</v>
      </c>
    </row>
    <row r="958" spans="1:24" ht="199.5" hidden="1">
      <c r="A958" s="37" t="s">
        <v>158</v>
      </c>
      <c r="B958" s="37" t="s">
        <v>617</v>
      </c>
      <c r="C958" s="37" t="s">
        <v>692</v>
      </c>
      <c r="D958" s="37" t="s">
        <v>693</v>
      </c>
      <c r="E958" s="37">
        <v>15</v>
      </c>
      <c r="F958" s="37" t="s">
        <v>703</v>
      </c>
      <c r="G958" s="37" t="s">
        <v>35</v>
      </c>
      <c r="H958" s="37" t="s">
        <v>36</v>
      </c>
      <c r="I958" s="37" t="s">
        <v>37</v>
      </c>
      <c r="J958" s="62">
        <v>16</v>
      </c>
      <c r="K958" s="37" t="s">
        <v>707</v>
      </c>
      <c r="L958" s="153"/>
      <c r="M958" s="37">
        <v>1</v>
      </c>
      <c r="N958" s="37">
        <v>1568125</v>
      </c>
      <c r="O958" s="37" t="s">
        <v>700</v>
      </c>
      <c r="P958" s="37" t="s">
        <v>162</v>
      </c>
      <c r="Q958" s="60">
        <v>380</v>
      </c>
      <c r="R958" s="60">
        <v>1500</v>
      </c>
      <c r="S958" s="60">
        <f t="shared" si="15"/>
        <v>1880</v>
      </c>
      <c r="T958" s="37" t="s">
        <v>41</v>
      </c>
      <c r="U958" s="131" t="s">
        <v>2401</v>
      </c>
      <c r="V958" s="131" t="s">
        <v>184</v>
      </c>
      <c r="W958" s="216" t="s">
        <v>706</v>
      </c>
      <c r="X958" s="215" t="s">
        <v>78</v>
      </c>
    </row>
    <row r="959" spans="1:24" ht="199.5" hidden="1">
      <c r="A959" s="37" t="s">
        <v>158</v>
      </c>
      <c r="B959" s="37" t="s">
        <v>617</v>
      </c>
      <c r="C959" s="37" t="s">
        <v>692</v>
      </c>
      <c r="D959" s="37" t="s">
        <v>693</v>
      </c>
      <c r="E959" s="37">
        <v>15</v>
      </c>
      <c r="F959" s="37" t="s">
        <v>708</v>
      </c>
      <c r="G959" s="37" t="s">
        <v>35</v>
      </c>
      <c r="H959" s="37" t="s">
        <v>36</v>
      </c>
      <c r="I959" s="37" t="s">
        <v>37</v>
      </c>
      <c r="J959" s="62">
        <v>16</v>
      </c>
      <c r="K959" s="37" t="s">
        <v>707</v>
      </c>
      <c r="L959" s="153"/>
      <c r="M959" s="37">
        <v>1</v>
      </c>
      <c r="N959" s="37">
        <v>1491425</v>
      </c>
      <c r="O959" s="37" t="s">
        <v>709</v>
      </c>
      <c r="P959" s="37" t="s">
        <v>162</v>
      </c>
      <c r="Q959" s="60">
        <v>380</v>
      </c>
      <c r="R959" s="60">
        <v>1500</v>
      </c>
      <c r="S959" s="60">
        <f t="shared" si="15"/>
        <v>1880</v>
      </c>
      <c r="T959" s="37" t="s">
        <v>41</v>
      </c>
      <c r="U959" s="131" t="s">
        <v>2402</v>
      </c>
      <c r="V959" s="131" t="s">
        <v>184</v>
      </c>
      <c r="W959" s="216" t="s">
        <v>706</v>
      </c>
      <c r="X959" s="215" t="s">
        <v>78</v>
      </c>
    </row>
    <row r="960" spans="1:24" ht="199.5" hidden="1">
      <c r="A960" s="37" t="s">
        <v>158</v>
      </c>
      <c r="B960" s="37" t="s">
        <v>617</v>
      </c>
      <c r="C960" s="37" t="s">
        <v>692</v>
      </c>
      <c r="D960" s="37" t="s">
        <v>693</v>
      </c>
      <c r="E960" s="37">
        <v>15</v>
      </c>
      <c r="F960" s="37" t="s">
        <v>708</v>
      </c>
      <c r="G960" s="37" t="s">
        <v>35</v>
      </c>
      <c r="H960" s="37" t="s">
        <v>36</v>
      </c>
      <c r="I960" s="37" t="s">
        <v>37</v>
      </c>
      <c r="J960" s="62">
        <v>16</v>
      </c>
      <c r="K960" s="37" t="s">
        <v>707</v>
      </c>
      <c r="L960" s="153"/>
      <c r="M960" s="37">
        <v>1</v>
      </c>
      <c r="N960" s="37" t="s">
        <v>710</v>
      </c>
      <c r="O960" s="37" t="s">
        <v>695</v>
      </c>
      <c r="P960" s="37" t="s">
        <v>162</v>
      </c>
      <c r="Q960" s="60">
        <v>380</v>
      </c>
      <c r="R960" s="60">
        <v>1500</v>
      </c>
      <c r="S960" s="60">
        <f t="shared" si="15"/>
        <v>1880</v>
      </c>
      <c r="T960" s="37" t="s">
        <v>41</v>
      </c>
      <c r="U960" s="131" t="s">
        <v>2403</v>
      </c>
      <c r="V960" s="131" t="s">
        <v>184</v>
      </c>
      <c r="W960" s="216" t="s">
        <v>706</v>
      </c>
      <c r="X960" s="215" t="s">
        <v>78</v>
      </c>
    </row>
    <row r="961" spans="1:24" ht="85.5" hidden="1">
      <c r="A961" s="37" t="s">
        <v>158</v>
      </c>
      <c r="B961" s="37" t="s">
        <v>617</v>
      </c>
      <c r="C961" s="37" t="s">
        <v>618</v>
      </c>
      <c r="D961" s="37" t="s">
        <v>258</v>
      </c>
      <c r="E961" s="37">
        <v>15</v>
      </c>
      <c r="F961" s="37" t="s">
        <v>528</v>
      </c>
      <c r="G961" s="37" t="s">
        <v>45</v>
      </c>
      <c r="H961" s="37" t="s">
        <v>36</v>
      </c>
      <c r="I961" s="37" t="s">
        <v>37</v>
      </c>
      <c r="J961" s="62">
        <v>40</v>
      </c>
      <c r="K961" s="37" t="s">
        <v>619</v>
      </c>
      <c r="L961" s="153"/>
      <c r="M961" s="37">
        <v>1</v>
      </c>
      <c r="N961" s="37">
        <v>1493474</v>
      </c>
      <c r="O961" s="37" t="s">
        <v>620</v>
      </c>
      <c r="P961" s="37" t="s">
        <v>247</v>
      </c>
      <c r="Q961" s="60">
        <v>0</v>
      </c>
      <c r="R961" s="60">
        <v>0</v>
      </c>
      <c r="S961" s="60">
        <f t="shared" si="15"/>
        <v>0</v>
      </c>
      <c r="T961" s="37" t="s">
        <v>41</v>
      </c>
      <c r="U961" s="37" t="s">
        <v>2267</v>
      </c>
      <c r="V961" s="221" t="s">
        <v>48</v>
      </c>
      <c r="W961" s="221" t="s">
        <v>163</v>
      </c>
      <c r="X961" s="219" t="s">
        <v>50</v>
      </c>
    </row>
    <row r="962" spans="1:24" ht="85.5" hidden="1">
      <c r="A962" s="37" t="s">
        <v>158</v>
      </c>
      <c r="B962" s="37" t="s">
        <v>617</v>
      </c>
      <c r="C962" s="37" t="s">
        <v>618</v>
      </c>
      <c r="D962" s="37" t="s">
        <v>258</v>
      </c>
      <c r="E962" s="37">
        <v>15</v>
      </c>
      <c r="F962" s="37" t="s">
        <v>528</v>
      </c>
      <c r="G962" s="37" t="s">
        <v>45</v>
      </c>
      <c r="H962" s="37" t="s">
        <v>36</v>
      </c>
      <c r="I962" s="37" t="s">
        <v>37</v>
      </c>
      <c r="J962" s="62">
        <v>40</v>
      </c>
      <c r="K962" s="37" t="s">
        <v>619</v>
      </c>
      <c r="L962" s="153"/>
      <c r="M962" s="37">
        <v>1</v>
      </c>
      <c r="N962" s="37">
        <v>1491471</v>
      </c>
      <c r="O962" s="37" t="s">
        <v>621</v>
      </c>
      <c r="P962" s="37" t="s">
        <v>247</v>
      </c>
      <c r="Q962" s="60">
        <v>0</v>
      </c>
      <c r="R962" s="60">
        <v>0</v>
      </c>
      <c r="S962" s="60">
        <f t="shared" si="15"/>
        <v>0</v>
      </c>
      <c r="T962" s="37" t="s">
        <v>41</v>
      </c>
      <c r="U962" s="37" t="s">
        <v>2267</v>
      </c>
      <c r="V962" s="221" t="s">
        <v>48</v>
      </c>
      <c r="W962" s="221" t="s">
        <v>163</v>
      </c>
      <c r="X962" s="219" t="s">
        <v>50</v>
      </c>
    </row>
    <row r="963" spans="1:24" ht="85.5" hidden="1">
      <c r="A963" s="37" t="s">
        <v>158</v>
      </c>
      <c r="B963" s="37" t="s">
        <v>617</v>
      </c>
      <c r="C963" s="37" t="s">
        <v>618</v>
      </c>
      <c r="D963" s="37" t="s">
        <v>258</v>
      </c>
      <c r="E963" s="37">
        <v>15</v>
      </c>
      <c r="F963" s="37" t="s">
        <v>528</v>
      </c>
      <c r="G963" s="37" t="s">
        <v>45</v>
      </c>
      <c r="H963" s="37" t="s">
        <v>36</v>
      </c>
      <c r="I963" s="37" t="s">
        <v>37</v>
      </c>
      <c r="J963" s="62">
        <v>40</v>
      </c>
      <c r="K963" s="37" t="s">
        <v>619</v>
      </c>
      <c r="L963" s="153"/>
      <c r="M963" s="37">
        <v>1</v>
      </c>
      <c r="N963" s="37">
        <v>1492164</v>
      </c>
      <c r="O963" s="37" t="s">
        <v>622</v>
      </c>
      <c r="P963" s="37" t="s">
        <v>247</v>
      </c>
      <c r="Q963" s="60">
        <v>0</v>
      </c>
      <c r="R963" s="60">
        <v>0</v>
      </c>
      <c r="S963" s="60">
        <f t="shared" si="15"/>
        <v>0</v>
      </c>
      <c r="T963" s="37" t="s">
        <v>41</v>
      </c>
      <c r="U963" s="37" t="s">
        <v>2267</v>
      </c>
      <c r="V963" s="221" t="s">
        <v>48</v>
      </c>
      <c r="W963" s="221" t="s">
        <v>163</v>
      </c>
      <c r="X963" s="219" t="s">
        <v>50</v>
      </c>
    </row>
    <row r="964" spans="1:24" ht="85.5" hidden="1">
      <c r="A964" s="37" t="s">
        <v>158</v>
      </c>
      <c r="B964" s="37" t="s">
        <v>617</v>
      </c>
      <c r="C964" s="37" t="s">
        <v>618</v>
      </c>
      <c r="D964" s="37" t="s">
        <v>258</v>
      </c>
      <c r="E964" s="37">
        <v>15</v>
      </c>
      <c r="F964" s="37" t="s">
        <v>528</v>
      </c>
      <c r="G964" s="37" t="s">
        <v>45</v>
      </c>
      <c r="H964" s="37" t="s">
        <v>36</v>
      </c>
      <c r="I964" s="37" t="s">
        <v>37</v>
      </c>
      <c r="J964" s="62">
        <v>40</v>
      </c>
      <c r="K964" s="37" t="s">
        <v>619</v>
      </c>
      <c r="L964" s="153"/>
      <c r="M964" s="37">
        <v>1</v>
      </c>
      <c r="N964" s="37">
        <v>1123136</v>
      </c>
      <c r="O964" s="37" t="s">
        <v>623</v>
      </c>
      <c r="P964" s="37" t="s">
        <v>247</v>
      </c>
      <c r="Q964" s="60">
        <v>0</v>
      </c>
      <c r="R964" s="60">
        <v>0</v>
      </c>
      <c r="S964" s="60">
        <f t="shared" si="15"/>
        <v>0</v>
      </c>
      <c r="T964" s="37" t="s">
        <v>41</v>
      </c>
      <c r="U964" s="37" t="s">
        <v>2267</v>
      </c>
      <c r="V964" s="221" t="s">
        <v>48</v>
      </c>
      <c r="W964" s="221" t="s">
        <v>163</v>
      </c>
      <c r="X964" s="219" t="s">
        <v>50</v>
      </c>
    </row>
    <row r="965" spans="1:24" ht="150" hidden="1">
      <c r="A965" s="37" t="s">
        <v>158</v>
      </c>
      <c r="B965" s="37" t="s">
        <v>617</v>
      </c>
      <c r="C965" s="37" t="s">
        <v>649</v>
      </c>
      <c r="D965" s="37" t="s">
        <v>650</v>
      </c>
      <c r="E965" s="37">
        <v>15</v>
      </c>
      <c r="F965" s="37" t="s">
        <v>651</v>
      </c>
      <c r="G965" s="37" t="s">
        <v>45</v>
      </c>
      <c r="H965" s="37" t="s">
        <v>36</v>
      </c>
      <c r="I965" s="37" t="s">
        <v>37</v>
      </c>
      <c r="J965" s="62">
        <v>16</v>
      </c>
      <c r="K965" s="37" t="s">
        <v>652</v>
      </c>
      <c r="L965" s="153"/>
      <c r="M965" s="37">
        <v>3</v>
      </c>
      <c r="N965" s="37"/>
      <c r="O965" s="37"/>
      <c r="P965" s="37" t="s">
        <v>247</v>
      </c>
      <c r="Q965" s="60">
        <v>0</v>
      </c>
      <c r="R965" s="60">
        <v>1000</v>
      </c>
      <c r="S965" s="60">
        <f t="shared" si="15"/>
        <v>3000</v>
      </c>
      <c r="T965" s="37" t="s">
        <v>41</v>
      </c>
      <c r="U965" s="131" t="s">
        <v>2404</v>
      </c>
      <c r="V965" s="131" t="s">
        <v>184</v>
      </c>
      <c r="W965" s="216" t="s">
        <v>547</v>
      </c>
      <c r="X965" s="219" t="s">
        <v>78</v>
      </c>
    </row>
    <row r="966" spans="1:24" ht="384.75" hidden="1">
      <c r="A966" s="37" t="s">
        <v>158</v>
      </c>
      <c r="B966" s="37" t="s">
        <v>617</v>
      </c>
      <c r="C966" s="37" t="s">
        <v>617</v>
      </c>
      <c r="D966" s="37" t="s">
        <v>653</v>
      </c>
      <c r="E966" s="37">
        <v>15</v>
      </c>
      <c r="F966" s="37" t="s">
        <v>792</v>
      </c>
      <c r="G966" s="37" t="s">
        <v>45</v>
      </c>
      <c r="H966" s="37" t="s">
        <v>36</v>
      </c>
      <c r="I966" s="37" t="s">
        <v>37</v>
      </c>
      <c r="J966" s="62">
        <v>24</v>
      </c>
      <c r="K966" s="37" t="s">
        <v>288</v>
      </c>
      <c r="L966" s="153"/>
      <c r="M966" s="37">
        <v>20</v>
      </c>
      <c r="N966" s="37"/>
      <c r="O966" s="37"/>
      <c r="P966" s="37" t="s">
        <v>162</v>
      </c>
      <c r="Q966" s="60">
        <v>0</v>
      </c>
      <c r="R966" s="60">
        <v>1750</v>
      </c>
      <c r="S966" s="60">
        <f t="shared" si="15"/>
        <v>35000</v>
      </c>
      <c r="T966" s="37" t="s">
        <v>41</v>
      </c>
      <c r="U966" s="37" t="s">
        <v>2527</v>
      </c>
      <c r="V966" s="131" t="s">
        <v>48</v>
      </c>
      <c r="W966" s="216" t="s">
        <v>188</v>
      </c>
      <c r="X966" s="219" t="s">
        <v>78</v>
      </c>
    </row>
    <row r="967" spans="1:24" ht="185.25" hidden="1">
      <c r="A967" s="37" t="s">
        <v>158</v>
      </c>
      <c r="B967" s="37" t="s">
        <v>617</v>
      </c>
      <c r="C967" s="37" t="s">
        <v>688</v>
      </c>
      <c r="D967" s="37" t="s">
        <v>673</v>
      </c>
      <c r="E967" s="37">
        <v>15</v>
      </c>
      <c r="F967" s="37" t="s">
        <v>689</v>
      </c>
      <c r="G967" s="37" t="s">
        <v>35</v>
      </c>
      <c r="H967" s="37" t="s">
        <v>314</v>
      </c>
      <c r="I967" s="37" t="s">
        <v>37</v>
      </c>
      <c r="J967" s="62">
        <v>20</v>
      </c>
      <c r="K967" s="37" t="s">
        <v>305</v>
      </c>
      <c r="L967" s="153"/>
      <c r="M967" s="37">
        <v>1</v>
      </c>
      <c r="N967" s="37">
        <v>1491234</v>
      </c>
      <c r="O967" s="37" t="s">
        <v>690</v>
      </c>
      <c r="P967" s="37" t="s">
        <v>162</v>
      </c>
      <c r="Q967" s="60">
        <v>0</v>
      </c>
      <c r="R967" s="60">
        <v>13200</v>
      </c>
      <c r="S967" s="60">
        <f t="shared" si="15"/>
        <v>13200</v>
      </c>
      <c r="T967" s="37" t="s">
        <v>41</v>
      </c>
      <c r="U967" s="131" t="s">
        <v>2406</v>
      </c>
      <c r="V967" s="131" t="s">
        <v>184</v>
      </c>
      <c r="W967" s="216" t="s">
        <v>626</v>
      </c>
      <c r="X967" s="217"/>
    </row>
    <row r="968" spans="1:24" ht="384.75" hidden="1">
      <c r="A968" s="37" t="s">
        <v>158</v>
      </c>
      <c r="B968" s="37" t="s">
        <v>617</v>
      </c>
      <c r="C968" s="37" t="s">
        <v>751</v>
      </c>
      <c r="D968" s="37" t="s">
        <v>653</v>
      </c>
      <c r="E968" s="37">
        <v>15</v>
      </c>
      <c r="F968" s="37" t="s">
        <v>752</v>
      </c>
      <c r="G968" s="37" t="s">
        <v>45</v>
      </c>
      <c r="H968" s="37" t="s">
        <v>36</v>
      </c>
      <c r="I968" s="37" t="s">
        <v>37</v>
      </c>
      <c r="J968" s="62">
        <v>40</v>
      </c>
      <c r="K968" s="37" t="s">
        <v>652</v>
      </c>
      <c r="L968" s="153"/>
      <c r="M968" s="37">
        <v>10</v>
      </c>
      <c r="N968" s="37"/>
      <c r="O968" s="37"/>
      <c r="P968" s="37" t="s">
        <v>162</v>
      </c>
      <c r="Q968" s="60">
        <v>2600</v>
      </c>
      <c r="R968" s="60">
        <v>2250</v>
      </c>
      <c r="S968" s="60">
        <f t="shared" si="15"/>
        <v>48500</v>
      </c>
      <c r="T968" s="37" t="s">
        <v>41</v>
      </c>
      <c r="U968" s="131" t="s">
        <v>2407</v>
      </c>
      <c r="V968" s="131" t="s">
        <v>184</v>
      </c>
      <c r="W968" s="216" t="s">
        <v>185</v>
      </c>
      <c r="X968" s="219" t="s">
        <v>78</v>
      </c>
    </row>
    <row r="969" spans="1:24" ht="384.75" hidden="1">
      <c r="A969" s="37" t="s">
        <v>158</v>
      </c>
      <c r="B969" s="37" t="s">
        <v>617</v>
      </c>
      <c r="C969" s="37" t="s">
        <v>617</v>
      </c>
      <c r="D969" s="37" t="s">
        <v>653</v>
      </c>
      <c r="E969" s="37">
        <v>15</v>
      </c>
      <c r="F969" s="37" t="s">
        <v>793</v>
      </c>
      <c r="G969" s="37" t="s">
        <v>45</v>
      </c>
      <c r="H969" s="37" t="s">
        <v>36</v>
      </c>
      <c r="I969" s="37" t="s">
        <v>46</v>
      </c>
      <c r="J969" s="62">
        <v>4</v>
      </c>
      <c r="K969" s="37" t="s">
        <v>293</v>
      </c>
      <c r="L969" s="153"/>
      <c r="M969" s="37">
        <v>40</v>
      </c>
      <c r="N969" s="37"/>
      <c r="O969" s="37"/>
      <c r="P969" s="37" t="s">
        <v>162</v>
      </c>
      <c r="Q969" s="60">
        <v>0</v>
      </c>
      <c r="R969" s="60">
        <v>0</v>
      </c>
      <c r="S969" s="60">
        <f t="shared" si="15"/>
        <v>0</v>
      </c>
      <c r="T969" s="37" t="s">
        <v>41</v>
      </c>
      <c r="U969" s="131" t="s">
        <v>2408</v>
      </c>
      <c r="V969" s="131" t="s">
        <v>184</v>
      </c>
      <c r="W969" s="216" t="s">
        <v>185</v>
      </c>
      <c r="X969" s="219" t="s">
        <v>78</v>
      </c>
    </row>
    <row r="970" spans="1:24" ht="85.5" hidden="1">
      <c r="A970" s="37" t="s">
        <v>158</v>
      </c>
      <c r="B970" s="37" t="s">
        <v>617</v>
      </c>
      <c r="C970" s="37" t="s">
        <v>618</v>
      </c>
      <c r="D970" s="37" t="s">
        <v>624</v>
      </c>
      <c r="E970" s="37">
        <v>15</v>
      </c>
      <c r="F970" s="37" t="s">
        <v>625</v>
      </c>
      <c r="G970" s="37" t="s">
        <v>35</v>
      </c>
      <c r="H970" s="37" t="s">
        <v>36</v>
      </c>
      <c r="I970" s="37" t="s">
        <v>37</v>
      </c>
      <c r="J970" s="62">
        <v>40</v>
      </c>
      <c r="K970" s="37" t="s">
        <v>406</v>
      </c>
      <c r="L970" s="153"/>
      <c r="M970" s="37">
        <v>5</v>
      </c>
      <c r="N970" s="37"/>
      <c r="O970" s="37"/>
      <c r="P970" s="37" t="s">
        <v>162</v>
      </c>
      <c r="Q970" s="60">
        <v>2900</v>
      </c>
      <c r="R970" s="60">
        <v>0</v>
      </c>
      <c r="S970" s="60">
        <f t="shared" si="15"/>
        <v>14500</v>
      </c>
      <c r="T970" s="37" t="s">
        <v>41</v>
      </c>
      <c r="U970" s="131" t="s">
        <v>2409</v>
      </c>
      <c r="V970" s="131" t="s">
        <v>184</v>
      </c>
      <c r="W970" s="221" t="s">
        <v>626</v>
      </c>
      <c r="X970" s="217"/>
    </row>
    <row r="971" spans="1:24" ht="199.5" hidden="1">
      <c r="A971" s="37" t="s">
        <v>158</v>
      </c>
      <c r="B971" s="37" t="s">
        <v>617</v>
      </c>
      <c r="C971" s="37" t="s">
        <v>692</v>
      </c>
      <c r="D971" s="37" t="s">
        <v>693</v>
      </c>
      <c r="E971" s="37">
        <v>15</v>
      </c>
      <c r="F971" s="37" t="s">
        <v>711</v>
      </c>
      <c r="G971" s="37" t="s">
        <v>35</v>
      </c>
      <c r="H971" s="37" t="s">
        <v>36</v>
      </c>
      <c r="I971" s="37" t="s">
        <v>46</v>
      </c>
      <c r="J971" s="62">
        <v>5</v>
      </c>
      <c r="K971" s="37" t="s">
        <v>712</v>
      </c>
      <c r="L971" s="153"/>
      <c r="M971" s="37">
        <v>1</v>
      </c>
      <c r="N971" s="37">
        <v>1405631</v>
      </c>
      <c r="O971" s="37" t="s">
        <v>705</v>
      </c>
      <c r="P971" s="37" t="s">
        <v>162</v>
      </c>
      <c r="Q971" s="60">
        <v>1060</v>
      </c>
      <c r="R971" s="60">
        <v>0</v>
      </c>
      <c r="S971" s="60">
        <f t="shared" si="15"/>
        <v>1060</v>
      </c>
      <c r="T971" s="37" t="s">
        <v>41</v>
      </c>
      <c r="U971" s="131" t="s">
        <v>2410</v>
      </c>
      <c r="V971" s="131" t="s">
        <v>184</v>
      </c>
      <c r="W971" s="216" t="s">
        <v>626</v>
      </c>
      <c r="X971" s="217"/>
    </row>
    <row r="972" spans="1:24" ht="105" hidden="1">
      <c r="A972" s="37" t="s">
        <v>158</v>
      </c>
      <c r="B972" s="37" t="s">
        <v>617</v>
      </c>
      <c r="C972" s="37" t="s">
        <v>617</v>
      </c>
      <c r="D972" s="37" t="s">
        <v>659</v>
      </c>
      <c r="E972" s="37">
        <v>15</v>
      </c>
      <c r="F972" s="37" t="s">
        <v>794</v>
      </c>
      <c r="G972" s="37" t="s">
        <v>35</v>
      </c>
      <c r="H972" s="37" t="s">
        <v>314</v>
      </c>
      <c r="I972" s="37" t="s">
        <v>37</v>
      </c>
      <c r="J972" s="62">
        <v>40</v>
      </c>
      <c r="K972" s="37" t="s">
        <v>795</v>
      </c>
      <c r="L972" s="153"/>
      <c r="M972" s="37">
        <v>5</v>
      </c>
      <c r="N972" s="153"/>
      <c r="O972" s="153"/>
      <c r="P972" s="37" t="s">
        <v>162</v>
      </c>
      <c r="Q972" s="60">
        <v>0</v>
      </c>
      <c r="R972" s="60">
        <v>6000</v>
      </c>
      <c r="S972" s="60">
        <f t="shared" si="15"/>
        <v>30000</v>
      </c>
      <c r="T972" s="37" t="s">
        <v>41</v>
      </c>
      <c r="U972" s="131" t="s">
        <v>2411</v>
      </c>
      <c r="V972" s="131" t="s">
        <v>184</v>
      </c>
      <c r="W972" s="216" t="s">
        <v>626</v>
      </c>
      <c r="X972" s="219"/>
    </row>
    <row r="973" spans="1:24" ht="384.75" hidden="1">
      <c r="A973" s="37" t="s">
        <v>158</v>
      </c>
      <c r="B973" s="37" t="s">
        <v>617</v>
      </c>
      <c r="C973" s="37" t="s">
        <v>617</v>
      </c>
      <c r="D973" s="37" t="s">
        <v>653</v>
      </c>
      <c r="E973" s="37">
        <v>15</v>
      </c>
      <c r="F973" s="37" t="s">
        <v>796</v>
      </c>
      <c r="G973" s="37" t="s">
        <v>45</v>
      </c>
      <c r="H973" s="37" t="s">
        <v>36</v>
      </c>
      <c r="I973" s="37" t="s">
        <v>37</v>
      </c>
      <c r="J973" s="62">
        <v>40</v>
      </c>
      <c r="K973" s="37" t="s">
        <v>797</v>
      </c>
      <c r="L973" s="153"/>
      <c r="M973" s="37">
        <v>40</v>
      </c>
      <c r="N973" s="153"/>
      <c r="O973" s="153"/>
      <c r="P973" s="37" t="s">
        <v>162</v>
      </c>
      <c r="Q973" s="60">
        <v>0</v>
      </c>
      <c r="R973" s="60">
        <v>3000</v>
      </c>
      <c r="S973" s="60">
        <f t="shared" si="15"/>
        <v>120000</v>
      </c>
      <c r="T973" s="37" t="s">
        <v>41</v>
      </c>
      <c r="U973" s="37" t="s">
        <v>2528</v>
      </c>
      <c r="V973" s="131" t="s">
        <v>184</v>
      </c>
      <c r="W973" s="216" t="s">
        <v>185</v>
      </c>
      <c r="X973" s="219" t="s">
        <v>78</v>
      </c>
    </row>
    <row r="974" spans="1:24" ht="384.75" hidden="1">
      <c r="A974" s="37" t="s">
        <v>158</v>
      </c>
      <c r="B974" s="37" t="s">
        <v>617</v>
      </c>
      <c r="C974" s="37" t="s">
        <v>649</v>
      </c>
      <c r="D974" s="37" t="s">
        <v>653</v>
      </c>
      <c r="E974" s="37">
        <v>15</v>
      </c>
      <c r="F974" s="37" t="s">
        <v>654</v>
      </c>
      <c r="G974" s="37" t="s">
        <v>45</v>
      </c>
      <c r="H974" s="37" t="s">
        <v>36</v>
      </c>
      <c r="I974" s="37" t="s">
        <v>37</v>
      </c>
      <c r="J974" s="62">
        <v>8</v>
      </c>
      <c r="K974" s="37" t="s">
        <v>655</v>
      </c>
      <c r="L974" s="153"/>
      <c r="M974" s="37">
        <v>10</v>
      </c>
      <c r="N974" s="153"/>
      <c r="O974" s="153"/>
      <c r="P974" s="37" t="s">
        <v>162</v>
      </c>
      <c r="Q974" s="60">
        <v>0</v>
      </c>
      <c r="R974" s="60">
        <v>0</v>
      </c>
      <c r="S974" s="60">
        <f t="shared" si="15"/>
        <v>0</v>
      </c>
      <c r="T974" s="37" t="s">
        <v>41</v>
      </c>
      <c r="U974" s="37" t="s">
        <v>2529</v>
      </c>
      <c r="V974" s="131" t="s">
        <v>184</v>
      </c>
      <c r="W974" s="216" t="s">
        <v>185</v>
      </c>
      <c r="X974" s="219" t="s">
        <v>78</v>
      </c>
    </row>
    <row r="975" spans="1:24" ht="85.5" hidden="1">
      <c r="A975" s="37" t="s">
        <v>158</v>
      </c>
      <c r="B975" s="37" t="s">
        <v>617</v>
      </c>
      <c r="C975" s="37" t="s">
        <v>618</v>
      </c>
      <c r="D975" s="37" t="s">
        <v>258</v>
      </c>
      <c r="E975" s="37">
        <v>15</v>
      </c>
      <c r="F975" s="37" t="s">
        <v>627</v>
      </c>
      <c r="G975" s="37" t="s">
        <v>45</v>
      </c>
      <c r="H975" s="37" t="s">
        <v>36</v>
      </c>
      <c r="I975" s="37" t="s">
        <v>37</v>
      </c>
      <c r="J975" s="62">
        <v>40</v>
      </c>
      <c r="K975" s="37" t="s">
        <v>619</v>
      </c>
      <c r="L975" s="153"/>
      <c r="M975" s="37">
        <v>1</v>
      </c>
      <c r="N975" s="37">
        <v>1123136</v>
      </c>
      <c r="O975" s="37" t="s">
        <v>623</v>
      </c>
      <c r="P975" s="37" t="s">
        <v>247</v>
      </c>
      <c r="Q975" s="60">
        <v>0</v>
      </c>
      <c r="R975" s="60">
        <v>0</v>
      </c>
      <c r="S975" s="60">
        <f t="shared" si="15"/>
        <v>0</v>
      </c>
      <c r="T975" s="37" t="s">
        <v>41</v>
      </c>
      <c r="U975" s="37" t="s">
        <v>2414</v>
      </c>
      <c r="V975" s="131" t="s">
        <v>48</v>
      </c>
      <c r="W975" s="216" t="s">
        <v>49</v>
      </c>
      <c r="X975" s="219" t="s">
        <v>50</v>
      </c>
    </row>
    <row r="976" spans="1:24" ht="85.5" hidden="1">
      <c r="A976" s="37" t="s">
        <v>158</v>
      </c>
      <c r="B976" s="37" t="s">
        <v>617</v>
      </c>
      <c r="C976" s="37" t="s">
        <v>618</v>
      </c>
      <c r="D976" s="37" t="s">
        <v>258</v>
      </c>
      <c r="E976" s="37">
        <v>15</v>
      </c>
      <c r="F976" s="37" t="s">
        <v>628</v>
      </c>
      <c r="G976" s="37" t="s">
        <v>45</v>
      </c>
      <c r="H976" s="37" t="s">
        <v>36</v>
      </c>
      <c r="I976" s="37" t="s">
        <v>37</v>
      </c>
      <c r="J976" s="62">
        <v>40</v>
      </c>
      <c r="K976" s="37" t="s">
        <v>619</v>
      </c>
      <c r="L976" s="153"/>
      <c r="M976" s="37">
        <v>1</v>
      </c>
      <c r="N976" s="37">
        <v>1493474</v>
      </c>
      <c r="O976" s="37" t="s">
        <v>620</v>
      </c>
      <c r="P976" s="37" t="s">
        <v>247</v>
      </c>
      <c r="Q976" s="60">
        <v>0</v>
      </c>
      <c r="R976" s="60">
        <v>0</v>
      </c>
      <c r="S976" s="60">
        <f t="shared" ref="S976:S1007" si="16">(R976+Q976)*M976</f>
        <v>0</v>
      </c>
      <c r="T976" s="37" t="s">
        <v>41</v>
      </c>
      <c r="U976" s="37" t="s">
        <v>2267</v>
      </c>
      <c r="V976" s="131" t="s">
        <v>48</v>
      </c>
      <c r="W976" s="216" t="s">
        <v>49</v>
      </c>
      <c r="X976" s="219" t="s">
        <v>50</v>
      </c>
    </row>
    <row r="977" spans="1:24" ht="85.5" hidden="1">
      <c r="A977" s="37" t="s">
        <v>158</v>
      </c>
      <c r="B977" s="37" t="s">
        <v>617</v>
      </c>
      <c r="C977" s="37" t="s">
        <v>618</v>
      </c>
      <c r="D977" s="37" t="s">
        <v>258</v>
      </c>
      <c r="E977" s="37">
        <v>15</v>
      </c>
      <c r="F977" s="37" t="s">
        <v>628</v>
      </c>
      <c r="G977" s="37" t="s">
        <v>45</v>
      </c>
      <c r="H977" s="37" t="s">
        <v>36</v>
      </c>
      <c r="I977" s="37" t="s">
        <v>37</v>
      </c>
      <c r="J977" s="62">
        <v>40</v>
      </c>
      <c r="K977" s="37" t="s">
        <v>619</v>
      </c>
      <c r="L977" s="153"/>
      <c r="M977" s="37">
        <v>1</v>
      </c>
      <c r="N977" s="37">
        <v>1492164</v>
      </c>
      <c r="O977" s="37" t="s">
        <v>622</v>
      </c>
      <c r="P977" s="37" t="s">
        <v>247</v>
      </c>
      <c r="Q977" s="60">
        <v>0</v>
      </c>
      <c r="R977" s="60">
        <v>0</v>
      </c>
      <c r="S977" s="60">
        <f t="shared" si="16"/>
        <v>0</v>
      </c>
      <c r="T977" s="37" t="s">
        <v>41</v>
      </c>
      <c r="U977" s="37" t="s">
        <v>2267</v>
      </c>
      <c r="V977" s="131" t="s">
        <v>48</v>
      </c>
      <c r="W977" s="216" t="s">
        <v>49</v>
      </c>
      <c r="X977" s="219" t="s">
        <v>50</v>
      </c>
    </row>
    <row r="978" spans="1:24" ht="85.5" hidden="1">
      <c r="A978" s="37" t="s">
        <v>158</v>
      </c>
      <c r="B978" s="37" t="s">
        <v>617</v>
      </c>
      <c r="C978" s="37" t="s">
        <v>729</v>
      </c>
      <c r="D978" s="37" t="s">
        <v>249</v>
      </c>
      <c r="E978" s="37">
        <v>20</v>
      </c>
      <c r="F978" s="37" t="s">
        <v>730</v>
      </c>
      <c r="G978" s="37" t="s">
        <v>45</v>
      </c>
      <c r="H978" s="37" t="s">
        <v>36</v>
      </c>
      <c r="I978" s="37" t="s">
        <v>37</v>
      </c>
      <c r="J978" s="62">
        <v>40</v>
      </c>
      <c r="K978" s="37" t="s">
        <v>619</v>
      </c>
      <c r="L978" s="153"/>
      <c r="M978" s="37">
        <v>1</v>
      </c>
      <c r="N978" s="37">
        <v>1517709</v>
      </c>
      <c r="O978" s="37" t="s">
        <v>731</v>
      </c>
      <c r="P978" s="37" t="s">
        <v>162</v>
      </c>
      <c r="Q978" s="60">
        <v>0</v>
      </c>
      <c r="R978" s="60">
        <v>0</v>
      </c>
      <c r="S978" s="60">
        <f t="shared" si="16"/>
        <v>0</v>
      </c>
      <c r="T978" s="37" t="s">
        <v>41</v>
      </c>
      <c r="U978" s="37" t="s">
        <v>2267</v>
      </c>
      <c r="V978" s="131" t="s">
        <v>201</v>
      </c>
      <c r="W978" s="131" t="s">
        <v>202</v>
      </c>
      <c r="X978" s="219" t="s">
        <v>50</v>
      </c>
    </row>
    <row r="979" spans="1:24" ht="85.5" hidden="1">
      <c r="A979" s="37" t="s">
        <v>158</v>
      </c>
      <c r="B979" s="37" t="s">
        <v>617</v>
      </c>
      <c r="C979" s="37" t="s">
        <v>729</v>
      </c>
      <c r="D979" s="37" t="s">
        <v>249</v>
      </c>
      <c r="E979" s="37">
        <v>20</v>
      </c>
      <c r="F979" s="37" t="s">
        <v>730</v>
      </c>
      <c r="G979" s="37" t="s">
        <v>45</v>
      </c>
      <c r="H979" s="37" t="s">
        <v>36</v>
      </c>
      <c r="I979" s="37" t="s">
        <v>37</v>
      </c>
      <c r="J979" s="62">
        <v>40</v>
      </c>
      <c r="K979" s="37" t="s">
        <v>619</v>
      </c>
      <c r="L979" s="153"/>
      <c r="M979" s="37">
        <v>1</v>
      </c>
      <c r="N979" s="37">
        <v>1492817</v>
      </c>
      <c r="O979" s="37" t="s">
        <v>732</v>
      </c>
      <c r="P979" s="37" t="s">
        <v>162</v>
      </c>
      <c r="Q979" s="60">
        <v>0</v>
      </c>
      <c r="R979" s="60">
        <v>0</v>
      </c>
      <c r="S979" s="60">
        <f t="shared" si="16"/>
        <v>0</v>
      </c>
      <c r="T979" s="37" t="s">
        <v>41</v>
      </c>
      <c r="U979" s="37" t="s">
        <v>2267</v>
      </c>
      <c r="V979" s="131" t="s">
        <v>201</v>
      </c>
      <c r="W979" s="131" t="s">
        <v>202</v>
      </c>
      <c r="X979" s="219" t="s">
        <v>50</v>
      </c>
    </row>
    <row r="980" spans="1:24" ht="85.5" hidden="1">
      <c r="A980" s="37" t="s">
        <v>158</v>
      </c>
      <c r="B980" s="37" t="s">
        <v>617</v>
      </c>
      <c r="C980" s="37" t="s">
        <v>729</v>
      </c>
      <c r="D980" s="37" t="s">
        <v>249</v>
      </c>
      <c r="E980" s="37">
        <v>20</v>
      </c>
      <c r="F980" s="37" t="s">
        <v>730</v>
      </c>
      <c r="G980" s="37" t="s">
        <v>45</v>
      </c>
      <c r="H980" s="37" t="s">
        <v>36</v>
      </c>
      <c r="I980" s="37" t="s">
        <v>37</v>
      </c>
      <c r="J980" s="62">
        <v>40</v>
      </c>
      <c r="K980" s="37" t="s">
        <v>619</v>
      </c>
      <c r="L980" s="153"/>
      <c r="M980" s="37">
        <v>1</v>
      </c>
      <c r="N980" s="37">
        <v>1492817</v>
      </c>
      <c r="O980" s="37" t="s">
        <v>733</v>
      </c>
      <c r="P980" s="37" t="s">
        <v>162</v>
      </c>
      <c r="Q980" s="60">
        <v>0</v>
      </c>
      <c r="R980" s="60">
        <v>0</v>
      </c>
      <c r="S980" s="60">
        <f t="shared" si="16"/>
        <v>0</v>
      </c>
      <c r="T980" s="37" t="s">
        <v>41</v>
      </c>
      <c r="U980" s="37" t="s">
        <v>2267</v>
      </c>
      <c r="V980" s="131" t="s">
        <v>201</v>
      </c>
      <c r="W980" s="131" t="s">
        <v>202</v>
      </c>
      <c r="X980" s="219" t="s">
        <v>50</v>
      </c>
    </row>
    <row r="981" spans="1:24" ht="85.5" hidden="1">
      <c r="A981" s="37" t="s">
        <v>158</v>
      </c>
      <c r="B981" s="37" t="s">
        <v>617</v>
      </c>
      <c r="C981" s="37" t="s">
        <v>729</v>
      </c>
      <c r="D981" s="37" t="s">
        <v>249</v>
      </c>
      <c r="E981" s="37">
        <v>20</v>
      </c>
      <c r="F981" s="37" t="s">
        <v>730</v>
      </c>
      <c r="G981" s="37" t="s">
        <v>45</v>
      </c>
      <c r="H981" s="37" t="s">
        <v>36</v>
      </c>
      <c r="I981" s="37" t="s">
        <v>37</v>
      </c>
      <c r="J981" s="62">
        <v>40</v>
      </c>
      <c r="K981" s="37" t="s">
        <v>619</v>
      </c>
      <c r="L981" s="153"/>
      <c r="M981" s="37">
        <v>1</v>
      </c>
      <c r="N981" s="37">
        <v>1450120</v>
      </c>
      <c r="O981" s="37" t="s">
        <v>734</v>
      </c>
      <c r="P981" s="37" t="s">
        <v>162</v>
      </c>
      <c r="Q981" s="60">
        <v>0</v>
      </c>
      <c r="R981" s="60">
        <v>0</v>
      </c>
      <c r="S981" s="60">
        <f t="shared" si="16"/>
        <v>0</v>
      </c>
      <c r="T981" s="37" t="s">
        <v>41</v>
      </c>
      <c r="U981" s="37" t="s">
        <v>2267</v>
      </c>
      <c r="V981" s="131" t="s">
        <v>201</v>
      </c>
      <c r="W981" s="131" t="s">
        <v>202</v>
      </c>
      <c r="X981" s="219" t="s">
        <v>50</v>
      </c>
    </row>
    <row r="982" spans="1:24" ht="85.5" hidden="1">
      <c r="A982" s="37" t="s">
        <v>158</v>
      </c>
      <c r="B982" s="37" t="s">
        <v>617</v>
      </c>
      <c r="C982" s="37" t="s">
        <v>729</v>
      </c>
      <c r="D982" s="37" t="s">
        <v>249</v>
      </c>
      <c r="E982" s="37">
        <v>20</v>
      </c>
      <c r="F982" s="37" t="s">
        <v>730</v>
      </c>
      <c r="G982" s="37" t="s">
        <v>45</v>
      </c>
      <c r="H982" s="37" t="s">
        <v>36</v>
      </c>
      <c r="I982" s="37" t="s">
        <v>37</v>
      </c>
      <c r="J982" s="62">
        <v>40</v>
      </c>
      <c r="K982" s="37" t="s">
        <v>619</v>
      </c>
      <c r="L982" s="153"/>
      <c r="M982" s="37">
        <v>1</v>
      </c>
      <c r="N982" s="37">
        <v>1492215</v>
      </c>
      <c r="O982" s="37" t="s">
        <v>735</v>
      </c>
      <c r="P982" s="37" t="s">
        <v>162</v>
      </c>
      <c r="Q982" s="60">
        <v>0</v>
      </c>
      <c r="R982" s="60">
        <v>0</v>
      </c>
      <c r="S982" s="60">
        <f t="shared" si="16"/>
        <v>0</v>
      </c>
      <c r="T982" s="37" t="s">
        <v>41</v>
      </c>
      <c r="U982" s="37" t="s">
        <v>2267</v>
      </c>
      <c r="V982" s="131" t="s">
        <v>201</v>
      </c>
      <c r="W982" s="131" t="s">
        <v>202</v>
      </c>
      <c r="X982" s="219" t="s">
        <v>50</v>
      </c>
    </row>
    <row r="983" spans="1:24" ht="85.5" hidden="1">
      <c r="A983" s="37" t="s">
        <v>158</v>
      </c>
      <c r="B983" s="37" t="s">
        <v>617</v>
      </c>
      <c r="C983" s="37" t="s">
        <v>729</v>
      </c>
      <c r="D983" s="37" t="s">
        <v>249</v>
      </c>
      <c r="E983" s="37">
        <v>20</v>
      </c>
      <c r="F983" s="37" t="s">
        <v>730</v>
      </c>
      <c r="G983" s="37" t="s">
        <v>45</v>
      </c>
      <c r="H983" s="37" t="s">
        <v>36</v>
      </c>
      <c r="I983" s="37" t="s">
        <v>37</v>
      </c>
      <c r="J983" s="62">
        <v>40</v>
      </c>
      <c r="K983" s="37" t="s">
        <v>619</v>
      </c>
      <c r="L983" s="153"/>
      <c r="M983" s="37">
        <v>1</v>
      </c>
      <c r="N983" s="37">
        <v>1568100</v>
      </c>
      <c r="O983" s="37" t="s">
        <v>736</v>
      </c>
      <c r="P983" s="37" t="s">
        <v>162</v>
      </c>
      <c r="Q983" s="60">
        <v>0</v>
      </c>
      <c r="R983" s="60">
        <v>0</v>
      </c>
      <c r="S983" s="60">
        <f t="shared" si="16"/>
        <v>0</v>
      </c>
      <c r="T983" s="37" t="s">
        <v>41</v>
      </c>
      <c r="U983" s="37" t="s">
        <v>2267</v>
      </c>
      <c r="V983" s="131" t="s">
        <v>201</v>
      </c>
      <c r="W983" s="131" t="s">
        <v>202</v>
      </c>
      <c r="X983" s="219" t="s">
        <v>50</v>
      </c>
    </row>
    <row r="984" spans="1:24" ht="85.5" hidden="1">
      <c r="A984" s="37" t="s">
        <v>158</v>
      </c>
      <c r="B984" s="37" t="s">
        <v>617</v>
      </c>
      <c r="C984" s="37" t="s">
        <v>729</v>
      </c>
      <c r="D984" s="37" t="s">
        <v>249</v>
      </c>
      <c r="E984" s="37">
        <v>20</v>
      </c>
      <c r="F984" s="37" t="s">
        <v>730</v>
      </c>
      <c r="G984" s="37" t="s">
        <v>45</v>
      </c>
      <c r="H984" s="37" t="s">
        <v>36</v>
      </c>
      <c r="I984" s="37" t="s">
        <v>37</v>
      </c>
      <c r="J984" s="62">
        <v>40</v>
      </c>
      <c r="K984" s="37" t="s">
        <v>619</v>
      </c>
      <c r="L984" s="153"/>
      <c r="M984" s="37">
        <v>1</v>
      </c>
      <c r="N984" s="37">
        <v>1491394</v>
      </c>
      <c r="O984" s="37" t="s">
        <v>737</v>
      </c>
      <c r="P984" s="37" t="s">
        <v>162</v>
      </c>
      <c r="Q984" s="60">
        <v>0</v>
      </c>
      <c r="R984" s="60">
        <v>0</v>
      </c>
      <c r="S984" s="60">
        <f t="shared" si="16"/>
        <v>0</v>
      </c>
      <c r="T984" s="37" t="s">
        <v>41</v>
      </c>
      <c r="U984" s="37" t="s">
        <v>2267</v>
      </c>
      <c r="V984" s="131" t="s">
        <v>201</v>
      </c>
      <c r="W984" s="131" t="s">
        <v>202</v>
      </c>
      <c r="X984" s="219" t="s">
        <v>50</v>
      </c>
    </row>
    <row r="985" spans="1:24" ht="85.5" hidden="1">
      <c r="A985" s="37" t="s">
        <v>158</v>
      </c>
      <c r="B985" s="37" t="s">
        <v>617</v>
      </c>
      <c r="C985" s="37" t="s">
        <v>729</v>
      </c>
      <c r="D985" s="37" t="s">
        <v>249</v>
      </c>
      <c r="E985" s="37">
        <v>20</v>
      </c>
      <c r="F985" s="37" t="s">
        <v>730</v>
      </c>
      <c r="G985" s="37" t="s">
        <v>45</v>
      </c>
      <c r="H985" s="37" t="s">
        <v>36</v>
      </c>
      <c r="I985" s="37" t="s">
        <v>37</v>
      </c>
      <c r="J985" s="62">
        <v>40</v>
      </c>
      <c r="K985" s="37" t="s">
        <v>619</v>
      </c>
      <c r="L985" s="153"/>
      <c r="M985" s="37">
        <v>1</v>
      </c>
      <c r="N985" s="37">
        <v>3002418</v>
      </c>
      <c r="O985" s="37" t="s">
        <v>738</v>
      </c>
      <c r="P985" s="37" t="s">
        <v>162</v>
      </c>
      <c r="Q985" s="60">
        <v>0</v>
      </c>
      <c r="R985" s="60">
        <v>0</v>
      </c>
      <c r="S985" s="60">
        <f t="shared" si="16"/>
        <v>0</v>
      </c>
      <c r="T985" s="37" t="s">
        <v>41</v>
      </c>
      <c r="U985" s="37" t="s">
        <v>2267</v>
      </c>
      <c r="V985" s="131" t="s">
        <v>201</v>
      </c>
      <c r="W985" s="131" t="s">
        <v>202</v>
      </c>
      <c r="X985" s="219" t="s">
        <v>50</v>
      </c>
    </row>
    <row r="986" spans="1:24" ht="85.5" hidden="1">
      <c r="A986" s="37" t="s">
        <v>158</v>
      </c>
      <c r="B986" s="37" t="s">
        <v>617</v>
      </c>
      <c r="C986" s="37" t="s">
        <v>729</v>
      </c>
      <c r="D986" s="37" t="s">
        <v>249</v>
      </c>
      <c r="E986" s="37">
        <v>20</v>
      </c>
      <c r="F986" s="37" t="s">
        <v>730</v>
      </c>
      <c r="G986" s="37" t="s">
        <v>45</v>
      </c>
      <c r="H986" s="37" t="s">
        <v>36</v>
      </c>
      <c r="I986" s="37" t="s">
        <v>37</v>
      </c>
      <c r="J986" s="62">
        <v>40</v>
      </c>
      <c r="K986" s="37" t="s">
        <v>619</v>
      </c>
      <c r="L986" s="153"/>
      <c r="M986" s="37">
        <v>1</v>
      </c>
      <c r="N986" s="37">
        <v>1568612</v>
      </c>
      <c r="O986" s="37" t="s">
        <v>739</v>
      </c>
      <c r="P986" s="37" t="s">
        <v>162</v>
      </c>
      <c r="Q986" s="60">
        <v>0</v>
      </c>
      <c r="R986" s="60">
        <v>0</v>
      </c>
      <c r="S986" s="60">
        <f t="shared" si="16"/>
        <v>0</v>
      </c>
      <c r="T986" s="37" t="s">
        <v>41</v>
      </c>
      <c r="U986" s="37" t="s">
        <v>2267</v>
      </c>
      <c r="V986" s="131" t="s">
        <v>201</v>
      </c>
      <c r="W986" s="131" t="s">
        <v>202</v>
      </c>
      <c r="X986" s="219" t="s">
        <v>50</v>
      </c>
    </row>
    <row r="987" spans="1:24" ht="384.75" hidden="1">
      <c r="A987" s="37" t="s">
        <v>158</v>
      </c>
      <c r="B987" s="37" t="s">
        <v>617</v>
      </c>
      <c r="C987" s="37" t="s">
        <v>617</v>
      </c>
      <c r="D987" s="37" t="s">
        <v>653</v>
      </c>
      <c r="E987" s="37">
        <v>15</v>
      </c>
      <c r="F987" s="37" t="s">
        <v>798</v>
      </c>
      <c r="G987" s="37" t="s">
        <v>45</v>
      </c>
      <c r="H987" s="37" t="s">
        <v>36</v>
      </c>
      <c r="I987" s="37" t="s">
        <v>46</v>
      </c>
      <c r="J987" s="62">
        <v>8</v>
      </c>
      <c r="K987" s="37" t="s">
        <v>403</v>
      </c>
      <c r="L987" s="153"/>
      <c r="M987" s="37">
        <v>20</v>
      </c>
      <c r="N987" s="153"/>
      <c r="O987" s="153"/>
      <c r="P987" s="37" t="s">
        <v>162</v>
      </c>
      <c r="Q987" s="60">
        <v>0</v>
      </c>
      <c r="R987" s="60">
        <v>0</v>
      </c>
      <c r="S987" s="60">
        <f t="shared" si="16"/>
        <v>0</v>
      </c>
      <c r="T987" s="37" t="s">
        <v>41</v>
      </c>
      <c r="U987" s="131" t="s">
        <v>2415</v>
      </c>
      <c r="V987" s="216" t="s">
        <v>184</v>
      </c>
      <c r="W987" s="216" t="s">
        <v>799</v>
      </c>
      <c r="X987" s="219" t="s">
        <v>78</v>
      </c>
    </row>
    <row r="988" spans="1:24" ht="199.5" hidden="1">
      <c r="A988" s="37" t="s">
        <v>158</v>
      </c>
      <c r="B988" s="37" t="s">
        <v>617</v>
      </c>
      <c r="C988" s="37" t="s">
        <v>692</v>
      </c>
      <c r="D988" s="37" t="s">
        <v>693</v>
      </c>
      <c r="E988" s="37">
        <v>15</v>
      </c>
      <c r="F988" s="37" t="s">
        <v>713</v>
      </c>
      <c r="G988" s="37" t="s">
        <v>145</v>
      </c>
      <c r="H988" s="37" t="s">
        <v>544</v>
      </c>
      <c r="I988" s="37" t="s">
        <v>37</v>
      </c>
      <c r="J988" s="62">
        <v>120</v>
      </c>
      <c r="K988" s="37" t="s">
        <v>714</v>
      </c>
      <c r="L988" s="37" t="s">
        <v>632</v>
      </c>
      <c r="M988" s="37">
        <v>1</v>
      </c>
      <c r="N988" s="37" t="s">
        <v>715</v>
      </c>
      <c r="O988" s="37" t="s">
        <v>700</v>
      </c>
      <c r="P988" s="37" t="s">
        <v>162</v>
      </c>
      <c r="Q988" s="60">
        <v>0</v>
      </c>
      <c r="R988" s="60">
        <v>0</v>
      </c>
      <c r="S988" s="60">
        <f t="shared" si="16"/>
        <v>0</v>
      </c>
      <c r="T988" s="37" t="s">
        <v>145</v>
      </c>
      <c r="U988" s="37"/>
      <c r="V988" s="131" t="s">
        <v>184</v>
      </c>
      <c r="W988" s="216" t="s">
        <v>185</v>
      </c>
      <c r="X988" s="217"/>
    </row>
    <row r="989" spans="1:24" ht="384.75" hidden="1">
      <c r="A989" s="37" t="s">
        <v>158</v>
      </c>
      <c r="B989" s="37" t="s">
        <v>617</v>
      </c>
      <c r="C989" s="37" t="s">
        <v>666</v>
      </c>
      <c r="D989" s="37" t="s">
        <v>653</v>
      </c>
      <c r="E989" s="37">
        <v>15</v>
      </c>
      <c r="F989" s="37" t="s">
        <v>667</v>
      </c>
      <c r="G989" s="37" t="s">
        <v>145</v>
      </c>
      <c r="H989" s="37" t="s">
        <v>36</v>
      </c>
      <c r="I989" s="37" t="s">
        <v>46</v>
      </c>
      <c r="J989" s="62">
        <v>128</v>
      </c>
      <c r="K989" s="37" t="s">
        <v>668</v>
      </c>
      <c r="L989" s="37" t="s">
        <v>272</v>
      </c>
      <c r="M989" s="37">
        <v>1</v>
      </c>
      <c r="N989" s="37">
        <v>1491057</v>
      </c>
      <c r="O989" s="37" t="s">
        <v>669</v>
      </c>
      <c r="P989" s="37" t="s">
        <v>162</v>
      </c>
      <c r="Q989" s="60">
        <v>0</v>
      </c>
      <c r="R989" s="60">
        <v>0</v>
      </c>
      <c r="S989" s="60">
        <f t="shared" si="16"/>
        <v>0</v>
      </c>
      <c r="T989" s="37" t="s">
        <v>145</v>
      </c>
      <c r="U989" s="37"/>
      <c r="V989" s="131" t="s">
        <v>184</v>
      </c>
      <c r="W989" s="216" t="s">
        <v>185</v>
      </c>
      <c r="X989" s="217"/>
    </row>
    <row r="990" spans="1:24" ht="256.5" hidden="1">
      <c r="A990" s="37" t="s">
        <v>158</v>
      </c>
      <c r="B990" s="37" t="s">
        <v>617</v>
      </c>
      <c r="C990" s="37" t="s">
        <v>666</v>
      </c>
      <c r="D990" s="37" t="s">
        <v>659</v>
      </c>
      <c r="E990" s="37">
        <v>15</v>
      </c>
      <c r="F990" s="37" t="s">
        <v>670</v>
      </c>
      <c r="G990" s="37" t="s">
        <v>145</v>
      </c>
      <c r="H990" s="37" t="s">
        <v>36</v>
      </c>
      <c r="I990" s="37" t="s">
        <v>46</v>
      </c>
      <c r="J990" s="62">
        <v>396</v>
      </c>
      <c r="K990" s="37" t="s">
        <v>671</v>
      </c>
      <c r="L990" s="37" t="s">
        <v>272</v>
      </c>
      <c r="M990" s="37">
        <v>1</v>
      </c>
      <c r="N990" s="37">
        <v>1491055</v>
      </c>
      <c r="O990" s="37" t="s">
        <v>672</v>
      </c>
      <c r="P990" s="37" t="s">
        <v>162</v>
      </c>
      <c r="Q990" s="60">
        <v>0</v>
      </c>
      <c r="R990" s="60">
        <v>0</v>
      </c>
      <c r="S990" s="60">
        <f t="shared" si="16"/>
        <v>0</v>
      </c>
      <c r="T990" s="37" t="s">
        <v>145</v>
      </c>
      <c r="U990" s="37"/>
      <c r="V990" s="131" t="s">
        <v>184</v>
      </c>
      <c r="W990" s="216" t="s">
        <v>549</v>
      </c>
      <c r="X990" s="217"/>
    </row>
    <row r="991" spans="1:24" ht="99.75" hidden="1">
      <c r="A991" s="37" t="s">
        <v>158</v>
      </c>
      <c r="B991" s="37" t="s">
        <v>617</v>
      </c>
      <c r="C991" s="37" t="s">
        <v>729</v>
      </c>
      <c r="D991" s="37" t="s">
        <v>740</v>
      </c>
      <c r="E991" s="37">
        <v>12</v>
      </c>
      <c r="F991" s="37" t="s">
        <v>741</v>
      </c>
      <c r="G991" s="37" t="s">
        <v>145</v>
      </c>
      <c r="H991" s="37" t="s">
        <v>36</v>
      </c>
      <c r="I991" s="37" t="s">
        <v>46</v>
      </c>
      <c r="J991" s="62">
        <v>140</v>
      </c>
      <c r="K991" s="37" t="s">
        <v>742</v>
      </c>
      <c r="L991" s="37" t="s">
        <v>156</v>
      </c>
      <c r="M991" s="37">
        <v>1</v>
      </c>
      <c r="N991" s="37">
        <v>1450120</v>
      </c>
      <c r="O991" s="37" t="s">
        <v>743</v>
      </c>
      <c r="P991" s="37" t="s">
        <v>162</v>
      </c>
      <c r="Q991" s="60">
        <v>0</v>
      </c>
      <c r="R991" s="60">
        <v>0</v>
      </c>
      <c r="S991" s="60">
        <f t="shared" si="16"/>
        <v>0</v>
      </c>
      <c r="T991" s="37" t="s">
        <v>145</v>
      </c>
      <c r="U991" s="37"/>
      <c r="V991" s="210" t="s">
        <v>148</v>
      </c>
      <c r="W991" s="216" t="s">
        <v>225</v>
      </c>
      <c r="X991" s="217"/>
    </row>
    <row r="992" spans="1:24" ht="156.75" hidden="1">
      <c r="A992" s="37" t="s">
        <v>158</v>
      </c>
      <c r="B992" s="37" t="s">
        <v>617</v>
      </c>
      <c r="C992" s="37" t="s">
        <v>618</v>
      </c>
      <c r="D992" s="37" t="s">
        <v>629</v>
      </c>
      <c r="E992" s="37">
        <v>12</v>
      </c>
      <c r="F992" s="37" t="s">
        <v>630</v>
      </c>
      <c r="G992" s="37" t="s">
        <v>145</v>
      </c>
      <c r="H992" s="37" t="s">
        <v>36</v>
      </c>
      <c r="I992" s="37" t="s">
        <v>46</v>
      </c>
      <c r="J992" s="62">
        <v>180</v>
      </c>
      <c r="K992" s="37" t="s">
        <v>631</v>
      </c>
      <c r="L992" s="37" t="s">
        <v>632</v>
      </c>
      <c r="M992" s="37">
        <v>1</v>
      </c>
      <c r="N992" s="37">
        <v>1493474</v>
      </c>
      <c r="O992" s="37" t="s">
        <v>620</v>
      </c>
      <c r="P992" s="37" t="s">
        <v>162</v>
      </c>
      <c r="Q992" s="60">
        <v>0</v>
      </c>
      <c r="R992" s="60">
        <v>0</v>
      </c>
      <c r="S992" s="60">
        <f t="shared" si="16"/>
        <v>0</v>
      </c>
      <c r="T992" s="37" t="s">
        <v>145</v>
      </c>
      <c r="U992" s="37" t="s">
        <v>2416</v>
      </c>
      <c r="V992" s="210" t="s">
        <v>48</v>
      </c>
      <c r="W992" s="216" t="s">
        <v>274</v>
      </c>
      <c r="X992" s="217"/>
    </row>
    <row r="993" spans="1:24" ht="156.75" hidden="1">
      <c r="A993" s="37" t="s">
        <v>158</v>
      </c>
      <c r="B993" s="37" t="s">
        <v>617</v>
      </c>
      <c r="C993" s="37" t="s">
        <v>692</v>
      </c>
      <c r="D993" s="37" t="s">
        <v>252</v>
      </c>
      <c r="E993" s="37">
        <v>15</v>
      </c>
      <c r="F993" s="37" t="s">
        <v>716</v>
      </c>
      <c r="G993" s="37" t="s">
        <v>145</v>
      </c>
      <c r="H993" s="37" t="s">
        <v>36</v>
      </c>
      <c r="I993" s="37" t="s">
        <v>46</v>
      </c>
      <c r="J993" s="62">
        <v>10</v>
      </c>
      <c r="K993" s="37" t="s">
        <v>717</v>
      </c>
      <c r="L993" s="65" t="s">
        <v>224</v>
      </c>
      <c r="M993" s="37">
        <v>1</v>
      </c>
      <c r="N993" s="37">
        <v>1568927</v>
      </c>
      <c r="O993" s="37" t="s">
        <v>702</v>
      </c>
      <c r="P993" s="37" t="s">
        <v>162</v>
      </c>
      <c r="Q993" s="60">
        <v>0</v>
      </c>
      <c r="R993" s="60">
        <v>0</v>
      </c>
      <c r="S993" s="60">
        <f t="shared" si="16"/>
        <v>0</v>
      </c>
      <c r="T993" s="37" t="s">
        <v>145</v>
      </c>
      <c r="U993" s="37"/>
      <c r="V993" s="216" t="s">
        <v>56</v>
      </c>
      <c r="W993" s="216" t="s">
        <v>57</v>
      </c>
      <c r="X993" s="217"/>
    </row>
    <row r="994" spans="1:24" ht="156.75" hidden="1">
      <c r="A994" s="37" t="s">
        <v>158</v>
      </c>
      <c r="B994" s="37" t="s">
        <v>617</v>
      </c>
      <c r="C994" s="37" t="s">
        <v>692</v>
      </c>
      <c r="D994" s="37" t="s">
        <v>252</v>
      </c>
      <c r="E994" s="37">
        <v>15</v>
      </c>
      <c r="F994" s="37" t="s">
        <v>716</v>
      </c>
      <c r="G994" s="37" t="s">
        <v>145</v>
      </c>
      <c r="H994" s="37" t="s">
        <v>36</v>
      </c>
      <c r="I994" s="37" t="s">
        <v>46</v>
      </c>
      <c r="J994" s="62">
        <v>10</v>
      </c>
      <c r="K994" s="37" t="s">
        <v>718</v>
      </c>
      <c r="L994" s="37" t="s">
        <v>152</v>
      </c>
      <c r="M994" s="37">
        <v>1</v>
      </c>
      <c r="N994" s="37" t="s">
        <v>715</v>
      </c>
      <c r="O994" s="37" t="s">
        <v>700</v>
      </c>
      <c r="P994" s="37" t="s">
        <v>162</v>
      </c>
      <c r="Q994" s="60">
        <v>0</v>
      </c>
      <c r="R994" s="60">
        <v>0</v>
      </c>
      <c r="S994" s="60">
        <f t="shared" si="16"/>
        <v>0</v>
      </c>
      <c r="T994" s="37" t="s">
        <v>145</v>
      </c>
      <c r="U994" s="37"/>
      <c r="V994" s="216" t="s">
        <v>56</v>
      </c>
      <c r="W994" s="216" t="s">
        <v>57</v>
      </c>
      <c r="X994" s="217"/>
    </row>
    <row r="995" spans="1:24" ht="85.5" hidden="1">
      <c r="A995" s="37" t="s">
        <v>158</v>
      </c>
      <c r="B995" s="37" t="s">
        <v>617</v>
      </c>
      <c r="C995" s="37" t="s">
        <v>617</v>
      </c>
      <c r="D995" s="37" t="s">
        <v>800</v>
      </c>
      <c r="E995" s="37">
        <v>15</v>
      </c>
      <c r="F995" s="37" t="s">
        <v>801</v>
      </c>
      <c r="G995" s="37" t="s">
        <v>35</v>
      </c>
      <c r="H995" s="37" t="s">
        <v>265</v>
      </c>
      <c r="I995" s="37" t="s">
        <v>37</v>
      </c>
      <c r="J995" s="62">
        <v>568</v>
      </c>
      <c r="K995" s="37" t="s">
        <v>802</v>
      </c>
      <c r="L995" s="201"/>
      <c r="M995" s="37">
        <v>1</v>
      </c>
      <c r="N995" s="37">
        <v>1518435</v>
      </c>
      <c r="O995" s="37" t="s">
        <v>803</v>
      </c>
      <c r="P995" s="37" t="s">
        <v>804</v>
      </c>
      <c r="Q995" s="60">
        <v>0</v>
      </c>
      <c r="R995" s="60">
        <v>9500</v>
      </c>
      <c r="S995" s="60">
        <f t="shared" si="16"/>
        <v>9500</v>
      </c>
      <c r="T995" s="37" t="s">
        <v>228</v>
      </c>
      <c r="U995" s="131" t="s">
        <v>2417</v>
      </c>
      <c r="V995" s="131" t="s">
        <v>148</v>
      </c>
      <c r="W995" s="216" t="s">
        <v>149</v>
      </c>
      <c r="X995" s="217"/>
    </row>
    <row r="996" spans="1:24" ht="85.5" hidden="1">
      <c r="A996" s="37" t="s">
        <v>158</v>
      </c>
      <c r="B996" s="37" t="s">
        <v>617</v>
      </c>
      <c r="C996" s="37" t="s">
        <v>618</v>
      </c>
      <c r="D996" s="37" t="s">
        <v>633</v>
      </c>
      <c r="E996" s="37">
        <v>12</v>
      </c>
      <c r="F996" s="37" t="s">
        <v>634</v>
      </c>
      <c r="G996" s="37" t="s">
        <v>145</v>
      </c>
      <c r="H996" s="37" t="s">
        <v>36</v>
      </c>
      <c r="I996" s="37" t="s">
        <v>46</v>
      </c>
      <c r="J996" s="62">
        <v>360</v>
      </c>
      <c r="K996" s="37" t="s">
        <v>635</v>
      </c>
      <c r="L996" s="37" t="s">
        <v>636</v>
      </c>
      <c r="M996" s="37">
        <v>1</v>
      </c>
      <c r="N996" s="37">
        <v>1492164</v>
      </c>
      <c r="O996" s="37" t="s">
        <v>622</v>
      </c>
      <c r="P996" s="37" t="s">
        <v>162</v>
      </c>
      <c r="Q996" s="60">
        <v>0</v>
      </c>
      <c r="R996" s="60">
        <v>0</v>
      </c>
      <c r="S996" s="60">
        <f t="shared" si="16"/>
        <v>0</v>
      </c>
      <c r="T996" s="37" t="s">
        <v>145</v>
      </c>
      <c r="U996" s="37"/>
      <c r="V996" s="216" t="s">
        <v>184</v>
      </c>
      <c r="W996" s="216" t="s">
        <v>637</v>
      </c>
      <c r="X996" s="217"/>
    </row>
    <row r="997" spans="1:24" ht="99.75" hidden="1">
      <c r="A997" s="37" t="s">
        <v>158</v>
      </c>
      <c r="B997" s="37" t="s">
        <v>617</v>
      </c>
      <c r="C997" s="37" t="s">
        <v>618</v>
      </c>
      <c r="D997" s="37" t="s">
        <v>638</v>
      </c>
      <c r="E997" s="37">
        <v>12</v>
      </c>
      <c r="F997" s="37" t="s">
        <v>639</v>
      </c>
      <c r="G997" s="37" t="s">
        <v>145</v>
      </c>
      <c r="H997" s="37" t="s">
        <v>36</v>
      </c>
      <c r="I997" s="37" t="s">
        <v>46</v>
      </c>
      <c r="J997" s="62">
        <v>180</v>
      </c>
      <c r="K997" s="37" t="s">
        <v>631</v>
      </c>
      <c r="L997" s="37" t="s">
        <v>632</v>
      </c>
      <c r="M997" s="37">
        <v>1</v>
      </c>
      <c r="N997" s="37">
        <v>1493474</v>
      </c>
      <c r="O997" s="37" t="s">
        <v>620</v>
      </c>
      <c r="P997" s="37" t="s">
        <v>162</v>
      </c>
      <c r="Q997" s="60">
        <v>0</v>
      </c>
      <c r="R997" s="60">
        <v>0</v>
      </c>
      <c r="S997" s="60">
        <f t="shared" si="16"/>
        <v>0</v>
      </c>
      <c r="T997" s="37" t="s">
        <v>145</v>
      </c>
      <c r="U997" s="37"/>
      <c r="V997" s="131" t="s">
        <v>184</v>
      </c>
      <c r="W997" s="216" t="s">
        <v>637</v>
      </c>
      <c r="X997" s="217"/>
    </row>
    <row r="998" spans="1:24" ht="171" hidden="1">
      <c r="A998" s="37" t="s">
        <v>158</v>
      </c>
      <c r="B998" s="37" t="s">
        <v>617</v>
      </c>
      <c r="C998" s="37" t="s">
        <v>618</v>
      </c>
      <c r="D998" s="37" t="s">
        <v>633</v>
      </c>
      <c r="E998" s="37">
        <v>12</v>
      </c>
      <c r="F998" s="37" t="s">
        <v>640</v>
      </c>
      <c r="G998" s="37" t="s">
        <v>145</v>
      </c>
      <c r="H998" s="37" t="s">
        <v>36</v>
      </c>
      <c r="I998" s="37" t="s">
        <v>46</v>
      </c>
      <c r="J998" s="62">
        <v>240</v>
      </c>
      <c r="K998" s="37" t="s">
        <v>641</v>
      </c>
      <c r="L998" s="37" t="s">
        <v>152</v>
      </c>
      <c r="M998" s="37">
        <v>1</v>
      </c>
      <c r="N998" s="37">
        <v>1491471</v>
      </c>
      <c r="O998" s="37" t="s">
        <v>642</v>
      </c>
      <c r="P998" s="37" t="s">
        <v>162</v>
      </c>
      <c r="Q998" s="60">
        <v>0</v>
      </c>
      <c r="R998" s="60">
        <v>0</v>
      </c>
      <c r="S998" s="60">
        <f t="shared" si="16"/>
        <v>0</v>
      </c>
      <c r="T998" s="37" t="s">
        <v>145</v>
      </c>
      <c r="U998" s="37" t="s">
        <v>2418</v>
      </c>
      <c r="V998" s="131" t="s">
        <v>184</v>
      </c>
      <c r="W998" s="216" t="s">
        <v>637</v>
      </c>
      <c r="X998" s="217"/>
    </row>
    <row r="999" spans="1:24" ht="99.75" hidden="1">
      <c r="A999" s="37" t="s">
        <v>158</v>
      </c>
      <c r="B999" s="37" t="s">
        <v>617</v>
      </c>
      <c r="C999" s="37" t="s">
        <v>729</v>
      </c>
      <c r="D999" s="37" t="s">
        <v>740</v>
      </c>
      <c r="E999" s="37">
        <v>12</v>
      </c>
      <c r="F999" s="37" t="s">
        <v>744</v>
      </c>
      <c r="G999" s="37" t="s">
        <v>145</v>
      </c>
      <c r="H999" s="37" t="s">
        <v>36</v>
      </c>
      <c r="I999" s="37" t="s">
        <v>46</v>
      </c>
      <c r="J999" s="62">
        <v>120</v>
      </c>
      <c r="K999" s="37" t="s">
        <v>745</v>
      </c>
      <c r="L999" s="37" t="s">
        <v>636</v>
      </c>
      <c r="M999" s="37">
        <v>1</v>
      </c>
      <c r="N999" s="37">
        <v>1491394</v>
      </c>
      <c r="O999" s="37" t="s">
        <v>737</v>
      </c>
      <c r="P999" s="37" t="s">
        <v>162</v>
      </c>
      <c r="Q999" s="60">
        <v>0</v>
      </c>
      <c r="R999" s="60">
        <v>0</v>
      </c>
      <c r="S999" s="60">
        <f t="shared" si="16"/>
        <v>0</v>
      </c>
      <c r="T999" s="37" t="s">
        <v>145</v>
      </c>
      <c r="U999" s="37"/>
      <c r="V999" s="210" t="s">
        <v>148</v>
      </c>
      <c r="W999" s="216" t="s">
        <v>225</v>
      </c>
      <c r="X999" s="217"/>
    </row>
    <row r="1000" spans="1:24" ht="85.5" hidden="1">
      <c r="A1000" s="37" t="s">
        <v>158</v>
      </c>
      <c r="B1000" s="37" t="s">
        <v>617</v>
      </c>
      <c r="C1000" s="37" t="s">
        <v>729</v>
      </c>
      <c r="D1000" s="37" t="s">
        <v>249</v>
      </c>
      <c r="E1000" s="37">
        <v>20</v>
      </c>
      <c r="F1000" s="37" t="s">
        <v>746</v>
      </c>
      <c r="G1000" s="37" t="s">
        <v>145</v>
      </c>
      <c r="H1000" s="37" t="s">
        <v>36</v>
      </c>
      <c r="I1000" s="37" t="s">
        <v>46</v>
      </c>
      <c r="J1000" s="62">
        <v>120</v>
      </c>
      <c r="K1000" s="37" t="s">
        <v>747</v>
      </c>
      <c r="L1000" s="37" t="s">
        <v>152</v>
      </c>
      <c r="M1000" s="37">
        <v>1</v>
      </c>
      <c r="N1000" s="37">
        <v>1517709</v>
      </c>
      <c r="O1000" s="37" t="s">
        <v>731</v>
      </c>
      <c r="P1000" s="37" t="s">
        <v>162</v>
      </c>
      <c r="Q1000" s="60">
        <v>0</v>
      </c>
      <c r="R1000" s="60">
        <v>0</v>
      </c>
      <c r="S1000" s="60">
        <f t="shared" si="16"/>
        <v>0</v>
      </c>
      <c r="T1000" s="37" t="s">
        <v>145</v>
      </c>
      <c r="U1000" s="37"/>
      <c r="V1000" s="131" t="s">
        <v>201</v>
      </c>
      <c r="W1000" s="131" t="s">
        <v>202</v>
      </c>
      <c r="X1000" s="217"/>
    </row>
    <row r="1001" spans="1:24" ht="85.5" hidden="1">
      <c r="A1001" s="37" t="s">
        <v>158</v>
      </c>
      <c r="B1001" s="37" t="s">
        <v>617</v>
      </c>
      <c r="C1001" s="37" t="s">
        <v>751</v>
      </c>
      <c r="D1001" s="37" t="s">
        <v>659</v>
      </c>
      <c r="E1001" s="37">
        <v>15</v>
      </c>
      <c r="F1001" s="37" t="s">
        <v>564</v>
      </c>
      <c r="G1001" s="37" t="s">
        <v>145</v>
      </c>
      <c r="H1001" s="37" t="s">
        <v>36</v>
      </c>
      <c r="I1001" s="37" t="s">
        <v>46</v>
      </c>
      <c r="J1001" s="62">
        <v>100</v>
      </c>
      <c r="K1001" s="37" t="s">
        <v>753</v>
      </c>
      <c r="L1001" s="37" t="s">
        <v>636</v>
      </c>
      <c r="M1001" s="37">
        <v>1</v>
      </c>
      <c r="N1001" s="37">
        <v>1492965</v>
      </c>
      <c r="O1001" s="37" t="s">
        <v>754</v>
      </c>
      <c r="P1001" s="37" t="s">
        <v>162</v>
      </c>
      <c r="Q1001" s="60">
        <v>0</v>
      </c>
      <c r="R1001" s="60">
        <v>0</v>
      </c>
      <c r="S1001" s="60">
        <f t="shared" si="16"/>
        <v>0</v>
      </c>
      <c r="T1001" s="37" t="s">
        <v>145</v>
      </c>
      <c r="U1001" s="37"/>
      <c r="V1001" s="227" t="s">
        <v>218</v>
      </c>
      <c r="W1001" s="216" t="s">
        <v>568</v>
      </c>
      <c r="X1001" s="217"/>
    </row>
    <row r="1002" spans="1:24" ht="85.5" hidden="1">
      <c r="A1002" s="37" t="s">
        <v>158</v>
      </c>
      <c r="B1002" s="37" t="s">
        <v>617</v>
      </c>
      <c r="C1002" s="37" t="s">
        <v>751</v>
      </c>
      <c r="D1002" s="37" t="s">
        <v>659</v>
      </c>
      <c r="E1002" s="37">
        <v>15</v>
      </c>
      <c r="F1002" s="37" t="s">
        <v>755</v>
      </c>
      <c r="G1002" s="37" t="s">
        <v>145</v>
      </c>
      <c r="H1002" s="37" t="s">
        <v>36</v>
      </c>
      <c r="I1002" s="37" t="s">
        <v>46</v>
      </c>
      <c r="J1002" s="62">
        <v>180</v>
      </c>
      <c r="K1002" s="37" t="s">
        <v>297</v>
      </c>
      <c r="L1002" s="65" t="s">
        <v>224</v>
      </c>
      <c r="M1002" s="37">
        <v>1</v>
      </c>
      <c r="N1002" s="37">
        <v>1476117</v>
      </c>
      <c r="O1002" s="37" t="s">
        <v>756</v>
      </c>
      <c r="P1002" s="37" t="s">
        <v>757</v>
      </c>
      <c r="Q1002" s="60">
        <v>0</v>
      </c>
      <c r="R1002" s="60">
        <v>0</v>
      </c>
      <c r="S1002" s="60">
        <f t="shared" si="16"/>
        <v>0</v>
      </c>
      <c r="T1002" s="37" t="s">
        <v>145</v>
      </c>
      <c r="U1002" s="37"/>
      <c r="V1002" s="227" t="s">
        <v>218</v>
      </c>
      <c r="W1002" s="216" t="s">
        <v>568</v>
      </c>
      <c r="X1002" s="217"/>
    </row>
    <row r="1003" spans="1:24" ht="384.75" hidden="1">
      <c r="A1003" s="37" t="s">
        <v>158</v>
      </c>
      <c r="B1003" s="37" t="s">
        <v>617</v>
      </c>
      <c r="C1003" s="37" t="s">
        <v>816</v>
      </c>
      <c r="D1003" s="37" t="s">
        <v>653</v>
      </c>
      <c r="E1003" s="37">
        <v>15</v>
      </c>
      <c r="F1003" s="37" t="s">
        <v>817</v>
      </c>
      <c r="G1003" s="37" t="s">
        <v>145</v>
      </c>
      <c r="H1003" s="37" t="s">
        <v>544</v>
      </c>
      <c r="I1003" s="37" t="s">
        <v>37</v>
      </c>
      <c r="J1003" s="62">
        <v>30</v>
      </c>
      <c r="K1003" s="37" t="s">
        <v>818</v>
      </c>
      <c r="L1003" s="37" t="s">
        <v>156</v>
      </c>
      <c r="M1003" s="37">
        <v>1</v>
      </c>
      <c r="N1003" s="37">
        <v>1492949</v>
      </c>
      <c r="O1003" s="37" t="s">
        <v>819</v>
      </c>
      <c r="P1003" s="37" t="s">
        <v>162</v>
      </c>
      <c r="Q1003" s="60">
        <v>0</v>
      </c>
      <c r="R1003" s="60">
        <v>0</v>
      </c>
      <c r="S1003" s="60">
        <f t="shared" si="16"/>
        <v>0</v>
      </c>
      <c r="T1003" s="37" t="s">
        <v>145</v>
      </c>
      <c r="U1003" s="37"/>
      <c r="V1003" s="131" t="s">
        <v>184</v>
      </c>
      <c r="W1003" s="216" t="s">
        <v>185</v>
      </c>
      <c r="X1003" s="217"/>
    </row>
    <row r="1004" spans="1:24" ht="384.75" hidden="1">
      <c r="A1004" s="37" t="s">
        <v>158</v>
      </c>
      <c r="B1004" s="37" t="s">
        <v>617</v>
      </c>
      <c r="C1004" s="37" t="s">
        <v>816</v>
      </c>
      <c r="D1004" s="37" t="s">
        <v>653</v>
      </c>
      <c r="E1004" s="37">
        <v>15</v>
      </c>
      <c r="F1004" s="37" t="s">
        <v>820</v>
      </c>
      <c r="G1004" s="37" t="s">
        <v>145</v>
      </c>
      <c r="H1004" s="37" t="s">
        <v>544</v>
      </c>
      <c r="I1004" s="37" t="s">
        <v>37</v>
      </c>
      <c r="J1004" s="62">
        <v>180</v>
      </c>
      <c r="K1004" s="37" t="s">
        <v>303</v>
      </c>
      <c r="L1004" s="37" t="s">
        <v>216</v>
      </c>
      <c r="M1004" s="37">
        <v>1</v>
      </c>
      <c r="N1004" s="37">
        <v>1568327</v>
      </c>
      <c r="O1004" s="37" t="s">
        <v>821</v>
      </c>
      <c r="P1004" s="37" t="s">
        <v>162</v>
      </c>
      <c r="Q1004" s="60">
        <v>0</v>
      </c>
      <c r="R1004" s="60">
        <v>0</v>
      </c>
      <c r="S1004" s="60">
        <f t="shared" si="16"/>
        <v>0</v>
      </c>
      <c r="T1004" s="37" t="s">
        <v>145</v>
      </c>
      <c r="U1004" s="37"/>
      <c r="V1004" s="131" t="s">
        <v>184</v>
      </c>
      <c r="W1004" s="216" t="s">
        <v>185</v>
      </c>
      <c r="X1004" s="217"/>
    </row>
    <row r="1005" spans="1:24" ht="384.75" hidden="1">
      <c r="A1005" s="37" t="s">
        <v>158</v>
      </c>
      <c r="B1005" s="37" t="s">
        <v>617</v>
      </c>
      <c r="C1005" s="37" t="s">
        <v>816</v>
      </c>
      <c r="D1005" s="37" t="s">
        <v>653</v>
      </c>
      <c r="E1005" s="37">
        <v>15</v>
      </c>
      <c r="F1005" s="37" t="s">
        <v>822</v>
      </c>
      <c r="G1005" s="37" t="s">
        <v>145</v>
      </c>
      <c r="H1005" s="37" t="s">
        <v>544</v>
      </c>
      <c r="I1005" s="37" t="s">
        <v>37</v>
      </c>
      <c r="J1005" s="62">
        <v>360</v>
      </c>
      <c r="K1005" s="37" t="s">
        <v>416</v>
      </c>
      <c r="L1005" s="37" t="s">
        <v>152</v>
      </c>
      <c r="M1005" s="37">
        <v>1</v>
      </c>
      <c r="N1005" s="37">
        <v>1492964</v>
      </c>
      <c r="O1005" s="37" t="s">
        <v>823</v>
      </c>
      <c r="P1005" s="37" t="s">
        <v>162</v>
      </c>
      <c r="Q1005" s="60">
        <v>0</v>
      </c>
      <c r="R1005" s="60">
        <v>0</v>
      </c>
      <c r="S1005" s="60">
        <f t="shared" si="16"/>
        <v>0</v>
      </c>
      <c r="T1005" s="37" t="s">
        <v>145</v>
      </c>
      <c r="U1005" s="37" t="s">
        <v>2419</v>
      </c>
      <c r="V1005" s="131" t="s">
        <v>184</v>
      </c>
      <c r="W1005" s="216" t="s">
        <v>185</v>
      </c>
      <c r="X1005" s="217"/>
    </row>
    <row r="1006" spans="1:24" ht="85.5" hidden="1">
      <c r="A1006" s="37" t="s">
        <v>158</v>
      </c>
      <c r="B1006" s="37" t="s">
        <v>617</v>
      </c>
      <c r="C1006" s="37" t="s">
        <v>751</v>
      </c>
      <c r="D1006" s="37" t="s">
        <v>258</v>
      </c>
      <c r="E1006" s="37">
        <v>15</v>
      </c>
      <c r="F1006" s="37" t="s">
        <v>758</v>
      </c>
      <c r="G1006" s="37" t="s">
        <v>145</v>
      </c>
      <c r="H1006" s="37" t="s">
        <v>36</v>
      </c>
      <c r="I1006" s="37" t="s">
        <v>46</v>
      </c>
      <c r="J1006" s="62">
        <v>48</v>
      </c>
      <c r="K1006" s="37" t="s">
        <v>288</v>
      </c>
      <c r="L1006" s="37" t="s">
        <v>759</v>
      </c>
      <c r="M1006" s="37">
        <v>1</v>
      </c>
      <c r="N1006" s="37">
        <v>1050191</v>
      </c>
      <c r="O1006" s="37" t="s">
        <v>760</v>
      </c>
      <c r="P1006" s="37" t="s">
        <v>757</v>
      </c>
      <c r="Q1006" s="60">
        <v>0</v>
      </c>
      <c r="R1006" s="60">
        <v>0</v>
      </c>
      <c r="S1006" s="60">
        <f t="shared" si="16"/>
        <v>0</v>
      </c>
      <c r="T1006" s="37" t="s">
        <v>145</v>
      </c>
      <c r="U1006" s="37"/>
      <c r="V1006" s="221" t="s">
        <v>48</v>
      </c>
      <c r="W1006" s="216" t="s">
        <v>163</v>
      </c>
      <c r="X1006" s="217"/>
    </row>
    <row r="1007" spans="1:24" ht="156.75" hidden="1">
      <c r="A1007" s="37" t="s">
        <v>158</v>
      </c>
      <c r="B1007" s="37" t="s">
        <v>617</v>
      </c>
      <c r="C1007" s="37" t="s">
        <v>692</v>
      </c>
      <c r="D1007" s="37" t="s">
        <v>252</v>
      </c>
      <c r="E1007" s="37">
        <v>15</v>
      </c>
      <c r="F1007" s="37" t="s">
        <v>719</v>
      </c>
      <c r="G1007" s="37" t="s">
        <v>145</v>
      </c>
      <c r="H1007" s="37" t="s">
        <v>36</v>
      </c>
      <c r="I1007" s="37" t="s">
        <v>46</v>
      </c>
      <c r="J1007" s="62">
        <v>320</v>
      </c>
      <c r="K1007" s="37" t="s">
        <v>720</v>
      </c>
      <c r="L1007" s="37" t="s">
        <v>566</v>
      </c>
      <c r="M1007" s="37">
        <v>1</v>
      </c>
      <c r="N1007" s="37">
        <v>1367615</v>
      </c>
      <c r="O1007" s="37" t="s">
        <v>698</v>
      </c>
      <c r="P1007" s="37" t="s">
        <v>162</v>
      </c>
      <c r="Q1007" s="60">
        <v>0</v>
      </c>
      <c r="R1007" s="60">
        <v>0</v>
      </c>
      <c r="S1007" s="60">
        <f t="shared" si="16"/>
        <v>0</v>
      </c>
      <c r="T1007" s="37" t="s">
        <v>145</v>
      </c>
      <c r="U1007" s="37"/>
      <c r="V1007" s="131" t="s">
        <v>48</v>
      </c>
      <c r="W1007" s="216" t="s">
        <v>455</v>
      </c>
      <c r="X1007" s="217"/>
    </row>
    <row r="1008" spans="1:24" ht="156.75" hidden="1">
      <c r="A1008" s="37" t="s">
        <v>158</v>
      </c>
      <c r="B1008" s="37" t="s">
        <v>617</v>
      </c>
      <c r="C1008" s="37" t="s">
        <v>692</v>
      </c>
      <c r="D1008" s="37" t="s">
        <v>252</v>
      </c>
      <c r="E1008" s="37">
        <v>15</v>
      </c>
      <c r="F1008" s="37" t="s">
        <v>721</v>
      </c>
      <c r="G1008" s="37" t="s">
        <v>145</v>
      </c>
      <c r="H1008" s="37" t="s">
        <v>36</v>
      </c>
      <c r="I1008" s="37" t="s">
        <v>46</v>
      </c>
      <c r="J1008" s="62">
        <v>20</v>
      </c>
      <c r="K1008" s="37" t="s">
        <v>717</v>
      </c>
      <c r="L1008" s="65" t="s">
        <v>224</v>
      </c>
      <c r="M1008" s="37">
        <v>1</v>
      </c>
      <c r="N1008" s="37">
        <v>1568927</v>
      </c>
      <c r="O1008" s="37" t="s">
        <v>702</v>
      </c>
      <c r="P1008" s="37" t="s">
        <v>162</v>
      </c>
      <c r="Q1008" s="60">
        <v>0</v>
      </c>
      <c r="R1008" s="60">
        <v>0</v>
      </c>
      <c r="S1008" s="60">
        <f t="shared" ref="S1008:S1039" si="17">(R1008+Q1008)*M1008</f>
        <v>0</v>
      </c>
      <c r="T1008" s="37" t="s">
        <v>145</v>
      </c>
      <c r="U1008" s="37"/>
      <c r="V1008" s="131" t="s">
        <v>148</v>
      </c>
      <c r="W1008" s="216" t="s">
        <v>149</v>
      </c>
      <c r="X1008" s="217"/>
    </row>
    <row r="1009" spans="1:24" ht="156.75" hidden="1">
      <c r="A1009" s="37" t="s">
        <v>158</v>
      </c>
      <c r="B1009" s="37" t="s">
        <v>617</v>
      </c>
      <c r="C1009" s="37" t="s">
        <v>692</v>
      </c>
      <c r="D1009" s="37" t="s">
        <v>252</v>
      </c>
      <c r="E1009" s="37">
        <v>15</v>
      </c>
      <c r="F1009" s="37" t="s">
        <v>721</v>
      </c>
      <c r="G1009" s="37" t="s">
        <v>145</v>
      </c>
      <c r="H1009" s="37" t="s">
        <v>36</v>
      </c>
      <c r="I1009" s="37" t="s">
        <v>46</v>
      </c>
      <c r="J1009" s="62">
        <v>20</v>
      </c>
      <c r="K1009" s="37" t="s">
        <v>718</v>
      </c>
      <c r="L1009" s="37" t="s">
        <v>152</v>
      </c>
      <c r="M1009" s="37">
        <v>1</v>
      </c>
      <c r="N1009" s="37" t="s">
        <v>715</v>
      </c>
      <c r="O1009" s="37" t="s">
        <v>700</v>
      </c>
      <c r="P1009" s="37" t="s">
        <v>162</v>
      </c>
      <c r="Q1009" s="60">
        <v>0</v>
      </c>
      <c r="R1009" s="60">
        <v>0</v>
      </c>
      <c r="S1009" s="60">
        <f t="shared" si="17"/>
        <v>0</v>
      </c>
      <c r="T1009" s="37" t="s">
        <v>145</v>
      </c>
      <c r="U1009" s="37"/>
      <c r="V1009" s="131" t="s">
        <v>63</v>
      </c>
      <c r="W1009" s="216" t="s">
        <v>64</v>
      </c>
      <c r="X1009" s="217"/>
    </row>
    <row r="1010" spans="1:24" ht="156.75" hidden="1">
      <c r="A1010" s="37" t="s">
        <v>158</v>
      </c>
      <c r="B1010" s="37" t="s">
        <v>617</v>
      </c>
      <c r="C1010" s="37" t="s">
        <v>617</v>
      </c>
      <c r="D1010" s="37" t="s">
        <v>252</v>
      </c>
      <c r="E1010" s="37">
        <v>15</v>
      </c>
      <c r="F1010" s="37" t="s">
        <v>805</v>
      </c>
      <c r="G1010" s="37" t="s">
        <v>145</v>
      </c>
      <c r="H1010" s="37" t="s">
        <v>36</v>
      </c>
      <c r="I1010" s="37" t="s">
        <v>46</v>
      </c>
      <c r="J1010" s="62">
        <v>180</v>
      </c>
      <c r="K1010" s="37" t="s">
        <v>806</v>
      </c>
      <c r="L1010" s="37" t="s">
        <v>636</v>
      </c>
      <c r="M1010" s="37">
        <v>1</v>
      </c>
      <c r="N1010" s="37">
        <v>1452926</v>
      </c>
      <c r="O1010" s="37" t="s">
        <v>807</v>
      </c>
      <c r="P1010" s="37" t="s">
        <v>804</v>
      </c>
      <c r="Q1010" s="60">
        <v>0</v>
      </c>
      <c r="R1010" s="60">
        <v>0</v>
      </c>
      <c r="S1010" s="60">
        <f t="shared" si="17"/>
        <v>0</v>
      </c>
      <c r="T1010" s="37" t="s">
        <v>145</v>
      </c>
      <c r="U1010" s="37"/>
      <c r="V1010" s="131" t="s">
        <v>48</v>
      </c>
      <c r="W1010" s="216" t="s">
        <v>69</v>
      </c>
      <c r="X1010" s="217"/>
    </row>
    <row r="1011" spans="1:24" ht="156.75" hidden="1">
      <c r="A1011" s="37" t="s">
        <v>158</v>
      </c>
      <c r="B1011" s="37" t="s">
        <v>617</v>
      </c>
      <c r="C1011" s="37" t="s">
        <v>649</v>
      </c>
      <c r="D1011" s="37" t="s">
        <v>252</v>
      </c>
      <c r="E1011" s="37">
        <v>15</v>
      </c>
      <c r="F1011" s="37" t="s">
        <v>656</v>
      </c>
      <c r="G1011" s="37" t="s">
        <v>145</v>
      </c>
      <c r="H1011" s="37" t="s">
        <v>36</v>
      </c>
      <c r="I1011" s="37" t="s">
        <v>46</v>
      </c>
      <c r="J1011" s="62">
        <v>120</v>
      </c>
      <c r="K1011" s="37" t="s">
        <v>657</v>
      </c>
      <c r="L1011" s="37" t="s">
        <v>272</v>
      </c>
      <c r="M1011" s="37">
        <v>1</v>
      </c>
      <c r="N1011" s="37">
        <v>1492790</v>
      </c>
      <c r="O1011" s="37" t="s">
        <v>658</v>
      </c>
      <c r="P1011" s="37" t="s">
        <v>162</v>
      </c>
      <c r="Q1011" s="60">
        <v>0</v>
      </c>
      <c r="R1011" s="60">
        <v>0</v>
      </c>
      <c r="S1011" s="60">
        <f t="shared" si="17"/>
        <v>0</v>
      </c>
      <c r="T1011" s="37" t="s">
        <v>145</v>
      </c>
      <c r="U1011" s="37"/>
      <c r="V1011" s="221" t="s">
        <v>76</v>
      </c>
      <c r="W1011" s="216" t="s">
        <v>77</v>
      </c>
      <c r="X1011" s="217"/>
    </row>
    <row r="1012" spans="1:24" ht="156.75" hidden="1">
      <c r="A1012" s="37" t="s">
        <v>158</v>
      </c>
      <c r="B1012" s="37" t="s">
        <v>617</v>
      </c>
      <c r="C1012" s="37" t="s">
        <v>692</v>
      </c>
      <c r="D1012" s="37" t="s">
        <v>252</v>
      </c>
      <c r="E1012" s="37">
        <v>15</v>
      </c>
      <c r="F1012" s="37" t="s">
        <v>722</v>
      </c>
      <c r="G1012" s="37" t="s">
        <v>145</v>
      </c>
      <c r="H1012" s="37" t="s">
        <v>36</v>
      </c>
      <c r="I1012" s="37" t="s">
        <v>46</v>
      </c>
      <c r="J1012" s="62">
        <v>50</v>
      </c>
      <c r="K1012" s="37" t="s">
        <v>717</v>
      </c>
      <c r="L1012" s="65" t="s">
        <v>224</v>
      </c>
      <c r="M1012" s="37">
        <v>1</v>
      </c>
      <c r="N1012" s="37">
        <v>1568927</v>
      </c>
      <c r="O1012" s="37" t="s">
        <v>702</v>
      </c>
      <c r="P1012" s="37" t="s">
        <v>162</v>
      </c>
      <c r="Q1012" s="60">
        <v>0</v>
      </c>
      <c r="R1012" s="60">
        <v>0</v>
      </c>
      <c r="S1012" s="60">
        <f t="shared" si="17"/>
        <v>0</v>
      </c>
      <c r="T1012" s="37" t="s">
        <v>145</v>
      </c>
      <c r="U1012" s="37" t="s">
        <v>2420</v>
      </c>
      <c r="V1012" s="220" t="s">
        <v>176</v>
      </c>
      <c r="W1012" s="216" t="s">
        <v>254</v>
      </c>
      <c r="X1012" s="217"/>
    </row>
    <row r="1013" spans="1:24" ht="156.75" hidden="1">
      <c r="A1013" s="37" t="s">
        <v>158</v>
      </c>
      <c r="B1013" s="37" t="s">
        <v>617</v>
      </c>
      <c r="C1013" s="37" t="s">
        <v>692</v>
      </c>
      <c r="D1013" s="37" t="s">
        <v>252</v>
      </c>
      <c r="E1013" s="37">
        <v>15</v>
      </c>
      <c r="F1013" s="37" t="s">
        <v>722</v>
      </c>
      <c r="G1013" s="37" t="s">
        <v>145</v>
      </c>
      <c r="H1013" s="37" t="s">
        <v>36</v>
      </c>
      <c r="I1013" s="37" t="s">
        <v>46</v>
      </c>
      <c r="J1013" s="62">
        <v>50</v>
      </c>
      <c r="K1013" s="37" t="s">
        <v>718</v>
      </c>
      <c r="L1013" s="37" t="s">
        <v>152</v>
      </c>
      <c r="M1013" s="37">
        <v>1</v>
      </c>
      <c r="N1013" s="37" t="s">
        <v>715</v>
      </c>
      <c r="O1013" s="37" t="s">
        <v>700</v>
      </c>
      <c r="P1013" s="37" t="s">
        <v>162</v>
      </c>
      <c r="Q1013" s="60">
        <v>0</v>
      </c>
      <c r="R1013" s="60">
        <v>0</v>
      </c>
      <c r="S1013" s="60">
        <f t="shared" si="17"/>
        <v>0</v>
      </c>
      <c r="T1013" s="37" t="s">
        <v>145</v>
      </c>
      <c r="U1013" s="37" t="s">
        <v>2420</v>
      </c>
      <c r="V1013" s="220" t="s">
        <v>176</v>
      </c>
      <c r="W1013" s="216" t="s">
        <v>254</v>
      </c>
      <c r="X1013" s="217"/>
    </row>
    <row r="1014" spans="1:24" ht="156.75" hidden="1">
      <c r="A1014" s="37" t="s">
        <v>158</v>
      </c>
      <c r="B1014" s="37" t="s">
        <v>617</v>
      </c>
      <c r="C1014" s="37" t="s">
        <v>692</v>
      </c>
      <c r="D1014" s="37" t="s">
        <v>252</v>
      </c>
      <c r="E1014" s="37">
        <v>15</v>
      </c>
      <c r="F1014" s="37" t="s">
        <v>722</v>
      </c>
      <c r="G1014" s="37" t="s">
        <v>145</v>
      </c>
      <c r="H1014" s="37" t="s">
        <v>36</v>
      </c>
      <c r="I1014" s="37" t="s">
        <v>46</v>
      </c>
      <c r="J1014" s="62">
        <v>50</v>
      </c>
      <c r="K1014" s="37" t="s">
        <v>723</v>
      </c>
      <c r="L1014" s="37" t="s">
        <v>272</v>
      </c>
      <c r="M1014" s="37">
        <v>1</v>
      </c>
      <c r="N1014" s="37">
        <v>1491432</v>
      </c>
      <c r="O1014" s="37" t="s">
        <v>724</v>
      </c>
      <c r="P1014" s="37" t="s">
        <v>162</v>
      </c>
      <c r="Q1014" s="60">
        <v>0</v>
      </c>
      <c r="R1014" s="60">
        <v>0</v>
      </c>
      <c r="S1014" s="60">
        <f t="shared" si="17"/>
        <v>0</v>
      </c>
      <c r="T1014" s="37" t="s">
        <v>145</v>
      </c>
      <c r="U1014" s="37" t="s">
        <v>2420</v>
      </c>
      <c r="V1014" s="220" t="s">
        <v>176</v>
      </c>
      <c r="W1014" s="216" t="s">
        <v>254</v>
      </c>
      <c r="X1014" s="217"/>
    </row>
    <row r="1015" spans="1:24" ht="156.75" hidden="1">
      <c r="A1015" s="37" t="s">
        <v>158</v>
      </c>
      <c r="B1015" s="37" t="s">
        <v>617</v>
      </c>
      <c r="C1015" s="37" t="s">
        <v>751</v>
      </c>
      <c r="D1015" s="37" t="s">
        <v>252</v>
      </c>
      <c r="E1015" s="37">
        <v>15</v>
      </c>
      <c r="F1015" s="37" t="s">
        <v>407</v>
      </c>
      <c r="G1015" s="37" t="s">
        <v>145</v>
      </c>
      <c r="H1015" s="37" t="s">
        <v>36</v>
      </c>
      <c r="I1015" s="37" t="s">
        <v>46</v>
      </c>
      <c r="J1015" s="62">
        <v>420</v>
      </c>
      <c r="K1015" s="37" t="s">
        <v>761</v>
      </c>
      <c r="L1015" s="37" t="s">
        <v>272</v>
      </c>
      <c r="M1015" s="37">
        <v>1</v>
      </c>
      <c r="N1015" s="37">
        <v>1491179</v>
      </c>
      <c r="O1015" s="37" t="s">
        <v>762</v>
      </c>
      <c r="P1015" s="37" t="s">
        <v>162</v>
      </c>
      <c r="Q1015" s="60">
        <v>0</v>
      </c>
      <c r="R1015" s="60">
        <v>0</v>
      </c>
      <c r="S1015" s="60">
        <f t="shared" si="17"/>
        <v>0</v>
      </c>
      <c r="T1015" s="37" t="s">
        <v>145</v>
      </c>
      <c r="U1015" s="37"/>
      <c r="V1015" s="131" t="s">
        <v>148</v>
      </c>
      <c r="W1015" s="216" t="s">
        <v>149</v>
      </c>
      <c r="X1015" s="217"/>
    </row>
    <row r="1016" spans="1:24" ht="156.75" hidden="1">
      <c r="A1016" s="37" t="s">
        <v>158</v>
      </c>
      <c r="B1016" s="37" t="s">
        <v>617</v>
      </c>
      <c r="C1016" s="37" t="s">
        <v>692</v>
      </c>
      <c r="D1016" s="37" t="s">
        <v>252</v>
      </c>
      <c r="E1016" s="37">
        <v>15</v>
      </c>
      <c r="F1016" s="37" t="s">
        <v>725</v>
      </c>
      <c r="G1016" s="37" t="s">
        <v>145</v>
      </c>
      <c r="H1016" s="37" t="s">
        <v>36</v>
      </c>
      <c r="I1016" s="37" t="s">
        <v>46</v>
      </c>
      <c r="J1016" s="62">
        <v>40</v>
      </c>
      <c r="K1016" s="37" t="s">
        <v>723</v>
      </c>
      <c r="L1016" s="37" t="s">
        <v>272</v>
      </c>
      <c r="M1016" s="37">
        <v>1</v>
      </c>
      <c r="N1016" s="37">
        <v>1491432</v>
      </c>
      <c r="O1016" s="37" t="s">
        <v>724</v>
      </c>
      <c r="P1016" s="37" t="s">
        <v>162</v>
      </c>
      <c r="Q1016" s="60">
        <v>0</v>
      </c>
      <c r="R1016" s="60">
        <v>0</v>
      </c>
      <c r="S1016" s="60">
        <f t="shared" si="17"/>
        <v>0</v>
      </c>
      <c r="T1016" s="37" t="s">
        <v>145</v>
      </c>
      <c r="U1016" s="37"/>
      <c r="V1016" s="131" t="s">
        <v>56</v>
      </c>
      <c r="W1016" s="216" t="s">
        <v>726</v>
      </c>
      <c r="X1016" s="219" t="s">
        <v>50</v>
      </c>
    </row>
    <row r="1017" spans="1:24" ht="85.5" hidden="1">
      <c r="A1017" s="37" t="s">
        <v>158</v>
      </c>
      <c r="B1017" s="37" t="s">
        <v>617</v>
      </c>
      <c r="C1017" s="37" t="s">
        <v>649</v>
      </c>
      <c r="D1017" s="37" t="s">
        <v>659</v>
      </c>
      <c r="E1017" s="37">
        <v>15</v>
      </c>
      <c r="F1017" s="37" t="s">
        <v>660</v>
      </c>
      <c r="G1017" s="37" t="s">
        <v>35</v>
      </c>
      <c r="H1017" s="37" t="s">
        <v>36</v>
      </c>
      <c r="I1017" s="37" t="s">
        <v>37</v>
      </c>
      <c r="J1017" s="62">
        <v>40</v>
      </c>
      <c r="K1017" s="37" t="s">
        <v>408</v>
      </c>
      <c r="L1017" s="37"/>
      <c r="M1017" s="37">
        <v>1</v>
      </c>
      <c r="N1017" s="37">
        <v>1841303</v>
      </c>
      <c r="O1017" s="37" t="s">
        <v>661</v>
      </c>
      <c r="P1017" s="37" t="s">
        <v>162</v>
      </c>
      <c r="Q1017" s="60">
        <v>2600</v>
      </c>
      <c r="R1017" s="60">
        <v>1700</v>
      </c>
      <c r="S1017" s="60">
        <f t="shared" si="17"/>
        <v>4300</v>
      </c>
      <c r="T1017" s="37" t="s">
        <v>41</v>
      </c>
      <c r="U1017" s="131" t="s">
        <v>2421</v>
      </c>
      <c r="V1017" s="131" t="s">
        <v>184</v>
      </c>
      <c r="W1017" s="216" t="s">
        <v>547</v>
      </c>
      <c r="X1017" s="215" t="s">
        <v>78</v>
      </c>
    </row>
    <row r="1018" spans="1:24" ht="128.25" hidden="1">
      <c r="A1018" s="37" t="s">
        <v>158</v>
      </c>
      <c r="B1018" s="37" t="s">
        <v>617</v>
      </c>
      <c r="C1018" s="37" t="s">
        <v>618</v>
      </c>
      <c r="D1018" s="37" t="s">
        <v>277</v>
      </c>
      <c r="E1018" s="37">
        <v>15</v>
      </c>
      <c r="F1018" s="37" t="s">
        <v>643</v>
      </c>
      <c r="G1018" s="37" t="s">
        <v>145</v>
      </c>
      <c r="H1018" s="37" t="s">
        <v>36</v>
      </c>
      <c r="I1018" s="37" t="s">
        <v>46</v>
      </c>
      <c r="J1018" s="62">
        <v>160</v>
      </c>
      <c r="K1018" s="37" t="s">
        <v>644</v>
      </c>
      <c r="L1018" s="37" t="s">
        <v>272</v>
      </c>
      <c r="M1018" s="37">
        <v>1</v>
      </c>
      <c r="N1018" s="37">
        <v>1491221</v>
      </c>
      <c r="O1018" s="37" t="s">
        <v>645</v>
      </c>
      <c r="P1018" s="37" t="s">
        <v>162</v>
      </c>
      <c r="Q1018" s="60">
        <v>0</v>
      </c>
      <c r="R1018" s="60">
        <v>0</v>
      </c>
      <c r="S1018" s="60">
        <f t="shared" si="17"/>
        <v>0</v>
      </c>
      <c r="T1018" s="37" t="s">
        <v>145</v>
      </c>
      <c r="U1018" s="37"/>
      <c r="V1018" s="131" t="s">
        <v>235</v>
      </c>
      <c r="W1018" s="216" t="s">
        <v>236</v>
      </c>
      <c r="X1018" s="217"/>
    </row>
    <row r="1019" spans="1:24" ht="185.25" hidden="1">
      <c r="A1019" s="37" t="s">
        <v>158</v>
      </c>
      <c r="B1019" s="37" t="s">
        <v>617</v>
      </c>
      <c r="C1019" s="37" t="s">
        <v>816</v>
      </c>
      <c r="D1019" s="37" t="s">
        <v>673</v>
      </c>
      <c r="E1019" s="37">
        <v>15</v>
      </c>
      <c r="F1019" s="37" t="s">
        <v>824</v>
      </c>
      <c r="G1019" s="37" t="s">
        <v>145</v>
      </c>
      <c r="H1019" s="37" t="s">
        <v>825</v>
      </c>
      <c r="I1019" s="37" t="s">
        <v>37</v>
      </c>
      <c r="J1019" s="62">
        <v>160</v>
      </c>
      <c r="K1019" s="37" t="s">
        <v>826</v>
      </c>
      <c r="L1019" s="37" t="s">
        <v>385</v>
      </c>
      <c r="M1019" s="37">
        <v>1</v>
      </c>
      <c r="N1019" s="37">
        <v>2109791</v>
      </c>
      <c r="O1019" s="37" t="s">
        <v>827</v>
      </c>
      <c r="P1019" s="37" t="s">
        <v>162</v>
      </c>
      <c r="Q1019" s="60">
        <v>0</v>
      </c>
      <c r="R1019" s="60">
        <v>0</v>
      </c>
      <c r="S1019" s="60">
        <f t="shared" si="17"/>
        <v>0</v>
      </c>
      <c r="T1019" s="37" t="s">
        <v>145</v>
      </c>
      <c r="U1019" s="37" t="s">
        <v>1048</v>
      </c>
      <c r="V1019" s="131" t="s">
        <v>235</v>
      </c>
      <c r="W1019" s="216" t="s">
        <v>236</v>
      </c>
      <c r="X1019" s="217"/>
    </row>
    <row r="1020" spans="1:24" ht="128.25" hidden="1">
      <c r="A1020" s="37" t="s">
        <v>158</v>
      </c>
      <c r="B1020" s="37" t="s">
        <v>617</v>
      </c>
      <c r="C1020" s="37" t="s">
        <v>813</v>
      </c>
      <c r="D1020" s="37" t="s">
        <v>277</v>
      </c>
      <c r="E1020" s="37">
        <v>15</v>
      </c>
      <c r="F1020" s="37" t="s">
        <v>232</v>
      </c>
      <c r="G1020" s="37" t="s">
        <v>145</v>
      </c>
      <c r="H1020" s="37" t="s">
        <v>36</v>
      </c>
      <c r="I1020" s="37" t="s">
        <v>37</v>
      </c>
      <c r="J1020" s="62">
        <v>390</v>
      </c>
      <c r="K1020" s="37" t="s">
        <v>810</v>
      </c>
      <c r="L1020" s="37" t="s">
        <v>759</v>
      </c>
      <c r="M1020" s="37">
        <v>1</v>
      </c>
      <c r="N1020" s="37">
        <v>1475120</v>
      </c>
      <c r="O1020" s="37" t="s">
        <v>814</v>
      </c>
      <c r="P1020" s="37" t="s">
        <v>815</v>
      </c>
      <c r="Q1020" s="60">
        <v>0</v>
      </c>
      <c r="R1020" s="60">
        <v>0</v>
      </c>
      <c r="S1020" s="60">
        <f t="shared" si="17"/>
        <v>0</v>
      </c>
      <c r="T1020" s="37" t="s">
        <v>145</v>
      </c>
      <c r="U1020" s="37" t="s">
        <v>2422</v>
      </c>
      <c r="V1020" s="131" t="s">
        <v>235</v>
      </c>
      <c r="W1020" s="216" t="s">
        <v>236</v>
      </c>
      <c r="X1020" s="217"/>
    </row>
    <row r="1021" spans="1:24" ht="128.25" hidden="1">
      <c r="A1021" s="37" t="s">
        <v>158</v>
      </c>
      <c r="B1021" s="37" t="s">
        <v>617</v>
      </c>
      <c r="C1021" s="37" t="s">
        <v>617</v>
      </c>
      <c r="D1021" s="37" t="s">
        <v>277</v>
      </c>
      <c r="E1021" s="37">
        <v>15</v>
      </c>
      <c r="F1021" s="37" t="s">
        <v>232</v>
      </c>
      <c r="G1021" s="37" t="s">
        <v>145</v>
      </c>
      <c r="H1021" s="37" t="s">
        <v>36</v>
      </c>
      <c r="I1021" s="37" t="s">
        <v>37</v>
      </c>
      <c r="J1021" s="62">
        <v>120</v>
      </c>
      <c r="K1021" s="37" t="s">
        <v>652</v>
      </c>
      <c r="L1021" s="37" t="s">
        <v>385</v>
      </c>
      <c r="M1021" s="37">
        <v>1</v>
      </c>
      <c r="N1021" s="37">
        <v>1568400</v>
      </c>
      <c r="O1021" s="37" t="s">
        <v>808</v>
      </c>
      <c r="P1021" s="37" t="s">
        <v>804</v>
      </c>
      <c r="Q1021" s="60">
        <v>0</v>
      </c>
      <c r="R1021" s="60">
        <v>0</v>
      </c>
      <c r="S1021" s="60">
        <f t="shared" si="17"/>
        <v>0</v>
      </c>
      <c r="T1021" s="37" t="s">
        <v>145</v>
      </c>
      <c r="U1021" s="37" t="s">
        <v>2422</v>
      </c>
      <c r="V1021" s="131" t="s">
        <v>235</v>
      </c>
      <c r="W1021" s="216" t="s">
        <v>236</v>
      </c>
      <c r="X1021" s="217"/>
    </row>
    <row r="1022" spans="1:24" ht="128.25" hidden="1">
      <c r="A1022" s="37" t="s">
        <v>158</v>
      </c>
      <c r="B1022" s="37" t="s">
        <v>617</v>
      </c>
      <c r="C1022" s="37" t="s">
        <v>751</v>
      </c>
      <c r="D1022" s="37" t="s">
        <v>277</v>
      </c>
      <c r="E1022" s="37">
        <v>15</v>
      </c>
      <c r="F1022" s="37" t="s">
        <v>232</v>
      </c>
      <c r="G1022" s="37" t="s">
        <v>145</v>
      </c>
      <c r="H1022" s="37" t="s">
        <v>36</v>
      </c>
      <c r="I1022" s="37" t="s">
        <v>46</v>
      </c>
      <c r="J1022" s="62">
        <v>360</v>
      </c>
      <c r="K1022" s="37" t="s">
        <v>303</v>
      </c>
      <c r="L1022" s="37" t="s">
        <v>216</v>
      </c>
      <c r="M1022" s="37">
        <v>1</v>
      </c>
      <c r="N1022" s="37">
        <v>1050191</v>
      </c>
      <c r="O1022" s="37" t="s">
        <v>760</v>
      </c>
      <c r="P1022" s="37" t="s">
        <v>757</v>
      </c>
      <c r="Q1022" s="60">
        <v>0</v>
      </c>
      <c r="R1022" s="60">
        <v>0</v>
      </c>
      <c r="S1022" s="60">
        <f t="shared" si="17"/>
        <v>0</v>
      </c>
      <c r="T1022" s="37" t="s">
        <v>145</v>
      </c>
      <c r="U1022" s="37"/>
      <c r="V1022" s="131" t="s">
        <v>235</v>
      </c>
      <c r="W1022" s="216" t="s">
        <v>236</v>
      </c>
      <c r="X1022" s="217"/>
    </row>
    <row r="1023" spans="1:24" ht="185.25" hidden="1">
      <c r="A1023" s="37" t="s">
        <v>158</v>
      </c>
      <c r="B1023" s="37" t="s">
        <v>617</v>
      </c>
      <c r="C1023" s="37" t="s">
        <v>751</v>
      </c>
      <c r="D1023" s="37" t="s">
        <v>673</v>
      </c>
      <c r="E1023" s="37">
        <v>15</v>
      </c>
      <c r="F1023" s="37" t="s">
        <v>232</v>
      </c>
      <c r="G1023" s="37" t="s">
        <v>145</v>
      </c>
      <c r="H1023" s="37" t="s">
        <v>36</v>
      </c>
      <c r="I1023" s="37" t="s">
        <v>46</v>
      </c>
      <c r="J1023" s="62">
        <v>140</v>
      </c>
      <c r="K1023" s="37" t="s">
        <v>763</v>
      </c>
      <c r="L1023" s="37" t="s">
        <v>156</v>
      </c>
      <c r="M1023" s="37">
        <v>1</v>
      </c>
      <c r="N1023" s="37">
        <v>1491468</v>
      </c>
      <c r="O1023" s="37" t="s">
        <v>764</v>
      </c>
      <c r="P1023" s="37" t="s">
        <v>162</v>
      </c>
      <c r="Q1023" s="60">
        <v>0</v>
      </c>
      <c r="R1023" s="60">
        <v>0</v>
      </c>
      <c r="S1023" s="60">
        <f t="shared" si="17"/>
        <v>0</v>
      </c>
      <c r="T1023" s="37" t="s">
        <v>145</v>
      </c>
      <c r="U1023" s="37"/>
      <c r="V1023" s="131" t="s">
        <v>235</v>
      </c>
      <c r="W1023" s="216" t="s">
        <v>236</v>
      </c>
      <c r="X1023" s="217"/>
    </row>
    <row r="1024" spans="1:24" ht="185.25" hidden="1">
      <c r="A1024" s="37" t="s">
        <v>158</v>
      </c>
      <c r="B1024" s="37" t="s">
        <v>617</v>
      </c>
      <c r="C1024" s="37" t="s">
        <v>751</v>
      </c>
      <c r="D1024" s="37" t="s">
        <v>673</v>
      </c>
      <c r="E1024" s="37">
        <v>15</v>
      </c>
      <c r="F1024" s="37" t="s">
        <v>232</v>
      </c>
      <c r="G1024" s="37" t="s">
        <v>145</v>
      </c>
      <c r="H1024" s="37" t="s">
        <v>36</v>
      </c>
      <c r="I1024" s="37" t="s">
        <v>46</v>
      </c>
      <c r="J1024" s="62">
        <v>240</v>
      </c>
      <c r="K1024" s="37" t="s">
        <v>765</v>
      </c>
      <c r="L1024" s="37" t="s">
        <v>156</v>
      </c>
      <c r="M1024" s="37">
        <v>1</v>
      </c>
      <c r="N1024" s="37">
        <v>1491461</v>
      </c>
      <c r="O1024" s="37" t="s">
        <v>766</v>
      </c>
      <c r="P1024" s="37" t="s">
        <v>162</v>
      </c>
      <c r="Q1024" s="60">
        <v>0</v>
      </c>
      <c r="R1024" s="60">
        <v>0</v>
      </c>
      <c r="S1024" s="60">
        <f t="shared" si="17"/>
        <v>0</v>
      </c>
      <c r="T1024" s="37" t="s">
        <v>145</v>
      </c>
      <c r="U1024" s="37"/>
      <c r="V1024" s="131" t="s">
        <v>235</v>
      </c>
      <c r="W1024" s="216" t="s">
        <v>236</v>
      </c>
      <c r="X1024" s="217"/>
    </row>
    <row r="1025" spans="1:24" ht="185.25" hidden="1">
      <c r="A1025" s="37" t="s">
        <v>158</v>
      </c>
      <c r="B1025" s="37" t="s">
        <v>617</v>
      </c>
      <c r="C1025" s="37" t="s">
        <v>751</v>
      </c>
      <c r="D1025" s="37" t="s">
        <v>673</v>
      </c>
      <c r="E1025" s="37">
        <v>15</v>
      </c>
      <c r="F1025" s="37" t="s">
        <v>232</v>
      </c>
      <c r="G1025" s="37" t="s">
        <v>145</v>
      </c>
      <c r="H1025" s="37" t="s">
        <v>36</v>
      </c>
      <c r="I1025" s="37" t="s">
        <v>46</v>
      </c>
      <c r="J1025" s="62">
        <v>300</v>
      </c>
      <c r="K1025" s="37" t="s">
        <v>767</v>
      </c>
      <c r="L1025" s="37" t="s">
        <v>156</v>
      </c>
      <c r="M1025" s="37">
        <v>1</v>
      </c>
      <c r="N1025" s="37">
        <v>1491060</v>
      </c>
      <c r="O1025" s="37" t="s">
        <v>768</v>
      </c>
      <c r="P1025" s="37" t="s">
        <v>162</v>
      </c>
      <c r="Q1025" s="60">
        <v>0</v>
      </c>
      <c r="R1025" s="60">
        <v>0</v>
      </c>
      <c r="S1025" s="60">
        <f t="shared" si="17"/>
        <v>0</v>
      </c>
      <c r="T1025" s="37" t="s">
        <v>145</v>
      </c>
      <c r="U1025" s="37"/>
      <c r="V1025" s="131" t="s">
        <v>235</v>
      </c>
      <c r="W1025" s="216" t="s">
        <v>236</v>
      </c>
      <c r="X1025" s="217"/>
    </row>
    <row r="1026" spans="1:24" ht="185.25" hidden="1">
      <c r="A1026" s="37" t="s">
        <v>158</v>
      </c>
      <c r="B1026" s="37" t="s">
        <v>617</v>
      </c>
      <c r="C1026" s="37" t="s">
        <v>751</v>
      </c>
      <c r="D1026" s="37" t="s">
        <v>673</v>
      </c>
      <c r="E1026" s="37">
        <v>15</v>
      </c>
      <c r="F1026" s="37" t="s">
        <v>232</v>
      </c>
      <c r="G1026" s="37" t="s">
        <v>145</v>
      </c>
      <c r="H1026" s="37" t="s">
        <v>36</v>
      </c>
      <c r="I1026" s="37" t="s">
        <v>37</v>
      </c>
      <c r="J1026" s="62">
        <v>390</v>
      </c>
      <c r="K1026" s="37" t="s">
        <v>433</v>
      </c>
      <c r="L1026" s="37" t="s">
        <v>272</v>
      </c>
      <c r="M1026" s="37">
        <v>1</v>
      </c>
      <c r="N1026" s="37">
        <v>1492776</v>
      </c>
      <c r="O1026" s="37" t="s">
        <v>769</v>
      </c>
      <c r="P1026" s="37" t="s">
        <v>162</v>
      </c>
      <c r="Q1026" s="60">
        <v>0</v>
      </c>
      <c r="R1026" s="60">
        <v>0</v>
      </c>
      <c r="S1026" s="60">
        <f t="shared" si="17"/>
        <v>0</v>
      </c>
      <c r="T1026" s="37" t="s">
        <v>145</v>
      </c>
      <c r="U1026" s="37"/>
      <c r="V1026" s="131" t="s">
        <v>235</v>
      </c>
      <c r="W1026" s="216" t="s">
        <v>236</v>
      </c>
      <c r="X1026" s="217"/>
    </row>
    <row r="1027" spans="1:24" ht="128.25" hidden="1">
      <c r="A1027" s="37" t="s">
        <v>158</v>
      </c>
      <c r="B1027" s="37" t="s">
        <v>617</v>
      </c>
      <c r="C1027" s="37" t="s">
        <v>618</v>
      </c>
      <c r="D1027" s="37" t="s">
        <v>277</v>
      </c>
      <c r="E1027" s="37">
        <v>15</v>
      </c>
      <c r="F1027" s="37" t="s">
        <v>232</v>
      </c>
      <c r="G1027" s="37" t="s">
        <v>145</v>
      </c>
      <c r="H1027" s="37" t="s">
        <v>36</v>
      </c>
      <c r="I1027" s="37" t="s">
        <v>46</v>
      </c>
      <c r="J1027" s="62">
        <v>280</v>
      </c>
      <c r="K1027" s="37" t="s">
        <v>646</v>
      </c>
      <c r="L1027" s="37" t="s">
        <v>156</v>
      </c>
      <c r="M1027" s="37">
        <v>1</v>
      </c>
      <c r="N1027" s="37" t="s">
        <v>647</v>
      </c>
      <c r="O1027" s="37" t="s">
        <v>648</v>
      </c>
      <c r="P1027" s="37" t="s">
        <v>162</v>
      </c>
      <c r="Q1027" s="60">
        <v>0</v>
      </c>
      <c r="R1027" s="60">
        <v>0</v>
      </c>
      <c r="S1027" s="60">
        <f t="shared" si="17"/>
        <v>0</v>
      </c>
      <c r="T1027" s="37" t="s">
        <v>145</v>
      </c>
      <c r="U1027" s="37"/>
      <c r="V1027" s="131" t="s">
        <v>235</v>
      </c>
      <c r="W1027" s="216" t="s">
        <v>236</v>
      </c>
      <c r="X1027" s="217"/>
    </row>
    <row r="1028" spans="1:24" ht="185.25" hidden="1">
      <c r="A1028" s="37" t="s">
        <v>158</v>
      </c>
      <c r="B1028" s="37" t="s">
        <v>617</v>
      </c>
      <c r="C1028" s="37" t="s">
        <v>666</v>
      </c>
      <c r="D1028" s="37" t="s">
        <v>673</v>
      </c>
      <c r="E1028" s="37">
        <v>15</v>
      </c>
      <c r="F1028" s="37" t="s">
        <v>232</v>
      </c>
      <c r="G1028" s="37" t="s">
        <v>145</v>
      </c>
      <c r="H1028" s="37" t="s">
        <v>36</v>
      </c>
      <c r="I1028" s="37" t="s">
        <v>37</v>
      </c>
      <c r="J1028" s="62">
        <v>360</v>
      </c>
      <c r="K1028" s="37" t="s">
        <v>674</v>
      </c>
      <c r="L1028" s="37" t="s">
        <v>566</v>
      </c>
      <c r="M1028" s="37">
        <v>1</v>
      </c>
      <c r="N1028" s="37">
        <v>6272660</v>
      </c>
      <c r="O1028" s="37" t="s">
        <v>675</v>
      </c>
      <c r="P1028" s="37" t="s">
        <v>162</v>
      </c>
      <c r="Q1028" s="60">
        <v>0</v>
      </c>
      <c r="R1028" s="60">
        <v>0</v>
      </c>
      <c r="S1028" s="60">
        <f t="shared" si="17"/>
        <v>0</v>
      </c>
      <c r="T1028" s="37" t="s">
        <v>145</v>
      </c>
      <c r="U1028" s="37"/>
      <c r="V1028" s="131" t="s">
        <v>235</v>
      </c>
      <c r="W1028" s="216" t="s">
        <v>236</v>
      </c>
      <c r="X1028" s="217"/>
    </row>
    <row r="1029" spans="1:24" ht="185.25" hidden="1">
      <c r="A1029" s="37" t="s">
        <v>158</v>
      </c>
      <c r="B1029" s="37" t="s">
        <v>617</v>
      </c>
      <c r="C1029" s="37" t="s">
        <v>666</v>
      </c>
      <c r="D1029" s="37" t="s">
        <v>673</v>
      </c>
      <c r="E1029" s="37">
        <v>15</v>
      </c>
      <c r="F1029" s="37" t="s">
        <v>232</v>
      </c>
      <c r="G1029" s="37" t="s">
        <v>145</v>
      </c>
      <c r="H1029" s="37" t="s">
        <v>36</v>
      </c>
      <c r="I1029" s="37" t="s">
        <v>37</v>
      </c>
      <c r="J1029" s="62">
        <v>120</v>
      </c>
      <c r="K1029" s="37" t="s">
        <v>676</v>
      </c>
      <c r="L1029" s="37" t="s">
        <v>566</v>
      </c>
      <c r="M1029" s="37">
        <v>1</v>
      </c>
      <c r="N1029" s="37">
        <v>2114524</v>
      </c>
      <c r="O1029" s="37" t="s">
        <v>677</v>
      </c>
      <c r="P1029" s="37" t="s">
        <v>162</v>
      </c>
      <c r="Q1029" s="60">
        <v>0</v>
      </c>
      <c r="R1029" s="60">
        <v>0</v>
      </c>
      <c r="S1029" s="60">
        <f t="shared" si="17"/>
        <v>0</v>
      </c>
      <c r="T1029" s="37" t="s">
        <v>145</v>
      </c>
      <c r="U1029" s="37" t="s">
        <v>2422</v>
      </c>
      <c r="V1029" s="131" t="s">
        <v>235</v>
      </c>
      <c r="W1029" s="216" t="s">
        <v>236</v>
      </c>
      <c r="X1029" s="217"/>
    </row>
    <row r="1030" spans="1:24" ht="384.75" hidden="1">
      <c r="A1030" s="37" t="s">
        <v>158</v>
      </c>
      <c r="B1030" s="37" t="s">
        <v>617</v>
      </c>
      <c r="C1030" s="37" t="s">
        <v>666</v>
      </c>
      <c r="D1030" s="37" t="s">
        <v>653</v>
      </c>
      <c r="E1030" s="37">
        <v>15</v>
      </c>
      <c r="F1030" s="37" t="s">
        <v>678</v>
      </c>
      <c r="G1030" s="37" t="s">
        <v>145</v>
      </c>
      <c r="H1030" s="37" t="s">
        <v>36</v>
      </c>
      <c r="I1030" s="37" t="s">
        <v>46</v>
      </c>
      <c r="J1030" s="62">
        <v>166</v>
      </c>
      <c r="K1030" s="37" t="s">
        <v>679</v>
      </c>
      <c r="L1030" s="37" t="s">
        <v>156</v>
      </c>
      <c r="M1030" s="37">
        <v>1</v>
      </c>
      <c r="N1030" s="37" t="s">
        <v>680</v>
      </c>
      <c r="O1030" s="37" t="s">
        <v>681</v>
      </c>
      <c r="P1030" s="37" t="s">
        <v>162</v>
      </c>
      <c r="Q1030" s="60">
        <v>0</v>
      </c>
      <c r="R1030" s="60">
        <v>0</v>
      </c>
      <c r="S1030" s="60">
        <f t="shared" si="17"/>
        <v>0</v>
      </c>
      <c r="T1030" s="37" t="s">
        <v>145</v>
      </c>
      <c r="U1030" s="37"/>
      <c r="V1030" s="131" t="s">
        <v>184</v>
      </c>
      <c r="W1030" s="216" t="s">
        <v>185</v>
      </c>
      <c r="X1030" s="217"/>
    </row>
    <row r="1031" spans="1:24" ht="156.75" hidden="1">
      <c r="A1031" s="37" t="s">
        <v>158</v>
      </c>
      <c r="B1031" s="37" t="s">
        <v>617</v>
      </c>
      <c r="C1031" s="37" t="s">
        <v>692</v>
      </c>
      <c r="D1031" s="37" t="s">
        <v>252</v>
      </c>
      <c r="E1031" s="37">
        <v>15</v>
      </c>
      <c r="F1031" s="37" t="s">
        <v>727</v>
      </c>
      <c r="G1031" s="37" t="s">
        <v>145</v>
      </c>
      <c r="H1031" s="37" t="s">
        <v>36</v>
      </c>
      <c r="I1031" s="37" t="s">
        <v>46</v>
      </c>
      <c r="J1031" s="62">
        <v>30</v>
      </c>
      <c r="K1031" s="37" t="s">
        <v>723</v>
      </c>
      <c r="L1031" s="37" t="s">
        <v>272</v>
      </c>
      <c r="M1031" s="37">
        <v>1</v>
      </c>
      <c r="N1031" s="37">
        <v>1491432</v>
      </c>
      <c r="O1031" s="37" t="s">
        <v>724</v>
      </c>
      <c r="P1031" s="37" t="s">
        <v>162</v>
      </c>
      <c r="Q1031" s="60">
        <v>0</v>
      </c>
      <c r="R1031" s="60">
        <v>0</v>
      </c>
      <c r="S1031" s="60">
        <f t="shared" si="17"/>
        <v>0</v>
      </c>
      <c r="T1031" s="37" t="s">
        <v>145</v>
      </c>
      <c r="U1031" s="37"/>
      <c r="V1031" s="131" t="s">
        <v>148</v>
      </c>
      <c r="W1031" s="216" t="s">
        <v>157</v>
      </c>
      <c r="X1031" s="217"/>
    </row>
    <row r="1032" spans="1:24" ht="85.5" hidden="1">
      <c r="A1032" s="37" t="s">
        <v>158</v>
      </c>
      <c r="B1032" s="37" t="s">
        <v>617</v>
      </c>
      <c r="C1032" s="37" t="s">
        <v>751</v>
      </c>
      <c r="D1032" s="37" t="s">
        <v>659</v>
      </c>
      <c r="E1032" s="37">
        <v>15</v>
      </c>
      <c r="F1032" s="37" t="s">
        <v>770</v>
      </c>
      <c r="G1032" s="37" t="s">
        <v>35</v>
      </c>
      <c r="H1032" s="37" t="s">
        <v>154</v>
      </c>
      <c r="I1032" s="37" t="s">
        <v>37</v>
      </c>
      <c r="J1032" s="62">
        <v>360</v>
      </c>
      <c r="K1032" s="37" t="s">
        <v>771</v>
      </c>
      <c r="L1032" s="37"/>
      <c r="M1032" s="37">
        <v>1</v>
      </c>
      <c r="N1032" s="37">
        <v>1489247</v>
      </c>
      <c r="O1032" s="37" t="s">
        <v>772</v>
      </c>
      <c r="P1032" s="37" t="s">
        <v>162</v>
      </c>
      <c r="Q1032" s="60">
        <v>0</v>
      </c>
      <c r="R1032" s="60">
        <v>0</v>
      </c>
      <c r="S1032" s="60">
        <f t="shared" si="17"/>
        <v>0</v>
      </c>
      <c r="T1032" s="37" t="s">
        <v>228</v>
      </c>
      <c r="U1032" s="37" t="s">
        <v>2423</v>
      </c>
      <c r="V1032" s="216" t="s">
        <v>218</v>
      </c>
      <c r="W1032" s="216" t="s">
        <v>398</v>
      </c>
      <c r="X1032" s="217"/>
    </row>
    <row r="1033" spans="1:24" ht="156.75" hidden="1">
      <c r="A1033" s="37" t="s">
        <v>158</v>
      </c>
      <c r="B1033" s="37" t="s">
        <v>617</v>
      </c>
      <c r="C1033" s="37" t="s">
        <v>666</v>
      </c>
      <c r="D1033" s="37" t="s">
        <v>252</v>
      </c>
      <c r="E1033" s="37">
        <v>15</v>
      </c>
      <c r="F1033" s="37" t="s">
        <v>682</v>
      </c>
      <c r="G1033" s="37" t="s">
        <v>145</v>
      </c>
      <c r="H1033" s="37" t="s">
        <v>154</v>
      </c>
      <c r="I1033" s="37" t="s">
        <v>37</v>
      </c>
      <c r="J1033" s="62">
        <v>50</v>
      </c>
      <c r="K1033" s="37" t="s">
        <v>683</v>
      </c>
      <c r="L1033" s="37" t="s">
        <v>156</v>
      </c>
      <c r="M1033" s="37">
        <v>1</v>
      </c>
      <c r="N1033" s="37">
        <v>2110788</v>
      </c>
      <c r="O1033" s="37" t="s">
        <v>684</v>
      </c>
      <c r="P1033" s="37" t="s">
        <v>162</v>
      </c>
      <c r="Q1033" s="60">
        <v>0</v>
      </c>
      <c r="R1033" s="60">
        <v>0</v>
      </c>
      <c r="S1033" s="60">
        <f t="shared" si="17"/>
        <v>0</v>
      </c>
      <c r="T1033" s="37" t="s">
        <v>145</v>
      </c>
      <c r="U1033" s="37" t="s">
        <v>1328</v>
      </c>
      <c r="V1033" s="131" t="s">
        <v>148</v>
      </c>
      <c r="W1033" s="216" t="s">
        <v>157</v>
      </c>
      <c r="X1033" s="217"/>
    </row>
    <row r="1034" spans="1:24" ht="156.75" hidden="1">
      <c r="A1034" s="37" t="s">
        <v>158</v>
      </c>
      <c r="B1034" s="37" t="s">
        <v>617</v>
      </c>
      <c r="C1034" s="37" t="s">
        <v>688</v>
      </c>
      <c r="D1034" s="37" t="s">
        <v>252</v>
      </c>
      <c r="E1034" s="37">
        <v>15</v>
      </c>
      <c r="F1034" s="37" t="s">
        <v>682</v>
      </c>
      <c r="G1034" s="37" t="s">
        <v>145</v>
      </c>
      <c r="H1034" s="37" t="s">
        <v>154</v>
      </c>
      <c r="I1034" s="37" t="s">
        <v>37</v>
      </c>
      <c r="J1034" s="62">
        <v>50</v>
      </c>
      <c r="K1034" s="37" t="s">
        <v>683</v>
      </c>
      <c r="L1034" s="37" t="s">
        <v>156</v>
      </c>
      <c r="M1034" s="37">
        <v>1</v>
      </c>
      <c r="N1034" s="37">
        <v>1568223</v>
      </c>
      <c r="O1034" s="37" t="s">
        <v>691</v>
      </c>
      <c r="P1034" s="37" t="s">
        <v>162</v>
      </c>
      <c r="Q1034" s="60">
        <v>0</v>
      </c>
      <c r="R1034" s="60">
        <v>0</v>
      </c>
      <c r="S1034" s="60">
        <f t="shared" si="17"/>
        <v>0</v>
      </c>
      <c r="T1034" s="37" t="s">
        <v>145</v>
      </c>
      <c r="U1034" s="37" t="s">
        <v>1328</v>
      </c>
      <c r="V1034" s="131" t="s">
        <v>148</v>
      </c>
      <c r="W1034" s="216" t="s">
        <v>157</v>
      </c>
      <c r="X1034" s="217"/>
    </row>
    <row r="1035" spans="1:24" ht="71.25" hidden="1">
      <c r="A1035" s="37" t="s">
        <v>158</v>
      </c>
      <c r="B1035" s="37" t="s">
        <v>617</v>
      </c>
      <c r="C1035" s="37" t="s">
        <v>649</v>
      </c>
      <c r="D1035" s="37" t="s">
        <v>263</v>
      </c>
      <c r="E1035" s="37">
        <v>15</v>
      </c>
      <c r="F1035" s="37" t="s">
        <v>662</v>
      </c>
      <c r="G1035" s="37" t="s">
        <v>35</v>
      </c>
      <c r="H1035" s="37" t="s">
        <v>154</v>
      </c>
      <c r="I1035" s="37" t="s">
        <v>37</v>
      </c>
      <c r="J1035" s="37">
        <v>540</v>
      </c>
      <c r="K1035" s="37" t="s">
        <v>663</v>
      </c>
      <c r="L1035" s="37"/>
      <c r="M1035" s="37">
        <v>1</v>
      </c>
      <c r="N1035" s="37">
        <v>2579353</v>
      </c>
      <c r="O1035" s="37" t="s">
        <v>664</v>
      </c>
      <c r="P1035" s="37" t="s">
        <v>162</v>
      </c>
      <c r="Q1035" s="60">
        <v>0</v>
      </c>
      <c r="R1035" s="60">
        <v>0</v>
      </c>
      <c r="S1035" s="60">
        <f t="shared" si="17"/>
        <v>0</v>
      </c>
      <c r="T1035" s="37" t="s">
        <v>228</v>
      </c>
      <c r="U1035" s="37" t="s">
        <v>2530</v>
      </c>
      <c r="V1035" s="37" t="s">
        <v>665</v>
      </c>
      <c r="W1035" s="37" t="s">
        <v>665</v>
      </c>
      <c r="X1035" s="217"/>
    </row>
    <row r="1036" spans="1:24" ht="156.75" hidden="1">
      <c r="A1036" s="37" t="s">
        <v>158</v>
      </c>
      <c r="B1036" s="37" t="s">
        <v>617</v>
      </c>
      <c r="C1036" s="37" t="s">
        <v>692</v>
      </c>
      <c r="D1036" s="37" t="s">
        <v>252</v>
      </c>
      <c r="E1036" s="37">
        <v>15</v>
      </c>
      <c r="F1036" s="37" t="s">
        <v>728</v>
      </c>
      <c r="G1036" s="37" t="s">
        <v>145</v>
      </c>
      <c r="H1036" s="37" t="s">
        <v>36</v>
      </c>
      <c r="I1036" s="37" t="s">
        <v>46</v>
      </c>
      <c r="J1036" s="62">
        <v>40</v>
      </c>
      <c r="K1036" s="37" t="s">
        <v>717</v>
      </c>
      <c r="L1036" s="65" t="s">
        <v>224</v>
      </c>
      <c r="M1036" s="37">
        <v>1</v>
      </c>
      <c r="N1036" s="37">
        <v>1568927</v>
      </c>
      <c r="O1036" s="37" t="s">
        <v>702</v>
      </c>
      <c r="P1036" s="37" t="s">
        <v>162</v>
      </c>
      <c r="Q1036" s="60">
        <v>0</v>
      </c>
      <c r="R1036" s="60">
        <v>0</v>
      </c>
      <c r="S1036" s="60">
        <f t="shared" si="17"/>
        <v>0</v>
      </c>
      <c r="T1036" s="37" t="s">
        <v>145</v>
      </c>
      <c r="U1036" s="37"/>
      <c r="V1036" s="131" t="s">
        <v>63</v>
      </c>
      <c r="W1036" s="216" t="s">
        <v>64</v>
      </c>
      <c r="X1036" s="217"/>
    </row>
    <row r="1037" spans="1:24" ht="156.75" hidden="1">
      <c r="A1037" s="37" t="s">
        <v>158</v>
      </c>
      <c r="B1037" s="37" t="s">
        <v>617</v>
      </c>
      <c r="C1037" s="37" t="s">
        <v>692</v>
      </c>
      <c r="D1037" s="37" t="s">
        <v>252</v>
      </c>
      <c r="E1037" s="37">
        <v>15</v>
      </c>
      <c r="F1037" s="37" t="s">
        <v>728</v>
      </c>
      <c r="G1037" s="37" t="s">
        <v>145</v>
      </c>
      <c r="H1037" s="37" t="s">
        <v>36</v>
      </c>
      <c r="I1037" s="37" t="s">
        <v>46</v>
      </c>
      <c r="J1037" s="62">
        <v>40</v>
      </c>
      <c r="K1037" s="37" t="s">
        <v>718</v>
      </c>
      <c r="L1037" s="37" t="s">
        <v>152</v>
      </c>
      <c r="M1037" s="37">
        <v>1</v>
      </c>
      <c r="N1037" s="37" t="s">
        <v>715</v>
      </c>
      <c r="O1037" s="37" t="s">
        <v>700</v>
      </c>
      <c r="P1037" s="37" t="s">
        <v>162</v>
      </c>
      <c r="Q1037" s="60">
        <v>0</v>
      </c>
      <c r="R1037" s="60">
        <v>0</v>
      </c>
      <c r="S1037" s="60">
        <f t="shared" si="17"/>
        <v>0</v>
      </c>
      <c r="T1037" s="37" t="s">
        <v>145</v>
      </c>
      <c r="U1037" s="37"/>
      <c r="V1037" s="131" t="s">
        <v>63</v>
      </c>
      <c r="W1037" s="216" t="s">
        <v>64</v>
      </c>
      <c r="X1037" s="217"/>
    </row>
    <row r="1038" spans="1:24" ht="85.5" hidden="1">
      <c r="A1038" s="37" t="s">
        <v>158</v>
      </c>
      <c r="B1038" s="37" t="s">
        <v>617</v>
      </c>
      <c r="C1038" s="37" t="s">
        <v>751</v>
      </c>
      <c r="D1038" s="37" t="s">
        <v>258</v>
      </c>
      <c r="E1038" s="37">
        <v>15</v>
      </c>
      <c r="F1038" s="37" t="s">
        <v>773</v>
      </c>
      <c r="G1038" s="37" t="s">
        <v>145</v>
      </c>
      <c r="H1038" s="37" t="s">
        <v>36</v>
      </c>
      <c r="I1038" s="37" t="s">
        <v>46</v>
      </c>
      <c r="J1038" s="62">
        <v>240</v>
      </c>
      <c r="K1038" s="37" t="s">
        <v>774</v>
      </c>
      <c r="L1038" s="37" t="s">
        <v>216</v>
      </c>
      <c r="M1038" s="37">
        <v>1</v>
      </c>
      <c r="N1038" s="37">
        <v>2110057</v>
      </c>
      <c r="O1038" s="37" t="s">
        <v>775</v>
      </c>
      <c r="P1038" s="37" t="s">
        <v>757</v>
      </c>
      <c r="Q1038" s="60">
        <v>0</v>
      </c>
      <c r="R1038" s="60">
        <v>0</v>
      </c>
      <c r="S1038" s="60">
        <f t="shared" si="17"/>
        <v>0</v>
      </c>
      <c r="T1038" s="37" t="s">
        <v>145</v>
      </c>
      <c r="U1038" s="37" t="s">
        <v>2425</v>
      </c>
      <c r="V1038" s="131" t="s">
        <v>48</v>
      </c>
      <c r="W1038" s="216" t="s">
        <v>49</v>
      </c>
      <c r="X1038" s="217"/>
    </row>
    <row r="1039" spans="1:24" ht="85.5" hidden="1">
      <c r="A1039" s="37" t="s">
        <v>158</v>
      </c>
      <c r="B1039" s="37" t="s">
        <v>617</v>
      </c>
      <c r="C1039" s="37" t="s">
        <v>828</v>
      </c>
      <c r="D1039" s="37" t="s">
        <v>258</v>
      </c>
      <c r="E1039" s="37">
        <v>15</v>
      </c>
      <c r="F1039" s="37" t="s">
        <v>829</v>
      </c>
      <c r="G1039" s="37" t="s">
        <v>145</v>
      </c>
      <c r="H1039" s="37" t="s">
        <v>36</v>
      </c>
      <c r="I1039" s="37" t="s">
        <v>46</v>
      </c>
      <c r="J1039" s="62">
        <v>240</v>
      </c>
      <c r="K1039" s="37" t="s">
        <v>714</v>
      </c>
      <c r="L1039" s="37" t="s">
        <v>632</v>
      </c>
      <c r="M1039" s="37">
        <v>1</v>
      </c>
      <c r="N1039" s="37">
        <v>1559807</v>
      </c>
      <c r="O1039" s="37" t="s">
        <v>830</v>
      </c>
      <c r="P1039" s="37" t="s">
        <v>611</v>
      </c>
      <c r="Q1039" s="60">
        <v>0</v>
      </c>
      <c r="R1039" s="60">
        <v>0</v>
      </c>
      <c r="S1039" s="60">
        <f t="shared" si="17"/>
        <v>0</v>
      </c>
      <c r="T1039" s="37" t="s">
        <v>145</v>
      </c>
      <c r="U1039" s="37" t="s">
        <v>2425</v>
      </c>
      <c r="V1039" s="131" t="s">
        <v>48</v>
      </c>
      <c r="W1039" s="216" t="s">
        <v>49</v>
      </c>
      <c r="X1039" s="217"/>
    </row>
    <row r="1040" spans="1:24" ht="85.5" hidden="1">
      <c r="A1040" s="37" t="s">
        <v>158</v>
      </c>
      <c r="B1040" s="37" t="s">
        <v>617</v>
      </c>
      <c r="C1040" s="37" t="s">
        <v>751</v>
      </c>
      <c r="D1040" s="37" t="s">
        <v>258</v>
      </c>
      <c r="E1040" s="37">
        <v>15</v>
      </c>
      <c r="F1040" s="37" t="s">
        <v>776</v>
      </c>
      <c r="G1040" s="37" t="s">
        <v>145</v>
      </c>
      <c r="H1040" s="37" t="s">
        <v>36</v>
      </c>
      <c r="I1040" s="37" t="s">
        <v>46</v>
      </c>
      <c r="J1040" s="62">
        <v>680</v>
      </c>
      <c r="K1040" s="37" t="s">
        <v>777</v>
      </c>
      <c r="L1040" s="37" t="s">
        <v>759</v>
      </c>
      <c r="M1040" s="37">
        <v>1</v>
      </c>
      <c r="N1040" s="37">
        <v>1491430</v>
      </c>
      <c r="O1040" s="37" t="s">
        <v>778</v>
      </c>
      <c r="P1040" s="37" t="s">
        <v>779</v>
      </c>
      <c r="Q1040" s="60">
        <v>0</v>
      </c>
      <c r="R1040" s="60">
        <v>0</v>
      </c>
      <c r="S1040" s="60">
        <f t="shared" ref="S1040:S1071" si="18">(R1040+Q1040)*M1040</f>
        <v>0</v>
      </c>
      <c r="T1040" s="37" t="s">
        <v>145</v>
      </c>
      <c r="U1040" s="37" t="s">
        <v>2425</v>
      </c>
      <c r="V1040" s="131" t="s">
        <v>48</v>
      </c>
      <c r="W1040" s="216" t="s">
        <v>49</v>
      </c>
      <c r="X1040" s="217"/>
    </row>
    <row r="1041" spans="1:24" ht="85.5" hidden="1">
      <c r="A1041" s="37" t="s">
        <v>158</v>
      </c>
      <c r="B1041" s="37" t="s">
        <v>617</v>
      </c>
      <c r="C1041" s="37" t="s">
        <v>751</v>
      </c>
      <c r="D1041" s="37" t="s">
        <v>258</v>
      </c>
      <c r="E1041" s="37">
        <v>15</v>
      </c>
      <c r="F1041" s="37" t="s">
        <v>776</v>
      </c>
      <c r="G1041" s="37" t="s">
        <v>145</v>
      </c>
      <c r="H1041" s="37" t="s">
        <v>36</v>
      </c>
      <c r="I1041" s="37" t="s">
        <v>46</v>
      </c>
      <c r="J1041" s="62">
        <v>680</v>
      </c>
      <c r="K1041" s="37" t="s">
        <v>780</v>
      </c>
      <c r="L1041" s="37" t="s">
        <v>147</v>
      </c>
      <c r="M1041" s="37">
        <v>1</v>
      </c>
      <c r="N1041" s="37">
        <v>2326638</v>
      </c>
      <c r="O1041" s="37" t="s">
        <v>781</v>
      </c>
      <c r="P1041" s="37" t="s">
        <v>162</v>
      </c>
      <c r="Q1041" s="60">
        <v>0</v>
      </c>
      <c r="R1041" s="60">
        <v>0</v>
      </c>
      <c r="S1041" s="60">
        <f t="shared" si="18"/>
        <v>0</v>
      </c>
      <c r="T1041" s="37" t="s">
        <v>145</v>
      </c>
      <c r="U1041" s="37" t="s">
        <v>2425</v>
      </c>
      <c r="V1041" s="131" t="s">
        <v>48</v>
      </c>
      <c r="W1041" s="216" t="s">
        <v>49</v>
      </c>
      <c r="X1041" s="217"/>
    </row>
    <row r="1042" spans="1:24" ht="156.75" hidden="1">
      <c r="A1042" s="37" t="s">
        <v>158</v>
      </c>
      <c r="B1042" s="37" t="s">
        <v>617</v>
      </c>
      <c r="C1042" s="37" t="s">
        <v>617</v>
      </c>
      <c r="D1042" s="37" t="s">
        <v>252</v>
      </c>
      <c r="E1042" s="37">
        <v>15</v>
      </c>
      <c r="F1042" s="37" t="s">
        <v>809</v>
      </c>
      <c r="G1042" s="37" t="s">
        <v>145</v>
      </c>
      <c r="H1042" s="37" t="s">
        <v>36</v>
      </c>
      <c r="I1042" s="37" t="s">
        <v>46</v>
      </c>
      <c r="J1042" s="62">
        <v>390</v>
      </c>
      <c r="K1042" s="37" t="s">
        <v>810</v>
      </c>
      <c r="L1042" s="37" t="s">
        <v>759</v>
      </c>
      <c r="M1042" s="37">
        <v>1</v>
      </c>
      <c r="N1042" s="37">
        <v>1491058</v>
      </c>
      <c r="O1042" s="37" t="s">
        <v>811</v>
      </c>
      <c r="P1042" s="37" t="s">
        <v>812</v>
      </c>
      <c r="Q1042" s="60">
        <v>0</v>
      </c>
      <c r="R1042" s="60">
        <v>0</v>
      </c>
      <c r="S1042" s="60">
        <f t="shared" si="18"/>
        <v>0</v>
      </c>
      <c r="T1042" s="37" t="s">
        <v>145</v>
      </c>
      <c r="U1042" s="37" t="s">
        <v>2425</v>
      </c>
      <c r="V1042" s="131" t="s">
        <v>48</v>
      </c>
      <c r="W1042" s="216" t="s">
        <v>49</v>
      </c>
      <c r="X1042" s="217"/>
    </row>
    <row r="1043" spans="1:24" ht="99.75" hidden="1">
      <c r="A1043" s="37" t="s">
        <v>158</v>
      </c>
      <c r="B1043" s="37" t="s">
        <v>617</v>
      </c>
      <c r="C1043" s="37" t="s">
        <v>729</v>
      </c>
      <c r="D1043" s="37" t="s">
        <v>740</v>
      </c>
      <c r="E1043" s="37">
        <v>12</v>
      </c>
      <c r="F1043" s="37" t="s">
        <v>748</v>
      </c>
      <c r="G1043" s="37" t="s">
        <v>145</v>
      </c>
      <c r="H1043" s="37" t="s">
        <v>36</v>
      </c>
      <c r="I1043" s="37" t="s">
        <v>46</v>
      </c>
      <c r="J1043" s="62">
        <v>120</v>
      </c>
      <c r="K1043" s="37" t="s">
        <v>749</v>
      </c>
      <c r="L1043" s="65" t="s">
        <v>224</v>
      </c>
      <c r="M1043" s="37">
        <v>1</v>
      </c>
      <c r="N1043" s="37">
        <v>1568100</v>
      </c>
      <c r="O1043" s="37" t="s">
        <v>736</v>
      </c>
      <c r="P1043" s="37" t="s">
        <v>162</v>
      </c>
      <c r="Q1043" s="60">
        <v>0</v>
      </c>
      <c r="R1043" s="60">
        <v>0</v>
      </c>
      <c r="S1043" s="60">
        <f t="shared" si="18"/>
        <v>0</v>
      </c>
      <c r="T1043" s="37" t="s">
        <v>145</v>
      </c>
      <c r="U1043" s="37"/>
      <c r="V1043" s="210" t="s">
        <v>148</v>
      </c>
      <c r="W1043" s="216" t="s">
        <v>225</v>
      </c>
      <c r="X1043" s="217"/>
    </row>
    <row r="1044" spans="1:24" ht="99.75" hidden="1">
      <c r="A1044" s="37" t="s">
        <v>158</v>
      </c>
      <c r="B1044" s="37" t="s">
        <v>617</v>
      </c>
      <c r="C1044" s="37" t="s">
        <v>729</v>
      </c>
      <c r="D1044" s="37" t="s">
        <v>740</v>
      </c>
      <c r="E1044" s="37">
        <v>12</v>
      </c>
      <c r="F1044" s="37" t="s">
        <v>748</v>
      </c>
      <c r="G1044" s="37" t="s">
        <v>145</v>
      </c>
      <c r="H1044" s="37" t="s">
        <v>36</v>
      </c>
      <c r="I1044" s="37" t="s">
        <v>46</v>
      </c>
      <c r="J1044" s="62">
        <v>120</v>
      </c>
      <c r="K1044" s="37" t="s">
        <v>750</v>
      </c>
      <c r="L1044" s="37" t="s">
        <v>356</v>
      </c>
      <c r="M1044" s="37">
        <v>1</v>
      </c>
      <c r="N1044" s="37">
        <v>1517709</v>
      </c>
      <c r="O1044" s="37" t="s">
        <v>731</v>
      </c>
      <c r="P1044" s="37" t="s">
        <v>162</v>
      </c>
      <c r="Q1044" s="60">
        <v>0</v>
      </c>
      <c r="R1044" s="60">
        <v>0</v>
      </c>
      <c r="S1044" s="60">
        <f t="shared" si="18"/>
        <v>0</v>
      </c>
      <c r="T1044" s="37" t="s">
        <v>145</v>
      </c>
      <c r="U1044" s="37"/>
      <c r="V1044" s="210" t="s">
        <v>148</v>
      </c>
      <c r="W1044" s="216" t="s">
        <v>225</v>
      </c>
      <c r="X1044" s="217"/>
    </row>
    <row r="1045" spans="1:24" ht="156.75" hidden="1">
      <c r="A1045" s="37" t="s">
        <v>158</v>
      </c>
      <c r="B1045" s="37" t="s">
        <v>617</v>
      </c>
      <c r="C1045" s="37" t="s">
        <v>666</v>
      </c>
      <c r="D1045" s="37" t="s">
        <v>252</v>
      </c>
      <c r="E1045" s="37">
        <v>15</v>
      </c>
      <c r="F1045" s="37" t="s">
        <v>685</v>
      </c>
      <c r="G1045" s="37" t="s">
        <v>145</v>
      </c>
      <c r="H1045" s="37" t="s">
        <v>36</v>
      </c>
      <c r="I1045" s="37" t="s">
        <v>46</v>
      </c>
      <c r="J1045" s="62">
        <v>246</v>
      </c>
      <c r="K1045" s="37" t="s">
        <v>686</v>
      </c>
      <c r="L1045" s="37" t="s">
        <v>147</v>
      </c>
      <c r="M1045" s="37">
        <v>1</v>
      </c>
      <c r="N1045" s="37">
        <v>1568911</v>
      </c>
      <c r="O1045" s="37" t="s">
        <v>687</v>
      </c>
      <c r="P1045" s="37" t="s">
        <v>162</v>
      </c>
      <c r="Q1045" s="60">
        <v>0</v>
      </c>
      <c r="R1045" s="60">
        <v>0</v>
      </c>
      <c r="S1045" s="60">
        <f t="shared" si="18"/>
        <v>0</v>
      </c>
      <c r="T1045" s="37" t="s">
        <v>145</v>
      </c>
      <c r="U1045" s="37"/>
      <c r="V1045" s="131" t="s">
        <v>184</v>
      </c>
      <c r="W1045" s="216" t="s">
        <v>269</v>
      </c>
      <c r="X1045" s="217"/>
    </row>
    <row r="1046" spans="1:24" ht="85.5" hidden="1">
      <c r="A1046" s="37" t="s">
        <v>158</v>
      </c>
      <c r="B1046" s="37" t="s">
        <v>617</v>
      </c>
      <c r="C1046" s="37" t="s">
        <v>751</v>
      </c>
      <c r="D1046" s="37" t="s">
        <v>258</v>
      </c>
      <c r="E1046" s="37">
        <v>15</v>
      </c>
      <c r="F1046" s="37" t="s">
        <v>782</v>
      </c>
      <c r="G1046" s="37" t="s">
        <v>145</v>
      </c>
      <c r="H1046" s="37" t="s">
        <v>36</v>
      </c>
      <c r="I1046" s="37" t="s">
        <v>46</v>
      </c>
      <c r="J1046" s="62">
        <v>400</v>
      </c>
      <c r="K1046" s="37" t="s">
        <v>783</v>
      </c>
      <c r="L1046" s="37" t="s">
        <v>272</v>
      </c>
      <c r="M1046" s="37">
        <v>1</v>
      </c>
      <c r="N1046" s="37">
        <v>1491395</v>
      </c>
      <c r="O1046" s="37" t="s">
        <v>784</v>
      </c>
      <c r="P1046" s="37" t="s">
        <v>162</v>
      </c>
      <c r="Q1046" s="60">
        <v>0</v>
      </c>
      <c r="R1046" s="60">
        <v>0</v>
      </c>
      <c r="S1046" s="60">
        <f t="shared" si="18"/>
        <v>0</v>
      </c>
      <c r="T1046" s="37" t="s">
        <v>145</v>
      </c>
      <c r="U1046" s="37"/>
      <c r="V1046" s="131" t="s">
        <v>184</v>
      </c>
      <c r="W1046" s="216" t="s">
        <v>637</v>
      </c>
      <c r="X1046" s="217"/>
    </row>
    <row r="1047" spans="1:24" ht="114" hidden="1">
      <c r="A1047" s="37" t="s">
        <v>158</v>
      </c>
      <c r="B1047" s="37" t="s">
        <v>239</v>
      </c>
      <c r="C1047" s="37" t="s">
        <v>239</v>
      </c>
      <c r="D1047" s="37" t="s">
        <v>240</v>
      </c>
      <c r="E1047" s="37">
        <v>12</v>
      </c>
      <c r="F1047" s="37" t="s">
        <v>241</v>
      </c>
      <c r="G1047" s="37" t="s">
        <v>45</v>
      </c>
      <c r="H1047" s="37" t="s">
        <v>36</v>
      </c>
      <c r="I1047" s="37" t="s">
        <v>46</v>
      </c>
      <c r="J1047" s="62">
        <v>8</v>
      </c>
      <c r="K1047" s="37">
        <v>44013</v>
      </c>
      <c r="L1047" s="201"/>
      <c r="M1047" s="37">
        <v>6</v>
      </c>
      <c r="N1047" s="201"/>
      <c r="O1047" s="201"/>
      <c r="P1047" s="37" t="s">
        <v>242</v>
      </c>
      <c r="Q1047" s="60">
        <v>0</v>
      </c>
      <c r="R1047" s="60">
        <v>0</v>
      </c>
      <c r="S1047" s="60">
        <f t="shared" si="18"/>
        <v>0</v>
      </c>
      <c r="T1047" s="37" t="s">
        <v>41</v>
      </c>
      <c r="U1047" s="37" t="s">
        <v>2267</v>
      </c>
      <c r="V1047" s="131" t="s">
        <v>243</v>
      </c>
      <c r="W1047" s="216" t="s">
        <v>244</v>
      </c>
      <c r="X1047" s="215" t="s">
        <v>58</v>
      </c>
    </row>
    <row r="1048" spans="1:24" ht="99.75" hidden="1">
      <c r="A1048" s="37" t="s">
        <v>158</v>
      </c>
      <c r="B1048" s="37" t="s">
        <v>239</v>
      </c>
      <c r="C1048" s="37" t="s">
        <v>239</v>
      </c>
      <c r="D1048" s="37" t="s">
        <v>245</v>
      </c>
      <c r="E1048" s="37">
        <v>15</v>
      </c>
      <c r="F1048" s="37" t="s">
        <v>246</v>
      </c>
      <c r="G1048" s="37" t="s">
        <v>45</v>
      </c>
      <c r="H1048" s="37" t="s">
        <v>36</v>
      </c>
      <c r="I1048" s="37" t="s">
        <v>37</v>
      </c>
      <c r="J1048" s="62">
        <v>40</v>
      </c>
      <c r="K1048" s="37">
        <v>44044</v>
      </c>
      <c r="L1048" s="153"/>
      <c r="M1048" s="37">
        <v>12</v>
      </c>
      <c r="N1048" s="153"/>
      <c r="O1048" s="153"/>
      <c r="P1048" s="37" t="s">
        <v>247</v>
      </c>
      <c r="Q1048" s="60">
        <v>0</v>
      </c>
      <c r="R1048" s="60">
        <v>0</v>
      </c>
      <c r="S1048" s="60">
        <f t="shared" si="18"/>
        <v>0</v>
      </c>
      <c r="T1048" s="37" t="s">
        <v>41</v>
      </c>
      <c r="U1048" s="37" t="s">
        <v>2426</v>
      </c>
      <c r="V1048" s="216" t="s">
        <v>184</v>
      </c>
      <c r="W1048" s="216" t="s">
        <v>248</v>
      </c>
      <c r="X1048" s="219" t="s">
        <v>78</v>
      </c>
    </row>
    <row r="1049" spans="1:24" ht="85.5" hidden="1">
      <c r="A1049" s="37" t="s">
        <v>158</v>
      </c>
      <c r="B1049" s="37" t="s">
        <v>239</v>
      </c>
      <c r="C1049" s="37" t="s">
        <v>239</v>
      </c>
      <c r="D1049" s="37" t="s">
        <v>249</v>
      </c>
      <c r="E1049" s="37">
        <v>12</v>
      </c>
      <c r="F1049" s="37" t="s">
        <v>250</v>
      </c>
      <c r="G1049" s="37" t="s">
        <v>45</v>
      </c>
      <c r="H1049" s="37" t="s">
        <v>36</v>
      </c>
      <c r="I1049" s="37" t="s">
        <v>37</v>
      </c>
      <c r="J1049" s="62">
        <v>16</v>
      </c>
      <c r="K1049" s="37">
        <v>44105</v>
      </c>
      <c r="L1049" s="153"/>
      <c r="M1049" s="37">
        <v>6</v>
      </c>
      <c r="N1049" s="153"/>
      <c r="O1049" s="153"/>
      <c r="P1049" s="37" t="s">
        <v>251</v>
      </c>
      <c r="Q1049" s="60">
        <v>0</v>
      </c>
      <c r="R1049" s="60">
        <v>0</v>
      </c>
      <c r="S1049" s="60">
        <f t="shared" si="18"/>
        <v>0</v>
      </c>
      <c r="T1049" s="37" t="s">
        <v>68</v>
      </c>
      <c r="U1049" s="37"/>
      <c r="V1049" s="131" t="s">
        <v>63</v>
      </c>
      <c r="W1049" s="216" t="s">
        <v>181</v>
      </c>
      <c r="X1049" s="215" t="s">
        <v>58</v>
      </c>
    </row>
    <row r="1050" spans="1:24" ht="156.75" hidden="1">
      <c r="A1050" s="37" t="s">
        <v>158</v>
      </c>
      <c r="B1050" s="37" t="s">
        <v>239</v>
      </c>
      <c r="C1050" s="37" t="s">
        <v>239</v>
      </c>
      <c r="D1050" s="37" t="s">
        <v>252</v>
      </c>
      <c r="E1050" s="37">
        <v>15</v>
      </c>
      <c r="F1050" s="37" t="s">
        <v>253</v>
      </c>
      <c r="G1050" s="37" t="s">
        <v>45</v>
      </c>
      <c r="H1050" s="37" t="s">
        <v>36</v>
      </c>
      <c r="I1050" s="37" t="s">
        <v>37</v>
      </c>
      <c r="J1050" s="62">
        <v>24</v>
      </c>
      <c r="K1050" s="37">
        <v>44075</v>
      </c>
      <c r="L1050" s="153"/>
      <c r="M1050" s="37">
        <v>3</v>
      </c>
      <c r="N1050" s="153"/>
      <c r="O1050" s="153"/>
      <c r="P1050" s="37" t="s">
        <v>247</v>
      </c>
      <c r="Q1050" s="60">
        <v>0</v>
      </c>
      <c r="R1050" s="60">
        <v>0</v>
      </c>
      <c r="S1050" s="60">
        <f t="shared" si="18"/>
        <v>0</v>
      </c>
      <c r="T1050" s="37" t="s">
        <v>68</v>
      </c>
      <c r="U1050" s="37" t="s">
        <v>2222</v>
      </c>
      <c r="V1050" s="220" t="s">
        <v>176</v>
      </c>
      <c r="W1050" s="216" t="s">
        <v>254</v>
      </c>
      <c r="X1050" s="219" t="s">
        <v>50</v>
      </c>
    </row>
    <row r="1051" spans="1:24" ht="71.25" hidden="1">
      <c r="A1051" s="37" t="s">
        <v>158</v>
      </c>
      <c r="B1051" s="37" t="s">
        <v>239</v>
      </c>
      <c r="C1051" s="37" t="s">
        <v>239</v>
      </c>
      <c r="D1051" s="37" t="s">
        <v>255</v>
      </c>
      <c r="E1051" s="37">
        <v>12</v>
      </c>
      <c r="F1051" s="37" t="s">
        <v>256</v>
      </c>
      <c r="G1051" s="37" t="s">
        <v>45</v>
      </c>
      <c r="H1051" s="37" t="s">
        <v>36</v>
      </c>
      <c r="I1051" s="37" t="s">
        <v>91</v>
      </c>
      <c r="J1051" s="62">
        <v>16</v>
      </c>
      <c r="K1051" s="37">
        <v>44013</v>
      </c>
      <c r="L1051" s="153"/>
      <c r="M1051" s="37">
        <v>4</v>
      </c>
      <c r="N1051" s="153"/>
      <c r="O1051" s="153"/>
      <c r="P1051" s="37" t="s">
        <v>251</v>
      </c>
      <c r="Q1051" s="60">
        <v>0</v>
      </c>
      <c r="R1051" s="60">
        <v>0</v>
      </c>
      <c r="S1051" s="60">
        <f t="shared" si="18"/>
        <v>0</v>
      </c>
      <c r="T1051" s="37" t="s">
        <v>41</v>
      </c>
      <c r="U1051" s="37" t="s">
        <v>2427</v>
      </c>
      <c r="V1051" s="131" t="s">
        <v>76</v>
      </c>
      <c r="W1051" s="216" t="s">
        <v>257</v>
      </c>
      <c r="X1051" s="219" t="s">
        <v>78</v>
      </c>
    </row>
    <row r="1052" spans="1:24" ht="85.5" hidden="1">
      <c r="A1052" s="37" t="s">
        <v>158</v>
      </c>
      <c r="B1052" s="37" t="s">
        <v>239</v>
      </c>
      <c r="C1052" s="37" t="s">
        <v>239</v>
      </c>
      <c r="D1052" s="37" t="s">
        <v>258</v>
      </c>
      <c r="E1052" s="37">
        <v>15</v>
      </c>
      <c r="F1052" s="37" t="s">
        <v>49</v>
      </c>
      <c r="G1052" s="37" t="s">
        <v>45</v>
      </c>
      <c r="H1052" s="37" t="s">
        <v>36</v>
      </c>
      <c r="I1052" s="37" t="s">
        <v>37</v>
      </c>
      <c r="J1052" s="62">
        <v>30</v>
      </c>
      <c r="K1052" s="37">
        <v>44044</v>
      </c>
      <c r="L1052" s="153"/>
      <c r="M1052" s="37">
        <v>2</v>
      </c>
      <c r="N1052" s="153"/>
      <c r="O1052" s="153"/>
      <c r="P1052" s="37" t="s">
        <v>259</v>
      </c>
      <c r="Q1052" s="60">
        <v>0</v>
      </c>
      <c r="R1052" s="60">
        <v>0</v>
      </c>
      <c r="S1052" s="60">
        <f t="shared" si="18"/>
        <v>0</v>
      </c>
      <c r="T1052" s="37" t="s">
        <v>41</v>
      </c>
      <c r="U1052" s="37" t="s">
        <v>2267</v>
      </c>
      <c r="V1052" s="131" t="s">
        <v>48</v>
      </c>
      <c r="W1052" s="216" t="s">
        <v>49</v>
      </c>
      <c r="X1052" s="219" t="s">
        <v>50</v>
      </c>
    </row>
    <row r="1053" spans="1:24" ht="85.5" hidden="1">
      <c r="A1053" s="37" t="s">
        <v>158</v>
      </c>
      <c r="B1053" s="37" t="s">
        <v>239</v>
      </c>
      <c r="C1053" s="37" t="s">
        <v>239</v>
      </c>
      <c r="D1053" s="37" t="s">
        <v>260</v>
      </c>
      <c r="E1053" s="37">
        <v>12</v>
      </c>
      <c r="F1053" s="37" t="s">
        <v>261</v>
      </c>
      <c r="G1053" s="37" t="s">
        <v>45</v>
      </c>
      <c r="H1053" s="37" t="s">
        <v>36</v>
      </c>
      <c r="I1053" s="37" t="s">
        <v>37</v>
      </c>
      <c r="J1053" s="62">
        <v>16</v>
      </c>
      <c r="K1053" s="37">
        <v>43983</v>
      </c>
      <c r="L1053" s="153"/>
      <c r="M1053" s="37">
        <v>3</v>
      </c>
      <c r="N1053" s="153"/>
      <c r="O1053" s="153"/>
      <c r="P1053" s="37" t="s">
        <v>247</v>
      </c>
      <c r="Q1053" s="60">
        <v>0</v>
      </c>
      <c r="R1053" s="60">
        <v>0</v>
      </c>
      <c r="S1053" s="60">
        <f t="shared" si="18"/>
        <v>0</v>
      </c>
      <c r="T1053" s="37" t="s">
        <v>68</v>
      </c>
      <c r="U1053" s="37" t="s">
        <v>64</v>
      </c>
      <c r="V1053" s="131" t="s">
        <v>63</v>
      </c>
      <c r="W1053" s="216" t="s">
        <v>64</v>
      </c>
      <c r="X1053" s="215" t="s">
        <v>58</v>
      </c>
    </row>
    <row r="1054" spans="1:24" ht="85.5" hidden="1">
      <c r="A1054" s="37" t="s">
        <v>158</v>
      </c>
      <c r="B1054" s="37" t="s">
        <v>239</v>
      </c>
      <c r="C1054" s="37" t="s">
        <v>239</v>
      </c>
      <c r="D1054" s="37" t="s">
        <v>249</v>
      </c>
      <c r="E1054" s="37">
        <v>12</v>
      </c>
      <c r="F1054" s="37" t="s">
        <v>262</v>
      </c>
      <c r="G1054" s="37" t="s">
        <v>45</v>
      </c>
      <c r="H1054" s="37" t="s">
        <v>36</v>
      </c>
      <c r="I1054" s="37" t="s">
        <v>46</v>
      </c>
      <c r="J1054" s="62">
        <v>21</v>
      </c>
      <c r="K1054" s="37">
        <v>44044</v>
      </c>
      <c r="L1054" s="153"/>
      <c r="M1054" s="37">
        <v>7</v>
      </c>
      <c r="N1054" s="153"/>
      <c r="O1054" s="153"/>
      <c r="P1054" s="37" t="s">
        <v>242</v>
      </c>
      <c r="Q1054" s="60">
        <v>0</v>
      </c>
      <c r="R1054" s="60">
        <v>0</v>
      </c>
      <c r="S1054" s="60">
        <f t="shared" si="18"/>
        <v>0</v>
      </c>
      <c r="T1054" s="37" t="s">
        <v>41</v>
      </c>
      <c r="U1054" s="37" t="s">
        <v>2267</v>
      </c>
      <c r="V1054" s="131" t="s">
        <v>201</v>
      </c>
      <c r="W1054" s="131" t="s">
        <v>202</v>
      </c>
      <c r="X1054" s="219" t="s">
        <v>50</v>
      </c>
    </row>
    <row r="1055" spans="1:24" ht="71.25" hidden="1">
      <c r="A1055" s="37" t="s">
        <v>158</v>
      </c>
      <c r="B1055" s="37" t="s">
        <v>239</v>
      </c>
      <c r="C1055" s="37" t="s">
        <v>239</v>
      </c>
      <c r="D1055" s="37" t="s">
        <v>263</v>
      </c>
      <c r="E1055" s="37">
        <v>15</v>
      </c>
      <c r="F1055" s="37" t="s">
        <v>264</v>
      </c>
      <c r="G1055" s="37" t="s">
        <v>35</v>
      </c>
      <c r="H1055" s="37" t="s">
        <v>265</v>
      </c>
      <c r="I1055" s="37" t="s">
        <v>91</v>
      </c>
      <c r="J1055" s="62">
        <v>360</v>
      </c>
      <c r="K1055" s="37" t="s">
        <v>266</v>
      </c>
      <c r="L1055" s="153"/>
      <c r="M1055" s="37">
        <v>1</v>
      </c>
      <c r="N1055" s="37">
        <v>2090498</v>
      </c>
      <c r="O1055" s="37" t="s">
        <v>267</v>
      </c>
      <c r="P1055" s="37" t="s">
        <v>268</v>
      </c>
      <c r="Q1055" s="60">
        <v>0</v>
      </c>
      <c r="R1055" s="60">
        <v>0</v>
      </c>
      <c r="S1055" s="60">
        <f t="shared" si="18"/>
        <v>0</v>
      </c>
      <c r="T1055" s="37" t="s">
        <v>228</v>
      </c>
      <c r="U1055" s="37" t="s">
        <v>2428</v>
      </c>
      <c r="V1055" s="131" t="s">
        <v>184</v>
      </c>
      <c r="W1055" s="216" t="s">
        <v>269</v>
      </c>
      <c r="X1055" s="217"/>
    </row>
    <row r="1056" spans="1:24" ht="156.75" hidden="1">
      <c r="A1056" s="37" t="s">
        <v>158</v>
      </c>
      <c r="B1056" s="37" t="s">
        <v>239</v>
      </c>
      <c r="C1056" s="37" t="s">
        <v>239</v>
      </c>
      <c r="D1056" s="37" t="s">
        <v>252</v>
      </c>
      <c r="E1056" s="37">
        <v>15</v>
      </c>
      <c r="F1056" s="37" t="s">
        <v>270</v>
      </c>
      <c r="G1056" s="37" t="s">
        <v>145</v>
      </c>
      <c r="H1056" s="37" t="s">
        <v>36</v>
      </c>
      <c r="I1056" s="37" t="s">
        <v>46</v>
      </c>
      <c r="J1056" s="62">
        <v>280</v>
      </c>
      <c r="K1056" s="37" t="s">
        <v>271</v>
      </c>
      <c r="L1056" s="37" t="s">
        <v>272</v>
      </c>
      <c r="M1056" s="37">
        <v>1</v>
      </c>
      <c r="N1056" s="37">
        <v>1491472</v>
      </c>
      <c r="O1056" s="37" t="s">
        <v>273</v>
      </c>
      <c r="P1056" s="37" t="s">
        <v>162</v>
      </c>
      <c r="Q1056" s="60">
        <v>0</v>
      </c>
      <c r="R1056" s="60">
        <v>0</v>
      </c>
      <c r="S1056" s="60">
        <f t="shared" si="18"/>
        <v>0</v>
      </c>
      <c r="T1056" s="37" t="s">
        <v>145</v>
      </c>
      <c r="U1056" s="37"/>
      <c r="V1056" s="210" t="s">
        <v>48</v>
      </c>
      <c r="W1056" s="216" t="s">
        <v>274</v>
      </c>
      <c r="X1056" s="217"/>
    </row>
    <row r="1057" spans="1:24" ht="171" hidden="1">
      <c r="A1057" s="37" t="s">
        <v>158</v>
      </c>
      <c r="B1057" s="37" t="s">
        <v>239</v>
      </c>
      <c r="C1057" s="37" t="s">
        <v>239</v>
      </c>
      <c r="D1057" s="37" t="s">
        <v>275</v>
      </c>
      <c r="E1057" s="37">
        <v>15</v>
      </c>
      <c r="F1057" s="37" t="s">
        <v>276</v>
      </c>
      <c r="G1057" s="37" t="s">
        <v>45</v>
      </c>
      <c r="H1057" s="37" t="s">
        <v>36</v>
      </c>
      <c r="I1057" s="37" t="s">
        <v>46</v>
      </c>
      <c r="J1057" s="62">
        <v>40</v>
      </c>
      <c r="K1057" s="37">
        <v>44136</v>
      </c>
      <c r="L1057" s="201"/>
      <c r="M1057" s="37">
        <v>3</v>
      </c>
      <c r="N1057" s="201"/>
      <c r="O1057" s="201"/>
      <c r="P1057" s="37" t="s">
        <v>268</v>
      </c>
      <c r="Q1057" s="60">
        <v>0</v>
      </c>
      <c r="R1057" s="60">
        <v>0</v>
      </c>
      <c r="S1057" s="60">
        <f t="shared" si="18"/>
        <v>0</v>
      </c>
      <c r="T1057" s="37" t="s">
        <v>41</v>
      </c>
      <c r="U1057" s="37"/>
      <c r="V1057" s="131" t="s">
        <v>92</v>
      </c>
      <c r="W1057" s="216" t="s">
        <v>93</v>
      </c>
      <c r="X1057" s="219" t="s">
        <v>50</v>
      </c>
    </row>
    <row r="1058" spans="1:24" ht="128.25" hidden="1">
      <c r="A1058" s="37" t="s">
        <v>158</v>
      </c>
      <c r="B1058" s="37" t="s">
        <v>239</v>
      </c>
      <c r="C1058" s="37" t="s">
        <v>239</v>
      </c>
      <c r="D1058" s="37" t="s">
        <v>277</v>
      </c>
      <c r="E1058" s="37">
        <v>15</v>
      </c>
      <c r="F1058" s="37" t="s">
        <v>232</v>
      </c>
      <c r="G1058" s="37" t="s">
        <v>35</v>
      </c>
      <c r="H1058" s="37" t="s">
        <v>36</v>
      </c>
      <c r="I1058" s="37" t="s">
        <v>37</v>
      </c>
      <c r="J1058" s="62">
        <v>260</v>
      </c>
      <c r="K1058" s="37" t="s">
        <v>278</v>
      </c>
      <c r="L1058" s="153"/>
      <c r="M1058" s="37">
        <v>1</v>
      </c>
      <c r="N1058" s="37">
        <v>1493407</v>
      </c>
      <c r="O1058" s="37" t="s">
        <v>279</v>
      </c>
      <c r="P1058" s="37" t="s">
        <v>162</v>
      </c>
      <c r="Q1058" s="60">
        <v>0</v>
      </c>
      <c r="R1058" s="60">
        <v>0</v>
      </c>
      <c r="S1058" s="60">
        <f t="shared" si="18"/>
        <v>0</v>
      </c>
      <c r="T1058" s="37" t="s">
        <v>41</v>
      </c>
      <c r="U1058" s="131" t="s">
        <v>2429</v>
      </c>
      <c r="V1058" s="131" t="s">
        <v>235</v>
      </c>
      <c r="W1058" s="216" t="s">
        <v>236</v>
      </c>
      <c r="X1058" s="217"/>
    </row>
    <row r="1059" spans="1:24" ht="128.25" hidden="1">
      <c r="A1059" s="37" t="s">
        <v>158</v>
      </c>
      <c r="B1059" s="37" t="s">
        <v>239</v>
      </c>
      <c r="C1059" s="37" t="s">
        <v>239</v>
      </c>
      <c r="D1059" s="37" t="s">
        <v>277</v>
      </c>
      <c r="E1059" s="37">
        <v>15</v>
      </c>
      <c r="F1059" s="37" t="s">
        <v>280</v>
      </c>
      <c r="G1059" s="37" t="s">
        <v>35</v>
      </c>
      <c r="H1059" s="37" t="s">
        <v>36</v>
      </c>
      <c r="I1059" s="37" t="s">
        <v>37</v>
      </c>
      <c r="J1059" s="62">
        <v>113</v>
      </c>
      <c r="K1059" s="37" t="s">
        <v>281</v>
      </c>
      <c r="L1059" s="153"/>
      <c r="M1059" s="37">
        <v>1</v>
      </c>
      <c r="N1059" s="37">
        <v>2090498</v>
      </c>
      <c r="O1059" s="37" t="s">
        <v>267</v>
      </c>
      <c r="P1059" s="37" t="s">
        <v>268</v>
      </c>
      <c r="Q1059" s="60">
        <v>0</v>
      </c>
      <c r="R1059" s="60">
        <v>0</v>
      </c>
      <c r="S1059" s="60">
        <f t="shared" si="18"/>
        <v>0</v>
      </c>
      <c r="T1059" s="37" t="s">
        <v>41</v>
      </c>
      <c r="U1059" s="131" t="s">
        <v>2429</v>
      </c>
      <c r="V1059" s="131" t="s">
        <v>235</v>
      </c>
      <c r="W1059" s="216" t="s">
        <v>236</v>
      </c>
      <c r="X1059" s="217"/>
    </row>
    <row r="1060" spans="1:24" ht="128.25" hidden="1">
      <c r="A1060" s="37" t="s">
        <v>158</v>
      </c>
      <c r="B1060" s="37" t="s">
        <v>239</v>
      </c>
      <c r="C1060" s="37" t="s">
        <v>239</v>
      </c>
      <c r="D1060" s="37" t="s">
        <v>277</v>
      </c>
      <c r="E1060" s="37">
        <v>15</v>
      </c>
      <c r="F1060" s="37" t="s">
        <v>282</v>
      </c>
      <c r="G1060" s="37" t="s">
        <v>35</v>
      </c>
      <c r="H1060" s="37" t="s">
        <v>36</v>
      </c>
      <c r="I1060" s="37" t="s">
        <v>37</v>
      </c>
      <c r="J1060" s="62">
        <v>113</v>
      </c>
      <c r="K1060" s="37" t="s">
        <v>283</v>
      </c>
      <c r="L1060" s="153"/>
      <c r="M1060" s="37">
        <v>1</v>
      </c>
      <c r="N1060" s="37">
        <v>2090498</v>
      </c>
      <c r="O1060" s="37" t="s">
        <v>267</v>
      </c>
      <c r="P1060" s="37" t="s">
        <v>268</v>
      </c>
      <c r="Q1060" s="60">
        <v>0</v>
      </c>
      <c r="R1060" s="60">
        <v>0</v>
      </c>
      <c r="S1060" s="60">
        <f t="shared" si="18"/>
        <v>0</v>
      </c>
      <c r="T1060" s="37" t="s">
        <v>41</v>
      </c>
      <c r="U1060" s="131" t="s">
        <v>2429</v>
      </c>
      <c r="V1060" s="131" t="s">
        <v>235</v>
      </c>
      <c r="W1060" s="216" t="s">
        <v>236</v>
      </c>
      <c r="X1060" s="217"/>
    </row>
    <row r="1061" spans="1:24" ht="128.25" hidden="1">
      <c r="A1061" s="37" t="s">
        <v>158</v>
      </c>
      <c r="B1061" s="37" t="s">
        <v>159</v>
      </c>
      <c r="C1061" s="37" t="s">
        <v>159</v>
      </c>
      <c r="D1061" s="37" t="s">
        <v>160</v>
      </c>
      <c r="E1061" s="37">
        <v>12</v>
      </c>
      <c r="F1061" s="37" t="s">
        <v>161</v>
      </c>
      <c r="G1061" s="37" t="s">
        <v>45</v>
      </c>
      <c r="H1061" s="37" t="s">
        <v>36</v>
      </c>
      <c r="I1061" s="37" t="s">
        <v>91</v>
      </c>
      <c r="J1061" s="62">
        <v>40</v>
      </c>
      <c r="K1061" s="153"/>
      <c r="L1061" s="153"/>
      <c r="M1061" s="37">
        <v>1</v>
      </c>
      <c r="N1061" s="153"/>
      <c r="O1061" s="153"/>
      <c r="P1061" s="37" t="s">
        <v>162</v>
      </c>
      <c r="Q1061" s="60">
        <v>0</v>
      </c>
      <c r="R1061" s="60">
        <v>0</v>
      </c>
      <c r="S1061" s="60">
        <f t="shared" si="18"/>
        <v>0</v>
      </c>
      <c r="T1061" s="37" t="s">
        <v>41</v>
      </c>
      <c r="U1061" s="37" t="s">
        <v>2430</v>
      </c>
      <c r="V1061" s="221" t="s">
        <v>48</v>
      </c>
      <c r="W1061" s="221" t="s">
        <v>163</v>
      </c>
      <c r="X1061" s="219" t="s">
        <v>50</v>
      </c>
    </row>
    <row r="1062" spans="1:24" ht="128.25" hidden="1">
      <c r="A1062" s="37" t="s">
        <v>158</v>
      </c>
      <c r="B1062" s="37" t="s">
        <v>159</v>
      </c>
      <c r="C1062" s="37" t="s">
        <v>159</v>
      </c>
      <c r="D1062" s="37" t="s">
        <v>160</v>
      </c>
      <c r="E1062" s="37">
        <v>12</v>
      </c>
      <c r="F1062" s="37" t="s">
        <v>161</v>
      </c>
      <c r="G1062" s="37" t="s">
        <v>45</v>
      </c>
      <c r="H1062" s="37" t="s">
        <v>36</v>
      </c>
      <c r="I1062" s="37" t="s">
        <v>91</v>
      </c>
      <c r="J1062" s="62">
        <v>40</v>
      </c>
      <c r="K1062" s="153"/>
      <c r="L1062" s="153"/>
      <c r="M1062" s="37">
        <v>1</v>
      </c>
      <c r="N1062" s="153"/>
      <c r="O1062" s="153"/>
      <c r="P1062" s="37" t="s">
        <v>162</v>
      </c>
      <c r="Q1062" s="60">
        <v>0</v>
      </c>
      <c r="R1062" s="60">
        <v>0</v>
      </c>
      <c r="S1062" s="60">
        <f t="shared" si="18"/>
        <v>0</v>
      </c>
      <c r="T1062" s="37" t="s">
        <v>41</v>
      </c>
      <c r="U1062" s="131" t="s">
        <v>2430</v>
      </c>
      <c r="V1062" s="221" t="s">
        <v>48</v>
      </c>
      <c r="W1062" s="221" t="s">
        <v>163</v>
      </c>
      <c r="X1062" s="219" t="s">
        <v>50</v>
      </c>
    </row>
    <row r="1063" spans="1:24" ht="85.5" hidden="1">
      <c r="A1063" s="37" t="s">
        <v>158</v>
      </c>
      <c r="B1063" s="37" t="s">
        <v>159</v>
      </c>
      <c r="C1063" s="37" t="s">
        <v>159</v>
      </c>
      <c r="D1063" s="37" t="s">
        <v>164</v>
      </c>
      <c r="E1063" s="37">
        <v>12</v>
      </c>
      <c r="F1063" s="37" t="s">
        <v>161</v>
      </c>
      <c r="G1063" s="37" t="s">
        <v>45</v>
      </c>
      <c r="H1063" s="37" t="s">
        <v>36</v>
      </c>
      <c r="I1063" s="37" t="s">
        <v>91</v>
      </c>
      <c r="J1063" s="62">
        <v>40</v>
      </c>
      <c r="K1063" s="153"/>
      <c r="L1063" s="153"/>
      <c r="M1063" s="37">
        <v>1</v>
      </c>
      <c r="N1063" s="153"/>
      <c r="O1063" s="153"/>
      <c r="P1063" s="37" t="s">
        <v>162</v>
      </c>
      <c r="Q1063" s="60">
        <v>0</v>
      </c>
      <c r="R1063" s="60">
        <v>0</v>
      </c>
      <c r="S1063" s="60">
        <f t="shared" si="18"/>
        <v>0</v>
      </c>
      <c r="T1063" s="37" t="s">
        <v>41</v>
      </c>
      <c r="U1063" s="37" t="s">
        <v>2430</v>
      </c>
      <c r="V1063" s="221" t="s">
        <v>48</v>
      </c>
      <c r="W1063" s="221" t="s">
        <v>163</v>
      </c>
      <c r="X1063" s="219" t="s">
        <v>50</v>
      </c>
    </row>
    <row r="1064" spans="1:24" ht="171" hidden="1">
      <c r="A1064" s="37" t="s">
        <v>158</v>
      </c>
      <c r="B1064" s="37" t="s">
        <v>159</v>
      </c>
      <c r="C1064" s="37" t="s">
        <v>159</v>
      </c>
      <c r="D1064" s="37" t="s">
        <v>165</v>
      </c>
      <c r="E1064" s="37">
        <v>12</v>
      </c>
      <c r="F1064" s="37" t="s">
        <v>161</v>
      </c>
      <c r="G1064" s="37" t="s">
        <v>45</v>
      </c>
      <c r="H1064" s="37" t="s">
        <v>36</v>
      </c>
      <c r="I1064" s="37" t="s">
        <v>91</v>
      </c>
      <c r="J1064" s="62">
        <v>40</v>
      </c>
      <c r="K1064" s="153"/>
      <c r="L1064" s="153"/>
      <c r="M1064" s="37">
        <v>1</v>
      </c>
      <c r="N1064" s="153"/>
      <c r="O1064" s="153"/>
      <c r="P1064" s="37" t="s">
        <v>166</v>
      </c>
      <c r="Q1064" s="60">
        <v>0</v>
      </c>
      <c r="R1064" s="60">
        <v>0</v>
      </c>
      <c r="S1064" s="60">
        <f t="shared" si="18"/>
        <v>0</v>
      </c>
      <c r="T1064" s="37" t="s">
        <v>41</v>
      </c>
      <c r="U1064" s="37" t="s">
        <v>2430</v>
      </c>
      <c r="V1064" s="221" t="s">
        <v>48</v>
      </c>
      <c r="W1064" s="221" t="s">
        <v>163</v>
      </c>
      <c r="X1064" s="219" t="s">
        <v>50</v>
      </c>
    </row>
    <row r="1065" spans="1:24" ht="128.25" hidden="1">
      <c r="A1065" s="37" t="s">
        <v>158</v>
      </c>
      <c r="B1065" s="37" t="s">
        <v>159</v>
      </c>
      <c r="C1065" s="37" t="s">
        <v>159</v>
      </c>
      <c r="D1065" s="37" t="s">
        <v>160</v>
      </c>
      <c r="E1065" s="37">
        <v>12</v>
      </c>
      <c r="F1065" s="37" t="s">
        <v>167</v>
      </c>
      <c r="G1065" s="37" t="s">
        <v>45</v>
      </c>
      <c r="H1065" s="37" t="s">
        <v>36</v>
      </c>
      <c r="I1065" s="37" t="s">
        <v>91</v>
      </c>
      <c r="J1065" s="62">
        <v>40</v>
      </c>
      <c r="K1065" s="153"/>
      <c r="L1065" s="153"/>
      <c r="M1065" s="37">
        <v>1</v>
      </c>
      <c r="N1065" s="153"/>
      <c r="O1065" s="153"/>
      <c r="P1065" s="37" t="s">
        <v>162</v>
      </c>
      <c r="Q1065" s="60">
        <v>0</v>
      </c>
      <c r="R1065" s="60">
        <v>0</v>
      </c>
      <c r="S1065" s="60">
        <f t="shared" si="18"/>
        <v>0</v>
      </c>
      <c r="T1065" s="37" t="s">
        <v>41</v>
      </c>
      <c r="U1065" s="37" t="s">
        <v>2432</v>
      </c>
      <c r="V1065" s="221" t="s">
        <v>48</v>
      </c>
      <c r="W1065" s="221" t="s">
        <v>163</v>
      </c>
      <c r="X1065" s="219" t="s">
        <v>50</v>
      </c>
    </row>
    <row r="1066" spans="1:24" ht="85.5" hidden="1">
      <c r="A1066" s="37" t="s">
        <v>158</v>
      </c>
      <c r="B1066" s="37" t="s">
        <v>159</v>
      </c>
      <c r="C1066" s="37" t="s">
        <v>159</v>
      </c>
      <c r="D1066" s="37" t="s">
        <v>164</v>
      </c>
      <c r="E1066" s="37">
        <v>12</v>
      </c>
      <c r="F1066" s="37" t="s">
        <v>167</v>
      </c>
      <c r="G1066" s="37" t="s">
        <v>45</v>
      </c>
      <c r="H1066" s="37" t="s">
        <v>36</v>
      </c>
      <c r="I1066" s="37" t="s">
        <v>91</v>
      </c>
      <c r="J1066" s="62">
        <v>40</v>
      </c>
      <c r="K1066" s="153"/>
      <c r="L1066" s="153"/>
      <c r="M1066" s="37">
        <v>1</v>
      </c>
      <c r="N1066" s="153"/>
      <c r="O1066" s="153"/>
      <c r="P1066" s="37" t="s">
        <v>162</v>
      </c>
      <c r="Q1066" s="60">
        <v>0</v>
      </c>
      <c r="R1066" s="60">
        <v>0</v>
      </c>
      <c r="S1066" s="60">
        <f t="shared" si="18"/>
        <v>0</v>
      </c>
      <c r="T1066" s="37" t="s">
        <v>41</v>
      </c>
      <c r="U1066" s="37" t="s">
        <v>2433</v>
      </c>
      <c r="V1066" s="221" t="s">
        <v>48</v>
      </c>
      <c r="W1066" s="221" t="s">
        <v>163</v>
      </c>
      <c r="X1066" s="219" t="s">
        <v>50</v>
      </c>
    </row>
    <row r="1067" spans="1:24" ht="171" hidden="1">
      <c r="A1067" s="37" t="s">
        <v>158</v>
      </c>
      <c r="B1067" s="37" t="s">
        <v>159</v>
      </c>
      <c r="C1067" s="37" t="s">
        <v>159</v>
      </c>
      <c r="D1067" s="37" t="s">
        <v>165</v>
      </c>
      <c r="E1067" s="37">
        <v>12</v>
      </c>
      <c r="F1067" s="37" t="s">
        <v>167</v>
      </c>
      <c r="G1067" s="37" t="s">
        <v>45</v>
      </c>
      <c r="H1067" s="37" t="s">
        <v>36</v>
      </c>
      <c r="I1067" s="37" t="s">
        <v>91</v>
      </c>
      <c r="J1067" s="62">
        <v>40</v>
      </c>
      <c r="K1067" s="153"/>
      <c r="L1067" s="153"/>
      <c r="M1067" s="37">
        <v>1</v>
      </c>
      <c r="N1067" s="153"/>
      <c r="O1067" s="153"/>
      <c r="P1067" s="37" t="s">
        <v>166</v>
      </c>
      <c r="Q1067" s="60">
        <v>0</v>
      </c>
      <c r="R1067" s="60">
        <v>0</v>
      </c>
      <c r="S1067" s="60">
        <f t="shared" si="18"/>
        <v>0</v>
      </c>
      <c r="T1067" s="37" t="s">
        <v>41</v>
      </c>
      <c r="U1067" s="37" t="s">
        <v>2433</v>
      </c>
      <c r="V1067" s="221" t="s">
        <v>48</v>
      </c>
      <c r="W1067" s="221" t="s">
        <v>163</v>
      </c>
      <c r="X1067" s="219" t="s">
        <v>50</v>
      </c>
    </row>
    <row r="1068" spans="1:24" ht="128.25" hidden="1">
      <c r="A1068" s="37" t="s">
        <v>158</v>
      </c>
      <c r="B1068" s="37" t="s">
        <v>159</v>
      </c>
      <c r="C1068" s="37" t="s">
        <v>159</v>
      </c>
      <c r="D1068" s="37" t="s">
        <v>160</v>
      </c>
      <c r="E1068" s="37">
        <v>12</v>
      </c>
      <c r="F1068" s="37" t="s">
        <v>168</v>
      </c>
      <c r="G1068" s="37" t="s">
        <v>45</v>
      </c>
      <c r="H1068" s="37" t="s">
        <v>36</v>
      </c>
      <c r="I1068" s="37" t="s">
        <v>91</v>
      </c>
      <c r="J1068" s="62">
        <v>40</v>
      </c>
      <c r="K1068" s="153"/>
      <c r="L1068" s="153"/>
      <c r="M1068" s="37">
        <v>1</v>
      </c>
      <c r="N1068" s="153"/>
      <c r="O1068" s="153"/>
      <c r="P1068" s="37" t="s">
        <v>162</v>
      </c>
      <c r="Q1068" s="60">
        <v>0</v>
      </c>
      <c r="R1068" s="60">
        <v>0</v>
      </c>
      <c r="S1068" s="60">
        <f t="shared" si="18"/>
        <v>0</v>
      </c>
      <c r="T1068" s="37" t="s">
        <v>41</v>
      </c>
      <c r="U1068" s="37" t="s">
        <v>2432</v>
      </c>
      <c r="V1068" s="221" t="s">
        <v>48</v>
      </c>
      <c r="W1068" s="221" t="s">
        <v>163</v>
      </c>
      <c r="X1068" s="219" t="s">
        <v>50</v>
      </c>
    </row>
    <row r="1069" spans="1:24" ht="85.5" hidden="1">
      <c r="A1069" s="37" t="s">
        <v>158</v>
      </c>
      <c r="B1069" s="37" t="s">
        <v>159</v>
      </c>
      <c r="C1069" s="37" t="s">
        <v>159</v>
      </c>
      <c r="D1069" s="37" t="s">
        <v>164</v>
      </c>
      <c r="E1069" s="37">
        <v>12</v>
      </c>
      <c r="F1069" s="37" t="s">
        <v>168</v>
      </c>
      <c r="G1069" s="37" t="s">
        <v>45</v>
      </c>
      <c r="H1069" s="37" t="s">
        <v>36</v>
      </c>
      <c r="I1069" s="37" t="s">
        <v>91</v>
      </c>
      <c r="J1069" s="62">
        <v>40</v>
      </c>
      <c r="K1069" s="153"/>
      <c r="L1069" s="153"/>
      <c r="M1069" s="37">
        <v>1</v>
      </c>
      <c r="N1069" s="153"/>
      <c r="O1069" s="153"/>
      <c r="P1069" s="37" t="s">
        <v>162</v>
      </c>
      <c r="Q1069" s="60">
        <v>0</v>
      </c>
      <c r="R1069" s="60">
        <v>0</v>
      </c>
      <c r="S1069" s="60">
        <f t="shared" si="18"/>
        <v>0</v>
      </c>
      <c r="T1069" s="37" t="s">
        <v>41</v>
      </c>
      <c r="U1069" s="37" t="s">
        <v>2433</v>
      </c>
      <c r="V1069" s="221" t="s">
        <v>48</v>
      </c>
      <c r="W1069" s="221" t="s">
        <v>163</v>
      </c>
      <c r="X1069" s="219" t="s">
        <v>50</v>
      </c>
    </row>
    <row r="1070" spans="1:24" ht="171" hidden="1">
      <c r="A1070" s="37" t="s">
        <v>158</v>
      </c>
      <c r="B1070" s="37" t="s">
        <v>159</v>
      </c>
      <c r="C1070" s="37" t="s">
        <v>159</v>
      </c>
      <c r="D1070" s="37" t="s">
        <v>165</v>
      </c>
      <c r="E1070" s="37">
        <v>12</v>
      </c>
      <c r="F1070" s="37" t="s">
        <v>168</v>
      </c>
      <c r="G1070" s="37" t="s">
        <v>45</v>
      </c>
      <c r="H1070" s="37" t="s">
        <v>36</v>
      </c>
      <c r="I1070" s="37" t="s">
        <v>91</v>
      </c>
      <c r="J1070" s="62">
        <v>40</v>
      </c>
      <c r="K1070" s="153"/>
      <c r="L1070" s="153"/>
      <c r="M1070" s="37">
        <v>1</v>
      </c>
      <c r="N1070" s="153"/>
      <c r="O1070" s="153"/>
      <c r="P1070" s="37" t="s">
        <v>166</v>
      </c>
      <c r="Q1070" s="60">
        <v>0</v>
      </c>
      <c r="R1070" s="60">
        <v>0</v>
      </c>
      <c r="S1070" s="60">
        <f t="shared" si="18"/>
        <v>0</v>
      </c>
      <c r="T1070" s="37" t="s">
        <v>41</v>
      </c>
      <c r="U1070" s="37" t="s">
        <v>2430</v>
      </c>
      <c r="V1070" s="221" t="s">
        <v>48</v>
      </c>
      <c r="W1070" s="221" t="s">
        <v>163</v>
      </c>
      <c r="X1070" s="219" t="s">
        <v>50</v>
      </c>
    </row>
    <row r="1071" spans="1:24" ht="114" hidden="1">
      <c r="A1071" s="37" t="s">
        <v>158</v>
      </c>
      <c r="B1071" s="37" t="s">
        <v>159</v>
      </c>
      <c r="C1071" s="37" t="s">
        <v>159</v>
      </c>
      <c r="D1071" s="37" t="s">
        <v>169</v>
      </c>
      <c r="E1071" s="37">
        <v>12</v>
      </c>
      <c r="F1071" s="37" t="s">
        <v>170</v>
      </c>
      <c r="G1071" s="37" t="s">
        <v>45</v>
      </c>
      <c r="H1071" s="37" t="s">
        <v>36</v>
      </c>
      <c r="I1071" s="37" t="s">
        <v>37</v>
      </c>
      <c r="J1071" s="62">
        <v>20</v>
      </c>
      <c r="K1071" s="153"/>
      <c r="L1071" s="153"/>
      <c r="M1071" s="37">
        <v>1</v>
      </c>
      <c r="N1071" s="153"/>
      <c r="O1071" s="153"/>
      <c r="P1071" s="37" t="s">
        <v>162</v>
      </c>
      <c r="Q1071" s="60">
        <v>0</v>
      </c>
      <c r="R1071" s="60">
        <v>0</v>
      </c>
      <c r="S1071" s="60">
        <f t="shared" si="18"/>
        <v>0</v>
      </c>
      <c r="T1071" s="37" t="s">
        <v>171</v>
      </c>
      <c r="U1071" s="37" t="s">
        <v>2434</v>
      </c>
      <c r="V1071" s="131" t="s">
        <v>172</v>
      </c>
      <c r="W1071" s="131" t="s">
        <v>173</v>
      </c>
      <c r="X1071" s="219" t="s">
        <v>50</v>
      </c>
    </row>
    <row r="1072" spans="1:24" ht="156.75" hidden="1">
      <c r="A1072" s="37" t="s">
        <v>158</v>
      </c>
      <c r="B1072" s="37" t="s">
        <v>159</v>
      </c>
      <c r="C1072" s="37" t="s">
        <v>159</v>
      </c>
      <c r="D1072" s="37" t="s">
        <v>174</v>
      </c>
      <c r="E1072" s="37">
        <v>12</v>
      </c>
      <c r="F1072" s="37" t="s">
        <v>175</v>
      </c>
      <c r="G1072" s="37" t="s">
        <v>45</v>
      </c>
      <c r="H1072" s="37" t="s">
        <v>36</v>
      </c>
      <c r="I1072" s="37" t="s">
        <v>91</v>
      </c>
      <c r="J1072" s="62">
        <v>20</v>
      </c>
      <c r="K1072" s="153"/>
      <c r="L1072" s="153"/>
      <c r="M1072" s="37">
        <v>1</v>
      </c>
      <c r="N1072" s="153"/>
      <c r="O1072" s="153"/>
      <c r="P1072" s="37" t="s">
        <v>162</v>
      </c>
      <c r="Q1072" s="60">
        <v>0</v>
      </c>
      <c r="R1072" s="60">
        <v>0</v>
      </c>
      <c r="S1072" s="60">
        <f t="shared" ref="S1072:S1103" si="19">(R1072+Q1072)*M1072</f>
        <v>0</v>
      </c>
      <c r="T1072" s="37" t="s">
        <v>41</v>
      </c>
      <c r="U1072" s="131" t="s">
        <v>2435</v>
      </c>
      <c r="V1072" s="131" t="s">
        <v>176</v>
      </c>
      <c r="W1072" s="131" t="s">
        <v>177</v>
      </c>
      <c r="X1072" s="219" t="s">
        <v>50</v>
      </c>
    </row>
    <row r="1073" spans="1:24" ht="114" hidden="1">
      <c r="A1073" s="37" t="s">
        <v>158</v>
      </c>
      <c r="B1073" s="37" t="s">
        <v>159</v>
      </c>
      <c r="C1073" s="37" t="s">
        <v>159</v>
      </c>
      <c r="D1073" s="37" t="s">
        <v>169</v>
      </c>
      <c r="E1073" s="37">
        <v>12</v>
      </c>
      <c r="F1073" s="37" t="s">
        <v>175</v>
      </c>
      <c r="G1073" s="37" t="s">
        <v>45</v>
      </c>
      <c r="H1073" s="37" t="s">
        <v>36</v>
      </c>
      <c r="I1073" s="37" t="s">
        <v>91</v>
      </c>
      <c r="J1073" s="62">
        <v>20</v>
      </c>
      <c r="K1073" s="153"/>
      <c r="L1073" s="153"/>
      <c r="M1073" s="37">
        <v>1</v>
      </c>
      <c r="N1073" s="153"/>
      <c r="O1073" s="153"/>
      <c r="P1073" s="37" t="s">
        <v>162</v>
      </c>
      <c r="Q1073" s="60">
        <v>0</v>
      </c>
      <c r="R1073" s="60">
        <v>0</v>
      </c>
      <c r="S1073" s="60">
        <f t="shared" si="19"/>
        <v>0</v>
      </c>
      <c r="T1073" s="37" t="s">
        <v>41</v>
      </c>
      <c r="U1073" s="131" t="s">
        <v>2436</v>
      </c>
      <c r="V1073" s="131" t="s">
        <v>176</v>
      </c>
      <c r="W1073" s="131" t="s">
        <v>177</v>
      </c>
      <c r="X1073" s="219" t="s">
        <v>50</v>
      </c>
    </row>
    <row r="1074" spans="1:24" ht="225" hidden="1">
      <c r="A1074" s="37" t="s">
        <v>158</v>
      </c>
      <c r="B1074" s="37" t="s">
        <v>159</v>
      </c>
      <c r="C1074" s="37" t="s">
        <v>159</v>
      </c>
      <c r="D1074" s="37" t="s">
        <v>165</v>
      </c>
      <c r="E1074" s="37">
        <v>12</v>
      </c>
      <c r="F1074" s="37" t="s">
        <v>178</v>
      </c>
      <c r="G1074" s="37" t="s">
        <v>45</v>
      </c>
      <c r="H1074" s="37" t="s">
        <v>36</v>
      </c>
      <c r="I1074" s="37" t="s">
        <v>37</v>
      </c>
      <c r="J1074" s="62">
        <v>20</v>
      </c>
      <c r="K1074" s="153"/>
      <c r="L1074" s="153"/>
      <c r="M1074" s="37">
        <v>1</v>
      </c>
      <c r="N1074" s="153"/>
      <c r="O1074" s="153"/>
      <c r="P1074" s="37" t="s">
        <v>166</v>
      </c>
      <c r="Q1074" s="60">
        <v>0</v>
      </c>
      <c r="R1074" s="60">
        <v>0</v>
      </c>
      <c r="S1074" s="60">
        <f t="shared" si="19"/>
        <v>0</v>
      </c>
      <c r="T1074" s="37" t="s">
        <v>41</v>
      </c>
      <c r="U1074" s="131" t="s">
        <v>2437</v>
      </c>
      <c r="V1074" s="210" t="s">
        <v>48</v>
      </c>
      <c r="W1074" s="221" t="s">
        <v>179</v>
      </c>
      <c r="X1074" s="215" t="s">
        <v>58</v>
      </c>
    </row>
    <row r="1075" spans="1:24" ht="102.75" hidden="1">
      <c r="A1075" s="37" t="s">
        <v>158</v>
      </c>
      <c r="B1075" s="37" t="s">
        <v>159</v>
      </c>
      <c r="C1075" s="37" t="s">
        <v>159</v>
      </c>
      <c r="D1075" s="37" t="s">
        <v>164</v>
      </c>
      <c r="E1075" s="37">
        <v>12</v>
      </c>
      <c r="F1075" s="37" t="s">
        <v>180</v>
      </c>
      <c r="G1075" s="37" t="s">
        <v>45</v>
      </c>
      <c r="H1075" s="37" t="s">
        <v>36</v>
      </c>
      <c r="I1075" s="37" t="s">
        <v>46</v>
      </c>
      <c r="J1075" s="62">
        <v>40</v>
      </c>
      <c r="K1075" s="153"/>
      <c r="L1075" s="153"/>
      <c r="M1075" s="37">
        <v>1</v>
      </c>
      <c r="N1075" s="153"/>
      <c r="O1075" s="153"/>
      <c r="P1075" s="37" t="s">
        <v>162</v>
      </c>
      <c r="Q1075" s="60">
        <v>0</v>
      </c>
      <c r="R1075" s="60">
        <v>0</v>
      </c>
      <c r="S1075" s="60">
        <f t="shared" si="19"/>
        <v>0</v>
      </c>
      <c r="T1075" s="37" t="s">
        <v>41</v>
      </c>
      <c r="U1075" s="37" t="s">
        <v>2531</v>
      </c>
      <c r="V1075" s="131" t="s">
        <v>63</v>
      </c>
      <c r="W1075" s="216" t="s">
        <v>181</v>
      </c>
      <c r="X1075" s="215" t="s">
        <v>58</v>
      </c>
    </row>
    <row r="1076" spans="1:24" ht="104.25" hidden="1">
      <c r="A1076" s="37" t="s">
        <v>158</v>
      </c>
      <c r="B1076" s="37" t="s">
        <v>159</v>
      </c>
      <c r="C1076" s="37" t="s">
        <v>159</v>
      </c>
      <c r="D1076" s="37" t="s">
        <v>182</v>
      </c>
      <c r="E1076" s="37">
        <v>12</v>
      </c>
      <c r="F1076" s="37" t="s">
        <v>183</v>
      </c>
      <c r="G1076" s="37" t="s">
        <v>45</v>
      </c>
      <c r="H1076" s="37" t="s">
        <v>36</v>
      </c>
      <c r="I1076" s="37" t="s">
        <v>37</v>
      </c>
      <c r="J1076" s="62">
        <v>40</v>
      </c>
      <c r="K1076" s="37">
        <v>43983</v>
      </c>
      <c r="L1076" s="153"/>
      <c r="M1076" s="37">
        <v>9</v>
      </c>
      <c r="N1076" s="153"/>
      <c r="O1076" s="153"/>
      <c r="P1076" s="37" t="s">
        <v>162</v>
      </c>
      <c r="Q1076" s="60">
        <v>0</v>
      </c>
      <c r="R1076" s="60">
        <v>0</v>
      </c>
      <c r="S1076" s="60">
        <f t="shared" si="19"/>
        <v>0</v>
      </c>
      <c r="T1076" s="37" t="s">
        <v>41</v>
      </c>
      <c r="U1076" s="37" t="s">
        <v>2532</v>
      </c>
      <c r="V1076" s="131" t="s">
        <v>184</v>
      </c>
      <c r="W1076" s="216" t="s">
        <v>185</v>
      </c>
      <c r="X1076" s="219" t="s">
        <v>78</v>
      </c>
    </row>
    <row r="1077" spans="1:24" ht="156.75" hidden="1">
      <c r="A1077" s="37" t="s">
        <v>158</v>
      </c>
      <c r="B1077" s="37" t="s">
        <v>159</v>
      </c>
      <c r="C1077" s="37" t="s">
        <v>159</v>
      </c>
      <c r="D1077" s="37" t="s">
        <v>186</v>
      </c>
      <c r="E1077" s="37">
        <v>12</v>
      </c>
      <c r="F1077" s="37" t="s">
        <v>187</v>
      </c>
      <c r="G1077" s="37" t="s">
        <v>45</v>
      </c>
      <c r="H1077" s="37" t="s">
        <v>36</v>
      </c>
      <c r="I1077" s="37" t="s">
        <v>37</v>
      </c>
      <c r="J1077" s="62">
        <v>20</v>
      </c>
      <c r="K1077" s="153"/>
      <c r="L1077" s="153"/>
      <c r="M1077" s="37">
        <v>1</v>
      </c>
      <c r="N1077" s="153"/>
      <c r="O1077" s="153"/>
      <c r="P1077" s="37" t="s">
        <v>162</v>
      </c>
      <c r="Q1077" s="60">
        <v>0</v>
      </c>
      <c r="R1077" s="60">
        <v>0</v>
      </c>
      <c r="S1077" s="60">
        <f t="shared" si="19"/>
        <v>0</v>
      </c>
      <c r="T1077" s="37" t="s">
        <v>41</v>
      </c>
      <c r="U1077" s="37" t="s">
        <v>2440</v>
      </c>
      <c r="V1077" s="131" t="s">
        <v>48</v>
      </c>
      <c r="W1077" s="216" t="s">
        <v>188</v>
      </c>
      <c r="X1077" s="215" t="s">
        <v>58</v>
      </c>
    </row>
    <row r="1078" spans="1:24" ht="156.75" hidden="1">
      <c r="A1078" s="37" t="s">
        <v>158</v>
      </c>
      <c r="B1078" s="37" t="s">
        <v>159</v>
      </c>
      <c r="C1078" s="37" t="s">
        <v>159</v>
      </c>
      <c r="D1078" s="37" t="s">
        <v>174</v>
      </c>
      <c r="E1078" s="37">
        <v>12</v>
      </c>
      <c r="F1078" s="37" t="s">
        <v>189</v>
      </c>
      <c r="G1078" s="37" t="s">
        <v>45</v>
      </c>
      <c r="H1078" s="37" t="s">
        <v>36</v>
      </c>
      <c r="I1078" s="37" t="s">
        <v>37</v>
      </c>
      <c r="J1078" s="62">
        <v>20</v>
      </c>
      <c r="K1078" s="153"/>
      <c r="L1078" s="153"/>
      <c r="M1078" s="37">
        <v>1</v>
      </c>
      <c r="N1078" s="153"/>
      <c r="O1078" s="153"/>
      <c r="P1078" s="37" t="s">
        <v>162</v>
      </c>
      <c r="Q1078" s="60">
        <v>0</v>
      </c>
      <c r="R1078" s="60">
        <v>0</v>
      </c>
      <c r="S1078" s="60">
        <f t="shared" si="19"/>
        <v>0</v>
      </c>
      <c r="T1078" s="37" t="s">
        <v>41</v>
      </c>
      <c r="U1078" s="131" t="s">
        <v>2441</v>
      </c>
      <c r="V1078" s="131" t="s">
        <v>176</v>
      </c>
      <c r="W1078" s="216" t="s">
        <v>190</v>
      </c>
      <c r="X1078" s="219" t="s">
        <v>50</v>
      </c>
    </row>
    <row r="1079" spans="1:24" ht="114" hidden="1">
      <c r="A1079" s="37" t="s">
        <v>158</v>
      </c>
      <c r="B1079" s="37" t="s">
        <v>159</v>
      </c>
      <c r="C1079" s="37" t="s">
        <v>159</v>
      </c>
      <c r="D1079" s="37" t="s">
        <v>169</v>
      </c>
      <c r="E1079" s="37">
        <v>12</v>
      </c>
      <c r="F1079" s="37" t="s">
        <v>189</v>
      </c>
      <c r="G1079" s="37" t="s">
        <v>45</v>
      </c>
      <c r="H1079" s="37" t="s">
        <v>36</v>
      </c>
      <c r="I1079" s="37" t="s">
        <v>37</v>
      </c>
      <c r="J1079" s="62">
        <v>20</v>
      </c>
      <c r="K1079" s="153"/>
      <c r="L1079" s="153"/>
      <c r="M1079" s="37">
        <v>1</v>
      </c>
      <c r="N1079" s="153"/>
      <c r="O1079" s="153"/>
      <c r="P1079" s="37" t="s">
        <v>162</v>
      </c>
      <c r="Q1079" s="60">
        <v>0</v>
      </c>
      <c r="R1079" s="60">
        <v>0</v>
      </c>
      <c r="S1079" s="60">
        <f t="shared" si="19"/>
        <v>0</v>
      </c>
      <c r="T1079" s="37" t="s">
        <v>41</v>
      </c>
      <c r="U1079" s="131" t="s">
        <v>2442</v>
      </c>
      <c r="V1079" s="131" t="s">
        <v>176</v>
      </c>
      <c r="W1079" s="216" t="s">
        <v>190</v>
      </c>
      <c r="X1079" s="219" t="s">
        <v>50</v>
      </c>
    </row>
    <row r="1080" spans="1:24" ht="120" hidden="1">
      <c r="A1080" s="37" t="s">
        <v>158</v>
      </c>
      <c r="B1080" s="37" t="s">
        <v>159</v>
      </c>
      <c r="C1080" s="37" t="s">
        <v>159</v>
      </c>
      <c r="D1080" s="37" t="s">
        <v>182</v>
      </c>
      <c r="E1080" s="37">
        <v>12</v>
      </c>
      <c r="F1080" s="37" t="s">
        <v>191</v>
      </c>
      <c r="G1080" s="37" t="s">
        <v>45</v>
      </c>
      <c r="H1080" s="37" t="s">
        <v>36</v>
      </c>
      <c r="I1080" s="37" t="s">
        <v>37</v>
      </c>
      <c r="J1080" s="62">
        <v>40</v>
      </c>
      <c r="K1080" s="153"/>
      <c r="L1080" s="153"/>
      <c r="M1080" s="37">
        <v>9</v>
      </c>
      <c r="N1080" s="153"/>
      <c r="O1080" s="153"/>
      <c r="P1080" s="37" t="s">
        <v>162</v>
      </c>
      <c r="Q1080" s="60">
        <v>0</v>
      </c>
      <c r="R1080" s="60">
        <v>0</v>
      </c>
      <c r="S1080" s="60">
        <f t="shared" si="19"/>
        <v>0</v>
      </c>
      <c r="T1080" s="37" t="s">
        <v>41</v>
      </c>
      <c r="U1080" s="131" t="s">
        <v>2443</v>
      </c>
      <c r="V1080" s="131" t="s">
        <v>148</v>
      </c>
      <c r="W1080" s="216" t="s">
        <v>192</v>
      </c>
      <c r="X1080" s="215" t="s">
        <v>58</v>
      </c>
    </row>
    <row r="1081" spans="1:24" ht="114" hidden="1">
      <c r="A1081" s="37" t="s">
        <v>158</v>
      </c>
      <c r="B1081" s="37" t="s">
        <v>159</v>
      </c>
      <c r="C1081" s="37" t="s">
        <v>159</v>
      </c>
      <c r="D1081" s="37" t="s">
        <v>169</v>
      </c>
      <c r="E1081" s="37">
        <v>12</v>
      </c>
      <c r="F1081" s="37" t="s">
        <v>193</v>
      </c>
      <c r="G1081" s="37" t="s">
        <v>45</v>
      </c>
      <c r="H1081" s="37" t="s">
        <v>36</v>
      </c>
      <c r="I1081" s="37" t="s">
        <v>37</v>
      </c>
      <c r="J1081" s="62">
        <v>40</v>
      </c>
      <c r="K1081" s="153"/>
      <c r="L1081" s="153"/>
      <c r="M1081" s="37">
        <v>9</v>
      </c>
      <c r="N1081" s="153"/>
      <c r="O1081" s="153"/>
      <c r="P1081" s="37" t="s">
        <v>162</v>
      </c>
      <c r="Q1081" s="60">
        <v>0</v>
      </c>
      <c r="R1081" s="60">
        <v>0</v>
      </c>
      <c r="S1081" s="60">
        <f t="shared" si="19"/>
        <v>0</v>
      </c>
      <c r="T1081" s="37" t="s">
        <v>41</v>
      </c>
      <c r="U1081" s="131" t="s">
        <v>2444</v>
      </c>
      <c r="V1081" s="131" t="s">
        <v>148</v>
      </c>
      <c r="W1081" s="216" t="s">
        <v>192</v>
      </c>
      <c r="X1081" s="215" t="s">
        <v>58</v>
      </c>
    </row>
    <row r="1082" spans="1:24" ht="114" hidden="1">
      <c r="A1082" s="37" t="s">
        <v>158</v>
      </c>
      <c r="B1082" s="37" t="s">
        <v>159</v>
      </c>
      <c r="C1082" s="37" t="s">
        <v>159</v>
      </c>
      <c r="D1082" s="37" t="s">
        <v>194</v>
      </c>
      <c r="E1082" s="37">
        <v>12</v>
      </c>
      <c r="F1082" s="37" t="s">
        <v>193</v>
      </c>
      <c r="G1082" s="37" t="s">
        <v>45</v>
      </c>
      <c r="H1082" s="37" t="s">
        <v>36</v>
      </c>
      <c r="I1082" s="37" t="s">
        <v>37</v>
      </c>
      <c r="J1082" s="62">
        <v>40</v>
      </c>
      <c r="K1082" s="153"/>
      <c r="L1082" s="153"/>
      <c r="M1082" s="37">
        <v>9</v>
      </c>
      <c r="N1082" s="153"/>
      <c r="O1082" s="153"/>
      <c r="P1082" s="37" t="s">
        <v>162</v>
      </c>
      <c r="Q1082" s="60">
        <v>0</v>
      </c>
      <c r="R1082" s="60">
        <v>0</v>
      </c>
      <c r="S1082" s="60">
        <f t="shared" si="19"/>
        <v>0</v>
      </c>
      <c r="T1082" s="37" t="s">
        <v>41</v>
      </c>
      <c r="U1082" s="131" t="s">
        <v>2445</v>
      </c>
      <c r="V1082" s="131" t="s">
        <v>148</v>
      </c>
      <c r="W1082" s="216" t="s">
        <v>192</v>
      </c>
      <c r="X1082" s="215" t="s">
        <v>58</v>
      </c>
    </row>
    <row r="1083" spans="1:24" ht="114" hidden="1">
      <c r="A1083" s="153" t="s">
        <v>158</v>
      </c>
      <c r="B1083" s="153" t="s">
        <v>159</v>
      </c>
      <c r="C1083" s="153" t="s">
        <v>159</v>
      </c>
      <c r="D1083" s="153" t="s">
        <v>182</v>
      </c>
      <c r="E1083" s="153">
        <v>12</v>
      </c>
      <c r="F1083" s="153" t="s">
        <v>195</v>
      </c>
      <c r="G1083" s="153" t="s">
        <v>45</v>
      </c>
      <c r="H1083" s="153" t="s">
        <v>36</v>
      </c>
      <c r="I1083" s="153" t="s">
        <v>37</v>
      </c>
      <c r="J1083" s="153">
        <v>20</v>
      </c>
      <c r="K1083" s="153"/>
      <c r="L1083" s="153"/>
      <c r="M1083" s="153">
        <v>9</v>
      </c>
      <c r="N1083" s="153"/>
      <c r="O1083" s="153"/>
      <c r="P1083" s="153" t="s">
        <v>162</v>
      </c>
      <c r="Q1083" s="153">
        <v>0</v>
      </c>
      <c r="R1083" s="153">
        <v>0</v>
      </c>
      <c r="S1083" s="153">
        <f t="shared" si="19"/>
        <v>0</v>
      </c>
      <c r="T1083" s="153" t="s">
        <v>41</v>
      </c>
      <c r="U1083" s="153" t="s">
        <v>2446</v>
      </c>
      <c r="V1083" s="153"/>
      <c r="W1083" s="153" t="s">
        <v>196</v>
      </c>
      <c r="X1083" s="158" t="s">
        <v>78</v>
      </c>
    </row>
    <row r="1084" spans="1:24" ht="71.25" hidden="1">
      <c r="A1084" s="37" t="s">
        <v>158</v>
      </c>
      <c r="B1084" s="37" t="s">
        <v>159</v>
      </c>
      <c r="C1084" s="37" t="s">
        <v>159</v>
      </c>
      <c r="D1084" s="37" t="s">
        <v>182</v>
      </c>
      <c r="E1084" s="37">
        <v>12</v>
      </c>
      <c r="F1084" s="37" t="s">
        <v>197</v>
      </c>
      <c r="G1084" s="37" t="s">
        <v>45</v>
      </c>
      <c r="H1084" s="37" t="s">
        <v>36</v>
      </c>
      <c r="I1084" s="37" t="s">
        <v>37</v>
      </c>
      <c r="J1084" s="62">
        <v>40</v>
      </c>
      <c r="K1084" s="37">
        <v>44075</v>
      </c>
      <c r="L1084" s="153"/>
      <c r="M1084" s="37">
        <v>9</v>
      </c>
      <c r="N1084" s="153"/>
      <c r="O1084" s="153"/>
      <c r="P1084" s="37" t="s">
        <v>162</v>
      </c>
      <c r="Q1084" s="60">
        <v>0</v>
      </c>
      <c r="R1084" s="60">
        <v>0</v>
      </c>
      <c r="S1084" s="60">
        <f t="shared" si="19"/>
        <v>0</v>
      </c>
      <c r="T1084" s="37" t="s">
        <v>41</v>
      </c>
      <c r="U1084" s="37" t="s">
        <v>2533</v>
      </c>
      <c r="V1084" s="131" t="s">
        <v>184</v>
      </c>
      <c r="W1084" s="216" t="s">
        <v>185</v>
      </c>
      <c r="X1084" s="215" t="s">
        <v>58</v>
      </c>
    </row>
    <row r="1085" spans="1:24" ht="128.25" hidden="1">
      <c r="A1085" s="37" t="s">
        <v>158</v>
      </c>
      <c r="B1085" s="37" t="s">
        <v>159</v>
      </c>
      <c r="C1085" s="37" t="s">
        <v>159</v>
      </c>
      <c r="D1085" s="37" t="s">
        <v>160</v>
      </c>
      <c r="E1085" s="37">
        <v>12</v>
      </c>
      <c r="F1085" s="37" t="s">
        <v>198</v>
      </c>
      <c r="G1085" s="37" t="s">
        <v>45</v>
      </c>
      <c r="H1085" s="37" t="s">
        <v>36</v>
      </c>
      <c r="I1085" s="37" t="s">
        <v>37</v>
      </c>
      <c r="J1085" s="62">
        <v>40</v>
      </c>
      <c r="K1085" s="153"/>
      <c r="L1085" s="153"/>
      <c r="M1085" s="37">
        <v>1</v>
      </c>
      <c r="N1085" s="153"/>
      <c r="O1085" s="153"/>
      <c r="P1085" s="37" t="s">
        <v>162</v>
      </c>
      <c r="Q1085" s="60">
        <v>0</v>
      </c>
      <c r="R1085" s="60">
        <v>0</v>
      </c>
      <c r="S1085" s="60">
        <f t="shared" si="19"/>
        <v>0</v>
      </c>
      <c r="T1085" s="37" t="s">
        <v>41</v>
      </c>
      <c r="U1085" s="37" t="s">
        <v>2430</v>
      </c>
      <c r="V1085" s="131" t="s">
        <v>48</v>
      </c>
      <c r="W1085" s="216" t="s">
        <v>49</v>
      </c>
      <c r="X1085" s="219" t="s">
        <v>50</v>
      </c>
    </row>
    <row r="1086" spans="1:24" ht="85.5" hidden="1">
      <c r="A1086" s="37" t="s">
        <v>158</v>
      </c>
      <c r="B1086" s="37" t="s">
        <v>159</v>
      </c>
      <c r="C1086" s="37" t="s">
        <v>159</v>
      </c>
      <c r="D1086" s="37" t="s">
        <v>164</v>
      </c>
      <c r="E1086" s="37">
        <v>12</v>
      </c>
      <c r="F1086" s="37" t="s">
        <v>198</v>
      </c>
      <c r="G1086" s="37" t="s">
        <v>45</v>
      </c>
      <c r="H1086" s="37" t="s">
        <v>36</v>
      </c>
      <c r="I1086" s="37" t="s">
        <v>37</v>
      </c>
      <c r="J1086" s="62">
        <v>40</v>
      </c>
      <c r="K1086" s="153"/>
      <c r="L1086" s="153"/>
      <c r="M1086" s="37">
        <v>1</v>
      </c>
      <c r="N1086" s="37">
        <v>2373334</v>
      </c>
      <c r="O1086" s="37" t="s">
        <v>199</v>
      </c>
      <c r="P1086" s="37" t="s">
        <v>162</v>
      </c>
      <c r="Q1086" s="60">
        <v>0</v>
      </c>
      <c r="R1086" s="60">
        <v>0</v>
      </c>
      <c r="S1086" s="60">
        <f t="shared" si="19"/>
        <v>0</v>
      </c>
      <c r="T1086" s="37" t="s">
        <v>41</v>
      </c>
      <c r="U1086" s="37" t="s">
        <v>2430</v>
      </c>
      <c r="V1086" s="131" t="s">
        <v>48</v>
      </c>
      <c r="W1086" s="216" t="s">
        <v>49</v>
      </c>
      <c r="X1086" s="219" t="s">
        <v>50</v>
      </c>
    </row>
    <row r="1087" spans="1:24" ht="171" hidden="1">
      <c r="A1087" s="37" t="s">
        <v>158</v>
      </c>
      <c r="B1087" s="37" t="s">
        <v>159</v>
      </c>
      <c r="C1087" s="37" t="s">
        <v>159</v>
      </c>
      <c r="D1087" s="37" t="s">
        <v>165</v>
      </c>
      <c r="E1087" s="37">
        <v>12</v>
      </c>
      <c r="F1087" s="37" t="s">
        <v>200</v>
      </c>
      <c r="G1087" s="37" t="s">
        <v>45</v>
      </c>
      <c r="H1087" s="37" t="s">
        <v>36</v>
      </c>
      <c r="I1087" s="37" t="s">
        <v>37</v>
      </c>
      <c r="J1087" s="62">
        <v>12</v>
      </c>
      <c r="K1087" s="153"/>
      <c r="L1087" s="153"/>
      <c r="M1087" s="37">
        <v>1</v>
      </c>
      <c r="N1087" s="153"/>
      <c r="O1087" s="153"/>
      <c r="P1087" s="37" t="s">
        <v>166</v>
      </c>
      <c r="Q1087" s="60">
        <v>0</v>
      </c>
      <c r="R1087" s="60">
        <v>0</v>
      </c>
      <c r="S1087" s="60">
        <f t="shared" si="19"/>
        <v>0</v>
      </c>
      <c r="T1087" s="37" t="s">
        <v>41</v>
      </c>
      <c r="U1087" s="37" t="s">
        <v>2430</v>
      </c>
      <c r="V1087" s="131" t="s">
        <v>201</v>
      </c>
      <c r="W1087" s="131" t="s">
        <v>202</v>
      </c>
      <c r="X1087" s="219" t="s">
        <v>50</v>
      </c>
    </row>
    <row r="1088" spans="1:24" ht="156.75" hidden="1">
      <c r="A1088" s="37" t="s">
        <v>158</v>
      </c>
      <c r="B1088" s="37" t="s">
        <v>159</v>
      </c>
      <c r="C1088" s="37" t="s">
        <v>159</v>
      </c>
      <c r="D1088" s="37" t="s">
        <v>186</v>
      </c>
      <c r="E1088" s="37">
        <v>12</v>
      </c>
      <c r="F1088" s="37" t="s">
        <v>203</v>
      </c>
      <c r="G1088" s="37" t="s">
        <v>45</v>
      </c>
      <c r="H1088" s="37" t="s">
        <v>36</v>
      </c>
      <c r="I1088" s="37" t="s">
        <v>37</v>
      </c>
      <c r="J1088" s="62">
        <v>20</v>
      </c>
      <c r="K1088" s="153"/>
      <c r="L1088" s="153"/>
      <c r="M1088" s="37">
        <v>1</v>
      </c>
      <c r="N1088" s="153"/>
      <c r="O1088" s="153"/>
      <c r="P1088" s="37" t="s">
        <v>162</v>
      </c>
      <c r="Q1088" s="60">
        <v>0</v>
      </c>
      <c r="R1088" s="60">
        <v>0</v>
      </c>
      <c r="S1088" s="60">
        <f t="shared" si="19"/>
        <v>0</v>
      </c>
      <c r="T1088" s="37" t="s">
        <v>41</v>
      </c>
      <c r="U1088" s="37" t="s">
        <v>2430</v>
      </c>
      <c r="V1088" s="131" t="s">
        <v>201</v>
      </c>
      <c r="W1088" s="131" t="s">
        <v>202</v>
      </c>
      <c r="X1088" s="219" t="s">
        <v>50</v>
      </c>
    </row>
    <row r="1089" spans="1:24" ht="156.75" hidden="1">
      <c r="A1089" s="37" t="s">
        <v>158</v>
      </c>
      <c r="B1089" s="37" t="s">
        <v>159</v>
      </c>
      <c r="C1089" s="37" t="s">
        <v>159</v>
      </c>
      <c r="D1089" s="37" t="s">
        <v>174</v>
      </c>
      <c r="E1089" s="37">
        <v>12</v>
      </c>
      <c r="F1089" s="37" t="s">
        <v>204</v>
      </c>
      <c r="G1089" s="37" t="s">
        <v>45</v>
      </c>
      <c r="H1089" s="37" t="s">
        <v>36</v>
      </c>
      <c r="I1089" s="37" t="s">
        <v>37</v>
      </c>
      <c r="J1089" s="62">
        <v>30</v>
      </c>
      <c r="K1089" s="153"/>
      <c r="L1089" s="153"/>
      <c r="M1089" s="37">
        <v>1</v>
      </c>
      <c r="N1089" s="153"/>
      <c r="O1089" s="153"/>
      <c r="P1089" s="37" t="s">
        <v>162</v>
      </c>
      <c r="Q1089" s="60">
        <v>0</v>
      </c>
      <c r="R1089" s="60">
        <v>0</v>
      </c>
      <c r="S1089" s="60">
        <f t="shared" si="19"/>
        <v>0</v>
      </c>
      <c r="T1089" s="37" t="s">
        <v>41</v>
      </c>
      <c r="U1089" s="37" t="s">
        <v>2432</v>
      </c>
      <c r="V1089" s="131" t="s">
        <v>201</v>
      </c>
      <c r="W1089" s="131" t="s">
        <v>202</v>
      </c>
      <c r="X1089" s="219" t="s">
        <v>50</v>
      </c>
    </row>
    <row r="1090" spans="1:24" ht="114" hidden="1">
      <c r="A1090" s="37" t="s">
        <v>158</v>
      </c>
      <c r="B1090" s="37" t="s">
        <v>159</v>
      </c>
      <c r="C1090" s="37" t="s">
        <v>159</v>
      </c>
      <c r="D1090" s="37" t="s">
        <v>169</v>
      </c>
      <c r="E1090" s="37">
        <v>12</v>
      </c>
      <c r="F1090" s="37" t="s">
        <v>205</v>
      </c>
      <c r="G1090" s="37" t="s">
        <v>45</v>
      </c>
      <c r="H1090" s="37" t="s">
        <v>36</v>
      </c>
      <c r="I1090" s="37" t="s">
        <v>37</v>
      </c>
      <c r="J1090" s="62">
        <v>30</v>
      </c>
      <c r="K1090" s="153"/>
      <c r="L1090" s="153"/>
      <c r="M1090" s="37">
        <v>1</v>
      </c>
      <c r="N1090" s="153"/>
      <c r="O1090" s="153"/>
      <c r="P1090" s="37" t="s">
        <v>162</v>
      </c>
      <c r="Q1090" s="60">
        <v>0</v>
      </c>
      <c r="R1090" s="60">
        <v>0</v>
      </c>
      <c r="S1090" s="60">
        <f t="shared" si="19"/>
        <v>0</v>
      </c>
      <c r="T1090" s="37" t="s">
        <v>41</v>
      </c>
      <c r="U1090" s="37" t="s">
        <v>2432</v>
      </c>
      <c r="V1090" s="131" t="s">
        <v>201</v>
      </c>
      <c r="W1090" s="131" t="s">
        <v>202</v>
      </c>
      <c r="X1090" s="219" t="s">
        <v>50</v>
      </c>
    </row>
    <row r="1091" spans="1:24" ht="99.75" hidden="1">
      <c r="A1091" s="37" t="s">
        <v>158</v>
      </c>
      <c r="B1091" s="37" t="s">
        <v>159</v>
      </c>
      <c r="C1091" s="37" t="s">
        <v>159</v>
      </c>
      <c r="D1091" s="37" t="s">
        <v>194</v>
      </c>
      <c r="E1091" s="37">
        <v>12</v>
      </c>
      <c r="F1091" s="37" t="s">
        <v>203</v>
      </c>
      <c r="G1091" s="37" t="s">
        <v>45</v>
      </c>
      <c r="H1091" s="37" t="s">
        <v>36</v>
      </c>
      <c r="I1091" s="37" t="s">
        <v>37</v>
      </c>
      <c r="J1091" s="62">
        <v>20</v>
      </c>
      <c r="K1091" s="153"/>
      <c r="L1091" s="153"/>
      <c r="M1091" s="37">
        <v>1</v>
      </c>
      <c r="N1091" s="153"/>
      <c r="O1091" s="153"/>
      <c r="P1091" s="37" t="s">
        <v>162</v>
      </c>
      <c r="Q1091" s="60">
        <v>0</v>
      </c>
      <c r="R1091" s="60">
        <v>0</v>
      </c>
      <c r="S1091" s="60">
        <f t="shared" si="19"/>
        <v>0</v>
      </c>
      <c r="T1091" s="37" t="s">
        <v>41</v>
      </c>
      <c r="U1091" s="37" t="s">
        <v>2432</v>
      </c>
      <c r="V1091" s="131" t="s">
        <v>201</v>
      </c>
      <c r="W1091" s="131" t="s">
        <v>202</v>
      </c>
      <c r="X1091" s="219" t="s">
        <v>50</v>
      </c>
    </row>
    <row r="1092" spans="1:24" ht="156.75" hidden="1">
      <c r="A1092" s="37" t="s">
        <v>158</v>
      </c>
      <c r="B1092" s="37" t="s">
        <v>159</v>
      </c>
      <c r="C1092" s="37" t="s">
        <v>159</v>
      </c>
      <c r="D1092" s="37" t="s">
        <v>174</v>
      </c>
      <c r="E1092" s="37">
        <v>12</v>
      </c>
      <c r="F1092" s="37" t="s">
        <v>206</v>
      </c>
      <c r="G1092" s="37" t="s">
        <v>45</v>
      </c>
      <c r="H1092" s="37" t="s">
        <v>36</v>
      </c>
      <c r="I1092" s="37" t="s">
        <v>37</v>
      </c>
      <c r="J1092" s="62">
        <v>20</v>
      </c>
      <c r="K1092" s="153"/>
      <c r="L1092" s="153"/>
      <c r="M1092" s="37">
        <v>9</v>
      </c>
      <c r="N1092" s="153"/>
      <c r="O1092" s="153"/>
      <c r="P1092" s="37" t="s">
        <v>162</v>
      </c>
      <c r="Q1092" s="60">
        <v>0</v>
      </c>
      <c r="R1092" s="60">
        <v>0</v>
      </c>
      <c r="S1092" s="60">
        <f t="shared" si="19"/>
        <v>0</v>
      </c>
      <c r="T1092" s="37" t="s">
        <v>41</v>
      </c>
      <c r="U1092" s="37" t="s">
        <v>2448</v>
      </c>
      <c r="V1092" s="131" t="s">
        <v>201</v>
      </c>
      <c r="W1092" s="210" t="s">
        <v>207</v>
      </c>
      <c r="X1092" s="219" t="s">
        <v>50</v>
      </c>
    </row>
    <row r="1093" spans="1:24" ht="171" hidden="1">
      <c r="A1093" s="37" t="s">
        <v>158</v>
      </c>
      <c r="B1093" s="37" t="s">
        <v>159</v>
      </c>
      <c r="C1093" s="37" t="s">
        <v>159</v>
      </c>
      <c r="D1093" s="37" t="s">
        <v>165</v>
      </c>
      <c r="E1093" s="37">
        <v>12</v>
      </c>
      <c r="F1093" s="37" t="s">
        <v>208</v>
      </c>
      <c r="G1093" s="37" t="s">
        <v>45</v>
      </c>
      <c r="H1093" s="37" t="s">
        <v>36</v>
      </c>
      <c r="I1093" s="37" t="s">
        <v>46</v>
      </c>
      <c r="J1093" s="62">
        <v>20</v>
      </c>
      <c r="K1093" s="153"/>
      <c r="L1093" s="153"/>
      <c r="M1093" s="37">
        <v>1</v>
      </c>
      <c r="N1093" s="153"/>
      <c r="O1093" s="153"/>
      <c r="P1093" s="37" t="s">
        <v>166</v>
      </c>
      <c r="Q1093" s="60">
        <v>0</v>
      </c>
      <c r="R1093" s="60">
        <v>0</v>
      </c>
      <c r="S1093" s="60">
        <f t="shared" si="19"/>
        <v>0</v>
      </c>
      <c r="T1093" s="37" t="s">
        <v>41</v>
      </c>
      <c r="U1093" s="37" t="s">
        <v>2534</v>
      </c>
      <c r="V1093" s="216" t="s">
        <v>209</v>
      </c>
      <c r="W1093" s="216" t="s">
        <v>210</v>
      </c>
      <c r="X1093" s="219" t="s">
        <v>50</v>
      </c>
    </row>
    <row r="1094" spans="1:24" ht="156.75" hidden="1">
      <c r="A1094" s="37" t="s">
        <v>158</v>
      </c>
      <c r="B1094" s="37" t="s">
        <v>159</v>
      </c>
      <c r="C1094" s="37" t="s">
        <v>159</v>
      </c>
      <c r="D1094" s="37" t="s">
        <v>174</v>
      </c>
      <c r="E1094" s="37">
        <v>12</v>
      </c>
      <c r="F1094" s="37" t="s">
        <v>208</v>
      </c>
      <c r="G1094" s="37" t="s">
        <v>45</v>
      </c>
      <c r="H1094" s="37" t="s">
        <v>36</v>
      </c>
      <c r="I1094" s="37" t="s">
        <v>46</v>
      </c>
      <c r="J1094" s="62">
        <v>20</v>
      </c>
      <c r="K1094" s="153"/>
      <c r="L1094" s="153"/>
      <c r="M1094" s="37">
        <v>1</v>
      </c>
      <c r="N1094" s="153"/>
      <c r="O1094" s="153"/>
      <c r="P1094" s="37" t="s">
        <v>162</v>
      </c>
      <c r="Q1094" s="60">
        <v>0</v>
      </c>
      <c r="R1094" s="60">
        <v>0</v>
      </c>
      <c r="S1094" s="60">
        <f t="shared" si="19"/>
        <v>0</v>
      </c>
      <c r="T1094" s="37" t="s">
        <v>41</v>
      </c>
      <c r="U1094" s="37" t="s">
        <v>2534</v>
      </c>
      <c r="V1094" s="216" t="s">
        <v>209</v>
      </c>
      <c r="W1094" s="216" t="s">
        <v>210</v>
      </c>
      <c r="X1094" s="219" t="s">
        <v>50</v>
      </c>
    </row>
    <row r="1095" spans="1:24" ht="114" hidden="1">
      <c r="A1095" s="37" t="s">
        <v>158</v>
      </c>
      <c r="B1095" s="37" t="s">
        <v>159</v>
      </c>
      <c r="C1095" s="37" t="s">
        <v>159</v>
      </c>
      <c r="D1095" s="37" t="s">
        <v>169</v>
      </c>
      <c r="E1095" s="37">
        <v>12</v>
      </c>
      <c r="F1095" s="37" t="s">
        <v>208</v>
      </c>
      <c r="G1095" s="37" t="s">
        <v>45</v>
      </c>
      <c r="H1095" s="37" t="s">
        <v>36</v>
      </c>
      <c r="I1095" s="37" t="s">
        <v>46</v>
      </c>
      <c r="J1095" s="62">
        <v>20</v>
      </c>
      <c r="K1095" s="153"/>
      <c r="L1095" s="153"/>
      <c r="M1095" s="37">
        <v>1</v>
      </c>
      <c r="N1095" s="153"/>
      <c r="O1095" s="153"/>
      <c r="P1095" s="37" t="s">
        <v>162</v>
      </c>
      <c r="Q1095" s="60">
        <v>0</v>
      </c>
      <c r="R1095" s="60">
        <v>0</v>
      </c>
      <c r="S1095" s="60">
        <f t="shared" si="19"/>
        <v>0</v>
      </c>
      <c r="T1095" s="37" t="s">
        <v>41</v>
      </c>
      <c r="U1095" s="37" t="s">
        <v>2534</v>
      </c>
      <c r="V1095" s="216" t="s">
        <v>209</v>
      </c>
      <c r="W1095" s="216" t="s">
        <v>210</v>
      </c>
      <c r="X1095" s="219" t="s">
        <v>50</v>
      </c>
    </row>
    <row r="1096" spans="1:24" ht="99.75" hidden="1">
      <c r="A1096" s="37" t="s">
        <v>158</v>
      </c>
      <c r="B1096" s="37" t="s">
        <v>159</v>
      </c>
      <c r="C1096" s="37" t="s">
        <v>159</v>
      </c>
      <c r="D1096" s="37" t="s">
        <v>194</v>
      </c>
      <c r="E1096" s="37">
        <v>12</v>
      </c>
      <c r="F1096" s="37" t="s">
        <v>211</v>
      </c>
      <c r="G1096" s="37" t="s">
        <v>145</v>
      </c>
      <c r="H1096" s="37" t="s">
        <v>36</v>
      </c>
      <c r="I1096" s="37" t="s">
        <v>46</v>
      </c>
      <c r="J1096" s="62">
        <v>120</v>
      </c>
      <c r="K1096" s="37" t="s">
        <v>212</v>
      </c>
      <c r="L1096" s="37" t="s">
        <v>152</v>
      </c>
      <c r="M1096" s="37">
        <v>1</v>
      </c>
      <c r="N1096" s="37">
        <v>1491481</v>
      </c>
      <c r="O1096" s="37" t="s">
        <v>213</v>
      </c>
      <c r="P1096" s="37" t="s">
        <v>162</v>
      </c>
      <c r="Q1096" s="60">
        <v>0</v>
      </c>
      <c r="R1096" s="60">
        <v>0</v>
      </c>
      <c r="S1096" s="60">
        <f t="shared" si="19"/>
        <v>0</v>
      </c>
      <c r="T1096" s="37" t="s">
        <v>145</v>
      </c>
      <c r="U1096" s="37" t="s">
        <v>2450</v>
      </c>
      <c r="V1096" s="131" t="s">
        <v>148</v>
      </c>
      <c r="W1096" s="216" t="s">
        <v>157</v>
      </c>
      <c r="X1096" s="217"/>
    </row>
    <row r="1097" spans="1:24" ht="71.25" hidden="1">
      <c r="A1097" s="37" t="s">
        <v>158</v>
      </c>
      <c r="B1097" s="37" t="s">
        <v>159</v>
      </c>
      <c r="C1097" s="37" t="s">
        <v>159</v>
      </c>
      <c r="D1097" s="37" t="s">
        <v>182</v>
      </c>
      <c r="E1097" s="37">
        <v>12</v>
      </c>
      <c r="F1097" s="37" t="s">
        <v>214</v>
      </c>
      <c r="G1097" s="37" t="s">
        <v>145</v>
      </c>
      <c r="H1097" s="37" t="s">
        <v>36</v>
      </c>
      <c r="I1097" s="37" t="s">
        <v>46</v>
      </c>
      <c r="J1097" s="62">
        <v>100</v>
      </c>
      <c r="K1097" s="37" t="s">
        <v>215</v>
      </c>
      <c r="L1097" s="37" t="s">
        <v>216</v>
      </c>
      <c r="M1097" s="37">
        <v>1</v>
      </c>
      <c r="N1097" s="37">
        <v>1492834</v>
      </c>
      <c r="O1097" s="37" t="s">
        <v>217</v>
      </c>
      <c r="P1097" s="37" t="s">
        <v>162</v>
      </c>
      <c r="Q1097" s="60">
        <v>0</v>
      </c>
      <c r="R1097" s="60">
        <v>0</v>
      </c>
      <c r="S1097" s="60">
        <f t="shared" si="19"/>
        <v>0</v>
      </c>
      <c r="T1097" s="37" t="s">
        <v>145</v>
      </c>
      <c r="U1097" s="37" t="s">
        <v>2450</v>
      </c>
      <c r="V1097" s="216" t="s">
        <v>218</v>
      </c>
      <c r="W1097" s="216" t="s">
        <v>219</v>
      </c>
      <c r="X1097" s="217"/>
    </row>
    <row r="1098" spans="1:24" ht="71.25" hidden="1">
      <c r="A1098" s="37" t="s">
        <v>158</v>
      </c>
      <c r="B1098" s="37" t="s">
        <v>159</v>
      </c>
      <c r="C1098" s="37" t="s">
        <v>159</v>
      </c>
      <c r="D1098" s="37" t="s">
        <v>182</v>
      </c>
      <c r="E1098" s="37">
        <v>12</v>
      </c>
      <c r="F1098" s="37" t="s">
        <v>214</v>
      </c>
      <c r="G1098" s="37" t="s">
        <v>35</v>
      </c>
      <c r="H1098" s="37" t="s">
        <v>36</v>
      </c>
      <c r="I1098" s="37" t="s">
        <v>46</v>
      </c>
      <c r="J1098" s="62">
        <v>100</v>
      </c>
      <c r="K1098" s="37">
        <v>43922</v>
      </c>
      <c r="L1098" s="201"/>
      <c r="M1098" s="37">
        <v>1</v>
      </c>
      <c r="N1098" s="37">
        <v>1492003</v>
      </c>
      <c r="O1098" s="37" t="s">
        <v>220</v>
      </c>
      <c r="P1098" s="37" t="s">
        <v>162</v>
      </c>
      <c r="Q1098" s="60">
        <v>0</v>
      </c>
      <c r="R1098" s="60">
        <v>0</v>
      </c>
      <c r="S1098" s="60">
        <f t="shared" si="19"/>
        <v>0</v>
      </c>
      <c r="T1098" s="37" t="s">
        <v>41</v>
      </c>
      <c r="U1098" s="37" t="s">
        <v>2535</v>
      </c>
      <c r="V1098" s="216" t="s">
        <v>218</v>
      </c>
      <c r="W1098" s="216" t="s">
        <v>219</v>
      </c>
      <c r="X1098" s="217"/>
    </row>
    <row r="1099" spans="1:24" ht="71.25" hidden="1">
      <c r="A1099" s="37" t="s">
        <v>158</v>
      </c>
      <c r="B1099" s="37" t="s">
        <v>159</v>
      </c>
      <c r="C1099" s="37" t="s">
        <v>159</v>
      </c>
      <c r="D1099" s="37" t="s">
        <v>182</v>
      </c>
      <c r="E1099" s="37">
        <v>12</v>
      </c>
      <c r="F1099" s="37" t="s">
        <v>214</v>
      </c>
      <c r="G1099" s="37" t="s">
        <v>35</v>
      </c>
      <c r="H1099" s="37" t="s">
        <v>36</v>
      </c>
      <c r="I1099" s="37" t="s">
        <v>46</v>
      </c>
      <c r="J1099" s="62">
        <v>100</v>
      </c>
      <c r="K1099" s="37">
        <v>44044</v>
      </c>
      <c r="L1099" s="153"/>
      <c r="M1099" s="37">
        <v>1</v>
      </c>
      <c r="N1099" s="37">
        <v>1062750</v>
      </c>
      <c r="O1099" s="37" t="s">
        <v>221</v>
      </c>
      <c r="P1099" s="37" t="s">
        <v>162</v>
      </c>
      <c r="Q1099" s="60">
        <v>0</v>
      </c>
      <c r="R1099" s="60">
        <v>0</v>
      </c>
      <c r="S1099" s="60">
        <f t="shared" si="19"/>
        <v>0</v>
      </c>
      <c r="T1099" s="37" t="s">
        <v>41</v>
      </c>
      <c r="U1099" s="37" t="s">
        <v>2536</v>
      </c>
      <c r="V1099" s="216" t="s">
        <v>218</v>
      </c>
      <c r="W1099" s="216" t="s">
        <v>219</v>
      </c>
      <c r="X1099" s="217"/>
    </row>
    <row r="1100" spans="1:24" ht="99.75" hidden="1">
      <c r="A1100" s="37" t="s">
        <v>158</v>
      </c>
      <c r="B1100" s="37" t="s">
        <v>159</v>
      </c>
      <c r="C1100" s="37" t="s">
        <v>159</v>
      </c>
      <c r="D1100" s="37" t="s">
        <v>194</v>
      </c>
      <c r="E1100" s="37">
        <v>12</v>
      </c>
      <c r="F1100" s="37" t="s">
        <v>222</v>
      </c>
      <c r="G1100" s="37" t="s">
        <v>145</v>
      </c>
      <c r="H1100" s="37" t="s">
        <v>36</v>
      </c>
      <c r="I1100" s="37" t="s">
        <v>46</v>
      </c>
      <c r="J1100" s="62">
        <v>240</v>
      </c>
      <c r="K1100" s="37" t="s">
        <v>223</v>
      </c>
      <c r="L1100" s="65" t="s">
        <v>224</v>
      </c>
      <c r="M1100" s="37">
        <v>1</v>
      </c>
      <c r="N1100" s="37">
        <v>1491481</v>
      </c>
      <c r="O1100" s="37" t="s">
        <v>213</v>
      </c>
      <c r="P1100" s="37" t="s">
        <v>162</v>
      </c>
      <c r="Q1100" s="60">
        <v>0</v>
      </c>
      <c r="R1100" s="60">
        <v>0</v>
      </c>
      <c r="S1100" s="60">
        <f t="shared" si="19"/>
        <v>0</v>
      </c>
      <c r="T1100" s="37" t="s">
        <v>145</v>
      </c>
      <c r="U1100" s="37" t="s">
        <v>2450</v>
      </c>
      <c r="V1100" s="210" t="s">
        <v>148</v>
      </c>
      <c r="W1100" s="216" t="s">
        <v>225</v>
      </c>
      <c r="X1100" s="217"/>
    </row>
    <row r="1101" spans="1:24" ht="71.25" hidden="1">
      <c r="A1101" s="37" t="s">
        <v>158</v>
      </c>
      <c r="B1101" s="37" t="s">
        <v>159</v>
      </c>
      <c r="C1101" s="37" t="s">
        <v>159</v>
      </c>
      <c r="D1101" s="37" t="s">
        <v>182</v>
      </c>
      <c r="E1101" s="37">
        <v>12</v>
      </c>
      <c r="F1101" s="37" t="s">
        <v>229</v>
      </c>
      <c r="G1101" s="37" t="s">
        <v>145</v>
      </c>
      <c r="H1101" s="37" t="s">
        <v>36</v>
      </c>
      <c r="I1101" s="37" t="s">
        <v>46</v>
      </c>
      <c r="J1101" s="62">
        <v>20</v>
      </c>
      <c r="K1101" s="37" t="s">
        <v>215</v>
      </c>
      <c r="L1101" s="37" t="s">
        <v>216</v>
      </c>
      <c r="M1101" s="37">
        <v>1</v>
      </c>
      <c r="N1101" s="37">
        <v>1492834</v>
      </c>
      <c r="O1101" s="37" t="s">
        <v>217</v>
      </c>
      <c r="P1101" s="37" t="s">
        <v>162</v>
      </c>
      <c r="Q1101" s="60">
        <v>0</v>
      </c>
      <c r="R1101" s="60">
        <v>0</v>
      </c>
      <c r="S1101" s="60">
        <f t="shared" si="19"/>
        <v>0</v>
      </c>
      <c r="T1101" s="37" t="s">
        <v>145</v>
      </c>
      <c r="U1101" s="37" t="s">
        <v>2453</v>
      </c>
      <c r="V1101" s="216" t="s">
        <v>230</v>
      </c>
      <c r="W1101" s="216" t="s">
        <v>231</v>
      </c>
      <c r="X1101" s="217"/>
    </row>
    <row r="1102" spans="1:24" ht="71.25" hidden="1">
      <c r="A1102" s="37" t="s">
        <v>158</v>
      </c>
      <c r="B1102" s="37" t="s">
        <v>159</v>
      </c>
      <c r="C1102" s="37" t="s">
        <v>159</v>
      </c>
      <c r="D1102" s="37" t="s">
        <v>182</v>
      </c>
      <c r="E1102" s="37">
        <v>12</v>
      </c>
      <c r="F1102" s="37" t="s">
        <v>232</v>
      </c>
      <c r="G1102" s="37" t="s">
        <v>35</v>
      </c>
      <c r="H1102" s="37" t="s">
        <v>36</v>
      </c>
      <c r="I1102" s="37" t="s">
        <v>37</v>
      </c>
      <c r="J1102" s="62">
        <v>100</v>
      </c>
      <c r="K1102" s="37" t="s">
        <v>233</v>
      </c>
      <c r="L1102" s="201"/>
      <c r="M1102" s="37">
        <v>1</v>
      </c>
      <c r="N1102" s="37">
        <v>1491446</v>
      </c>
      <c r="O1102" s="37" t="s">
        <v>234</v>
      </c>
      <c r="P1102" s="37" t="s">
        <v>162</v>
      </c>
      <c r="Q1102" s="60">
        <v>0</v>
      </c>
      <c r="R1102" s="60">
        <v>0</v>
      </c>
      <c r="S1102" s="60">
        <f t="shared" si="19"/>
        <v>0</v>
      </c>
      <c r="T1102" s="37" t="s">
        <v>235</v>
      </c>
      <c r="U1102" s="131" t="s">
        <v>2391</v>
      </c>
      <c r="V1102" s="131" t="s">
        <v>235</v>
      </c>
      <c r="W1102" s="216" t="s">
        <v>236</v>
      </c>
      <c r="X1102" s="217"/>
    </row>
    <row r="1103" spans="1:24" ht="71.25" hidden="1">
      <c r="A1103" s="37" t="s">
        <v>158</v>
      </c>
      <c r="B1103" s="37" t="s">
        <v>159</v>
      </c>
      <c r="C1103" s="37" t="s">
        <v>159</v>
      </c>
      <c r="D1103" s="37" t="s">
        <v>182</v>
      </c>
      <c r="E1103" s="37">
        <v>12</v>
      </c>
      <c r="F1103" s="37" t="s">
        <v>232</v>
      </c>
      <c r="G1103" s="37" t="s">
        <v>35</v>
      </c>
      <c r="H1103" s="37" t="s">
        <v>36</v>
      </c>
      <c r="I1103" s="37" t="s">
        <v>37</v>
      </c>
      <c r="J1103" s="62">
        <v>100</v>
      </c>
      <c r="K1103" s="37" t="s">
        <v>233</v>
      </c>
      <c r="L1103" s="153"/>
      <c r="M1103" s="37">
        <v>1</v>
      </c>
      <c r="N1103" s="37">
        <v>1491481</v>
      </c>
      <c r="O1103" s="37" t="s">
        <v>213</v>
      </c>
      <c r="P1103" s="37" t="s">
        <v>162</v>
      </c>
      <c r="Q1103" s="60">
        <v>0</v>
      </c>
      <c r="R1103" s="60">
        <v>0</v>
      </c>
      <c r="S1103" s="60">
        <f t="shared" si="19"/>
        <v>0</v>
      </c>
      <c r="T1103" s="37" t="s">
        <v>235</v>
      </c>
      <c r="U1103" s="131" t="s">
        <v>2391</v>
      </c>
      <c r="V1103" s="131" t="s">
        <v>235</v>
      </c>
      <c r="W1103" s="216" t="s">
        <v>236</v>
      </c>
      <c r="X1103" s="217"/>
    </row>
    <row r="1104" spans="1:24" ht="71.25" hidden="1">
      <c r="A1104" s="37" t="s">
        <v>158</v>
      </c>
      <c r="B1104" s="37" t="s">
        <v>159</v>
      </c>
      <c r="C1104" s="37" t="s">
        <v>159</v>
      </c>
      <c r="D1104" s="37" t="s">
        <v>182</v>
      </c>
      <c r="E1104" s="37">
        <v>12</v>
      </c>
      <c r="F1104" s="37" t="s">
        <v>232</v>
      </c>
      <c r="G1104" s="37" t="s">
        <v>35</v>
      </c>
      <c r="H1104" s="37" t="s">
        <v>36</v>
      </c>
      <c r="I1104" s="37" t="s">
        <v>37</v>
      </c>
      <c r="J1104" s="62">
        <v>100</v>
      </c>
      <c r="K1104" s="37" t="s">
        <v>233</v>
      </c>
      <c r="L1104" s="153"/>
      <c r="M1104" s="37">
        <v>1</v>
      </c>
      <c r="N1104" s="37">
        <v>1492217</v>
      </c>
      <c r="O1104" s="37" t="s">
        <v>237</v>
      </c>
      <c r="P1104" s="37" t="s">
        <v>162</v>
      </c>
      <c r="Q1104" s="60">
        <v>0</v>
      </c>
      <c r="R1104" s="60">
        <v>0</v>
      </c>
      <c r="S1104" s="60">
        <f t="shared" ref="S1104:S1135" si="20">(R1104+Q1104)*M1104</f>
        <v>0</v>
      </c>
      <c r="T1104" s="37" t="s">
        <v>235</v>
      </c>
      <c r="U1104" s="131" t="s">
        <v>2391</v>
      </c>
      <c r="V1104" s="131" t="s">
        <v>235</v>
      </c>
      <c r="W1104" s="216" t="s">
        <v>236</v>
      </c>
      <c r="X1104" s="217"/>
    </row>
    <row r="1105" spans="1:24" ht="128.25" hidden="1">
      <c r="A1105" s="37" t="s">
        <v>158</v>
      </c>
      <c r="B1105" s="37" t="s">
        <v>159</v>
      </c>
      <c r="C1105" s="37" t="s">
        <v>159</v>
      </c>
      <c r="D1105" s="37" t="s">
        <v>160</v>
      </c>
      <c r="E1105" s="37">
        <v>12</v>
      </c>
      <c r="F1105" s="37" t="s">
        <v>238</v>
      </c>
      <c r="G1105" s="37" t="s">
        <v>45</v>
      </c>
      <c r="H1105" s="37" t="s">
        <v>36</v>
      </c>
      <c r="I1105" s="37" t="s">
        <v>46</v>
      </c>
      <c r="J1105" s="62">
        <v>40</v>
      </c>
      <c r="K1105" s="37"/>
      <c r="L1105" s="153"/>
      <c r="M1105" s="37">
        <v>1</v>
      </c>
      <c r="N1105" s="37"/>
      <c r="O1105" s="37"/>
      <c r="P1105" s="37" t="s">
        <v>162</v>
      </c>
      <c r="Q1105" s="60">
        <v>0</v>
      </c>
      <c r="R1105" s="60">
        <v>0</v>
      </c>
      <c r="S1105" s="60">
        <f t="shared" si="20"/>
        <v>0</v>
      </c>
      <c r="T1105" s="37" t="s">
        <v>41</v>
      </c>
      <c r="U1105" s="37" t="s">
        <v>2454</v>
      </c>
      <c r="V1105" s="131" t="s">
        <v>63</v>
      </c>
      <c r="W1105" s="216" t="s">
        <v>64</v>
      </c>
      <c r="X1105" s="215" t="s">
        <v>58</v>
      </c>
    </row>
    <row r="1106" spans="1:24" ht="114" hidden="1">
      <c r="A1106" s="37" t="s">
        <v>386</v>
      </c>
      <c r="B1106" s="37" t="s">
        <v>1286</v>
      </c>
      <c r="C1106" s="37" t="s">
        <v>1460</v>
      </c>
      <c r="D1106" s="37" t="s">
        <v>1461</v>
      </c>
      <c r="E1106" s="37">
        <v>15</v>
      </c>
      <c r="F1106" s="37" t="s">
        <v>1462</v>
      </c>
      <c r="G1106" s="37" t="s">
        <v>45</v>
      </c>
      <c r="H1106" s="37" t="s">
        <v>36</v>
      </c>
      <c r="I1106" s="37" t="s">
        <v>37</v>
      </c>
      <c r="J1106" s="65">
        <v>16</v>
      </c>
      <c r="K1106" s="37" t="s">
        <v>1463</v>
      </c>
      <c r="L1106" s="37"/>
      <c r="M1106" s="37">
        <v>245</v>
      </c>
      <c r="N1106" s="37"/>
      <c r="O1106" s="37"/>
      <c r="P1106" s="37" t="s">
        <v>1419</v>
      </c>
      <c r="Q1106" s="60">
        <v>0</v>
      </c>
      <c r="R1106" s="60">
        <v>2000</v>
      </c>
      <c r="S1106" s="60">
        <v>10000</v>
      </c>
      <c r="T1106" s="37" t="s">
        <v>41</v>
      </c>
      <c r="U1106" s="131" t="s">
        <v>2537</v>
      </c>
      <c r="V1106" s="131" t="s">
        <v>184</v>
      </c>
      <c r="W1106" s="131" t="s">
        <v>1464</v>
      </c>
      <c r="X1106" s="215" t="s">
        <v>78</v>
      </c>
    </row>
    <row r="1107" spans="1:24" ht="171" hidden="1">
      <c r="A1107" s="37" t="s">
        <v>386</v>
      </c>
      <c r="B1107" s="37" t="s">
        <v>1286</v>
      </c>
      <c r="C1107" s="37" t="s">
        <v>1415</v>
      </c>
      <c r="D1107" s="37" t="s">
        <v>1416</v>
      </c>
      <c r="E1107" s="37">
        <v>10</v>
      </c>
      <c r="F1107" s="37" t="s">
        <v>1417</v>
      </c>
      <c r="G1107" s="37" t="s">
        <v>45</v>
      </c>
      <c r="H1107" s="37" t="s">
        <v>36</v>
      </c>
      <c r="I1107" s="37" t="s">
        <v>37</v>
      </c>
      <c r="J1107" s="65">
        <v>16</v>
      </c>
      <c r="K1107" s="37" t="s">
        <v>1418</v>
      </c>
      <c r="L1107" s="37"/>
      <c r="M1107" s="37">
        <v>30</v>
      </c>
      <c r="N1107" s="37"/>
      <c r="O1107" s="37"/>
      <c r="P1107" s="37" t="s">
        <v>1419</v>
      </c>
      <c r="Q1107" s="60">
        <v>0</v>
      </c>
      <c r="R1107" s="60">
        <v>1000</v>
      </c>
      <c r="S1107" s="154">
        <v>30000</v>
      </c>
      <c r="T1107" s="37" t="s">
        <v>41</v>
      </c>
      <c r="U1107" s="131" t="s">
        <v>2538</v>
      </c>
      <c r="V1107" s="131" t="s">
        <v>866</v>
      </c>
      <c r="W1107" s="131" t="s">
        <v>1304</v>
      </c>
      <c r="X1107" s="215" t="s">
        <v>78</v>
      </c>
    </row>
    <row r="1108" spans="1:24" ht="114" hidden="1">
      <c r="A1108" s="37" t="s">
        <v>386</v>
      </c>
      <c r="B1108" s="37" t="s">
        <v>1286</v>
      </c>
      <c r="C1108" s="37" t="s">
        <v>1460</v>
      </c>
      <c r="D1108" s="37" t="s">
        <v>1461</v>
      </c>
      <c r="E1108" s="37">
        <v>15</v>
      </c>
      <c r="F1108" s="37" t="s">
        <v>1465</v>
      </c>
      <c r="G1108" s="37" t="s">
        <v>45</v>
      </c>
      <c r="H1108" s="37" t="s">
        <v>36</v>
      </c>
      <c r="I1108" s="37" t="s">
        <v>37</v>
      </c>
      <c r="J1108" s="65">
        <v>96</v>
      </c>
      <c r="K1108" s="136">
        <v>44044</v>
      </c>
      <c r="L1108" s="37"/>
      <c r="M1108" s="37">
        <v>25</v>
      </c>
      <c r="N1108" s="37"/>
      <c r="O1108" s="37"/>
      <c r="P1108" s="37" t="s">
        <v>1419</v>
      </c>
      <c r="Q1108" s="60">
        <v>0</v>
      </c>
      <c r="R1108" s="60">
        <v>2000</v>
      </c>
      <c r="S1108" s="60">
        <v>30000</v>
      </c>
      <c r="T1108" s="37" t="s">
        <v>41</v>
      </c>
      <c r="U1108" s="37" t="s">
        <v>2539</v>
      </c>
      <c r="V1108" s="227" t="s">
        <v>218</v>
      </c>
      <c r="W1108" s="216" t="s">
        <v>568</v>
      </c>
      <c r="X1108" s="215" t="s">
        <v>78</v>
      </c>
    </row>
    <row r="1109" spans="1:24" ht="57" hidden="1">
      <c r="A1109" s="37" t="s">
        <v>386</v>
      </c>
      <c r="B1109" s="37" t="s">
        <v>386</v>
      </c>
      <c r="C1109" s="37" t="s">
        <v>386</v>
      </c>
      <c r="D1109" s="37" t="s">
        <v>387</v>
      </c>
      <c r="E1109" s="37">
        <v>15</v>
      </c>
      <c r="F1109" s="37" t="s">
        <v>388</v>
      </c>
      <c r="G1109" s="37" t="s">
        <v>45</v>
      </c>
      <c r="H1109" s="37" t="s">
        <v>36</v>
      </c>
      <c r="I1109" s="37" t="s">
        <v>37</v>
      </c>
      <c r="J1109" s="62"/>
      <c r="K1109" s="12">
        <v>2020</v>
      </c>
      <c r="L1109" s="12"/>
      <c r="M1109" s="37">
        <v>2</v>
      </c>
      <c r="N1109" s="37" t="s">
        <v>389</v>
      </c>
      <c r="O1109" s="37" t="s">
        <v>389</v>
      </c>
      <c r="P1109" s="37" t="s">
        <v>390</v>
      </c>
      <c r="Q1109" s="60">
        <v>0</v>
      </c>
      <c r="R1109" s="60">
        <v>0</v>
      </c>
      <c r="S1109" s="60">
        <v>0</v>
      </c>
      <c r="T1109" s="37" t="s">
        <v>41</v>
      </c>
      <c r="U1109" s="131"/>
      <c r="V1109" s="221" t="s">
        <v>48</v>
      </c>
      <c r="W1109" s="221" t="s">
        <v>163</v>
      </c>
      <c r="X1109" s="219" t="s">
        <v>50</v>
      </c>
    </row>
    <row r="1110" spans="1:24" ht="114" hidden="1">
      <c r="A1110" s="37" t="s">
        <v>386</v>
      </c>
      <c r="B1110" s="37" t="s">
        <v>1192</v>
      </c>
      <c r="C1110" s="37" t="s">
        <v>1193</v>
      </c>
      <c r="D1110" s="37" t="s">
        <v>1194</v>
      </c>
      <c r="E1110" s="37">
        <v>15</v>
      </c>
      <c r="F1110" s="298" t="s">
        <v>161</v>
      </c>
      <c r="G1110" s="37" t="s">
        <v>45</v>
      </c>
      <c r="H1110" s="37" t="s">
        <v>36</v>
      </c>
      <c r="I1110" s="37" t="s">
        <v>37</v>
      </c>
      <c r="J1110" s="62">
        <v>30</v>
      </c>
      <c r="K1110" s="12">
        <v>2020</v>
      </c>
      <c r="L1110" s="12"/>
      <c r="M1110" s="37">
        <v>1</v>
      </c>
      <c r="N1110" s="37">
        <v>2266767</v>
      </c>
      <c r="O1110" s="37" t="s">
        <v>1195</v>
      </c>
      <c r="P1110" s="37" t="s">
        <v>40</v>
      </c>
      <c r="Q1110" s="60">
        <v>0</v>
      </c>
      <c r="R1110" s="60">
        <v>0</v>
      </c>
      <c r="S1110" s="60">
        <v>0</v>
      </c>
      <c r="T1110" s="37" t="s">
        <v>41</v>
      </c>
      <c r="U1110" s="131"/>
      <c r="V1110" s="221" t="s">
        <v>48</v>
      </c>
      <c r="W1110" s="221" t="s">
        <v>163</v>
      </c>
      <c r="X1110" s="219" t="s">
        <v>50</v>
      </c>
    </row>
    <row r="1111" spans="1:24" ht="114" hidden="1">
      <c r="A1111" s="37" t="s">
        <v>386</v>
      </c>
      <c r="B1111" s="37" t="s">
        <v>1192</v>
      </c>
      <c r="C1111" s="37" t="s">
        <v>1244</v>
      </c>
      <c r="D1111" s="37" t="s">
        <v>1194</v>
      </c>
      <c r="E1111" s="37">
        <v>15</v>
      </c>
      <c r="F1111" s="37" t="s">
        <v>528</v>
      </c>
      <c r="G1111" s="37" t="s">
        <v>45</v>
      </c>
      <c r="H1111" s="37" t="s">
        <v>36</v>
      </c>
      <c r="I1111" s="37" t="s">
        <v>37</v>
      </c>
      <c r="J1111" s="62">
        <v>30</v>
      </c>
      <c r="K1111" s="12">
        <v>2020</v>
      </c>
      <c r="L1111" s="12"/>
      <c r="M1111" s="37">
        <v>1</v>
      </c>
      <c r="N1111" s="37" t="s">
        <v>1230</v>
      </c>
      <c r="O1111" s="37" t="s">
        <v>1230</v>
      </c>
      <c r="P1111" s="37" t="s">
        <v>247</v>
      </c>
      <c r="Q1111" s="60">
        <v>0</v>
      </c>
      <c r="R1111" s="60">
        <v>0</v>
      </c>
      <c r="S1111" s="60">
        <v>0</v>
      </c>
      <c r="T1111" s="37" t="s">
        <v>41</v>
      </c>
      <c r="U1111" s="131"/>
      <c r="V1111" s="221" t="s">
        <v>48</v>
      </c>
      <c r="W1111" s="221" t="s">
        <v>163</v>
      </c>
      <c r="X1111" s="219" t="s">
        <v>50</v>
      </c>
    </row>
    <row r="1112" spans="1:24" ht="114" hidden="1">
      <c r="A1112" s="37" t="s">
        <v>386</v>
      </c>
      <c r="B1112" s="37" t="s">
        <v>1192</v>
      </c>
      <c r="C1112" s="37" t="s">
        <v>1193</v>
      </c>
      <c r="D1112" s="37" t="s">
        <v>1194</v>
      </c>
      <c r="E1112" s="37">
        <v>15</v>
      </c>
      <c r="F1112" s="37" t="s">
        <v>1196</v>
      </c>
      <c r="G1112" s="37" t="s">
        <v>45</v>
      </c>
      <c r="H1112" s="37" t="s">
        <v>36</v>
      </c>
      <c r="I1112" s="37" t="s">
        <v>37</v>
      </c>
      <c r="J1112" s="62">
        <v>40</v>
      </c>
      <c r="K1112" s="12">
        <v>2020</v>
      </c>
      <c r="L1112" s="12"/>
      <c r="M1112" s="37">
        <v>1</v>
      </c>
      <c r="N1112" s="37">
        <v>3002067</v>
      </c>
      <c r="O1112" s="37" t="s">
        <v>1197</v>
      </c>
      <c r="P1112" s="37" t="s">
        <v>40</v>
      </c>
      <c r="Q1112" s="60">
        <v>0</v>
      </c>
      <c r="R1112" s="60">
        <v>0</v>
      </c>
      <c r="S1112" s="60">
        <v>0</v>
      </c>
      <c r="T1112" s="37" t="s">
        <v>41</v>
      </c>
      <c r="U1112" s="131"/>
      <c r="V1112" s="221" t="s">
        <v>48</v>
      </c>
      <c r="W1112" s="221" t="s">
        <v>163</v>
      </c>
      <c r="X1112" s="219" t="s">
        <v>50</v>
      </c>
    </row>
    <row r="1113" spans="1:24" ht="114" hidden="1">
      <c r="A1113" s="37" t="s">
        <v>386</v>
      </c>
      <c r="B1113" s="37" t="s">
        <v>1192</v>
      </c>
      <c r="C1113" s="37" t="s">
        <v>1244</v>
      </c>
      <c r="D1113" s="37" t="s">
        <v>1194</v>
      </c>
      <c r="E1113" s="37">
        <v>15</v>
      </c>
      <c r="F1113" s="37" t="s">
        <v>528</v>
      </c>
      <c r="G1113" s="37" t="s">
        <v>45</v>
      </c>
      <c r="H1113" s="37" t="s">
        <v>36</v>
      </c>
      <c r="I1113" s="37" t="s">
        <v>37</v>
      </c>
      <c r="J1113" s="62">
        <v>30</v>
      </c>
      <c r="K1113" s="12">
        <v>2020</v>
      </c>
      <c r="L1113" s="12"/>
      <c r="M1113" s="37">
        <v>1</v>
      </c>
      <c r="N1113" s="37" t="s">
        <v>1230</v>
      </c>
      <c r="O1113" s="37" t="s">
        <v>1230</v>
      </c>
      <c r="P1113" s="37" t="s">
        <v>247</v>
      </c>
      <c r="Q1113" s="60">
        <v>0</v>
      </c>
      <c r="R1113" s="60">
        <v>0</v>
      </c>
      <c r="S1113" s="60">
        <v>0</v>
      </c>
      <c r="T1113" s="37" t="s">
        <v>41</v>
      </c>
      <c r="U1113" s="131"/>
      <c r="V1113" s="221" t="s">
        <v>48</v>
      </c>
      <c r="W1113" s="221" t="s">
        <v>163</v>
      </c>
      <c r="X1113" s="219" t="s">
        <v>50</v>
      </c>
    </row>
    <row r="1114" spans="1:24" ht="114" hidden="1">
      <c r="A1114" s="37" t="s">
        <v>386</v>
      </c>
      <c r="B1114" s="37" t="s">
        <v>1192</v>
      </c>
      <c r="C1114" s="37" t="s">
        <v>1193</v>
      </c>
      <c r="D1114" s="37" t="s">
        <v>1194</v>
      </c>
      <c r="E1114" s="37">
        <v>15</v>
      </c>
      <c r="F1114" s="37" t="s">
        <v>1198</v>
      </c>
      <c r="G1114" s="37" t="s">
        <v>45</v>
      </c>
      <c r="H1114" s="37" t="s">
        <v>36</v>
      </c>
      <c r="I1114" s="37" t="s">
        <v>37</v>
      </c>
      <c r="J1114" s="62">
        <v>20</v>
      </c>
      <c r="K1114" s="12">
        <v>2020</v>
      </c>
      <c r="L1114" s="12"/>
      <c r="M1114" s="37">
        <v>1</v>
      </c>
      <c r="N1114" s="37">
        <v>3002067</v>
      </c>
      <c r="O1114" s="37" t="s">
        <v>1197</v>
      </c>
      <c r="P1114" s="12" t="s">
        <v>40</v>
      </c>
      <c r="Q1114" s="60">
        <v>0</v>
      </c>
      <c r="R1114" s="60">
        <v>0</v>
      </c>
      <c r="S1114" s="60">
        <v>0</v>
      </c>
      <c r="T1114" s="37" t="s">
        <v>41</v>
      </c>
      <c r="U1114" s="131"/>
      <c r="V1114" s="221" t="s">
        <v>48</v>
      </c>
      <c r="W1114" s="221" t="s">
        <v>163</v>
      </c>
      <c r="X1114" s="219" t="s">
        <v>50</v>
      </c>
    </row>
    <row r="1115" spans="1:24" ht="114" hidden="1">
      <c r="A1115" s="37" t="s">
        <v>386</v>
      </c>
      <c r="B1115" s="37" t="s">
        <v>1192</v>
      </c>
      <c r="C1115" s="37" t="s">
        <v>1244</v>
      </c>
      <c r="D1115" s="37" t="s">
        <v>1194</v>
      </c>
      <c r="E1115" s="37">
        <v>15</v>
      </c>
      <c r="F1115" s="37" t="s">
        <v>1196</v>
      </c>
      <c r="G1115" s="37" t="s">
        <v>45</v>
      </c>
      <c r="H1115" s="37" t="s">
        <v>36</v>
      </c>
      <c r="I1115" s="37" t="s">
        <v>37</v>
      </c>
      <c r="J1115" s="62">
        <v>40</v>
      </c>
      <c r="K1115" s="12">
        <v>2020</v>
      </c>
      <c r="L1115" s="12"/>
      <c r="M1115" s="37">
        <v>1</v>
      </c>
      <c r="N1115" s="37" t="s">
        <v>1230</v>
      </c>
      <c r="O1115" s="37" t="s">
        <v>1230</v>
      </c>
      <c r="P1115" s="37" t="s">
        <v>247</v>
      </c>
      <c r="Q1115" s="60">
        <v>0</v>
      </c>
      <c r="R1115" s="60">
        <v>0</v>
      </c>
      <c r="S1115" s="60">
        <v>0</v>
      </c>
      <c r="T1115" s="37" t="s">
        <v>41</v>
      </c>
      <c r="U1115" s="131"/>
      <c r="V1115" s="221" t="s">
        <v>48</v>
      </c>
      <c r="W1115" s="221" t="s">
        <v>163</v>
      </c>
      <c r="X1115" s="219" t="s">
        <v>50</v>
      </c>
    </row>
    <row r="1116" spans="1:24" ht="114" hidden="1">
      <c r="A1116" s="37" t="s">
        <v>386</v>
      </c>
      <c r="B1116" s="37" t="s">
        <v>1192</v>
      </c>
      <c r="C1116" s="37" t="s">
        <v>1193</v>
      </c>
      <c r="D1116" s="37" t="s">
        <v>1194</v>
      </c>
      <c r="E1116" s="37">
        <v>15</v>
      </c>
      <c r="F1116" s="37" t="s">
        <v>1199</v>
      </c>
      <c r="G1116" s="37" t="s">
        <v>45</v>
      </c>
      <c r="H1116" s="37" t="s">
        <v>36</v>
      </c>
      <c r="I1116" s="37" t="s">
        <v>37</v>
      </c>
      <c r="J1116" s="62">
        <v>40</v>
      </c>
      <c r="K1116" s="12">
        <v>2020</v>
      </c>
      <c r="L1116" s="12"/>
      <c r="M1116" s="37">
        <v>1</v>
      </c>
      <c r="N1116" s="37">
        <v>2438501</v>
      </c>
      <c r="O1116" s="37" t="s">
        <v>1200</v>
      </c>
      <c r="P1116" s="12" t="s">
        <v>162</v>
      </c>
      <c r="Q1116" s="60">
        <v>0</v>
      </c>
      <c r="R1116" s="60">
        <v>0</v>
      </c>
      <c r="S1116" s="60">
        <v>0</v>
      </c>
      <c r="T1116" s="37" t="s">
        <v>41</v>
      </c>
      <c r="U1116" s="131" t="s">
        <v>2458</v>
      </c>
      <c r="V1116" s="221" t="s">
        <v>76</v>
      </c>
      <c r="W1116" s="131" t="s">
        <v>77</v>
      </c>
      <c r="X1116" s="215" t="s">
        <v>58</v>
      </c>
    </row>
    <row r="1117" spans="1:24" ht="99.75" hidden="1">
      <c r="A1117" s="37" t="s">
        <v>386</v>
      </c>
      <c r="B1117" s="37" t="s">
        <v>1286</v>
      </c>
      <c r="C1117" s="37" t="s">
        <v>1415</v>
      </c>
      <c r="D1117" s="37" t="s">
        <v>1420</v>
      </c>
      <c r="E1117" s="37">
        <v>10</v>
      </c>
      <c r="F1117" s="37" t="s">
        <v>1421</v>
      </c>
      <c r="G1117" s="37" t="s">
        <v>45</v>
      </c>
      <c r="H1117" s="37" t="s">
        <v>36</v>
      </c>
      <c r="I1117" s="37" t="s">
        <v>37</v>
      </c>
      <c r="J1117" s="65">
        <v>16</v>
      </c>
      <c r="K1117" s="244" t="s">
        <v>1422</v>
      </c>
      <c r="L1117" s="244"/>
      <c r="M1117" s="37">
        <v>30</v>
      </c>
      <c r="N1117" s="37"/>
      <c r="O1117" s="37"/>
      <c r="P1117" s="37" t="s">
        <v>1419</v>
      </c>
      <c r="Q1117" s="60">
        <v>0</v>
      </c>
      <c r="R1117" s="60">
        <v>1000</v>
      </c>
      <c r="S1117" s="154">
        <v>30000</v>
      </c>
      <c r="T1117" s="37" t="s">
        <v>41</v>
      </c>
      <c r="U1117" s="131" t="s">
        <v>2540</v>
      </c>
      <c r="V1117" s="131" t="s">
        <v>184</v>
      </c>
      <c r="W1117" s="216" t="s">
        <v>185</v>
      </c>
      <c r="X1117" s="215" t="s">
        <v>78</v>
      </c>
    </row>
    <row r="1118" spans="1:24" ht="99.75" hidden="1">
      <c r="A1118" s="37" t="s">
        <v>386</v>
      </c>
      <c r="B1118" s="37" t="s">
        <v>1286</v>
      </c>
      <c r="C1118" s="37" t="s">
        <v>1415</v>
      </c>
      <c r="D1118" s="37" t="s">
        <v>1420</v>
      </c>
      <c r="E1118" s="37">
        <v>10</v>
      </c>
      <c r="F1118" s="37" t="s">
        <v>1423</v>
      </c>
      <c r="G1118" s="37" t="s">
        <v>45</v>
      </c>
      <c r="H1118" s="37" t="s">
        <v>36</v>
      </c>
      <c r="I1118" s="37" t="s">
        <v>37</v>
      </c>
      <c r="J1118" s="65">
        <v>32</v>
      </c>
      <c r="K1118" s="37" t="s">
        <v>1424</v>
      </c>
      <c r="L1118" s="37"/>
      <c r="M1118" s="37">
        <v>30</v>
      </c>
      <c r="N1118" s="37"/>
      <c r="O1118" s="37"/>
      <c r="P1118" s="37" t="s">
        <v>1419</v>
      </c>
      <c r="Q1118" s="60">
        <v>0</v>
      </c>
      <c r="R1118" s="60">
        <v>1000</v>
      </c>
      <c r="S1118" s="154">
        <v>30000</v>
      </c>
      <c r="T1118" s="37" t="s">
        <v>41</v>
      </c>
      <c r="U1118" s="131" t="s">
        <v>2540</v>
      </c>
      <c r="V1118" s="131" t="s">
        <v>184</v>
      </c>
      <c r="W1118" s="216" t="s">
        <v>185</v>
      </c>
      <c r="X1118" s="215" t="s">
        <v>78</v>
      </c>
    </row>
    <row r="1119" spans="1:24" ht="85.5" hidden="1">
      <c r="A1119" s="37" t="s">
        <v>386</v>
      </c>
      <c r="B1119" s="37" t="s">
        <v>1192</v>
      </c>
      <c r="C1119" s="37" t="s">
        <v>1221</v>
      </c>
      <c r="D1119" s="37" t="s">
        <v>1209</v>
      </c>
      <c r="E1119" s="37">
        <v>20</v>
      </c>
      <c r="F1119" s="37" t="s">
        <v>1222</v>
      </c>
      <c r="G1119" s="37" t="s">
        <v>45</v>
      </c>
      <c r="H1119" s="37" t="s">
        <v>36</v>
      </c>
      <c r="I1119" s="37" t="s">
        <v>37</v>
      </c>
      <c r="J1119" s="62">
        <v>24</v>
      </c>
      <c r="K1119" s="12" t="s">
        <v>1223</v>
      </c>
      <c r="L1119" s="12"/>
      <c r="M1119" s="37">
        <v>15</v>
      </c>
      <c r="N1119" s="37" t="s">
        <v>1224</v>
      </c>
      <c r="O1119" s="37" t="s">
        <v>1224</v>
      </c>
      <c r="P1119" s="12" t="s">
        <v>1225</v>
      </c>
      <c r="Q1119" s="60">
        <v>0</v>
      </c>
      <c r="R1119" s="60">
        <v>0</v>
      </c>
      <c r="S1119" s="60">
        <v>0</v>
      </c>
      <c r="T1119" s="37" t="s">
        <v>41</v>
      </c>
      <c r="U1119" s="297" t="s">
        <v>2460</v>
      </c>
      <c r="V1119" s="131" t="s">
        <v>184</v>
      </c>
      <c r="W1119" s="131" t="s">
        <v>1226</v>
      </c>
      <c r="X1119" s="215" t="s">
        <v>78</v>
      </c>
    </row>
    <row r="1120" spans="1:24" ht="85.5" hidden="1">
      <c r="A1120" s="37" t="s">
        <v>386</v>
      </c>
      <c r="B1120" s="37" t="s">
        <v>1192</v>
      </c>
      <c r="C1120" s="37" t="s">
        <v>1221</v>
      </c>
      <c r="D1120" s="37" t="s">
        <v>1209</v>
      </c>
      <c r="E1120" s="37">
        <v>20</v>
      </c>
      <c r="F1120" s="37" t="s">
        <v>1227</v>
      </c>
      <c r="G1120" s="37" t="s">
        <v>45</v>
      </c>
      <c r="H1120" s="37" t="s">
        <v>36</v>
      </c>
      <c r="I1120" s="37" t="s">
        <v>37</v>
      </c>
      <c r="J1120" s="62">
        <v>24</v>
      </c>
      <c r="K1120" s="12" t="s">
        <v>1228</v>
      </c>
      <c r="L1120" s="12"/>
      <c r="M1120" s="37">
        <v>15</v>
      </c>
      <c r="N1120" s="37" t="s">
        <v>1224</v>
      </c>
      <c r="O1120" s="37" t="s">
        <v>1224</v>
      </c>
      <c r="P1120" s="12" t="s">
        <v>1225</v>
      </c>
      <c r="Q1120" s="60">
        <v>0</v>
      </c>
      <c r="R1120" s="60">
        <v>0</v>
      </c>
      <c r="S1120" s="60">
        <v>0</v>
      </c>
      <c r="T1120" s="37" t="s">
        <v>41</v>
      </c>
      <c r="U1120" s="297" t="s">
        <v>2461</v>
      </c>
      <c r="V1120" s="131" t="s">
        <v>184</v>
      </c>
      <c r="W1120" s="131" t="s">
        <v>1226</v>
      </c>
      <c r="X1120" s="215" t="s">
        <v>78</v>
      </c>
    </row>
    <row r="1121" spans="1:24" ht="57" hidden="1">
      <c r="A1121" s="37" t="s">
        <v>386</v>
      </c>
      <c r="B1121" s="37" t="s">
        <v>386</v>
      </c>
      <c r="C1121" s="37" t="s">
        <v>386</v>
      </c>
      <c r="D1121" s="37" t="s">
        <v>387</v>
      </c>
      <c r="E1121" s="37">
        <v>15</v>
      </c>
      <c r="F1121" s="37" t="s">
        <v>391</v>
      </c>
      <c r="G1121" s="37" t="s">
        <v>45</v>
      </c>
      <c r="H1121" s="37" t="s">
        <v>36</v>
      </c>
      <c r="I1121" s="37" t="s">
        <v>37</v>
      </c>
      <c r="J1121" s="62"/>
      <c r="K1121" s="12">
        <v>2020</v>
      </c>
      <c r="L1121" s="12"/>
      <c r="M1121" s="37">
        <v>2</v>
      </c>
      <c r="N1121" s="37" t="s">
        <v>389</v>
      </c>
      <c r="O1121" s="37" t="s">
        <v>389</v>
      </c>
      <c r="P1121" s="37" t="s">
        <v>390</v>
      </c>
      <c r="Q1121" s="60">
        <v>0</v>
      </c>
      <c r="R1121" s="60">
        <v>0</v>
      </c>
      <c r="S1121" s="60">
        <v>0</v>
      </c>
      <c r="T1121" s="37" t="s">
        <v>41</v>
      </c>
      <c r="U1121" s="131" t="s">
        <v>2267</v>
      </c>
      <c r="V1121" s="131" t="s">
        <v>48</v>
      </c>
      <c r="W1121" s="131" t="s">
        <v>392</v>
      </c>
      <c r="X1121" s="219" t="s">
        <v>50</v>
      </c>
    </row>
    <row r="1122" spans="1:24" ht="114" hidden="1">
      <c r="A1122" s="37" t="s">
        <v>386</v>
      </c>
      <c r="B1122" s="37" t="s">
        <v>1192</v>
      </c>
      <c r="C1122" s="37" t="s">
        <v>1193</v>
      </c>
      <c r="D1122" s="37" t="s">
        <v>1194</v>
      </c>
      <c r="E1122" s="37">
        <v>15</v>
      </c>
      <c r="F1122" s="37" t="s">
        <v>391</v>
      </c>
      <c r="G1122" s="37" t="s">
        <v>45</v>
      </c>
      <c r="H1122" s="37" t="s">
        <v>36</v>
      </c>
      <c r="I1122" s="37" t="s">
        <v>37</v>
      </c>
      <c r="J1122" s="62">
        <v>20</v>
      </c>
      <c r="K1122" s="12">
        <v>2020</v>
      </c>
      <c r="L1122" s="12"/>
      <c r="M1122" s="37">
        <v>1</v>
      </c>
      <c r="N1122" s="37">
        <v>2266767</v>
      </c>
      <c r="O1122" s="37" t="s">
        <v>1195</v>
      </c>
      <c r="P1122" s="12" t="s">
        <v>40</v>
      </c>
      <c r="Q1122" s="60">
        <v>0</v>
      </c>
      <c r="R1122" s="60">
        <v>0</v>
      </c>
      <c r="S1122" s="60">
        <v>0</v>
      </c>
      <c r="T1122" s="37" t="s">
        <v>41</v>
      </c>
      <c r="U1122" s="60" t="s">
        <v>392</v>
      </c>
      <c r="V1122" s="131" t="s">
        <v>48</v>
      </c>
      <c r="W1122" s="131" t="s">
        <v>392</v>
      </c>
      <c r="X1122" s="219" t="s">
        <v>50</v>
      </c>
    </row>
    <row r="1123" spans="1:24" ht="57" hidden="1">
      <c r="A1123" s="37" t="s">
        <v>386</v>
      </c>
      <c r="B1123" s="37" t="s">
        <v>386</v>
      </c>
      <c r="C1123" s="37" t="s">
        <v>386</v>
      </c>
      <c r="D1123" s="37" t="s">
        <v>387</v>
      </c>
      <c r="E1123" s="37">
        <v>15</v>
      </c>
      <c r="F1123" s="37" t="s">
        <v>44</v>
      </c>
      <c r="G1123" s="37" t="s">
        <v>45</v>
      </c>
      <c r="H1123" s="37" t="s">
        <v>36</v>
      </c>
      <c r="I1123" s="37" t="s">
        <v>37</v>
      </c>
      <c r="J1123" s="62"/>
      <c r="K1123" s="12">
        <v>2020</v>
      </c>
      <c r="L1123" s="12"/>
      <c r="M1123" s="37">
        <v>3</v>
      </c>
      <c r="N1123" s="37" t="s">
        <v>389</v>
      </c>
      <c r="O1123" s="37" t="s">
        <v>389</v>
      </c>
      <c r="P1123" s="37" t="s">
        <v>390</v>
      </c>
      <c r="Q1123" s="60">
        <v>0</v>
      </c>
      <c r="R1123" s="60">
        <v>0</v>
      </c>
      <c r="S1123" s="60">
        <v>0</v>
      </c>
      <c r="T1123" s="37" t="s">
        <v>41</v>
      </c>
      <c r="U1123" s="131" t="s">
        <v>2267</v>
      </c>
      <c r="V1123" s="131" t="s">
        <v>48</v>
      </c>
      <c r="W1123" s="131" t="s">
        <v>49</v>
      </c>
      <c r="X1123" s="219" t="s">
        <v>50</v>
      </c>
    </row>
    <row r="1124" spans="1:24" ht="56.45" hidden="1" customHeight="1">
      <c r="A1124" s="37" t="s">
        <v>386</v>
      </c>
      <c r="B1124" s="37" t="s">
        <v>1192</v>
      </c>
      <c r="C1124" s="37" t="s">
        <v>1193</v>
      </c>
      <c r="D1124" s="37" t="s">
        <v>1194</v>
      </c>
      <c r="E1124" s="37">
        <v>15</v>
      </c>
      <c r="F1124" s="37" t="s">
        <v>44</v>
      </c>
      <c r="G1124" s="37" t="s">
        <v>45</v>
      </c>
      <c r="H1124" s="37" t="s">
        <v>36</v>
      </c>
      <c r="I1124" s="37" t="s">
        <v>37</v>
      </c>
      <c r="J1124" s="62">
        <v>30</v>
      </c>
      <c r="K1124" s="12">
        <v>2020</v>
      </c>
      <c r="L1124" s="12"/>
      <c r="M1124" s="37">
        <v>1</v>
      </c>
      <c r="N1124" s="37">
        <v>1568595</v>
      </c>
      <c r="O1124" s="37" t="s">
        <v>1201</v>
      </c>
      <c r="P1124" s="12" t="s">
        <v>162</v>
      </c>
      <c r="Q1124" s="60">
        <v>0</v>
      </c>
      <c r="R1124" s="60">
        <v>0</v>
      </c>
      <c r="S1124" s="60">
        <v>0</v>
      </c>
      <c r="T1124" s="37" t="s">
        <v>41</v>
      </c>
      <c r="U1124" s="131" t="s">
        <v>2267</v>
      </c>
      <c r="V1124" s="131" t="s">
        <v>48</v>
      </c>
      <c r="W1124" s="131" t="s">
        <v>49</v>
      </c>
      <c r="X1124" s="219" t="s">
        <v>50</v>
      </c>
    </row>
    <row r="1125" spans="1:24" ht="112.5" hidden="1" customHeight="1">
      <c r="A1125" s="37" t="s">
        <v>386</v>
      </c>
      <c r="B1125" s="37" t="s">
        <v>1192</v>
      </c>
      <c r="C1125" s="37" t="s">
        <v>1244</v>
      </c>
      <c r="D1125" s="37" t="s">
        <v>1194</v>
      </c>
      <c r="E1125" s="37">
        <v>15</v>
      </c>
      <c r="F1125" s="37" t="s">
        <v>1196</v>
      </c>
      <c r="G1125" s="37" t="s">
        <v>45</v>
      </c>
      <c r="H1125" s="37" t="s">
        <v>36</v>
      </c>
      <c r="I1125" s="37" t="s">
        <v>37</v>
      </c>
      <c r="J1125" s="62">
        <v>40</v>
      </c>
      <c r="K1125" s="12">
        <v>2020</v>
      </c>
      <c r="L1125" s="12"/>
      <c r="M1125" s="37">
        <v>1</v>
      </c>
      <c r="N1125" s="37" t="s">
        <v>1230</v>
      </c>
      <c r="O1125" s="37" t="s">
        <v>1230</v>
      </c>
      <c r="P1125" s="37" t="s">
        <v>247</v>
      </c>
      <c r="Q1125" s="60">
        <v>0</v>
      </c>
      <c r="R1125" s="60">
        <v>0</v>
      </c>
      <c r="S1125" s="60">
        <v>0</v>
      </c>
      <c r="T1125" s="37" t="s">
        <v>41</v>
      </c>
      <c r="U1125" s="131"/>
      <c r="V1125" s="221" t="s">
        <v>48</v>
      </c>
      <c r="W1125" s="221" t="s">
        <v>163</v>
      </c>
      <c r="X1125" s="219" t="s">
        <v>50</v>
      </c>
    </row>
    <row r="1126" spans="1:24" ht="112.5" hidden="1" customHeight="1">
      <c r="A1126" s="37" t="s">
        <v>386</v>
      </c>
      <c r="B1126" s="37" t="s">
        <v>1286</v>
      </c>
      <c r="C1126" s="37" t="s">
        <v>1415</v>
      </c>
      <c r="D1126" s="37" t="s">
        <v>1425</v>
      </c>
      <c r="E1126" s="37">
        <v>10</v>
      </c>
      <c r="F1126" s="37" t="s">
        <v>1426</v>
      </c>
      <c r="G1126" s="37" t="s">
        <v>45</v>
      </c>
      <c r="H1126" s="37" t="s">
        <v>36</v>
      </c>
      <c r="I1126" s="37" t="s">
        <v>37</v>
      </c>
      <c r="J1126" s="65">
        <v>24</v>
      </c>
      <c r="K1126" s="244">
        <v>43966.458333333336</v>
      </c>
      <c r="L1126" s="244"/>
      <c r="M1126" s="37">
        <v>10</v>
      </c>
      <c r="N1126" s="37"/>
      <c r="O1126" s="37"/>
      <c r="P1126" s="37" t="s">
        <v>1419</v>
      </c>
      <c r="Q1126" s="60">
        <v>0</v>
      </c>
      <c r="R1126" s="60">
        <v>0</v>
      </c>
      <c r="S1126" s="154">
        <v>3000</v>
      </c>
      <c r="T1126" s="37" t="s">
        <v>41</v>
      </c>
      <c r="U1126" s="131" t="s">
        <v>2541</v>
      </c>
      <c r="V1126" s="216" t="s">
        <v>184</v>
      </c>
      <c r="W1126" s="131" t="s">
        <v>799</v>
      </c>
      <c r="X1126" s="215" t="s">
        <v>78</v>
      </c>
    </row>
    <row r="1127" spans="1:24" ht="98.45" hidden="1" customHeight="1">
      <c r="A1127" s="37" t="s">
        <v>386</v>
      </c>
      <c r="B1127" s="37" t="s">
        <v>1192</v>
      </c>
      <c r="C1127" s="37" t="s">
        <v>1244</v>
      </c>
      <c r="D1127" s="37" t="s">
        <v>1194</v>
      </c>
      <c r="E1127" s="37">
        <v>15</v>
      </c>
      <c r="F1127" s="37" t="s">
        <v>1196</v>
      </c>
      <c r="G1127" s="37" t="s">
        <v>45</v>
      </c>
      <c r="H1127" s="37" t="s">
        <v>36</v>
      </c>
      <c r="I1127" s="37" t="s">
        <v>37</v>
      </c>
      <c r="J1127" s="62">
        <v>40</v>
      </c>
      <c r="K1127" s="12">
        <v>2020</v>
      </c>
      <c r="L1127" s="12"/>
      <c r="M1127" s="37">
        <v>1</v>
      </c>
      <c r="N1127" s="37" t="s">
        <v>1230</v>
      </c>
      <c r="O1127" s="37" t="s">
        <v>1230</v>
      </c>
      <c r="P1127" s="37" t="s">
        <v>247</v>
      </c>
      <c r="Q1127" s="60">
        <v>0</v>
      </c>
      <c r="R1127" s="60">
        <v>0</v>
      </c>
      <c r="S1127" s="60">
        <v>0</v>
      </c>
      <c r="T1127" s="37" t="s">
        <v>41</v>
      </c>
      <c r="U1127" s="131"/>
      <c r="V1127" s="221" t="s">
        <v>48</v>
      </c>
      <c r="W1127" s="221" t="s">
        <v>163</v>
      </c>
      <c r="X1127" s="219" t="s">
        <v>50</v>
      </c>
    </row>
    <row r="1128" spans="1:24" ht="128.25" hidden="1">
      <c r="A1128" s="37" t="s">
        <v>386</v>
      </c>
      <c r="B1128" s="37" t="s">
        <v>1192</v>
      </c>
      <c r="C1128" s="37" t="s">
        <v>1193</v>
      </c>
      <c r="D1128" s="37" t="s">
        <v>1202</v>
      </c>
      <c r="E1128" s="37">
        <v>20</v>
      </c>
      <c r="F1128" s="37" t="s">
        <v>1203</v>
      </c>
      <c r="G1128" s="37" t="s">
        <v>35</v>
      </c>
      <c r="H1128" s="37" t="s">
        <v>310</v>
      </c>
      <c r="I1128" s="37" t="s">
        <v>37</v>
      </c>
      <c r="J1128" s="62">
        <v>40</v>
      </c>
      <c r="K1128" s="12" t="s">
        <v>1204</v>
      </c>
      <c r="L1128" s="12"/>
      <c r="M1128" s="37">
        <v>1</v>
      </c>
      <c r="N1128" s="37">
        <v>1493499</v>
      </c>
      <c r="O1128" s="37" t="s">
        <v>1205</v>
      </c>
      <c r="P1128" s="37" t="s">
        <v>162</v>
      </c>
      <c r="Q1128" s="60">
        <v>980</v>
      </c>
      <c r="R1128" s="60">
        <v>2750</v>
      </c>
      <c r="S1128" s="60">
        <v>3730</v>
      </c>
      <c r="T1128" s="37" t="s">
        <v>41</v>
      </c>
      <c r="U1128" s="37"/>
      <c r="V1128" s="227" t="s">
        <v>218</v>
      </c>
      <c r="W1128" s="216" t="s">
        <v>568</v>
      </c>
      <c r="X1128" s="217"/>
    </row>
    <row r="1129" spans="1:24" ht="57.75" hidden="1">
      <c r="A1129" s="37" t="s">
        <v>386</v>
      </c>
      <c r="B1129" s="37" t="s">
        <v>1286</v>
      </c>
      <c r="C1129" s="37" t="s">
        <v>1286</v>
      </c>
      <c r="D1129" s="37" t="s">
        <v>1288</v>
      </c>
      <c r="E1129" s="37">
        <v>10</v>
      </c>
      <c r="F1129" s="37" t="s">
        <v>394</v>
      </c>
      <c r="G1129" s="37" t="s">
        <v>35</v>
      </c>
      <c r="H1129" s="37" t="s">
        <v>36</v>
      </c>
      <c r="I1129" s="37" t="s">
        <v>37</v>
      </c>
      <c r="J1129" s="65">
        <v>40</v>
      </c>
      <c r="K1129" s="37" t="s">
        <v>1447</v>
      </c>
      <c r="L1129" s="37"/>
      <c r="M1129" s="37">
        <v>1</v>
      </c>
      <c r="N1129" s="37">
        <v>1364956</v>
      </c>
      <c r="O1129" s="37" t="s">
        <v>1448</v>
      </c>
      <c r="P1129" s="37" t="s">
        <v>1449</v>
      </c>
      <c r="Q1129" s="60">
        <v>0</v>
      </c>
      <c r="R1129" s="60">
        <v>15000</v>
      </c>
      <c r="S1129" s="60">
        <v>15000</v>
      </c>
      <c r="T1129" s="37" t="s">
        <v>41</v>
      </c>
      <c r="U1129" s="37" t="s">
        <v>2542</v>
      </c>
      <c r="V1129" s="216" t="s">
        <v>218</v>
      </c>
      <c r="W1129" s="216" t="s">
        <v>398</v>
      </c>
      <c r="X1129" s="217"/>
    </row>
    <row r="1130" spans="1:24" ht="57.75" hidden="1">
      <c r="A1130" s="37" t="s">
        <v>386</v>
      </c>
      <c r="B1130" s="37" t="s">
        <v>1286</v>
      </c>
      <c r="C1130" s="37" t="s">
        <v>1286</v>
      </c>
      <c r="D1130" s="37" t="s">
        <v>1288</v>
      </c>
      <c r="E1130" s="37">
        <v>10</v>
      </c>
      <c r="F1130" s="37" t="s">
        <v>394</v>
      </c>
      <c r="G1130" s="37" t="s">
        <v>35</v>
      </c>
      <c r="H1130" s="37" t="s">
        <v>36</v>
      </c>
      <c r="I1130" s="37" t="s">
        <v>37</v>
      </c>
      <c r="J1130" s="65">
        <v>40</v>
      </c>
      <c r="K1130" s="37" t="s">
        <v>1447</v>
      </c>
      <c r="L1130" s="37"/>
      <c r="M1130" s="37">
        <v>1</v>
      </c>
      <c r="N1130" s="37">
        <v>6242704</v>
      </c>
      <c r="O1130" s="37" t="s">
        <v>1450</v>
      </c>
      <c r="P1130" s="37" t="s">
        <v>1449</v>
      </c>
      <c r="Q1130" s="60">
        <v>0</v>
      </c>
      <c r="R1130" s="60">
        <v>15000</v>
      </c>
      <c r="S1130" s="60">
        <v>15000</v>
      </c>
      <c r="T1130" s="37" t="s">
        <v>41</v>
      </c>
      <c r="U1130" s="37" t="s">
        <v>2542</v>
      </c>
      <c r="V1130" s="216" t="s">
        <v>218</v>
      </c>
      <c r="W1130" s="216" t="s">
        <v>398</v>
      </c>
      <c r="X1130" s="217"/>
    </row>
    <row r="1131" spans="1:24" ht="57.75" hidden="1">
      <c r="A1131" s="37" t="s">
        <v>386</v>
      </c>
      <c r="B1131" s="37" t="s">
        <v>1286</v>
      </c>
      <c r="C1131" s="37" t="s">
        <v>1286</v>
      </c>
      <c r="D1131" s="37" t="s">
        <v>1288</v>
      </c>
      <c r="E1131" s="37">
        <v>10</v>
      </c>
      <c r="F1131" s="37" t="s">
        <v>394</v>
      </c>
      <c r="G1131" s="37" t="s">
        <v>35</v>
      </c>
      <c r="H1131" s="37" t="s">
        <v>36</v>
      </c>
      <c r="I1131" s="37" t="s">
        <v>37</v>
      </c>
      <c r="J1131" s="65">
        <v>40</v>
      </c>
      <c r="K1131" s="37" t="s">
        <v>1447</v>
      </c>
      <c r="L1131" s="37"/>
      <c r="M1131" s="37">
        <v>1</v>
      </c>
      <c r="N1131" s="37">
        <v>1568594</v>
      </c>
      <c r="O1131" s="37" t="s">
        <v>1451</v>
      </c>
      <c r="P1131" s="37" t="s">
        <v>1449</v>
      </c>
      <c r="Q1131" s="60">
        <v>0</v>
      </c>
      <c r="R1131" s="60">
        <v>15000</v>
      </c>
      <c r="S1131" s="60">
        <v>15000</v>
      </c>
      <c r="T1131" s="37" t="s">
        <v>41</v>
      </c>
      <c r="U1131" s="37" t="s">
        <v>2542</v>
      </c>
      <c r="V1131" s="216" t="s">
        <v>218</v>
      </c>
      <c r="W1131" s="216" t="s">
        <v>398</v>
      </c>
      <c r="X1131" s="217"/>
    </row>
    <row r="1132" spans="1:24" ht="114" hidden="1">
      <c r="A1132" s="12" t="s">
        <v>386</v>
      </c>
      <c r="B1132" s="12" t="s">
        <v>386</v>
      </c>
      <c r="C1132" s="12" t="s">
        <v>386</v>
      </c>
      <c r="D1132" s="12" t="s">
        <v>393</v>
      </c>
      <c r="E1132" s="12">
        <v>10</v>
      </c>
      <c r="F1132" s="12" t="s">
        <v>394</v>
      </c>
      <c r="G1132" s="12" t="s">
        <v>35</v>
      </c>
      <c r="H1132" s="12" t="s">
        <v>310</v>
      </c>
      <c r="I1132" s="12" t="s">
        <v>37</v>
      </c>
      <c r="J1132" s="62">
        <v>48</v>
      </c>
      <c r="K1132" s="246" t="s">
        <v>395</v>
      </c>
      <c r="L1132" s="12"/>
      <c r="M1132" s="12">
        <v>1</v>
      </c>
      <c r="N1132" s="12">
        <v>1568431</v>
      </c>
      <c r="O1132" s="12" t="s">
        <v>396</v>
      </c>
      <c r="P1132" s="12" t="s">
        <v>397</v>
      </c>
      <c r="Q1132" s="85">
        <v>1000</v>
      </c>
      <c r="R1132" s="85">
        <v>18800</v>
      </c>
      <c r="S1132" s="85">
        <v>19800</v>
      </c>
      <c r="T1132" s="12" t="s">
        <v>41</v>
      </c>
      <c r="U1132" s="27" t="s">
        <v>2254</v>
      </c>
      <c r="V1132" s="27" t="s">
        <v>218</v>
      </c>
      <c r="W1132" s="27" t="s">
        <v>398</v>
      </c>
      <c r="X1132" s="27"/>
    </row>
    <row r="1133" spans="1:24" ht="128.25" hidden="1">
      <c r="A1133" s="12" t="s">
        <v>386</v>
      </c>
      <c r="B1133" s="12" t="s">
        <v>1192</v>
      </c>
      <c r="C1133" s="12" t="s">
        <v>1193</v>
      </c>
      <c r="D1133" s="12" t="s">
        <v>1202</v>
      </c>
      <c r="E1133" s="12">
        <v>20</v>
      </c>
      <c r="F1133" s="12" t="s">
        <v>394</v>
      </c>
      <c r="G1133" s="12" t="s">
        <v>35</v>
      </c>
      <c r="H1133" s="12" t="s">
        <v>310</v>
      </c>
      <c r="I1133" s="12" t="s">
        <v>37</v>
      </c>
      <c r="J1133" s="62">
        <v>48</v>
      </c>
      <c r="K1133" s="12" t="s">
        <v>1206</v>
      </c>
      <c r="L1133" s="12"/>
      <c r="M1133" s="12">
        <v>1</v>
      </c>
      <c r="N1133" s="12">
        <v>2438501</v>
      </c>
      <c r="O1133" s="12" t="s">
        <v>1200</v>
      </c>
      <c r="P1133" s="12" t="s">
        <v>162</v>
      </c>
      <c r="Q1133" s="64">
        <v>3580</v>
      </c>
      <c r="R1133" s="64">
        <v>20200</v>
      </c>
      <c r="S1133" s="64">
        <v>23780</v>
      </c>
      <c r="T1133" s="12" t="s">
        <v>41</v>
      </c>
      <c r="U1133" s="12"/>
      <c r="V1133" s="216" t="s">
        <v>218</v>
      </c>
      <c r="W1133" s="216" t="s">
        <v>398</v>
      </c>
      <c r="X1133" s="217"/>
    </row>
    <row r="1134" spans="1:24" ht="114" hidden="1">
      <c r="A1134" s="37" t="s">
        <v>386</v>
      </c>
      <c r="B1134" s="37" t="s">
        <v>1192</v>
      </c>
      <c r="C1134" s="37" t="s">
        <v>1244</v>
      </c>
      <c r="D1134" s="37" t="s">
        <v>1194</v>
      </c>
      <c r="E1134" s="37">
        <v>15</v>
      </c>
      <c r="F1134" s="37" t="s">
        <v>1196</v>
      </c>
      <c r="G1134" s="37" t="s">
        <v>45</v>
      </c>
      <c r="H1134" s="37" t="s">
        <v>36</v>
      </c>
      <c r="I1134" s="37" t="s">
        <v>37</v>
      </c>
      <c r="J1134" s="62">
        <v>40</v>
      </c>
      <c r="K1134" s="12">
        <v>2020</v>
      </c>
      <c r="L1134" s="12"/>
      <c r="M1134" s="37">
        <v>1</v>
      </c>
      <c r="N1134" s="37" t="s">
        <v>1230</v>
      </c>
      <c r="O1134" s="37" t="s">
        <v>1230</v>
      </c>
      <c r="P1134" s="37" t="s">
        <v>247</v>
      </c>
      <c r="Q1134" s="60">
        <v>0</v>
      </c>
      <c r="R1134" s="60">
        <v>0</v>
      </c>
      <c r="S1134" s="60">
        <v>0</v>
      </c>
      <c r="T1134" s="37" t="s">
        <v>41</v>
      </c>
      <c r="U1134" s="131"/>
      <c r="V1134" s="221" t="s">
        <v>48</v>
      </c>
      <c r="W1134" s="221" t="s">
        <v>163</v>
      </c>
      <c r="X1134" s="219" t="s">
        <v>50</v>
      </c>
    </row>
    <row r="1135" spans="1:24" ht="85.5" hidden="1">
      <c r="A1135" s="37" t="s">
        <v>386</v>
      </c>
      <c r="B1135" s="37" t="s">
        <v>1192</v>
      </c>
      <c r="C1135" s="37" t="s">
        <v>1221</v>
      </c>
      <c r="D1135" s="37" t="s">
        <v>1209</v>
      </c>
      <c r="E1135" s="37">
        <v>20</v>
      </c>
      <c r="F1135" s="37" t="s">
        <v>1229</v>
      </c>
      <c r="G1135" s="37" t="s">
        <v>35</v>
      </c>
      <c r="H1135" s="37" t="s">
        <v>310</v>
      </c>
      <c r="I1135" s="37" t="s">
        <v>37</v>
      </c>
      <c r="J1135" s="62">
        <v>40</v>
      </c>
      <c r="K1135" s="12" t="s">
        <v>1230</v>
      </c>
      <c r="L1135" s="12"/>
      <c r="M1135" s="37">
        <v>1</v>
      </c>
      <c r="N1135" s="37" t="s">
        <v>1230</v>
      </c>
      <c r="O1135" s="294" t="s">
        <v>1231</v>
      </c>
      <c r="P1135" s="37" t="s">
        <v>162</v>
      </c>
      <c r="Q1135" s="60">
        <v>3000</v>
      </c>
      <c r="R1135" s="60">
        <v>18800</v>
      </c>
      <c r="S1135" s="60">
        <v>21800</v>
      </c>
      <c r="T1135" s="37" t="s">
        <v>41</v>
      </c>
      <c r="U1135" s="37"/>
      <c r="V1135" s="131" t="s">
        <v>184</v>
      </c>
      <c r="W1135" s="131" t="s">
        <v>1226</v>
      </c>
      <c r="X1135" s="217"/>
    </row>
    <row r="1136" spans="1:24" ht="128.25" hidden="1">
      <c r="A1136" s="37" t="s">
        <v>386</v>
      </c>
      <c r="B1136" s="37" t="s">
        <v>1192</v>
      </c>
      <c r="C1136" s="37" t="s">
        <v>1256</v>
      </c>
      <c r="D1136" s="37" t="s">
        <v>1257</v>
      </c>
      <c r="E1136" s="37">
        <v>15</v>
      </c>
      <c r="F1136" s="37" t="s">
        <v>1258</v>
      </c>
      <c r="G1136" s="37" t="s">
        <v>145</v>
      </c>
      <c r="H1136" s="37" t="s">
        <v>36</v>
      </c>
      <c r="I1136" s="37" t="s">
        <v>46</v>
      </c>
      <c r="J1136" s="62">
        <v>360</v>
      </c>
      <c r="K1136" s="12" t="s">
        <v>1259</v>
      </c>
      <c r="L1136" s="12" t="s">
        <v>272</v>
      </c>
      <c r="M1136" s="37">
        <v>1</v>
      </c>
      <c r="N1136" s="37">
        <v>1491389</v>
      </c>
      <c r="O1136" s="37" t="s">
        <v>1260</v>
      </c>
      <c r="P1136" s="37" t="s">
        <v>162</v>
      </c>
      <c r="Q1136" s="60">
        <v>0</v>
      </c>
      <c r="R1136" s="60">
        <v>0</v>
      </c>
      <c r="S1136" s="60">
        <v>0</v>
      </c>
      <c r="T1136" s="37" t="s">
        <v>145</v>
      </c>
      <c r="U1136" s="37"/>
      <c r="V1136" s="216" t="s">
        <v>218</v>
      </c>
      <c r="W1136" s="216" t="s">
        <v>398</v>
      </c>
      <c r="X1136" s="217"/>
    </row>
    <row r="1137" spans="1:24" ht="42.75" hidden="1">
      <c r="A1137" s="37" t="s">
        <v>386</v>
      </c>
      <c r="B1137" s="37" t="s">
        <v>1286</v>
      </c>
      <c r="C1137" s="37" t="s">
        <v>1388</v>
      </c>
      <c r="D1137" s="37" t="s">
        <v>1288</v>
      </c>
      <c r="E1137" s="37">
        <v>10</v>
      </c>
      <c r="F1137" s="37" t="s">
        <v>1021</v>
      </c>
      <c r="G1137" s="37" t="s">
        <v>145</v>
      </c>
      <c r="H1137" s="37" t="s">
        <v>36</v>
      </c>
      <c r="I1137" s="37" t="s">
        <v>46</v>
      </c>
      <c r="J1137" s="65">
        <v>120</v>
      </c>
      <c r="K1137" s="37" t="s">
        <v>1389</v>
      </c>
      <c r="L1137" s="37" t="s">
        <v>356</v>
      </c>
      <c r="M1137" s="37">
        <v>1</v>
      </c>
      <c r="N1137" s="238" t="s">
        <v>1390</v>
      </c>
      <c r="O1137" s="37" t="s">
        <v>1391</v>
      </c>
      <c r="P1137" s="37" t="s">
        <v>162</v>
      </c>
      <c r="Q1137" s="60">
        <v>0</v>
      </c>
      <c r="R1137" s="60">
        <v>0</v>
      </c>
      <c r="S1137" s="60">
        <v>0</v>
      </c>
      <c r="T1137" s="37" t="s">
        <v>145</v>
      </c>
      <c r="U1137" s="37"/>
      <c r="V1137" s="216" t="s">
        <v>218</v>
      </c>
      <c r="W1137" s="216" t="s">
        <v>398</v>
      </c>
      <c r="X1137" s="217"/>
    </row>
    <row r="1138" spans="1:24" ht="128.25" hidden="1">
      <c r="A1138" s="37" t="s">
        <v>386</v>
      </c>
      <c r="B1138" s="37" t="s">
        <v>1192</v>
      </c>
      <c r="C1138" s="37" t="s">
        <v>1193</v>
      </c>
      <c r="D1138" s="37" t="s">
        <v>1207</v>
      </c>
      <c r="E1138" s="37">
        <v>20</v>
      </c>
      <c r="F1138" s="37" t="s">
        <v>1208</v>
      </c>
      <c r="G1138" s="37" t="s">
        <v>35</v>
      </c>
      <c r="H1138" s="37" t="s">
        <v>36</v>
      </c>
      <c r="I1138" s="37" t="s">
        <v>46</v>
      </c>
      <c r="J1138" s="62">
        <v>24</v>
      </c>
      <c r="K1138" s="12">
        <v>2020</v>
      </c>
      <c r="L1138" s="201"/>
      <c r="M1138" s="37">
        <v>1</v>
      </c>
      <c r="N1138" s="37">
        <v>1493499</v>
      </c>
      <c r="O1138" s="37" t="s">
        <v>1205</v>
      </c>
      <c r="P1138" s="37" t="s">
        <v>162</v>
      </c>
      <c r="Q1138" s="60">
        <v>0</v>
      </c>
      <c r="R1138" s="60">
        <v>0</v>
      </c>
      <c r="S1138" s="60">
        <v>0</v>
      </c>
      <c r="T1138" s="37" t="s">
        <v>41</v>
      </c>
      <c r="U1138" s="37" t="s">
        <v>2464</v>
      </c>
      <c r="V1138" s="131" t="s">
        <v>48</v>
      </c>
      <c r="W1138" s="216" t="s">
        <v>188</v>
      </c>
      <c r="X1138" s="217"/>
    </row>
    <row r="1139" spans="1:24" ht="128.25" hidden="1">
      <c r="A1139" s="37" t="s">
        <v>386</v>
      </c>
      <c r="B1139" s="37" t="s">
        <v>1192</v>
      </c>
      <c r="C1139" s="37" t="s">
        <v>1256</v>
      </c>
      <c r="D1139" s="37" t="s">
        <v>1257</v>
      </c>
      <c r="E1139" s="37">
        <v>20</v>
      </c>
      <c r="F1139" s="37" t="s">
        <v>1261</v>
      </c>
      <c r="G1139" s="37" t="s">
        <v>35</v>
      </c>
      <c r="H1139" s="37" t="s">
        <v>310</v>
      </c>
      <c r="I1139" s="37" t="s">
        <v>37</v>
      </c>
      <c r="J1139" s="62">
        <v>40</v>
      </c>
      <c r="K1139" s="12" t="s">
        <v>1262</v>
      </c>
      <c r="L1139" s="201"/>
      <c r="M1139" s="37">
        <v>1</v>
      </c>
      <c r="N1139" s="37">
        <v>2091133</v>
      </c>
      <c r="O1139" s="37" t="s">
        <v>1263</v>
      </c>
      <c r="P1139" s="37" t="s">
        <v>268</v>
      </c>
      <c r="Q1139" s="60">
        <v>3279</v>
      </c>
      <c r="R1139" s="60">
        <v>18600</v>
      </c>
      <c r="S1139" s="60">
        <v>21879</v>
      </c>
      <c r="T1139" s="37" t="s">
        <v>41</v>
      </c>
      <c r="U1139" s="37"/>
      <c r="V1139" s="37" t="s">
        <v>1264</v>
      </c>
      <c r="W1139" s="216" t="s">
        <v>1265</v>
      </c>
      <c r="X1139" s="217"/>
    </row>
    <row r="1140" spans="1:24" ht="42.75" hidden="1">
      <c r="A1140" s="37" t="s">
        <v>386</v>
      </c>
      <c r="B1140" s="37" t="s">
        <v>1286</v>
      </c>
      <c r="C1140" s="37" t="s">
        <v>1299</v>
      </c>
      <c r="D1140" s="37" t="s">
        <v>1288</v>
      </c>
      <c r="E1140" s="37">
        <v>10</v>
      </c>
      <c r="F1140" s="37" t="s">
        <v>1300</v>
      </c>
      <c r="G1140" s="37" t="s">
        <v>145</v>
      </c>
      <c r="H1140" s="37" t="s">
        <v>36</v>
      </c>
      <c r="I1140" s="37" t="s">
        <v>46</v>
      </c>
      <c r="J1140" s="65">
        <v>360</v>
      </c>
      <c r="K1140" s="37" t="s">
        <v>1301</v>
      </c>
      <c r="L1140" s="201" t="s">
        <v>759</v>
      </c>
      <c r="M1140" s="37">
        <v>1</v>
      </c>
      <c r="N1140" s="238" t="s">
        <v>1302</v>
      </c>
      <c r="O1140" s="37" t="s">
        <v>1303</v>
      </c>
      <c r="P1140" s="37" t="s">
        <v>162</v>
      </c>
      <c r="Q1140" s="60">
        <v>0</v>
      </c>
      <c r="R1140" s="60">
        <v>0</v>
      </c>
      <c r="S1140" s="60">
        <v>0</v>
      </c>
      <c r="T1140" s="37" t="s">
        <v>145</v>
      </c>
      <c r="U1140" s="37"/>
      <c r="V1140" s="131" t="s">
        <v>866</v>
      </c>
      <c r="W1140" s="216" t="s">
        <v>1304</v>
      </c>
      <c r="X1140" s="217"/>
    </row>
    <row r="1141" spans="1:24" ht="85.5" hidden="1">
      <c r="A1141" s="37" t="s">
        <v>386</v>
      </c>
      <c r="B1141" s="37" t="s">
        <v>1192</v>
      </c>
      <c r="C1141" s="37" t="s">
        <v>1193</v>
      </c>
      <c r="D1141" s="37" t="s">
        <v>1209</v>
      </c>
      <c r="E1141" s="37">
        <v>20</v>
      </c>
      <c r="F1141" s="37" t="s">
        <v>1210</v>
      </c>
      <c r="G1141" s="37" t="s">
        <v>35</v>
      </c>
      <c r="H1141" s="37" t="s">
        <v>36</v>
      </c>
      <c r="I1141" s="37" t="s">
        <v>46</v>
      </c>
      <c r="J1141" s="62">
        <v>180</v>
      </c>
      <c r="K1141" s="12">
        <v>2020</v>
      </c>
      <c r="L1141" s="201"/>
      <c r="M1141" s="37">
        <v>1</v>
      </c>
      <c r="N1141" s="37">
        <v>1492166</v>
      </c>
      <c r="O1141" s="37" t="s">
        <v>1211</v>
      </c>
      <c r="P1141" s="37" t="s">
        <v>162</v>
      </c>
      <c r="Q1141" s="60">
        <v>0</v>
      </c>
      <c r="R1141" s="60">
        <v>0</v>
      </c>
      <c r="S1141" s="60">
        <v>0</v>
      </c>
      <c r="T1141" s="37" t="s">
        <v>41</v>
      </c>
      <c r="U1141" s="37" t="s">
        <v>2465</v>
      </c>
      <c r="V1141" s="131" t="s">
        <v>184</v>
      </c>
      <c r="W1141" s="216" t="s">
        <v>542</v>
      </c>
      <c r="X1141" s="217"/>
    </row>
    <row r="1142" spans="1:24" ht="42.75" hidden="1">
      <c r="A1142" s="37" t="s">
        <v>386</v>
      </c>
      <c r="B1142" s="37" t="s">
        <v>1286</v>
      </c>
      <c r="C1142" s="37" t="s">
        <v>1503</v>
      </c>
      <c r="D1142" s="37" t="s">
        <v>1288</v>
      </c>
      <c r="E1142" s="37">
        <v>10</v>
      </c>
      <c r="F1142" s="37" t="s">
        <v>1504</v>
      </c>
      <c r="G1142" s="37" t="s">
        <v>145</v>
      </c>
      <c r="H1142" s="37" t="s">
        <v>36</v>
      </c>
      <c r="I1142" s="37" t="s">
        <v>46</v>
      </c>
      <c r="J1142" s="65">
        <v>120</v>
      </c>
      <c r="K1142" s="136">
        <v>44044</v>
      </c>
      <c r="L1142" s="201" t="s">
        <v>759</v>
      </c>
      <c r="M1142" s="37">
        <v>1</v>
      </c>
      <c r="N1142" s="238" t="s">
        <v>1505</v>
      </c>
      <c r="O1142" s="37" t="s">
        <v>1506</v>
      </c>
      <c r="P1142" s="37" t="s">
        <v>162</v>
      </c>
      <c r="Q1142" s="60">
        <v>0</v>
      </c>
      <c r="R1142" s="60">
        <v>0</v>
      </c>
      <c r="S1142" s="60">
        <v>0</v>
      </c>
      <c r="T1142" s="37" t="s">
        <v>145</v>
      </c>
      <c r="U1142" s="37"/>
      <c r="V1142" s="37" t="s">
        <v>218</v>
      </c>
      <c r="W1142" s="216" t="s">
        <v>1507</v>
      </c>
      <c r="X1142" s="217"/>
    </row>
    <row r="1143" spans="1:24" ht="85.5" hidden="1">
      <c r="A1143" s="37" t="s">
        <v>386</v>
      </c>
      <c r="B1143" s="37" t="s">
        <v>1192</v>
      </c>
      <c r="C1143" s="37" t="s">
        <v>1193</v>
      </c>
      <c r="D1143" s="37" t="s">
        <v>1209</v>
      </c>
      <c r="E1143" s="37">
        <v>20</v>
      </c>
      <c r="F1143" s="37" t="s">
        <v>1212</v>
      </c>
      <c r="G1143" s="37" t="s">
        <v>45</v>
      </c>
      <c r="H1143" s="37" t="s">
        <v>36</v>
      </c>
      <c r="I1143" s="37" t="s">
        <v>37</v>
      </c>
      <c r="J1143" s="62">
        <v>60</v>
      </c>
      <c r="K1143" s="12">
        <v>2020</v>
      </c>
      <c r="L1143" s="201"/>
      <c r="M1143" s="37">
        <v>1</v>
      </c>
      <c r="N1143" s="37">
        <v>3002067</v>
      </c>
      <c r="O1143" s="37" t="s">
        <v>1197</v>
      </c>
      <c r="P1143" s="12" t="s">
        <v>40</v>
      </c>
      <c r="Q1143" s="60">
        <v>0</v>
      </c>
      <c r="R1143" s="60">
        <v>0</v>
      </c>
      <c r="S1143" s="60">
        <v>0</v>
      </c>
      <c r="T1143" s="37" t="s">
        <v>41</v>
      </c>
      <c r="U1143" s="37" t="s">
        <v>2466</v>
      </c>
      <c r="V1143" s="216" t="s">
        <v>184</v>
      </c>
      <c r="W1143" s="216" t="s">
        <v>248</v>
      </c>
      <c r="X1143" s="215" t="s">
        <v>58</v>
      </c>
    </row>
    <row r="1144" spans="1:24" ht="71.25" hidden="1">
      <c r="A1144" s="37" t="s">
        <v>386</v>
      </c>
      <c r="B1144" s="37" t="s">
        <v>1286</v>
      </c>
      <c r="C1144" s="37" t="s">
        <v>1378</v>
      </c>
      <c r="D1144" s="37" t="s">
        <v>1312</v>
      </c>
      <c r="E1144" s="37">
        <v>10</v>
      </c>
      <c r="F1144" s="37" t="s">
        <v>1379</v>
      </c>
      <c r="G1144" s="37" t="s">
        <v>145</v>
      </c>
      <c r="H1144" s="37" t="s">
        <v>36</v>
      </c>
      <c r="I1144" s="37" t="s">
        <v>46</v>
      </c>
      <c r="J1144" s="65" t="s">
        <v>1380</v>
      </c>
      <c r="K1144" s="37" t="s">
        <v>1381</v>
      </c>
      <c r="L1144" s="37" t="s">
        <v>272</v>
      </c>
      <c r="M1144" s="37">
        <v>1</v>
      </c>
      <c r="N1144" s="238" t="s">
        <v>1382</v>
      </c>
      <c r="O1144" s="37" t="s">
        <v>1383</v>
      </c>
      <c r="P1144" s="37" t="s">
        <v>162</v>
      </c>
      <c r="Q1144" s="60">
        <v>0</v>
      </c>
      <c r="R1144" s="60">
        <v>0</v>
      </c>
      <c r="S1144" s="60">
        <v>0</v>
      </c>
      <c r="T1144" s="37" t="s">
        <v>145</v>
      </c>
      <c r="U1144" s="37" t="s">
        <v>2467</v>
      </c>
      <c r="V1144" s="131" t="s">
        <v>148</v>
      </c>
      <c r="W1144" s="216" t="s">
        <v>149</v>
      </c>
      <c r="X1144" s="217"/>
    </row>
    <row r="1145" spans="1:24" ht="60" hidden="1">
      <c r="A1145" s="37" t="s">
        <v>386</v>
      </c>
      <c r="B1145" s="37" t="s">
        <v>1286</v>
      </c>
      <c r="C1145" s="37" t="s">
        <v>1492</v>
      </c>
      <c r="D1145" s="37" t="s">
        <v>1288</v>
      </c>
      <c r="E1145" s="37">
        <v>10</v>
      </c>
      <c r="F1145" s="37" t="s">
        <v>1493</v>
      </c>
      <c r="G1145" s="37" t="s">
        <v>145</v>
      </c>
      <c r="H1145" s="37" t="s">
        <v>36</v>
      </c>
      <c r="I1145" s="37" t="s">
        <v>37</v>
      </c>
      <c r="J1145" s="65">
        <v>120</v>
      </c>
      <c r="K1145" s="37" t="s">
        <v>1494</v>
      </c>
      <c r="L1145" s="37" t="s">
        <v>152</v>
      </c>
      <c r="M1145" s="37">
        <v>1</v>
      </c>
      <c r="N1145" s="238" t="s">
        <v>1495</v>
      </c>
      <c r="O1145" s="37" t="s">
        <v>1496</v>
      </c>
      <c r="P1145" s="37" t="s">
        <v>162</v>
      </c>
      <c r="Q1145" s="60">
        <v>0</v>
      </c>
      <c r="R1145" s="60">
        <v>0</v>
      </c>
      <c r="S1145" s="60">
        <v>0</v>
      </c>
      <c r="T1145" s="37" t="s">
        <v>145</v>
      </c>
      <c r="U1145" s="131" t="s">
        <v>2543</v>
      </c>
      <c r="V1145" s="131" t="s">
        <v>235</v>
      </c>
      <c r="W1145" s="216" t="s">
        <v>236</v>
      </c>
      <c r="X1145" s="217"/>
    </row>
    <row r="1146" spans="1:24" ht="42.75" hidden="1">
      <c r="A1146" s="37" t="s">
        <v>386</v>
      </c>
      <c r="B1146" s="37" t="s">
        <v>1286</v>
      </c>
      <c r="C1146" s="37" t="s">
        <v>1323</v>
      </c>
      <c r="D1146" s="37" t="s">
        <v>1288</v>
      </c>
      <c r="E1146" s="37">
        <v>10</v>
      </c>
      <c r="F1146" s="37" t="s">
        <v>1324</v>
      </c>
      <c r="G1146" s="37" t="s">
        <v>145</v>
      </c>
      <c r="H1146" s="37" t="s">
        <v>1325</v>
      </c>
      <c r="I1146" s="37" t="s">
        <v>37</v>
      </c>
      <c r="J1146" s="65">
        <v>120</v>
      </c>
      <c r="K1146" s="136">
        <v>44075</v>
      </c>
      <c r="L1146" s="37" t="s">
        <v>216</v>
      </c>
      <c r="M1146" s="37">
        <v>1</v>
      </c>
      <c r="N1146" s="238" t="s">
        <v>1326</v>
      </c>
      <c r="O1146" s="37" t="s">
        <v>1327</v>
      </c>
      <c r="P1146" s="37" t="s">
        <v>107</v>
      </c>
      <c r="Q1146" s="60">
        <v>0</v>
      </c>
      <c r="R1146" s="60">
        <v>0</v>
      </c>
      <c r="S1146" s="60">
        <v>0</v>
      </c>
      <c r="T1146" s="37" t="s">
        <v>145</v>
      </c>
      <c r="U1146" s="37"/>
      <c r="V1146" s="37"/>
      <c r="W1146" s="216" t="s">
        <v>1328</v>
      </c>
      <c r="X1146" s="217"/>
    </row>
    <row r="1147" spans="1:24" ht="57" hidden="1">
      <c r="A1147" s="37" t="s">
        <v>386</v>
      </c>
      <c r="B1147" s="37" t="s">
        <v>1286</v>
      </c>
      <c r="C1147" s="37" t="s">
        <v>1514</v>
      </c>
      <c r="D1147" s="37" t="s">
        <v>1288</v>
      </c>
      <c r="E1147" s="37">
        <v>10</v>
      </c>
      <c r="F1147" s="37" t="s">
        <v>1515</v>
      </c>
      <c r="G1147" s="37" t="s">
        <v>145</v>
      </c>
      <c r="H1147" s="37" t="s">
        <v>265</v>
      </c>
      <c r="I1147" s="37" t="s">
        <v>91</v>
      </c>
      <c r="J1147" s="65" t="s">
        <v>1343</v>
      </c>
      <c r="K1147" s="37" t="s">
        <v>810</v>
      </c>
      <c r="L1147" s="37" t="s">
        <v>759</v>
      </c>
      <c r="M1147" s="37">
        <v>1</v>
      </c>
      <c r="N1147" s="238" t="s">
        <v>1516</v>
      </c>
      <c r="O1147" s="37" t="s">
        <v>1517</v>
      </c>
      <c r="P1147" s="37" t="s">
        <v>162</v>
      </c>
      <c r="Q1147" s="60">
        <v>0</v>
      </c>
      <c r="R1147" s="60">
        <v>0</v>
      </c>
      <c r="S1147" s="60">
        <v>0</v>
      </c>
      <c r="T1147" s="37" t="s">
        <v>145</v>
      </c>
      <c r="U1147" s="37"/>
      <c r="V1147" s="37"/>
      <c r="W1147" s="216" t="s">
        <v>1328</v>
      </c>
      <c r="X1147" s="217"/>
    </row>
    <row r="1148" spans="1:24" ht="42.75" hidden="1">
      <c r="A1148" s="37" t="s">
        <v>386</v>
      </c>
      <c r="B1148" s="37" t="s">
        <v>1286</v>
      </c>
      <c r="C1148" s="37" t="s">
        <v>1518</v>
      </c>
      <c r="D1148" s="37" t="s">
        <v>1288</v>
      </c>
      <c r="E1148" s="37">
        <v>10</v>
      </c>
      <c r="F1148" s="37" t="s">
        <v>1519</v>
      </c>
      <c r="G1148" s="37" t="s">
        <v>145</v>
      </c>
      <c r="H1148" s="37" t="s">
        <v>36</v>
      </c>
      <c r="I1148" s="37" t="s">
        <v>46</v>
      </c>
      <c r="J1148" s="65" t="s">
        <v>1295</v>
      </c>
      <c r="K1148" s="136">
        <v>44013</v>
      </c>
      <c r="L1148" s="37" t="s">
        <v>152</v>
      </c>
      <c r="M1148" s="37">
        <v>1</v>
      </c>
      <c r="N1148" s="238" t="s">
        <v>1520</v>
      </c>
      <c r="O1148" s="37" t="s">
        <v>1521</v>
      </c>
      <c r="P1148" s="37" t="s">
        <v>162</v>
      </c>
      <c r="Q1148" s="60">
        <v>0</v>
      </c>
      <c r="R1148" s="60">
        <v>0</v>
      </c>
      <c r="S1148" s="60">
        <v>0</v>
      </c>
      <c r="T1148" s="37" t="s">
        <v>145</v>
      </c>
      <c r="U1148" s="37"/>
      <c r="V1148" s="216" t="s">
        <v>218</v>
      </c>
      <c r="W1148" s="216" t="s">
        <v>219</v>
      </c>
      <c r="X1148" s="217"/>
    </row>
    <row r="1149" spans="1:24" ht="128.25" hidden="1">
      <c r="A1149" s="37" t="s">
        <v>386</v>
      </c>
      <c r="B1149" s="37" t="s">
        <v>1192</v>
      </c>
      <c r="C1149" s="37" t="s">
        <v>1193</v>
      </c>
      <c r="D1149" s="37" t="s">
        <v>1202</v>
      </c>
      <c r="E1149" s="37">
        <v>20</v>
      </c>
      <c r="F1149" s="37" t="s">
        <v>1213</v>
      </c>
      <c r="G1149" s="37" t="s">
        <v>35</v>
      </c>
      <c r="H1149" s="37" t="s">
        <v>36</v>
      </c>
      <c r="I1149" s="37" t="s">
        <v>37</v>
      </c>
      <c r="J1149" s="62">
        <v>16</v>
      </c>
      <c r="K1149" s="12" t="s">
        <v>1214</v>
      </c>
      <c r="L1149" s="201"/>
      <c r="M1149" s="37">
        <v>1</v>
      </c>
      <c r="N1149" s="37">
        <v>1568595</v>
      </c>
      <c r="O1149" s="37" t="s">
        <v>1201</v>
      </c>
      <c r="P1149" s="37" t="s">
        <v>162</v>
      </c>
      <c r="Q1149" s="60">
        <v>10602</v>
      </c>
      <c r="R1149" s="60">
        <v>14600</v>
      </c>
      <c r="S1149" s="60">
        <v>25202</v>
      </c>
      <c r="T1149" s="37" t="s">
        <v>41</v>
      </c>
      <c r="U1149" s="37"/>
      <c r="V1149" s="216" t="s">
        <v>184</v>
      </c>
      <c r="W1149" s="131" t="s">
        <v>799</v>
      </c>
      <c r="X1149" s="217"/>
    </row>
    <row r="1150" spans="1:24" ht="74.25" hidden="1">
      <c r="A1150" s="37" t="s">
        <v>386</v>
      </c>
      <c r="B1150" s="37" t="s">
        <v>1286</v>
      </c>
      <c r="C1150" s="37" t="s">
        <v>1352</v>
      </c>
      <c r="D1150" s="37" t="s">
        <v>1312</v>
      </c>
      <c r="E1150" s="37">
        <v>10</v>
      </c>
      <c r="F1150" s="37" t="s">
        <v>1353</v>
      </c>
      <c r="G1150" s="37" t="s">
        <v>145</v>
      </c>
      <c r="H1150" s="37" t="s">
        <v>36</v>
      </c>
      <c r="I1150" s="37" t="s">
        <v>46</v>
      </c>
      <c r="J1150" s="65" t="s">
        <v>1295</v>
      </c>
      <c r="K1150" s="37" t="s">
        <v>1354</v>
      </c>
      <c r="L1150" s="37" t="s">
        <v>152</v>
      </c>
      <c r="M1150" s="37">
        <v>1</v>
      </c>
      <c r="N1150" s="238" t="s">
        <v>1355</v>
      </c>
      <c r="O1150" s="37" t="s">
        <v>1356</v>
      </c>
      <c r="P1150" s="37" t="s">
        <v>40</v>
      </c>
      <c r="Q1150" s="60">
        <v>0</v>
      </c>
      <c r="R1150" s="60">
        <v>0</v>
      </c>
      <c r="S1150" s="60">
        <v>0</v>
      </c>
      <c r="T1150" s="37" t="s">
        <v>145</v>
      </c>
      <c r="U1150" s="37" t="s">
        <v>2544</v>
      </c>
      <c r="V1150" s="131" t="s">
        <v>92</v>
      </c>
      <c r="W1150" s="216" t="s">
        <v>517</v>
      </c>
      <c r="X1150" s="217"/>
    </row>
    <row r="1151" spans="1:24" ht="128.25" hidden="1">
      <c r="A1151" s="37" t="s">
        <v>386</v>
      </c>
      <c r="B1151" s="37" t="s">
        <v>1286</v>
      </c>
      <c r="C1151" s="37" t="s">
        <v>1522</v>
      </c>
      <c r="D1151" s="37" t="s">
        <v>1508</v>
      </c>
      <c r="E1151" s="37">
        <v>12</v>
      </c>
      <c r="F1151" s="37" t="s">
        <v>1523</v>
      </c>
      <c r="G1151" s="37" t="s">
        <v>145</v>
      </c>
      <c r="H1151" s="37" t="s">
        <v>36</v>
      </c>
      <c r="I1151" s="37" t="s">
        <v>46</v>
      </c>
      <c r="J1151" s="65" t="s">
        <v>1407</v>
      </c>
      <c r="K1151" s="37" t="s">
        <v>1524</v>
      </c>
      <c r="L1151" s="37" t="s">
        <v>566</v>
      </c>
      <c r="M1151" s="37">
        <v>1</v>
      </c>
      <c r="N1151" s="238" t="s">
        <v>1525</v>
      </c>
      <c r="O1151" s="37" t="s">
        <v>1526</v>
      </c>
      <c r="P1151" s="37" t="s">
        <v>162</v>
      </c>
      <c r="Q1151" s="60">
        <v>0</v>
      </c>
      <c r="R1151" s="60">
        <v>0</v>
      </c>
      <c r="S1151" s="60">
        <v>0</v>
      </c>
      <c r="T1151" s="37" t="s">
        <v>145</v>
      </c>
      <c r="U1151" s="37"/>
      <c r="V1151" s="37" t="s">
        <v>42</v>
      </c>
      <c r="W1151" s="216" t="s">
        <v>1029</v>
      </c>
      <c r="X1151" s="217"/>
    </row>
    <row r="1152" spans="1:24" ht="42.75" hidden="1">
      <c r="A1152" s="37" t="s">
        <v>386</v>
      </c>
      <c r="B1152" s="37" t="s">
        <v>1286</v>
      </c>
      <c r="C1152" s="37" t="s">
        <v>1497</v>
      </c>
      <c r="D1152" s="37" t="s">
        <v>1288</v>
      </c>
      <c r="E1152" s="37">
        <v>10</v>
      </c>
      <c r="F1152" s="37" t="s">
        <v>1498</v>
      </c>
      <c r="G1152" s="37" t="s">
        <v>145</v>
      </c>
      <c r="H1152" s="37" t="s">
        <v>36</v>
      </c>
      <c r="I1152" s="37" t="s">
        <v>46</v>
      </c>
      <c r="J1152" s="65">
        <v>360</v>
      </c>
      <c r="K1152" s="37" t="s">
        <v>1499</v>
      </c>
      <c r="L1152" s="37" t="s">
        <v>147</v>
      </c>
      <c r="M1152" s="37">
        <v>1</v>
      </c>
      <c r="N1152" s="238" t="s">
        <v>1500</v>
      </c>
      <c r="O1152" s="37" t="s">
        <v>1501</v>
      </c>
      <c r="P1152" s="37" t="s">
        <v>162</v>
      </c>
      <c r="Q1152" s="60">
        <v>0</v>
      </c>
      <c r="R1152" s="60">
        <v>0</v>
      </c>
      <c r="S1152" s="60">
        <v>0</v>
      </c>
      <c r="T1152" s="37" t="s">
        <v>145</v>
      </c>
      <c r="U1152" s="37"/>
      <c r="V1152" s="37" t="s">
        <v>176</v>
      </c>
      <c r="W1152" s="216" t="s">
        <v>1502</v>
      </c>
      <c r="X1152" s="217"/>
    </row>
    <row r="1153" spans="1:24" ht="42.75" hidden="1">
      <c r="A1153" s="37" t="s">
        <v>386</v>
      </c>
      <c r="B1153" s="37" t="s">
        <v>1286</v>
      </c>
      <c r="C1153" s="37" t="s">
        <v>1415</v>
      </c>
      <c r="D1153" s="37" t="s">
        <v>1288</v>
      </c>
      <c r="E1153" s="37">
        <v>10</v>
      </c>
      <c r="F1153" s="37" t="s">
        <v>1427</v>
      </c>
      <c r="G1153" s="37" t="s">
        <v>145</v>
      </c>
      <c r="H1153" s="37" t="s">
        <v>36</v>
      </c>
      <c r="I1153" s="37" t="s">
        <v>46</v>
      </c>
      <c r="J1153" s="65">
        <v>360</v>
      </c>
      <c r="K1153" s="37" t="s">
        <v>1428</v>
      </c>
      <c r="L1153" s="37" t="s">
        <v>566</v>
      </c>
      <c r="M1153" s="37">
        <v>1</v>
      </c>
      <c r="N1153" s="37">
        <v>1492975</v>
      </c>
      <c r="O1153" s="37" t="s">
        <v>1429</v>
      </c>
      <c r="P1153" s="37" t="s">
        <v>162</v>
      </c>
      <c r="Q1153" s="60">
        <v>0</v>
      </c>
      <c r="R1153" s="60">
        <v>0</v>
      </c>
      <c r="S1153" s="60">
        <v>0</v>
      </c>
      <c r="T1153" s="37" t="s">
        <v>145</v>
      </c>
      <c r="U1153" s="299"/>
      <c r="V1153" s="131" t="s">
        <v>201</v>
      </c>
      <c r="W1153" s="131" t="s">
        <v>202</v>
      </c>
      <c r="X1153" s="217"/>
    </row>
    <row r="1154" spans="1:24" ht="42.75" hidden="1">
      <c r="A1154" s="37" t="s">
        <v>386</v>
      </c>
      <c r="B1154" s="37" t="s">
        <v>1286</v>
      </c>
      <c r="C1154" s="37" t="s">
        <v>1329</v>
      </c>
      <c r="D1154" s="37" t="s">
        <v>1288</v>
      </c>
      <c r="E1154" s="37">
        <v>10</v>
      </c>
      <c r="F1154" s="37" t="s">
        <v>1330</v>
      </c>
      <c r="G1154" s="37" t="s">
        <v>145</v>
      </c>
      <c r="H1154" s="37" t="s">
        <v>36</v>
      </c>
      <c r="I1154" s="37" t="s">
        <v>46</v>
      </c>
      <c r="J1154" s="65" t="s">
        <v>1295</v>
      </c>
      <c r="K1154" s="37" t="s">
        <v>1331</v>
      </c>
      <c r="L1154" s="65" t="s">
        <v>224</v>
      </c>
      <c r="M1154" s="37">
        <v>1</v>
      </c>
      <c r="N1154" s="238" t="s">
        <v>1332</v>
      </c>
      <c r="O1154" s="37" t="s">
        <v>1333</v>
      </c>
      <c r="P1154" s="37" t="s">
        <v>40</v>
      </c>
      <c r="Q1154" s="60">
        <v>0</v>
      </c>
      <c r="R1154" s="60">
        <v>0</v>
      </c>
      <c r="S1154" s="60">
        <v>0</v>
      </c>
      <c r="T1154" s="37" t="s">
        <v>145</v>
      </c>
      <c r="U1154" s="37"/>
      <c r="V1154" s="210" t="s">
        <v>48</v>
      </c>
      <c r="W1154" s="216" t="s">
        <v>941</v>
      </c>
      <c r="X1154" s="217"/>
    </row>
    <row r="1155" spans="1:24" ht="57" hidden="1">
      <c r="A1155" s="37" t="s">
        <v>386</v>
      </c>
      <c r="B1155" s="37" t="s">
        <v>1286</v>
      </c>
      <c r="C1155" s="37" t="s">
        <v>1305</v>
      </c>
      <c r="D1155" s="37" t="s">
        <v>1288</v>
      </c>
      <c r="E1155" s="37">
        <v>10</v>
      </c>
      <c r="F1155" s="37" t="s">
        <v>1306</v>
      </c>
      <c r="G1155" s="37" t="s">
        <v>145</v>
      </c>
      <c r="H1155" s="37" t="s">
        <v>36</v>
      </c>
      <c r="I1155" s="37" t="s">
        <v>46</v>
      </c>
      <c r="J1155" s="65" t="s">
        <v>1295</v>
      </c>
      <c r="K1155" s="37" t="s">
        <v>1307</v>
      </c>
      <c r="L1155" s="37" t="s">
        <v>152</v>
      </c>
      <c r="M1155" s="37">
        <v>1</v>
      </c>
      <c r="N1155" s="238" t="s">
        <v>1308</v>
      </c>
      <c r="O1155" s="37" t="s">
        <v>1309</v>
      </c>
      <c r="P1155" s="37" t="s">
        <v>1310</v>
      </c>
      <c r="Q1155" s="60">
        <v>0</v>
      </c>
      <c r="R1155" s="60">
        <v>0</v>
      </c>
      <c r="S1155" s="60">
        <v>0</v>
      </c>
      <c r="T1155" s="37" t="s">
        <v>145</v>
      </c>
      <c r="U1155" s="131" t="s">
        <v>2418</v>
      </c>
      <c r="V1155" s="131"/>
      <c r="W1155" s="216" t="s">
        <v>1304</v>
      </c>
      <c r="X1155" s="217"/>
    </row>
    <row r="1156" spans="1:24" ht="128.25" hidden="1">
      <c r="A1156" s="37" t="s">
        <v>386</v>
      </c>
      <c r="B1156" s="37" t="s">
        <v>1192</v>
      </c>
      <c r="C1156" s="37" t="s">
        <v>1256</v>
      </c>
      <c r="D1156" s="37" t="s">
        <v>1257</v>
      </c>
      <c r="E1156" s="37">
        <v>15</v>
      </c>
      <c r="F1156" s="37" t="s">
        <v>1266</v>
      </c>
      <c r="G1156" s="37" t="s">
        <v>145</v>
      </c>
      <c r="H1156" s="37" t="s">
        <v>36</v>
      </c>
      <c r="I1156" s="37" t="s">
        <v>46</v>
      </c>
      <c r="J1156" s="62">
        <v>180</v>
      </c>
      <c r="K1156" s="12" t="s">
        <v>1267</v>
      </c>
      <c r="L1156" s="12" t="s">
        <v>147</v>
      </c>
      <c r="M1156" s="37">
        <v>1</v>
      </c>
      <c r="N1156" s="37">
        <v>1036991</v>
      </c>
      <c r="O1156" s="37" t="s">
        <v>1268</v>
      </c>
      <c r="P1156" s="37" t="s">
        <v>162</v>
      </c>
      <c r="Q1156" s="60">
        <v>0</v>
      </c>
      <c r="R1156" s="60">
        <v>0</v>
      </c>
      <c r="S1156" s="60">
        <v>0</v>
      </c>
      <c r="T1156" s="37" t="s">
        <v>145</v>
      </c>
      <c r="U1156" s="37"/>
      <c r="V1156" s="216" t="s">
        <v>218</v>
      </c>
      <c r="W1156" s="216" t="s">
        <v>219</v>
      </c>
      <c r="X1156" s="217"/>
    </row>
    <row r="1157" spans="1:24" ht="114" hidden="1">
      <c r="A1157" s="37" t="s">
        <v>386</v>
      </c>
      <c r="B1157" s="37" t="s">
        <v>1286</v>
      </c>
      <c r="C1157" s="37" t="s">
        <v>1329</v>
      </c>
      <c r="D1157" s="37" t="s">
        <v>1288</v>
      </c>
      <c r="E1157" s="37">
        <v>10</v>
      </c>
      <c r="F1157" s="37" t="s">
        <v>1334</v>
      </c>
      <c r="G1157" s="37" t="s">
        <v>145</v>
      </c>
      <c r="H1157" s="37" t="s">
        <v>36</v>
      </c>
      <c r="I1157" s="37" t="s">
        <v>46</v>
      </c>
      <c r="J1157" s="65" t="s">
        <v>1314</v>
      </c>
      <c r="K1157" s="37" t="s">
        <v>1335</v>
      </c>
      <c r="L1157" s="37" t="s">
        <v>632</v>
      </c>
      <c r="M1157" s="37">
        <v>1</v>
      </c>
      <c r="N1157" s="238" t="s">
        <v>1336</v>
      </c>
      <c r="O1157" s="37" t="s">
        <v>1337</v>
      </c>
      <c r="P1157" s="37" t="s">
        <v>1338</v>
      </c>
      <c r="Q1157" s="60">
        <v>0</v>
      </c>
      <c r="R1157" s="60">
        <v>0</v>
      </c>
      <c r="S1157" s="60">
        <v>0</v>
      </c>
      <c r="T1157" s="37" t="s">
        <v>145</v>
      </c>
      <c r="U1157" s="37" t="s">
        <v>2544</v>
      </c>
      <c r="V1157" s="131" t="s">
        <v>92</v>
      </c>
      <c r="W1157" s="131" t="s">
        <v>93</v>
      </c>
      <c r="X1157" s="219" t="s">
        <v>50</v>
      </c>
    </row>
    <row r="1158" spans="1:24" ht="128.25" hidden="1">
      <c r="A1158" s="37" t="s">
        <v>386</v>
      </c>
      <c r="B1158" s="37" t="s">
        <v>1286</v>
      </c>
      <c r="C1158" s="37" t="s">
        <v>1433</v>
      </c>
      <c r="D1158" s="37" t="s">
        <v>1434</v>
      </c>
      <c r="E1158" s="37">
        <v>10</v>
      </c>
      <c r="F1158" s="37" t="s">
        <v>1435</v>
      </c>
      <c r="G1158" s="37" t="s">
        <v>35</v>
      </c>
      <c r="H1158" s="37" t="s">
        <v>1074</v>
      </c>
      <c r="I1158" s="37" t="s">
        <v>37</v>
      </c>
      <c r="J1158" s="65">
        <v>40</v>
      </c>
      <c r="K1158" s="136">
        <v>44044</v>
      </c>
      <c r="L1158" s="201"/>
      <c r="M1158" s="37">
        <v>1</v>
      </c>
      <c r="N1158" s="238" t="s">
        <v>1436</v>
      </c>
      <c r="O1158" s="37" t="s">
        <v>1437</v>
      </c>
      <c r="P1158" s="37" t="s">
        <v>1438</v>
      </c>
      <c r="Q1158" s="60">
        <v>1050</v>
      </c>
      <c r="R1158" s="60">
        <v>0</v>
      </c>
      <c r="S1158" s="60">
        <v>1050</v>
      </c>
      <c r="T1158" s="37" t="s">
        <v>68</v>
      </c>
      <c r="U1158" s="37"/>
      <c r="V1158" s="216" t="s">
        <v>56</v>
      </c>
      <c r="W1158" s="216" t="s">
        <v>57</v>
      </c>
      <c r="X1158" s="217"/>
    </row>
    <row r="1159" spans="1:24" ht="128.25" hidden="1">
      <c r="A1159" s="37" t="s">
        <v>386</v>
      </c>
      <c r="B1159" s="37" t="s">
        <v>1286</v>
      </c>
      <c r="C1159" s="37" t="s">
        <v>1433</v>
      </c>
      <c r="D1159" s="37" t="s">
        <v>1434</v>
      </c>
      <c r="E1159" s="37">
        <v>10</v>
      </c>
      <c r="F1159" s="37" t="s">
        <v>1435</v>
      </c>
      <c r="G1159" s="37" t="s">
        <v>35</v>
      </c>
      <c r="H1159" s="37" t="s">
        <v>1074</v>
      </c>
      <c r="I1159" s="37" t="s">
        <v>37</v>
      </c>
      <c r="J1159" s="65">
        <v>40</v>
      </c>
      <c r="K1159" s="136">
        <v>44044</v>
      </c>
      <c r="L1159" s="37"/>
      <c r="M1159" s="37">
        <v>1</v>
      </c>
      <c r="N1159" s="238">
        <v>1501744</v>
      </c>
      <c r="O1159" s="37" t="s">
        <v>1439</v>
      </c>
      <c r="P1159" s="37" t="s">
        <v>1438</v>
      </c>
      <c r="Q1159" s="60">
        <v>1050</v>
      </c>
      <c r="R1159" s="60">
        <v>0</v>
      </c>
      <c r="S1159" s="60">
        <v>1050</v>
      </c>
      <c r="T1159" s="37" t="s">
        <v>68</v>
      </c>
      <c r="U1159" s="37"/>
      <c r="V1159" s="216" t="s">
        <v>56</v>
      </c>
      <c r="W1159" s="216" t="s">
        <v>57</v>
      </c>
      <c r="X1159" s="217"/>
    </row>
    <row r="1160" spans="1:24" ht="128.25" hidden="1">
      <c r="A1160" s="37" t="s">
        <v>386</v>
      </c>
      <c r="B1160" s="37" t="s">
        <v>1286</v>
      </c>
      <c r="C1160" s="37" t="s">
        <v>1433</v>
      </c>
      <c r="D1160" s="37" t="s">
        <v>1434</v>
      </c>
      <c r="E1160" s="37">
        <v>10</v>
      </c>
      <c r="F1160" s="37" t="s">
        <v>1435</v>
      </c>
      <c r="G1160" s="37" t="s">
        <v>35</v>
      </c>
      <c r="H1160" s="37" t="s">
        <v>1074</v>
      </c>
      <c r="I1160" s="37" t="s">
        <v>37</v>
      </c>
      <c r="J1160" s="65">
        <v>40</v>
      </c>
      <c r="K1160" s="136">
        <v>44044</v>
      </c>
      <c r="L1160" s="37"/>
      <c r="M1160" s="37">
        <v>1</v>
      </c>
      <c r="N1160" s="238">
        <v>1579572</v>
      </c>
      <c r="O1160" s="37" t="s">
        <v>1440</v>
      </c>
      <c r="P1160" s="37" t="s">
        <v>40</v>
      </c>
      <c r="Q1160" s="60">
        <v>1050</v>
      </c>
      <c r="R1160" s="60">
        <v>0</v>
      </c>
      <c r="S1160" s="60">
        <v>1050</v>
      </c>
      <c r="T1160" s="37" t="s">
        <v>68</v>
      </c>
      <c r="U1160" s="37"/>
      <c r="V1160" s="216" t="s">
        <v>56</v>
      </c>
      <c r="W1160" s="216" t="s">
        <v>57</v>
      </c>
      <c r="X1160" s="217"/>
    </row>
    <row r="1161" spans="1:24" ht="85.5" hidden="1">
      <c r="A1161" s="37" t="s">
        <v>386</v>
      </c>
      <c r="B1161" s="37" t="s">
        <v>1192</v>
      </c>
      <c r="C1161" s="37" t="s">
        <v>1192</v>
      </c>
      <c r="D1161" s="37" t="s">
        <v>1209</v>
      </c>
      <c r="E1161" s="37">
        <v>20</v>
      </c>
      <c r="F1161" s="37" t="s">
        <v>1238</v>
      </c>
      <c r="G1161" s="37" t="s">
        <v>145</v>
      </c>
      <c r="H1161" s="37" t="s">
        <v>36</v>
      </c>
      <c r="I1161" s="37" t="s">
        <v>46</v>
      </c>
      <c r="J1161" s="62">
        <v>360</v>
      </c>
      <c r="K1161" s="12" t="s">
        <v>1239</v>
      </c>
      <c r="L1161" s="12" t="s">
        <v>759</v>
      </c>
      <c r="M1161" s="37">
        <v>1</v>
      </c>
      <c r="N1161" s="37">
        <v>1492601</v>
      </c>
      <c r="O1161" s="37" t="s">
        <v>1240</v>
      </c>
      <c r="P1161" s="37" t="s">
        <v>162</v>
      </c>
      <c r="Q1161" s="60">
        <v>0</v>
      </c>
      <c r="R1161" s="60">
        <v>0</v>
      </c>
      <c r="S1161" s="60">
        <v>0</v>
      </c>
      <c r="T1161" s="37" t="s">
        <v>145</v>
      </c>
      <c r="U1161" s="37"/>
      <c r="V1161" s="210" t="s">
        <v>148</v>
      </c>
      <c r="W1161" s="216" t="s">
        <v>225</v>
      </c>
      <c r="X1161" s="217"/>
    </row>
    <row r="1162" spans="1:24" ht="128.25" hidden="1">
      <c r="A1162" s="37" t="s">
        <v>386</v>
      </c>
      <c r="B1162" s="37" t="s">
        <v>1286</v>
      </c>
      <c r="C1162" s="37" t="s">
        <v>1352</v>
      </c>
      <c r="D1162" s="37" t="s">
        <v>1312</v>
      </c>
      <c r="E1162" s="37">
        <v>10</v>
      </c>
      <c r="F1162" s="37" t="s">
        <v>1357</v>
      </c>
      <c r="G1162" s="37" t="s">
        <v>145</v>
      </c>
      <c r="H1162" s="37" t="s">
        <v>36</v>
      </c>
      <c r="I1162" s="37" t="s">
        <v>46</v>
      </c>
      <c r="J1162" s="65" t="s">
        <v>1358</v>
      </c>
      <c r="K1162" s="37" t="s">
        <v>1359</v>
      </c>
      <c r="L1162" s="37" t="s">
        <v>272</v>
      </c>
      <c r="M1162" s="37">
        <v>1</v>
      </c>
      <c r="N1162" s="37">
        <v>1489273</v>
      </c>
      <c r="O1162" s="37" t="s">
        <v>1360</v>
      </c>
      <c r="P1162" s="37" t="s">
        <v>107</v>
      </c>
      <c r="Q1162" s="60">
        <v>0</v>
      </c>
      <c r="R1162" s="60">
        <v>0</v>
      </c>
      <c r="S1162" s="60">
        <v>0</v>
      </c>
      <c r="T1162" s="37" t="s">
        <v>145</v>
      </c>
      <c r="U1162" s="37" t="s">
        <v>2544</v>
      </c>
      <c r="V1162" s="131" t="s">
        <v>92</v>
      </c>
      <c r="W1162" s="131" t="s">
        <v>93</v>
      </c>
      <c r="X1162" s="219" t="s">
        <v>50</v>
      </c>
    </row>
    <row r="1163" spans="1:24" ht="128.25" hidden="1">
      <c r="A1163" s="37" t="s">
        <v>386</v>
      </c>
      <c r="B1163" s="37" t="s">
        <v>1192</v>
      </c>
      <c r="C1163" s="37" t="s">
        <v>1221</v>
      </c>
      <c r="D1163" s="37" t="s">
        <v>1202</v>
      </c>
      <c r="E1163" s="37">
        <v>20</v>
      </c>
      <c r="F1163" s="37" t="s">
        <v>1232</v>
      </c>
      <c r="G1163" s="37" t="s">
        <v>35</v>
      </c>
      <c r="H1163" s="37" t="s">
        <v>310</v>
      </c>
      <c r="I1163" s="37" t="s">
        <v>37</v>
      </c>
      <c r="J1163" s="62">
        <v>16</v>
      </c>
      <c r="K1163" s="12" t="s">
        <v>1233</v>
      </c>
      <c r="L1163" s="201"/>
      <c r="M1163" s="37">
        <v>1</v>
      </c>
      <c r="N1163" s="37">
        <v>2211165</v>
      </c>
      <c r="O1163" s="294" t="s">
        <v>1231</v>
      </c>
      <c r="P1163" s="37" t="s">
        <v>162</v>
      </c>
      <c r="Q1163" s="60">
        <v>3000</v>
      </c>
      <c r="R1163" s="60">
        <v>11100</v>
      </c>
      <c r="S1163" s="60">
        <v>14100</v>
      </c>
      <c r="T1163" s="37" t="s">
        <v>41</v>
      </c>
      <c r="U1163" s="37"/>
      <c r="V1163" s="131" t="s">
        <v>184</v>
      </c>
      <c r="W1163" s="131" t="s">
        <v>1226</v>
      </c>
      <c r="X1163" s="217"/>
    </row>
    <row r="1164" spans="1:24" ht="128.25" hidden="1">
      <c r="A1164" s="37" t="s">
        <v>386</v>
      </c>
      <c r="B1164" s="37" t="s">
        <v>1192</v>
      </c>
      <c r="C1164" s="37" t="s">
        <v>1256</v>
      </c>
      <c r="D1164" s="37" t="s">
        <v>1257</v>
      </c>
      <c r="E1164" s="37">
        <v>20</v>
      </c>
      <c r="F1164" s="37" t="s">
        <v>1269</v>
      </c>
      <c r="G1164" s="37" t="s">
        <v>35</v>
      </c>
      <c r="H1164" s="37" t="s">
        <v>1060</v>
      </c>
      <c r="I1164" s="37" t="s">
        <v>37</v>
      </c>
      <c r="J1164" s="62">
        <v>32</v>
      </c>
      <c r="K1164" s="12" t="s">
        <v>1270</v>
      </c>
      <c r="L1164" s="12"/>
      <c r="M1164" s="37">
        <v>1</v>
      </c>
      <c r="N1164" s="37" t="s">
        <v>1271</v>
      </c>
      <c r="O1164" s="37" t="s">
        <v>1272</v>
      </c>
      <c r="P1164" s="37" t="s">
        <v>162</v>
      </c>
      <c r="Q1164" s="60">
        <v>800</v>
      </c>
      <c r="R1164" s="60">
        <v>2250</v>
      </c>
      <c r="S1164" s="60">
        <v>3050</v>
      </c>
      <c r="T1164" s="37" t="s">
        <v>41</v>
      </c>
      <c r="U1164" s="37"/>
      <c r="V1164" s="210" t="s">
        <v>148</v>
      </c>
      <c r="W1164" s="216" t="s">
        <v>225</v>
      </c>
      <c r="X1164" s="217"/>
    </row>
    <row r="1165" spans="1:24" ht="85.5" hidden="1">
      <c r="A1165" s="37" t="s">
        <v>386</v>
      </c>
      <c r="B1165" s="37" t="s">
        <v>1192</v>
      </c>
      <c r="C1165" s="37" t="s">
        <v>1193</v>
      </c>
      <c r="D1165" s="37" t="s">
        <v>1209</v>
      </c>
      <c r="E1165" s="37">
        <v>20</v>
      </c>
      <c r="F1165" s="37" t="s">
        <v>1215</v>
      </c>
      <c r="G1165" s="37" t="s">
        <v>35</v>
      </c>
      <c r="H1165" s="37" t="s">
        <v>36</v>
      </c>
      <c r="I1165" s="37" t="s">
        <v>46</v>
      </c>
      <c r="J1165" s="62">
        <v>180</v>
      </c>
      <c r="K1165" s="12">
        <v>2020</v>
      </c>
      <c r="L1165" s="12"/>
      <c r="M1165" s="37">
        <v>1</v>
      </c>
      <c r="N1165" s="37">
        <v>1493499</v>
      </c>
      <c r="O1165" s="37" t="s">
        <v>1205</v>
      </c>
      <c r="P1165" s="37" t="s">
        <v>162</v>
      </c>
      <c r="Q1165" s="60">
        <v>160</v>
      </c>
      <c r="R1165" s="60">
        <v>0</v>
      </c>
      <c r="S1165" s="60">
        <v>160</v>
      </c>
      <c r="T1165" s="37" t="s">
        <v>41</v>
      </c>
      <c r="U1165" s="37"/>
      <c r="V1165" s="227" t="s">
        <v>218</v>
      </c>
      <c r="W1165" s="216" t="s">
        <v>568</v>
      </c>
      <c r="X1165" s="217"/>
    </row>
    <row r="1166" spans="1:24" ht="156.75" hidden="1">
      <c r="A1166" s="37" t="s">
        <v>386</v>
      </c>
      <c r="B1166" s="37" t="s">
        <v>1192</v>
      </c>
      <c r="C1166" s="37" t="s">
        <v>1256</v>
      </c>
      <c r="D1166" s="37" t="s">
        <v>1273</v>
      </c>
      <c r="E1166" s="37">
        <v>20</v>
      </c>
      <c r="F1166" s="37" t="s">
        <v>1274</v>
      </c>
      <c r="G1166" s="37" t="s">
        <v>35</v>
      </c>
      <c r="H1166" s="37" t="s">
        <v>36</v>
      </c>
      <c r="I1166" s="37" t="s">
        <v>37</v>
      </c>
      <c r="J1166" s="62">
        <v>80</v>
      </c>
      <c r="K1166" s="12" t="s">
        <v>1275</v>
      </c>
      <c r="L1166" s="12"/>
      <c r="M1166" s="37">
        <v>1</v>
      </c>
      <c r="N1166" s="37">
        <v>1036991</v>
      </c>
      <c r="O1166" s="37" t="s">
        <v>1276</v>
      </c>
      <c r="P1166" s="37" t="s">
        <v>162</v>
      </c>
      <c r="Q1166" s="60">
        <v>3000</v>
      </c>
      <c r="R1166" s="60">
        <v>28600</v>
      </c>
      <c r="S1166" s="60">
        <v>28600</v>
      </c>
      <c r="T1166" s="37" t="s">
        <v>41</v>
      </c>
      <c r="U1166" s="37"/>
      <c r="V1166" s="131" t="s">
        <v>184</v>
      </c>
      <c r="W1166" s="131" t="s">
        <v>1226</v>
      </c>
      <c r="X1166" s="217"/>
    </row>
    <row r="1167" spans="1:24" ht="85.5" hidden="1">
      <c r="A1167" s="37" t="s">
        <v>386</v>
      </c>
      <c r="B1167" s="37" t="s">
        <v>386</v>
      </c>
      <c r="C1167" s="37" t="s">
        <v>386</v>
      </c>
      <c r="D1167" s="37" t="s">
        <v>362</v>
      </c>
      <c r="E1167" s="37">
        <v>10</v>
      </c>
      <c r="F1167" s="37" t="s">
        <v>399</v>
      </c>
      <c r="G1167" s="37" t="s">
        <v>35</v>
      </c>
      <c r="H1167" s="37" t="s">
        <v>36</v>
      </c>
      <c r="I1167" s="37" t="s">
        <v>37</v>
      </c>
      <c r="J1167" s="62">
        <v>32</v>
      </c>
      <c r="K1167" s="12">
        <v>2020</v>
      </c>
      <c r="L1167" s="12"/>
      <c r="M1167" s="37">
        <v>2</v>
      </c>
      <c r="N1167" s="37" t="s">
        <v>400</v>
      </c>
      <c r="O1167" s="37" t="s">
        <v>401</v>
      </c>
      <c r="P1167" s="37" t="s">
        <v>397</v>
      </c>
      <c r="Q1167" s="60">
        <v>0</v>
      </c>
      <c r="R1167" s="60">
        <v>0</v>
      </c>
      <c r="S1167" s="60">
        <v>0</v>
      </c>
      <c r="T1167" s="37" t="s">
        <v>235</v>
      </c>
      <c r="U1167" s="37"/>
      <c r="V1167" s="131" t="s">
        <v>235</v>
      </c>
      <c r="W1167" s="216" t="s">
        <v>236</v>
      </c>
      <c r="X1167" s="217"/>
    </row>
    <row r="1168" spans="1:24" ht="42.75" hidden="1">
      <c r="A1168" s="37" t="s">
        <v>386</v>
      </c>
      <c r="B1168" s="37" t="s">
        <v>1286</v>
      </c>
      <c r="C1168" s="37" t="s">
        <v>1384</v>
      </c>
      <c r="D1168" s="37" t="s">
        <v>1288</v>
      </c>
      <c r="E1168" s="37">
        <v>10</v>
      </c>
      <c r="F1168" s="37" t="s">
        <v>1385</v>
      </c>
      <c r="G1168" s="37" t="s">
        <v>145</v>
      </c>
      <c r="H1168" s="37" t="s">
        <v>265</v>
      </c>
      <c r="I1168" s="37" t="s">
        <v>37</v>
      </c>
      <c r="J1168" s="65">
        <v>420</v>
      </c>
      <c r="K1168" s="37" t="s">
        <v>1386</v>
      </c>
      <c r="L1168" s="37" t="s">
        <v>632</v>
      </c>
      <c r="M1168" s="37">
        <v>1</v>
      </c>
      <c r="N1168" s="37">
        <v>2187199</v>
      </c>
      <c r="O1168" s="37" t="s">
        <v>1387</v>
      </c>
      <c r="P1168" s="37" t="s">
        <v>107</v>
      </c>
      <c r="Q1168" s="60">
        <v>0</v>
      </c>
      <c r="R1168" s="60">
        <v>0</v>
      </c>
      <c r="S1168" s="60">
        <v>0</v>
      </c>
      <c r="T1168" s="37" t="s">
        <v>145</v>
      </c>
      <c r="U1168" s="37" t="s">
        <v>1328</v>
      </c>
      <c r="V1168" s="216" t="s">
        <v>218</v>
      </c>
      <c r="W1168" s="216" t="s">
        <v>219</v>
      </c>
      <c r="X1168" s="217"/>
    </row>
    <row r="1169" spans="1:24" ht="128.25" hidden="1">
      <c r="A1169" s="37" t="s">
        <v>386</v>
      </c>
      <c r="B1169" s="37" t="s">
        <v>1192</v>
      </c>
      <c r="C1169" s="37" t="s">
        <v>1256</v>
      </c>
      <c r="D1169" s="37" t="s">
        <v>1257</v>
      </c>
      <c r="E1169" s="37">
        <v>15</v>
      </c>
      <c r="F1169" s="37" t="s">
        <v>2545</v>
      </c>
      <c r="G1169" s="37" t="s">
        <v>35</v>
      </c>
      <c r="H1169" s="37" t="s">
        <v>265</v>
      </c>
      <c r="I1169" s="37" t="s">
        <v>37</v>
      </c>
      <c r="J1169" s="62">
        <v>360</v>
      </c>
      <c r="K1169" s="12" t="s">
        <v>1278</v>
      </c>
      <c r="L1169" s="201"/>
      <c r="M1169" s="37">
        <v>1</v>
      </c>
      <c r="N1169" s="37">
        <v>2112924</v>
      </c>
      <c r="O1169" s="37" t="s">
        <v>1279</v>
      </c>
      <c r="P1169" s="37" t="s">
        <v>162</v>
      </c>
      <c r="Q1169" s="60">
        <v>0</v>
      </c>
      <c r="R1169" s="60">
        <v>0</v>
      </c>
      <c r="S1169" s="60">
        <v>0</v>
      </c>
      <c r="T1169" s="37" t="s">
        <v>41</v>
      </c>
      <c r="U1169" s="112" t="s">
        <v>2470</v>
      </c>
      <c r="V1169" s="131" t="s">
        <v>42</v>
      </c>
      <c r="W1169" s="216" t="s">
        <v>43</v>
      </c>
      <c r="X1169" s="217"/>
    </row>
    <row r="1170" spans="1:24" ht="42.75" hidden="1">
      <c r="A1170" s="37" t="s">
        <v>386</v>
      </c>
      <c r="B1170" s="37" t="s">
        <v>1286</v>
      </c>
      <c r="C1170" s="37" t="s">
        <v>1403</v>
      </c>
      <c r="D1170" s="37" t="s">
        <v>1288</v>
      </c>
      <c r="E1170" s="37">
        <v>10</v>
      </c>
      <c r="F1170" s="37" t="s">
        <v>1404</v>
      </c>
      <c r="G1170" s="37" t="s">
        <v>145</v>
      </c>
      <c r="H1170" s="37" t="s">
        <v>36</v>
      </c>
      <c r="I1170" s="37" t="s">
        <v>37</v>
      </c>
      <c r="J1170" s="65">
        <v>120</v>
      </c>
      <c r="K1170" s="136">
        <v>44105</v>
      </c>
      <c r="L1170" s="37" t="s">
        <v>566</v>
      </c>
      <c r="M1170" s="37">
        <v>1</v>
      </c>
      <c r="N1170" s="37">
        <v>1491437</v>
      </c>
      <c r="O1170" s="37" t="s">
        <v>1405</v>
      </c>
      <c r="P1170" s="37" t="s">
        <v>162</v>
      </c>
      <c r="Q1170" s="60">
        <v>0</v>
      </c>
      <c r="R1170" s="60">
        <v>0</v>
      </c>
      <c r="S1170" s="60">
        <v>0</v>
      </c>
      <c r="T1170" s="37" t="s">
        <v>145</v>
      </c>
      <c r="U1170" s="37"/>
      <c r="V1170" s="216" t="s">
        <v>218</v>
      </c>
      <c r="W1170" s="216" t="s">
        <v>377</v>
      </c>
      <c r="X1170" s="217"/>
    </row>
    <row r="1171" spans="1:24" ht="128.25" hidden="1">
      <c r="A1171" s="37" t="s">
        <v>386</v>
      </c>
      <c r="B1171" s="37" t="s">
        <v>1192</v>
      </c>
      <c r="C1171" s="37" t="s">
        <v>1256</v>
      </c>
      <c r="D1171" s="37" t="s">
        <v>1257</v>
      </c>
      <c r="E1171" s="37">
        <v>15</v>
      </c>
      <c r="F1171" s="37" t="s">
        <v>1280</v>
      </c>
      <c r="G1171" s="37" t="s">
        <v>145</v>
      </c>
      <c r="H1171" s="37" t="s">
        <v>544</v>
      </c>
      <c r="I1171" s="37" t="s">
        <v>850</v>
      </c>
      <c r="J1171" s="62">
        <v>114</v>
      </c>
      <c r="K1171" s="12" t="s">
        <v>1281</v>
      </c>
      <c r="L1171" s="12" t="s">
        <v>147</v>
      </c>
      <c r="M1171" s="37">
        <v>1</v>
      </c>
      <c r="N1171" s="37">
        <v>1492173</v>
      </c>
      <c r="O1171" s="37" t="s">
        <v>1282</v>
      </c>
      <c r="P1171" s="37" t="s">
        <v>162</v>
      </c>
      <c r="Q1171" s="60">
        <v>0</v>
      </c>
      <c r="R1171" s="60">
        <v>0</v>
      </c>
      <c r="S1171" s="60">
        <v>0</v>
      </c>
      <c r="T1171" s="37" t="s">
        <v>145</v>
      </c>
      <c r="U1171" s="37"/>
      <c r="V1171" s="216" t="s">
        <v>218</v>
      </c>
      <c r="W1171" s="216" t="s">
        <v>219</v>
      </c>
      <c r="X1171" s="217"/>
    </row>
    <row r="1172" spans="1:24" ht="42.75" hidden="1">
      <c r="A1172" s="37" t="s">
        <v>386</v>
      </c>
      <c r="B1172" s="37" t="s">
        <v>1286</v>
      </c>
      <c r="C1172" s="37" t="s">
        <v>1329</v>
      </c>
      <c r="D1172" s="37" t="s">
        <v>1288</v>
      </c>
      <c r="E1172" s="37">
        <v>10</v>
      </c>
      <c r="F1172" s="37" t="s">
        <v>1339</v>
      </c>
      <c r="G1172" s="37" t="s">
        <v>145</v>
      </c>
      <c r="H1172" s="37" t="s">
        <v>36</v>
      </c>
      <c r="I1172" s="37" t="s">
        <v>37</v>
      </c>
      <c r="J1172" s="65">
        <v>360</v>
      </c>
      <c r="K1172" s="37" t="s">
        <v>1340</v>
      </c>
      <c r="L1172" s="37" t="s">
        <v>147</v>
      </c>
      <c r="M1172" s="37">
        <v>1</v>
      </c>
      <c r="N1172" s="37">
        <v>6537717</v>
      </c>
      <c r="O1172" s="37" t="s">
        <v>1341</v>
      </c>
      <c r="P1172" s="37" t="s">
        <v>162</v>
      </c>
      <c r="Q1172" s="60">
        <v>0</v>
      </c>
      <c r="R1172" s="60">
        <v>0</v>
      </c>
      <c r="S1172" s="60">
        <v>0</v>
      </c>
      <c r="T1172" s="37" t="s">
        <v>145</v>
      </c>
      <c r="U1172" s="37"/>
      <c r="V1172" s="216" t="s">
        <v>218</v>
      </c>
      <c r="W1172" s="216" t="s">
        <v>219</v>
      </c>
      <c r="X1172" s="217"/>
    </row>
    <row r="1173" spans="1:24" ht="42.75" hidden="1">
      <c r="A1173" s="37" t="s">
        <v>386</v>
      </c>
      <c r="B1173" s="37" t="s">
        <v>1286</v>
      </c>
      <c r="C1173" s="37" t="s">
        <v>1410</v>
      </c>
      <c r="D1173" s="37" t="s">
        <v>1288</v>
      </c>
      <c r="E1173" s="37">
        <v>10</v>
      </c>
      <c r="F1173" s="37" t="s">
        <v>1411</v>
      </c>
      <c r="G1173" s="37" t="s">
        <v>145</v>
      </c>
      <c r="H1173" s="37" t="s">
        <v>36</v>
      </c>
      <c r="I1173" s="37" t="s">
        <v>37</v>
      </c>
      <c r="J1173" s="65" t="s">
        <v>1295</v>
      </c>
      <c r="K1173" s="37" t="s">
        <v>1412</v>
      </c>
      <c r="L1173" s="37" t="s">
        <v>566</v>
      </c>
      <c r="M1173" s="37">
        <v>1</v>
      </c>
      <c r="N1173" s="238" t="s">
        <v>1413</v>
      </c>
      <c r="O1173" s="37" t="s">
        <v>1414</v>
      </c>
      <c r="P1173" s="37" t="s">
        <v>162</v>
      </c>
      <c r="Q1173" s="60">
        <v>0</v>
      </c>
      <c r="R1173" s="60">
        <v>0</v>
      </c>
      <c r="S1173" s="60">
        <v>0</v>
      </c>
      <c r="T1173" s="37" t="s">
        <v>145</v>
      </c>
      <c r="U1173" s="131"/>
      <c r="V1173" s="131" t="s">
        <v>235</v>
      </c>
      <c r="W1173" s="216" t="s">
        <v>236</v>
      </c>
      <c r="X1173" s="217"/>
    </row>
    <row r="1174" spans="1:24" ht="85.5" hidden="1">
      <c r="A1174" s="37" t="s">
        <v>386</v>
      </c>
      <c r="B1174" s="37" t="s">
        <v>386</v>
      </c>
      <c r="C1174" s="37" t="s">
        <v>386</v>
      </c>
      <c r="D1174" s="37" t="s">
        <v>362</v>
      </c>
      <c r="E1174" s="37">
        <v>10</v>
      </c>
      <c r="F1174" s="37" t="s">
        <v>402</v>
      </c>
      <c r="G1174" s="37" t="s">
        <v>35</v>
      </c>
      <c r="H1174" s="37" t="s">
        <v>36</v>
      </c>
      <c r="I1174" s="37" t="s">
        <v>46</v>
      </c>
      <c r="J1174" s="62">
        <v>120</v>
      </c>
      <c r="K1174" s="62" t="s">
        <v>403</v>
      </c>
      <c r="L1174" s="201"/>
      <c r="M1174" s="37">
        <v>1</v>
      </c>
      <c r="N1174" s="247">
        <v>1449388</v>
      </c>
      <c r="O1174" s="37" t="s">
        <v>404</v>
      </c>
      <c r="P1174" s="37" t="s">
        <v>397</v>
      </c>
      <c r="Q1174" s="60">
        <v>0</v>
      </c>
      <c r="R1174" s="60">
        <v>0</v>
      </c>
      <c r="S1174" s="60">
        <v>0</v>
      </c>
      <c r="T1174" s="37" t="s">
        <v>41</v>
      </c>
      <c r="U1174" s="37"/>
      <c r="V1174" s="216" t="s">
        <v>230</v>
      </c>
      <c r="W1174" s="216" t="s">
        <v>231</v>
      </c>
      <c r="X1174" s="215" t="s">
        <v>58</v>
      </c>
    </row>
    <row r="1175" spans="1:24" ht="114" hidden="1">
      <c r="A1175" s="37" t="s">
        <v>386</v>
      </c>
      <c r="B1175" s="37" t="s">
        <v>1192</v>
      </c>
      <c r="C1175" s="37" t="s">
        <v>1256</v>
      </c>
      <c r="D1175" s="37" t="s">
        <v>1194</v>
      </c>
      <c r="E1175" s="37">
        <v>15</v>
      </c>
      <c r="F1175" s="37" t="s">
        <v>528</v>
      </c>
      <c r="G1175" s="37" t="s">
        <v>145</v>
      </c>
      <c r="H1175" s="37" t="s">
        <v>36</v>
      </c>
      <c r="I1175" s="37" t="s">
        <v>37</v>
      </c>
      <c r="J1175" s="62">
        <v>30</v>
      </c>
      <c r="K1175" s="201">
        <v>2020</v>
      </c>
      <c r="L1175" s="201" t="s">
        <v>610</v>
      </c>
      <c r="M1175" s="37">
        <v>1</v>
      </c>
      <c r="N1175" s="37">
        <v>2919873</v>
      </c>
      <c r="O1175" s="37" t="s">
        <v>1283</v>
      </c>
      <c r="P1175" s="37" t="s">
        <v>268</v>
      </c>
      <c r="Q1175" s="60">
        <v>0</v>
      </c>
      <c r="R1175" s="60">
        <v>0</v>
      </c>
      <c r="S1175" s="60">
        <v>0</v>
      </c>
      <c r="T1175" s="37" t="s">
        <v>145</v>
      </c>
      <c r="U1175" s="131"/>
      <c r="V1175" s="221" t="s">
        <v>48</v>
      </c>
      <c r="W1175" s="131" t="s">
        <v>163</v>
      </c>
      <c r="X1175" s="217"/>
    </row>
    <row r="1176" spans="1:24" ht="42.75" hidden="1">
      <c r="A1176" s="37" t="s">
        <v>386</v>
      </c>
      <c r="B1176" s="37" t="s">
        <v>1286</v>
      </c>
      <c r="C1176" s="37" t="s">
        <v>1329</v>
      </c>
      <c r="D1176" s="37" t="s">
        <v>1288</v>
      </c>
      <c r="E1176" s="37">
        <v>10</v>
      </c>
      <c r="F1176" s="37" t="s">
        <v>1342</v>
      </c>
      <c r="G1176" s="37" t="s">
        <v>145</v>
      </c>
      <c r="H1176" s="37" t="s">
        <v>265</v>
      </c>
      <c r="I1176" s="37" t="s">
        <v>46</v>
      </c>
      <c r="J1176" s="65" t="s">
        <v>1343</v>
      </c>
      <c r="K1176" s="37" t="s">
        <v>1344</v>
      </c>
      <c r="L1176" s="37" t="s">
        <v>216</v>
      </c>
      <c r="M1176" s="37">
        <v>1</v>
      </c>
      <c r="N1176" s="238" t="s">
        <v>1345</v>
      </c>
      <c r="O1176" s="37" t="s">
        <v>1346</v>
      </c>
      <c r="P1176" s="37" t="s">
        <v>162</v>
      </c>
      <c r="Q1176" s="60">
        <v>0</v>
      </c>
      <c r="R1176" s="60">
        <v>0</v>
      </c>
      <c r="S1176" s="60">
        <v>0</v>
      </c>
      <c r="T1176" s="37" t="s">
        <v>145</v>
      </c>
      <c r="U1176" s="37"/>
      <c r="V1176" s="37"/>
      <c r="W1176" s="216" t="s">
        <v>1328</v>
      </c>
      <c r="X1176" s="217"/>
    </row>
    <row r="1177" spans="1:24" ht="71.25" hidden="1">
      <c r="A1177" s="37" t="s">
        <v>386</v>
      </c>
      <c r="B1177" s="37" t="s">
        <v>1286</v>
      </c>
      <c r="C1177" s="37" t="s">
        <v>1460</v>
      </c>
      <c r="D1177" s="37" t="s">
        <v>1312</v>
      </c>
      <c r="E1177" s="37">
        <v>10</v>
      </c>
      <c r="F1177" s="37" t="s">
        <v>1466</v>
      </c>
      <c r="G1177" s="37" t="s">
        <v>145</v>
      </c>
      <c r="H1177" s="37" t="s">
        <v>36</v>
      </c>
      <c r="I1177" s="37" t="s">
        <v>46</v>
      </c>
      <c r="J1177" s="65" t="s">
        <v>1455</v>
      </c>
      <c r="K1177" s="37" t="s">
        <v>1467</v>
      </c>
      <c r="L1177" s="37" t="s">
        <v>632</v>
      </c>
      <c r="M1177" s="37">
        <v>1</v>
      </c>
      <c r="N1177" s="238" t="s">
        <v>1468</v>
      </c>
      <c r="O1177" s="37" t="s">
        <v>1451</v>
      </c>
      <c r="P1177" s="37" t="s">
        <v>162</v>
      </c>
      <c r="Q1177" s="60">
        <v>0</v>
      </c>
      <c r="R1177" s="60">
        <v>0</v>
      </c>
      <c r="S1177" s="60">
        <v>0</v>
      </c>
      <c r="T1177" s="37" t="s">
        <v>145</v>
      </c>
      <c r="U1177" s="299"/>
      <c r="V1177" s="210" t="s">
        <v>48</v>
      </c>
      <c r="W1177" s="131" t="s">
        <v>274</v>
      </c>
      <c r="X1177" s="217"/>
    </row>
    <row r="1178" spans="1:24" ht="128.25" hidden="1">
      <c r="A1178" s="37" t="s">
        <v>386</v>
      </c>
      <c r="B1178" s="37" t="s">
        <v>1192</v>
      </c>
      <c r="C1178" s="37" t="s">
        <v>1192</v>
      </c>
      <c r="D1178" s="37" t="s">
        <v>1216</v>
      </c>
      <c r="E1178" s="37">
        <v>15</v>
      </c>
      <c r="F1178" s="37" t="s">
        <v>1241</v>
      </c>
      <c r="G1178" s="37" t="s">
        <v>145</v>
      </c>
      <c r="H1178" s="37" t="s">
        <v>36</v>
      </c>
      <c r="I1178" s="37" t="s">
        <v>46</v>
      </c>
      <c r="J1178" s="62">
        <v>120</v>
      </c>
      <c r="K1178" s="12" t="s">
        <v>1242</v>
      </c>
      <c r="L1178" s="12" t="s">
        <v>632</v>
      </c>
      <c r="M1178" s="37">
        <v>1</v>
      </c>
      <c r="N1178" s="37">
        <v>445195</v>
      </c>
      <c r="O1178" s="37" t="s">
        <v>1243</v>
      </c>
      <c r="P1178" s="37" t="s">
        <v>107</v>
      </c>
      <c r="Q1178" s="60">
        <v>0</v>
      </c>
      <c r="R1178" s="60">
        <v>0</v>
      </c>
      <c r="S1178" s="60">
        <v>0</v>
      </c>
      <c r="T1178" s="37" t="s">
        <v>145</v>
      </c>
      <c r="U1178" s="131"/>
      <c r="V1178" s="131" t="s">
        <v>48</v>
      </c>
      <c r="W1178" s="131" t="s">
        <v>69</v>
      </c>
      <c r="X1178" s="217"/>
    </row>
    <row r="1179" spans="1:24" ht="128.25" hidden="1">
      <c r="A1179" s="37" t="s">
        <v>386</v>
      </c>
      <c r="B1179" s="37" t="s">
        <v>1192</v>
      </c>
      <c r="C1179" s="37" t="s">
        <v>1193</v>
      </c>
      <c r="D1179" s="37" t="s">
        <v>1216</v>
      </c>
      <c r="E1179" s="37">
        <v>15</v>
      </c>
      <c r="F1179" s="37" t="s">
        <v>1217</v>
      </c>
      <c r="G1179" s="37" t="s">
        <v>35</v>
      </c>
      <c r="H1179" s="37" t="s">
        <v>36</v>
      </c>
      <c r="I1179" s="37" t="s">
        <v>46</v>
      </c>
      <c r="J1179" s="62">
        <v>20</v>
      </c>
      <c r="K1179" s="12">
        <v>2020</v>
      </c>
      <c r="L1179" s="201"/>
      <c r="M1179" s="37">
        <v>1</v>
      </c>
      <c r="N1179" s="37">
        <v>1492166</v>
      </c>
      <c r="O1179" s="37" t="s">
        <v>1211</v>
      </c>
      <c r="P1179" s="37" t="s">
        <v>162</v>
      </c>
      <c r="Q1179" s="60">
        <v>0</v>
      </c>
      <c r="R1179" s="60">
        <v>0</v>
      </c>
      <c r="S1179" s="60">
        <v>0</v>
      </c>
      <c r="T1179" s="37" t="s">
        <v>41</v>
      </c>
      <c r="U1179" s="131"/>
      <c r="V1179" s="131" t="s">
        <v>48</v>
      </c>
      <c r="W1179" s="131" t="s">
        <v>69</v>
      </c>
      <c r="X1179" s="219" t="s">
        <v>50</v>
      </c>
    </row>
    <row r="1180" spans="1:24" ht="128.25" hidden="1">
      <c r="A1180" s="37" t="s">
        <v>386</v>
      </c>
      <c r="B1180" s="37" t="s">
        <v>1192</v>
      </c>
      <c r="C1180" s="37" t="s">
        <v>1244</v>
      </c>
      <c r="D1180" s="37" t="s">
        <v>1216</v>
      </c>
      <c r="E1180" s="37">
        <v>15</v>
      </c>
      <c r="F1180" s="37" t="s">
        <v>1220</v>
      </c>
      <c r="G1180" s="37" t="s">
        <v>45</v>
      </c>
      <c r="H1180" s="37" t="s">
        <v>36</v>
      </c>
      <c r="I1180" s="37" t="s">
        <v>37</v>
      </c>
      <c r="J1180" s="62">
        <v>30</v>
      </c>
      <c r="K1180" s="12">
        <v>2020</v>
      </c>
      <c r="L1180" s="12"/>
      <c r="M1180" s="37">
        <v>1</v>
      </c>
      <c r="N1180" s="37" t="s">
        <v>1230</v>
      </c>
      <c r="O1180" s="37" t="s">
        <v>1230</v>
      </c>
      <c r="P1180" s="12" t="s">
        <v>162</v>
      </c>
      <c r="Q1180" s="60">
        <v>0</v>
      </c>
      <c r="R1180" s="60">
        <v>0</v>
      </c>
      <c r="S1180" s="60">
        <v>0</v>
      </c>
      <c r="T1180" s="37" t="s">
        <v>171</v>
      </c>
      <c r="U1180" s="131"/>
      <c r="V1180" s="131" t="s">
        <v>172</v>
      </c>
      <c r="W1180" s="131" t="s">
        <v>173</v>
      </c>
      <c r="X1180" s="219" t="s">
        <v>50</v>
      </c>
    </row>
    <row r="1181" spans="1:24" ht="128.25" hidden="1">
      <c r="A1181" s="37" t="s">
        <v>386</v>
      </c>
      <c r="B1181" s="37" t="s">
        <v>1192</v>
      </c>
      <c r="C1181" s="37" t="s">
        <v>1221</v>
      </c>
      <c r="D1181" s="37" t="s">
        <v>1216</v>
      </c>
      <c r="E1181" s="37">
        <v>15</v>
      </c>
      <c r="F1181" s="37" t="s">
        <v>1218</v>
      </c>
      <c r="G1181" s="37" t="s">
        <v>145</v>
      </c>
      <c r="H1181" s="37" t="s">
        <v>36</v>
      </c>
      <c r="I1181" s="37" t="s">
        <v>46</v>
      </c>
      <c r="J1181" s="62">
        <v>140</v>
      </c>
      <c r="K1181" s="12" t="s">
        <v>1234</v>
      </c>
      <c r="L1181" s="12" t="s">
        <v>356</v>
      </c>
      <c r="M1181" s="37">
        <v>1</v>
      </c>
      <c r="N1181" s="37">
        <v>1491172</v>
      </c>
      <c r="O1181" s="37" t="s">
        <v>1235</v>
      </c>
      <c r="P1181" s="37" t="s">
        <v>162</v>
      </c>
      <c r="Q1181" s="60">
        <v>0</v>
      </c>
      <c r="R1181" s="60">
        <v>0</v>
      </c>
      <c r="S1181" s="60">
        <v>0</v>
      </c>
      <c r="T1181" s="37" t="s">
        <v>145</v>
      </c>
      <c r="U1181" s="216" t="s">
        <v>2471</v>
      </c>
      <c r="V1181" s="220" t="s">
        <v>176</v>
      </c>
      <c r="W1181" s="216" t="s">
        <v>254</v>
      </c>
      <c r="X1181" s="219"/>
    </row>
    <row r="1182" spans="1:24" ht="85.5" hidden="1">
      <c r="A1182" s="37" t="s">
        <v>386</v>
      </c>
      <c r="B1182" s="37" t="s">
        <v>386</v>
      </c>
      <c r="C1182" s="37" t="s">
        <v>386</v>
      </c>
      <c r="D1182" s="37" t="s">
        <v>362</v>
      </c>
      <c r="E1182" s="37">
        <v>10</v>
      </c>
      <c r="F1182" s="37" t="s">
        <v>405</v>
      </c>
      <c r="G1182" s="37" t="s">
        <v>35</v>
      </c>
      <c r="H1182" s="37" t="s">
        <v>36</v>
      </c>
      <c r="I1182" s="37" t="s">
        <v>46</v>
      </c>
      <c r="J1182" s="62">
        <v>120</v>
      </c>
      <c r="K1182" s="62" t="s">
        <v>406</v>
      </c>
      <c r="L1182" s="201"/>
      <c r="M1182" s="37">
        <v>1</v>
      </c>
      <c r="N1182" s="247">
        <v>1449388</v>
      </c>
      <c r="O1182" s="37" t="s">
        <v>404</v>
      </c>
      <c r="P1182" s="37" t="s">
        <v>397</v>
      </c>
      <c r="Q1182" s="60">
        <v>0</v>
      </c>
      <c r="R1182" s="60">
        <v>0</v>
      </c>
      <c r="S1182" s="60">
        <v>0</v>
      </c>
      <c r="T1182" s="37" t="s">
        <v>41</v>
      </c>
      <c r="U1182" s="37"/>
      <c r="V1182" s="216" t="s">
        <v>218</v>
      </c>
      <c r="W1182" s="216" t="s">
        <v>398</v>
      </c>
      <c r="X1182" s="217"/>
    </row>
    <row r="1183" spans="1:24" ht="128.25" hidden="1">
      <c r="A1183" s="37" t="s">
        <v>386</v>
      </c>
      <c r="B1183" s="37" t="s">
        <v>1192</v>
      </c>
      <c r="C1183" s="37" t="s">
        <v>1193</v>
      </c>
      <c r="D1183" s="37" t="s">
        <v>1216</v>
      </c>
      <c r="E1183" s="37">
        <v>15</v>
      </c>
      <c r="F1183" s="37" t="s">
        <v>1218</v>
      </c>
      <c r="G1183" s="37" t="s">
        <v>35</v>
      </c>
      <c r="H1183" s="37" t="s">
        <v>36</v>
      </c>
      <c r="I1183" s="37" t="s">
        <v>46</v>
      </c>
      <c r="J1183" s="62">
        <v>50</v>
      </c>
      <c r="K1183" s="62">
        <v>2020</v>
      </c>
      <c r="L1183" s="201"/>
      <c r="M1183" s="37">
        <v>1</v>
      </c>
      <c r="N1183" s="37">
        <v>2438501</v>
      </c>
      <c r="O1183" s="37" t="s">
        <v>1200</v>
      </c>
      <c r="P1183" s="37" t="s">
        <v>162</v>
      </c>
      <c r="Q1183" s="60">
        <v>0</v>
      </c>
      <c r="R1183" s="60">
        <v>0</v>
      </c>
      <c r="S1183" s="60">
        <v>0</v>
      </c>
      <c r="T1183" s="37" t="s">
        <v>41</v>
      </c>
      <c r="U1183" s="37" t="s">
        <v>2381</v>
      </c>
      <c r="V1183" s="220" t="s">
        <v>176</v>
      </c>
      <c r="W1183" s="216" t="s">
        <v>254</v>
      </c>
      <c r="X1183" s="219" t="s">
        <v>50</v>
      </c>
    </row>
    <row r="1184" spans="1:24" ht="128.25" hidden="1">
      <c r="A1184" s="37" t="s">
        <v>386</v>
      </c>
      <c r="B1184" s="37" t="s">
        <v>1192</v>
      </c>
      <c r="C1184" s="37" t="s">
        <v>1221</v>
      </c>
      <c r="D1184" s="37" t="s">
        <v>1202</v>
      </c>
      <c r="E1184" s="37">
        <v>20</v>
      </c>
      <c r="F1184" s="37" t="s">
        <v>1236</v>
      </c>
      <c r="G1184" s="37" t="s">
        <v>35</v>
      </c>
      <c r="H1184" s="37" t="s">
        <v>310</v>
      </c>
      <c r="I1184" s="37" t="s">
        <v>37</v>
      </c>
      <c r="J1184" s="62">
        <v>32</v>
      </c>
      <c r="K1184" s="62" t="s">
        <v>1237</v>
      </c>
      <c r="L1184" s="201"/>
      <c r="M1184" s="37">
        <v>1</v>
      </c>
      <c r="N1184" s="37" t="s">
        <v>1230</v>
      </c>
      <c r="O1184" s="294" t="s">
        <v>1231</v>
      </c>
      <c r="P1184" s="37" t="s">
        <v>162</v>
      </c>
      <c r="Q1184" s="60">
        <v>3000</v>
      </c>
      <c r="R1184" s="60">
        <v>17400</v>
      </c>
      <c r="S1184" s="60">
        <v>20400</v>
      </c>
      <c r="T1184" s="37" t="s">
        <v>41</v>
      </c>
      <c r="U1184" s="37"/>
      <c r="V1184" s="131" t="s">
        <v>184</v>
      </c>
      <c r="W1184" s="131" t="s">
        <v>1226</v>
      </c>
      <c r="X1184" s="217"/>
    </row>
    <row r="1185" spans="1:24" ht="71.25" hidden="1">
      <c r="A1185" s="37" t="s">
        <v>386</v>
      </c>
      <c r="B1185" s="37" t="s">
        <v>1286</v>
      </c>
      <c r="C1185" s="37" t="s">
        <v>1352</v>
      </c>
      <c r="D1185" s="37" t="s">
        <v>1312</v>
      </c>
      <c r="E1185" s="37">
        <v>10</v>
      </c>
      <c r="F1185" s="37" t="s">
        <v>1361</v>
      </c>
      <c r="G1185" s="37" t="s">
        <v>145</v>
      </c>
      <c r="H1185" s="37" t="s">
        <v>36</v>
      </c>
      <c r="I1185" s="37" t="s">
        <v>46</v>
      </c>
      <c r="J1185" s="62">
        <v>125</v>
      </c>
      <c r="K1185" s="62">
        <v>44013</v>
      </c>
      <c r="L1185" s="201" t="s">
        <v>152</v>
      </c>
      <c r="M1185" s="37">
        <v>1</v>
      </c>
      <c r="N1185" s="238" t="s">
        <v>1362</v>
      </c>
      <c r="O1185" s="37" t="s">
        <v>1363</v>
      </c>
      <c r="P1185" s="37" t="s">
        <v>40</v>
      </c>
      <c r="Q1185" s="60">
        <v>0</v>
      </c>
      <c r="R1185" s="60">
        <v>0</v>
      </c>
      <c r="S1185" s="60">
        <v>0</v>
      </c>
      <c r="T1185" s="37" t="s">
        <v>145</v>
      </c>
      <c r="U1185" s="37" t="s">
        <v>2381</v>
      </c>
      <c r="V1185" s="220" t="s">
        <v>176</v>
      </c>
      <c r="W1185" s="216" t="s">
        <v>254</v>
      </c>
      <c r="X1185" s="219" t="s">
        <v>50</v>
      </c>
    </row>
    <row r="1186" spans="1:24" ht="85.5" hidden="1">
      <c r="A1186" s="37" t="s">
        <v>386</v>
      </c>
      <c r="B1186" s="37" t="s">
        <v>386</v>
      </c>
      <c r="C1186" s="37" t="s">
        <v>386</v>
      </c>
      <c r="D1186" s="37" t="s">
        <v>362</v>
      </c>
      <c r="E1186" s="37">
        <v>10</v>
      </c>
      <c r="F1186" s="37" t="s">
        <v>407</v>
      </c>
      <c r="G1186" s="37" t="s">
        <v>35</v>
      </c>
      <c r="H1186" s="37" t="s">
        <v>36</v>
      </c>
      <c r="I1186" s="37" t="s">
        <v>46</v>
      </c>
      <c r="J1186" s="62">
        <v>120</v>
      </c>
      <c r="K1186" s="62" t="s">
        <v>408</v>
      </c>
      <c r="L1186" s="201"/>
      <c r="M1186" s="37">
        <v>1</v>
      </c>
      <c r="N1186" s="247">
        <v>1449388</v>
      </c>
      <c r="O1186" s="37" t="s">
        <v>404</v>
      </c>
      <c r="P1186" s="37" t="s">
        <v>397</v>
      </c>
      <c r="Q1186" s="60">
        <v>0</v>
      </c>
      <c r="R1186" s="60">
        <v>0</v>
      </c>
      <c r="S1186" s="60">
        <v>0</v>
      </c>
      <c r="T1186" s="37" t="s">
        <v>41</v>
      </c>
      <c r="U1186" s="37"/>
      <c r="V1186" s="131" t="s">
        <v>148</v>
      </c>
      <c r="W1186" s="216" t="s">
        <v>149</v>
      </c>
      <c r="X1186" s="217"/>
    </row>
    <row r="1187" spans="1:24" ht="71.25" hidden="1">
      <c r="A1187" s="37" t="s">
        <v>386</v>
      </c>
      <c r="B1187" s="37" t="s">
        <v>1286</v>
      </c>
      <c r="C1187" s="37" t="s">
        <v>1406</v>
      </c>
      <c r="D1187" s="37" t="s">
        <v>1312</v>
      </c>
      <c r="E1187" s="37">
        <v>10</v>
      </c>
      <c r="F1187" s="37" t="s">
        <v>407</v>
      </c>
      <c r="G1187" s="37" t="s">
        <v>145</v>
      </c>
      <c r="H1187" s="37" t="s">
        <v>36</v>
      </c>
      <c r="I1187" s="37" t="s">
        <v>46</v>
      </c>
      <c r="J1187" s="62" t="s">
        <v>1407</v>
      </c>
      <c r="K1187" s="62" t="s">
        <v>992</v>
      </c>
      <c r="L1187" s="201" t="s">
        <v>408</v>
      </c>
      <c r="M1187" s="37">
        <v>1</v>
      </c>
      <c r="N1187" s="37">
        <v>2198716</v>
      </c>
      <c r="O1187" s="37" t="s">
        <v>1408</v>
      </c>
      <c r="P1187" s="37" t="s">
        <v>1409</v>
      </c>
      <c r="Q1187" s="60">
        <v>0</v>
      </c>
      <c r="R1187" s="60">
        <v>0</v>
      </c>
      <c r="S1187" s="60">
        <v>0</v>
      </c>
      <c r="T1187" s="37" t="s">
        <v>145</v>
      </c>
      <c r="U1187" s="37"/>
      <c r="V1187" s="131" t="s">
        <v>148</v>
      </c>
      <c r="W1187" s="216" t="s">
        <v>149</v>
      </c>
      <c r="X1187" s="217"/>
    </row>
    <row r="1188" spans="1:24" ht="85.5" hidden="1">
      <c r="A1188" s="37" t="s">
        <v>386</v>
      </c>
      <c r="B1188" s="37" t="s">
        <v>386</v>
      </c>
      <c r="C1188" s="37" t="s">
        <v>386</v>
      </c>
      <c r="D1188" s="37" t="s">
        <v>362</v>
      </c>
      <c r="E1188" s="37">
        <v>10</v>
      </c>
      <c r="F1188" s="37" t="s">
        <v>409</v>
      </c>
      <c r="G1188" s="37" t="s">
        <v>35</v>
      </c>
      <c r="H1188" s="37" t="s">
        <v>36</v>
      </c>
      <c r="I1188" s="37" t="s">
        <v>37</v>
      </c>
      <c r="J1188" s="62">
        <v>35</v>
      </c>
      <c r="K1188" s="62" t="s">
        <v>403</v>
      </c>
      <c r="L1188" s="201"/>
      <c r="M1188" s="37">
        <v>1</v>
      </c>
      <c r="N1188" s="247">
        <v>1449388</v>
      </c>
      <c r="O1188" s="37" t="s">
        <v>404</v>
      </c>
      <c r="P1188" s="37" t="s">
        <v>397</v>
      </c>
      <c r="Q1188" s="60">
        <v>6500</v>
      </c>
      <c r="R1188" s="60">
        <v>10400</v>
      </c>
      <c r="S1188" s="60">
        <v>16900</v>
      </c>
      <c r="T1188" s="37" t="s">
        <v>41</v>
      </c>
      <c r="U1188" s="37"/>
      <c r="V1188" s="216" t="s">
        <v>218</v>
      </c>
      <c r="W1188" s="216" t="s">
        <v>377</v>
      </c>
      <c r="X1188" s="217"/>
    </row>
    <row r="1189" spans="1:24" ht="128.25" hidden="1">
      <c r="A1189" s="37" t="s">
        <v>386</v>
      </c>
      <c r="B1189" s="37" t="s">
        <v>1286</v>
      </c>
      <c r="C1189" s="37" t="s">
        <v>1503</v>
      </c>
      <c r="D1189" s="37" t="s">
        <v>1508</v>
      </c>
      <c r="E1189" s="37">
        <v>12</v>
      </c>
      <c r="F1189" s="37" t="s">
        <v>1509</v>
      </c>
      <c r="G1189" s="37" t="s">
        <v>145</v>
      </c>
      <c r="H1189" s="37" t="s">
        <v>36</v>
      </c>
      <c r="I1189" s="37" t="s">
        <v>46</v>
      </c>
      <c r="J1189" s="65" t="s">
        <v>1510</v>
      </c>
      <c r="K1189" s="37" t="s">
        <v>1511</v>
      </c>
      <c r="L1189" s="37" t="s">
        <v>759</v>
      </c>
      <c r="M1189" s="37">
        <v>1</v>
      </c>
      <c r="N1189" s="238" t="s">
        <v>1512</v>
      </c>
      <c r="O1189" s="37" t="s">
        <v>1513</v>
      </c>
      <c r="P1189" s="37" t="s">
        <v>268</v>
      </c>
      <c r="Q1189" s="60">
        <v>0</v>
      </c>
      <c r="R1189" s="60">
        <v>0</v>
      </c>
      <c r="S1189" s="60">
        <v>0</v>
      </c>
      <c r="T1189" s="37" t="s">
        <v>145</v>
      </c>
      <c r="U1189" s="37"/>
      <c r="V1189" s="37" t="s">
        <v>42</v>
      </c>
      <c r="W1189" s="216" t="s">
        <v>1029</v>
      </c>
      <c r="X1189" s="217"/>
    </row>
    <row r="1190" spans="1:24" ht="128.25" hidden="1">
      <c r="A1190" s="37" t="s">
        <v>386</v>
      </c>
      <c r="B1190" s="37" t="s">
        <v>1192</v>
      </c>
      <c r="C1190" s="37" t="s">
        <v>1244</v>
      </c>
      <c r="D1190" s="37" t="s">
        <v>1216</v>
      </c>
      <c r="E1190" s="37">
        <v>15</v>
      </c>
      <c r="F1190" s="37" t="s">
        <v>1220</v>
      </c>
      <c r="G1190" s="37" t="s">
        <v>45</v>
      </c>
      <c r="H1190" s="37" t="s">
        <v>36</v>
      </c>
      <c r="I1190" s="37" t="s">
        <v>37</v>
      </c>
      <c r="J1190" s="62">
        <v>30</v>
      </c>
      <c r="K1190" s="12">
        <v>2020</v>
      </c>
      <c r="L1190" s="201"/>
      <c r="M1190" s="37">
        <v>1</v>
      </c>
      <c r="N1190" s="37" t="s">
        <v>1230</v>
      </c>
      <c r="O1190" s="37" t="s">
        <v>1230</v>
      </c>
      <c r="P1190" s="12" t="s">
        <v>162</v>
      </c>
      <c r="Q1190" s="60">
        <v>0</v>
      </c>
      <c r="R1190" s="60">
        <v>0</v>
      </c>
      <c r="S1190" s="60">
        <v>0</v>
      </c>
      <c r="T1190" s="37" t="s">
        <v>171</v>
      </c>
      <c r="U1190" s="131"/>
      <c r="V1190" s="131" t="s">
        <v>172</v>
      </c>
      <c r="W1190" s="131" t="s">
        <v>173</v>
      </c>
      <c r="X1190" s="219" t="s">
        <v>50</v>
      </c>
    </row>
    <row r="1191" spans="1:24" ht="128.25" hidden="1">
      <c r="A1191" s="37" t="s">
        <v>386</v>
      </c>
      <c r="B1191" s="37" t="s">
        <v>1192</v>
      </c>
      <c r="C1191" s="37" t="s">
        <v>1244</v>
      </c>
      <c r="D1191" s="37" t="s">
        <v>1216</v>
      </c>
      <c r="E1191" s="37">
        <v>15</v>
      </c>
      <c r="F1191" s="37" t="s">
        <v>1220</v>
      </c>
      <c r="G1191" s="37" t="s">
        <v>45</v>
      </c>
      <c r="H1191" s="37" t="s">
        <v>36</v>
      </c>
      <c r="I1191" s="37" t="s">
        <v>37</v>
      </c>
      <c r="J1191" s="62">
        <v>30</v>
      </c>
      <c r="K1191" s="12">
        <v>2020</v>
      </c>
      <c r="L1191" s="201"/>
      <c r="M1191" s="37">
        <v>1</v>
      </c>
      <c r="N1191" s="37" t="s">
        <v>1230</v>
      </c>
      <c r="O1191" s="37" t="s">
        <v>1230</v>
      </c>
      <c r="P1191" s="12" t="s">
        <v>162</v>
      </c>
      <c r="Q1191" s="60">
        <v>0</v>
      </c>
      <c r="R1191" s="60">
        <v>0</v>
      </c>
      <c r="S1191" s="60">
        <v>0</v>
      </c>
      <c r="T1191" s="37" t="s">
        <v>171</v>
      </c>
      <c r="U1191" s="131"/>
      <c r="V1191" s="131" t="s">
        <v>172</v>
      </c>
      <c r="W1191" s="131" t="s">
        <v>173</v>
      </c>
      <c r="X1191" s="219" t="s">
        <v>50</v>
      </c>
    </row>
    <row r="1192" spans="1:24" ht="114" hidden="1">
      <c r="A1192" s="37" t="s">
        <v>386</v>
      </c>
      <c r="B1192" s="37" t="s">
        <v>1192</v>
      </c>
      <c r="C1192" s="37" t="s">
        <v>1244</v>
      </c>
      <c r="D1192" s="37" t="s">
        <v>1194</v>
      </c>
      <c r="E1192" s="37">
        <v>15</v>
      </c>
      <c r="F1192" s="37" t="s">
        <v>44</v>
      </c>
      <c r="G1192" s="37" t="s">
        <v>45</v>
      </c>
      <c r="H1192" s="37" t="s">
        <v>36</v>
      </c>
      <c r="I1192" s="37" t="s">
        <v>37</v>
      </c>
      <c r="J1192" s="62">
        <v>30</v>
      </c>
      <c r="K1192" s="12">
        <v>2020</v>
      </c>
      <c r="L1192" s="201"/>
      <c r="M1192" s="37">
        <v>5</v>
      </c>
      <c r="N1192" s="37" t="s">
        <v>1230</v>
      </c>
      <c r="O1192" s="37" t="s">
        <v>1230</v>
      </c>
      <c r="P1192" s="12" t="s">
        <v>247</v>
      </c>
      <c r="Q1192" s="60">
        <v>0</v>
      </c>
      <c r="R1192" s="60">
        <v>0</v>
      </c>
      <c r="S1192" s="60">
        <v>0</v>
      </c>
      <c r="T1192" s="37" t="s">
        <v>41</v>
      </c>
      <c r="U1192" s="131" t="s">
        <v>2267</v>
      </c>
      <c r="V1192" s="131" t="s">
        <v>48</v>
      </c>
      <c r="W1192" s="131" t="s">
        <v>49</v>
      </c>
      <c r="X1192" s="219" t="s">
        <v>50</v>
      </c>
    </row>
    <row r="1193" spans="1:24" ht="128.25" hidden="1">
      <c r="A1193" s="37" t="s">
        <v>386</v>
      </c>
      <c r="B1193" s="37" t="s">
        <v>1192</v>
      </c>
      <c r="C1193" s="37" t="s">
        <v>1244</v>
      </c>
      <c r="D1193" s="37" t="s">
        <v>1202</v>
      </c>
      <c r="E1193" s="37">
        <v>20</v>
      </c>
      <c r="F1193" s="37" t="s">
        <v>1245</v>
      </c>
      <c r="G1193" s="37" t="s">
        <v>35</v>
      </c>
      <c r="H1193" s="37" t="s">
        <v>310</v>
      </c>
      <c r="I1193" s="37" t="s">
        <v>37</v>
      </c>
      <c r="J1193" s="62">
        <v>24</v>
      </c>
      <c r="K1193" s="12" t="s">
        <v>1246</v>
      </c>
      <c r="L1193" s="201"/>
      <c r="M1193" s="37">
        <v>1</v>
      </c>
      <c r="N1193" s="37" t="s">
        <v>1230</v>
      </c>
      <c r="O1193" s="37" t="s">
        <v>1230</v>
      </c>
      <c r="P1193" s="37" t="s">
        <v>162</v>
      </c>
      <c r="Q1193" s="60">
        <v>3000</v>
      </c>
      <c r="R1193" s="60">
        <v>16000</v>
      </c>
      <c r="S1193" s="60">
        <v>19000</v>
      </c>
      <c r="T1193" s="37" t="s">
        <v>41</v>
      </c>
      <c r="U1193" s="37"/>
      <c r="V1193" s="210" t="s">
        <v>1036</v>
      </c>
      <c r="W1193" s="216" t="s">
        <v>1247</v>
      </c>
      <c r="X1193" s="217"/>
    </row>
    <row r="1194" spans="1:24" ht="128.25" hidden="1">
      <c r="A1194" s="12" t="s">
        <v>386</v>
      </c>
      <c r="B1194" s="12" t="s">
        <v>1192</v>
      </c>
      <c r="C1194" s="12" t="s">
        <v>1244</v>
      </c>
      <c r="D1194" s="12" t="s">
        <v>1202</v>
      </c>
      <c r="E1194" s="12">
        <v>20</v>
      </c>
      <c r="F1194" s="12" t="s">
        <v>394</v>
      </c>
      <c r="G1194" s="12" t="s">
        <v>35</v>
      </c>
      <c r="H1194" s="12" t="s">
        <v>310</v>
      </c>
      <c r="I1194" s="12" t="s">
        <v>37</v>
      </c>
      <c r="J1194" s="62">
        <v>48</v>
      </c>
      <c r="K1194" s="12" t="s">
        <v>1206</v>
      </c>
      <c r="L1194" s="201"/>
      <c r="M1194" s="12">
        <v>1</v>
      </c>
      <c r="N1194" s="12">
        <v>1568221</v>
      </c>
      <c r="O1194" s="12" t="s">
        <v>1248</v>
      </c>
      <c r="P1194" s="12" t="s">
        <v>162</v>
      </c>
      <c r="Q1194" s="64">
        <v>3580</v>
      </c>
      <c r="R1194" s="64">
        <v>20200</v>
      </c>
      <c r="S1194" s="64">
        <v>23780</v>
      </c>
      <c r="T1194" s="12" t="s">
        <v>41</v>
      </c>
      <c r="U1194" s="12"/>
      <c r="V1194" s="216" t="s">
        <v>218</v>
      </c>
      <c r="W1194" s="216" t="s">
        <v>398</v>
      </c>
      <c r="X1194" s="217"/>
    </row>
    <row r="1195" spans="1:24" ht="85.5" hidden="1">
      <c r="A1195" s="56" t="s">
        <v>386</v>
      </c>
      <c r="B1195" s="56" t="s">
        <v>1192</v>
      </c>
      <c r="C1195" s="56" t="s">
        <v>1244</v>
      </c>
      <c r="D1195" s="56" t="s">
        <v>1209</v>
      </c>
      <c r="E1195" s="56">
        <v>20</v>
      </c>
      <c r="F1195" s="56" t="s">
        <v>1249</v>
      </c>
      <c r="G1195" s="56" t="s">
        <v>35</v>
      </c>
      <c r="H1195" s="56" t="s">
        <v>310</v>
      </c>
      <c r="I1195" s="37" t="s">
        <v>37</v>
      </c>
      <c r="J1195" s="62">
        <v>32</v>
      </c>
      <c r="K1195" s="12" t="s">
        <v>1250</v>
      </c>
      <c r="L1195" s="201"/>
      <c r="M1195" s="56">
        <v>1</v>
      </c>
      <c r="N1195" s="56" t="s">
        <v>1230</v>
      </c>
      <c r="O1195" s="56" t="s">
        <v>1230</v>
      </c>
      <c r="P1195" s="56" t="s">
        <v>162</v>
      </c>
      <c r="Q1195" s="146">
        <v>3000</v>
      </c>
      <c r="R1195" s="60">
        <v>2500</v>
      </c>
      <c r="S1195" s="146">
        <v>5500</v>
      </c>
      <c r="T1195" s="56" t="s">
        <v>41</v>
      </c>
      <c r="U1195" s="56"/>
      <c r="V1195" s="131" t="s">
        <v>184</v>
      </c>
      <c r="W1195" s="216" t="s">
        <v>1251</v>
      </c>
      <c r="X1195" s="217"/>
    </row>
    <row r="1196" spans="1:24" ht="128.25" hidden="1">
      <c r="A1196" s="12" t="s">
        <v>386</v>
      </c>
      <c r="B1196" s="12" t="s">
        <v>1192</v>
      </c>
      <c r="C1196" s="12" t="s">
        <v>1244</v>
      </c>
      <c r="D1196" s="12" t="s">
        <v>1216</v>
      </c>
      <c r="E1196" s="12">
        <v>15</v>
      </c>
      <c r="F1196" s="12" t="s">
        <v>1252</v>
      </c>
      <c r="G1196" s="12" t="s">
        <v>145</v>
      </c>
      <c r="H1196" s="12" t="s">
        <v>36</v>
      </c>
      <c r="I1196" s="12" t="s">
        <v>46</v>
      </c>
      <c r="J1196" s="12">
        <v>90</v>
      </c>
      <c r="K1196" s="12" t="s">
        <v>1253</v>
      </c>
      <c r="L1196" s="201" t="s">
        <v>566</v>
      </c>
      <c r="M1196" s="12">
        <v>1</v>
      </c>
      <c r="N1196" s="12">
        <v>1568170</v>
      </c>
      <c r="O1196" s="12" t="s">
        <v>1254</v>
      </c>
      <c r="P1196" s="12" t="s">
        <v>1255</v>
      </c>
      <c r="Q1196" s="64">
        <v>0</v>
      </c>
      <c r="R1196" s="64">
        <v>0</v>
      </c>
      <c r="S1196" s="64">
        <v>0</v>
      </c>
      <c r="T1196" s="12" t="s">
        <v>145</v>
      </c>
      <c r="U1196" s="248"/>
      <c r="V1196" s="131" t="s">
        <v>48</v>
      </c>
      <c r="W1196" s="131" t="s">
        <v>69</v>
      </c>
      <c r="X1196" s="217"/>
    </row>
    <row r="1197" spans="1:24" ht="85.5" hidden="1">
      <c r="A1197" s="37" t="s">
        <v>386</v>
      </c>
      <c r="B1197" s="37" t="s">
        <v>1192</v>
      </c>
      <c r="C1197" s="37" t="s">
        <v>1193</v>
      </c>
      <c r="D1197" s="37" t="s">
        <v>1209</v>
      </c>
      <c r="E1197" s="37">
        <v>20</v>
      </c>
      <c r="F1197" s="37" t="s">
        <v>1219</v>
      </c>
      <c r="G1197" s="37" t="s">
        <v>35</v>
      </c>
      <c r="H1197" s="37" t="s">
        <v>36</v>
      </c>
      <c r="I1197" s="37" t="s">
        <v>46</v>
      </c>
      <c r="J1197" s="62">
        <v>40</v>
      </c>
      <c r="K1197" s="12">
        <v>2020</v>
      </c>
      <c r="L1197" s="201"/>
      <c r="M1197" s="37">
        <v>1</v>
      </c>
      <c r="N1197" s="37">
        <v>1493499</v>
      </c>
      <c r="O1197" s="37" t="s">
        <v>1205</v>
      </c>
      <c r="P1197" s="37" t="s">
        <v>162</v>
      </c>
      <c r="Q1197" s="60">
        <v>0</v>
      </c>
      <c r="R1197" s="60">
        <v>0</v>
      </c>
      <c r="S1197" s="60">
        <v>0</v>
      </c>
      <c r="T1197" s="37" t="s">
        <v>41</v>
      </c>
      <c r="U1197" s="37" t="s">
        <v>2465</v>
      </c>
      <c r="V1197" s="131" t="s">
        <v>184</v>
      </c>
      <c r="W1197" s="216" t="s">
        <v>542</v>
      </c>
      <c r="X1197" s="217"/>
    </row>
    <row r="1198" spans="1:24" ht="42.75" hidden="1">
      <c r="A1198" s="37" t="s">
        <v>386</v>
      </c>
      <c r="B1198" s="37" t="s">
        <v>1286</v>
      </c>
      <c r="C1198" s="37" t="s">
        <v>1460</v>
      </c>
      <c r="D1198" s="37" t="s">
        <v>1288</v>
      </c>
      <c r="E1198" s="37">
        <v>10</v>
      </c>
      <c r="F1198" s="37" t="s">
        <v>1469</v>
      </c>
      <c r="G1198" s="37" t="s">
        <v>145</v>
      </c>
      <c r="H1198" s="37" t="s">
        <v>36</v>
      </c>
      <c r="I1198" s="37" t="s">
        <v>46</v>
      </c>
      <c r="J1198" s="65" t="s">
        <v>1407</v>
      </c>
      <c r="K1198" s="37" t="s">
        <v>1470</v>
      </c>
      <c r="L1198" s="201" t="s">
        <v>152</v>
      </c>
      <c r="M1198" s="37">
        <v>1</v>
      </c>
      <c r="N1198" s="37">
        <v>2090959</v>
      </c>
      <c r="O1198" s="37" t="s">
        <v>1471</v>
      </c>
      <c r="P1198" s="37" t="s">
        <v>268</v>
      </c>
      <c r="Q1198" s="60">
        <v>0</v>
      </c>
      <c r="R1198" s="60">
        <v>0</v>
      </c>
      <c r="S1198" s="60">
        <v>0</v>
      </c>
      <c r="T1198" s="37" t="s">
        <v>145</v>
      </c>
      <c r="U1198" s="37"/>
      <c r="V1198" s="131" t="s">
        <v>184</v>
      </c>
      <c r="W1198" s="216" t="s">
        <v>1083</v>
      </c>
      <c r="X1198" s="217"/>
    </row>
    <row r="1199" spans="1:24" ht="85.5" hidden="1">
      <c r="A1199" s="37" t="s">
        <v>386</v>
      </c>
      <c r="B1199" s="37" t="s">
        <v>386</v>
      </c>
      <c r="C1199" s="37" t="s">
        <v>386</v>
      </c>
      <c r="D1199" s="37" t="s">
        <v>362</v>
      </c>
      <c r="E1199" s="37">
        <v>10</v>
      </c>
      <c r="F1199" s="37" t="s">
        <v>410</v>
      </c>
      <c r="G1199" s="37" t="s">
        <v>35</v>
      </c>
      <c r="H1199" s="37" t="s">
        <v>36</v>
      </c>
      <c r="I1199" s="37" t="s">
        <v>37</v>
      </c>
      <c r="J1199" s="62">
        <v>32</v>
      </c>
      <c r="K1199" s="12">
        <v>2020</v>
      </c>
      <c r="L1199" s="201"/>
      <c r="M1199" s="37">
        <v>1</v>
      </c>
      <c r="N1199" s="37">
        <v>1568431</v>
      </c>
      <c r="O1199" s="37" t="s">
        <v>411</v>
      </c>
      <c r="P1199" s="37" t="s">
        <v>412</v>
      </c>
      <c r="Q1199" s="60">
        <v>0</v>
      </c>
      <c r="R1199" s="60">
        <v>0</v>
      </c>
      <c r="S1199" s="60">
        <v>0</v>
      </c>
      <c r="T1199" s="37" t="s">
        <v>235</v>
      </c>
      <c r="U1199" s="37"/>
      <c r="V1199" s="131" t="s">
        <v>235</v>
      </c>
      <c r="W1199" s="216" t="s">
        <v>236</v>
      </c>
      <c r="X1199" s="217"/>
    </row>
    <row r="1200" spans="1:24" ht="42.75" hidden="1">
      <c r="A1200" s="37" t="s">
        <v>386</v>
      </c>
      <c r="B1200" s="37" t="s">
        <v>1286</v>
      </c>
      <c r="C1200" s="37" t="s">
        <v>1392</v>
      </c>
      <c r="D1200" s="37" t="s">
        <v>1288</v>
      </c>
      <c r="E1200" s="37">
        <v>10</v>
      </c>
      <c r="F1200" s="37" t="s">
        <v>410</v>
      </c>
      <c r="G1200" s="37" t="s">
        <v>145</v>
      </c>
      <c r="H1200" s="37" t="s">
        <v>36</v>
      </c>
      <c r="I1200" s="37" t="s">
        <v>37</v>
      </c>
      <c r="J1200" s="65">
        <v>360</v>
      </c>
      <c r="K1200" s="37" t="s">
        <v>1393</v>
      </c>
      <c r="L1200" s="37" t="s">
        <v>566</v>
      </c>
      <c r="M1200" s="37">
        <v>1</v>
      </c>
      <c r="N1200" s="238" t="s">
        <v>1394</v>
      </c>
      <c r="O1200" s="37" t="s">
        <v>1395</v>
      </c>
      <c r="P1200" s="37" t="s">
        <v>1396</v>
      </c>
      <c r="Q1200" s="60">
        <v>0</v>
      </c>
      <c r="R1200" s="60">
        <v>0</v>
      </c>
      <c r="S1200" s="60">
        <v>0</v>
      </c>
      <c r="T1200" s="37" t="s">
        <v>145</v>
      </c>
      <c r="U1200" s="37"/>
      <c r="V1200" s="131" t="s">
        <v>235</v>
      </c>
      <c r="W1200" s="216" t="s">
        <v>236</v>
      </c>
      <c r="X1200" s="217"/>
    </row>
    <row r="1201" spans="1:24" ht="42.75" hidden="1">
      <c r="A1201" s="37" t="s">
        <v>386</v>
      </c>
      <c r="B1201" s="37" t="s">
        <v>1286</v>
      </c>
      <c r="C1201" s="37" t="s">
        <v>1472</v>
      </c>
      <c r="D1201" s="37" t="s">
        <v>1288</v>
      </c>
      <c r="E1201" s="37">
        <v>10</v>
      </c>
      <c r="F1201" s="37" t="s">
        <v>1473</v>
      </c>
      <c r="G1201" s="37" t="s">
        <v>145</v>
      </c>
      <c r="H1201" s="37" t="s">
        <v>36</v>
      </c>
      <c r="I1201" s="37" t="s">
        <v>37</v>
      </c>
      <c r="J1201" s="65">
        <v>360</v>
      </c>
      <c r="K1201" s="37" t="s">
        <v>1474</v>
      </c>
      <c r="L1201" s="37" t="s">
        <v>566</v>
      </c>
      <c r="M1201" s="37">
        <v>1</v>
      </c>
      <c r="N1201" s="37">
        <v>1568430</v>
      </c>
      <c r="O1201" s="37" t="s">
        <v>1475</v>
      </c>
      <c r="P1201" s="37" t="s">
        <v>162</v>
      </c>
      <c r="Q1201" s="60">
        <v>0</v>
      </c>
      <c r="R1201" s="60">
        <v>0</v>
      </c>
      <c r="S1201" s="60">
        <v>0</v>
      </c>
      <c r="T1201" s="37" t="s">
        <v>145</v>
      </c>
      <c r="U1201" s="37"/>
      <c r="V1201" s="131" t="s">
        <v>235</v>
      </c>
      <c r="W1201" s="216" t="s">
        <v>236</v>
      </c>
      <c r="X1201" s="217"/>
    </row>
    <row r="1202" spans="1:24" ht="128.25" hidden="1">
      <c r="A1202" s="37" t="s">
        <v>386</v>
      </c>
      <c r="B1202" s="37" t="s">
        <v>1192</v>
      </c>
      <c r="C1202" s="37" t="s">
        <v>1193</v>
      </c>
      <c r="D1202" s="37" t="s">
        <v>1216</v>
      </c>
      <c r="E1202" s="37">
        <v>15</v>
      </c>
      <c r="F1202" s="37" t="s">
        <v>366</v>
      </c>
      <c r="G1202" s="37" t="s">
        <v>45</v>
      </c>
      <c r="H1202" s="37" t="s">
        <v>36</v>
      </c>
      <c r="I1202" s="37" t="s">
        <v>37</v>
      </c>
      <c r="J1202" s="62">
        <v>40</v>
      </c>
      <c r="K1202" s="12">
        <v>2020</v>
      </c>
      <c r="L1202" s="201"/>
      <c r="M1202" s="37">
        <v>1</v>
      </c>
      <c r="N1202" s="37">
        <v>2266767</v>
      </c>
      <c r="O1202" s="37" t="s">
        <v>1195</v>
      </c>
      <c r="P1202" s="12" t="s">
        <v>40</v>
      </c>
      <c r="Q1202" s="60">
        <v>0</v>
      </c>
      <c r="R1202" s="60">
        <v>0</v>
      </c>
      <c r="S1202" s="60">
        <v>0</v>
      </c>
      <c r="T1202" s="37" t="s">
        <v>41</v>
      </c>
      <c r="U1202" s="37" t="s">
        <v>2381</v>
      </c>
      <c r="V1202" s="131" t="s">
        <v>176</v>
      </c>
      <c r="W1202" s="131" t="s">
        <v>368</v>
      </c>
      <c r="X1202" s="219" t="s">
        <v>50</v>
      </c>
    </row>
    <row r="1203" spans="1:24" ht="42.75" hidden="1">
      <c r="A1203" s="37" t="s">
        <v>386</v>
      </c>
      <c r="B1203" s="37" t="s">
        <v>1286</v>
      </c>
      <c r="C1203" s="37" t="s">
        <v>1287</v>
      </c>
      <c r="D1203" s="37" t="s">
        <v>1288</v>
      </c>
      <c r="E1203" s="37">
        <v>10</v>
      </c>
      <c r="F1203" s="37" t="s">
        <v>1289</v>
      </c>
      <c r="G1203" s="37" t="s">
        <v>145</v>
      </c>
      <c r="H1203" s="37" t="s">
        <v>36</v>
      </c>
      <c r="I1203" s="37" t="s">
        <v>37</v>
      </c>
      <c r="J1203" s="65" t="s">
        <v>1290</v>
      </c>
      <c r="K1203" s="37" t="s">
        <v>1291</v>
      </c>
      <c r="L1203" s="201" t="s">
        <v>356</v>
      </c>
      <c r="M1203" s="37">
        <v>1</v>
      </c>
      <c r="N1203" s="238" t="s">
        <v>1292</v>
      </c>
      <c r="O1203" s="37" t="s">
        <v>1293</v>
      </c>
      <c r="P1203" s="37" t="s">
        <v>162</v>
      </c>
      <c r="Q1203" s="60">
        <v>0</v>
      </c>
      <c r="R1203" s="60">
        <v>0</v>
      </c>
      <c r="S1203" s="60">
        <v>0</v>
      </c>
      <c r="T1203" s="37" t="s">
        <v>145</v>
      </c>
      <c r="U1203" s="37"/>
      <c r="V1203" s="131" t="s">
        <v>235</v>
      </c>
      <c r="W1203" s="216" t="s">
        <v>236</v>
      </c>
      <c r="X1203" s="217"/>
    </row>
    <row r="1204" spans="1:24" ht="85.5" hidden="1">
      <c r="A1204" s="37" t="s">
        <v>386</v>
      </c>
      <c r="B1204" s="37" t="s">
        <v>386</v>
      </c>
      <c r="C1204" s="37" t="s">
        <v>386</v>
      </c>
      <c r="D1204" s="37" t="s">
        <v>362</v>
      </c>
      <c r="E1204" s="37">
        <v>10</v>
      </c>
      <c r="F1204" s="37" t="s">
        <v>413</v>
      </c>
      <c r="G1204" s="37" t="s">
        <v>35</v>
      </c>
      <c r="H1204" s="37" t="s">
        <v>36</v>
      </c>
      <c r="I1204" s="37" t="s">
        <v>46</v>
      </c>
      <c r="J1204" s="62">
        <v>120</v>
      </c>
      <c r="K1204" s="12" t="s">
        <v>414</v>
      </c>
      <c r="L1204" s="201"/>
      <c r="M1204" s="37">
        <v>1</v>
      </c>
      <c r="N1204" s="247">
        <v>1449388</v>
      </c>
      <c r="O1204" s="37" t="s">
        <v>404</v>
      </c>
      <c r="P1204" s="37" t="s">
        <v>412</v>
      </c>
      <c r="Q1204" s="60">
        <v>0</v>
      </c>
      <c r="R1204" s="60">
        <v>0</v>
      </c>
      <c r="S1204" s="60">
        <v>0</v>
      </c>
      <c r="T1204" s="37" t="s">
        <v>41</v>
      </c>
      <c r="U1204" s="37"/>
      <c r="V1204" s="131" t="s">
        <v>148</v>
      </c>
      <c r="W1204" s="131" t="s">
        <v>157</v>
      </c>
      <c r="X1204" s="217"/>
    </row>
    <row r="1205" spans="1:24" ht="42.75" hidden="1">
      <c r="A1205" s="37" t="s">
        <v>386</v>
      </c>
      <c r="B1205" s="37" t="s">
        <v>1286</v>
      </c>
      <c r="C1205" s="37" t="s">
        <v>1368</v>
      </c>
      <c r="D1205" s="37" t="s">
        <v>1288</v>
      </c>
      <c r="E1205" s="37">
        <v>10</v>
      </c>
      <c r="F1205" s="37" t="s">
        <v>1369</v>
      </c>
      <c r="G1205" s="37" t="s">
        <v>145</v>
      </c>
      <c r="H1205" s="37" t="s">
        <v>154</v>
      </c>
      <c r="I1205" s="37" t="s">
        <v>37</v>
      </c>
      <c r="J1205" s="65">
        <v>360</v>
      </c>
      <c r="K1205" s="37" t="s">
        <v>1370</v>
      </c>
      <c r="L1205" s="37" t="s">
        <v>272</v>
      </c>
      <c r="M1205" s="37">
        <v>1</v>
      </c>
      <c r="N1205" s="238" t="s">
        <v>1371</v>
      </c>
      <c r="O1205" s="37" t="s">
        <v>1372</v>
      </c>
      <c r="P1205" s="37" t="s">
        <v>162</v>
      </c>
      <c r="Q1205" s="60">
        <v>0</v>
      </c>
      <c r="R1205" s="60">
        <v>0</v>
      </c>
      <c r="S1205" s="60">
        <v>0</v>
      </c>
      <c r="T1205" s="37" t="s">
        <v>145</v>
      </c>
      <c r="U1205" s="37"/>
      <c r="V1205" s="37"/>
      <c r="W1205" s="216" t="s">
        <v>1328</v>
      </c>
      <c r="X1205" s="217"/>
    </row>
    <row r="1206" spans="1:24" ht="71.25" hidden="1">
      <c r="A1206" s="37" t="s">
        <v>386</v>
      </c>
      <c r="B1206" s="37" t="s">
        <v>1286</v>
      </c>
      <c r="C1206" s="37" t="s">
        <v>1482</v>
      </c>
      <c r="D1206" s="37" t="s">
        <v>1288</v>
      </c>
      <c r="E1206" s="37">
        <v>10</v>
      </c>
      <c r="F1206" s="37" t="s">
        <v>1483</v>
      </c>
      <c r="G1206" s="37" t="s">
        <v>145</v>
      </c>
      <c r="H1206" s="37" t="s">
        <v>154</v>
      </c>
      <c r="I1206" s="37" t="s">
        <v>37</v>
      </c>
      <c r="J1206" s="65" t="s">
        <v>1484</v>
      </c>
      <c r="K1206" s="37" t="s">
        <v>1485</v>
      </c>
      <c r="L1206" s="37" t="s">
        <v>636</v>
      </c>
      <c r="M1206" s="37">
        <v>1</v>
      </c>
      <c r="N1206" s="238" t="s">
        <v>1486</v>
      </c>
      <c r="O1206" s="37" t="s">
        <v>1487</v>
      </c>
      <c r="P1206" s="37" t="s">
        <v>162</v>
      </c>
      <c r="Q1206" s="60">
        <v>0</v>
      </c>
      <c r="R1206" s="60">
        <v>0</v>
      </c>
      <c r="S1206" s="60">
        <v>0</v>
      </c>
      <c r="T1206" s="37" t="s">
        <v>145</v>
      </c>
      <c r="U1206" s="37"/>
      <c r="V1206" s="37" t="s">
        <v>148</v>
      </c>
      <c r="W1206" s="216" t="s">
        <v>1328</v>
      </c>
      <c r="X1206" s="217"/>
    </row>
    <row r="1207" spans="1:24" ht="42.75" hidden="1">
      <c r="A1207" s="37" t="s">
        <v>386</v>
      </c>
      <c r="B1207" s="37" t="s">
        <v>1286</v>
      </c>
      <c r="C1207" s="37" t="s">
        <v>1287</v>
      </c>
      <c r="D1207" s="37" t="s">
        <v>1288</v>
      </c>
      <c r="E1207" s="37">
        <v>10</v>
      </c>
      <c r="F1207" s="37" t="s">
        <v>1294</v>
      </c>
      <c r="G1207" s="37" t="s">
        <v>145</v>
      </c>
      <c r="H1207" s="37" t="s">
        <v>36</v>
      </c>
      <c r="I1207" s="37" t="s">
        <v>37</v>
      </c>
      <c r="J1207" s="65" t="s">
        <v>1295</v>
      </c>
      <c r="K1207" s="37" t="s">
        <v>1296</v>
      </c>
      <c r="L1207" s="37" t="s">
        <v>216</v>
      </c>
      <c r="M1207" s="37">
        <v>1</v>
      </c>
      <c r="N1207" s="238" t="s">
        <v>1297</v>
      </c>
      <c r="O1207" s="37" t="s">
        <v>1298</v>
      </c>
      <c r="P1207" s="37" t="s">
        <v>162</v>
      </c>
      <c r="Q1207" s="60">
        <v>0</v>
      </c>
      <c r="R1207" s="60">
        <v>0</v>
      </c>
      <c r="S1207" s="60">
        <v>0</v>
      </c>
      <c r="T1207" s="37" t="s">
        <v>145</v>
      </c>
      <c r="U1207" s="131"/>
      <c r="V1207" s="131" t="s">
        <v>235</v>
      </c>
      <c r="W1207" s="216" t="s">
        <v>236</v>
      </c>
      <c r="X1207" s="217"/>
    </row>
    <row r="1208" spans="1:24" ht="60" hidden="1">
      <c r="A1208" s="37" t="s">
        <v>386</v>
      </c>
      <c r="B1208" s="37" t="s">
        <v>1286</v>
      </c>
      <c r="C1208" s="37" t="s">
        <v>1397</v>
      </c>
      <c r="D1208" s="37" t="s">
        <v>1288</v>
      </c>
      <c r="E1208" s="37">
        <v>10</v>
      </c>
      <c r="F1208" s="37" t="s">
        <v>1398</v>
      </c>
      <c r="G1208" s="37" t="s">
        <v>145</v>
      </c>
      <c r="H1208" s="37" t="s">
        <v>36</v>
      </c>
      <c r="I1208" s="37" t="s">
        <v>37</v>
      </c>
      <c r="J1208" s="65">
        <v>360</v>
      </c>
      <c r="K1208" s="37" t="s">
        <v>1399</v>
      </c>
      <c r="L1208" s="37" t="s">
        <v>152</v>
      </c>
      <c r="M1208" s="37">
        <v>1</v>
      </c>
      <c r="N1208" s="238" t="s">
        <v>1400</v>
      </c>
      <c r="O1208" s="37" t="s">
        <v>1401</v>
      </c>
      <c r="P1208" s="37" t="s">
        <v>1402</v>
      </c>
      <c r="Q1208" s="60">
        <v>0</v>
      </c>
      <c r="R1208" s="60">
        <v>0</v>
      </c>
      <c r="S1208" s="60">
        <v>0</v>
      </c>
      <c r="T1208" s="37" t="s">
        <v>145</v>
      </c>
      <c r="U1208" s="131" t="s">
        <v>2543</v>
      </c>
      <c r="V1208" s="131" t="s">
        <v>235</v>
      </c>
      <c r="W1208" s="216" t="s">
        <v>236</v>
      </c>
      <c r="X1208" s="217"/>
    </row>
    <row r="1209" spans="1:24" ht="60" hidden="1">
      <c r="A1209" s="37" t="s">
        <v>386</v>
      </c>
      <c r="B1209" s="37" t="s">
        <v>1286</v>
      </c>
      <c r="C1209" s="37" t="s">
        <v>1476</v>
      </c>
      <c r="D1209" s="37" t="s">
        <v>1288</v>
      </c>
      <c r="E1209" s="37">
        <v>10</v>
      </c>
      <c r="F1209" s="37" t="s">
        <v>1398</v>
      </c>
      <c r="G1209" s="37" t="s">
        <v>145</v>
      </c>
      <c r="H1209" s="37" t="s">
        <v>36</v>
      </c>
      <c r="I1209" s="37" t="s">
        <v>37</v>
      </c>
      <c r="J1209" s="65">
        <v>120</v>
      </c>
      <c r="K1209" s="37" t="s">
        <v>1412</v>
      </c>
      <c r="L1209" s="37" t="s">
        <v>566</v>
      </c>
      <c r="M1209" s="37">
        <v>1</v>
      </c>
      <c r="N1209" s="37">
        <v>2372982</v>
      </c>
      <c r="O1209" s="37" t="s">
        <v>1477</v>
      </c>
      <c r="P1209" s="37" t="s">
        <v>162</v>
      </c>
      <c r="Q1209" s="60">
        <v>0</v>
      </c>
      <c r="R1209" s="60">
        <v>0</v>
      </c>
      <c r="S1209" s="60">
        <v>0</v>
      </c>
      <c r="T1209" s="37" t="s">
        <v>145</v>
      </c>
      <c r="U1209" s="131" t="s">
        <v>2543</v>
      </c>
      <c r="V1209" s="131" t="s">
        <v>235</v>
      </c>
      <c r="W1209" s="216" t="s">
        <v>236</v>
      </c>
      <c r="X1209" s="217"/>
    </row>
    <row r="1210" spans="1:24" ht="114" hidden="1">
      <c r="A1210" s="37" t="s">
        <v>386</v>
      </c>
      <c r="B1210" s="37" t="s">
        <v>1286</v>
      </c>
      <c r="C1210" s="37" t="s">
        <v>1433</v>
      </c>
      <c r="D1210" s="37" t="s">
        <v>1441</v>
      </c>
      <c r="E1210" s="37">
        <v>15</v>
      </c>
      <c r="F1210" s="37" t="s">
        <v>391</v>
      </c>
      <c r="G1210" s="37" t="s">
        <v>45</v>
      </c>
      <c r="H1210" s="37" t="s">
        <v>36</v>
      </c>
      <c r="I1210" s="37" t="s">
        <v>46</v>
      </c>
      <c r="J1210" s="65">
        <v>40</v>
      </c>
      <c r="K1210" s="37" t="s">
        <v>1442</v>
      </c>
      <c r="L1210" s="201"/>
      <c r="M1210" s="37">
        <v>1</v>
      </c>
      <c r="N1210" s="238" t="s">
        <v>1436</v>
      </c>
      <c r="O1210" s="37" t="s">
        <v>1437</v>
      </c>
      <c r="P1210" s="37" t="s">
        <v>598</v>
      </c>
      <c r="Q1210" s="60">
        <v>700</v>
      </c>
      <c r="R1210" s="60">
        <v>0</v>
      </c>
      <c r="S1210" s="60">
        <v>1750</v>
      </c>
      <c r="T1210" s="37" t="s">
        <v>41</v>
      </c>
      <c r="U1210" s="37"/>
      <c r="V1210" s="131" t="s">
        <v>48</v>
      </c>
      <c r="W1210" s="216" t="s">
        <v>392</v>
      </c>
      <c r="X1210" s="219" t="s">
        <v>50</v>
      </c>
    </row>
    <row r="1211" spans="1:24" ht="128.25" hidden="1">
      <c r="A1211" s="37" t="s">
        <v>386</v>
      </c>
      <c r="B1211" s="37" t="s">
        <v>1192</v>
      </c>
      <c r="C1211" s="37" t="s">
        <v>1193</v>
      </c>
      <c r="D1211" s="37" t="s">
        <v>1216</v>
      </c>
      <c r="E1211" s="37">
        <v>15</v>
      </c>
      <c r="F1211" s="37" t="s">
        <v>1220</v>
      </c>
      <c r="G1211" s="37" t="s">
        <v>45</v>
      </c>
      <c r="H1211" s="37" t="s">
        <v>36</v>
      </c>
      <c r="I1211" s="37" t="s">
        <v>37</v>
      </c>
      <c r="J1211" s="62">
        <v>60</v>
      </c>
      <c r="K1211" s="12">
        <v>2020</v>
      </c>
      <c r="L1211" s="201"/>
      <c r="M1211" s="37">
        <v>1</v>
      </c>
      <c r="N1211" s="37">
        <v>2438501</v>
      </c>
      <c r="O1211" s="37" t="s">
        <v>1200</v>
      </c>
      <c r="P1211" s="12" t="s">
        <v>162</v>
      </c>
      <c r="Q1211" s="60">
        <v>0</v>
      </c>
      <c r="R1211" s="60">
        <v>0</v>
      </c>
      <c r="S1211" s="60">
        <v>0</v>
      </c>
      <c r="T1211" s="37" t="s">
        <v>171</v>
      </c>
      <c r="U1211" s="37"/>
      <c r="V1211" s="131" t="s">
        <v>172</v>
      </c>
      <c r="W1211" s="131" t="s">
        <v>173</v>
      </c>
      <c r="X1211" s="219" t="s">
        <v>50</v>
      </c>
    </row>
    <row r="1212" spans="1:24" ht="71.25" hidden="1">
      <c r="A1212" s="37" t="s">
        <v>386</v>
      </c>
      <c r="B1212" s="37" t="s">
        <v>1286</v>
      </c>
      <c r="C1212" s="37" t="s">
        <v>1311</v>
      </c>
      <c r="D1212" s="37" t="s">
        <v>1312</v>
      </c>
      <c r="E1212" s="37">
        <v>10</v>
      </c>
      <c r="F1212" s="37" t="s">
        <v>1313</v>
      </c>
      <c r="G1212" s="37" t="s">
        <v>145</v>
      </c>
      <c r="H1212" s="37" t="s">
        <v>36</v>
      </c>
      <c r="I1212" s="37" t="s">
        <v>46</v>
      </c>
      <c r="J1212" s="65" t="s">
        <v>1314</v>
      </c>
      <c r="K1212" s="37" t="s">
        <v>1315</v>
      </c>
      <c r="L1212" s="201" t="s">
        <v>152</v>
      </c>
      <c r="M1212" s="37">
        <v>1</v>
      </c>
      <c r="N1212" s="238" t="s">
        <v>1316</v>
      </c>
      <c r="O1212" s="37" t="s">
        <v>1317</v>
      </c>
      <c r="P1212" s="37" t="s">
        <v>1318</v>
      </c>
      <c r="Q1212" s="60">
        <v>0</v>
      </c>
      <c r="R1212" s="60">
        <v>0</v>
      </c>
      <c r="S1212" s="60">
        <v>0</v>
      </c>
      <c r="T1212" s="37" t="s">
        <v>145</v>
      </c>
      <c r="U1212" s="37"/>
      <c r="V1212" s="131" t="s">
        <v>148</v>
      </c>
      <c r="W1212" s="216" t="s">
        <v>149</v>
      </c>
      <c r="X1212" s="217"/>
    </row>
    <row r="1213" spans="1:24" ht="85.5" hidden="1">
      <c r="A1213" s="37" t="s">
        <v>386</v>
      </c>
      <c r="B1213" s="37" t="s">
        <v>386</v>
      </c>
      <c r="C1213" s="37" t="s">
        <v>386</v>
      </c>
      <c r="D1213" s="37" t="s">
        <v>362</v>
      </c>
      <c r="E1213" s="37">
        <v>10</v>
      </c>
      <c r="F1213" s="37" t="s">
        <v>415</v>
      </c>
      <c r="G1213" s="37" t="s">
        <v>35</v>
      </c>
      <c r="H1213" s="37" t="s">
        <v>36</v>
      </c>
      <c r="I1213" s="37" t="s">
        <v>46</v>
      </c>
      <c r="J1213" s="37">
        <v>120</v>
      </c>
      <c r="K1213" s="37" t="s">
        <v>416</v>
      </c>
      <c r="L1213" s="201"/>
      <c r="M1213" s="37">
        <v>1</v>
      </c>
      <c r="N1213" s="247">
        <v>1449388</v>
      </c>
      <c r="O1213" s="37" t="s">
        <v>404</v>
      </c>
      <c r="P1213" s="37" t="s">
        <v>412</v>
      </c>
      <c r="Q1213" s="60">
        <v>0</v>
      </c>
      <c r="R1213" s="60">
        <v>0</v>
      </c>
      <c r="S1213" s="60">
        <v>0</v>
      </c>
      <c r="T1213" s="37" t="s">
        <v>41</v>
      </c>
      <c r="U1213" s="37"/>
      <c r="V1213" s="131" t="s">
        <v>243</v>
      </c>
      <c r="W1213" s="216" t="s">
        <v>244</v>
      </c>
      <c r="X1213" s="217"/>
    </row>
    <row r="1214" spans="1:24" ht="57" hidden="1">
      <c r="A1214" s="37" t="s">
        <v>386</v>
      </c>
      <c r="B1214" s="37" t="s">
        <v>1286</v>
      </c>
      <c r="C1214" s="37" t="s">
        <v>1476</v>
      </c>
      <c r="D1214" s="37" t="s">
        <v>1288</v>
      </c>
      <c r="E1214" s="37">
        <v>10</v>
      </c>
      <c r="F1214" s="37" t="s">
        <v>1478</v>
      </c>
      <c r="G1214" s="37" t="s">
        <v>145</v>
      </c>
      <c r="H1214" s="37" t="s">
        <v>36</v>
      </c>
      <c r="I1214" s="37" t="s">
        <v>37</v>
      </c>
      <c r="J1214" s="65" t="s">
        <v>1295</v>
      </c>
      <c r="K1214" s="37" t="s">
        <v>559</v>
      </c>
      <c r="L1214" s="37" t="s">
        <v>147</v>
      </c>
      <c r="M1214" s="37">
        <v>1</v>
      </c>
      <c r="N1214" s="238" t="s">
        <v>1479</v>
      </c>
      <c r="O1214" s="37" t="s">
        <v>1480</v>
      </c>
      <c r="P1214" s="37" t="s">
        <v>162</v>
      </c>
      <c r="Q1214" s="60">
        <v>0</v>
      </c>
      <c r="R1214" s="60">
        <v>0</v>
      </c>
      <c r="S1214" s="60">
        <v>0</v>
      </c>
      <c r="T1214" s="37" t="s">
        <v>145</v>
      </c>
      <c r="U1214" s="37"/>
      <c r="V1214" s="210" t="s">
        <v>1036</v>
      </c>
      <c r="W1214" s="216" t="s">
        <v>1481</v>
      </c>
      <c r="X1214" s="217"/>
    </row>
    <row r="1215" spans="1:24" ht="42.75" hidden="1">
      <c r="A1215" s="37" t="s">
        <v>386</v>
      </c>
      <c r="B1215" s="37" t="s">
        <v>1286</v>
      </c>
      <c r="C1215" s="37" t="s">
        <v>1482</v>
      </c>
      <c r="D1215" s="37" t="s">
        <v>1288</v>
      </c>
      <c r="E1215" s="37">
        <v>10</v>
      </c>
      <c r="F1215" s="37" t="s">
        <v>1488</v>
      </c>
      <c r="G1215" s="37" t="s">
        <v>145</v>
      </c>
      <c r="H1215" s="37" t="s">
        <v>36</v>
      </c>
      <c r="I1215" s="37" t="s">
        <v>46</v>
      </c>
      <c r="J1215" s="65">
        <v>120</v>
      </c>
      <c r="K1215" s="37" t="s">
        <v>1489</v>
      </c>
      <c r="L1215" s="37" t="s">
        <v>385</v>
      </c>
      <c r="M1215" s="37">
        <v>1</v>
      </c>
      <c r="N1215" s="238" t="s">
        <v>1490</v>
      </c>
      <c r="O1215" s="37" t="s">
        <v>1491</v>
      </c>
      <c r="P1215" s="37" t="s">
        <v>162</v>
      </c>
      <c r="Q1215" s="60">
        <v>0</v>
      </c>
      <c r="R1215" s="60">
        <v>0</v>
      </c>
      <c r="S1215" s="60">
        <v>0</v>
      </c>
      <c r="T1215" s="37" t="s">
        <v>145</v>
      </c>
      <c r="U1215" s="37"/>
      <c r="V1215" s="131" t="s">
        <v>63</v>
      </c>
      <c r="W1215" s="216" t="s">
        <v>64</v>
      </c>
      <c r="X1215" s="217"/>
    </row>
    <row r="1216" spans="1:24" ht="99.75" hidden="1">
      <c r="A1216" s="37" t="s">
        <v>386</v>
      </c>
      <c r="B1216" s="37" t="s">
        <v>1286</v>
      </c>
      <c r="C1216" s="37" t="s">
        <v>1352</v>
      </c>
      <c r="D1216" s="37" t="s">
        <v>1312</v>
      </c>
      <c r="E1216" s="37">
        <v>10</v>
      </c>
      <c r="F1216" s="37" t="s">
        <v>1364</v>
      </c>
      <c r="G1216" s="37" t="s">
        <v>145</v>
      </c>
      <c r="H1216" s="37" t="s">
        <v>36</v>
      </c>
      <c r="I1216" s="37" t="s">
        <v>46</v>
      </c>
      <c r="J1216" s="65" t="s">
        <v>1295</v>
      </c>
      <c r="K1216" s="37" t="s">
        <v>1365</v>
      </c>
      <c r="L1216" s="37" t="s">
        <v>759</v>
      </c>
      <c r="M1216" s="37">
        <v>1</v>
      </c>
      <c r="N1216" s="238" t="s">
        <v>1366</v>
      </c>
      <c r="O1216" s="37" t="s">
        <v>1367</v>
      </c>
      <c r="P1216" s="37" t="s">
        <v>162</v>
      </c>
      <c r="Q1216" s="60">
        <v>0</v>
      </c>
      <c r="R1216" s="60">
        <v>0</v>
      </c>
      <c r="S1216" s="60">
        <v>0</v>
      </c>
      <c r="T1216" s="37" t="s">
        <v>145</v>
      </c>
      <c r="U1216" s="37" t="s">
        <v>2544</v>
      </c>
      <c r="V1216" s="131" t="s">
        <v>63</v>
      </c>
      <c r="W1216" s="216" t="s">
        <v>64</v>
      </c>
      <c r="X1216" s="217"/>
    </row>
    <row r="1217" spans="1:24" ht="42.75" hidden="1">
      <c r="A1217" s="37" t="s">
        <v>386</v>
      </c>
      <c r="B1217" s="37" t="s">
        <v>1286</v>
      </c>
      <c r="C1217" s="37" t="s">
        <v>1433</v>
      </c>
      <c r="D1217" s="37" t="s">
        <v>1288</v>
      </c>
      <c r="E1217" s="37">
        <v>10</v>
      </c>
      <c r="F1217" s="37" t="s">
        <v>1443</v>
      </c>
      <c r="G1217" s="37" t="s">
        <v>145</v>
      </c>
      <c r="H1217" s="37" t="s">
        <v>36</v>
      </c>
      <c r="I1217" s="37" t="s">
        <v>37</v>
      </c>
      <c r="J1217" s="65" t="s">
        <v>1407</v>
      </c>
      <c r="K1217" s="37" t="s">
        <v>1365</v>
      </c>
      <c r="L1217" s="37" t="s">
        <v>759</v>
      </c>
      <c r="M1217" s="37">
        <v>1</v>
      </c>
      <c r="N1217" s="238" t="s">
        <v>1444</v>
      </c>
      <c r="O1217" s="37" t="s">
        <v>1440</v>
      </c>
      <c r="P1217" s="37" t="s">
        <v>40</v>
      </c>
      <c r="Q1217" s="60">
        <v>0</v>
      </c>
      <c r="R1217" s="60">
        <v>0</v>
      </c>
      <c r="S1217" s="60">
        <v>0</v>
      </c>
      <c r="T1217" s="37" t="s">
        <v>145</v>
      </c>
      <c r="U1217" s="37"/>
      <c r="V1217" s="37" t="s">
        <v>42</v>
      </c>
      <c r="W1217" s="216" t="s">
        <v>1029</v>
      </c>
      <c r="X1217" s="217"/>
    </row>
    <row r="1218" spans="1:24" ht="42.75" hidden="1">
      <c r="A1218" s="37" t="s">
        <v>386</v>
      </c>
      <c r="B1218" s="37" t="s">
        <v>1286</v>
      </c>
      <c r="C1218" s="37" t="s">
        <v>1430</v>
      </c>
      <c r="D1218" s="37" t="s">
        <v>1288</v>
      </c>
      <c r="E1218" s="37">
        <v>10</v>
      </c>
      <c r="F1218" s="37" t="s">
        <v>1431</v>
      </c>
      <c r="G1218" s="37" t="s">
        <v>145</v>
      </c>
      <c r="H1218" s="37" t="s">
        <v>36</v>
      </c>
      <c r="I1218" s="37" t="s">
        <v>37</v>
      </c>
      <c r="J1218" s="65">
        <v>180</v>
      </c>
      <c r="K1218" s="37" t="s">
        <v>1296</v>
      </c>
      <c r="L1218" s="37" t="s">
        <v>216</v>
      </c>
      <c r="M1218" s="37">
        <v>1</v>
      </c>
      <c r="N1218" s="37">
        <v>1492728</v>
      </c>
      <c r="O1218" s="37" t="s">
        <v>1432</v>
      </c>
      <c r="P1218" s="37" t="s">
        <v>162</v>
      </c>
      <c r="Q1218" s="60">
        <v>0</v>
      </c>
      <c r="R1218" s="60">
        <v>0</v>
      </c>
      <c r="S1218" s="60">
        <v>0</v>
      </c>
      <c r="T1218" s="37" t="s">
        <v>145</v>
      </c>
      <c r="U1218" s="37"/>
      <c r="V1218" s="131" t="s">
        <v>235</v>
      </c>
      <c r="W1218" s="216" t="s">
        <v>236</v>
      </c>
      <c r="X1218" s="217"/>
    </row>
    <row r="1219" spans="1:24" ht="85.5" hidden="1">
      <c r="A1219" s="37" t="s">
        <v>386</v>
      </c>
      <c r="B1219" s="37" t="s">
        <v>386</v>
      </c>
      <c r="C1219" s="37" t="s">
        <v>386</v>
      </c>
      <c r="D1219" s="37" t="s">
        <v>362</v>
      </c>
      <c r="E1219" s="37">
        <v>10</v>
      </c>
      <c r="F1219" s="37" t="s">
        <v>417</v>
      </c>
      <c r="G1219" s="37" t="s">
        <v>35</v>
      </c>
      <c r="H1219" s="37" t="s">
        <v>418</v>
      </c>
      <c r="I1219" s="37" t="s">
        <v>37</v>
      </c>
      <c r="J1219" s="65">
        <v>24</v>
      </c>
      <c r="K1219" s="12" t="s">
        <v>419</v>
      </c>
      <c r="L1219" s="201"/>
      <c r="M1219" s="37">
        <v>1</v>
      </c>
      <c r="N1219" s="37">
        <v>2326887</v>
      </c>
      <c r="O1219" s="37" t="s">
        <v>420</v>
      </c>
      <c r="P1219" s="37" t="s">
        <v>412</v>
      </c>
      <c r="Q1219" s="60">
        <v>6636</v>
      </c>
      <c r="R1219" s="60">
        <v>11800</v>
      </c>
      <c r="S1219" s="60">
        <v>18436</v>
      </c>
      <c r="T1219" s="37" t="s">
        <v>41</v>
      </c>
      <c r="U1219" s="37"/>
      <c r="V1219" s="216" t="s">
        <v>218</v>
      </c>
      <c r="W1219" s="216" t="s">
        <v>377</v>
      </c>
      <c r="X1219" s="217"/>
    </row>
    <row r="1220" spans="1:24" ht="42.75" hidden="1">
      <c r="A1220" s="37" t="s">
        <v>386</v>
      </c>
      <c r="B1220" s="37" t="s">
        <v>1286</v>
      </c>
      <c r="C1220" s="37" t="s">
        <v>1311</v>
      </c>
      <c r="D1220" s="37" t="s">
        <v>1288</v>
      </c>
      <c r="E1220" s="37">
        <v>10</v>
      </c>
      <c r="F1220" s="37" t="s">
        <v>1319</v>
      </c>
      <c r="G1220" s="37" t="s">
        <v>145</v>
      </c>
      <c r="H1220" s="37" t="s">
        <v>36</v>
      </c>
      <c r="I1220" s="37" t="s">
        <v>46</v>
      </c>
      <c r="J1220" s="65">
        <v>120</v>
      </c>
      <c r="K1220" s="238" t="s">
        <v>1320</v>
      </c>
      <c r="L1220" s="238" t="s">
        <v>152</v>
      </c>
      <c r="M1220" s="37">
        <v>1</v>
      </c>
      <c r="N1220" s="238" t="s">
        <v>1321</v>
      </c>
      <c r="O1220" s="37" t="s">
        <v>1322</v>
      </c>
      <c r="P1220" s="37" t="s">
        <v>162</v>
      </c>
      <c r="Q1220" s="60">
        <v>0</v>
      </c>
      <c r="R1220" s="60">
        <v>0</v>
      </c>
      <c r="S1220" s="60">
        <v>0</v>
      </c>
      <c r="T1220" s="37" t="s">
        <v>145</v>
      </c>
      <c r="U1220" s="37"/>
      <c r="V1220" s="216" t="s">
        <v>218</v>
      </c>
      <c r="W1220" s="216" t="s">
        <v>398</v>
      </c>
      <c r="X1220" s="217"/>
    </row>
    <row r="1221" spans="1:24" ht="71.25" hidden="1">
      <c r="A1221" s="37" t="s">
        <v>386</v>
      </c>
      <c r="B1221" s="37" t="s">
        <v>1286</v>
      </c>
      <c r="C1221" s="37" t="s">
        <v>1368</v>
      </c>
      <c r="D1221" s="37" t="s">
        <v>1312</v>
      </c>
      <c r="E1221" s="37">
        <v>10</v>
      </c>
      <c r="F1221" s="37" t="s">
        <v>1373</v>
      </c>
      <c r="G1221" s="37" t="s">
        <v>145</v>
      </c>
      <c r="H1221" s="37" t="s">
        <v>36</v>
      </c>
      <c r="I1221" s="37" t="s">
        <v>46</v>
      </c>
      <c r="J1221" s="65" t="s">
        <v>1374</v>
      </c>
      <c r="K1221" s="37" t="s">
        <v>1375</v>
      </c>
      <c r="L1221" s="37" t="s">
        <v>152</v>
      </c>
      <c r="M1221" s="37">
        <v>1</v>
      </c>
      <c r="N1221" s="238" t="s">
        <v>1376</v>
      </c>
      <c r="O1221" s="37" t="s">
        <v>1377</v>
      </c>
      <c r="P1221" s="37" t="s">
        <v>162</v>
      </c>
      <c r="Q1221" s="60">
        <v>0</v>
      </c>
      <c r="R1221" s="60">
        <v>0</v>
      </c>
      <c r="S1221" s="60">
        <v>0</v>
      </c>
      <c r="T1221" s="37" t="s">
        <v>145</v>
      </c>
      <c r="U1221" s="37"/>
      <c r="V1221" s="131" t="s">
        <v>184</v>
      </c>
      <c r="W1221" s="216" t="s">
        <v>637</v>
      </c>
      <c r="X1221" s="217"/>
    </row>
    <row r="1222" spans="1:24" ht="42.75" hidden="1">
      <c r="A1222" s="37" t="s">
        <v>386</v>
      </c>
      <c r="B1222" s="37" t="s">
        <v>1286</v>
      </c>
      <c r="C1222" s="37" t="s">
        <v>1433</v>
      </c>
      <c r="D1222" s="37" t="s">
        <v>1288</v>
      </c>
      <c r="E1222" s="37">
        <v>10</v>
      </c>
      <c r="F1222" s="37" t="s">
        <v>1445</v>
      </c>
      <c r="G1222" s="37" t="s">
        <v>145</v>
      </c>
      <c r="H1222" s="37" t="s">
        <v>36</v>
      </c>
      <c r="I1222" s="37" t="s">
        <v>46</v>
      </c>
      <c r="J1222" s="65" t="s">
        <v>1407</v>
      </c>
      <c r="K1222" s="37" t="s">
        <v>1446</v>
      </c>
      <c r="L1222" s="65" t="s">
        <v>224</v>
      </c>
      <c r="M1222" s="37">
        <v>1</v>
      </c>
      <c r="N1222" s="238" t="s">
        <v>1444</v>
      </c>
      <c r="O1222" s="37" t="s">
        <v>1440</v>
      </c>
      <c r="P1222" s="37" t="s">
        <v>40</v>
      </c>
      <c r="Q1222" s="60">
        <v>0</v>
      </c>
      <c r="R1222" s="60">
        <v>0</v>
      </c>
      <c r="S1222" s="60">
        <v>0</v>
      </c>
      <c r="T1222" s="37" t="s">
        <v>145</v>
      </c>
      <c r="U1222" s="37"/>
      <c r="V1222" s="131" t="s">
        <v>201</v>
      </c>
      <c r="W1222" s="131" t="s">
        <v>202</v>
      </c>
      <c r="X1222" s="217"/>
    </row>
    <row r="1223" spans="1:24" ht="42.75" hidden="1">
      <c r="A1223" s="37" t="s">
        <v>386</v>
      </c>
      <c r="B1223" s="37" t="s">
        <v>1286</v>
      </c>
      <c r="C1223" s="37" t="s">
        <v>1286</v>
      </c>
      <c r="D1223" s="37" t="s">
        <v>1288</v>
      </c>
      <c r="E1223" s="37">
        <v>10</v>
      </c>
      <c r="F1223" s="37" t="s">
        <v>575</v>
      </c>
      <c r="G1223" s="37" t="s">
        <v>145</v>
      </c>
      <c r="H1223" s="37" t="s">
        <v>36</v>
      </c>
      <c r="I1223" s="37" t="s">
        <v>46</v>
      </c>
      <c r="J1223" s="65">
        <v>360</v>
      </c>
      <c r="K1223" s="37" t="s">
        <v>1452</v>
      </c>
      <c r="L1223" s="37" t="s">
        <v>566</v>
      </c>
      <c r="M1223" s="37">
        <v>1</v>
      </c>
      <c r="N1223" s="37">
        <v>1325251</v>
      </c>
      <c r="O1223" s="37" t="s">
        <v>1453</v>
      </c>
      <c r="P1223" s="37" t="s">
        <v>162</v>
      </c>
      <c r="Q1223" s="60">
        <v>0</v>
      </c>
      <c r="R1223" s="60">
        <v>0</v>
      </c>
      <c r="S1223" s="60">
        <v>0</v>
      </c>
      <c r="T1223" s="37" t="s">
        <v>145</v>
      </c>
      <c r="U1223" s="37"/>
      <c r="V1223" s="216" t="s">
        <v>218</v>
      </c>
      <c r="W1223" s="216" t="s">
        <v>219</v>
      </c>
      <c r="X1223" s="217"/>
    </row>
    <row r="1224" spans="1:24" ht="42.75" hidden="1">
      <c r="A1224" s="37" t="s">
        <v>386</v>
      </c>
      <c r="B1224" s="37" t="s">
        <v>1286</v>
      </c>
      <c r="C1224" s="37" t="s">
        <v>1286</v>
      </c>
      <c r="D1224" s="37" t="s">
        <v>1288</v>
      </c>
      <c r="E1224" s="37">
        <v>10</v>
      </c>
      <c r="F1224" s="37" t="s">
        <v>1454</v>
      </c>
      <c r="G1224" s="37" t="s">
        <v>145</v>
      </c>
      <c r="H1224" s="37" t="s">
        <v>36</v>
      </c>
      <c r="I1224" s="37" t="s">
        <v>46</v>
      </c>
      <c r="J1224" s="65" t="s">
        <v>1455</v>
      </c>
      <c r="K1224" s="37" t="s">
        <v>1456</v>
      </c>
      <c r="L1224" s="65" t="s">
        <v>224</v>
      </c>
      <c r="M1224" s="37">
        <v>1</v>
      </c>
      <c r="N1224" s="238" t="s">
        <v>1457</v>
      </c>
      <c r="O1224" s="37" t="s">
        <v>1458</v>
      </c>
      <c r="P1224" s="37" t="s">
        <v>162</v>
      </c>
      <c r="Q1224" s="60">
        <v>0</v>
      </c>
      <c r="R1224" s="60">
        <v>0</v>
      </c>
      <c r="S1224" s="60">
        <v>0</v>
      </c>
      <c r="T1224" s="37" t="s">
        <v>145</v>
      </c>
      <c r="U1224" s="37"/>
      <c r="V1224" s="216" t="s">
        <v>218</v>
      </c>
      <c r="W1224" s="216" t="s">
        <v>219</v>
      </c>
      <c r="X1224" s="217"/>
    </row>
    <row r="1225" spans="1:24" ht="42.75" hidden="1">
      <c r="A1225" s="37" t="s">
        <v>386</v>
      </c>
      <c r="B1225" s="37" t="s">
        <v>1286</v>
      </c>
      <c r="C1225" s="37" t="s">
        <v>1329</v>
      </c>
      <c r="D1225" s="37" t="s">
        <v>1288</v>
      </c>
      <c r="E1225" s="37">
        <v>10</v>
      </c>
      <c r="F1225" s="37" t="s">
        <v>1347</v>
      </c>
      <c r="G1225" s="37" t="s">
        <v>145</v>
      </c>
      <c r="H1225" s="37" t="s">
        <v>36</v>
      </c>
      <c r="I1225" s="37" t="s">
        <v>46</v>
      </c>
      <c r="J1225" s="65">
        <v>360</v>
      </c>
      <c r="K1225" s="238" t="s">
        <v>1348</v>
      </c>
      <c r="L1225" s="238" t="s">
        <v>152</v>
      </c>
      <c r="M1225" s="37">
        <v>1</v>
      </c>
      <c r="N1225" s="238" t="s">
        <v>1349</v>
      </c>
      <c r="O1225" s="37" t="s">
        <v>1350</v>
      </c>
      <c r="P1225" s="37" t="s">
        <v>1351</v>
      </c>
      <c r="Q1225" s="60">
        <v>0</v>
      </c>
      <c r="R1225" s="60">
        <v>0</v>
      </c>
      <c r="S1225" s="60">
        <v>0</v>
      </c>
      <c r="T1225" s="37" t="s">
        <v>145</v>
      </c>
      <c r="U1225" s="37"/>
      <c r="V1225" s="216" t="s">
        <v>218</v>
      </c>
      <c r="W1225" s="216" t="s">
        <v>219</v>
      </c>
      <c r="X1225" s="217"/>
    </row>
    <row r="1226" spans="1:24" ht="42.75" hidden="1">
      <c r="A1226" s="37" t="s">
        <v>386</v>
      </c>
      <c r="B1226" s="37" t="s">
        <v>1286</v>
      </c>
      <c r="C1226" s="37" t="s">
        <v>1286</v>
      </c>
      <c r="D1226" s="37" t="s">
        <v>1288</v>
      </c>
      <c r="E1226" s="37">
        <v>10</v>
      </c>
      <c r="F1226" s="37" t="s">
        <v>1347</v>
      </c>
      <c r="G1226" s="37" t="s">
        <v>145</v>
      </c>
      <c r="H1226" s="37" t="s">
        <v>36</v>
      </c>
      <c r="I1226" s="37" t="s">
        <v>46</v>
      </c>
      <c r="J1226" s="65" t="s">
        <v>1455</v>
      </c>
      <c r="K1226" s="136">
        <v>44075</v>
      </c>
      <c r="L1226" s="136" t="s">
        <v>216</v>
      </c>
      <c r="M1226" s="37">
        <v>1</v>
      </c>
      <c r="N1226" s="37">
        <v>1357139</v>
      </c>
      <c r="O1226" s="37" t="s">
        <v>1459</v>
      </c>
      <c r="P1226" s="37" t="s">
        <v>162</v>
      </c>
      <c r="Q1226" s="60">
        <v>0</v>
      </c>
      <c r="R1226" s="60">
        <v>0</v>
      </c>
      <c r="S1226" s="60">
        <v>0</v>
      </c>
      <c r="T1226" s="37" t="s">
        <v>145</v>
      </c>
      <c r="U1226" s="37"/>
      <c r="V1226" s="216" t="s">
        <v>218</v>
      </c>
      <c r="W1226" s="216" t="s">
        <v>219</v>
      </c>
      <c r="X1226" s="217"/>
    </row>
    <row r="1227" spans="1:24" ht="156.75" hidden="1">
      <c r="A1227" s="37" t="s">
        <v>386</v>
      </c>
      <c r="B1227" s="37" t="s">
        <v>1192</v>
      </c>
      <c r="C1227" s="37" t="s">
        <v>1256</v>
      </c>
      <c r="D1227" s="37" t="s">
        <v>1273</v>
      </c>
      <c r="E1227" s="37">
        <v>20</v>
      </c>
      <c r="F1227" s="37" t="s">
        <v>1284</v>
      </c>
      <c r="G1227" s="37" t="s">
        <v>35</v>
      </c>
      <c r="H1227" s="37" t="s">
        <v>310</v>
      </c>
      <c r="I1227" s="37" t="s">
        <v>37</v>
      </c>
      <c r="J1227" s="62">
        <v>24</v>
      </c>
      <c r="K1227" s="12" t="s">
        <v>1285</v>
      </c>
      <c r="L1227" s="201"/>
      <c r="M1227" s="37">
        <v>1</v>
      </c>
      <c r="N1227" s="37">
        <v>1036991</v>
      </c>
      <c r="O1227" s="37" t="s">
        <v>1276</v>
      </c>
      <c r="P1227" s="37" t="s">
        <v>162</v>
      </c>
      <c r="Q1227" s="60">
        <v>3000</v>
      </c>
      <c r="R1227" s="60">
        <v>12500</v>
      </c>
      <c r="S1227" s="60">
        <v>15500</v>
      </c>
      <c r="T1227" s="37" t="s">
        <v>41</v>
      </c>
      <c r="U1227" s="37"/>
      <c r="V1227" s="210" t="s">
        <v>184</v>
      </c>
      <c r="W1227" s="131" t="s">
        <v>1011</v>
      </c>
      <c r="X1227" s="217"/>
    </row>
    <row r="1228" spans="1:24" hidden="1">
      <c r="A1228" s="249"/>
      <c r="B1228" s="249"/>
      <c r="C1228" s="249"/>
      <c r="D1228" s="249"/>
      <c r="E1228" s="249"/>
      <c r="F1228" s="249"/>
      <c r="G1228" s="249"/>
      <c r="H1228" s="249"/>
      <c r="I1228" s="249"/>
      <c r="J1228" s="249" t="e">
        <f>SUBTOTAL(109,[1]!Tabela2[[CARGA HORÁRIA ]])</f>
        <v>#REF!</v>
      </c>
      <c r="K1228" s="249"/>
      <c r="L1228" s="249"/>
      <c r="M1228" s="249" t="e">
        <f>SUBTOTAL(109,[1]!Tabela2[QUANTIDADE DE SERVIDORES])</f>
        <v>#REF!</v>
      </c>
      <c r="N1228" s="249"/>
      <c r="O1228" s="249"/>
      <c r="P1228" s="249"/>
      <c r="Q1228" s="250">
        <f>SUBTOTAL(109,Q1106:Q1227)</f>
        <v>0</v>
      </c>
      <c r="R1228" s="250">
        <f>SUBTOTAL(109,R1106:R1227)</f>
        <v>0</v>
      </c>
      <c r="S1228" s="250">
        <f>SUBTOTAL(109,S1106:S1227)</f>
        <v>0</v>
      </c>
      <c r="T1228" s="249"/>
      <c r="U1228" s="249"/>
      <c r="V1228" s="249"/>
      <c r="W1228" s="250"/>
      <c r="X1228" s="251"/>
    </row>
    <row r="1229" spans="1:24" hidden="1">
      <c r="A1229" s="211"/>
      <c r="B1229" s="211"/>
      <c r="C1229" s="211"/>
      <c r="D1229" s="211"/>
      <c r="E1229" s="211"/>
      <c r="F1229" s="211"/>
      <c r="G1229" s="211"/>
      <c r="H1229" s="211"/>
      <c r="I1229" s="252"/>
      <c r="J1229" s="253"/>
      <c r="K1229" s="254"/>
      <c r="L1229" s="254"/>
      <c r="M1229" s="255">
        <f>SUBTOTAL(109,Tabela2124[QUANTIDADE DE SERVIDORES])</f>
        <v>1</v>
      </c>
      <c r="N1229" s="211"/>
      <c r="O1229" s="211"/>
      <c r="P1229" s="211"/>
      <c r="Q1229" s="256">
        <f>SUBTOTAL(109,Tabela2124[CUSTO INDIVIDUAL INSCRIÇÃO])</f>
        <v>0</v>
      </c>
      <c r="R1229" s="256">
        <f>SUBTOTAL(109,Tabela2124[CUSTO INDIVIDUAL DIÁRIAS E PASSAGENS])</f>
        <v>0</v>
      </c>
      <c r="S1229" s="257">
        <f>SUBTOTAL(109,Tabela2124[CUSTO TOTAL DA AÇÃO])</f>
        <v>0</v>
      </c>
      <c r="T1229" s="211"/>
      <c r="U1229" s="211"/>
      <c r="V1229" s="211"/>
      <c r="W1229" s="258"/>
      <c r="X1229" s="211"/>
    </row>
    <row r="1231" spans="1:24">
      <c r="W1231" s="20"/>
    </row>
    <row r="1250" spans="7:19" ht="28.5">
      <c r="G1250" s="307" t="s">
        <v>2153</v>
      </c>
      <c r="H1250" s="308"/>
      <c r="I1250" s="308"/>
      <c r="J1250" s="309"/>
      <c r="O1250" s="168" t="s">
        <v>2154</v>
      </c>
      <c r="P1250" s="168" t="s">
        <v>2155</v>
      </c>
      <c r="Q1250" s="168" t="s">
        <v>2156</v>
      </c>
      <c r="R1250" s="168" t="s">
        <v>2157</v>
      </c>
      <c r="S1250" s="168" t="s">
        <v>2158</v>
      </c>
    </row>
    <row r="1251" spans="7:19" ht="45">
      <c r="G1251" s="185" t="s">
        <v>13</v>
      </c>
      <c r="H1251" s="185" t="s">
        <v>14</v>
      </c>
      <c r="I1251" s="185" t="s">
        <v>15</v>
      </c>
      <c r="J1251" s="185" t="s">
        <v>2159</v>
      </c>
      <c r="O1251" s="184" t="s">
        <v>2160</v>
      </c>
      <c r="P1251" s="184" t="s">
        <v>2161</v>
      </c>
      <c r="Q1251" s="184" t="s">
        <v>2162</v>
      </c>
      <c r="R1251" s="184" t="s">
        <v>2163</v>
      </c>
      <c r="S1251" s="184" t="s">
        <v>2163</v>
      </c>
    </row>
    <row r="1252" spans="7:19" ht="99.75">
      <c r="G1252" s="186" t="s">
        <v>35</v>
      </c>
      <c r="H1252" s="186" t="s">
        <v>265</v>
      </c>
      <c r="I1252" s="186" t="s">
        <v>37</v>
      </c>
      <c r="J1252" s="187" t="s">
        <v>41</v>
      </c>
      <c r="O1252" s="184" t="s">
        <v>2164</v>
      </c>
      <c r="P1252" s="184" t="s">
        <v>2165</v>
      </c>
      <c r="Q1252" s="184" t="s">
        <v>2166</v>
      </c>
      <c r="R1252" s="184" t="s">
        <v>2167</v>
      </c>
      <c r="S1252" s="184" t="s">
        <v>2167</v>
      </c>
    </row>
    <row r="1253" spans="7:19" ht="45">
      <c r="G1253" s="186" t="s">
        <v>45</v>
      </c>
      <c r="H1253" s="186" t="s">
        <v>154</v>
      </c>
      <c r="I1253" s="186" t="s">
        <v>46</v>
      </c>
      <c r="J1253" s="188" t="s">
        <v>68</v>
      </c>
      <c r="O1253" s="184" t="s">
        <v>2168</v>
      </c>
      <c r="P1253" s="184" t="s">
        <v>2169</v>
      </c>
      <c r="Q1253" s="184" t="s">
        <v>2170</v>
      </c>
      <c r="R1253" s="184"/>
      <c r="S1253" s="184"/>
    </row>
    <row r="1254" spans="7:19">
      <c r="G1254" s="186" t="s">
        <v>145</v>
      </c>
      <c r="H1254" s="188" t="s">
        <v>1325</v>
      </c>
      <c r="I1254" s="189" t="s">
        <v>91</v>
      </c>
      <c r="J1254" s="187" t="s">
        <v>235</v>
      </c>
      <c r="O1254" s="184" t="s">
        <v>2171</v>
      </c>
      <c r="P1254" s="184" t="s">
        <v>2172</v>
      </c>
      <c r="Q1254" s="184" t="s">
        <v>2173</v>
      </c>
      <c r="R1254" s="184"/>
      <c r="S1254" s="184"/>
    </row>
    <row r="1255" spans="7:19" ht="128.25">
      <c r="G1255" s="186"/>
      <c r="H1255" s="186" t="s">
        <v>2024</v>
      </c>
      <c r="I1255" s="186"/>
      <c r="J1255" s="187" t="s">
        <v>228</v>
      </c>
      <c r="O1255" s="184" t="s">
        <v>2174</v>
      </c>
      <c r="P1255" s="184" t="s">
        <v>2175</v>
      </c>
      <c r="Q1255" s="184" t="s">
        <v>2176</v>
      </c>
      <c r="R1255" s="184"/>
      <c r="S1255" s="184"/>
    </row>
    <row r="1256" spans="7:19">
      <c r="G1256" s="186"/>
      <c r="H1256" s="186" t="s">
        <v>36</v>
      </c>
      <c r="I1256" s="186"/>
      <c r="J1256" s="187" t="s">
        <v>171</v>
      </c>
      <c r="O1256" s="184" t="s">
        <v>2177</v>
      </c>
      <c r="P1256" s="184" t="s">
        <v>2178</v>
      </c>
      <c r="Q1256" s="184" t="s">
        <v>2179</v>
      </c>
      <c r="R1256" s="184"/>
      <c r="S1256" s="184"/>
    </row>
    <row r="1257" spans="7:19">
      <c r="G1257" s="186"/>
      <c r="H1257" s="186" t="s">
        <v>1074</v>
      </c>
      <c r="I1257" s="186"/>
      <c r="J1257" s="187" t="s">
        <v>145</v>
      </c>
      <c r="O1257" s="184" t="s">
        <v>2180</v>
      </c>
      <c r="P1257" s="184" t="s">
        <v>2181</v>
      </c>
      <c r="Q1257" s="184" t="s">
        <v>2182</v>
      </c>
      <c r="R1257" s="184"/>
      <c r="S1257" s="184"/>
    </row>
    <row r="1258" spans="7:19" ht="28.5">
      <c r="G1258" s="186"/>
      <c r="H1258" s="186" t="s">
        <v>287</v>
      </c>
      <c r="I1258" s="186"/>
      <c r="J1258" s="186"/>
      <c r="O1258" s="184"/>
      <c r="P1258" s="184" t="s">
        <v>2183</v>
      </c>
      <c r="Q1258" s="184" t="s">
        <v>2184</v>
      </c>
      <c r="R1258" s="184"/>
      <c r="S1258" s="184"/>
    </row>
    <row r="1259" spans="7:19">
      <c r="G1259" s="186"/>
      <c r="H1259" s="186" t="s">
        <v>139</v>
      </c>
      <c r="I1259" s="186"/>
      <c r="J1259" s="186"/>
      <c r="O1259" s="184"/>
      <c r="P1259" s="184" t="s">
        <v>2185</v>
      </c>
      <c r="Q1259" s="184" t="s">
        <v>1466</v>
      </c>
      <c r="R1259" s="184"/>
      <c r="S1259" s="184"/>
    </row>
    <row r="1260" spans="7:19" ht="28.5">
      <c r="G1260" s="186"/>
      <c r="H1260" s="186" t="s">
        <v>310</v>
      </c>
      <c r="I1260" s="186"/>
      <c r="J1260" s="186"/>
      <c r="O1260" s="184"/>
      <c r="P1260" s="184" t="s">
        <v>2186</v>
      </c>
      <c r="Q1260" s="184" t="s">
        <v>2187</v>
      </c>
      <c r="R1260" s="184"/>
      <c r="S1260" s="184"/>
    </row>
    <row r="1261" spans="7:19" ht="28.5">
      <c r="G1261" s="186"/>
      <c r="H1261" s="186" t="s">
        <v>609</v>
      </c>
      <c r="I1261" s="186"/>
      <c r="J1261" s="186"/>
      <c r="O1261" s="184"/>
      <c r="P1261" s="184" t="s">
        <v>2188</v>
      </c>
      <c r="Q1261" s="184" t="s">
        <v>2189</v>
      </c>
      <c r="R1261" s="184"/>
      <c r="S1261" s="184"/>
    </row>
    <row r="1262" spans="7:19">
      <c r="G1262" s="186"/>
      <c r="H1262" s="186" t="s">
        <v>132</v>
      </c>
      <c r="I1262" s="186"/>
      <c r="J1262" s="186"/>
      <c r="O1262" s="184"/>
      <c r="P1262" s="184" t="s">
        <v>2190</v>
      </c>
      <c r="Q1262" s="184" t="s">
        <v>2191</v>
      </c>
      <c r="R1262" s="184"/>
      <c r="S1262" s="184"/>
    </row>
    <row r="1263" spans="7:19" ht="28.5">
      <c r="O1263" s="184"/>
      <c r="P1263" s="184" t="s">
        <v>2192</v>
      </c>
      <c r="Q1263" s="184" t="s">
        <v>2193</v>
      </c>
      <c r="R1263" s="184"/>
      <c r="S1263" s="184"/>
    </row>
    <row r="1264" spans="7:19">
      <c r="O1264" s="184"/>
      <c r="P1264" s="184" t="s">
        <v>2194</v>
      </c>
      <c r="Q1264" s="184" t="s">
        <v>2195</v>
      </c>
      <c r="R1264" s="184"/>
      <c r="S1264" s="184"/>
    </row>
    <row r="1265" spans="15:19">
      <c r="O1265" s="184"/>
      <c r="P1265" s="184" t="s">
        <v>2196</v>
      </c>
      <c r="Q1265" s="184" t="s">
        <v>2197</v>
      </c>
      <c r="R1265" s="184"/>
      <c r="S1265" s="184"/>
    </row>
    <row r="1266" spans="15:19">
      <c r="O1266" s="184"/>
      <c r="P1266" s="184" t="s">
        <v>2198</v>
      </c>
      <c r="Q1266" s="184" t="s">
        <v>2199</v>
      </c>
      <c r="R1266" s="184"/>
      <c r="S1266" s="184"/>
    </row>
    <row r="1267" spans="15:19" ht="71.25">
      <c r="O1267" s="184"/>
      <c r="P1267" s="184" t="s">
        <v>2200</v>
      </c>
      <c r="Q1267" s="184" t="s">
        <v>2201</v>
      </c>
      <c r="R1267" s="184"/>
      <c r="S1267" s="184"/>
    </row>
    <row r="1268" spans="15:19">
      <c r="O1268" s="184"/>
      <c r="P1268" s="184" t="s">
        <v>2202</v>
      </c>
      <c r="Q1268" s="184"/>
      <c r="R1268" s="184"/>
      <c r="S1268" s="184"/>
    </row>
    <row r="1269" spans="15:19" ht="28.5">
      <c r="O1269" s="184"/>
      <c r="P1269" s="184" t="s">
        <v>2203</v>
      </c>
      <c r="Q1269" s="184"/>
      <c r="R1269" s="184"/>
      <c r="S1269" s="184"/>
    </row>
    <row r="1270" spans="15:19" ht="28.5">
      <c r="O1270" s="184"/>
      <c r="P1270" s="184" t="s">
        <v>2204</v>
      </c>
      <c r="Q1270" s="184"/>
      <c r="R1270" s="184"/>
      <c r="S1270" s="184"/>
    </row>
    <row r="1271" spans="15:19" ht="28.5">
      <c r="O1271" s="184"/>
      <c r="P1271" s="184" t="s">
        <v>2205</v>
      </c>
      <c r="Q1271" s="184"/>
      <c r="R1271" s="184"/>
      <c r="S1271" s="184"/>
    </row>
    <row r="1272" spans="15:19" ht="28.5">
      <c r="O1272" s="184"/>
      <c r="P1272" s="184" t="s">
        <v>2206</v>
      </c>
      <c r="Q1272" s="184"/>
      <c r="R1272" s="184"/>
      <c r="S1272" s="184"/>
    </row>
    <row r="1273" spans="15:19">
      <c r="O1273" s="184"/>
      <c r="P1273" s="184" t="s">
        <v>2207</v>
      </c>
      <c r="Q1273" s="184"/>
      <c r="R1273" s="184"/>
      <c r="S1273" s="184"/>
    </row>
    <row r="1274" spans="15:19">
      <c r="O1274" s="190"/>
      <c r="P1274" s="190" t="s">
        <v>2208</v>
      </c>
      <c r="Q1274" s="190"/>
      <c r="R1274" s="184"/>
      <c r="S1274" s="184"/>
    </row>
    <row r="1275" spans="15:19">
      <c r="O1275" s="184"/>
      <c r="P1275" s="184" t="s">
        <v>2209</v>
      </c>
      <c r="Q1275" s="184"/>
      <c r="R1275" s="184"/>
      <c r="S1275" s="184"/>
    </row>
    <row r="1276" spans="15:19" ht="28.5">
      <c r="O1276" s="184"/>
      <c r="P1276" s="184" t="s">
        <v>2210</v>
      </c>
      <c r="Q1276" s="184"/>
      <c r="R1276" s="184"/>
      <c r="S1276" s="184"/>
    </row>
    <row r="1277" spans="15:19">
      <c r="O1277" s="184"/>
      <c r="P1277" s="184" t="s">
        <v>2211</v>
      </c>
      <c r="Q1277" s="184"/>
      <c r="R1277" s="184"/>
      <c r="S1277" s="184"/>
    </row>
    <row r="1278" spans="15:19">
      <c r="O1278" s="184"/>
      <c r="P1278" s="184" t="s">
        <v>2212</v>
      </c>
      <c r="Q1278" s="184"/>
      <c r="R1278" s="184"/>
      <c r="S1278" s="184"/>
    </row>
  </sheetData>
  <mergeCells count="8">
    <mergeCell ref="T1:X2"/>
    <mergeCell ref="D2:E2"/>
    <mergeCell ref="G1250:J1250"/>
    <mergeCell ref="A1:C2"/>
    <mergeCell ref="D1:E1"/>
    <mergeCell ref="F1:M2"/>
    <mergeCell ref="N1:P2"/>
    <mergeCell ref="Q1:S2"/>
  </mergeCells>
  <dataValidations count="8">
    <dataValidation type="list" allowBlank="1" showInputMessage="1" showErrorMessage="1" sqref="T1230 T4:T1227" xr:uid="{EE8D286A-7414-4D62-B172-EAD47C39FBA6}">
      <formula1>$J$1252:$J$1257</formula1>
    </dataValidation>
    <dataValidation type="list" allowBlank="1" showInputMessage="1" showErrorMessage="1" sqref="I1230 I4:I1227" xr:uid="{811CE149-B959-4C4B-8680-85A7B84D3D9C}">
      <formula1>$I$1252:$I$1254</formula1>
    </dataValidation>
    <dataValidation type="list" allowBlank="1" showInputMessage="1" showErrorMessage="1" sqref="G1230 G3:G1227" xr:uid="{CA52895E-01BF-41D6-B6DB-9A492AEA5C58}">
      <formula1>$G$1252:$G$1254</formula1>
    </dataValidation>
    <dataValidation type="list" allowBlank="1" showInputMessage="1" showErrorMessage="1" sqref="K124:M126 J126 J124" xr:uid="{FC262843-D0AA-4A93-B06E-330E4F2689B0}">
      <formula1>"INDIVIDUAL, CORPORATIVO, LICENÇA CAPACITAÇÃO"</formula1>
    </dataValidation>
    <dataValidation type="list" allowBlank="1" showInputMessage="1" showErrorMessage="1" sqref="F253 F557 F543:F547 F549 F1109 U882" xr:uid="{D74EAD01-0F7D-42EA-A363-00D617DC65B9}">
      <formula1>#REF!</formula1>
    </dataValidation>
    <dataValidation allowBlank="1" showInputMessage="1" showErrorMessage="1" prompt="Decrever a melhoria necessária para as atividades e processos e/ou desempenho" sqref="F241:F242 F234:F239 F280:F285 F419:F421 F533:F538" xr:uid="{EA6A4FD3-D01C-415B-BD69-5C48E3EF281C}"/>
    <dataValidation type="list" allowBlank="1" showInputMessage="1" showErrorMessage="1" sqref="F241:F242 F234:F239 F419:F421" xr:uid="{B45F5547-E05B-4594-ADF8-660E49CBD887}">
      <formula1>INDIRECT("modalidade")</formula1>
    </dataValidation>
    <dataValidation type="list" allowBlank="1" showInputMessage="1" showErrorMessage="1" sqref="H4:H1227" xr:uid="{D016A06F-7E39-4D3C-905D-BB91524418DF}">
      <formula1>$H$1252:$H$1262</formula1>
    </dataValidation>
  </dataValidations>
  <hyperlinks>
    <hyperlink ref="U529" r:id="rId1" display="https://www.trainning.com.br/cursos/curso-bi-business-intelligence-microsoft-power-bi" xr:uid="{0A7686AC-65E5-49DD-BF06-7392736AC664}"/>
    <hyperlink ref="O79" r:id="rId2" display="Adrielly Cristina Martins Torres &lt;adrielly.torres@anvisa.gov.br&gt;" xr:uid="{56A82475-CE4F-4B9D-9C54-6974F5E60B44}"/>
    <hyperlink ref="O185" r:id="rId3" display="Adrielly Cristina Martins Torres &lt;adrielly.torres@anvisa.gov.br&gt;" xr:uid="{24BDF1C9-93E2-4166-9C52-6E1F045C5ACB}"/>
    <hyperlink ref="F447" r:id="rId4" display="https://www.escolavirtual.gov.br/curso/25/" xr:uid="{C3865C1E-ADC1-45DC-98F4-2C8918B95336}"/>
    <hyperlink ref="O445" r:id="rId5" display="Monica da Luz Carvalho Soares &lt;Monica.Soares@anvisa.gov.br&gt;" xr:uid="{295BC1EC-CF11-4900-AC88-890BED3569EC}"/>
    <hyperlink ref="F448" r:id="rId6" display="https://www.escolavirtual.gov.br/curso/25/" xr:uid="{DC4AEDB7-90F4-42C2-B540-1324846C2F56}"/>
    <hyperlink ref="F449" r:id="rId7" display="https://www.escolavirtual.gov.br/curso/25/" xr:uid="{548643A7-4B62-4E6F-AAF2-5CE3CD4C79BA}"/>
    <hyperlink ref="F450" r:id="rId8" display="https://www.escolavirtual.gov.br/curso/25/" xr:uid="{F863ADC6-6A8D-477D-87FC-DDEE98081A4F}"/>
    <hyperlink ref="F451" r:id="rId9" display="https://www.escolavirtual.gov.br/curso/25/" xr:uid="{0E28DB33-E75C-4D58-839F-81FA26C7D893}"/>
    <hyperlink ref="F452" r:id="rId10" display="https://www.escolavirtual.gov.br/curso/25/" xr:uid="{C68E48FC-B095-4F3F-96F8-CDEE9831A4CB}"/>
    <hyperlink ref="F453" r:id="rId11" display="https://www.escolavirtual.gov.br/curso/25/" xr:uid="{3ACD11B3-CCB5-422E-9F6A-CA7EF8F06950}"/>
    <hyperlink ref="F454" r:id="rId12" display="https://www.escolavirtual.gov.br/curso/25/" xr:uid="{81A0D836-1FC6-4986-9E7B-CFEB1877C412}"/>
    <hyperlink ref="F455" r:id="rId13" display="https://www.escolavirtual.gov.br/curso/25/" xr:uid="{29522BDC-C40B-4920-8056-B27D5422579D}"/>
    <hyperlink ref="F456" r:id="rId14" display="https://www.escolavirtual.gov.br/curso/25/" xr:uid="{E14261F9-B80F-48CF-9096-032705F6BC4F}"/>
    <hyperlink ref="O469" r:id="rId15" display="Monica da Luz Carvalho Soares &lt;Monica.Soares@anvisa.gov.br&gt;" xr:uid="{DBA9ACDA-8CD4-471B-82B0-8F5D9BD81F2D}"/>
    <hyperlink ref="O470" r:id="rId16" display="Monica da Luz Carvalho Soares &lt;Monica.Soares@anvisa.gov.br&gt;" xr:uid="{2AC34BD2-B085-4354-A0F5-B88DBAF6B465}"/>
  </hyperlinks>
  <pageMargins left="0.511811024" right="0.511811024" top="0.78740157499999996" bottom="0.78740157499999996" header="0.31496062000000002" footer="0.31496062000000002"/>
  <legacyDrawing r:id="rId17"/>
  <tableParts count="2">
    <tablePart r:id="rId18"/>
    <tablePart r:id="rId19"/>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E06F-1CD1-4E84-B73A-6D16F33147D6}">
  <dimension ref="A1:AE1280"/>
  <sheetViews>
    <sheetView topLeftCell="H1" zoomScale="86" zoomScaleNormal="86" workbookViewId="0">
      <selection activeCell="Y3" sqref="Y3"/>
    </sheetView>
  </sheetViews>
  <sheetFormatPr defaultColWidth="8.7109375" defaultRowHeight="15"/>
  <cols>
    <col min="1" max="1" width="13.7109375" bestFit="1" customWidth="1"/>
    <col min="2" max="2" width="19.5703125" customWidth="1"/>
    <col min="3" max="3" width="24.42578125" customWidth="1"/>
    <col min="4" max="5" width="31.140625" customWidth="1"/>
    <col min="6" max="6" width="36" customWidth="1"/>
    <col min="7" max="7" width="22.28515625" customWidth="1"/>
    <col min="8" max="8" width="20.7109375" customWidth="1"/>
    <col min="9" max="9" width="19.5703125" customWidth="1"/>
    <col min="10" max="10" width="17.7109375" customWidth="1"/>
    <col min="11" max="11" width="14.42578125" customWidth="1"/>
    <col min="12" max="12" width="23.5703125" customWidth="1"/>
    <col min="13" max="14" width="13.28515625" customWidth="1"/>
    <col min="15" max="15" width="36.7109375" customWidth="1"/>
    <col min="16" max="16" width="22.42578125" customWidth="1"/>
    <col min="17" max="17" width="30.5703125" customWidth="1"/>
    <col min="18" max="18" width="23.140625" customWidth="1"/>
    <col min="19" max="19" width="25" customWidth="1"/>
    <col min="20" max="20" width="56.7109375" customWidth="1"/>
    <col min="21" max="21" width="69.140625" hidden="1" customWidth="1"/>
    <col min="22" max="22" width="69.140625" customWidth="1"/>
    <col min="23" max="23" width="34.85546875" customWidth="1"/>
    <col min="24" max="24" width="21.7109375" customWidth="1"/>
    <col min="28" max="28" width="23.85546875" customWidth="1"/>
    <col min="29" max="29" width="27.85546875" bestFit="1" customWidth="1"/>
    <col min="30" max="30" width="17.5703125" bestFit="1" customWidth="1"/>
  </cols>
  <sheetData>
    <row r="1" spans="1:31" ht="36" customHeight="1">
      <c r="A1" s="310" t="s">
        <v>0</v>
      </c>
      <c r="B1" s="311"/>
      <c r="C1" s="312"/>
      <c r="D1" s="316" t="s">
        <v>1</v>
      </c>
      <c r="E1" s="317"/>
      <c r="F1" s="310" t="s">
        <v>2</v>
      </c>
      <c r="G1" s="311"/>
      <c r="H1" s="311"/>
      <c r="I1" s="311"/>
      <c r="J1" s="311"/>
      <c r="K1" s="311"/>
      <c r="L1" s="311"/>
      <c r="M1" s="312"/>
      <c r="N1" s="310" t="s">
        <v>3</v>
      </c>
      <c r="O1" s="311"/>
      <c r="P1" s="312"/>
      <c r="Q1" s="310" t="s">
        <v>4</v>
      </c>
      <c r="R1" s="311"/>
      <c r="S1" s="312"/>
      <c r="T1" s="334" t="s">
        <v>5</v>
      </c>
      <c r="U1" s="335"/>
      <c r="V1" s="335"/>
      <c r="W1" s="335"/>
      <c r="X1" s="336"/>
    </row>
    <row r="2" spans="1:31" ht="15.75">
      <c r="A2" s="313"/>
      <c r="B2" s="314"/>
      <c r="C2" s="315"/>
      <c r="D2" s="305" t="s">
        <v>6</v>
      </c>
      <c r="E2" s="306"/>
      <c r="F2" s="313"/>
      <c r="G2" s="314"/>
      <c r="H2" s="314"/>
      <c r="I2" s="314"/>
      <c r="J2" s="314"/>
      <c r="K2" s="314"/>
      <c r="L2" s="314"/>
      <c r="M2" s="315"/>
      <c r="N2" s="313"/>
      <c r="O2" s="314"/>
      <c r="P2" s="315"/>
      <c r="Q2" s="313"/>
      <c r="R2" s="314"/>
      <c r="S2" s="315"/>
      <c r="T2" s="334"/>
      <c r="U2" s="335"/>
      <c r="V2" s="335"/>
      <c r="W2" s="335"/>
      <c r="X2" s="336"/>
    </row>
    <row r="3" spans="1:31" ht="64.5" customHeight="1">
      <c r="A3" s="1" t="s">
        <v>7</v>
      </c>
      <c r="B3" s="1" t="s">
        <v>8</v>
      </c>
      <c r="C3" s="1" t="s">
        <v>9</v>
      </c>
      <c r="D3" s="1" t="s">
        <v>10</v>
      </c>
      <c r="E3" s="1" t="s">
        <v>11</v>
      </c>
      <c r="F3" s="1" t="s">
        <v>12</v>
      </c>
      <c r="G3" s="1" t="s">
        <v>13</v>
      </c>
      <c r="H3" s="1" t="s">
        <v>14</v>
      </c>
      <c r="I3" s="1" t="s">
        <v>15</v>
      </c>
      <c r="J3" s="1" t="s">
        <v>16</v>
      </c>
      <c r="K3" s="2" t="s">
        <v>17</v>
      </c>
      <c r="L3" s="2" t="s">
        <v>18</v>
      </c>
      <c r="M3" s="1" t="s">
        <v>19</v>
      </c>
      <c r="N3" s="1" t="s">
        <v>20</v>
      </c>
      <c r="O3" s="1" t="s">
        <v>21</v>
      </c>
      <c r="P3" s="1" t="s">
        <v>22</v>
      </c>
      <c r="Q3" s="3" t="s">
        <v>23</v>
      </c>
      <c r="R3" s="3" t="s">
        <v>24</v>
      </c>
      <c r="S3" s="4" t="s">
        <v>25</v>
      </c>
      <c r="T3" s="1" t="s">
        <v>26</v>
      </c>
      <c r="U3" s="5" t="s">
        <v>27</v>
      </c>
      <c r="V3" s="5" t="s">
        <v>2213</v>
      </c>
      <c r="W3" s="5" t="s">
        <v>28</v>
      </c>
      <c r="X3" s="6" t="s">
        <v>29</v>
      </c>
      <c r="AE3" s="7"/>
    </row>
    <row r="4" spans="1:31" ht="111" customHeight="1">
      <c r="A4" s="8" t="s">
        <v>128</v>
      </c>
      <c r="B4" s="8" t="s">
        <v>2086</v>
      </c>
      <c r="C4" s="8" t="s">
        <v>2087</v>
      </c>
      <c r="D4" s="8" t="s">
        <v>2088</v>
      </c>
      <c r="E4" s="8">
        <v>15</v>
      </c>
      <c r="F4" s="8" t="s">
        <v>2089</v>
      </c>
      <c r="G4" s="8" t="s">
        <v>45</v>
      </c>
      <c r="H4" s="8" t="s">
        <v>36</v>
      </c>
      <c r="I4" s="8" t="s">
        <v>37</v>
      </c>
      <c r="J4" s="9">
        <v>20</v>
      </c>
      <c r="K4" s="10" t="s">
        <v>2090</v>
      </c>
      <c r="L4" s="192"/>
      <c r="M4" s="8">
        <v>8</v>
      </c>
      <c r="N4" s="12" t="s">
        <v>2091</v>
      </c>
      <c r="O4" s="13" t="s">
        <v>2092</v>
      </c>
      <c r="P4" s="8" t="s">
        <v>242</v>
      </c>
      <c r="Q4" s="14">
        <v>0</v>
      </c>
      <c r="R4" s="14">
        <v>0</v>
      </c>
      <c r="S4" s="14">
        <f t="shared" ref="S4:S67" si="0">(R4+Q4)*M4</f>
        <v>0</v>
      </c>
      <c r="T4" s="8" t="s">
        <v>68</v>
      </c>
      <c r="U4" s="15" t="s">
        <v>2214</v>
      </c>
      <c r="V4" s="213" t="s">
        <v>866</v>
      </c>
      <c r="W4" s="214" t="s">
        <v>540</v>
      </c>
      <c r="X4" s="215" t="s">
        <v>58</v>
      </c>
      <c r="AE4" s="7"/>
    </row>
    <row r="5" spans="1:31" ht="85.5" hidden="1" customHeight="1">
      <c r="A5" s="19" t="s">
        <v>128</v>
      </c>
      <c r="B5" s="19" t="s">
        <v>129</v>
      </c>
      <c r="C5" s="19" t="s">
        <v>129</v>
      </c>
      <c r="D5" s="19" t="s">
        <v>130</v>
      </c>
      <c r="E5" s="19">
        <v>15</v>
      </c>
      <c r="F5" s="19" t="s">
        <v>131</v>
      </c>
      <c r="G5" s="19" t="s">
        <v>35</v>
      </c>
      <c r="H5" s="19" t="s">
        <v>132</v>
      </c>
      <c r="I5" s="19" t="s">
        <v>37</v>
      </c>
      <c r="J5" s="10">
        <v>16</v>
      </c>
      <c r="K5" s="10">
        <v>2020</v>
      </c>
      <c r="L5" s="192"/>
      <c r="M5" s="19">
        <v>1</v>
      </c>
      <c r="N5" s="19">
        <v>1973768</v>
      </c>
      <c r="O5" s="19" t="s">
        <v>133</v>
      </c>
      <c r="P5" s="19" t="s">
        <v>107</v>
      </c>
      <c r="Q5" s="20">
        <v>2500</v>
      </c>
      <c r="R5" s="20">
        <v>0</v>
      </c>
      <c r="S5" s="20">
        <f t="shared" si="0"/>
        <v>2500</v>
      </c>
      <c r="T5" s="19" t="s">
        <v>41</v>
      </c>
      <c r="U5" s="19"/>
      <c r="V5" s="131" t="s">
        <v>48</v>
      </c>
      <c r="W5" s="216" t="s">
        <v>134</v>
      </c>
      <c r="X5" s="217"/>
      <c r="AE5" s="7"/>
    </row>
    <row r="6" spans="1:31" ht="85.5" hidden="1" customHeight="1">
      <c r="A6" s="19" t="s">
        <v>128</v>
      </c>
      <c r="B6" s="19" t="s">
        <v>129</v>
      </c>
      <c r="C6" s="19" t="s">
        <v>129</v>
      </c>
      <c r="D6" s="19" t="s">
        <v>130</v>
      </c>
      <c r="E6" s="19">
        <v>15</v>
      </c>
      <c r="F6" s="19" t="s">
        <v>131</v>
      </c>
      <c r="G6" s="19" t="s">
        <v>35</v>
      </c>
      <c r="H6" s="19" t="s">
        <v>132</v>
      </c>
      <c r="I6" s="19" t="s">
        <v>37</v>
      </c>
      <c r="J6" s="10">
        <v>16</v>
      </c>
      <c r="K6" s="10">
        <v>2020</v>
      </c>
      <c r="L6" s="192"/>
      <c r="M6" s="19">
        <v>1</v>
      </c>
      <c r="N6" s="19">
        <v>1506329</v>
      </c>
      <c r="O6" s="19" t="s">
        <v>135</v>
      </c>
      <c r="P6" s="19" t="s">
        <v>107</v>
      </c>
      <c r="Q6" s="20">
        <v>2500</v>
      </c>
      <c r="R6" s="20">
        <v>0</v>
      </c>
      <c r="S6" s="20">
        <f t="shared" si="0"/>
        <v>2500</v>
      </c>
      <c r="T6" s="19" t="s">
        <v>41</v>
      </c>
      <c r="U6" s="19"/>
      <c r="V6" s="131" t="s">
        <v>48</v>
      </c>
      <c r="W6" s="216" t="s">
        <v>134</v>
      </c>
      <c r="X6" s="217"/>
      <c r="AE6" s="7"/>
    </row>
    <row r="7" spans="1:31" ht="85.5" hidden="1" customHeight="1">
      <c r="A7" s="19" t="s">
        <v>128</v>
      </c>
      <c r="B7" s="19" t="s">
        <v>129</v>
      </c>
      <c r="C7" s="19" t="s">
        <v>129</v>
      </c>
      <c r="D7" s="19" t="s">
        <v>130</v>
      </c>
      <c r="E7" s="19">
        <v>15</v>
      </c>
      <c r="F7" s="19" t="s">
        <v>131</v>
      </c>
      <c r="G7" s="19" t="s">
        <v>35</v>
      </c>
      <c r="H7" s="19" t="s">
        <v>132</v>
      </c>
      <c r="I7" s="8" t="s">
        <v>37</v>
      </c>
      <c r="J7" s="10">
        <v>16</v>
      </c>
      <c r="K7" s="10">
        <v>2020</v>
      </c>
      <c r="L7" s="192"/>
      <c r="M7" s="19">
        <v>1</v>
      </c>
      <c r="N7" s="19">
        <v>1518386</v>
      </c>
      <c r="O7" s="19" t="s">
        <v>136</v>
      </c>
      <c r="P7" s="19" t="s">
        <v>107</v>
      </c>
      <c r="Q7" s="20">
        <v>2500</v>
      </c>
      <c r="R7" s="20">
        <v>0</v>
      </c>
      <c r="S7" s="20">
        <f t="shared" si="0"/>
        <v>2500</v>
      </c>
      <c r="T7" s="19" t="s">
        <v>41</v>
      </c>
      <c r="U7" s="19"/>
      <c r="V7" s="131" t="s">
        <v>48</v>
      </c>
      <c r="W7" s="216" t="s">
        <v>134</v>
      </c>
      <c r="X7" s="217"/>
      <c r="AE7" s="7"/>
    </row>
    <row r="8" spans="1:31" ht="85.5" hidden="1" customHeight="1">
      <c r="A8" s="19" t="s">
        <v>128</v>
      </c>
      <c r="B8" s="19" t="s">
        <v>129</v>
      </c>
      <c r="C8" s="19" t="s">
        <v>129</v>
      </c>
      <c r="D8" s="19" t="s">
        <v>130</v>
      </c>
      <c r="E8" s="19">
        <v>15</v>
      </c>
      <c r="F8" s="19" t="s">
        <v>131</v>
      </c>
      <c r="G8" s="19" t="s">
        <v>35</v>
      </c>
      <c r="H8" s="19" t="s">
        <v>132</v>
      </c>
      <c r="I8" s="8" t="s">
        <v>37</v>
      </c>
      <c r="J8" s="10">
        <v>16</v>
      </c>
      <c r="K8" s="10">
        <v>2020</v>
      </c>
      <c r="L8" s="192"/>
      <c r="M8" s="19">
        <v>1</v>
      </c>
      <c r="N8" s="19">
        <v>1492637</v>
      </c>
      <c r="O8" s="19" t="s">
        <v>137</v>
      </c>
      <c r="P8" s="19" t="s">
        <v>107</v>
      </c>
      <c r="Q8" s="20">
        <v>2500</v>
      </c>
      <c r="R8" s="20">
        <v>0</v>
      </c>
      <c r="S8" s="20">
        <f t="shared" si="0"/>
        <v>2500</v>
      </c>
      <c r="T8" s="19" t="s">
        <v>41</v>
      </c>
      <c r="U8" s="19"/>
      <c r="V8" s="131" t="s">
        <v>48</v>
      </c>
      <c r="W8" s="216" t="s">
        <v>134</v>
      </c>
      <c r="X8" s="217"/>
      <c r="AE8" s="7"/>
    </row>
    <row r="9" spans="1:31" ht="128.25" hidden="1" customHeight="1">
      <c r="A9" s="19" t="s">
        <v>128</v>
      </c>
      <c r="B9" s="19" t="s">
        <v>129</v>
      </c>
      <c r="C9" s="19" t="s">
        <v>129</v>
      </c>
      <c r="D9" s="19" t="s">
        <v>130</v>
      </c>
      <c r="E9" s="19">
        <v>15</v>
      </c>
      <c r="F9" s="19" t="s">
        <v>138</v>
      </c>
      <c r="G9" s="19" t="s">
        <v>35</v>
      </c>
      <c r="H9" s="19" t="s">
        <v>139</v>
      </c>
      <c r="I9" s="8" t="s">
        <v>37</v>
      </c>
      <c r="J9" s="10">
        <v>16</v>
      </c>
      <c r="K9" s="10">
        <v>2020</v>
      </c>
      <c r="L9" s="192"/>
      <c r="M9" s="19">
        <v>1</v>
      </c>
      <c r="N9" s="19">
        <v>1973768</v>
      </c>
      <c r="O9" s="19" t="s">
        <v>133</v>
      </c>
      <c r="P9" s="19" t="s">
        <v>107</v>
      </c>
      <c r="Q9" s="20">
        <v>0</v>
      </c>
      <c r="R9" s="20">
        <v>0</v>
      </c>
      <c r="S9" s="20">
        <f t="shared" si="0"/>
        <v>0</v>
      </c>
      <c r="T9" s="19" t="s">
        <v>41</v>
      </c>
      <c r="U9" s="19"/>
      <c r="V9" s="131" t="s">
        <v>48</v>
      </c>
      <c r="W9" s="216" t="s">
        <v>134</v>
      </c>
      <c r="X9" s="217"/>
      <c r="AE9" s="7"/>
    </row>
    <row r="10" spans="1:31" ht="114" hidden="1" customHeight="1">
      <c r="A10" s="24" t="s">
        <v>128</v>
      </c>
      <c r="B10" s="24" t="s">
        <v>328</v>
      </c>
      <c r="C10" s="24" t="s">
        <v>328</v>
      </c>
      <c r="D10" s="24" t="s">
        <v>329</v>
      </c>
      <c r="E10" s="24">
        <v>15</v>
      </c>
      <c r="F10" s="25" t="s">
        <v>330</v>
      </c>
      <c r="G10" s="25" t="s">
        <v>35</v>
      </c>
      <c r="H10" s="25" t="s">
        <v>331</v>
      </c>
      <c r="I10" s="24" t="s">
        <v>37</v>
      </c>
      <c r="J10" s="26">
        <v>80</v>
      </c>
      <c r="K10" s="10" t="s">
        <v>332</v>
      </c>
      <c r="L10" s="192"/>
      <c r="M10" s="24">
        <v>3</v>
      </c>
      <c r="N10" s="27" t="s">
        <v>333</v>
      </c>
      <c r="O10" s="27" t="s">
        <v>334</v>
      </c>
      <c r="P10" s="24" t="s">
        <v>335</v>
      </c>
      <c r="Q10" s="28">
        <v>500</v>
      </c>
      <c r="R10" s="28">
        <v>9800</v>
      </c>
      <c r="S10" s="28">
        <f t="shared" si="0"/>
        <v>30900</v>
      </c>
      <c r="T10" s="24" t="s">
        <v>41</v>
      </c>
      <c r="U10" s="29" t="s">
        <v>2215</v>
      </c>
      <c r="V10" s="112" t="s">
        <v>336</v>
      </c>
      <c r="W10" s="262" t="s">
        <v>337</v>
      </c>
      <c r="X10" s="270" t="s">
        <v>338</v>
      </c>
      <c r="AE10" s="7"/>
    </row>
    <row r="11" spans="1:31" ht="156.75" hidden="1" customHeight="1">
      <c r="A11" s="8" t="s">
        <v>128</v>
      </c>
      <c r="B11" s="8" t="s">
        <v>2086</v>
      </c>
      <c r="C11" s="8" t="s">
        <v>2087</v>
      </c>
      <c r="D11" s="8" t="s">
        <v>2093</v>
      </c>
      <c r="E11" s="8">
        <v>15</v>
      </c>
      <c r="F11" s="8" t="s">
        <v>1873</v>
      </c>
      <c r="G11" s="8" t="s">
        <v>45</v>
      </c>
      <c r="H11" s="8" t="s">
        <v>36</v>
      </c>
      <c r="I11" s="8" t="s">
        <v>46</v>
      </c>
      <c r="J11" s="9">
        <v>20</v>
      </c>
      <c r="K11" s="9" t="s">
        <v>2090</v>
      </c>
      <c r="L11" s="192"/>
      <c r="M11" s="8">
        <v>8</v>
      </c>
      <c r="N11" s="12" t="s">
        <v>2091</v>
      </c>
      <c r="O11" s="13" t="s">
        <v>2092</v>
      </c>
      <c r="P11" s="8" t="s">
        <v>242</v>
      </c>
      <c r="Q11" s="14">
        <v>0</v>
      </c>
      <c r="R11" s="14">
        <v>0</v>
      </c>
      <c r="S11" s="14">
        <f t="shared" si="0"/>
        <v>0</v>
      </c>
      <c r="T11" s="8" t="s">
        <v>41</v>
      </c>
      <c r="U11" s="33" t="s">
        <v>2216</v>
      </c>
      <c r="V11" s="210" t="s">
        <v>243</v>
      </c>
      <c r="W11" s="210" t="s">
        <v>2094</v>
      </c>
      <c r="X11" s="218"/>
      <c r="AE11" s="7"/>
    </row>
    <row r="12" spans="1:31" ht="85.5" hidden="1" customHeight="1">
      <c r="A12" s="8" t="s">
        <v>128</v>
      </c>
      <c r="B12" s="8" t="s">
        <v>328</v>
      </c>
      <c r="C12" s="8" t="s">
        <v>328</v>
      </c>
      <c r="D12" s="8" t="s">
        <v>339</v>
      </c>
      <c r="E12" s="8">
        <v>15</v>
      </c>
      <c r="F12" s="8" t="s">
        <v>340</v>
      </c>
      <c r="G12" s="8" t="s">
        <v>45</v>
      </c>
      <c r="H12" s="8" t="s">
        <v>36</v>
      </c>
      <c r="I12" s="8" t="s">
        <v>37</v>
      </c>
      <c r="J12" s="9">
        <v>40</v>
      </c>
      <c r="K12" s="10" t="s">
        <v>341</v>
      </c>
      <c r="L12" s="192"/>
      <c r="M12" s="8">
        <v>3</v>
      </c>
      <c r="N12" s="12" t="s">
        <v>333</v>
      </c>
      <c r="O12" s="12" t="s">
        <v>334</v>
      </c>
      <c r="P12" s="12" t="s">
        <v>335</v>
      </c>
      <c r="Q12" s="14">
        <v>100</v>
      </c>
      <c r="R12" s="14">
        <v>1000</v>
      </c>
      <c r="S12" s="14">
        <f t="shared" si="0"/>
        <v>3300</v>
      </c>
      <c r="T12" s="8" t="s">
        <v>41</v>
      </c>
      <c r="U12" s="15" t="s">
        <v>2217</v>
      </c>
      <c r="V12" s="210" t="s">
        <v>148</v>
      </c>
      <c r="W12" s="210" t="s">
        <v>225</v>
      </c>
      <c r="X12" s="219" t="s">
        <v>50</v>
      </c>
      <c r="AE12" s="7"/>
    </row>
    <row r="13" spans="1:31" ht="85.5" hidden="1" customHeight="1">
      <c r="A13" s="8" t="s">
        <v>128</v>
      </c>
      <c r="B13" s="8" t="s">
        <v>328</v>
      </c>
      <c r="C13" s="8" t="s">
        <v>328</v>
      </c>
      <c r="D13" s="8" t="s">
        <v>342</v>
      </c>
      <c r="E13" s="8">
        <v>15</v>
      </c>
      <c r="F13" s="8" t="s">
        <v>340</v>
      </c>
      <c r="G13" s="8" t="s">
        <v>45</v>
      </c>
      <c r="H13" s="8" t="s">
        <v>36</v>
      </c>
      <c r="I13" s="8" t="s">
        <v>37</v>
      </c>
      <c r="J13" s="9">
        <v>40</v>
      </c>
      <c r="K13" s="10" t="s">
        <v>343</v>
      </c>
      <c r="L13" s="192"/>
      <c r="M13" s="8">
        <v>1</v>
      </c>
      <c r="N13" s="8">
        <v>1492984</v>
      </c>
      <c r="O13" s="8" t="s">
        <v>344</v>
      </c>
      <c r="P13" s="12" t="s">
        <v>335</v>
      </c>
      <c r="Q13" s="14">
        <v>5000</v>
      </c>
      <c r="R13" s="14">
        <v>0</v>
      </c>
      <c r="S13" s="14">
        <f t="shared" si="0"/>
        <v>5000</v>
      </c>
      <c r="T13" s="8" t="s">
        <v>41</v>
      </c>
      <c r="U13" s="33" t="s">
        <v>2218</v>
      </c>
      <c r="V13" s="210" t="s">
        <v>148</v>
      </c>
      <c r="W13" s="216" t="s">
        <v>225</v>
      </c>
      <c r="X13" s="219" t="s">
        <v>50</v>
      </c>
      <c r="AE13" s="7"/>
    </row>
    <row r="14" spans="1:31" ht="85.5" hidden="1" customHeight="1">
      <c r="A14" s="8" t="s">
        <v>128</v>
      </c>
      <c r="B14" s="8" t="s">
        <v>328</v>
      </c>
      <c r="C14" s="8" t="s">
        <v>328</v>
      </c>
      <c r="D14" s="8" t="s">
        <v>345</v>
      </c>
      <c r="E14" s="8">
        <v>10</v>
      </c>
      <c r="F14" s="8" t="s">
        <v>346</v>
      </c>
      <c r="G14" s="8" t="s">
        <v>45</v>
      </c>
      <c r="H14" s="8" t="s">
        <v>36</v>
      </c>
      <c r="I14" s="8" t="s">
        <v>37</v>
      </c>
      <c r="J14" s="9">
        <v>16</v>
      </c>
      <c r="K14" s="10" t="s">
        <v>343</v>
      </c>
      <c r="L14" s="192"/>
      <c r="M14" s="8">
        <v>4</v>
      </c>
      <c r="N14" s="12" t="s">
        <v>333</v>
      </c>
      <c r="O14" s="12" t="s">
        <v>334</v>
      </c>
      <c r="P14" s="12" t="s">
        <v>335</v>
      </c>
      <c r="Q14" s="14">
        <v>100</v>
      </c>
      <c r="R14" s="14">
        <v>0</v>
      </c>
      <c r="S14" s="14">
        <f t="shared" si="0"/>
        <v>400</v>
      </c>
      <c r="T14" s="8" t="s">
        <v>41</v>
      </c>
      <c r="U14" s="15" t="s">
        <v>2217</v>
      </c>
      <c r="V14" s="210" t="s">
        <v>148</v>
      </c>
      <c r="W14" s="210" t="s">
        <v>225</v>
      </c>
      <c r="X14" s="219" t="s">
        <v>50</v>
      </c>
      <c r="AE14" s="7"/>
    </row>
    <row r="15" spans="1:31" ht="156.75" hidden="1" customHeight="1">
      <c r="A15" s="19" t="s">
        <v>128</v>
      </c>
      <c r="B15" s="19" t="s">
        <v>328</v>
      </c>
      <c r="C15" s="19" t="s">
        <v>328</v>
      </c>
      <c r="D15" s="19" t="s">
        <v>347</v>
      </c>
      <c r="E15" s="19">
        <v>15</v>
      </c>
      <c r="F15" s="19" t="s">
        <v>348</v>
      </c>
      <c r="G15" s="19" t="s">
        <v>35</v>
      </c>
      <c r="H15" s="8" t="s">
        <v>36</v>
      </c>
      <c r="I15" s="8" t="s">
        <v>37</v>
      </c>
      <c r="J15" s="10">
        <v>40</v>
      </c>
      <c r="K15" s="10" t="s">
        <v>332</v>
      </c>
      <c r="L15" s="192"/>
      <c r="M15" s="19">
        <v>1</v>
      </c>
      <c r="N15" s="19">
        <v>6225458</v>
      </c>
      <c r="O15" s="19" t="s">
        <v>349</v>
      </c>
      <c r="P15" s="19" t="s">
        <v>335</v>
      </c>
      <c r="Q15" s="20">
        <v>1000</v>
      </c>
      <c r="R15" s="20">
        <v>9800</v>
      </c>
      <c r="S15" s="20">
        <f t="shared" si="0"/>
        <v>10800</v>
      </c>
      <c r="T15" s="19" t="s">
        <v>41</v>
      </c>
      <c r="U15" s="15" t="s">
        <v>2219</v>
      </c>
      <c r="V15" s="210" t="s">
        <v>148</v>
      </c>
      <c r="W15" s="216" t="s">
        <v>225</v>
      </c>
      <c r="X15" s="219" t="s">
        <v>50</v>
      </c>
      <c r="AE15" s="7"/>
    </row>
    <row r="16" spans="1:31" ht="99.75" hidden="1" customHeight="1">
      <c r="A16" s="19" t="s">
        <v>128</v>
      </c>
      <c r="B16" s="19" t="s">
        <v>2108</v>
      </c>
      <c r="C16" s="19" t="s">
        <v>2108</v>
      </c>
      <c r="D16" s="19" t="s">
        <v>2121</v>
      </c>
      <c r="E16" s="19">
        <v>15</v>
      </c>
      <c r="F16" s="37" t="s">
        <v>2122</v>
      </c>
      <c r="G16" s="19" t="s">
        <v>45</v>
      </c>
      <c r="H16" s="8" t="s">
        <v>36</v>
      </c>
      <c r="I16" s="8" t="s">
        <v>91</v>
      </c>
      <c r="J16" s="38"/>
      <c r="K16" s="38"/>
      <c r="L16" s="192"/>
      <c r="M16" s="19">
        <v>10</v>
      </c>
      <c r="N16" s="38"/>
      <c r="O16" s="38"/>
      <c r="P16" s="19" t="s">
        <v>2123</v>
      </c>
      <c r="Q16" s="20">
        <v>500</v>
      </c>
      <c r="R16" s="20">
        <v>0</v>
      </c>
      <c r="S16" s="20">
        <f t="shared" si="0"/>
        <v>5000</v>
      </c>
      <c r="T16" s="19" t="s">
        <v>41</v>
      </c>
      <c r="U16" s="15" t="s">
        <v>2220</v>
      </c>
      <c r="V16" s="131" t="s">
        <v>42</v>
      </c>
      <c r="W16" s="131" t="s">
        <v>1029</v>
      </c>
      <c r="X16" s="219" t="s">
        <v>50</v>
      </c>
      <c r="AE16" s="7"/>
    </row>
    <row r="17" spans="1:31" ht="85.5" hidden="1" customHeight="1">
      <c r="A17" s="19" t="s">
        <v>128</v>
      </c>
      <c r="B17" s="19" t="s">
        <v>2108</v>
      </c>
      <c r="C17" s="19" t="s">
        <v>2108</v>
      </c>
      <c r="D17" s="19" t="s">
        <v>2121</v>
      </c>
      <c r="E17" s="19">
        <v>15</v>
      </c>
      <c r="F17" s="37" t="s">
        <v>2124</v>
      </c>
      <c r="G17" s="19" t="s">
        <v>45</v>
      </c>
      <c r="H17" s="8" t="s">
        <v>36</v>
      </c>
      <c r="I17" s="8" t="s">
        <v>91</v>
      </c>
      <c r="J17" s="38"/>
      <c r="K17" s="38"/>
      <c r="L17" s="192"/>
      <c r="M17" s="19">
        <v>10</v>
      </c>
      <c r="N17" s="38"/>
      <c r="O17" s="38"/>
      <c r="P17" s="19" t="s">
        <v>2123</v>
      </c>
      <c r="Q17" s="20">
        <v>500</v>
      </c>
      <c r="R17" s="20">
        <v>0</v>
      </c>
      <c r="S17" s="20">
        <f t="shared" si="0"/>
        <v>5000</v>
      </c>
      <c r="T17" s="19" t="s">
        <v>41</v>
      </c>
      <c r="U17" s="15" t="s">
        <v>2220</v>
      </c>
      <c r="V17" s="131" t="s">
        <v>201</v>
      </c>
      <c r="W17" s="131" t="s">
        <v>202</v>
      </c>
      <c r="X17" s="219" t="s">
        <v>50</v>
      </c>
      <c r="AE17" s="7"/>
    </row>
    <row r="18" spans="1:31" ht="99.75" hidden="1" customHeight="1">
      <c r="A18" s="19" t="s">
        <v>128</v>
      </c>
      <c r="B18" s="19" t="s">
        <v>129</v>
      </c>
      <c r="C18" s="19" t="s">
        <v>129</v>
      </c>
      <c r="D18" s="19" t="s">
        <v>130</v>
      </c>
      <c r="E18" s="19">
        <v>15</v>
      </c>
      <c r="F18" s="19" t="s">
        <v>138</v>
      </c>
      <c r="G18" s="19" t="s">
        <v>35</v>
      </c>
      <c r="H18" s="19" t="s">
        <v>139</v>
      </c>
      <c r="I18" s="8" t="s">
        <v>37</v>
      </c>
      <c r="J18" s="10">
        <v>16</v>
      </c>
      <c r="K18" s="10">
        <v>2020</v>
      </c>
      <c r="L18" s="192"/>
      <c r="M18" s="19">
        <v>1</v>
      </c>
      <c r="N18" s="19">
        <v>1506329</v>
      </c>
      <c r="O18" s="19" t="s">
        <v>135</v>
      </c>
      <c r="P18" s="19" t="s">
        <v>107</v>
      </c>
      <c r="Q18" s="20">
        <v>0</v>
      </c>
      <c r="R18" s="20">
        <v>0</v>
      </c>
      <c r="S18" s="20">
        <f t="shared" si="0"/>
        <v>0</v>
      </c>
      <c r="T18" s="19" t="s">
        <v>41</v>
      </c>
      <c r="U18" s="19"/>
      <c r="V18" s="131" t="s">
        <v>48</v>
      </c>
      <c r="W18" s="216" t="s">
        <v>134</v>
      </c>
      <c r="X18" s="217"/>
      <c r="AE18" s="7"/>
    </row>
    <row r="19" spans="1:31" ht="99.75" hidden="1" customHeight="1">
      <c r="A19" s="19" t="s">
        <v>128</v>
      </c>
      <c r="B19" s="19" t="s">
        <v>129</v>
      </c>
      <c r="C19" s="19" t="s">
        <v>129</v>
      </c>
      <c r="D19" s="19" t="s">
        <v>130</v>
      </c>
      <c r="E19" s="19">
        <v>15</v>
      </c>
      <c r="F19" s="19" t="s">
        <v>138</v>
      </c>
      <c r="G19" s="19" t="s">
        <v>35</v>
      </c>
      <c r="H19" s="19" t="s">
        <v>139</v>
      </c>
      <c r="I19" s="8" t="s">
        <v>37</v>
      </c>
      <c r="J19" s="10">
        <v>16</v>
      </c>
      <c r="K19" s="10">
        <v>2020</v>
      </c>
      <c r="L19" s="192"/>
      <c r="M19" s="19">
        <v>1</v>
      </c>
      <c r="N19" s="19">
        <v>1518386</v>
      </c>
      <c r="O19" s="19" t="s">
        <v>136</v>
      </c>
      <c r="P19" s="19" t="s">
        <v>107</v>
      </c>
      <c r="Q19" s="20">
        <v>0</v>
      </c>
      <c r="R19" s="20">
        <v>0</v>
      </c>
      <c r="S19" s="20">
        <f t="shared" si="0"/>
        <v>0</v>
      </c>
      <c r="T19" s="19" t="s">
        <v>41</v>
      </c>
      <c r="U19" s="19"/>
      <c r="V19" s="131" t="s">
        <v>48</v>
      </c>
      <c r="W19" s="216" t="s">
        <v>134</v>
      </c>
      <c r="X19" s="217"/>
      <c r="AE19" s="7"/>
    </row>
    <row r="20" spans="1:31" ht="99.75" hidden="1" customHeight="1">
      <c r="A20" s="19" t="s">
        <v>128</v>
      </c>
      <c r="B20" s="19" t="s">
        <v>129</v>
      </c>
      <c r="C20" s="19" t="s">
        <v>129</v>
      </c>
      <c r="D20" s="19" t="s">
        <v>130</v>
      </c>
      <c r="E20" s="19">
        <v>15</v>
      </c>
      <c r="F20" s="19" t="s">
        <v>138</v>
      </c>
      <c r="G20" s="19" t="s">
        <v>35</v>
      </c>
      <c r="H20" s="19" t="s">
        <v>139</v>
      </c>
      <c r="I20" s="8" t="s">
        <v>37</v>
      </c>
      <c r="J20" s="10">
        <v>16</v>
      </c>
      <c r="K20" s="10">
        <v>2020</v>
      </c>
      <c r="L20" s="192"/>
      <c r="M20" s="19">
        <v>1</v>
      </c>
      <c r="N20" s="19">
        <v>1492637</v>
      </c>
      <c r="O20" s="19" t="s">
        <v>137</v>
      </c>
      <c r="P20" s="19" t="s">
        <v>107</v>
      </c>
      <c r="Q20" s="20">
        <v>0</v>
      </c>
      <c r="R20" s="20">
        <v>0</v>
      </c>
      <c r="S20" s="20">
        <f t="shared" si="0"/>
        <v>0</v>
      </c>
      <c r="T20" s="19" t="s">
        <v>41</v>
      </c>
      <c r="U20" s="19"/>
      <c r="V20" s="131" t="s">
        <v>48</v>
      </c>
      <c r="W20" s="216" t="s">
        <v>134</v>
      </c>
      <c r="X20" s="217"/>
      <c r="AE20" s="7"/>
    </row>
    <row r="21" spans="1:31" ht="156.75" hidden="1" customHeight="1">
      <c r="A21" s="19" t="s">
        <v>128</v>
      </c>
      <c r="B21" s="19" t="s">
        <v>129</v>
      </c>
      <c r="C21" s="19" t="s">
        <v>129</v>
      </c>
      <c r="D21" s="19" t="s">
        <v>130</v>
      </c>
      <c r="E21" s="19">
        <v>15</v>
      </c>
      <c r="F21" s="19" t="s">
        <v>138</v>
      </c>
      <c r="G21" s="19" t="s">
        <v>35</v>
      </c>
      <c r="H21" s="19" t="s">
        <v>139</v>
      </c>
      <c r="I21" s="8" t="s">
        <v>37</v>
      </c>
      <c r="J21" s="10">
        <v>16</v>
      </c>
      <c r="K21" s="10">
        <v>2020</v>
      </c>
      <c r="L21" s="192"/>
      <c r="M21" s="19">
        <v>1</v>
      </c>
      <c r="N21" s="19">
        <v>1569060</v>
      </c>
      <c r="O21" s="19" t="s">
        <v>140</v>
      </c>
      <c r="P21" s="19" t="s">
        <v>107</v>
      </c>
      <c r="Q21" s="20">
        <v>0</v>
      </c>
      <c r="R21" s="20">
        <v>0</v>
      </c>
      <c r="S21" s="20">
        <f t="shared" si="0"/>
        <v>0</v>
      </c>
      <c r="T21" s="19" t="s">
        <v>41</v>
      </c>
      <c r="U21" s="19"/>
      <c r="V21" s="131" t="s">
        <v>48</v>
      </c>
      <c r="W21" s="216" t="s">
        <v>134</v>
      </c>
      <c r="X21" s="217"/>
      <c r="AE21" s="7"/>
    </row>
    <row r="22" spans="1:31" ht="85.5" hidden="1" customHeight="1">
      <c r="A22" s="19" t="s">
        <v>128</v>
      </c>
      <c r="B22" s="19" t="s">
        <v>129</v>
      </c>
      <c r="C22" s="19" t="s">
        <v>129</v>
      </c>
      <c r="D22" s="19" t="s">
        <v>130</v>
      </c>
      <c r="E22" s="19">
        <v>15</v>
      </c>
      <c r="F22" s="19" t="s">
        <v>138</v>
      </c>
      <c r="G22" s="19" t="s">
        <v>35</v>
      </c>
      <c r="H22" s="19" t="s">
        <v>139</v>
      </c>
      <c r="I22" s="8" t="s">
        <v>37</v>
      </c>
      <c r="J22" s="10">
        <v>16</v>
      </c>
      <c r="K22" s="10">
        <v>2020</v>
      </c>
      <c r="L22" s="192"/>
      <c r="M22" s="19">
        <v>1</v>
      </c>
      <c r="N22" s="19">
        <v>1204477</v>
      </c>
      <c r="O22" s="19" t="s">
        <v>141</v>
      </c>
      <c r="P22" s="19" t="s">
        <v>142</v>
      </c>
      <c r="Q22" s="20">
        <v>0</v>
      </c>
      <c r="R22" s="20">
        <v>0</v>
      </c>
      <c r="S22" s="20">
        <f t="shared" si="0"/>
        <v>0</v>
      </c>
      <c r="T22" s="19" t="s">
        <v>41</v>
      </c>
      <c r="U22" s="19"/>
      <c r="V22" s="131" t="s">
        <v>48</v>
      </c>
      <c r="W22" s="216" t="s">
        <v>134</v>
      </c>
      <c r="X22" s="217"/>
      <c r="AE22" s="7"/>
    </row>
    <row r="23" spans="1:31" ht="139.5" hidden="1" customHeight="1">
      <c r="A23" s="19" t="s">
        <v>128</v>
      </c>
      <c r="B23" s="19" t="s">
        <v>2086</v>
      </c>
      <c r="C23" s="19" t="s">
        <v>2087</v>
      </c>
      <c r="D23" s="19" t="s">
        <v>2095</v>
      </c>
      <c r="E23" s="19">
        <v>15</v>
      </c>
      <c r="F23" s="19" t="s">
        <v>2096</v>
      </c>
      <c r="G23" s="19" t="s">
        <v>145</v>
      </c>
      <c r="H23" s="8" t="s">
        <v>36</v>
      </c>
      <c r="I23" s="8" t="s">
        <v>46</v>
      </c>
      <c r="J23" s="10">
        <v>280</v>
      </c>
      <c r="K23" s="10" t="s">
        <v>2097</v>
      </c>
      <c r="L23" s="192" t="s">
        <v>216</v>
      </c>
      <c r="M23" s="19">
        <v>1</v>
      </c>
      <c r="N23" s="19">
        <v>1828708</v>
      </c>
      <c r="O23" s="19" t="s">
        <v>2098</v>
      </c>
      <c r="P23" s="19" t="s">
        <v>40</v>
      </c>
      <c r="Q23" s="20">
        <v>0</v>
      </c>
      <c r="R23" s="20">
        <v>0</v>
      </c>
      <c r="S23" s="20">
        <f t="shared" si="0"/>
        <v>0</v>
      </c>
      <c r="T23" s="19" t="s">
        <v>145</v>
      </c>
      <c r="U23" s="19"/>
      <c r="V23" s="131" t="s">
        <v>243</v>
      </c>
      <c r="W23" s="216" t="s">
        <v>2099</v>
      </c>
      <c r="X23" s="217"/>
      <c r="AE23" s="7"/>
    </row>
    <row r="24" spans="1:31" ht="85.5" hidden="1" customHeight="1">
      <c r="A24" s="8" t="s">
        <v>128</v>
      </c>
      <c r="B24" s="8" t="s">
        <v>328</v>
      </c>
      <c r="C24" s="8" t="s">
        <v>328</v>
      </c>
      <c r="D24" s="8" t="s">
        <v>350</v>
      </c>
      <c r="E24" s="8">
        <v>15</v>
      </c>
      <c r="F24" s="8" t="s">
        <v>351</v>
      </c>
      <c r="G24" s="8" t="s">
        <v>35</v>
      </c>
      <c r="H24" s="8" t="s">
        <v>36</v>
      </c>
      <c r="I24" s="8" t="s">
        <v>37</v>
      </c>
      <c r="J24" s="9">
        <v>40</v>
      </c>
      <c r="K24" s="10" t="s">
        <v>352</v>
      </c>
      <c r="L24" s="192"/>
      <c r="M24" s="8">
        <v>1</v>
      </c>
      <c r="N24" s="8">
        <v>1580280</v>
      </c>
      <c r="O24" s="8" t="s">
        <v>353</v>
      </c>
      <c r="P24" s="8" t="s">
        <v>335</v>
      </c>
      <c r="Q24" s="14">
        <v>1000</v>
      </c>
      <c r="R24" s="14">
        <v>9800</v>
      </c>
      <c r="S24" s="14">
        <f t="shared" si="0"/>
        <v>10800</v>
      </c>
      <c r="T24" s="8" t="s">
        <v>41</v>
      </c>
      <c r="U24" s="33" t="s">
        <v>2221</v>
      </c>
      <c r="V24" s="210" t="s">
        <v>148</v>
      </c>
      <c r="W24" s="216" t="s">
        <v>225</v>
      </c>
      <c r="X24" s="217"/>
      <c r="AE24" s="7"/>
    </row>
    <row r="25" spans="1:31" s="42" customFormat="1" ht="98.25" customHeight="1">
      <c r="A25" s="8" t="s">
        <v>128</v>
      </c>
      <c r="B25" s="8" t="s">
        <v>2086</v>
      </c>
      <c r="C25" s="8" t="s">
        <v>2087</v>
      </c>
      <c r="D25" s="8" t="s">
        <v>2095</v>
      </c>
      <c r="E25" s="8">
        <v>15</v>
      </c>
      <c r="F25" s="8" t="s">
        <v>2100</v>
      </c>
      <c r="G25" s="8" t="s">
        <v>45</v>
      </c>
      <c r="H25" s="8" t="s">
        <v>36</v>
      </c>
      <c r="I25" s="8" t="s">
        <v>37</v>
      </c>
      <c r="J25" s="9">
        <v>24</v>
      </c>
      <c r="K25" s="10" t="s">
        <v>2090</v>
      </c>
      <c r="L25" s="192"/>
      <c r="M25" s="8">
        <v>1</v>
      </c>
      <c r="N25" s="12">
        <v>1452867</v>
      </c>
      <c r="O25" s="12" t="s">
        <v>2101</v>
      </c>
      <c r="P25" s="8" t="s">
        <v>107</v>
      </c>
      <c r="Q25" s="14">
        <v>0</v>
      </c>
      <c r="R25" s="14">
        <v>0</v>
      </c>
      <c r="S25" s="14">
        <f t="shared" si="0"/>
        <v>0</v>
      </c>
      <c r="T25" s="8" t="s">
        <v>68</v>
      </c>
      <c r="U25" s="8" t="s">
        <v>2222</v>
      </c>
      <c r="V25" s="220" t="s">
        <v>176</v>
      </c>
      <c r="W25" s="221" t="s">
        <v>254</v>
      </c>
      <c r="X25" s="215" t="s">
        <v>50</v>
      </c>
      <c r="AE25" s="43"/>
    </row>
    <row r="26" spans="1:31" ht="85.5" hidden="1" customHeight="1">
      <c r="A26" s="19" t="s">
        <v>128</v>
      </c>
      <c r="B26" s="19" t="s">
        <v>129</v>
      </c>
      <c r="C26" s="19" t="s">
        <v>129</v>
      </c>
      <c r="D26" s="19" t="s">
        <v>130</v>
      </c>
      <c r="E26" s="19">
        <v>15</v>
      </c>
      <c r="F26" s="19" t="s">
        <v>143</v>
      </c>
      <c r="G26" s="19" t="s">
        <v>35</v>
      </c>
      <c r="H26" s="8" t="s">
        <v>36</v>
      </c>
      <c r="I26" s="8" t="s">
        <v>37</v>
      </c>
      <c r="J26" s="10">
        <v>16</v>
      </c>
      <c r="K26" s="10">
        <v>2020</v>
      </c>
      <c r="L26" s="192"/>
      <c r="M26" s="19">
        <v>1</v>
      </c>
      <c r="N26" s="19">
        <v>1973768</v>
      </c>
      <c r="O26" s="19" t="s">
        <v>133</v>
      </c>
      <c r="P26" s="19" t="s">
        <v>107</v>
      </c>
      <c r="Q26" s="20">
        <v>3500</v>
      </c>
      <c r="R26" s="20">
        <v>0</v>
      </c>
      <c r="S26" s="20">
        <f t="shared" si="0"/>
        <v>3500</v>
      </c>
      <c r="T26" s="19" t="s">
        <v>41</v>
      </c>
      <c r="U26" s="19"/>
      <c r="V26" s="224" t="s">
        <v>48</v>
      </c>
      <c r="W26" s="216" t="s">
        <v>134</v>
      </c>
      <c r="X26" s="217"/>
      <c r="AE26" s="7"/>
    </row>
    <row r="27" spans="1:31" ht="128.25" hidden="1" customHeight="1">
      <c r="A27" s="19" t="s">
        <v>128</v>
      </c>
      <c r="B27" s="19" t="s">
        <v>129</v>
      </c>
      <c r="C27" s="19" t="s">
        <v>129</v>
      </c>
      <c r="D27" s="19" t="s">
        <v>130</v>
      </c>
      <c r="E27" s="19">
        <v>15</v>
      </c>
      <c r="F27" s="19" t="s">
        <v>143</v>
      </c>
      <c r="G27" s="19" t="s">
        <v>35</v>
      </c>
      <c r="H27" s="8" t="s">
        <v>36</v>
      </c>
      <c r="I27" s="8" t="s">
        <v>37</v>
      </c>
      <c r="J27" s="10">
        <v>16</v>
      </c>
      <c r="K27" s="10">
        <v>2020</v>
      </c>
      <c r="L27" s="192"/>
      <c r="M27" s="19">
        <v>1</v>
      </c>
      <c r="N27" s="19">
        <v>1506329</v>
      </c>
      <c r="O27" s="19" t="s">
        <v>135</v>
      </c>
      <c r="P27" s="19" t="s">
        <v>107</v>
      </c>
      <c r="Q27" s="20">
        <v>3500</v>
      </c>
      <c r="R27" s="20">
        <v>0</v>
      </c>
      <c r="S27" s="20">
        <f t="shared" si="0"/>
        <v>3500</v>
      </c>
      <c r="T27" s="19" t="s">
        <v>41</v>
      </c>
      <c r="U27" s="19"/>
      <c r="V27" s="224" t="s">
        <v>48</v>
      </c>
      <c r="W27" s="216" t="s">
        <v>134</v>
      </c>
      <c r="X27" s="217"/>
      <c r="AE27" s="7"/>
    </row>
    <row r="28" spans="1:31" ht="156.75" hidden="1" customHeight="1">
      <c r="A28" s="19" t="s">
        <v>128</v>
      </c>
      <c r="B28" s="19" t="s">
        <v>129</v>
      </c>
      <c r="C28" s="19" t="s">
        <v>129</v>
      </c>
      <c r="D28" s="19" t="s">
        <v>130</v>
      </c>
      <c r="E28" s="19">
        <v>15</v>
      </c>
      <c r="F28" s="19" t="s">
        <v>143</v>
      </c>
      <c r="G28" s="19" t="s">
        <v>35</v>
      </c>
      <c r="H28" s="8" t="s">
        <v>36</v>
      </c>
      <c r="I28" s="8" t="s">
        <v>37</v>
      </c>
      <c r="J28" s="10">
        <v>16</v>
      </c>
      <c r="K28" s="10">
        <v>2020</v>
      </c>
      <c r="L28" s="192"/>
      <c r="M28" s="19">
        <v>1</v>
      </c>
      <c r="N28" s="19">
        <v>1518386</v>
      </c>
      <c r="O28" s="19" t="s">
        <v>136</v>
      </c>
      <c r="P28" s="19" t="s">
        <v>107</v>
      </c>
      <c r="Q28" s="20">
        <v>3500</v>
      </c>
      <c r="R28" s="20">
        <v>0</v>
      </c>
      <c r="S28" s="20">
        <f t="shared" si="0"/>
        <v>3500</v>
      </c>
      <c r="T28" s="19" t="s">
        <v>41</v>
      </c>
      <c r="U28" s="19"/>
      <c r="V28" s="224" t="s">
        <v>48</v>
      </c>
      <c r="W28" s="216" t="s">
        <v>134</v>
      </c>
      <c r="X28" s="217"/>
      <c r="AE28" s="7"/>
    </row>
    <row r="29" spans="1:31" ht="85.5" hidden="1" customHeight="1">
      <c r="A29" s="19" t="s">
        <v>128</v>
      </c>
      <c r="B29" s="19" t="s">
        <v>129</v>
      </c>
      <c r="C29" s="19" t="s">
        <v>129</v>
      </c>
      <c r="D29" s="19" t="s">
        <v>130</v>
      </c>
      <c r="E29" s="19">
        <v>15</v>
      </c>
      <c r="F29" s="19" t="s">
        <v>143</v>
      </c>
      <c r="G29" s="19" t="s">
        <v>35</v>
      </c>
      <c r="H29" s="8" t="s">
        <v>36</v>
      </c>
      <c r="I29" s="8" t="s">
        <v>37</v>
      </c>
      <c r="J29" s="10">
        <v>16</v>
      </c>
      <c r="K29" s="10">
        <v>2020</v>
      </c>
      <c r="L29" s="192"/>
      <c r="M29" s="19">
        <v>1</v>
      </c>
      <c r="N29" s="19">
        <v>1492637</v>
      </c>
      <c r="O29" s="19" t="s">
        <v>137</v>
      </c>
      <c r="P29" s="19" t="s">
        <v>107</v>
      </c>
      <c r="Q29" s="20">
        <v>3500</v>
      </c>
      <c r="R29" s="20">
        <v>0</v>
      </c>
      <c r="S29" s="20">
        <f t="shared" si="0"/>
        <v>3500</v>
      </c>
      <c r="T29" s="19" t="s">
        <v>41</v>
      </c>
      <c r="U29" s="19"/>
      <c r="V29" s="131" t="s">
        <v>48</v>
      </c>
      <c r="W29" s="216" t="s">
        <v>134</v>
      </c>
      <c r="X29" s="217"/>
      <c r="AE29" s="7"/>
    </row>
    <row r="30" spans="1:31" ht="85.5" hidden="1" customHeight="1">
      <c r="A30" s="19" t="s">
        <v>128</v>
      </c>
      <c r="B30" s="19" t="s">
        <v>2086</v>
      </c>
      <c r="C30" s="19" t="s">
        <v>2087</v>
      </c>
      <c r="D30" s="19" t="s">
        <v>2093</v>
      </c>
      <c r="E30" s="19">
        <v>15</v>
      </c>
      <c r="F30" s="19" t="s">
        <v>2102</v>
      </c>
      <c r="G30" s="19" t="s">
        <v>145</v>
      </c>
      <c r="H30" s="8" t="s">
        <v>36</v>
      </c>
      <c r="I30" s="8" t="s">
        <v>37</v>
      </c>
      <c r="J30" s="10">
        <v>320</v>
      </c>
      <c r="K30" s="10" t="s">
        <v>2103</v>
      </c>
      <c r="L30" s="192" t="s">
        <v>224</v>
      </c>
      <c r="M30" s="19">
        <v>1</v>
      </c>
      <c r="N30" s="19">
        <v>2092294</v>
      </c>
      <c r="O30" s="19" t="s">
        <v>311</v>
      </c>
      <c r="P30" s="19" t="s">
        <v>268</v>
      </c>
      <c r="Q30" s="20">
        <v>0</v>
      </c>
      <c r="R30" s="20">
        <v>0</v>
      </c>
      <c r="S30" s="20">
        <f t="shared" si="0"/>
        <v>0</v>
      </c>
      <c r="T30" s="19" t="s">
        <v>145</v>
      </c>
      <c r="U30" s="15" t="s">
        <v>410</v>
      </c>
      <c r="V30" s="131" t="s">
        <v>235</v>
      </c>
      <c r="W30" s="216" t="s">
        <v>236</v>
      </c>
      <c r="X30" s="217"/>
    </row>
    <row r="31" spans="1:31" ht="85.5" hidden="1" customHeight="1">
      <c r="A31" s="19" t="s">
        <v>128</v>
      </c>
      <c r="B31" s="19" t="s">
        <v>2108</v>
      </c>
      <c r="C31" s="19" t="s">
        <v>2108</v>
      </c>
      <c r="D31" s="19" t="s">
        <v>2118</v>
      </c>
      <c r="E31" s="19">
        <v>15</v>
      </c>
      <c r="F31" s="37" t="s">
        <v>2125</v>
      </c>
      <c r="G31" s="19" t="s">
        <v>35</v>
      </c>
      <c r="H31" s="8" t="s">
        <v>36</v>
      </c>
      <c r="I31" s="8" t="s">
        <v>91</v>
      </c>
      <c r="J31" s="38"/>
      <c r="K31" s="38"/>
      <c r="L31" s="192"/>
      <c r="M31" s="19">
        <v>3</v>
      </c>
      <c r="N31" s="38"/>
      <c r="O31" s="38"/>
      <c r="P31" s="19" t="s">
        <v>2123</v>
      </c>
      <c r="Q31" s="20">
        <v>4500</v>
      </c>
      <c r="R31" s="20">
        <v>0</v>
      </c>
      <c r="S31" s="20">
        <f t="shared" si="0"/>
        <v>13500</v>
      </c>
      <c r="T31" s="19" t="s">
        <v>41</v>
      </c>
      <c r="U31" s="19"/>
      <c r="V31" s="131" t="s">
        <v>92</v>
      </c>
      <c r="W31" s="216" t="s">
        <v>517</v>
      </c>
      <c r="X31" s="217"/>
    </row>
    <row r="32" spans="1:31" s="42" customFormat="1" ht="85.5" hidden="1" customHeight="1">
      <c r="A32" s="8" t="s">
        <v>128</v>
      </c>
      <c r="B32" s="8" t="s">
        <v>2108</v>
      </c>
      <c r="C32" s="8" t="s">
        <v>2108</v>
      </c>
      <c r="D32" s="8" t="s">
        <v>2110</v>
      </c>
      <c r="E32" s="8">
        <v>15</v>
      </c>
      <c r="F32" s="12" t="s">
        <v>2126</v>
      </c>
      <c r="G32" s="8" t="s">
        <v>45</v>
      </c>
      <c r="H32" s="8" t="s">
        <v>36</v>
      </c>
      <c r="I32" s="8" t="s">
        <v>91</v>
      </c>
      <c r="J32" s="38"/>
      <c r="K32" s="38"/>
      <c r="L32" s="192"/>
      <c r="M32" s="8">
        <v>5</v>
      </c>
      <c r="N32" s="45"/>
      <c r="O32" s="45"/>
      <c r="P32" s="8" t="s">
        <v>2123</v>
      </c>
      <c r="Q32" s="14">
        <v>2500</v>
      </c>
      <c r="R32" s="14">
        <v>0</v>
      </c>
      <c r="S32" s="14">
        <f t="shared" si="0"/>
        <v>12500</v>
      </c>
      <c r="T32" s="8" t="s">
        <v>41</v>
      </c>
      <c r="U32" s="33" t="s">
        <v>45</v>
      </c>
      <c r="V32" s="210" t="s">
        <v>48</v>
      </c>
      <c r="W32" s="221" t="s">
        <v>179</v>
      </c>
      <c r="X32" s="215" t="s">
        <v>58</v>
      </c>
    </row>
    <row r="33" spans="1:24" ht="71.25" hidden="1" customHeight="1">
      <c r="A33" s="8" t="s">
        <v>128</v>
      </c>
      <c r="B33" s="8" t="s">
        <v>2108</v>
      </c>
      <c r="C33" s="8" t="s">
        <v>2108</v>
      </c>
      <c r="D33" s="8" t="s">
        <v>2110</v>
      </c>
      <c r="E33" s="8">
        <v>15</v>
      </c>
      <c r="F33" s="12" t="s">
        <v>2127</v>
      </c>
      <c r="G33" s="8" t="s">
        <v>45</v>
      </c>
      <c r="H33" s="8" t="s">
        <v>36</v>
      </c>
      <c r="I33" s="8" t="s">
        <v>91</v>
      </c>
      <c r="J33" s="38"/>
      <c r="K33" s="38"/>
      <c r="L33" s="192"/>
      <c r="M33" s="8">
        <v>3</v>
      </c>
      <c r="N33" s="45"/>
      <c r="O33" s="45"/>
      <c r="P33" s="8" t="s">
        <v>2123</v>
      </c>
      <c r="Q33" s="14">
        <v>1500</v>
      </c>
      <c r="R33" s="14">
        <v>0</v>
      </c>
      <c r="S33" s="14">
        <f t="shared" si="0"/>
        <v>4500</v>
      </c>
      <c r="T33" s="8" t="s">
        <v>41</v>
      </c>
      <c r="U33" s="46" t="s">
        <v>2223</v>
      </c>
      <c r="V33" s="210" t="s">
        <v>48</v>
      </c>
      <c r="W33" s="210" t="s">
        <v>274</v>
      </c>
      <c r="X33" s="215" t="s">
        <v>50</v>
      </c>
    </row>
    <row r="34" spans="1:24" ht="85.5" hidden="1" customHeight="1">
      <c r="A34" s="8" t="s">
        <v>128</v>
      </c>
      <c r="B34" s="8" t="s">
        <v>2108</v>
      </c>
      <c r="C34" s="8" t="s">
        <v>2108</v>
      </c>
      <c r="D34" s="8" t="s">
        <v>2128</v>
      </c>
      <c r="E34" s="8">
        <v>20</v>
      </c>
      <c r="F34" s="12" t="s">
        <v>2129</v>
      </c>
      <c r="G34" s="8" t="s">
        <v>45</v>
      </c>
      <c r="H34" s="8" t="s">
        <v>36</v>
      </c>
      <c r="I34" s="8" t="s">
        <v>91</v>
      </c>
      <c r="J34" s="38"/>
      <c r="K34" s="38"/>
      <c r="L34" s="192"/>
      <c r="M34" s="8">
        <v>3</v>
      </c>
      <c r="N34" s="45"/>
      <c r="O34" s="45"/>
      <c r="P34" s="8" t="s">
        <v>2123</v>
      </c>
      <c r="Q34" s="14">
        <v>1800</v>
      </c>
      <c r="R34" s="14">
        <v>0</v>
      </c>
      <c r="S34" s="14">
        <f t="shared" si="0"/>
        <v>5400</v>
      </c>
      <c r="T34" s="8" t="s">
        <v>41</v>
      </c>
      <c r="U34" s="33" t="s">
        <v>45</v>
      </c>
      <c r="V34" s="221" t="s">
        <v>76</v>
      </c>
      <c r="W34" s="221" t="s">
        <v>77</v>
      </c>
      <c r="X34" s="215" t="s">
        <v>58</v>
      </c>
    </row>
    <row r="35" spans="1:24" s="42" customFormat="1" ht="128.25" hidden="1" customHeight="1">
      <c r="A35" s="8" t="s">
        <v>128</v>
      </c>
      <c r="B35" s="8" t="s">
        <v>2108</v>
      </c>
      <c r="C35" s="8" t="s">
        <v>2108</v>
      </c>
      <c r="D35" s="8" t="s">
        <v>2130</v>
      </c>
      <c r="E35" s="8">
        <v>12</v>
      </c>
      <c r="F35" s="12" t="s">
        <v>2131</v>
      </c>
      <c r="G35" s="8" t="s">
        <v>45</v>
      </c>
      <c r="H35" s="8" t="s">
        <v>36</v>
      </c>
      <c r="I35" s="8" t="s">
        <v>91</v>
      </c>
      <c r="J35" s="38"/>
      <c r="K35" s="38"/>
      <c r="L35" s="192"/>
      <c r="M35" s="8">
        <v>6</v>
      </c>
      <c r="N35" s="45"/>
      <c r="O35" s="45"/>
      <c r="P35" s="8" t="s">
        <v>2123</v>
      </c>
      <c r="Q35" s="14">
        <v>2500</v>
      </c>
      <c r="R35" s="14">
        <v>0</v>
      </c>
      <c r="S35" s="14">
        <f t="shared" si="0"/>
        <v>15000</v>
      </c>
      <c r="T35" s="8" t="s">
        <v>41</v>
      </c>
      <c r="U35" s="8" t="s">
        <v>2222</v>
      </c>
      <c r="V35" s="220" t="s">
        <v>176</v>
      </c>
      <c r="W35" s="221" t="s">
        <v>254</v>
      </c>
      <c r="X35" s="215" t="s">
        <v>50</v>
      </c>
    </row>
    <row r="36" spans="1:24" ht="114" hidden="1" customHeight="1">
      <c r="A36" s="19" t="s">
        <v>128</v>
      </c>
      <c r="B36" s="19" t="s">
        <v>129</v>
      </c>
      <c r="C36" s="19" t="s">
        <v>129</v>
      </c>
      <c r="D36" s="19" t="s">
        <v>130</v>
      </c>
      <c r="E36" s="19">
        <v>15</v>
      </c>
      <c r="F36" s="19" t="s">
        <v>144</v>
      </c>
      <c r="G36" s="19" t="s">
        <v>145</v>
      </c>
      <c r="H36" s="8" t="s">
        <v>36</v>
      </c>
      <c r="I36" s="19" t="s">
        <v>46</v>
      </c>
      <c r="J36" s="10">
        <v>420</v>
      </c>
      <c r="K36" s="10" t="s">
        <v>146</v>
      </c>
      <c r="L36" s="192" t="s">
        <v>147</v>
      </c>
      <c r="M36" s="19">
        <v>1</v>
      </c>
      <c r="N36" s="19">
        <v>1492637</v>
      </c>
      <c r="O36" s="19" t="s">
        <v>137</v>
      </c>
      <c r="P36" s="19" t="s">
        <v>107</v>
      </c>
      <c r="Q36" s="20">
        <v>0</v>
      </c>
      <c r="R36" s="20">
        <v>0</v>
      </c>
      <c r="S36" s="20">
        <f t="shared" si="0"/>
        <v>0</v>
      </c>
      <c r="T36" s="19" t="s">
        <v>145</v>
      </c>
      <c r="U36" s="19"/>
      <c r="V36" s="131" t="s">
        <v>148</v>
      </c>
      <c r="W36" s="131" t="s">
        <v>149</v>
      </c>
      <c r="X36" s="217"/>
    </row>
    <row r="37" spans="1:24" ht="98.45" hidden="1" customHeight="1">
      <c r="A37" s="19" t="s">
        <v>128</v>
      </c>
      <c r="B37" s="19" t="s">
        <v>2141</v>
      </c>
      <c r="C37" s="19" t="s">
        <v>2141</v>
      </c>
      <c r="D37" s="19" t="s">
        <v>2142</v>
      </c>
      <c r="E37" s="19">
        <v>15</v>
      </c>
      <c r="F37" s="19" t="s">
        <v>2143</v>
      </c>
      <c r="G37" s="19" t="s">
        <v>145</v>
      </c>
      <c r="H37" s="8" t="s">
        <v>36</v>
      </c>
      <c r="I37" s="19" t="s">
        <v>46</v>
      </c>
      <c r="J37" s="10">
        <v>420</v>
      </c>
      <c r="K37" s="10" t="s">
        <v>2144</v>
      </c>
      <c r="L37" s="192" t="s">
        <v>216</v>
      </c>
      <c r="M37" s="19">
        <v>1</v>
      </c>
      <c r="N37" s="19">
        <v>1820468</v>
      </c>
      <c r="O37" s="19" t="s">
        <v>2145</v>
      </c>
      <c r="P37" s="19" t="s">
        <v>40</v>
      </c>
      <c r="Q37" s="20">
        <v>0</v>
      </c>
      <c r="R37" s="20">
        <v>0</v>
      </c>
      <c r="S37" s="20">
        <f t="shared" si="0"/>
        <v>0</v>
      </c>
      <c r="T37" s="19" t="s">
        <v>145</v>
      </c>
      <c r="V37" s="226" t="s">
        <v>42</v>
      </c>
      <c r="W37" s="131" t="s">
        <v>202</v>
      </c>
      <c r="X37" s="217"/>
    </row>
    <row r="38" spans="1:24" ht="85.5" hidden="1" customHeight="1">
      <c r="A38" s="19" t="s">
        <v>128</v>
      </c>
      <c r="B38" s="19" t="s">
        <v>129</v>
      </c>
      <c r="C38" s="19" t="s">
        <v>129</v>
      </c>
      <c r="D38" s="19" t="s">
        <v>130</v>
      </c>
      <c r="E38" s="19">
        <v>15</v>
      </c>
      <c r="F38" s="19" t="s">
        <v>150</v>
      </c>
      <c r="G38" s="19" t="s">
        <v>145</v>
      </c>
      <c r="H38" s="8" t="s">
        <v>36</v>
      </c>
      <c r="I38" s="19" t="s">
        <v>46</v>
      </c>
      <c r="J38" s="10">
        <v>120</v>
      </c>
      <c r="K38" s="10" t="s">
        <v>151</v>
      </c>
      <c r="L38" s="192" t="s">
        <v>152</v>
      </c>
      <c r="M38" s="19">
        <v>1</v>
      </c>
      <c r="N38" s="19">
        <v>1518386</v>
      </c>
      <c r="O38" s="19" t="s">
        <v>136</v>
      </c>
      <c r="P38" s="19" t="s">
        <v>107</v>
      </c>
      <c r="Q38" s="20">
        <v>0</v>
      </c>
      <c r="R38" s="20">
        <v>0</v>
      </c>
      <c r="S38" s="20">
        <f t="shared" si="0"/>
        <v>0</v>
      </c>
      <c r="T38" s="19" t="s">
        <v>145</v>
      </c>
      <c r="V38" s="226" t="s">
        <v>48</v>
      </c>
      <c r="W38" s="131" t="s">
        <v>69</v>
      </c>
      <c r="X38" s="217"/>
    </row>
    <row r="39" spans="1:24" ht="99.75" hidden="1" customHeight="1">
      <c r="A39" s="19" t="s">
        <v>128</v>
      </c>
      <c r="B39" s="19" t="s">
        <v>2108</v>
      </c>
      <c r="C39" s="19" t="s">
        <v>2109</v>
      </c>
      <c r="D39" s="19" t="s">
        <v>2110</v>
      </c>
      <c r="E39" s="19">
        <v>15</v>
      </c>
      <c r="F39" s="37" t="s">
        <v>2111</v>
      </c>
      <c r="G39" s="19" t="s">
        <v>145</v>
      </c>
      <c r="H39" s="8" t="s">
        <v>36</v>
      </c>
      <c r="I39" s="19" t="s">
        <v>46</v>
      </c>
      <c r="J39" s="10">
        <v>30</v>
      </c>
      <c r="K39" s="10">
        <v>44044</v>
      </c>
      <c r="L39" s="192" t="s">
        <v>759</v>
      </c>
      <c r="M39" s="19">
        <v>1</v>
      </c>
      <c r="N39" s="19">
        <v>1489664</v>
      </c>
      <c r="O39" s="19" t="s">
        <v>2112</v>
      </c>
      <c r="P39" s="19" t="s">
        <v>107</v>
      </c>
      <c r="Q39" s="20">
        <v>0</v>
      </c>
      <c r="R39" s="20">
        <v>0</v>
      </c>
      <c r="S39" s="20">
        <f t="shared" si="0"/>
        <v>0</v>
      </c>
      <c r="T39" s="19" t="s">
        <v>145</v>
      </c>
      <c r="V39" s="226" t="s">
        <v>48</v>
      </c>
      <c r="W39" s="131" t="s">
        <v>274</v>
      </c>
      <c r="X39" s="217"/>
    </row>
    <row r="40" spans="1:24" ht="85.5" hidden="1" customHeight="1">
      <c r="A40" s="19" t="s">
        <v>128</v>
      </c>
      <c r="B40" s="19" t="s">
        <v>2108</v>
      </c>
      <c r="C40" s="19" t="s">
        <v>2108</v>
      </c>
      <c r="D40" s="19" t="s">
        <v>2132</v>
      </c>
      <c r="E40" s="19">
        <v>15</v>
      </c>
      <c r="F40" s="37" t="s">
        <v>2133</v>
      </c>
      <c r="G40" s="19" t="s">
        <v>145</v>
      </c>
      <c r="H40" s="19" t="s">
        <v>154</v>
      </c>
      <c r="I40" s="19" t="s">
        <v>37</v>
      </c>
      <c r="J40" s="10">
        <v>30</v>
      </c>
      <c r="K40" s="10">
        <v>43920.041666666664</v>
      </c>
      <c r="L40" s="192" t="s">
        <v>272</v>
      </c>
      <c r="M40" s="19">
        <v>1</v>
      </c>
      <c r="N40" s="19">
        <v>1980441</v>
      </c>
      <c r="O40" s="19" t="s">
        <v>2134</v>
      </c>
      <c r="P40" s="19" t="s">
        <v>107</v>
      </c>
      <c r="Q40" s="20">
        <v>0</v>
      </c>
      <c r="R40" s="20">
        <v>0</v>
      </c>
      <c r="S40" s="20">
        <f t="shared" si="0"/>
        <v>0</v>
      </c>
      <c r="T40" s="19" t="s">
        <v>145</v>
      </c>
      <c r="U40" s="20" t="s">
        <v>1328</v>
      </c>
      <c r="V40" s="227" t="s">
        <v>148</v>
      </c>
      <c r="W40" s="131" t="s">
        <v>2135</v>
      </c>
      <c r="X40" s="217"/>
    </row>
    <row r="41" spans="1:24" ht="99.75" hidden="1" customHeight="1">
      <c r="A41" s="19" t="s">
        <v>128</v>
      </c>
      <c r="B41" s="19" t="s">
        <v>129</v>
      </c>
      <c r="C41" s="19" t="s">
        <v>129</v>
      </c>
      <c r="D41" s="19" t="s">
        <v>130</v>
      </c>
      <c r="E41" s="19">
        <v>15</v>
      </c>
      <c r="F41" s="19" t="s">
        <v>153</v>
      </c>
      <c r="G41" s="19" t="s">
        <v>145</v>
      </c>
      <c r="H41" s="19" t="s">
        <v>154</v>
      </c>
      <c r="I41" s="19" t="s">
        <v>37</v>
      </c>
      <c r="J41" s="10">
        <v>480</v>
      </c>
      <c r="K41" s="10" t="s">
        <v>155</v>
      </c>
      <c r="L41" s="192" t="s">
        <v>156</v>
      </c>
      <c r="M41" s="19">
        <v>1</v>
      </c>
      <c r="N41" s="19">
        <v>1569060</v>
      </c>
      <c r="O41" s="19" t="s">
        <v>140</v>
      </c>
      <c r="P41" s="19" t="s">
        <v>107</v>
      </c>
      <c r="Q41" s="20">
        <v>0</v>
      </c>
      <c r="R41" s="20">
        <v>0</v>
      </c>
      <c r="S41" s="20">
        <f t="shared" si="0"/>
        <v>0</v>
      </c>
      <c r="T41" s="19" t="s">
        <v>145</v>
      </c>
      <c r="U41" s="19" t="s">
        <v>1328</v>
      </c>
      <c r="V41" s="131" t="s">
        <v>148</v>
      </c>
      <c r="W41" s="131" t="s">
        <v>157</v>
      </c>
      <c r="X41" s="217"/>
    </row>
    <row r="42" spans="1:24" ht="99.75" hidden="1" customHeight="1">
      <c r="A42" s="19" t="s">
        <v>128</v>
      </c>
      <c r="B42" s="19" t="s">
        <v>328</v>
      </c>
      <c r="C42" s="19" t="s">
        <v>328</v>
      </c>
      <c r="D42" s="19" t="s">
        <v>354</v>
      </c>
      <c r="E42" s="19">
        <v>15</v>
      </c>
      <c r="F42" s="19" t="s">
        <v>355</v>
      </c>
      <c r="G42" s="19" t="s">
        <v>145</v>
      </c>
      <c r="H42" s="19" t="s">
        <v>265</v>
      </c>
      <c r="I42" s="19" t="s">
        <v>46</v>
      </c>
      <c r="J42" s="10">
        <v>360</v>
      </c>
      <c r="K42" s="10" t="s">
        <v>341</v>
      </c>
      <c r="L42" s="192" t="s">
        <v>356</v>
      </c>
      <c r="M42" s="19">
        <v>1</v>
      </c>
      <c r="N42" s="19">
        <v>1580280</v>
      </c>
      <c r="O42" s="19" t="s">
        <v>353</v>
      </c>
      <c r="P42" s="19" t="s">
        <v>335</v>
      </c>
      <c r="Q42" s="20">
        <v>0</v>
      </c>
      <c r="R42" s="20">
        <v>0</v>
      </c>
      <c r="S42" s="20">
        <f t="shared" si="0"/>
        <v>0</v>
      </c>
      <c r="T42" s="19" t="s">
        <v>145</v>
      </c>
      <c r="U42" s="19" t="s">
        <v>1328</v>
      </c>
      <c r="V42" s="131" t="s">
        <v>48</v>
      </c>
      <c r="W42" s="131" t="s">
        <v>357</v>
      </c>
      <c r="X42" s="217"/>
    </row>
    <row r="43" spans="1:24" ht="71.25" hidden="1" customHeight="1">
      <c r="A43" s="19" t="s">
        <v>128</v>
      </c>
      <c r="B43" s="19" t="s">
        <v>2108</v>
      </c>
      <c r="C43" s="19" t="s">
        <v>2113</v>
      </c>
      <c r="D43" s="19" t="s">
        <v>2114</v>
      </c>
      <c r="E43" s="19">
        <v>20</v>
      </c>
      <c r="F43" s="37" t="s">
        <v>2115</v>
      </c>
      <c r="G43" s="19" t="s">
        <v>145</v>
      </c>
      <c r="H43" s="8" t="s">
        <v>36</v>
      </c>
      <c r="I43" s="19" t="s">
        <v>46</v>
      </c>
      <c r="J43" s="10">
        <v>120</v>
      </c>
      <c r="K43" s="10" t="s">
        <v>2116</v>
      </c>
      <c r="L43" s="192" t="s">
        <v>759</v>
      </c>
      <c r="M43" s="19">
        <v>1</v>
      </c>
      <c r="N43" s="19">
        <v>1816494</v>
      </c>
      <c r="O43" s="19" t="s">
        <v>2117</v>
      </c>
      <c r="P43" s="19" t="s">
        <v>40</v>
      </c>
      <c r="Q43" s="20">
        <v>0</v>
      </c>
      <c r="R43" s="20">
        <v>0</v>
      </c>
      <c r="S43" s="20">
        <f t="shared" si="0"/>
        <v>0</v>
      </c>
      <c r="T43" s="19" t="s">
        <v>145</v>
      </c>
      <c r="V43" s="131" t="s">
        <v>92</v>
      </c>
      <c r="W43" s="131" t="s">
        <v>93</v>
      </c>
      <c r="X43" s="217"/>
    </row>
    <row r="44" spans="1:24" ht="128.25" hidden="1" customHeight="1">
      <c r="A44" s="19" t="s">
        <v>128</v>
      </c>
      <c r="B44" s="19" t="s">
        <v>2108</v>
      </c>
      <c r="C44" s="19" t="s">
        <v>2113</v>
      </c>
      <c r="D44" s="19" t="s">
        <v>2118</v>
      </c>
      <c r="E44" s="19">
        <v>15</v>
      </c>
      <c r="F44" s="37" t="s">
        <v>2119</v>
      </c>
      <c r="G44" s="19" t="s">
        <v>145</v>
      </c>
      <c r="H44" s="8" t="s">
        <v>36</v>
      </c>
      <c r="I44" s="19" t="s">
        <v>46</v>
      </c>
      <c r="J44" s="10">
        <v>120</v>
      </c>
      <c r="K44" s="10" t="s">
        <v>2120</v>
      </c>
      <c r="L44" s="192" t="s">
        <v>224</v>
      </c>
      <c r="M44" s="19">
        <v>1</v>
      </c>
      <c r="N44" s="19">
        <v>1816494</v>
      </c>
      <c r="O44" s="19" t="s">
        <v>2117</v>
      </c>
      <c r="P44" s="19" t="s">
        <v>40</v>
      </c>
      <c r="Q44" s="20">
        <v>0</v>
      </c>
      <c r="R44" s="20">
        <v>0</v>
      </c>
      <c r="S44" s="20">
        <f t="shared" si="0"/>
        <v>0</v>
      </c>
      <c r="T44" s="19" t="s">
        <v>145</v>
      </c>
      <c r="U44" s="19"/>
      <c r="V44" s="210" t="s">
        <v>148</v>
      </c>
      <c r="W44" s="216" t="s">
        <v>225</v>
      </c>
      <c r="X44" s="217"/>
    </row>
    <row r="45" spans="1:24" s="42" customFormat="1" ht="156.75" customHeight="1">
      <c r="A45" s="8" t="s">
        <v>128</v>
      </c>
      <c r="B45" s="8" t="s">
        <v>2086</v>
      </c>
      <c r="C45" s="8" t="s">
        <v>2087</v>
      </c>
      <c r="D45" s="8" t="s">
        <v>2093</v>
      </c>
      <c r="E45" s="8">
        <v>15</v>
      </c>
      <c r="F45" s="8" t="s">
        <v>2104</v>
      </c>
      <c r="G45" s="8" t="s">
        <v>45</v>
      </c>
      <c r="H45" s="8" t="s">
        <v>36</v>
      </c>
      <c r="I45" s="8" t="s">
        <v>37</v>
      </c>
      <c r="J45" s="9">
        <v>24</v>
      </c>
      <c r="K45" s="10" t="s">
        <v>2090</v>
      </c>
      <c r="L45" s="192"/>
      <c r="M45" s="8">
        <v>1</v>
      </c>
      <c r="N45" s="12">
        <v>1452867</v>
      </c>
      <c r="O45" s="12" t="s">
        <v>2101</v>
      </c>
      <c r="P45" s="8" t="s">
        <v>107</v>
      </c>
      <c r="Q45" s="14">
        <v>0</v>
      </c>
      <c r="R45" s="14">
        <v>0</v>
      </c>
      <c r="S45" s="14">
        <f t="shared" si="0"/>
        <v>0</v>
      </c>
      <c r="T45" s="8" t="s">
        <v>68</v>
      </c>
      <c r="U45" s="8" t="s">
        <v>2222</v>
      </c>
      <c r="V45" s="220" t="s">
        <v>176</v>
      </c>
      <c r="W45" s="221" t="s">
        <v>254</v>
      </c>
      <c r="X45" s="215" t="s">
        <v>50</v>
      </c>
    </row>
    <row r="46" spans="1:24" ht="99.75" hidden="1" customHeight="1">
      <c r="A46" s="19" t="s">
        <v>128</v>
      </c>
      <c r="B46" s="19" t="s">
        <v>2086</v>
      </c>
      <c r="C46" s="19" t="s">
        <v>2087</v>
      </c>
      <c r="D46" s="19" t="s">
        <v>2095</v>
      </c>
      <c r="E46" s="19">
        <v>15</v>
      </c>
      <c r="F46" s="19" t="s">
        <v>2105</v>
      </c>
      <c r="G46" s="19" t="s">
        <v>35</v>
      </c>
      <c r="H46" s="19" t="s">
        <v>154</v>
      </c>
      <c r="I46" s="19" t="s">
        <v>37</v>
      </c>
      <c r="J46" s="10">
        <v>40</v>
      </c>
      <c r="K46" s="10" t="s">
        <v>2106</v>
      </c>
      <c r="L46" s="192"/>
      <c r="M46" s="19">
        <v>1</v>
      </c>
      <c r="N46" s="19">
        <v>1567995</v>
      </c>
      <c r="O46" s="19" t="s">
        <v>2107</v>
      </c>
      <c r="P46" s="19" t="s">
        <v>107</v>
      </c>
      <c r="Q46" s="49">
        <v>0</v>
      </c>
      <c r="R46" s="20">
        <v>0</v>
      </c>
      <c r="S46" s="49">
        <f t="shared" si="0"/>
        <v>0</v>
      </c>
      <c r="T46" s="19" t="s">
        <v>228</v>
      </c>
      <c r="U46" s="50"/>
      <c r="V46" s="131" t="s">
        <v>148</v>
      </c>
      <c r="W46" s="131" t="s">
        <v>157</v>
      </c>
      <c r="X46" s="217"/>
    </row>
    <row r="47" spans="1:24" s="42" customFormat="1" ht="99.75" hidden="1" customHeight="1">
      <c r="A47" s="8" t="s">
        <v>128</v>
      </c>
      <c r="B47" s="8" t="s">
        <v>2141</v>
      </c>
      <c r="C47" s="8" t="s">
        <v>2141</v>
      </c>
      <c r="D47" s="8" t="s">
        <v>2146</v>
      </c>
      <c r="E47" s="8">
        <v>15</v>
      </c>
      <c r="F47" s="8" t="s">
        <v>2147</v>
      </c>
      <c r="G47" s="8" t="s">
        <v>45</v>
      </c>
      <c r="H47" s="8" t="s">
        <v>36</v>
      </c>
      <c r="I47" s="8" t="s">
        <v>37</v>
      </c>
      <c r="J47" s="9">
        <v>20</v>
      </c>
      <c r="K47" s="10">
        <v>43891</v>
      </c>
      <c r="L47" s="192"/>
      <c r="M47" s="8">
        <v>1</v>
      </c>
      <c r="N47" s="8">
        <v>1667349</v>
      </c>
      <c r="O47" s="8" t="s">
        <v>2148</v>
      </c>
      <c r="P47" s="8" t="s">
        <v>2149</v>
      </c>
      <c r="Q47" s="14">
        <v>400</v>
      </c>
      <c r="R47" s="14">
        <v>0</v>
      </c>
      <c r="S47" s="14">
        <f t="shared" si="0"/>
        <v>400</v>
      </c>
      <c r="T47" s="8" t="s">
        <v>41</v>
      </c>
      <c r="U47" s="33" t="s">
        <v>45</v>
      </c>
      <c r="V47" s="131" t="s">
        <v>48</v>
      </c>
      <c r="W47" s="210" t="s">
        <v>49</v>
      </c>
      <c r="X47" s="215" t="s">
        <v>50</v>
      </c>
    </row>
    <row r="48" spans="1:24" s="42" customFormat="1" ht="99.75" hidden="1" customHeight="1">
      <c r="A48" s="8" t="s">
        <v>128</v>
      </c>
      <c r="B48" s="8" t="s">
        <v>2141</v>
      </c>
      <c r="C48" s="8" t="s">
        <v>2141</v>
      </c>
      <c r="D48" s="8" t="s">
        <v>2146</v>
      </c>
      <c r="E48" s="8">
        <v>15</v>
      </c>
      <c r="F48" s="8" t="s">
        <v>2147</v>
      </c>
      <c r="G48" s="8" t="s">
        <v>45</v>
      </c>
      <c r="H48" s="8" t="s">
        <v>36</v>
      </c>
      <c r="I48" s="8" t="s">
        <v>37</v>
      </c>
      <c r="J48" s="9">
        <v>20</v>
      </c>
      <c r="K48" s="10">
        <v>43891</v>
      </c>
      <c r="L48" s="192"/>
      <c r="M48" s="8">
        <v>1</v>
      </c>
      <c r="N48" s="8">
        <v>1820468</v>
      </c>
      <c r="O48" s="8" t="s">
        <v>2150</v>
      </c>
      <c r="P48" s="8" t="s">
        <v>40</v>
      </c>
      <c r="Q48" s="14">
        <v>400</v>
      </c>
      <c r="R48" s="14">
        <v>0</v>
      </c>
      <c r="S48" s="14">
        <f t="shared" si="0"/>
        <v>400</v>
      </c>
      <c r="T48" s="8" t="s">
        <v>41</v>
      </c>
      <c r="U48" s="33" t="s">
        <v>45</v>
      </c>
      <c r="V48" s="131" t="s">
        <v>48</v>
      </c>
      <c r="W48" s="210" t="s">
        <v>49</v>
      </c>
      <c r="X48" s="215" t="s">
        <v>50</v>
      </c>
    </row>
    <row r="49" spans="1:24" s="42" customFormat="1" ht="99.75" hidden="1" customHeight="1">
      <c r="A49" s="8" t="s">
        <v>128</v>
      </c>
      <c r="B49" s="8" t="s">
        <v>2108</v>
      </c>
      <c r="C49" s="8" t="s">
        <v>2108</v>
      </c>
      <c r="D49" s="8" t="s">
        <v>2136</v>
      </c>
      <c r="E49" s="8">
        <v>15</v>
      </c>
      <c r="F49" s="12" t="s">
        <v>2137</v>
      </c>
      <c r="G49" s="8" t="s">
        <v>45</v>
      </c>
      <c r="H49" s="8" t="s">
        <v>36</v>
      </c>
      <c r="I49" s="8" t="s">
        <v>37</v>
      </c>
      <c r="J49" s="9">
        <v>90</v>
      </c>
      <c r="K49" s="10" t="s">
        <v>2138</v>
      </c>
      <c r="L49" s="192"/>
      <c r="M49" s="8">
        <v>1</v>
      </c>
      <c r="N49" s="8">
        <v>2585151</v>
      </c>
      <c r="O49" s="8" t="s">
        <v>2139</v>
      </c>
      <c r="P49" s="8" t="s">
        <v>2140</v>
      </c>
      <c r="Q49" s="14">
        <v>42731.95</v>
      </c>
      <c r="R49" s="14">
        <v>4000</v>
      </c>
      <c r="S49" s="14">
        <f t="shared" si="0"/>
        <v>46731.95</v>
      </c>
      <c r="T49" s="8" t="s">
        <v>41</v>
      </c>
      <c r="U49" s="33" t="s">
        <v>2224</v>
      </c>
      <c r="V49" s="220" t="s">
        <v>176</v>
      </c>
      <c r="W49" s="221" t="s">
        <v>254</v>
      </c>
      <c r="X49" s="215" t="s">
        <v>50</v>
      </c>
    </row>
    <row r="50" spans="1:24" ht="128.25" hidden="1" customHeight="1">
      <c r="A50" s="19" t="s">
        <v>128</v>
      </c>
      <c r="B50" s="19" t="s">
        <v>2141</v>
      </c>
      <c r="C50" s="19" t="s">
        <v>2141</v>
      </c>
      <c r="D50" s="19" t="s">
        <v>2151</v>
      </c>
      <c r="E50" s="19">
        <v>15</v>
      </c>
      <c r="F50" s="19" t="s">
        <v>898</v>
      </c>
      <c r="G50" s="19" t="s">
        <v>145</v>
      </c>
      <c r="H50" s="8" t="s">
        <v>36</v>
      </c>
      <c r="I50" s="19" t="s">
        <v>46</v>
      </c>
      <c r="J50" s="10">
        <v>150</v>
      </c>
      <c r="K50" s="10">
        <v>44075</v>
      </c>
      <c r="L50" s="192" t="s">
        <v>216</v>
      </c>
      <c r="M50" s="19">
        <v>1</v>
      </c>
      <c r="N50" s="19">
        <v>1356228</v>
      </c>
      <c r="O50" s="19" t="s">
        <v>2152</v>
      </c>
      <c r="P50" s="19" t="s">
        <v>40</v>
      </c>
      <c r="Q50" s="20">
        <v>0</v>
      </c>
      <c r="R50" s="20">
        <v>0</v>
      </c>
      <c r="S50" s="20">
        <f t="shared" si="0"/>
        <v>0</v>
      </c>
      <c r="T50" s="19" t="s">
        <v>145</v>
      </c>
      <c r="V50" s="131" t="s">
        <v>201</v>
      </c>
      <c r="W50" s="131" t="s">
        <v>202</v>
      </c>
      <c r="X50" s="217"/>
    </row>
    <row r="51" spans="1:24" s="42" customFormat="1" ht="128.25" hidden="1" customHeight="1">
      <c r="A51" s="51" t="s">
        <v>421</v>
      </c>
      <c r="B51" s="51" t="s">
        <v>831</v>
      </c>
      <c r="C51" s="51" t="s">
        <v>831</v>
      </c>
      <c r="D51" s="51" t="s">
        <v>879</v>
      </c>
      <c r="E51" s="51">
        <v>15</v>
      </c>
      <c r="F51" s="12" t="s">
        <v>1004</v>
      </c>
      <c r="G51" s="12" t="s">
        <v>35</v>
      </c>
      <c r="H51" s="8" t="s">
        <v>36</v>
      </c>
      <c r="I51" s="12" t="s">
        <v>37</v>
      </c>
      <c r="J51" s="52">
        <v>16</v>
      </c>
      <c r="K51" s="10">
        <v>2020</v>
      </c>
      <c r="L51" s="192"/>
      <c r="M51" s="45"/>
      <c r="N51" s="45"/>
      <c r="O51" s="45"/>
      <c r="P51" s="45"/>
      <c r="Q51" s="53">
        <v>4000</v>
      </c>
      <c r="R51" s="14">
        <v>0</v>
      </c>
      <c r="S51" s="53">
        <f t="shared" si="0"/>
        <v>0</v>
      </c>
      <c r="T51" s="8" t="s">
        <v>41</v>
      </c>
      <c r="U51" s="33" t="s">
        <v>2225</v>
      </c>
      <c r="V51" s="131" t="s">
        <v>92</v>
      </c>
      <c r="W51" s="210" t="s">
        <v>93</v>
      </c>
      <c r="X51" s="215"/>
    </row>
    <row r="52" spans="1:24" ht="128.25" hidden="1" customHeight="1">
      <c r="A52" s="54" t="s">
        <v>421</v>
      </c>
      <c r="B52" s="55" t="s">
        <v>831</v>
      </c>
      <c r="C52" s="55" t="s">
        <v>831</v>
      </c>
      <c r="D52" s="55" t="s">
        <v>848</v>
      </c>
      <c r="E52" s="55">
        <v>15</v>
      </c>
      <c r="F52" s="56" t="s">
        <v>986</v>
      </c>
      <c r="G52" s="56" t="s">
        <v>145</v>
      </c>
      <c r="H52" s="8" t="s">
        <v>36</v>
      </c>
      <c r="I52" s="57" t="s">
        <v>46</v>
      </c>
      <c r="J52" s="58">
        <v>80</v>
      </c>
      <c r="K52" s="10">
        <v>2020</v>
      </c>
      <c r="L52" s="192" t="s">
        <v>610</v>
      </c>
      <c r="M52" s="56">
        <v>1</v>
      </c>
      <c r="N52" s="56">
        <v>1816688</v>
      </c>
      <c r="O52" s="56" t="s">
        <v>987</v>
      </c>
      <c r="P52" s="19" t="s">
        <v>40</v>
      </c>
      <c r="Q52" s="59">
        <v>0</v>
      </c>
      <c r="R52" s="20">
        <v>0</v>
      </c>
      <c r="S52" s="59">
        <f t="shared" si="0"/>
        <v>0</v>
      </c>
      <c r="T52" s="60" t="s">
        <v>145</v>
      </c>
      <c r="U52" s="61"/>
      <c r="V52" s="131" t="s">
        <v>48</v>
      </c>
      <c r="W52" s="131" t="s">
        <v>69</v>
      </c>
      <c r="X52" s="217"/>
    </row>
    <row r="53" spans="1:24" s="42" customFormat="1" ht="128.25" hidden="1" customHeight="1">
      <c r="A53" s="51" t="s">
        <v>421</v>
      </c>
      <c r="B53" s="51" t="s">
        <v>831</v>
      </c>
      <c r="C53" s="51" t="s">
        <v>918</v>
      </c>
      <c r="D53" s="51" t="s">
        <v>897</v>
      </c>
      <c r="E53" s="51">
        <v>15</v>
      </c>
      <c r="F53" s="12" t="s">
        <v>934</v>
      </c>
      <c r="G53" s="12" t="s">
        <v>45</v>
      </c>
      <c r="H53" s="8" t="s">
        <v>36</v>
      </c>
      <c r="I53" s="12" t="s">
        <v>37</v>
      </c>
      <c r="J53" s="62">
        <v>20</v>
      </c>
      <c r="K53" s="10">
        <v>2020</v>
      </c>
      <c r="L53" s="192"/>
      <c r="M53" s="51">
        <v>1</v>
      </c>
      <c r="N53" s="51">
        <v>1569251</v>
      </c>
      <c r="O53" s="51" t="s">
        <v>977</v>
      </c>
      <c r="P53" s="8" t="s">
        <v>107</v>
      </c>
      <c r="Q53" s="14">
        <v>1800</v>
      </c>
      <c r="R53" s="14">
        <v>0</v>
      </c>
      <c r="S53" s="14">
        <f t="shared" si="0"/>
        <v>1800</v>
      </c>
      <c r="T53" s="8" t="s">
        <v>41</v>
      </c>
      <c r="U53" s="33" t="s">
        <v>2226</v>
      </c>
      <c r="V53" s="221" t="s">
        <v>48</v>
      </c>
      <c r="W53" s="221" t="s">
        <v>163</v>
      </c>
      <c r="X53" s="215" t="s">
        <v>50</v>
      </c>
    </row>
    <row r="54" spans="1:24" s="42" customFormat="1" ht="128.25" hidden="1" customHeight="1">
      <c r="A54" s="51" t="s">
        <v>421</v>
      </c>
      <c r="B54" s="51" t="str">
        <f t="shared" ref="B54:E55" si="1">B53</f>
        <v>GGGAF</v>
      </c>
      <c r="C54" s="51" t="str">
        <f t="shared" si="1"/>
        <v>CCONT</v>
      </c>
      <c r="D54" s="51" t="str">
        <f t="shared" si="1"/>
        <v>Promover a evidenciação dos créditos a receber nos demonstrativos contábeis da Anvisa, realizando interlocução com órgãos envolvidos, com observância dos critérios legais e técnicos.</v>
      </c>
      <c r="E54" s="51">
        <f t="shared" si="1"/>
        <v>15</v>
      </c>
      <c r="F54" s="12" t="s">
        <v>884</v>
      </c>
      <c r="G54" s="12" t="s">
        <v>45</v>
      </c>
      <c r="H54" s="8" t="s">
        <v>36</v>
      </c>
      <c r="I54" s="12" t="s">
        <v>37</v>
      </c>
      <c r="J54" s="62">
        <v>20</v>
      </c>
      <c r="K54" s="10">
        <v>2020</v>
      </c>
      <c r="L54" s="192"/>
      <c r="M54" s="12">
        <v>1</v>
      </c>
      <c r="N54" s="12">
        <v>1733910</v>
      </c>
      <c r="O54" s="12" t="s">
        <v>885</v>
      </c>
      <c r="P54" s="8" t="s">
        <v>40</v>
      </c>
      <c r="Q54" s="64">
        <v>1800</v>
      </c>
      <c r="R54" s="14">
        <v>0</v>
      </c>
      <c r="S54" s="14">
        <f t="shared" si="0"/>
        <v>1800</v>
      </c>
      <c r="T54" s="8" t="s">
        <v>41</v>
      </c>
      <c r="U54" s="33" t="s">
        <v>2226</v>
      </c>
      <c r="V54" s="221" t="s">
        <v>48</v>
      </c>
      <c r="W54" s="221" t="s">
        <v>163</v>
      </c>
      <c r="X54" s="215" t="s">
        <v>50</v>
      </c>
    </row>
    <row r="55" spans="1:24" s="42" customFormat="1" ht="128.25" hidden="1" customHeight="1">
      <c r="A55" s="51" t="s">
        <v>421</v>
      </c>
      <c r="B55" s="51" t="str">
        <f t="shared" si="1"/>
        <v>GGGAF</v>
      </c>
      <c r="C55" s="51" t="str">
        <f t="shared" si="1"/>
        <v>CCONT</v>
      </c>
      <c r="D55" s="51" t="str">
        <f t="shared" si="1"/>
        <v>Promover a evidenciação dos créditos a receber nos demonstrativos contábeis da Anvisa, realizando interlocução com órgãos envolvidos, com observância dos critérios legais e técnicos.</v>
      </c>
      <c r="E55" s="51">
        <f t="shared" si="1"/>
        <v>15</v>
      </c>
      <c r="F55" s="12" t="s">
        <v>884</v>
      </c>
      <c r="G55" s="12" t="s">
        <v>45</v>
      </c>
      <c r="H55" s="8" t="s">
        <v>36</v>
      </c>
      <c r="I55" s="12" t="s">
        <v>37</v>
      </c>
      <c r="J55" s="62">
        <v>20</v>
      </c>
      <c r="K55" s="10">
        <v>2020</v>
      </c>
      <c r="L55" s="192"/>
      <c r="M55" s="12">
        <v>1</v>
      </c>
      <c r="N55" s="12">
        <v>1489650</v>
      </c>
      <c r="O55" s="12" t="s">
        <v>927</v>
      </c>
      <c r="P55" s="8" t="s">
        <v>107</v>
      </c>
      <c r="Q55" s="64">
        <v>1800</v>
      </c>
      <c r="R55" s="14">
        <v>0</v>
      </c>
      <c r="S55" s="14">
        <f t="shared" si="0"/>
        <v>1800</v>
      </c>
      <c r="T55" s="8" t="s">
        <v>41</v>
      </c>
      <c r="U55" s="33" t="s">
        <v>2226</v>
      </c>
      <c r="V55" s="221" t="s">
        <v>48</v>
      </c>
      <c r="W55" s="221" t="s">
        <v>163</v>
      </c>
      <c r="X55" s="215" t="s">
        <v>50</v>
      </c>
    </row>
    <row r="56" spans="1:24" ht="128.25" hidden="1" customHeight="1">
      <c r="A56" s="54" t="s">
        <v>421</v>
      </c>
      <c r="B56" s="54" t="s">
        <v>831</v>
      </c>
      <c r="C56" s="54" t="s">
        <v>918</v>
      </c>
      <c r="D56" s="54" t="s">
        <v>919</v>
      </c>
      <c r="E56" s="54">
        <v>12</v>
      </c>
      <c r="F56" s="37" t="s">
        <v>920</v>
      </c>
      <c r="G56" s="37" t="s">
        <v>35</v>
      </c>
      <c r="H56" s="8" t="s">
        <v>36</v>
      </c>
      <c r="I56" s="37" t="s">
        <v>37</v>
      </c>
      <c r="J56" s="65">
        <v>40</v>
      </c>
      <c r="K56" s="10">
        <v>2020</v>
      </c>
      <c r="L56" s="192"/>
      <c r="M56" s="37">
        <v>1</v>
      </c>
      <c r="N56" s="37">
        <v>1094244</v>
      </c>
      <c r="O56" s="37" t="s">
        <v>921</v>
      </c>
      <c r="P56" s="19" t="s">
        <v>107</v>
      </c>
      <c r="Q56" s="60">
        <v>2350</v>
      </c>
      <c r="R56" s="20">
        <v>0</v>
      </c>
      <c r="S56" s="66">
        <f t="shared" si="0"/>
        <v>2350</v>
      </c>
      <c r="T56" s="19" t="s">
        <v>41</v>
      </c>
      <c r="U56" s="19"/>
      <c r="V56" s="131" t="s">
        <v>92</v>
      </c>
      <c r="W56" s="216" t="s">
        <v>517</v>
      </c>
      <c r="X56" s="217"/>
    </row>
    <row r="57" spans="1:24" ht="128.25" hidden="1" customHeight="1">
      <c r="A57" s="54" t="s">
        <v>421</v>
      </c>
      <c r="B57" s="54" t="str">
        <f t="shared" ref="B57:E60" si="2">B56</f>
        <v>GGGAF</v>
      </c>
      <c r="C57" s="54" t="str">
        <f t="shared" si="2"/>
        <v>CCONT</v>
      </c>
      <c r="D57"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7" s="54">
        <f t="shared" si="2"/>
        <v>12</v>
      </c>
      <c r="F57" s="37" t="s">
        <v>841</v>
      </c>
      <c r="G57" s="37" t="s">
        <v>35</v>
      </c>
      <c r="H57" s="8" t="s">
        <v>36</v>
      </c>
      <c r="I57" s="37" t="s">
        <v>37</v>
      </c>
      <c r="J57" s="65">
        <v>40</v>
      </c>
      <c r="K57" s="10">
        <v>2020</v>
      </c>
      <c r="L57" s="192"/>
      <c r="M57" s="37">
        <v>1</v>
      </c>
      <c r="N57" s="37">
        <v>1733910</v>
      </c>
      <c r="O57" s="37" t="s">
        <v>885</v>
      </c>
      <c r="P57" s="19" t="s">
        <v>40</v>
      </c>
      <c r="Q57" s="60">
        <v>2350</v>
      </c>
      <c r="R57" s="20">
        <v>0</v>
      </c>
      <c r="S57" s="66">
        <f t="shared" si="0"/>
        <v>2350</v>
      </c>
      <c r="T57" s="19" t="s">
        <v>41</v>
      </c>
      <c r="U57" s="19"/>
      <c r="V57" s="131" t="s">
        <v>92</v>
      </c>
      <c r="W57" s="216" t="s">
        <v>517</v>
      </c>
      <c r="X57" s="217"/>
    </row>
    <row r="58" spans="1:24" ht="128.25" hidden="1" customHeight="1">
      <c r="A58" s="54" t="s">
        <v>421</v>
      </c>
      <c r="B58" s="54" t="str">
        <f t="shared" si="2"/>
        <v>GGGAF</v>
      </c>
      <c r="C58" s="54" t="str">
        <f t="shared" si="2"/>
        <v>CCONT</v>
      </c>
      <c r="D58"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8" s="54">
        <f t="shared" si="2"/>
        <v>12</v>
      </c>
      <c r="F58" s="37" t="s">
        <v>841</v>
      </c>
      <c r="G58" s="37" t="s">
        <v>35</v>
      </c>
      <c r="H58" s="8" t="s">
        <v>36</v>
      </c>
      <c r="I58" s="37" t="s">
        <v>37</v>
      </c>
      <c r="J58" s="65">
        <v>40</v>
      </c>
      <c r="K58" s="10">
        <v>2020</v>
      </c>
      <c r="L58" s="192"/>
      <c r="M58" s="37">
        <v>1</v>
      </c>
      <c r="N58" s="37">
        <v>1567992</v>
      </c>
      <c r="O58" s="37" t="s">
        <v>842</v>
      </c>
      <c r="P58" s="19" t="s">
        <v>107</v>
      </c>
      <c r="Q58" s="60">
        <v>2350</v>
      </c>
      <c r="R58" s="20">
        <v>0</v>
      </c>
      <c r="S58" s="66">
        <f t="shared" si="0"/>
        <v>2350</v>
      </c>
      <c r="T58" s="19" t="s">
        <v>41</v>
      </c>
      <c r="U58" s="19"/>
      <c r="V58" s="131" t="s">
        <v>92</v>
      </c>
      <c r="W58" s="216" t="s">
        <v>517</v>
      </c>
      <c r="X58" s="217"/>
    </row>
    <row r="59" spans="1:24" ht="128.25" hidden="1" customHeight="1">
      <c r="A59" s="54" t="s">
        <v>421</v>
      </c>
      <c r="B59" s="54" t="str">
        <f t="shared" si="2"/>
        <v>GGGAF</v>
      </c>
      <c r="C59" s="54" t="str">
        <f t="shared" si="2"/>
        <v>CCONT</v>
      </c>
      <c r="D59"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9" s="54">
        <f t="shared" si="2"/>
        <v>12</v>
      </c>
      <c r="F59" s="37" t="s">
        <v>841</v>
      </c>
      <c r="G59" s="37" t="s">
        <v>35</v>
      </c>
      <c r="H59" s="8" t="s">
        <v>36</v>
      </c>
      <c r="I59" s="37" t="s">
        <v>37</v>
      </c>
      <c r="J59" s="65">
        <v>40</v>
      </c>
      <c r="K59" s="10">
        <v>2020</v>
      </c>
      <c r="L59" s="192"/>
      <c r="M59" s="37">
        <v>1</v>
      </c>
      <c r="N59" s="37">
        <v>1489650</v>
      </c>
      <c r="O59" s="37" t="s">
        <v>926</v>
      </c>
      <c r="P59" s="19" t="s">
        <v>107</v>
      </c>
      <c r="Q59" s="60">
        <v>2350</v>
      </c>
      <c r="R59" s="20">
        <v>0</v>
      </c>
      <c r="S59" s="66">
        <f t="shared" si="0"/>
        <v>2350</v>
      </c>
      <c r="T59" s="19" t="s">
        <v>41</v>
      </c>
      <c r="U59" s="19"/>
      <c r="V59" s="131" t="s">
        <v>92</v>
      </c>
      <c r="W59" s="216" t="s">
        <v>517</v>
      </c>
      <c r="X59" s="217"/>
    </row>
    <row r="60" spans="1:24" ht="128.25" hidden="1" customHeight="1">
      <c r="A60" s="54" t="s">
        <v>421</v>
      </c>
      <c r="B60" s="54" t="str">
        <f t="shared" si="2"/>
        <v>GGGAF</v>
      </c>
      <c r="C60" s="54" t="str">
        <f t="shared" si="2"/>
        <v>CCONT</v>
      </c>
      <c r="D60"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60" s="54">
        <f t="shared" si="2"/>
        <v>12</v>
      </c>
      <c r="F60" s="54" t="s">
        <v>841</v>
      </c>
      <c r="G60" s="54" t="s">
        <v>35</v>
      </c>
      <c r="H60" s="8" t="s">
        <v>36</v>
      </c>
      <c r="I60" s="54" t="s">
        <v>37</v>
      </c>
      <c r="J60" s="67">
        <v>40</v>
      </c>
      <c r="K60" s="10">
        <v>2020</v>
      </c>
      <c r="L60" s="192"/>
      <c r="M60" s="54">
        <v>1</v>
      </c>
      <c r="N60" s="54">
        <v>1569251</v>
      </c>
      <c r="O60" s="54" t="s">
        <v>977</v>
      </c>
      <c r="P60" s="19" t="s">
        <v>107</v>
      </c>
      <c r="Q60" s="60">
        <v>2350</v>
      </c>
      <c r="R60" s="20">
        <v>0</v>
      </c>
      <c r="S60" s="66">
        <f t="shared" si="0"/>
        <v>2350</v>
      </c>
      <c r="T60" s="19" t="s">
        <v>41</v>
      </c>
      <c r="U60" s="54"/>
      <c r="V60" s="131" t="s">
        <v>92</v>
      </c>
      <c r="W60" s="216" t="s">
        <v>517</v>
      </c>
      <c r="X60" s="217"/>
    </row>
    <row r="61" spans="1:24" ht="128.25" hidden="1" customHeight="1">
      <c r="A61" s="54" t="s">
        <v>421</v>
      </c>
      <c r="B61" s="54" t="s">
        <v>831</v>
      </c>
      <c r="C61" s="54" t="s">
        <v>918</v>
      </c>
      <c r="D61" s="54" t="s">
        <v>876</v>
      </c>
      <c r="E61" s="54">
        <v>20</v>
      </c>
      <c r="F61" s="37" t="s">
        <v>922</v>
      </c>
      <c r="G61" s="37" t="s">
        <v>35</v>
      </c>
      <c r="H61" s="37" t="s">
        <v>310</v>
      </c>
      <c r="I61" s="37" t="s">
        <v>37</v>
      </c>
      <c r="J61" s="65">
        <v>20</v>
      </c>
      <c r="K61" s="10">
        <v>2020</v>
      </c>
      <c r="L61" s="192"/>
      <c r="M61" s="37">
        <v>1</v>
      </c>
      <c r="N61" s="37">
        <v>1094244</v>
      </c>
      <c r="O61" s="37" t="s">
        <v>921</v>
      </c>
      <c r="P61" s="19" t="s">
        <v>107</v>
      </c>
      <c r="Q61" s="20">
        <v>1800</v>
      </c>
      <c r="R61" s="20">
        <f>211.5*4</f>
        <v>846</v>
      </c>
      <c r="S61" s="20">
        <f t="shared" si="0"/>
        <v>2646</v>
      </c>
      <c r="T61" s="19" t="s">
        <v>41</v>
      </c>
      <c r="U61" s="19" t="s">
        <v>2227</v>
      </c>
      <c r="V61" s="131" t="s">
        <v>92</v>
      </c>
      <c r="W61" s="216" t="s">
        <v>517</v>
      </c>
      <c r="X61" s="217"/>
    </row>
    <row r="62" spans="1:24" ht="128.25" hidden="1" customHeight="1">
      <c r="A62" s="54" t="s">
        <v>421</v>
      </c>
      <c r="B62" s="54" t="str">
        <f t="shared" ref="B62:K63" si="3">B61</f>
        <v>GGGAF</v>
      </c>
      <c r="C62" s="54" t="str">
        <f t="shared" si="3"/>
        <v>CCONT</v>
      </c>
      <c r="D62"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2" s="54">
        <f t="shared" si="3"/>
        <v>20</v>
      </c>
      <c r="F62" s="54" t="str">
        <f t="shared" si="3"/>
        <v>Aprimoramento das Análise Financeira, Econômica e Patrimonial das Demonstrações Contábeis conforme orientações dos òrgãos superiores do Sistema de Contabilidade Federal</v>
      </c>
      <c r="G62" s="54" t="str">
        <f t="shared" si="3"/>
        <v xml:space="preserve"> INDIVIDUAL</v>
      </c>
      <c r="H62" s="54" t="str">
        <f t="shared" si="3"/>
        <v>CONGRESSO</v>
      </c>
      <c r="I62" s="54" t="str">
        <f t="shared" si="3"/>
        <v>PRESENCIAL</v>
      </c>
      <c r="J62" s="67">
        <f t="shared" si="3"/>
        <v>20</v>
      </c>
      <c r="K62" s="10">
        <f t="shared" si="3"/>
        <v>2020</v>
      </c>
      <c r="L62" s="192"/>
      <c r="M62" s="54">
        <f>M61</f>
        <v>1</v>
      </c>
      <c r="N62" s="37">
        <v>1733910</v>
      </c>
      <c r="O62" s="37" t="s">
        <v>885</v>
      </c>
      <c r="P62" s="19" t="s">
        <v>40</v>
      </c>
      <c r="Q62" s="20">
        <f>Q61</f>
        <v>1800</v>
      </c>
      <c r="R62" s="20">
        <f>R61</f>
        <v>846</v>
      </c>
      <c r="S62" s="20">
        <f t="shared" si="0"/>
        <v>2646</v>
      </c>
      <c r="T62" s="19" t="s">
        <v>41</v>
      </c>
      <c r="U62" s="54" t="str">
        <f>U61</f>
        <v>Congresso Brasileiro de Contabilidade, em NOV/2020 (15 a 18/11) - Balneário Camboriú - SC</v>
      </c>
      <c r="V62" s="131" t="s">
        <v>92</v>
      </c>
      <c r="W62" s="216" t="s">
        <v>517</v>
      </c>
      <c r="X62" s="217"/>
    </row>
    <row r="63" spans="1:24" ht="128.25" hidden="1" customHeight="1">
      <c r="A63" s="54" t="s">
        <v>421</v>
      </c>
      <c r="B63" s="54" t="str">
        <f t="shared" si="3"/>
        <v>GGGAF</v>
      </c>
      <c r="C63" s="54" t="str">
        <f t="shared" si="3"/>
        <v>CCONT</v>
      </c>
      <c r="D63"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3" s="54">
        <f t="shared" si="3"/>
        <v>20</v>
      </c>
      <c r="F63" s="54" t="str">
        <f t="shared" si="3"/>
        <v>Aprimoramento das Análise Financeira, Econômica e Patrimonial das Demonstrações Contábeis conforme orientações dos òrgãos superiores do Sistema de Contabilidade Federal</v>
      </c>
      <c r="G63" s="54" t="str">
        <f t="shared" si="3"/>
        <v xml:space="preserve"> INDIVIDUAL</v>
      </c>
      <c r="H63" s="54" t="str">
        <f t="shared" si="3"/>
        <v>CONGRESSO</v>
      </c>
      <c r="I63" s="54" t="str">
        <f t="shared" si="3"/>
        <v>PRESENCIAL</v>
      </c>
      <c r="J63" s="67">
        <f t="shared" si="3"/>
        <v>20</v>
      </c>
      <c r="K63" s="10">
        <f t="shared" si="3"/>
        <v>2020</v>
      </c>
      <c r="L63" s="192"/>
      <c r="M63" s="54">
        <f>M62</f>
        <v>1</v>
      </c>
      <c r="N63" s="37">
        <v>1567992</v>
      </c>
      <c r="O63" s="37" t="s">
        <v>842</v>
      </c>
      <c r="P63" s="19" t="s">
        <v>107</v>
      </c>
      <c r="Q63" s="20">
        <f>Q62</f>
        <v>1800</v>
      </c>
      <c r="R63" s="20">
        <f>R62</f>
        <v>846</v>
      </c>
      <c r="S63" s="20">
        <f t="shared" si="0"/>
        <v>2646</v>
      </c>
      <c r="T63" s="19" t="s">
        <v>41</v>
      </c>
      <c r="U63" s="54" t="str">
        <f>U62</f>
        <v>Congresso Brasileiro de Contabilidade, em NOV/2020 (15 a 18/11) - Balneário Camboriú - SC</v>
      </c>
      <c r="V63" s="131" t="s">
        <v>92</v>
      </c>
      <c r="W63" s="216" t="s">
        <v>517</v>
      </c>
      <c r="X63" s="217"/>
    </row>
    <row r="64" spans="1:24" s="42" customFormat="1" ht="128.25" hidden="1" customHeight="1">
      <c r="A64" s="51" t="s">
        <v>421</v>
      </c>
      <c r="B64" s="51" t="s">
        <v>831</v>
      </c>
      <c r="C64" s="51" t="s">
        <v>831</v>
      </c>
      <c r="D64" s="51" t="s">
        <v>832</v>
      </c>
      <c r="E64" s="51">
        <v>15</v>
      </c>
      <c r="F64" s="12" t="s">
        <v>833</v>
      </c>
      <c r="G64" s="12" t="s">
        <v>45</v>
      </c>
      <c r="H64" s="8" t="s">
        <v>36</v>
      </c>
      <c r="I64" s="12" t="s">
        <v>37</v>
      </c>
      <c r="J64" s="52">
        <v>24</v>
      </c>
      <c r="K64" s="10">
        <v>2020</v>
      </c>
      <c r="L64" s="192"/>
      <c r="M64" s="51">
        <v>1</v>
      </c>
      <c r="N64" s="12">
        <v>1517703</v>
      </c>
      <c r="O64" s="12" t="s">
        <v>953</v>
      </c>
      <c r="P64" s="8" t="s">
        <v>107</v>
      </c>
      <c r="Q64" s="53">
        <v>4000</v>
      </c>
      <c r="R64" s="14">
        <v>0</v>
      </c>
      <c r="S64" s="53">
        <f t="shared" si="0"/>
        <v>4000</v>
      </c>
      <c r="T64" s="8" t="s">
        <v>41</v>
      </c>
      <c r="U64" s="33" t="s">
        <v>2225</v>
      </c>
      <c r="V64" s="131" t="s">
        <v>92</v>
      </c>
      <c r="W64" s="210" t="s">
        <v>93</v>
      </c>
      <c r="X64" s="215" t="s">
        <v>50</v>
      </c>
    </row>
    <row r="65" spans="1:24" s="42" customFormat="1" ht="128.25" hidden="1" customHeight="1">
      <c r="A65" s="51" t="s">
        <v>421</v>
      </c>
      <c r="B65" s="51" t="s">
        <v>831</v>
      </c>
      <c r="C65" s="51" t="s">
        <v>831</v>
      </c>
      <c r="D65" s="51" t="s">
        <v>832</v>
      </c>
      <c r="E65" s="51">
        <v>15</v>
      </c>
      <c r="F65" s="12" t="s">
        <v>833</v>
      </c>
      <c r="G65" s="12" t="s">
        <v>45</v>
      </c>
      <c r="H65" s="8" t="s">
        <v>36</v>
      </c>
      <c r="I65" s="12" t="s">
        <v>37</v>
      </c>
      <c r="J65" s="52">
        <v>24</v>
      </c>
      <c r="K65" s="10">
        <v>2020</v>
      </c>
      <c r="L65" s="192"/>
      <c r="M65" s="51">
        <v>1</v>
      </c>
      <c r="N65" s="12">
        <v>1494153</v>
      </c>
      <c r="O65" s="12" t="s">
        <v>959</v>
      </c>
      <c r="P65" s="8" t="s">
        <v>107</v>
      </c>
      <c r="Q65" s="53">
        <v>4000</v>
      </c>
      <c r="R65" s="14">
        <v>0</v>
      </c>
      <c r="S65" s="53">
        <f t="shared" si="0"/>
        <v>4000</v>
      </c>
      <c r="T65" s="8" t="s">
        <v>41</v>
      </c>
      <c r="U65" s="33" t="s">
        <v>2225</v>
      </c>
      <c r="V65" s="131" t="s">
        <v>92</v>
      </c>
      <c r="W65" s="210" t="s">
        <v>93</v>
      </c>
      <c r="X65" s="215" t="s">
        <v>50</v>
      </c>
    </row>
    <row r="66" spans="1:24" s="42" customFormat="1" ht="128.25" hidden="1" customHeight="1">
      <c r="A66" s="51" t="s">
        <v>421</v>
      </c>
      <c r="B66" s="51" t="s">
        <v>831</v>
      </c>
      <c r="C66" s="51" t="s">
        <v>831</v>
      </c>
      <c r="D66" s="51" t="s">
        <v>832</v>
      </c>
      <c r="E66" s="51">
        <v>15</v>
      </c>
      <c r="F66" s="12" t="s">
        <v>833</v>
      </c>
      <c r="G66" s="12" t="s">
        <v>45</v>
      </c>
      <c r="H66" s="8" t="s">
        <v>36</v>
      </c>
      <c r="I66" s="12" t="s">
        <v>37</v>
      </c>
      <c r="J66" s="52">
        <v>24</v>
      </c>
      <c r="K66" s="10">
        <v>2020</v>
      </c>
      <c r="L66" s="192"/>
      <c r="M66" s="51">
        <v>1</v>
      </c>
      <c r="N66" s="12">
        <v>1489723</v>
      </c>
      <c r="O66" s="12" t="s">
        <v>961</v>
      </c>
      <c r="P66" s="8" t="s">
        <v>107</v>
      </c>
      <c r="Q66" s="53">
        <v>4000</v>
      </c>
      <c r="R66" s="14">
        <v>0</v>
      </c>
      <c r="S66" s="53">
        <f t="shared" si="0"/>
        <v>4000</v>
      </c>
      <c r="T66" s="8" t="s">
        <v>41</v>
      </c>
      <c r="U66" s="33" t="s">
        <v>2225</v>
      </c>
      <c r="V66" s="131" t="s">
        <v>92</v>
      </c>
      <c r="W66" s="210" t="s">
        <v>93</v>
      </c>
      <c r="X66" s="215" t="s">
        <v>50</v>
      </c>
    </row>
    <row r="67" spans="1:24" s="42" customFormat="1" ht="128.25" hidden="1" customHeight="1">
      <c r="A67" s="51" t="s">
        <v>421</v>
      </c>
      <c r="B67" s="51" t="s">
        <v>831</v>
      </c>
      <c r="C67" s="51" t="s">
        <v>831</v>
      </c>
      <c r="D67" s="51" t="s">
        <v>832</v>
      </c>
      <c r="E67" s="51">
        <v>15</v>
      </c>
      <c r="F67" s="12" t="s">
        <v>833</v>
      </c>
      <c r="G67" s="12" t="s">
        <v>45</v>
      </c>
      <c r="H67" s="8" t="s">
        <v>36</v>
      </c>
      <c r="I67" s="12" t="s">
        <v>37</v>
      </c>
      <c r="J67" s="52">
        <v>24</v>
      </c>
      <c r="K67" s="10">
        <v>2020</v>
      </c>
      <c r="L67" s="192"/>
      <c r="M67" s="51">
        <v>1</v>
      </c>
      <c r="N67" s="12">
        <v>1517696</v>
      </c>
      <c r="O67" s="12" t="s">
        <v>883</v>
      </c>
      <c r="P67" s="8" t="s">
        <v>107</v>
      </c>
      <c r="Q67" s="53">
        <v>4000</v>
      </c>
      <c r="R67" s="14">
        <v>0</v>
      </c>
      <c r="S67" s="53">
        <f t="shared" si="0"/>
        <v>4000</v>
      </c>
      <c r="T67" s="8" t="s">
        <v>41</v>
      </c>
      <c r="U67" s="33" t="s">
        <v>2225</v>
      </c>
      <c r="V67" s="131" t="s">
        <v>92</v>
      </c>
      <c r="W67" s="210" t="s">
        <v>93</v>
      </c>
      <c r="X67" s="215" t="s">
        <v>50</v>
      </c>
    </row>
    <row r="68" spans="1:24" s="42" customFormat="1" ht="128.25" hidden="1" customHeight="1">
      <c r="A68" s="51" t="s">
        <v>421</v>
      </c>
      <c r="B68" s="51" t="s">
        <v>831</v>
      </c>
      <c r="C68" s="51" t="s">
        <v>831</v>
      </c>
      <c r="D68" s="51" t="s">
        <v>832</v>
      </c>
      <c r="E68" s="51">
        <v>15</v>
      </c>
      <c r="F68" s="12" t="s">
        <v>833</v>
      </c>
      <c r="G68" s="12" t="s">
        <v>45</v>
      </c>
      <c r="H68" s="8" t="s">
        <v>36</v>
      </c>
      <c r="I68" s="12" t="s">
        <v>37</v>
      </c>
      <c r="J68" s="52">
        <v>24</v>
      </c>
      <c r="K68" s="10">
        <v>2020</v>
      </c>
      <c r="L68" s="192"/>
      <c r="M68" s="51">
        <v>1</v>
      </c>
      <c r="N68" s="12">
        <v>1810266</v>
      </c>
      <c r="O68" s="12" t="s">
        <v>975</v>
      </c>
      <c r="P68" s="8" t="s">
        <v>40</v>
      </c>
      <c r="Q68" s="53">
        <v>4000</v>
      </c>
      <c r="R68" s="14">
        <v>0</v>
      </c>
      <c r="S68" s="53">
        <f t="shared" ref="S68:S131" si="4">(R68+Q68)*M68</f>
        <v>4000</v>
      </c>
      <c r="T68" s="8" t="s">
        <v>41</v>
      </c>
      <c r="U68" s="33" t="s">
        <v>2225</v>
      </c>
      <c r="V68" s="131" t="s">
        <v>92</v>
      </c>
      <c r="W68" s="210" t="s">
        <v>93</v>
      </c>
      <c r="X68" s="215" t="s">
        <v>50</v>
      </c>
    </row>
    <row r="69" spans="1:24" s="42" customFormat="1" ht="128.25" hidden="1" customHeight="1">
      <c r="A69" s="51" t="s">
        <v>421</v>
      </c>
      <c r="B69" s="51" t="s">
        <v>831</v>
      </c>
      <c r="C69" s="51" t="s">
        <v>831</v>
      </c>
      <c r="D69" s="51" t="s">
        <v>832</v>
      </c>
      <c r="E69" s="51">
        <v>15</v>
      </c>
      <c r="F69" s="12" t="s">
        <v>833</v>
      </c>
      <c r="G69" s="12" t="s">
        <v>45</v>
      </c>
      <c r="H69" s="8" t="s">
        <v>36</v>
      </c>
      <c r="I69" s="12" t="s">
        <v>37</v>
      </c>
      <c r="J69" s="52">
        <v>24</v>
      </c>
      <c r="K69" s="10">
        <v>2020</v>
      </c>
      <c r="L69" s="192"/>
      <c r="M69" s="51">
        <v>1</v>
      </c>
      <c r="N69" s="12">
        <v>2264159</v>
      </c>
      <c r="O69" s="12" t="s">
        <v>988</v>
      </c>
      <c r="P69" s="8" t="s">
        <v>40</v>
      </c>
      <c r="Q69" s="53">
        <v>4000</v>
      </c>
      <c r="R69" s="14">
        <v>0</v>
      </c>
      <c r="S69" s="53">
        <f t="shared" si="4"/>
        <v>4000</v>
      </c>
      <c r="T69" s="8" t="s">
        <v>41</v>
      </c>
      <c r="U69" s="33" t="s">
        <v>2225</v>
      </c>
      <c r="V69" s="131" t="s">
        <v>92</v>
      </c>
      <c r="W69" s="210" t="s">
        <v>93</v>
      </c>
      <c r="X69" s="215" t="s">
        <v>50</v>
      </c>
    </row>
    <row r="70" spans="1:24" s="42" customFormat="1" ht="128.25" hidden="1" customHeight="1">
      <c r="A70" s="51" t="s">
        <v>421</v>
      </c>
      <c r="B70" s="51" t="s">
        <v>831</v>
      </c>
      <c r="C70" s="51" t="s">
        <v>831</v>
      </c>
      <c r="D70" s="51" t="s">
        <v>832</v>
      </c>
      <c r="E70" s="51">
        <v>15</v>
      </c>
      <c r="F70" s="12" t="s">
        <v>833</v>
      </c>
      <c r="G70" s="12" t="s">
        <v>45</v>
      </c>
      <c r="H70" s="8" t="s">
        <v>36</v>
      </c>
      <c r="I70" s="12" t="s">
        <v>37</v>
      </c>
      <c r="J70" s="52">
        <v>24</v>
      </c>
      <c r="K70" s="10">
        <v>2020</v>
      </c>
      <c r="L70" s="192"/>
      <c r="M70" s="51">
        <v>1</v>
      </c>
      <c r="N70" s="12">
        <v>1802226</v>
      </c>
      <c r="O70" s="12" t="s">
        <v>892</v>
      </c>
      <c r="P70" s="8" t="s">
        <v>40</v>
      </c>
      <c r="Q70" s="53">
        <v>4000</v>
      </c>
      <c r="R70" s="14">
        <v>0</v>
      </c>
      <c r="S70" s="53">
        <f t="shared" si="4"/>
        <v>4000</v>
      </c>
      <c r="T70" s="8" t="s">
        <v>41</v>
      </c>
      <c r="U70" s="33" t="s">
        <v>2225</v>
      </c>
      <c r="V70" s="131" t="s">
        <v>92</v>
      </c>
      <c r="W70" s="210" t="s">
        <v>93</v>
      </c>
      <c r="X70" s="215" t="s">
        <v>50</v>
      </c>
    </row>
    <row r="71" spans="1:24" s="42" customFormat="1" ht="128.25" hidden="1" customHeight="1">
      <c r="A71" s="51" t="s">
        <v>421</v>
      </c>
      <c r="B71" s="51" t="s">
        <v>831</v>
      </c>
      <c r="C71" s="51" t="s">
        <v>831</v>
      </c>
      <c r="D71" s="51" t="s">
        <v>832</v>
      </c>
      <c r="E71" s="51">
        <v>15</v>
      </c>
      <c r="F71" s="12" t="s">
        <v>833</v>
      </c>
      <c r="G71" s="12" t="s">
        <v>45</v>
      </c>
      <c r="H71" s="8" t="s">
        <v>36</v>
      </c>
      <c r="I71" s="12" t="s">
        <v>37</v>
      </c>
      <c r="J71" s="52">
        <v>24</v>
      </c>
      <c r="K71" s="10">
        <v>2020</v>
      </c>
      <c r="L71" s="192"/>
      <c r="M71" s="51">
        <v>1</v>
      </c>
      <c r="N71" s="12">
        <v>1820505</v>
      </c>
      <c r="O71" s="12" t="s">
        <v>932</v>
      </c>
      <c r="P71" s="8" t="s">
        <v>40</v>
      </c>
      <c r="Q71" s="53">
        <v>4000</v>
      </c>
      <c r="R71" s="14">
        <v>0</v>
      </c>
      <c r="S71" s="53">
        <f t="shared" si="4"/>
        <v>4000</v>
      </c>
      <c r="T71" s="8" t="s">
        <v>41</v>
      </c>
      <c r="U71" s="33" t="s">
        <v>2225</v>
      </c>
      <c r="V71" s="131" t="s">
        <v>92</v>
      </c>
      <c r="W71" s="210" t="s">
        <v>93</v>
      </c>
      <c r="X71" s="215" t="s">
        <v>50</v>
      </c>
    </row>
    <row r="72" spans="1:24" s="42" customFormat="1" ht="128.25" hidden="1" customHeight="1">
      <c r="A72" s="51" t="s">
        <v>421</v>
      </c>
      <c r="B72" s="51" t="s">
        <v>831</v>
      </c>
      <c r="C72" s="51" t="s">
        <v>831</v>
      </c>
      <c r="D72" s="51" t="s">
        <v>832</v>
      </c>
      <c r="E72" s="51">
        <v>15</v>
      </c>
      <c r="F72" s="12" t="s">
        <v>833</v>
      </c>
      <c r="G72" s="12" t="s">
        <v>45</v>
      </c>
      <c r="H72" s="8" t="s">
        <v>36</v>
      </c>
      <c r="I72" s="12" t="s">
        <v>37</v>
      </c>
      <c r="J72" s="52">
        <v>24</v>
      </c>
      <c r="K72" s="10">
        <v>2020</v>
      </c>
      <c r="L72" s="192"/>
      <c r="M72" s="51">
        <v>1</v>
      </c>
      <c r="N72" s="12">
        <v>2113736</v>
      </c>
      <c r="O72" s="12" t="s">
        <v>916</v>
      </c>
      <c r="P72" s="8" t="s">
        <v>40</v>
      </c>
      <c r="Q72" s="53">
        <v>4000</v>
      </c>
      <c r="R72" s="14">
        <v>0</v>
      </c>
      <c r="S72" s="53">
        <f t="shared" si="4"/>
        <v>4000</v>
      </c>
      <c r="T72" s="8" t="s">
        <v>41</v>
      </c>
      <c r="U72" s="33" t="s">
        <v>2225</v>
      </c>
      <c r="V72" s="131" t="s">
        <v>92</v>
      </c>
      <c r="W72" s="210" t="s">
        <v>93</v>
      </c>
      <c r="X72" s="215" t="s">
        <v>50</v>
      </c>
    </row>
    <row r="73" spans="1:24" s="42" customFormat="1" ht="128.25" hidden="1" customHeight="1">
      <c r="A73" s="51" t="s">
        <v>421</v>
      </c>
      <c r="B73" s="51" t="s">
        <v>831</v>
      </c>
      <c r="C73" s="51" t="s">
        <v>831</v>
      </c>
      <c r="D73" s="51" t="s">
        <v>832</v>
      </c>
      <c r="E73" s="51">
        <v>15</v>
      </c>
      <c r="F73" s="12" t="s">
        <v>833</v>
      </c>
      <c r="G73" s="12" t="s">
        <v>45</v>
      </c>
      <c r="H73" s="8" t="s">
        <v>36</v>
      </c>
      <c r="I73" s="12" t="s">
        <v>37</v>
      </c>
      <c r="J73" s="62">
        <v>24</v>
      </c>
      <c r="K73" s="10">
        <v>2020</v>
      </c>
      <c r="L73" s="192"/>
      <c r="M73" s="12">
        <v>1</v>
      </c>
      <c r="N73" s="12">
        <v>1801179</v>
      </c>
      <c r="O73" s="12" t="s">
        <v>834</v>
      </c>
      <c r="P73" s="8" t="s">
        <v>107</v>
      </c>
      <c r="Q73" s="53">
        <v>4000</v>
      </c>
      <c r="R73" s="14">
        <v>0</v>
      </c>
      <c r="S73" s="53">
        <f t="shared" si="4"/>
        <v>4000</v>
      </c>
      <c r="T73" s="8" t="s">
        <v>41</v>
      </c>
      <c r="U73" s="33" t="s">
        <v>2225</v>
      </c>
      <c r="V73" s="131" t="s">
        <v>92</v>
      </c>
      <c r="W73" s="210" t="s">
        <v>93</v>
      </c>
      <c r="X73" s="215" t="s">
        <v>50</v>
      </c>
    </row>
    <row r="74" spans="1:24" s="42" customFormat="1" ht="128.25" hidden="1" customHeight="1">
      <c r="A74" s="51" t="s">
        <v>421</v>
      </c>
      <c r="B74" s="51" t="s">
        <v>831</v>
      </c>
      <c r="C74" s="51" t="s">
        <v>831</v>
      </c>
      <c r="D74" s="51" t="s">
        <v>832</v>
      </c>
      <c r="E74" s="51">
        <v>15</v>
      </c>
      <c r="F74" s="12" t="s">
        <v>833</v>
      </c>
      <c r="G74" s="12" t="s">
        <v>45</v>
      </c>
      <c r="H74" s="8" t="s">
        <v>36</v>
      </c>
      <c r="I74" s="12" t="s">
        <v>37</v>
      </c>
      <c r="J74" s="62">
        <v>24</v>
      </c>
      <c r="K74" s="10">
        <v>2020</v>
      </c>
      <c r="L74" s="192"/>
      <c r="M74" s="12">
        <v>1</v>
      </c>
      <c r="N74" s="12">
        <v>2264147</v>
      </c>
      <c r="O74" s="12" t="s">
        <v>982</v>
      </c>
      <c r="P74" s="8" t="s">
        <v>40</v>
      </c>
      <c r="Q74" s="53">
        <v>4000</v>
      </c>
      <c r="R74" s="14">
        <v>0</v>
      </c>
      <c r="S74" s="53">
        <f t="shared" si="4"/>
        <v>4000</v>
      </c>
      <c r="T74" s="8" t="s">
        <v>41</v>
      </c>
      <c r="U74" s="33" t="s">
        <v>2225</v>
      </c>
      <c r="V74" s="131" t="s">
        <v>92</v>
      </c>
      <c r="W74" s="210" t="s">
        <v>93</v>
      </c>
      <c r="X74" s="215" t="s">
        <v>50</v>
      </c>
    </row>
    <row r="75" spans="1:24" s="42" customFormat="1" ht="128.25" hidden="1" customHeight="1">
      <c r="A75" s="51" t="s">
        <v>421</v>
      </c>
      <c r="B75" s="51" t="s">
        <v>831</v>
      </c>
      <c r="C75" s="51" t="s">
        <v>831</v>
      </c>
      <c r="D75" s="51" t="s">
        <v>832</v>
      </c>
      <c r="E75" s="51">
        <v>15</v>
      </c>
      <c r="F75" s="12" t="s">
        <v>833</v>
      </c>
      <c r="G75" s="12" t="s">
        <v>45</v>
      </c>
      <c r="H75" s="8" t="s">
        <v>36</v>
      </c>
      <c r="I75" s="12" t="s">
        <v>37</v>
      </c>
      <c r="J75" s="62">
        <v>24</v>
      </c>
      <c r="K75" s="10">
        <v>2020</v>
      </c>
      <c r="L75" s="192"/>
      <c r="M75" s="12">
        <v>1</v>
      </c>
      <c r="N75" s="12">
        <v>2145976</v>
      </c>
      <c r="O75" s="12" t="s">
        <v>969</v>
      </c>
      <c r="P75" s="12" t="s">
        <v>970</v>
      </c>
      <c r="Q75" s="53">
        <v>4000</v>
      </c>
      <c r="R75" s="14">
        <v>0</v>
      </c>
      <c r="S75" s="53">
        <f t="shared" si="4"/>
        <v>4000</v>
      </c>
      <c r="T75" s="8" t="s">
        <v>41</v>
      </c>
      <c r="U75" s="33" t="s">
        <v>2225</v>
      </c>
      <c r="V75" s="131" t="s">
        <v>92</v>
      </c>
      <c r="W75" s="210" t="s">
        <v>93</v>
      </c>
      <c r="X75" s="215" t="s">
        <v>50</v>
      </c>
    </row>
    <row r="76" spans="1:24" s="42" customFormat="1" ht="128.25" hidden="1" customHeight="1">
      <c r="A76" s="51" t="s">
        <v>421</v>
      </c>
      <c r="B76" s="51" t="s">
        <v>831</v>
      </c>
      <c r="C76" s="51" t="s">
        <v>831</v>
      </c>
      <c r="D76" s="51" t="s">
        <v>832</v>
      </c>
      <c r="E76" s="51">
        <v>15</v>
      </c>
      <c r="F76" s="12" t="s">
        <v>833</v>
      </c>
      <c r="G76" s="12" t="s">
        <v>45</v>
      </c>
      <c r="H76" s="8" t="s">
        <v>36</v>
      </c>
      <c r="I76" s="12" t="s">
        <v>37</v>
      </c>
      <c r="J76" s="62">
        <v>24</v>
      </c>
      <c r="K76" s="10">
        <v>2020</v>
      </c>
      <c r="L76" s="192"/>
      <c r="M76" s="12">
        <v>1</v>
      </c>
      <c r="N76" s="12">
        <v>2997988</v>
      </c>
      <c r="O76" s="12" t="s">
        <v>956</v>
      </c>
      <c r="P76" s="12" t="s">
        <v>957</v>
      </c>
      <c r="Q76" s="53">
        <v>4000</v>
      </c>
      <c r="R76" s="14">
        <v>0</v>
      </c>
      <c r="S76" s="53">
        <f t="shared" si="4"/>
        <v>4000</v>
      </c>
      <c r="T76" s="8" t="s">
        <v>41</v>
      </c>
      <c r="U76" s="33" t="s">
        <v>2225</v>
      </c>
      <c r="V76" s="131" t="s">
        <v>92</v>
      </c>
      <c r="W76" s="210" t="s">
        <v>93</v>
      </c>
      <c r="X76" s="215" t="s">
        <v>50</v>
      </c>
    </row>
    <row r="77" spans="1:24" s="42" customFormat="1" ht="128.25" hidden="1" customHeight="1">
      <c r="A77" s="51" t="s">
        <v>421</v>
      </c>
      <c r="B77" s="51" t="s">
        <v>831</v>
      </c>
      <c r="C77" s="51" t="s">
        <v>831</v>
      </c>
      <c r="D77" s="51" t="s">
        <v>832</v>
      </c>
      <c r="E77" s="51">
        <v>15</v>
      </c>
      <c r="F77" s="12" t="s">
        <v>833</v>
      </c>
      <c r="G77" s="12" t="s">
        <v>45</v>
      </c>
      <c r="H77" s="8" t="s">
        <v>36</v>
      </c>
      <c r="I77" s="12" t="s">
        <v>37</v>
      </c>
      <c r="J77" s="62">
        <v>24</v>
      </c>
      <c r="K77" s="10">
        <v>2020</v>
      </c>
      <c r="L77" s="192"/>
      <c r="M77" s="12">
        <v>1</v>
      </c>
      <c r="N77" s="12">
        <v>1489667</v>
      </c>
      <c r="O77" s="12" t="s">
        <v>978</v>
      </c>
      <c r="P77" s="8" t="s">
        <v>107</v>
      </c>
      <c r="Q77" s="53">
        <v>4000</v>
      </c>
      <c r="R77" s="14">
        <v>0</v>
      </c>
      <c r="S77" s="53">
        <f t="shared" si="4"/>
        <v>4000</v>
      </c>
      <c r="T77" s="8" t="s">
        <v>41</v>
      </c>
      <c r="U77" s="33" t="s">
        <v>2225</v>
      </c>
      <c r="V77" s="131" t="s">
        <v>92</v>
      </c>
      <c r="W77" s="210" t="s">
        <v>93</v>
      </c>
      <c r="X77" s="215" t="s">
        <v>50</v>
      </c>
    </row>
    <row r="78" spans="1:24" s="42" customFormat="1" ht="128.25" hidden="1" customHeight="1">
      <c r="A78" s="51" t="s">
        <v>421</v>
      </c>
      <c r="B78" s="51" t="s">
        <v>831</v>
      </c>
      <c r="C78" s="51" t="s">
        <v>831</v>
      </c>
      <c r="D78" s="51" t="s">
        <v>832</v>
      </c>
      <c r="E78" s="51">
        <v>15</v>
      </c>
      <c r="F78" s="12" t="s">
        <v>833</v>
      </c>
      <c r="G78" s="12" t="s">
        <v>45</v>
      </c>
      <c r="H78" s="8" t="s">
        <v>36</v>
      </c>
      <c r="I78" s="12" t="s">
        <v>37</v>
      </c>
      <c r="J78" s="62">
        <v>24</v>
      </c>
      <c r="K78" s="10">
        <v>2020</v>
      </c>
      <c r="L78" s="192"/>
      <c r="M78" s="12">
        <v>1</v>
      </c>
      <c r="N78" s="12">
        <v>2263986</v>
      </c>
      <c r="O78" s="12" t="s">
        <v>856</v>
      </c>
      <c r="P78" s="8" t="s">
        <v>40</v>
      </c>
      <c r="Q78" s="53">
        <v>4000</v>
      </c>
      <c r="R78" s="14">
        <v>0</v>
      </c>
      <c r="S78" s="53">
        <f t="shared" si="4"/>
        <v>4000</v>
      </c>
      <c r="T78" s="8" t="s">
        <v>41</v>
      </c>
      <c r="U78" s="33" t="s">
        <v>2225</v>
      </c>
      <c r="V78" s="131" t="s">
        <v>92</v>
      </c>
      <c r="W78" s="210" t="s">
        <v>93</v>
      </c>
      <c r="X78" s="215" t="s">
        <v>50</v>
      </c>
    </row>
    <row r="79" spans="1:24" s="42" customFormat="1" ht="128.25" hidden="1" customHeight="1">
      <c r="A79" s="51" t="s">
        <v>421</v>
      </c>
      <c r="B79" s="51" t="s">
        <v>831</v>
      </c>
      <c r="C79" s="51" t="s">
        <v>831</v>
      </c>
      <c r="D79" s="51" t="s">
        <v>832</v>
      </c>
      <c r="E79" s="51">
        <v>15</v>
      </c>
      <c r="F79" s="12" t="s">
        <v>833</v>
      </c>
      <c r="G79" s="12" t="s">
        <v>45</v>
      </c>
      <c r="H79" s="8" t="s">
        <v>36</v>
      </c>
      <c r="I79" s="12" t="s">
        <v>37</v>
      </c>
      <c r="J79" s="62">
        <v>24</v>
      </c>
      <c r="K79" s="10">
        <v>2020</v>
      </c>
      <c r="L79" s="192"/>
      <c r="M79" s="12">
        <v>1</v>
      </c>
      <c r="N79" s="12">
        <v>3001746</v>
      </c>
      <c r="O79" s="12" t="s">
        <v>838</v>
      </c>
      <c r="P79" s="8" t="s">
        <v>40</v>
      </c>
      <c r="Q79" s="53">
        <v>4000</v>
      </c>
      <c r="R79" s="14">
        <v>0</v>
      </c>
      <c r="S79" s="53">
        <f t="shared" si="4"/>
        <v>4000</v>
      </c>
      <c r="T79" s="8" t="s">
        <v>41</v>
      </c>
      <c r="U79" s="33" t="s">
        <v>2225</v>
      </c>
      <c r="V79" s="131" t="s">
        <v>92</v>
      </c>
      <c r="W79" s="210" t="s">
        <v>93</v>
      </c>
      <c r="X79" s="215" t="s">
        <v>50</v>
      </c>
    </row>
    <row r="80" spans="1:24" ht="128.25" hidden="1" customHeight="1">
      <c r="A80" s="54" t="s">
        <v>421</v>
      </c>
      <c r="B80" s="54" t="s">
        <v>831</v>
      </c>
      <c r="C80" s="54" t="s">
        <v>831</v>
      </c>
      <c r="D80" s="54" t="s">
        <v>835</v>
      </c>
      <c r="E80" s="54">
        <v>15</v>
      </c>
      <c r="F80" s="37" t="s">
        <v>836</v>
      </c>
      <c r="G80" s="37" t="s">
        <v>145</v>
      </c>
      <c r="H80" s="8" t="s">
        <v>36</v>
      </c>
      <c r="I80" s="19" t="s">
        <v>46</v>
      </c>
      <c r="J80" s="65">
        <v>120</v>
      </c>
      <c r="K80" s="10">
        <v>2020</v>
      </c>
      <c r="L80" s="192" t="s">
        <v>610</v>
      </c>
      <c r="M80" s="37">
        <v>1</v>
      </c>
      <c r="N80" s="37">
        <v>1801179</v>
      </c>
      <c r="O80" s="37" t="s">
        <v>834</v>
      </c>
      <c r="P80" s="19" t="s">
        <v>107</v>
      </c>
      <c r="Q80" s="20">
        <v>0</v>
      </c>
      <c r="R80" s="20">
        <v>0</v>
      </c>
      <c r="S80" s="20">
        <f t="shared" si="4"/>
        <v>0</v>
      </c>
      <c r="T80" s="19" t="s">
        <v>145</v>
      </c>
      <c r="U80" s="19"/>
      <c r="V80" s="216" t="s">
        <v>48</v>
      </c>
      <c r="W80" s="216" t="s">
        <v>837</v>
      </c>
      <c r="X80" s="217"/>
    </row>
    <row r="81" spans="1:24" ht="128.25" hidden="1" customHeight="1">
      <c r="A81" s="54" t="s">
        <v>421</v>
      </c>
      <c r="B81" s="54" t="s">
        <v>831</v>
      </c>
      <c r="C81" s="54" t="s">
        <v>831</v>
      </c>
      <c r="D81" s="54" t="s">
        <v>835</v>
      </c>
      <c r="E81" s="54">
        <v>15</v>
      </c>
      <c r="F81" s="37" t="s">
        <v>836</v>
      </c>
      <c r="G81" s="37" t="s">
        <v>35</v>
      </c>
      <c r="H81" s="8" t="s">
        <v>36</v>
      </c>
      <c r="I81" s="37" t="s">
        <v>37</v>
      </c>
      <c r="J81" s="65">
        <v>24</v>
      </c>
      <c r="K81" s="10">
        <v>2020</v>
      </c>
      <c r="L81" s="192"/>
      <c r="M81" s="37">
        <v>1</v>
      </c>
      <c r="N81" s="37">
        <v>2997988</v>
      </c>
      <c r="O81" s="37" t="s">
        <v>956</v>
      </c>
      <c r="P81" s="37" t="s">
        <v>957</v>
      </c>
      <c r="Q81" s="66">
        <v>4200</v>
      </c>
      <c r="R81" s="20">
        <v>0</v>
      </c>
      <c r="S81" s="66">
        <f t="shared" si="4"/>
        <v>4200</v>
      </c>
      <c r="T81" s="19" t="s">
        <v>41</v>
      </c>
      <c r="U81" s="19"/>
      <c r="V81" s="216" t="s">
        <v>48</v>
      </c>
      <c r="W81" s="216" t="s">
        <v>837</v>
      </c>
      <c r="X81" s="217"/>
    </row>
    <row r="82" spans="1:24" ht="128.25" hidden="1" customHeight="1">
      <c r="A82" s="54" t="s">
        <v>421</v>
      </c>
      <c r="B82" s="54" t="s">
        <v>831</v>
      </c>
      <c r="C82" s="54" t="s">
        <v>831</v>
      </c>
      <c r="D82" s="54" t="s">
        <v>835</v>
      </c>
      <c r="E82" s="54">
        <v>15</v>
      </c>
      <c r="F82" s="37" t="s">
        <v>836</v>
      </c>
      <c r="G82" s="37" t="s">
        <v>35</v>
      </c>
      <c r="H82" s="8" t="s">
        <v>36</v>
      </c>
      <c r="I82" s="37" t="s">
        <v>37</v>
      </c>
      <c r="J82" s="65">
        <v>24</v>
      </c>
      <c r="K82" s="10">
        <v>2020</v>
      </c>
      <c r="L82" s="192"/>
      <c r="M82" s="37">
        <v>1</v>
      </c>
      <c r="N82" s="37">
        <v>2145976</v>
      </c>
      <c r="O82" s="37" t="s">
        <v>969</v>
      </c>
      <c r="P82" s="37" t="s">
        <v>970</v>
      </c>
      <c r="Q82" s="66">
        <v>4200</v>
      </c>
      <c r="R82" s="20">
        <v>0</v>
      </c>
      <c r="S82" s="66">
        <f t="shared" si="4"/>
        <v>4200</v>
      </c>
      <c r="T82" s="19" t="s">
        <v>41</v>
      </c>
      <c r="U82" s="19"/>
      <c r="V82" s="216" t="s">
        <v>48</v>
      </c>
      <c r="W82" s="216" t="s">
        <v>837</v>
      </c>
      <c r="X82" s="217"/>
    </row>
    <row r="83" spans="1:24" ht="128.25" hidden="1" customHeight="1">
      <c r="A83" s="54" t="s">
        <v>421</v>
      </c>
      <c r="B83" s="54" t="s">
        <v>831</v>
      </c>
      <c r="C83" s="54" t="s">
        <v>831</v>
      </c>
      <c r="D83" s="54" t="s">
        <v>835</v>
      </c>
      <c r="E83" s="54">
        <v>15</v>
      </c>
      <c r="F83" s="37" t="s">
        <v>836</v>
      </c>
      <c r="G83" s="37" t="s">
        <v>35</v>
      </c>
      <c r="H83" s="8" t="s">
        <v>36</v>
      </c>
      <c r="I83" s="37" t="s">
        <v>37</v>
      </c>
      <c r="J83" s="65">
        <v>24</v>
      </c>
      <c r="K83" s="10">
        <v>2020</v>
      </c>
      <c r="L83" s="192"/>
      <c r="M83" s="37">
        <v>1</v>
      </c>
      <c r="N83" s="37">
        <v>3006343</v>
      </c>
      <c r="O83" s="37" t="s">
        <v>996</v>
      </c>
      <c r="P83" s="19" t="s">
        <v>40</v>
      </c>
      <c r="Q83" s="66">
        <v>4200</v>
      </c>
      <c r="R83" s="20">
        <v>0</v>
      </c>
      <c r="S83" s="66">
        <f t="shared" si="4"/>
        <v>4200</v>
      </c>
      <c r="T83" s="19" t="s">
        <v>41</v>
      </c>
      <c r="U83" s="19"/>
      <c r="V83" s="216" t="s">
        <v>48</v>
      </c>
      <c r="W83" s="216" t="s">
        <v>837</v>
      </c>
      <c r="X83" s="217"/>
    </row>
    <row r="84" spans="1:24" ht="128.25" hidden="1" customHeight="1">
      <c r="A84" s="68" t="s">
        <v>421</v>
      </c>
      <c r="B84" s="68" t="s">
        <v>831</v>
      </c>
      <c r="C84" s="68" t="s">
        <v>875</v>
      </c>
      <c r="D84" s="68" t="s">
        <v>876</v>
      </c>
      <c r="E84" s="68">
        <v>20</v>
      </c>
      <c r="F84" s="68" t="s">
        <v>877</v>
      </c>
      <c r="G84" s="27" t="s">
        <v>45</v>
      </c>
      <c r="H84" s="24" t="s">
        <v>36</v>
      </c>
      <c r="I84" s="27" t="s">
        <v>37</v>
      </c>
      <c r="J84" s="69">
        <v>20</v>
      </c>
      <c r="K84" s="10">
        <v>2020</v>
      </c>
      <c r="L84" s="192"/>
      <c r="M84" s="68">
        <v>1</v>
      </c>
      <c r="N84" s="68">
        <v>1822746</v>
      </c>
      <c r="O84" s="68" t="s">
        <v>984</v>
      </c>
      <c r="P84" s="24" t="s">
        <v>40</v>
      </c>
      <c r="Q84" s="70">
        <v>4000</v>
      </c>
      <c r="R84" s="28">
        <v>0</v>
      </c>
      <c r="S84" s="70">
        <f t="shared" si="4"/>
        <v>4000</v>
      </c>
      <c r="T84" s="24" t="s">
        <v>41</v>
      </c>
      <c r="U84" s="29" t="s">
        <v>2228</v>
      </c>
      <c r="V84" s="216" t="s">
        <v>243</v>
      </c>
      <c r="W84" s="262" t="s">
        <v>244</v>
      </c>
      <c r="X84" s="215" t="s">
        <v>58</v>
      </c>
    </row>
    <row r="85" spans="1:24" ht="128.25" hidden="1" customHeight="1">
      <c r="A85" s="68" t="s">
        <v>421</v>
      </c>
      <c r="B85" s="68" t="s">
        <v>831</v>
      </c>
      <c r="C85" s="68" t="s">
        <v>875</v>
      </c>
      <c r="D85" s="68" t="s">
        <v>876</v>
      </c>
      <c r="E85" s="68">
        <v>20</v>
      </c>
      <c r="F85" s="68" t="s">
        <v>877</v>
      </c>
      <c r="G85" s="27" t="s">
        <v>45</v>
      </c>
      <c r="H85" s="24" t="s">
        <v>36</v>
      </c>
      <c r="I85" s="27" t="s">
        <v>37</v>
      </c>
      <c r="J85" s="69">
        <v>20</v>
      </c>
      <c r="K85" s="10">
        <v>2020</v>
      </c>
      <c r="L85" s="192"/>
      <c r="M85" s="68">
        <v>1</v>
      </c>
      <c r="N85" s="68">
        <v>1093234</v>
      </c>
      <c r="O85" s="68" t="s">
        <v>990</v>
      </c>
      <c r="P85" s="24" t="s">
        <v>107</v>
      </c>
      <c r="Q85" s="70">
        <v>4000</v>
      </c>
      <c r="R85" s="28">
        <v>0</v>
      </c>
      <c r="S85" s="70">
        <f t="shared" si="4"/>
        <v>4000</v>
      </c>
      <c r="T85" s="24" t="s">
        <v>41</v>
      </c>
      <c r="U85" s="29" t="s">
        <v>2229</v>
      </c>
      <c r="V85" s="216" t="s">
        <v>243</v>
      </c>
      <c r="W85" s="262" t="s">
        <v>244</v>
      </c>
      <c r="X85" s="215" t="s">
        <v>58</v>
      </c>
    </row>
    <row r="86" spans="1:24" ht="128.25" hidden="1" customHeight="1">
      <c r="A86" s="68" t="s">
        <v>421</v>
      </c>
      <c r="B86" s="68" t="s">
        <v>831</v>
      </c>
      <c r="C86" s="68" t="s">
        <v>875</v>
      </c>
      <c r="D86" s="68" t="s">
        <v>876</v>
      </c>
      <c r="E86" s="68">
        <v>20</v>
      </c>
      <c r="F86" s="68" t="s">
        <v>877</v>
      </c>
      <c r="G86" s="27" t="s">
        <v>45</v>
      </c>
      <c r="H86" s="24" t="s">
        <v>36</v>
      </c>
      <c r="I86" s="27" t="s">
        <v>37</v>
      </c>
      <c r="J86" s="69">
        <v>20</v>
      </c>
      <c r="K86" s="10">
        <v>2020</v>
      </c>
      <c r="L86" s="192"/>
      <c r="M86" s="68">
        <v>1</v>
      </c>
      <c r="N86" s="68">
        <v>1568000</v>
      </c>
      <c r="O86" s="68" t="s">
        <v>994</v>
      </c>
      <c r="P86" s="24" t="s">
        <v>107</v>
      </c>
      <c r="Q86" s="70">
        <v>4000</v>
      </c>
      <c r="R86" s="28">
        <v>0</v>
      </c>
      <c r="S86" s="70">
        <f t="shared" si="4"/>
        <v>4000</v>
      </c>
      <c r="T86" s="24" t="s">
        <v>41</v>
      </c>
      <c r="U86" s="29" t="s">
        <v>2229</v>
      </c>
      <c r="V86" s="112" t="s">
        <v>243</v>
      </c>
      <c r="W86" s="262" t="s">
        <v>244</v>
      </c>
      <c r="X86" s="215" t="s">
        <v>58</v>
      </c>
    </row>
    <row r="87" spans="1:24" ht="128.25" hidden="1" customHeight="1">
      <c r="A87" s="68" t="s">
        <v>421</v>
      </c>
      <c r="B87" s="68" t="s">
        <v>831</v>
      </c>
      <c r="C87" s="68" t="s">
        <v>875</v>
      </c>
      <c r="D87" s="68" t="s">
        <v>876</v>
      </c>
      <c r="E87" s="68">
        <v>20</v>
      </c>
      <c r="F87" s="68" t="s">
        <v>877</v>
      </c>
      <c r="G87" s="27" t="s">
        <v>45</v>
      </c>
      <c r="H87" s="24" t="s">
        <v>36</v>
      </c>
      <c r="I87" s="27" t="s">
        <v>37</v>
      </c>
      <c r="J87" s="69">
        <v>20</v>
      </c>
      <c r="K87" s="10">
        <v>2020</v>
      </c>
      <c r="L87" s="192"/>
      <c r="M87" s="68">
        <v>1</v>
      </c>
      <c r="N87" s="68">
        <v>1632470</v>
      </c>
      <c r="O87" s="68" t="s">
        <v>907</v>
      </c>
      <c r="P87" s="24" t="s">
        <v>40</v>
      </c>
      <c r="Q87" s="70">
        <v>4000</v>
      </c>
      <c r="R87" s="28">
        <v>0</v>
      </c>
      <c r="S87" s="70">
        <f t="shared" si="4"/>
        <v>4000</v>
      </c>
      <c r="T87" s="24" t="s">
        <v>41</v>
      </c>
      <c r="U87" s="29" t="s">
        <v>2229</v>
      </c>
      <c r="V87" s="112" t="s">
        <v>243</v>
      </c>
      <c r="W87" s="262" t="s">
        <v>244</v>
      </c>
      <c r="X87" s="215" t="s">
        <v>58</v>
      </c>
    </row>
    <row r="88" spans="1:24" ht="128.25" hidden="1" customHeight="1">
      <c r="A88" s="68" t="s">
        <v>421</v>
      </c>
      <c r="B88" s="68" t="s">
        <v>831</v>
      </c>
      <c r="C88" s="68" t="s">
        <v>875</v>
      </c>
      <c r="D88" s="68" t="s">
        <v>876</v>
      </c>
      <c r="E88" s="68">
        <v>20</v>
      </c>
      <c r="F88" s="68" t="s">
        <v>877</v>
      </c>
      <c r="G88" s="27" t="s">
        <v>45</v>
      </c>
      <c r="H88" s="24" t="s">
        <v>36</v>
      </c>
      <c r="I88" s="27" t="s">
        <v>37</v>
      </c>
      <c r="J88" s="69">
        <v>20</v>
      </c>
      <c r="K88" s="10">
        <v>2020</v>
      </c>
      <c r="L88" s="192"/>
      <c r="M88" s="68">
        <v>1</v>
      </c>
      <c r="N88" s="68">
        <v>1489654</v>
      </c>
      <c r="O88" s="68" t="s">
        <v>928</v>
      </c>
      <c r="P88" s="24" t="s">
        <v>107</v>
      </c>
      <c r="Q88" s="70">
        <v>4000</v>
      </c>
      <c r="R88" s="28">
        <v>0</v>
      </c>
      <c r="S88" s="70">
        <f t="shared" si="4"/>
        <v>4000</v>
      </c>
      <c r="T88" s="24" t="s">
        <v>41</v>
      </c>
      <c r="U88" s="29" t="s">
        <v>2228</v>
      </c>
      <c r="V88" s="112" t="s">
        <v>243</v>
      </c>
      <c r="W88" s="262" t="s">
        <v>244</v>
      </c>
      <c r="X88" s="215" t="s">
        <v>58</v>
      </c>
    </row>
    <row r="89" spans="1:24" ht="128.25" hidden="1" customHeight="1">
      <c r="A89" s="68" t="s">
        <v>421</v>
      </c>
      <c r="B89" s="68" t="s">
        <v>831</v>
      </c>
      <c r="C89" s="68" t="s">
        <v>875</v>
      </c>
      <c r="D89" s="68" t="s">
        <v>876</v>
      </c>
      <c r="E89" s="68">
        <v>20</v>
      </c>
      <c r="F89" s="68" t="s">
        <v>877</v>
      </c>
      <c r="G89" s="27" t="s">
        <v>45</v>
      </c>
      <c r="H89" s="24" t="s">
        <v>36</v>
      </c>
      <c r="I89" s="27" t="s">
        <v>37</v>
      </c>
      <c r="J89" s="69">
        <v>20</v>
      </c>
      <c r="K89" s="10">
        <v>2020</v>
      </c>
      <c r="L89" s="192"/>
      <c r="M89" s="68">
        <v>1</v>
      </c>
      <c r="N89" s="68">
        <v>1489653</v>
      </c>
      <c r="O89" s="68" t="s">
        <v>933</v>
      </c>
      <c r="P89" s="24" t="s">
        <v>107</v>
      </c>
      <c r="Q89" s="70">
        <v>4000</v>
      </c>
      <c r="R89" s="28">
        <v>0</v>
      </c>
      <c r="S89" s="70">
        <f t="shared" si="4"/>
        <v>4000</v>
      </c>
      <c r="T89" s="24" t="s">
        <v>41</v>
      </c>
      <c r="U89" s="29" t="s">
        <v>2228</v>
      </c>
      <c r="V89" s="112" t="s">
        <v>243</v>
      </c>
      <c r="W89" s="262" t="s">
        <v>244</v>
      </c>
      <c r="X89" s="215" t="s">
        <v>58</v>
      </c>
    </row>
    <row r="90" spans="1:24" ht="128.25" hidden="1" customHeight="1">
      <c r="A90" s="68" t="s">
        <v>421</v>
      </c>
      <c r="B90" s="68" t="s">
        <v>831</v>
      </c>
      <c r="C90" s="68" t="s">
        <v>875</v>
      </c>
      <c r="D90" s="68" t="s">
        <v>876</v>
      </c>
      <c r="E90" s="68">
        <v>20</v>
      </c>
      <c r="F90" s="68" t="s">
        <v>877</v>
      </c>
      <c r="G90" s="27" t="s">
        <v>45</v>
      </c>
      <c r="H90" s="24" t="s">
        <v>36</v>
      </c>
      <c r="I90" s="27" t="s">
        <v>37</v>
      </c>
      <c r="J90" s="69">
        <v>20</v>
      </c>
      <c r="K90" s="10">
        <v>2020</v>
      </c>
      <c r="L90" s="192"/>
      <c r="M90" s="68">
        <v>1</v>
      </c>
      <c r="N90" s="68">
        <v>1822181</v>
      </c>
      <c r="O90" s="68" t="s">
        <v>951</v>
      </c>
      <c r="P90" s="24" t="s">
        <v>40</v>
      </c>
      <c r="Q90" s="70">
        <v>4000</v>
      </c>
      <c r="R90" s="28">
        <v>0</v>
      </c>
      <c r="S90" s="70">
        <f t="shared" si="4"/>
        <v>4000</v>
      </c>
      <c r="T90" s="24" t="s">
        <v>41</v>
      </c>
      <c r="U90" s="29" t="s">
        <v>2228</v>
      </c>
      <c r="V90" s="112" t="s">
        <v>243</v>
      </c>
      <c r="W90" s="262" t="s">
        <v>244</v>
      </c>
      <c r="X90" s="215" t="s">
        <v>58</v>
      </c>
    </row>
    <row r="91" spans="1:24" ht="128.25" hidden="1" customHeight="1">
      <c r="A91" s="68" t="s">
        <v>421</v>
      </c>
      <c r="B91" s="68" t="s">
        <v>831</v>
      </c>
      <c r="C91" s="68" t="s">
        <v>875</v>
      </c>
      <c r="D91" s="68" t="s">
        <v>876</v>
      </c>
      <c r="E91" s="68">
        <v>20</v>
      </c>
      <c r="F91" s="68" t="s">
        <v>877</v>
      </c>
      <c r="G91" s="27" t="s">
        <v>45</v>
      </c>
      <c r="H91" s="24" t="s">
        <v>36</v>
      </c>
      <c r="I91" s="27" t="s">
        <v>37</v>
      </c>
      <c r="J91" s="69">
        <v>20</v>
      </c>
      <c r="K91" s="10">
        <v>2020</v>
      </c>
      <c r="L91" s="192"/>
      <c r="M91" s="68">
        <v>1</v>
      </c>
      <c r="N91" s="68">
        <v>1568346</v>
      </c>
      <c r="O91" s="68" t="s">
        <v>908</v>
      </c>
      <c r="P91" s="24" t="s">
        <v>107</v>
      </c>
      <c r="Q91" s="70">
        <v>4000</v>
      </c>
      <c r="R91" s="28">
        <v>0</v>
      </c>
      <c r="S91" s="70">
        <f t="shared" si="4"/>
        <v>4000</v>
      </c>
      <c r="T91" s="24" t="s">
        <v>41</v>
      </c>
      <c r="U91" s="29" t="s">
        <v>2228</v>
      </c>
      <c r="V91" s="112" t="s">
        <v>243</v>
      </c>
      <c r="W91" s="262" t="s">
        <v>244</v>
      </c>
      <c r="X91" s="215" t="s">
        <v>58</v>
      </c>
    </row>
    <row r="92" spans="1:24" ht="128.25" hidden="1" customHeight="1">
      <c r="A92" s="68" t="s">
        <v>421</v>
      </c>
      <c r="B92" s="68" t="s">
        <v>831</v>
      </c>
      <c r="C92" s="68" t="s">
        <v>875</v>
      </c>
      <c r="D92" s="68" t="s">
        <v>876</v>
      </c>
      <c r="E92" s="68">
        <v>20</v>
      </c>
      <c r="F92" s="68" t="s">
        <v>877</v>
      </c>
      <c r="G92" s="27" t="s">
        <v>45</v>
      </c>
      <c r="H92" s="24" t="s">
        <v>36</v>
      </c>
      <c r="I92" s="27" t="s">
        <v>37</v>
      </c>
      <c r="J92" s="69">
        <v>20</v>
      </c>
      <c r="K92" s="10">
        <v>2020</v>
      </c>
      <c r="L92" s="192"/>
      <c r="M92" s="68">
        <v>1</v>
      </c>
      <c r="N92" s="68">
        <v>1553783</v>
      </c>
      <c r="O92" s="68" t="s">
        <v>878</v>
      </c>
      <c r="P92" s="24" t="s">
        <v>107</v>
      </c>
      <c r="Q92" s="70">
        <v>4000</v>
      </c>
      <c r="R92" s="28">
        <v>0</v>
      </c>
      <c r="S92" s="70">
        <f t="shared" si="4"/>
        <v>4000</v>
      </c>
      <c r="T92" s="24" t="s">
        <v>41</v>
      </c>
      <c r="U92" s="29" t="s">
        <v>2228</v>
      </c>
      <c r="V92" s="112" t="s">
        <v>243</v>
      </c>
      <c r="W92" s="262" t="s">
        <v>244</v>
      </c>
      <c r="X92" s="215" t="s">
        <v>58</v>
      </c>
    </row>
    <row r="93" spans="1:24" ht="128.25" hidden="1" customHeight="1">
      <c r="A93" s="68" t="s">
        <v>421</v>
      </c>
      <c r="B93" s="68" t="s">
        <v>831</v>
      </c>
      <c r="C93" s="68" t="s">
        <v>875</v>
      </c>
      <c r="D93" s="68" t="s">
        <v>876</v>
      </c>
      <c r="E93" s="68">
        <v>20</v>
      </c>
      <c r="F93" s="68" t="s">
        <v>877</v>
      </c>
      <c r="G93" s="27" t="s">
        <v>45</v>
      </c>
      <c r="H93" s="24" t="s">
        <v>36</v>
      </c>
      <c r="I93" s="27" t="s">
        <v>37</v>
      </c>
      <c r="J93" s="69">
        <v>20</v>
      </c>
      <c r="K93" s="10">
        <v>2020</v>
      </c>
      <c r="L93" s="192"/>
      <c r="M93" s="68">
        <v>1</v>
      </c>
      <c r="N93" s="68">
        <v>1819858</v>
      </c>
      <c r="O93" s="68" t="s">
        <v>899</v>
      </c>
      <c r="P93" s="24" t="s">
        <v>40</v>
      </c>
      <c r="Q93" s="70">
        <v>4000</v>
      </c>
      <c r="R93" s="28">
        <v>0</v>
      </c>
      <c r="S93" s="70">
        <f t="shared" si="4"/>
        <v>4000</v>
      </c>
      <c r="T93" s="24" t="s">
        <v>41</v>
      </c>
      <c r="U93" s="29" t="s">
        <v>2228</v>
      </c>
      <c r="V93" s="112" t="s">
        <v>243</v>
      </c>
      <c r="W93" s="262" t="s">
        <v>244</v>
      </c>
      <c r="X93" s="215" t="s">
        <v>58</v>
      </c>
    </row>
    <row r="94" spans="1:24" ht="128.25" hidden="1" customHeight="1">
      <c r="A94" s="68" t="s">
        <v>421</v>
      </c>
      <c r="B94" s="68" t="s">
        <v>831</v>
      </c>
      <c r="C94" s="68" t="s">
        <v>875</v>
      </c>
      <c r="D94" s="68" t="s">
        <v>876</v>
      </c>
      <c r="E94" s="68">
        <v>20</v>
      </c>
      <c r="F94" s="68" t="s">
        <v>877</v>
      </c>
      <c r="G94" s="27" t="s">
        <v>45</v>
      </c>
      <c r="H94" s="24" t="s">
        <v>36</v>
      </c>
      <c r="I94" s="27" t="s">
        <v>37</v>
      </c>
      <c r="J94" s="69">
        <v>20</v>
      </c>
      <c r="K94" s="10">
        <v>2020</v>
      </c>
      <c r="L94" s="192"/>
      <c r="M94" s="68">
        <v>1</v>
      </c>
      <c r="N94" s="68">
        <v>1348545</v>
      </c>
      <c r="O94" s="68" t="s">
        <v>960</v>
      </c>
      <c r="P94" s="24" t="s">
        <v>40</v>
      </c>
      <c r="Q94" s="70">
        <v>4000</v>
      </c>
      <c r="R94" s="28">
        <v>0</v>
      </c>
      <c r="S94" s="70">
        <f t="shared" si="4"/>
        <v>4000</v>
      </c>
      <c r="T94" s="24" t="s">
        <v>41</v>
      </c>
      <c r="U94" s="29" t="s">
        <v>2228</v>
      </c>
      <c r="V94" s="112" t="s">
        <v>243</v>
      </c>
      <c r="W94" s="262" t="s">
        <v>244</v>
      </c>
      <c r="X94" s="215" t="s">
        <v>58</v>
      </c>
    </row>
    <row r="95" spans="1:24" ht="128.25" hidden="1" customHeight="1">
      <c r="A95" s="68" t="s">
        <v>421</v>
      </c>
      <c r="B95" s="68" t="s">
        <v>831</v>
      </c>
      <c r="C95" s="68" t="s">
        <v>875</v>
      </c>
      <c r="D95" s="68" t="s">
        <v>876</v>
      </c>
      <c r="E95" s="68">
        <v>20</v>
      </c>
      <c r="F95" s="68" t="s">
        <v>877</v>
      </c>
      <c r="G95" s="27" t="s">
        <v>45</v>
      </c>
      <c r="H95" s="24" t="s">
        <v>36</v>
      </c>
      <c r="I95" s="27" t="s">
        <v>37</v>
      </c>
      <c r="J95" s="69">
        <v>20</v>
      </c>
      <c r="K95" s="10">
        <v>2020</v>
      </c>
      <c r="L95" s="192"/>
      <c r="M95" s="68">
        <v>1</v>
      </c>
      <c r="N95" s="68">
        <v>3002572</v>
      </c>
      <c r="O95" s="68" t="s">
        <v>964</v>
      </c>
      <c r="P95" s="24" t="s">
        <v>40</v>
      </c>
      <c r="Q95" s="70">
        <v>4000</v>
      </c>
      <c r="R95" s="28">
        <v>0</v>
      </c>
      <c r="S95" s="70">
        <f t="shared" si="4"/>
        <v>4000</v>
      </c>
      <c r="T95" s="24" t="s">
        <v>41</v>
      </c>
      <c r="U95" s="29" t="s">
        <v>2228</v>
      </c>
      <c r="V95" s="112" t="s">
        <v>243</v>
      </c>
      <c r="W95" s="262" t="s">
        <v>244</v>
      </c>
      <c r="X95" s="215" t="s">
        <v>58</v>
      </c>
    </row>
    <row r="96" spans="1:24" ht="128.25" hidden="1" customHeight="1">
      <c r="A96" s="54" t="s">
        <v>421</v>
      </c>
      <c r="B96" s="54" t="s">
        <v>831</v>
      </c>
      <c r="C96" s="54" t="s">
        <v>831</v>
      </c>
      <c r="D96" s="54" t="s">
        <v>848</v>
      </c>
      <c r="E96" s="54">
        <v>15</v>
      </c>
      <c r="F96" s="37" t="s">
        <v>902</v>
      </c>
      <c r="G96" s="37" t="s">
        <v>45</v>
      </c>
      <c r="H96" s="8" t="s">
        <v>36</v>
      </c>
      <c r="I96" s="37" t="s">
        <v>37</v>
      </c>
      <c r="J96" s="65">
        <v>40</v>
      </c>
      <c r="K96" s="10">
        <v>2020</v>
      </c>
      <c r="L96" s="192"/>
      <c r="M96" s="37">
        <v>1</v>
      </c>
      <c r="N96" s="37">
        <v>1796036</v>
      </c>
      <c r="O96" s="37" t="s">
        <v>965</v>
      </c>
      <c r="P96" s="19" t="s">
        <v>40</v>
      </c>
      <c r="Q96" s="20">
        <v>0</v>
      </c>
      <c r="R96" s="20">
        <v>0</v>
      </c>
      <c r="S96" s="20">
        <f t="shared" si="4"/>
        <v>0</v>
      </c>
      <c r="T96" s="19" t="s">
        <v>41</v>
      </c>
      <c r="U96" s="19"/>
      <c r="V96" s="131" t="s">
        <v>48</v>
      </c>
      <c r="W96" s="216" t="s">
        <v>904</v>
      </c>
      <c r="X96" s="215" t="s">
        <v>78</v>
      </c>
    </row>
    <row r="97" spans="1:24" ht="128.25" hidden="1" customHeight="1">
      <c r="A97" s="54" t="s">
        <v>421</v>
      </c>
      <c r="B97" s="54" t="s">
        <v>831</v>
      </c>
      <c r="C97" s="54" t="s">
        <v>831</v>
      </c>
      <c r="D97" s="54" t="s">
        <v>901</v>
      </c>
      <c r="E97" s="54">
        <v>15</v>
      </c>
      <c r="F97" s="37" t="s">
        <v>902</v>
      </c>
      <c r="G97" s="37" t="s">
        <v>45</v>
      </c>
      <c r="H97" s="8" t="s">
        <v>36</v>
      </c>
      <c r="I97" s="37" t="s">
        <v>37</v>
      </c>
      <c r="J97" s="65">
        <v>40</v>
      </c>
      <c r="K97" s="10">
        <v>2020</v>
      </c>
      <c r="L97" s="192"/>
      <c r="M97" s="37">
        <v>1</v>
      </c>
      <c r="N97" s="37">
        <v>3002207</v>
      </c>
      <c r="O97" s="37" t="s">
        <v>968</v>
      </c>
      <c r="P97" s="19" t="s">
        <v>40</v>
      </c>
      <c r="Q97" s="20">
        <v>0</v>
      </c>
      <c r="R97" s="20">
        <v>0</v>
      </c>
      <c r="S97" s="20">
        <f t="shared" si="4"/>
        <v>0</v>
      </c>
      <c r="T97" s="19" t="s">
        <v>41</v>
      </c>
      <c r="U97" s="19"/>
      <c r="V97" s="131" t="s">
        <v>48</v>
      </c>
      <c r="W97" s="216" t="s">
        <v>904</v>
      </c>
      <c r="X97" s="215" t="s">
        <v>78</v>
      </c>
    </row>
    <row r="98" spans="1:24" ht="128.25" hidden="1" customHeight="1">
      <c r="A98" s="54" t="s">
        <v>421</v>
      </c>
      <c r="B98" s="54" t="s">
        <v>831</v>
      </c>
      <c r="C98" s="54" t="s">
        <v>831</v>
      </c>
      <c r="D98" s="54" t="s">
        <v>901</v>
      </c>
      <c r="E98" s="54">
        <v>15</v>
      </c>
      <c r="F98" s="37" t="s">
        <v>902</v>
      </c>
      <c r="G98" s="37" t="s">
        <v>45</v>
      </c>
      <c r="H98" s="8" t="s">
        <v>36</v>
      </c>
      <c r="I98" s="37" t="s">
        <v>37</v>
      </c>
      <c r="J98" s="65">
        <v>40</v>
      </c>
      <c r="K98" s="10">
        <v>2020</v>
      </c>
      <c r="L98" s="192"/>
      <c r="M98" s="37">
        <v>1</v>
      </c>
      <c r="N98" s="37">
        <v>1816688</v>
      </c>
      <c r="O98" s="37" t="s">
        <v>987</v>
      </c>
      <c r="P98" s="19" t="s">
        <v>40</v>
      </c>
      <c r="Q98" s="20">
        <v>0</v>
      </c>
      <c r="R98" s="20">
        <v>0</v>
      </c>
      <c r="S98" s="20">
        <f t="shared" si="4"/>
        <v>0</v>
      </c>
      <c r="T98" s="19" t="s">
        <v>41</v>
      </c>
      <c r="U98" s="19"/>
      <c r="V98" s="131" t="s">
        <v>48</v>
      </c>
      <c r="W98" s="216" t="s">
        <v>904</v>
      </c>
      <c r="X98" s="215" t="s">
        <v>78</v>
      </c>
    </row>
    <row r="99" spans="1:24" ht="128.25" hidden="1" customHeight="1">
      <c r="A99" s="54" t="s">
        <v>421</v>
      </c>
      <c r="B99" s="54" t="s">
        <v>831</v>
      </c>
      <c r="C99" s="54" t="s">
        <v>831</v>
      </c>
      <c r="D99" s="54" t="s">
        <v>901</v>
      </c>
      <c r="E99" s="54">
        <v>15</v>
      </c>
      <c r="F99" s="37" t="s">
        <v>902</v>
      </c>
      <c r="G99" s="37" t="s">
        <v>45</v>
      </c>
      <c r="H99" s="8" t="s">
        <v>36</v>
      </c>
      <c r="I99" s="37" t="s">
        <v>37</v>
      </c>
      <c r="J99" s="65">
        <v>40</v>
      </c>
      <c r="K99" s="10">
        <v>2020</v>
      </c>
      <c r="L99" s="192"/>
      <c r="M99" s="37">
        <v>1</v>
      </c>
      <c r="N99" s="37">
        <v>1820606</v>
      </c>
      <c r="O99" s="37" t="s">
        <v>962</v>
      </c>
      <c r="P99" s="19" t="s">
        <v>40</v>
      </c>
      <c r="Q99" s="20">
        <v>0</v>
      </c>
      <c r="R99" s="20">
        <v>0</v>
      </c>
      <c r="S99" s="20">
        <f t="shared" si="4"/>
        <v>0</v>
      </c>
      <c r="T99" s="19" t="s">
        <v>41</v>
      </c>
      <c r="U99" s="19"/>
      <c r="V99" s="131" t="s">
        <v>48</v>
      </c>
      <c r="W99" s="216" t="s">
        <v>904</v>
      </c>
      <c r="X99" s="215" t="s">
        <v>78</v>
      </c>
    </row>
    <row r="100" spans="1:24" ht="128.25" hidden="1" customHeight="1">
      <c r="A100" s="54" t="s">
        <v>421</v>
      </c>
      <c r="B100" s="54" t="s">
        <v>831</v>
      </c>
      <c r="C100" s="54" t="s">
        <v>831</v>
      </c>
      <c r="D100" s="54" t="s">
        <v>901</v>
      </c>
      <c r="E100" s="54">
        <v>15</v>
      </c>
      <c r="F100" s="37" t="s">
        <v>902</v>
      </c>
      <c r="G100" s="37" t="s">
        <v>45</v>
      </c>
      <c r="H100" s="8" t="s">
        <v>36</v>
      </c>
      <c r="I100" s="37" t="s">
        <v>37</v>
      </c>
      <c r="J100" s="65">
        <v>40</v>
      </c>
      <c r="K100" s="10">
        <v>2020</v>
      </c>
      <c r="L100" s="192"/>
      <c r="M100" s="37">
        <v>1</v>
      </c>
      <c r="N100" s="37">
        <v>1787337</v>
      </c>
      <c r="O100" s="37" t="s">
        <v>914</v>
      </c>
      <c r="P100" s="19" t="s">
        <v>40</v>
      </c>
      <c r="Q100" s="20">
        <v>0</v>
      </c>
      <c r="R100" s="20">
        <v>0</v>
      </c>
      <c r="S100" s="20">
        <f t="shared" si="4"/>
        <v>0</v>
      </c>
      <c r="T100" s="19" t="s">
        <v>41</v>
      </c>
      <c r="U100" s="19"/>
      <c r="V100" s="131" t="s">
        <v>48</v>
      </c>
      <c r="W100" s="216" t="s">
        <v>904</v>
      </c>
      <c r="X100" s="215" t="s">
        <v>78</v>
      </c>
    </row>
    <row r="101" spans="1:24" ht="128.25" hidden="1" customHeight="1">
      <c r="A101" s="54" t="s">
        <v>421</v>
      </c>
      <c r="B101" s="54" t="s">
        <v>831</v>
      </c>
      <c r="C101" s="54" t="s">
        <v>831</v>
      </c>
      <c r="D101" s="54" t="s">
        <v>901</v>
      </c>
      <c r="E101" s="54">
        <v>15</v>
      </c>
      <c r="F101" s="37" t="s">
        <v>902</v>
      </c>
      <c r="G101" s="37" t="s">
        <v>45</v>
      </c>
      <c r="H101" s="8" t="s">
        <v>36</v>
      </c>
      <c r="I101" s="37" t="s">
        <v>37</v>
      </c>
      <c r="J101" s="65">
        <v>40</v>
      </c>
      <c r="K101" s="10">
        <v>2020</v>
      </c>
      <c r="L101" s="192"/>
      <c r="M101" s="37">
        <v>1</v>
      </c>
      <c r="N101" s="37">
        <v>2089662</v>
      </c>
      <c r="O101" s="37" t="s">
        <v>950</v>
      </c>
      <c r="P101" s="19" t="s">
        <v>40</v>
      </c>
      <c r="Q101" s="20">
        <v>0</v>
      </c>
      <c r="R101" s="20">
        <v>0</v>
      </c>
      <c r="S101" s="20">
        <f t="shared" si="4"/>
        <v>0</v>
      </c>
      <c r="T101" s="19" t="s">
        <v>41</v>
      </c>
      <c r="U101" s="19"/>
      <c r="V101" s="131" t="s">
        <v>48</v>
      </c>
      <c r="W101" s="216" t="s">
        <v>904</v>
      </c>
      <c r="X101" s="215" t="s">
        <v>78</v>
      </c>
    </row>
    <row r="102" spans="1:24" ht="128.25" hidden="1" customHeight="1">
      <c r="A102" s="54" t="s">
        <v>421</v>
      </c>
      <c r="B102" s="54" t="s">
        <v>831</v>
      </c>
      <c r="C102" s="54" t="s">
        <v>831</v>
      </c>
      <c r="D102" s="54" t="s">
        <v>901</v>
      </c>
      <c r="E102" s="54">
        <v>15</v>
      </c>
      <c r="F102" s="37" t="s">
        <v>902</v>
      </c>
      <c r="G102" s="37" t="s">
        <v>45</v>
      </c>
      <c r="H102" s="8" t="s">
        <v>36</v>
      </c>
      <c r="I102" s="37" t="s">
        <v>37</v>
      </c>
      <c r="J102" s="65">
        <v>40</v>
      </c>
      <c r="K102" s="10">
        <v>2020</v>
      </c>
      <c r="L102" s="192"/>
      <c r="M102" s="37">
        <v>1</v>
      </c>
      <c r="N102" s="37">
        <v>1944730</v>
      </c>
      <c r="O102" s="37" t="s">
        <v>938</v>
      </c>
      <c r="P102" s="19" t="s">
        <v>40</v>
      </c>
      <c r="Q102" s="20">
        <v>0</v>
      </c>
      <c r="R102" s="20">
        <v>0</v>
      </c>
      <c r="S102" s="20">
        <f t="shared" si="4"/>
        <v>0</v>
      </c>
      <c r="T102" s="19" t="s">
        <v>41</v>
      </c>
      <c r="U102" s="19"/>
      <c r="V102" s="131" t="s">
        <v>48</v>
      </c>
      <c r="W102" s="216" t="s">
        <v>904</v>
      </c>
      <c r="X102" s="215" t="s">
        <v>78</v>
      </c>
    </row>
    <row r="103" spans="1:24" ht="128.25" hidden="1" customHeight="1">
      <c r="A103" s="54" t="s">
        <v>421</v>
      </c>
      <c r="B103" s="54" t="s">
        <v>831</v>
      </c>
      <c r="C103" s="54" t="s">
        <v>831</v>
      </c>
      <c r="D103" s="54" t="s">
        <v>901</v>
      </c>
      <c r="E103" s="54">
        <v>15</v>
      </c>
      <c r="F103" s="37" t="s">
        <v>902</v>
      </c>
      <c r="G103" s="37" t="s">
        <v>45</v>
      </c>
      <c r="H103" s="8" t="s">
        <v>36</v>
      </c>
      <c r="I103" s="37" t="s">
        <v>37</v>
      </c>
      <c r="J103" s="65">
        <v>40</v>
      </c>
      <c r="K103" s="10">
        <v>2020</v>
      </c>
      <c r="L103" s="192"/>
      <c r="M103" s="37">
        <v>1</v>
      </c>
      <c r="N103" s="37">
        <v>1820529</v>
      </c>
      <c r="O103" s="37" t="s">
        <v>903</v>
      </c>
      <c r="P103" s="19" t="s">
        <v>40</v>
      </c>
      <c r="Q103" s="20">
        <v>0</v>
      </c>
      <c r="R103" s="20">
        <v>0</v>
      </c>
      <c r="S103" s="20">
        <f t="shared" si="4"/>
        <v>0</v>
      </c>
      <c r="T103" s="19" t="s">
        <v>41</v>
      </c>
      <c r="U103" s="19"/>
      <c r="V103" s="131" t="s">
        <v>48</v>
      </c>
      <c r="W103" s="216" t="s">
        <v>904</v>
      </c>
      <c r="X103" s="215" t="s">
        <v>78</v>
      </c>
    </row>
    <row r="104" spans="1:24" s="42" customFormat="1" ht="128.25" hidden="1" customHeight="1">
      <c r="A104" s="51" t="s">
        <v>421</v>
      </c>
      <c r="B104" s="51" t="s">
        <v>831</v>
      </c>
      <c r="C104" s="51" t="s">
        <v>831</v>
      </c>
      <c r="D104" s="51" t="s">
        <v>890</v>
      </c>
      <c r="E104" s="51">
        <v>15</v>
      </c>
      <c r="F104" s="33" t="s">
        <v>942</v>
      </c>
      <c r="G104" s="12" t="s">
        <v>45</v>
      </c>
      <c r="H104" s="8" t="s">
        <v>36</v>
      </c>
      <c r="I104" s="12" t="s">
        <v>37</v>
      </c>
      <c r="J104" s="62">
        <v>16</v>
      </c>
      <c r="K104" s="10">
        <v>2020</v>
      </c>
      <c r="L104" s="192"/>
      <c r="M104" s="12">
        <v>1</v>
      </c>
      <c r="N104" s="12">
        <v>2264106</v>
      </c>
      <c r="O104" s="12" t="s">
        <v>943</v>
      </c>
      <c r="P104" s="8" t="s">
        <v>40</v>
      </c>
      <c r="Q104" s="64">
        <v>1800</v>
      </c>
      <c r="R104" s="14">
        <v>0</v>
      </c>
      <c r="S104" s="64">
        <f t="shared" si="4"/>
        <v>1800</v>
      </c>
      <c r="T104" s="8" t="s">
        <v>41</v>
      </c>
      <c r="U104" s="33" t="s">
        <v>45</v>
      </c>
      <c r="V104" s="131" t="s">
        <v>48</v>
      </c>
      <c r="W104" s="210" t="s">
        <v>49</v>
      </c>
      <c r="X104" s="215" t="s">
        <v>50</v>
      </c>
    </row>
    <row r="105" spans="1:24" s="42" customFormat="1" ht="128.25" hidden="1" customHeight="1">
      <c r="A105" s="51" t="s">
        <v>421</v>
      </c>
      <c r="B105" s="51" t="s">
        <v>831</v>
      </c>
      <c r="C105" s="51" t="s">
        <v>831</v>
      </c>
      <c r="D105" s="51" t="s">
        <v>890</v>
      </c>
      <c r="E105" s="51">
        <v>15</v>
      </c>
      <c r="F105" s="33" t="str">
        <f t="shared" ref="F105:F111" si="5">F104</f>
        <v>BI ou contratos e licitações?</v>
      </c>
      <c r="G105" s="12" t="s">
        <v>45</v>
      </c>
      <c r="H105" s="8" t="s">
        <v>36</v>
      </c>
      <c r="I105" s="12" t="s">
        <v>37</v>
      </c>
      <c r="J105" s="62">
        <v>16</v>
      </c>
      <c r="K105" s="10">
        <v>2020</v>
      </c>
      <c r="L105" s="192"/>
      <c r="M105" s="12">
        <v>1</v>
      </c>
      <c r="N105" s="12">
        <v>2264147</v>
      </c>
      <c r="O105" s="12" t="s">
        <v>982</v>
      </c>
      <c r="P105" s="8" t="s">
        <v>40</v>
      </c>
      <c r="Q105" s="64">
        <v>1800</v>
      </c>
      <c r="R105" s="14">
        <v>0</v>
      </c>
      <c r="S105" s="64">
        <f t="shared" si="4"/>
        <v>1800</v>
      </c>
      <c r="T105" s="8" t="s">
        <v>41</v>
      </c>
      <c r="U105" s="33" t="s">
        <v>45</v>
      </c>
      <c r="V105" s="131" t="s">
        <v>48</v>
      </c>
      <c r="W105" s="210" t="s">
        <v>49</v>
      </c>
      <c r="X105" s="215" t="s">
        <v>50</v>
      </c>
    </row>
    <row r="106" spans="1:24" s="42" customFormat="1" ht="128.25" hidden="1" customHeight="1">
      <c r="A106" s="51" t="s">
        <v>421</v>
      </c>
      <c r="B106" s="51" t="s">
        <v>831</v>
      </c>
      <c r="C106" s="51" t="s">
        <v>831</v>
      </c>
      <c r="D106" s="51" t="s">
        <v>890</v>
      </c>
      <c r="E106" s="51">
        <v>15</v>
      </c>
      <c r="F106" s="33" t="str">
        <f t="shared" si="5"/>
        <v>BI ou contratos e licitações?</v>
      </c>
      <c r="G106" s="12" t="s">
        <v>45</v>
      </c>
      <c r="H106" s="8" t="s">
        <v>36</v>
      </c>
      <c r="I106" s="12" t="s">
        <v>37</v>
      </c>
      <c r="J106" s="62">
        <v>16</v>
      </c>
      <c r="K106" s="10">
        <v>2020</v>
      </c>
      <c r="L106" s="192"/>
      <c r="M106" s="12">
        <v>1</v>
      </c>
      <c r="N106" s="12">
        <v>3003010</v>
      </c>
      <c r="O106" s="12" t="s">
        <v>989</v>
      </c>
      <c r="P106" s="8" t="s">
        <v>40</v>
      </c>
      <c r="Q106" s="64">
        <v>1800</v>
      </c>
      <c r="R106" s="14">
        <v>0</v>
      </c>
      <c r="S106" s="64">
        <f t="shared" si="4"/>
        <v>1800</v>
      </c>
      <c r="T106" s="8" t="s">
        <v>41</v>
      </c>
      <c r="U106" s="33" t="s">
        <v>45</v>
      </c>
      <c r="V106" s="131" t="s">
        <v>48</v>
      </c>
      <c r="W106" s="210" t="s">
        <v>49</v>
      </c>
      <c r="X106" s="215" t="s">
        <v>50</v>
      </c>
    </row>
    <row r="107" spans="1:24" s="42" customFormat="1" ht="128.25" hidden="1" customHeight="1">
      <c r="A107" s="51" t="s">
        <v>421</v>
      </c>
      <c r="B107" s="51" t="s">
        <v>831</v>
      </c>
      <c r="C107" s="51" t="s">
        <v>831</v>
      </c>
      <c r="D107" s="51" t="s">
        <v>890</v>
      </c>
      <c r="E107" s="51">
        <v>15</v>
      </c>
      <c r="F107" s="33" t="str">
        <f t="shared" si="5"/>
        <v>BI ou contratos e licitações?</v>
      </c>
      <c r="G107" s="12" t="s">
        <v>45</v>
      </c>
      <c r="H107" s="8" t="s">
        <v>36</v>
      </c>
      <c r="I107" s="12" t="s">
        <v>37</v>
      </c>
      <c r="J107" s="62">
        <v>16</v>
      </c>
      <c r="K107" s="10">
        <v>2020</v>
      </c>
      <c r="L107" s="192"/>
      <c r="M107" s="12">
        <v>1</v>
      </c>
      <c r="N107" s="12">
        <v>1921295</v>
      </c>
      <c r="O107" s="12" t="s">
        <v>945</v>
      </c>
      <c r="P107" s="8" t="s">
        <v>40</v>
      </c>
      <c r="Q107" s="64">
        <v>1800</v>
      </c>
      <c r="R107" s="14">
        <v>0</v>
      </c>
      <c r="S107" s="64">
        <f t="shared" si="4"/>
        <v>1800</v>
      </c>
      <c r="T107" s="8" t="s">
        <v>41</v>
      </c>
      <c r="U107" s="33" t="s">
        <v>45</v>
      </c>
      <c r="V107" s="131" t="s">
        <v>48</v>
      </c>
      <c r="W107" s="210" t="s">
        <v>49</v>
      </c>
      <c r="X107" s="215" t="s">
        <v>50</v>
      </c>
    </row>
    <row r="108" spans="1:24" s="42" customFormat="1" ht="128.25" hidden="1" customHeight="1">
      <c r="A108" s="51" t="s">
        <v>421</v>
      </c>
      <c r="B108" s="51" t="s">
        <v>831</v>
      </c>
      <c r="C108" s="51" t="s">
        <v>831</v>
      </c>
      <c r="D108" s="51" t="s">
        <v>890</v>
      </c>
      <c r="E108" s="51">
        <v>15</v>
      </c>
      <c r="F108" s="33" t="str">
        <f t="shared" si="5"/>
        <v>BI ou contratos e licitações?</v>
      </c>
      <c r="G108" s="12" t="s">
        <v>45</v>
      </c>
      <c r="H108" s="8" t="s">
        <v>36</v>
      </c>
      <c r="I108" s="12" t="s">
        <v>37</v>
      </c>
      <c r="J108" s="62">
        <v>16</v>
      </c>
      <c r="K108" s="10">
        <v>2020</v>
      </c>
      <c r="L108" s="192"/>
      <c r="M108" s="12">
        <v>6</v>
      </c>
      <c r="N108" s="45"/>
      <c r="O108" s="45"/>
      <c r="P108" s="45"/>
      <c r="Q108" s="64">
        <v>1800</v>
      </c>
      <c r="R108" s="14">
        <v>0</v>
      </c>
      <c r="S108" s="64">
        <f t="shared" si="4"/>
        <v>10800</v>
      </c>
      <c r="T108" s="8" t="s">
        <v>41</v>
      </c>
      <c r="U108" s="33" t="s">
        <v>45</v>
      </c>
      <c r="V108" s="131" t="s">
        <v>48</v>
      </c>
      <c r="W108" s="210" t="s">
        <v>49</v>
      </c>
      <c r="X108" s="215" t="s">
        <v>50</v>
      </c>
    </row>
    <row r="109" spans="1:24" s="42" customFormat="1" ht="128.25" hidden="1" customHeight="1">
      <c r="A109" s="51" t="s">
        <v>421</v>
      </c>
      <c r="B109" s="51" t="s">
        <v>831</v>
      </c>
      <c r="C109" s="51" t="s">
        <v>857</v>
      </c>
      <c r="D109" s="51" t="s">
        <v>890</v>
      </c>
      <c r="E109" s="51">
        <v>15</v>
      </c>
      <c r="F109" s="33" t="str">
        <f t="shared" si="5"/>
        <v>BI ou contratos e licitações?</v>
      </c>
      <c r="G109" s="12" t="s">
        <v>45</v>
      </c>
      <c r="H109" s="8" t="s">
        <v>36</v>
      </c>
      <c r="I109" s="12" t="s">
        <v>37</v>
      </c>
      <c r="J109" s="62">
        <v>16</v>
      </c>
      <c r="K109" s="10">
        <v>2020</v>
      </c>
      <c r="L109" s="192"/>
      <c r="M109" s="12">
        <v>1</v>
      </c>
      <c r="N109" s="12">
        <v>1567994</v>
      </c>
      <c r="O109" s="12" t="s">
        <v>958</v>
      </c>
      <c r="P109" s="8" t="s">
        <v>107</v>
      </c>
      <c r="Q109" s="53">
        <v>1800</v>
      </c>
      <c r="R109" s="14">
        <v>0</v>
      </c>
      <c r="S109" s="53">
        <f t="shared" si="4"/>
        <v>1800</v>
      </c>
      <c r="T109" s="8" t="s">
        <v>41</v>
      </c>
      <c r="U109" s="33" t="s">
        <v>45</v>
      </c>
      <c r="V109" s="131" t="s">
        <v>48</v>
      </c>
      <c r="W109" s="210" t="s">
        <v>49</v>
      </c>
      <c r="X109" s="215" t="s">
        <v>50</v>
      </c>
    </row>
    <row r="110" spans="1:24" s="42" customFormat="1" ht="128.25" hidden="1" customHeight="1">
      <c r="A110" s="51" t="s">
        <v>421</v>
      </c>
      <c r="B110" s="51" t="s">
        <v>831</v>
      </c>
      <c r="C110" s="51" t="s">
        <v>857</v>
      </c>
      <c r="D110" s="51" t="s">
        <v>890</v>
      </c>
      <c r="E110" s="51">
        <v>15</v>
      </c>
      <c r="F110" s="33" t="str">
        <f t="shared" si="5"/>
        <v>BI ou contratos e licitações?</v>
      </c>
      <c r="G110" s="12" t="s">
        <v>45</v>
      </c>
      <c r="H110" s="8" t="s">
        <v>36</v>
      </c>
      <c r="I110" s="12" t="s">
        <v>37</v>
      </c>
      <c r="J110" s="62">
        <v>16</v>
      </c>
      <c r="K110" s="10">
        <v>2020</v>
      </c>
      <c r="L110" s="192"/>
      <c r="M110" s="12">
        <v>1</v>
      </c>
      <c r="N110" s="12">
        <v>1491856</v>
      </c>
      <c r="O110" s="12" t="s">
        <v>917</v>
      </c>
      <c r="P110" s="8" t="s">
        <v>107</v>
      </c>
      <c r="Q110" s="53">
        <v>1800</v>
      </c>
      <c r="R110" s="14">
        <v>0</v>
      </c>
      <c r="S110" s="53">
        <f t="shared" si="4"/>
        <v>1800</v>
      </c>
      <c r="T110" s="8" t="s">
        <v>41</v>
      </c>
      <c r="U110" s="33" t="s">
        <v>45</v>
      </c>
      <c r="V110" s="131" t="s">
        <v>48</v>
      </c>
      <c r="W110" s="210" t="s">
        <v>49</v>
      </c>
      <c r="X110" s="215" t="s">
        <v>50</v>
      </c>
    </row>
    <row r="111" spans="1:24" s="42" customFormat="1" ht="128.25" hidden="1" customHeight="1">
      <c r="A111" s="51" t="s">
        <v>421</v>
      </c>
      <c r="B111" s="51" t="s">
        <v>831</v>
      </c>
      <c r="C111" s="51" t="s">
        <v>857</v>
      </c>
      <c r="D111" s="51" t="s">
        <v>890</v>
      </c>
      <c r="E111" s="51">
        <v>15</v>
      </c>
      <c r="F111" s="33" t="str">
        <f t="shared" si="5"/>
        <v>BI ou contratos e licitações?</v>
      </c>
      <c r="G111" s="12" t="s">
        <v>45</v>
      </c>
      <c r="H111" s="8" t="s">
        <v>36</v>
      </c>
      <c r="I111" s="12" t="s">
        <v>37</v>
      </c>
      <c r="J111" s="62">
        <v>16</v>
      </c>
      <c r="K111" s="10">
        <v>2020</v>
      </c>
      <c r="L111" s="192"/>
      <c r="M111" s="12">
        <v>1</v>
      </c>
      <c r="N111" s="12">
        <v>1914473</v>
      </c>
      <c r="O111" s="12" t="s">
        <v>891</v>
      </c>
      <c r="P111" s="8" t="s">
        <v>40</v>
      </c>
      <c r="Q111" s="53">
        <v>1800</v>
      </c>
      <c r="R111" s="14">
        <v>0</v>
      </c>
      <c r="S111" s="53">
        <f t="shared" si="4"/>
        <v>1800</v>
      </c>
      <c r="T111" s="8" t="s">
        <v>41</v>
      </c>
      <c r="U111" s="33" t="s">
        <v>45</v>
      </c>
      <c r="V111" s="131" t="s">
        <v>48</v>
      </c>
      <c r="W111" s="210" t="s">
        <v>49</v>
      </c>
      <c r="X111" s="215" t="s">
        <v>50</v>
      </c>
    </row>
    <row r="112" spans="1:24" ht="128.25" hidden="1" customHeight="1">
      <c r="A112" s="68" t="s">
        <v>421</v>
      </c>
      <c r="B112" s="68" t="s">
        <v>831</v>
      </c>
      <c r="C112" s="68" t="s">
        <v>875</v>
      </c>
      <c r="D112" s="68" t="s">
        <v>876</v>
      </c>
      <c r="E112" s="68">
        <v>20</v>
      </c>
      <c r="F112" s="68" t="s">
        <v>895</v>
      </c>
      <c r="G112" s="27" t="s">
        <v>45</v>
      </c>
      <c r="H112" s="24" t="s">
        <v>36</v>
      </c>
      <c r="I112" s="27" t="s">
        <v>37</v>
      </c>
      <c r="J112" s="69">
        <v>24</v>
      </c>
      <c r="K112" s="10">
        <v>2020</v>
      </c>
      <c r="L112" s="192"/>
      <c r="M112" s="68">
        <v>1</v>
      </c>
      <c r="N112" s="68">
        <v>1822205</v>
      </c>
      <c r="O112" s="68" t="s">
        <v>923</v>
      </c>
      <c r="P112" s="24" t="s">
        <v>40</v>
      </c>
      <c r="Q112" s="70">
        <v>2700</v>
      </c>
      <c r="R112" s="28">
        <v>0</v>
      </c>
      <c r="S112" s="70">
        <f t="shared" si="4"/>
        <v>2700</v>
      </c>
      <c r="T112" s="24" t="s">
        <v>41</v>
      </c>
      <c r="U112" s="29" t="s">
        <v>2230</v>
      </c>
      <c r="V112" s="112" t="s">
        <v>148</v>
      </c>
      <c r="W112" s="262" t="s">
        <v>225</v>
      </c>
      <c r="X112" s="271" t="s">
        <v>50</v>
      </c>
    </row>
    <row r="113" spans="1:24" ht="128.25" hidden="1" customHeight="1">
      <c r="A113" s="68" t="s">
        <v>421</v>
      </c>
      <c r="B113" s="68" t="s">
        <v>831</v>
      </c>
      <c r="C113" s="68" t="s">
        <v>875</v>
      </c>
      <c r="D113" s="68" t="s">
        <v>876</v>
      </c>
      <c r="E113" s="68">
        <v>20</v>
      </c>
      <c r="F113" s="68" t="s">
        <v>895</v>
      </c>
      <c r="G113" s="27" t="s">
        <v>45</v>
      </c>
      <c r="H113" s="24" t="s">
        <v>36</v>
      </c>
      <c r="I113" s="27" t="s">
        <v>37</v>
      </c>
      <c r="J113" s="69">
        <v>24</v>
      </c>
      <c r="K113" s="10">
        <v>2020</v>
      </c>
      <c r="L113" s="192"/>
      <c r="M113" s="68">
        <v>1</v>
      </c>
      <c r="N113" s="68">
        <v>1402018</v>
      </c>
      <c r="O113" s="68" t="s">
        <v>906</v>
      </c>
      <c r="P113" s="24" t="s">
        <v>40</v>
      </c>
      <c r="Q113" s="70">
        <v>2700</v>
      </c>
      <c r="R113" s="28">
        <v>0</v>
      </c>
      <c r="S113" s="70">
        <f t="shared" si="4"/>
        <v>2700</v>
      </c>
      <c r="T113" s="24" t="s">
        <v>41</v>
      </c>
      <c r="U113" s="29" t="s">
        <v>2230</v>
      </c>
      <c r="V113" s="112" t="s">
        <v>148</v>
      </c>
      <c r="W113" s="262" t="s">
        <v>225</v>
      </c>
      <c r="X113" s="271" t="s">
        <v>50</v>
      </c>
    </row>
    <row r="114" spans="1:24" ht="128.25" hidden="1" customHeight="1">
      <c r="A114" s="68" t="s">
        <v>421</v>
      </c>
      <c r="B114" s="68" t="s">
        <v>831</v>
      </c>
      <c r="C114" s="68" t="s">
        <v>875</v>
      </c>
      <c r="D114" s="68" t="s">
        <v>876</v>
      </c>
      <c r="E114" s="68">
        <v>20</v>
      </c>
      <c r="F114" s="68" t="s">
        <v>895</v>
      </c>
      <c r="G114" s="27" t="s">
        <v>45</v>
      </c>
      <c r="H114" s="24" t="s">
        <v>36</v>
      </c>
      <c r="I114" s="27" t="s">
        <v>37</v>
      </c>
      <c r="J114" s="69">
        <v>24</v>
      </c>
      <c r="K114" s="10">
        <v>2020</v>
      </c>
      <c r="L114" s="192"/>
      <c r="M114" s="68">
        <v>1</v>
      </c>
      <c r="N114" s="68">
        <v>1590547</v>
      </c>
      <c r="O114" s="68" t="s">
        <v>979</v>
      </c>
      <c r="P114" s="24" t="s">
        <v>40</v>
      </c>
      <c r="Q114" s="70">
        <v>2700</v>
      </c>
      <c r="R114" s="28">
        <v>0</v>
      </c>
      <c r="S114" s="70">
        <f t="shared" si="4"/>
        <v>2700</v>
      </c>
      <c r="T114" s="24" t="s">
        <v>41</v>
      </c>
      <c r="U114" s="29" t="s">
        <v>2230</v>
      </c>
      <c r="V114" s="112" t="s">
        <v>148</v>
      </c>
      <c r="W114" s="262" t="s">
        <v>225</v>
      </c>
      <c r="X114" s="271" t="s">
        <v>50</v>
      </c>
    </row>
    <row r="115" spans="1:24" ht="128.25" hidden="1" customHeight="1">
      <c r="A115" s="68" t="s">
        <v>421</v>
      </c>
      <c r="B115" s="68" t="s">
        <v>831</v>
      </c>
      <c r="C115" s="68" t="s">
        <v>875</v>
      </c>
      <c r="D115" s="68" t="s">
        <v>876</v>
      </c>
      <c r="E115" s="68">
        <v>20</v>
      </c>
      <c r="F115" s="68" t="s">
        <v>895</v>
      </c>
      <c r="G115" s="27" t="s">
        <v>45</v>
      </c>
      <c r="H115" s="24" t="s">
        <v>36</v>
      </c>
      <c r="I115" s="27" t="s">
        <v>37</v>
      </c>
      <c r="J115" s="69">
        <v>24</v>
      </c>
      <c r="K115" s="10">
        <v>2020</v>
      </c>
      <c r="L115" s="192"/>
      <c r="M115" s="68">
        <v>1</v>
      </c>
      <c r="N115" s="68">
        <v>1568000</v>
      </c>
      <c r="O115" s="68" t="s">
        <v>994</v>
      </c>
      <c r="P115" s="24" t="s">
        <v>107</v>
      </c>
      <c r="Q115" s="70">
        <v>2700</v>
      </c>
      <c r="R115" s="28">
        <v>0</v>
      </c>
      <c r="S115" s="70">
        <f t="shared" si="4"/>
        <v>2700</v>
      </c>
      <c r="T115" s="24" t="s">
        <v>41</v>
      </c>
      <c r="U115" s="29" t="s">
        <v>2230</v>
      </c>
      <c r="V115" s="112" t="s">
        <v>148</v>
      </c>
      <c r="W115" s="262" t="s">
        <v>225</v>
      </c>
      <c r="X115" s="271" t="s">
        <v>50</v>
      </c>
    </row>
    <row r="116" spans="1:24" ht="128.25" hidden="1" customHeight="1">
      <c r="A116" s="68" t="s">
        <v>421</v>
      </c>
      <c r="B116" s="68" t="s">
        <v>831</v>
      </c>
      <c r="C116" s="68" t="s">
        <v>875</v>
      </c>
      <c r="D116" s="68" t="s">
        <v>876</v>
      </c>
      <c r="E116" s="68">
        <v>20</v>
      </c>
      <c r="F116" s="68" t="s">
        <v>895</v>
      </c>
      <c r="G116" s="27" t="s">
        <v>45</v>
      </c>
      <c r="H116" s="24" t="s">
        <v>36</v>
      </c>
      <c r="I116" s="27" t="s">
        <v>37</v>
      </c>
      <c r="J116" s="69">
        <v>24</v>
      </c>
      <c r="K116" s="10">
        <v>2020</v>
      </c>
      <c r="L116" s="192"/>
      <c r="M116" s="68">
        <v>1</v>
      </c>
      <c r="N116" s="68">
        <v>1093234</v>
      </c>
      <c r="O116" s="68" t="s">
        <v>990</v>
      </c>
      <c r="P116" s="24" t="s">
        <v>107</v>
      </c>
      <c r="Q116" s="70">
        <v>2700</v>
      </c>
      <c r="R116" s="28">
        <v>0</v>
      </c>
      <c r="S116" s="70">
        <f t="shared" si="4"/>
        <v>2700</v>
      </c>
      <c r="T116" s="24" t="s">
        <v>41</v>
      </c>
      <c r="U116" s="29" t="s">
        <v>2230</v>
      </c>
      <c r="V116" s="112" t="s">
        <v>148</v>
      </c>
      <c r="W116" s="262" t="s">
        <v>225</v>
      </c>
      <c r="X116" s="271" t="s">
        <v>50</v>
      </c>
    </row>
    <row r="117" spans="1:24" ht="128.25" hidden="1" customHeight="1">
      <c r="A117" s="68" t="s">
        <v>421</v>
      </c>
      <c r="B117" s="68" t="s">
        <v>831</v>
      </c>
      <c r="C117" s="68" t="s">
        <v>875</v>
      </c>
      <c r="D117" s="68" t="s">
        <v>876</v>
      </c>
      <c r="E117" s="68">
        <v>20</v>
      </c>
      <c r="F117" s="68" t="s">
        <v>895</v>
      </c>
      <c r="G117" s="27" t="s">
        <v>45</v>
      </c>
      <c r="H117" s="24" t="s">
        <v>36</v>
      </c>
      <c r="I117" s="27" t="s">
        <v>37</v>
      </c>
      <c r="J117" s="69">
        <v>24</v>
      </c>
      <c r="K117" s="10">
        <v>2020</v>
      </c>
      <c r="L117" s="192"/>
      <c r="M117" s="68">
        <v>1</v>
      </c>
      <c r="N117" s="68">
        <v>1582129</v>
      </c>
      <c r="O117" s="68" t="s">
        <v>896</v>
      </c>
      <c r="P117" s="24" t="s">
        <v>40</v>
      </c>
      <c r="Q117" s="70">
        <v>2700</v>
      </c>
      <c r="R117" s="28">
        <v>0</v>
      </c>
      <c r="S117" s="70">
        <f t="shared" si="4"/>
        <v>2700</v>
      </c>
      <c r="T117" s="24" t="s">
        <v>41</v>
      </c>
      <c r="U117" s="29" t="s">
        <v>2230</v>
      </c>
      <c r="V117" s="112" t="s">
        <v>148</v>
      </c>
      <c r="W117" s="262" t="s">
        <v>225</v>
      </c>
      <c r="X117" s="271" t="s">
        <v>50</v>
      </c>
    </row>
    <row r="118" spans="1:24" ht="128.25" hidden="1" customHeight="1">
      <c r="A118" s="68" t="s">
        <v>421</v>
      </c>
      <c r="B118" s="68" t="s">
        <v>831</v>
      </c>
      <c r="C118" s="68" t="s">
        <v>875</v>
      </c>
      <c r="D118" s="68" t="s">
        <v>876</v>
      </c>
      <c r="E118" s="68">
        <v>20</v>
      </c>
      <c r="F118" s="68" t="s">
        <v>895</v>
      </c>
      <c r="G118" s="27" t="s">
        <v>45</v>
      </c>
      <c r="H118" s="24" t="s">
        <v>36</v>
      </c>
      <c r="I118" s="27" t="s">
        <v>37</v>
      </c>
      <c r="J118" s="69">
        <v>24</v>
      </c>
      <c r="K118" s="10">
        <v>2020</v>
      </c>
      <c r="L118" s="192"/>
      <c r="M118" s="68">
        <v>1</v>
      </c>
      <c r="N118" s="68">
        <v>3006329</v>
      </c>
      <c r="O118" s="68" t="s">
        <v>952</v>
      </c>
      <c r="P118" s="24" t="s">
        <v>40</v>
      </c>
      <c r="Q118" s="70">
        <v>2700</v>
      </c>
      <c r="R118" s="28">
        <v>0</v>
      </c>
      <c r="S118" s="70">
        <f t="shared" si="4"/>
        <v>2700</v>
      </c>
      <c r="T118" s="24" t="s">
        <v>41</v>
      </c>
      <c r="U118" s="29" t="s">
        <v>2230</v>
      </c>
      <c r="V118" s="112" t="s">
        <v>148</v>
      </c>
      <c r="W118" s="262" t="s">
        <v>225</v>
      </c>
      <c r="X118" s="271" t="s">
        <v>50</v>
      </c>
    </row>
    <row r="119" spans="1:24" ht="128.25" hidden="1" customHeight="1">
      <c r="A119" s="54" t="s">
        <v>421</v>
      </c>
      <c r="B119" s="54" t="s">
        <v>831</v>
      </c>
      <c r="C119" s="54" t="s">
        <v>875</v>
      </c>
      <c r="D119" s="54" t="s">
        <v>876</v>
      </c>
      <c r="E119" s="54">
        <v>20</v>
      </c>
      <c r="F119" s="54" t="s">
        <v>895</v>
      </c>
      <c r="G119" s="37" t="s">
        <v>45</v>
      </c>
      <c r="H119" s="8" t="s">
        <v>36</v>
      </c>
      <c r="I119" s="37" t="s">
        <v>37</v>
      </c>
      <c r="J119" s="67">
        <v>24</v>
      </c>
      <c r="K119" s="10">
        <v>2020</v>
      </c>
      <c r="L119" s="192"/>
      <c r="M119" s="54">
        <v>1</v>
      </c>
      <c r="N119" s="54">
        <v>1821266</v>
      </c>
      <c r="O119" s="54" t="s">
        <v>939</v>
      </c>
      <c r="P119" s="19" t="s">
        <v>40</v>
      </c>
      <c r="Q119" s="66">
        <v>2700</v>
      </c>
      <c r="R119" s="20">
        <v>0</v>
      </c>
      <c r="S119" s="66">
        <f t="shared" si="4"/>
        <v>2700</v>
      </c>
      <c r="T119" s="19" t="s">
        <v>41</v>
      </c>
      <c r="U119" s="15" t="s">
        <v>2219</v>
      </c>
      <c r="V119" s="210" t="s">
        <v>148</v>
      </c>
      <c r="W119" s="216" t="s">
        <v>225</v>
      </c>
      <c r="X119" s="219" t="s">
        <v>50</v>
      </c>
    </row>
    <row r="120" spans="1:24" ht="128.25" hidden="1" customHeight="1">
      <c r="A120" s="54" t="s">
        <v>421</v>
      </c>
      <c r="B120" s="54" t="s">
        <v>853</v>
      </c>
      <c r="C120" s="54" t="s">
        <v>843</v>
      </c>
      <c r="D120" s="54" t="s">
        <v>844</v>
      </c>
      <c r="E120" s="54">
        <v>15</v>
      </c>
      <c r="F120" s="54" t="s">
        <v>888</v>
      </c>
      <c r="G120" s="37" t="s">
        <v>35</v>
      </c>
      <c r="H120" s="8" t="s">
        <v>36</v>
      </c>
      <c r="I120" s="37" t="s">
        <v>850</v>
      </c>
      <c r="J120" s="67">
        <v>20</v>
      </c>
      <c r="K120" s="10">
        <v>2020</v>
      </c>
      <c r="L120" s="192"/>
      <c r="M120" s="54">
        <v>1</v>
      </c>
      <c r="N120" s="54">
        <v>2264100</v>
      </c>
      <c r="O120" s="54" t="s">
        <v>913</v>
      </c>
      <c r="P120" s="19" t="s">
        <v>40</v>
      </c>
      <c r="Q120" s="66">
        <v>1800</v>
      </c>
      <c r="R120" s="20">
        <v>0</v>
      </c>
      <c r="S120" s="66">
        <f t="shared" si="4"/>
        <v>1800</v>
      </c>
      <c r="T120" s="19" t="s">
        <v>41</v>
      </c>
      <c r="U120" s="54"/>
      <c r="V120" s="131" t="s">
        <v>92</v>
      </c>
      <c r="W120" s="216" t="s">
        <v>517</v>
      </c>
      <c r="X120" s="217"/>
    </row>
    <row r="121" spans="1:24" ht="128.25" hidden="1" customHeight="1">
      <c r="A121" s="54" t="s">
        <v>421</v>
      </c>
      <c r="B121" s="54" t="s">
        <v>831</v>
      </c>
      <c r="C121" s="54" t="s">
        <v>843</v>
      </c>
      <c r="D121" s="54" t="s">
        <v>844</v>
      </c>
      <c r="E121" s="54">
        <v>15</v>
      </c>
      <c r="F121" s="54" t="s">
        <v>845</v>
      </c>
      <c r="G121" s="37" t="s">
        <v>35</v>
      </c>
      <c r="H121" s="8" t="s">
        <v>36</v>
      </c>
      <c r="I121" s="37" t="s">
        <v>846</v>
      </c>
      <c r="J121" s="67">
        <v>20</v>
      </c>
      <c r="K121" s="10">
        <v>2020</v>
      </c>
      <c r="L121" s="192"/>
      <c r="M121" s="54">
        <v>1</v>
      </c>
      <c r="N121" s="54">
        <v>232966</v>
      </c>
      <c r="O121" s="54" t="s">
        <v>847</v>
      </c>
      <c r="P121" s="19" t="s">
        <v>107</v>
      </c>
      <c r="Q121" s="66">
        <v>0</v>
      </c>
      <c r="R121" s="20">
        <v>0</v>
      </c>
      <c r="S121" s="66">
        <f t="shared" si="4"/>
        <v>0</v>
      </c>
      <c r="T121" s="19" t="s">
        <v>41</v>
      </c>
      <c r="U121" s="54" t="s">
        <v>2231</v>
      </c>
      <c r="V121" s="131" t="s">
        <v>92</v>
      </c>
      <c r="W121" s="216" t="s">
        <v>517</v>
      </c>
      <c r="X121" s="217"/>
    </row>
    <row r="122" spans="1:24" ht="128.25" hidden="1" customHeight="1">
      <c r="A122" s="54" t="s">
        <v>421</v>
      </c>
      <c r="B122" s="19" t="s">
        <v>831</v>
      </c>
      <c r="C122" s="19" t="s">
        <v>843</v>
      </c>
      <c r="D122" s="19" t="s">
        <v>844</v>
      </c>
      <c r="E122" s="19">
        <v>15</v>
      </c>
      <c r="F122" s="19" t="s">
        <v>888</v>
      </c>
      <c r="G122" s="19" t="s">
        <v>35</v>
      </c>
      <c r="H122" s="8" t="s">
        <v>36</v>
      </c>
      <c r="I122" s="19" t="s">
        <v>846</v>
      </c>
      <c r="J122" s="10">
        <v>20</v>
      </c>
      <c r="K122" s="10">
        <v>2020</v>
      </c>
      <c r="L122" s="192"/>
      <c r="M122" s="19">
        <v>1</v>
      </c>
      <c r="N122" s="19">
        <v>1820153</v>
      </c>
      <c r="O122" s="19" t="s">
        <v>972</v>
      </c>
      <c r="P122" s="19" t="s">
        <v>40</v>
      </c>
      <c r="Q122" s="20">
        <v>1800</v>
      </c>
      <c r="R122" s="20">
        <v>0</v>
      </c>
      <c r="S122" s="20">
        <f t="shared" si="4"/>
        <v>1800</v>
      </c>
      <c r="T122" s="19" t="s">
        <v>41</v>
      </c>
      <c r="U122" s="19"/>
      <c r="V122" s="131" t="s">
        <v>92</v>
      </c>
      <c r="W122" s="216" t="s">
        <v>517</v>
      </c>
      <c r="X122" s="217"/>
    </row>
    <row r="123" spans="1:24" ht="128.25" hidden="1" customHeight="1">
      <c r="A123" s="54" t="s">
        <v>421</v>
      </c>
      <c r="B123" s="19" t="s">
        <v>831</v>
      </c>
      <c r="C123" s="19" t="s">
        <v>843</v>
      </c>
      <c r="D123" s="19" t="s">
        <v>844</v>
      </c>
      <c r="E123" s="19">
        <v>15</v>
      </c>
      <c r="F123" s="19" t="s">
        <v>888</v>
      </c>
      <c r="G123" s="19" t="s">
        <v>35</v>
      </c>
      <c r="H123" s="8" t="s">
        <v>36</v>
      </c>
      <c r="I123" s="19" t="s">
        <v>37</v>
      </c>
      <c r="J123" s="10">
        <v>20</v>
      </c>
      <c r="K123" s="10">
        <v>2020</v>
      </c>
      <c r="L123" s="192"/>
      <c r="M123" s="19">
        <v>1</v>
      </c>
      <c r="N123" s="19">
        <v>1054009</v>
      </c>
      <c r="O123" s="37" t="s">
        <v>973</v>
      </c>
      <c r="P123" s="19" t="s">
        <v>40</v>
      </c>
      <c r="Q123" s="20">
        <v>1800</v>
      </c>
      <c r="R123" s="20">
        <v>0</v>
      </c>
      <c r="S123" s="20">
        <f t="shared" si="4"/>
        <v>1800</v>
      </c>
      <c r="T123" s="19" t="s">
        <v>41</v>
      </c>
      <c r="U123" s="19"/>
      <c r="V123" s="131" t="s">
        <v>92</v>
      </c>
      <c r="W123" s="216" t="s">
        <v>517</v>
      </c>
      <c r="X123" s="217"/>
    </row>
    <row r="124" spans="1:24" ht="128.25" hidden="1" customHeight="1">
      <c r="A124" s="54" t="s">
        <v>421</v>
      </c>
      <c r="B124" s="19" t="s">
        <v>831</v>
      </c>
      <c r="C124" s="19" t="s">
        <v>843</v>
      </c>
      <c r="D124" s="19" t="s">
        <v>844</v>
      </c>
      <c r="E124" s="19">
        <v>15</v>
      </c>
      <c r="F124" s="19" t="s">
        <v>888</v>
      </c>
      <c r="G124" s="19" t="s">
        <v>35</v>
      </c>
      <c r="H124" s="8" t="s">
        <v>36</v>
      </c>
      <c r="I124" s="19" t="s">
        <v>37</v>
      </c>
      <c r="J124" s="10">
        <v>20</v>
      </c>
      <c r="K124" s="10">
        <v>2020</v>
      </c>
      <c r="L124" s="192"/>
      <c r="M124" s="19">
        <v>1</v>
      </c>
      <c r="N124" s="19">
        <v>1491786</v>
      </c>
      <c r="O124" s="19" t="s">
        <v>936</v>
      </c>
      <c r="P124" s="19" t="s">
        <v>107</v>
      </c>
      <c r="Q124" s="20">
        <v>1800</v>
      </c>
      <c r="R124" s="20">
        <v>0</v>
      </c>
      <c r="S124" s="20">
        <f t="shared" si="4"/>
        <v>1800</v>
      </c>
      <c r="T124" s="19" t="s">
        <v>41</v>
      </c>
      <c r="U124" s="19"/>
      <c r="V124" s="131" t="s">
        <v>92</v>
      </c>
      <c r="W124" s="216" t="s">
        <v>517</v>
      </c>
      <c r="X124" s="217"/>
    </row>
    <row r="125" spans="1:24" ht="128.25" hidden="1" customHeight="1">
      <c r="A125" s="54" t="s">
        <v>421</v>
      </c>
      <c r="B125" s="19" t="s">
        <v>831</v>
      </c>
      <c r="C125" s="19" t="s">
        <v>843</v>
      </c>
      <c r="D125" s="19" t="s">
        <v>844</v>
      </c>
      <c r="E125" s="19">
        <v>15</v>
      </c>
      <c r="F125" s="19" t="s">
        <v>888</v>
      </c>
      <c r="G125" s="19" t="s">
        <v>35</v>
      </c>
      <c r="H125" s="8" t="s">
        <v>36</v>
      </c>
      <c r="I125" s="19" t="s">
        <v>37</v>
      </c>
      <c r="J125" s="10">
        <v>20</v>
      </c>
      <c r="K125" s="10">
        <v>2020</v>
      </c>
      <c r="L125" s="192"/>
      <c r="M125" s="19">
        <v>1</v>
      </c>
      <c r="N125" s="19">
        <v>1489675</v>
      </c>
      <c r="O125" s="19" t="s">
        <v>999</v>
      </c>
      <c r="P125" s="19" t="s">
        <v>107</v>
      </c>
      <c r="Q125" s="20">
        <v>1800</v>
      </c>
      <c r="R125" s="20">
        <v>0</v>
      </c>
      <c r="S125" s="20">
        <f t="shared" si="4"/>
        <v>1800</v>
      </c>
      <c r="T125" s="19" t="s">
        <v>41</v>
      </c>
      <c r="U125" s="19"/>
      <c r="V125" s="131" t="s">
        <v>92</v>
      </c>
      <c r="W125" s="216" t="s">
        <v>517</v>
      </c>
      <c r="X125" s="217"/>
    </row>
    <row r="126" spans="1:24" ht="128.25" hidden="1" customHeight="1">
      <c r="A126" s="54" t="s">
        <v>421</v>
      </c>
      <c r="B126" s="19" t="s">
        <v>831</v>
      </c>
      <c r="C126" s="19" t="s">
        <v>843</v>
      </c>
      <c r="D126" s="19" t="s">
        <v>844</v>
      </c>
      <c r="E126" s="19">
        <v>15</v>
      </c>
      <c r="F126" s="19" t="s">
        <v>888</v>
      </c>
      <c r="G126" s="19" t="s">
        <v>35</v>
      </c>
      <c r="H126" s="8" t="s">
        <v>36</v>
      </c>
      <c r="I126" s="19" t="s">
        <v>37</v>
      </c>
      <c r="J126" s="10">
        <v>20</v>
      </c>
      <c r="K126" s="10">
        <v>2020</v>
      </c>
      <c r="L126" s="192"/>
      <c r="M126" s="19">
        <v>1</v>
      </c>
      <c r="N126" s="19">
        <v>1685781</v>
      </c>
      <c r="O126" s="19" t="s">
        <v>889</v>
      </c>
      <c r="P126" s="19" t="s">
        <v>107</v>
      </c>
      <c r="Q126" s="20">
        <v>1800</v>
      </c>
      <c r="R126" s="20">
        <v>0</v>
      </c>
      <c r="S126" s="20">
        <f t="shared" si="4"/>
        <v>1800</v>
      </c>
      <c r="T126" s="19" t="s">
        <v>41</v>
      </c>
      <c r="U126" s="19"/>
      <c r="V126" s="131" t="s">
        <v>92</v>
      </c>
      <c r="W126" s="216" t="s">
        <v>517</v>
      </c>
      <c r="X126" s="217"/>
    </row>
    <row r="127" spans="1:24" ht="128.25" hidden="1" customHeight="1">
      <c r="A127" s="54" t="s">
        <v>421</v>
      </c>
      <c r="B127" s="19" t="s">
        <v>831</v>
      </c>
      <c r="C127" s="19" t="s">
        <v>843</v>
      </c>
      <c r="D127" s="19" t="s">
        <v>844</v>
      </c>
      <c r="E127" s="19">
        <v>15</v>
      </c>
      <c r="F127" s="19" t="s">
        <v>888</v>
      </c>
      <c r="G127" s="19" t="s">
        <v>35</v>
      </c>
      <c r="H127" s="8" t="s">
        <v>36</v>
      </c>
      <c r="I127" s="19" t="s">
        <v>37</v>
      </c>
      <c r="J127" s="10">
        <v>20</v>
      </c>
      <c r="K127" s="10">
        <v>2020</v>
      </c>
      <c r="L127" s="192"/>
      <c r="M127" s="19">
        <v>1</v>
      </c>
      <c r="N127" s="19">
        <v>2089513</v>
      </c>
      <c r="O127" s="19" t="s">
        <v>937</v>
      </c>
      <c r="P127" s="19" t="s">
        <v>40</v>
      </c>
      <c r="Q127" s="20">
        <v>1800</v>
      </c>
      <c r="R127" s="20">
        <v>0</v>
      </c>
      <c r="S127" s="20">
        <f t="shared" si="4"/>
        <v>1800</v>
      </c>
      <c r="T127" s="19" t="s">
        <v>41</v>
      </c>
      <c r="U127" s="19"/>
      <c r="V127" s="131" t="s">
        <v>92</v>
      </c>
      <c r="W127" s="216" t="s">
        <v>517</v>
      </c>
      <c r="X127" s="217"/>
    </row>
    <row r="128" spans="1:24" ht="128.25" hidden="1" customHeight="1">
      <c r="A128" s="54" t="s">
        <v>421</v>
      </c>
      <c r="B128" s="19" t="s">
        <v>831</v>
      </c>
      <c r="C128" s="19" t="s">
        <v>843</v>
      </c>
      <c r="D128" s="54" t="s">
        <v>848</v>
      </c>
      <c r="E128" s="19">
        <v>15</v>
      </c>
      <c r="F128" s="19" t="s">
        <v>888</v>
      </c>
      <c r="G128" s="19" t="s">
        <v>35</v>
      </c>
      <c r="H128" s="8" t="s">
        <v>36</v>
      </c>
      <c r="I128" s="19" t="s">
        <v>850</v>
      </c>
      <c r="J128" s="10">
        <v>20</v>
      </c>
      <c r="K128" s="10">
        <v>2020</v>
      </c>
      <c r="L128" s="192"/>
      <c r="M128" s="19">
        <v>1</v>
      </c>
      <c r="N128" s="19">
        <v>1519445</v>
      </c>
      <c r="O128" s="19" t="s">
        <v>983</v>
      </c>
      <c r="P128" s="19" t="s">
        <v>107</v>
      </c>
      <c r="Q128" s="20">
        <v>1800</v>
      </c>
      <c r="R128" s="20">
        <v>0</v>
      </c>
      <c r="S128" s="20">
        <f t="shared" si="4"/>
        <v>1800</v>
      </c>
      <c r="T128" s="19" t="s">
        <v>41</v>
      </c>
      <c r="U128" s="19"/>
      <c r="V128" s="131" t="s">
        <v>92</v>
      </c>
      <c r="W128" s="216" t="s">
        <v>517</v>
      </c>
      <c r="X128" s="217"/>
    </row>
    <row r="129" spans="1:24" ht="128.25" hidden="1" customHeight="1">
      <c r="A129" s="54" t="s">
        <v>421</v>
      </c>
      <c r="B129" s="19" t="s">
        <v>831</v>
      </c>
      <c r="C129" s="19" t="s">
        <v>843</v>
      </c>
      <c r="D129" s="19" t="s">
        <v>844</v>
      </c>
      <c r="E129" s="19">
        <v>20</v>
      </c>
      <c r="F129" s="19" t="s">
        <v>851</v>
      </c>
      <c r="G129" s="19" t="s">
        <v>145</v>
      </c>
      <c r="H129" s="8" t="s">
        <v>36</v>
      </c>
      <c r="I129" s="19" t="s">
        <v>46</v>
      </c>
      <c r="J129" s="10">
        <v>240</v>
      </c>
      <c r="K129" s="10">
        <v>2020</v>
      </c>
      <c r="L129" s="192" t="s">
        <v>610</v>
      </c>
      <c r="M129" s="19">
        <v>1</v>
      </c>
      <c r="N129" s="19">
        <v>232966</v>
      </c>
      <c r="O129" s="19" t="s">
        <v>852</v>
      </c>
      <c r="P129" s="19" t="s">
        <v>107</v>
      </c>
      <c r="Q129" s="20">
        <v>0</v>
      </c>
      <c r="R129" s="20">
        <v>0</v>
      </c>
      <c r="S129" s="20">
        <f t="shared" si="4"/>
        <v>0</v>
      </c>
      <c r="T129" s="19" t="s">
        <v>145</v>
      </c>
      <c r="U129" s="19"/>
      <c r="V129" s="210" t="s">
        <v>148</v>
      </c>
      <c r="W129" s="216" t="s">
        <v>225</v>
      </c>
      <c r="X129" s="217"/>
    </row>
    <row r="130" spans="1:24" s="42" customFormat="1" ht="128.25" hidden="1" customHeight="1">
      <c r="A130" s="51" t="s">
        <v>421</v>
      </c>
      <c r="B130" s="8" t="s">
        <v>853</v>
      </c>
      <c r="C130" s="8" t="s">
        <v>843</v>
      </c>
      <c r="D130" s="51" t="s">
        <v>848</v>
      </c>
      <c r="E130" s="8">
        <v>15</v>
      </c>
      <c r="F130" s="51" t="s">
        <v>934</v>
      </c>
      <c r="G130" s="8" t="s">
        <v>45</v>
      </c>
      <c r="H130" s="8" t="s">
        <v>36</v>
      </c>
      <c r="I130" s="8" t="s">
        <v>850</v>
      </c>
      <c r="J130" s="9">
        <v>20</v>
      </c>
      <c r="K130" s="10">
        <v>2020</v>
      </c>
      <c r="L130" s="192"/>
      <c r="M130" s="8">
        <v>1</v>
      </c>
      <c r="N130" s="12">
        <v>1491786</v>
      </c>
      <c r="O130" s="12" t="s">
        <v>935</v>
      </c>
      <c r="P130" s="8" t="s">
        <v>107</v>
      </c>
      <c r="Q130" s="14">
        <v>1800</v>
      </c>
      <c r="R130" s="14">
        <v>0</v>
      </c>
      <c r="S130" s="14">
        <f t="shared" si="4"/>
        <v>1800</v>
      </c>
      <c r="T130" s="8" t="s">
        <v>41</v>
      </c>
      <c r="U130" s="33" t="s">
        <v>2226</v>
      </c>
      <c r="V130" s="221" t="s">
        <v>48</v>
      </c>
      <c r="W130" s="221" t="s">
        <v>163</v>
      </c>
      <c r="X130" s="215" t="s">
        <v>50</v>
      </c>
    </row>
    <row r="131" spans="1:24" s="42" customFormat="1" ht="128.25" hidden="1" customHeight="1">
      <c r="A131" s="51" t="s">
        <v>421</v>
      </c>
      <c r="B131" s="8" t="s">
        <v>831</v>
      </c>
      <c r="C131" s="8" t="s">
        <v>843</v>
      </c>
      <c r="D131" s="8" t="s">
        <v>844</v>
      </c>
      <c r="E131" s="8">
        <v>15</v>
      </c>
      <c r="F131" s="8" t="s">
        <v>869</v>
      </c>
      <c r="G131" s="8" t="s">
        <v>45</v>
      </c>
      <c r="H131" s="8" t="s">
        <v>36</v>
      </c>
      <c r="I131" s="8" t="s">
        <v>37</v>
      </c>
      <c r="J131" s="9">
        <v>20</v>
      </c>
      <c r="K131" s="10">
        <v>2020</v>
      </c>
      <c r="L131" s="192"/>
      <c r="M131" s="8">
        <v>1</v>
      </c>
      <c r="N131" s="8">
        <v>1338595</v>
      </c>
      <c r="O131" s="8" t="s">
        <v>870</v>
      </c>
      <c r="P131" s="8" t="s">
        <v>107</v>
      </c>
      <c r="Q131" s="14">
        <v>0</v>
      </c>
      <c r="R131" s="14">
        <v>0</v>
      </c>
      <c r="S131" s="14">
        <f t="shared" si="4"/>
        <v>0</v>
      </c>
      <c r="T131" s="8" t="s">
        <v>41</v>
      </c>
      <c r="U131" s="73" t="s">
        <v>2232</v>
      </c>
      <c r="V131" s="221" t="s">
        <v>48</v>
      </c>
      <c r="W131" s="221" t="s">
        <v>163</v>
      </c>
      <c r="X131" s="215" t="s">
        <v>50</v>
      </c>
    </row>
    <row r="132" spans="1:24" ht="128.25" hidden="1" customHeight="1">
      <c r="A132" s="54" t="s">
        <v>421</v>
      </c>
      <c r="B132" s="54" t="s">
        <v>831</v>
      </c>
      <c r="C132" s="54" t="s">
        <v>831</v>
      </c>
      <c r="D132" s="54" t="s">
        <v>915</v>
      </c>
      <c r="E132" s="54">
        <v>15</v>
      </c>
      <c r="F132" s="37" t="s">
        <v>893</v>
      </c>
      <c r="G132" s="37" t="s">
        <v>145</v>
      </c>
      <c r="H132" s="8" t="s">
        <v>36</v>
      </c>
      <c r="I132" s="19" t="s">
        <v>46</v>
      </c>
      <c r="J132" s="65">
        <v>80</v>
      </c>
      <c r="K132" s="10">
        <v>2020</v>
      </c>
      <c r="L132" s="192" t="s">
        <v>610</v>
      </c>
      <c r="M132" s="37">
        <v>1</v>
      </c>
      <c r="N132" s="37">
        <v>1787337</v>
      </c>
      <c r="O132" s="37" t="s">
        <v>914</v>
      </c>
      <c r="P132" s="19" t="s">
        <v>40</v>
      </c>
      <c r="Q132" s="20">
        <v>0</v>
      </c>
      <c r="R132" s="20">
        <v>0</v>
      </c>
      <c r="S132" s="20">
        <f t="shared" ref="S132:S195" si="6">(R132+Q132)*M132</f>
        <v>0</v>
      </c>
      <c r="T132" s="19" t="s">
        <v>145</v>
      </c>
      <c r="U132" s="19"/>
      <c r="V132" s="131" t="s">
        <v>148</v>
      </c>
      <c r="W132" s="131" t="s">
        <v>149</v>
      </c>
      <c r="X132" s="217"/>
    </row>
    <row r="133" spans="1:24" ht="128.25" hidden="1" customHeight="1">
      <c r="A133" s="54" t="s">
        <v>421</v>
      </c>
      <c r="B133" s="54" t="s">
        <v>831</v>
      </c>
      <c r="C133" s="54" t="s">
        <v>831</v>
      </c>
      <c r="D133" s="54" t="s">
        <v>848</v>
      </c>
      <c r="E133" s="54">
        <v>15</v>
      </c>
      <c r="F133" s="37" t="s">
        <v>893</v>
      </c>
      <c r="G133" s="37" t="s">
        <v>145</v>
      </c>
      <c r="H133" s="8" t="s">
        <v>36</v>
      </c>
      <c r="I133" s="19" t="s">
        <v>46</v>
      </c>
      <c r="J133" s="65">
        <v>390</v>
      </c>
      <c r="K133" s="10">
        <v>2020</v>
      </c>
      <c r="L133" s="192" t="s">
        <v>610</v>
      </c>
      <c r="M133" s="37">
        <v>1</v>
      </c>
      <c r="N133" s="37">
        <v>1517703</v>
      </c>
      <c r="O133" s="37" t="s">
        <v>953</v>
      </c>
      <c r="P133" s="19" t="s">
        <v>107</v>
      </c>
      <c r="Q133" s="20">
        <v>0</v>
      </c>
      <c r="R133" s="20">
        <v>0</v>
      </c>
      <c r="S133" s="20">
        <f t="shared" si="6"/>
        <v>0</v>
      </c>
      <c r="T133" s="19" t="s">
        <v>145</v>
      </c>
      <c r="U133" s="19"/>
      <c r="V133" s="131" t="s">
        <v>148</v>
      </c>
      <c r="W133" s="131" t="s">
        <v>149</v>
      </c>
      <c r="X133" s="217"/>
    </row>
    <row r="134" spans="1:24" ht="128.25" hidden="1" customHeight="1">
      <c r="A134" s="54" t="s">
        <v>421</v>
      </c>
      <c r="B134" s="54" t="s">
        <v>831</v>
      </c>
      <c r="C134" s="54" t="s">
        <v>831</v>
      </c>
      <c r="D134" s="54" t="s">
        <v>848</v>
      </c>
      <c r="E134" s="54">
        <v>15</v>
      </c>
      <c r="F134" s="37" t="s">
        <v>893</v>
      </c>
      <c r="G134" s="37" t="s">
        <v>145</v>
      </c>
      <c r="H134" s="8" t="s">
        <v>36</v>
      </c>
      <c r="I134" s="19" t="s">
        <v>46</v>
      </c>
      <c r="J134" s="65">
        <v>390</v>
      </c>
      <c r="K134" s="10">
        <v>2020</v>
      </c>
      <c r="L134" s="192" t="s">
        <v>610</v>
      </c>
      <c r="M134" s="37">
        <v>1</v>
      </c>
      <c r="N134" s="37">
        <v>1489723</v>
      </c>
      <c r="O134" s="37" t="s">
        <v>961</v>
      </c>
      <c r="P134" s="19" t="s">
        <v>107</v>
      </c>
      <c r="Q134" s="20">
        <v>0</v>
      </c>
      <c r="R134" s="20">
        <v>0</v>
      </c>
      <c r="S134" s="20">
        <f t="shared" si="6"/>
        <v>0</v>
      </c>
      <c r="T134" s="19" t="s">
        <v>145</v>
      </c>
      <c r="U134" s="19"/>
      <c r="V134" s="131" t="s">
        <v>148</v>
      </c>
      <c r="W134" s="131" t="s">
        <v>149</v>
      </c>
      <c r="X134" s="217"/>
    </row>
    <row r="135" spans="1:24" ht="128.25" hidden="1" customHeight="1">
      <c r="A135" s="54" t="s">
        <v>421</v>
      </c>
      <c r="B135" s="54" t="s">
        <v>831</v>
      </c>
      <c r="C135" s="54" t="s">
        <v>831</v>
      </c>
      <c r="D135" s="54" t="s">
        <v>848</v>
      </c>
      <c r="E135" s="54">
        <v>15</v>
      </c>
      <c r="F135" s="37" t="s">
        <v>893</v>
      </c>
      <c r="G135" s="37" t="s">
        <v>145</v>
      </c>
      <c r="H135" s="8" t="s">
        <v>36</v>
      </c>
      <c r="I135" s="19" t="s">
        <v>46</v>
      </c>
      <c r="J135" s="65">
        <v>40</v>
      </c>
      <c r="K135" s="10">
        <v>2020</v>
      </c>
      <c r="L135" s="192" t="s">
        <v>610</v>
      </c>
      <c r="M135" s="37">
        <v>1</v>
      </c>
      <c r="N135" s="37">
        <v>1802226</v>
      </c>
      <c r="O135" s="37" t="s">
        <v>894</v>
      </c>
      <c r="P135" s="19" t="s">
        <v>40</v>
      </c>
      <c r="Q135" s="20">
        <v>0</v>
      </c>
      <c r="R135" s="20">
        <v>0</v>
      </c>
      <c r="S135" s="20">
        <f t="shared" si="6"/>
        <v>0</v>
      </c>
      <c r="T135" s="19" t="s">
        <v>145</v>
      </c>
      <c r="U135" s="19"/>
      <c r="V135" s="131" t="s">
        <v>148</v>
      </c>
      <c r="W135" s="131" t="s">
        <v>149</v>
      </c>
      <c r="X135" s="217"/>
    </row>
    <row r="136" spans="1:24" ht="128.25" hidden="1" customHeight="1">
      <c r="A136" s="54" t="s">
        <v>421</v>
      </c>
      <c r="B136" s="54" t="s">
        <v>831</v>
      </c>
      <c r="C136" s="54" t="s">
        <v>831</v>
      </c>
      <c r="D136" s="54" t="s">
        <v>848</v>
      </c>
      <c r="E136" s="54">
        <v>15</v>
      </c>
      <c r="F136" s="37" t="s">
        <v>893</v>
      </c>
      <c r="G136" s="37" t="s">
        <v>145</v>
      </c>
      <c r="H136" s="8" t="s">
        <v>36</v>
      </c>
      <c r="I136" s="19" t="s">
        <v>46</v>
      </c>
      <c r="J136" s="65">
        <v>240</v>
      </c>
      <c r="K136" s="10">
        <v>2020</v>
      </c>
      <c r="L136" s="192" t="s">
        <v>610</v>
      </c>
      <c r="M136" s="37">
        <v>1</v>
      </c>
      <c r="N136" s="37">
        <v>1820502</v>
      </c>
      <c r="O136" s="37" t="s">
        <v>932</v>
      </c>
      <c r="P136" s="19" t="s">
        <v>40</v>
      </c>
      <c r="Q136" s="20">
        <v>0</v>
      </c>
      <c r="R136" s="20">
        <v>0</v>
      </c>
      <c r="S136" s="20">
        <f t="shared" si="6"/>
        <v>0</v>
      </c>
      <c r="T136" s="19" t="s">
        <v>145</v>
      </c>
      <c r="U136" s="19"/>
      <c r="V136" s="131" t="s">
        <v>148</v>
      </c>
      <c r="W136" s="131" t="s">
        <v>149</v>
      </c>
      <c r="X136" s="217"/>
    </row>
    <row r="137" spans="1:24" ht="128.25" hidden="1" customHeight="1">
      <c r="A137" s="54" t="s">
        <v>421</v>
      </c>
      <c r="B137" s="54" t="s">
        <v>831</v>
      </c>
      <c r="C137" s="54" t="s">
        <v>831</v>
      </c>
      <c r="D137" s="54" t="s">
        <v>848</v>
      </c>
      <c r="E137" s="54">
        <v>15</v>
      </c>
      <c r="F137" s="37" t="s">
        <v>893</v>
      </c>
      <c r="G137" s="37" t="s">
        <v>145</v>
      </c>
      <c r="H137" s="8" t="s">
        <v>36</v>
      </c>
      <c r="I137" s="19" t="s">
        <v>46</v>
      </c>
      <c r="J137" s="65">
        <v>80</v>
      </c>
      <c r="K137" s="10">
        <v>2020</v>
      </c>
      <c r="L137" s="192" t="s">
        <v>610</v>
      </c>
      <c r="M137" s="37">
        <v>1</v>
      </c>
      <c r="N137" s="37">
        <v>1820606</v>
      </c>
      <c r="O137" s="37" t="s">
        <v>962</v>
      </c>
      <c r="P137" s="19" t="s">
        <v>40</v>
      </c>
      <c r="Q137" s="20">
        <v>0</v>
      </c>
      <c r="R137" s="20">
        <v>0</v>
      </c>
      <c r="S137" s="20">
        <f t="shared" si="6"/>
        <v>0</v>
      </c>
      <c r="T137" s="19" t="s">
        <v>145</v>
      </c>
      <c r="U137" s="19"/>
      <c r="V137" s="131" t="s">
        <v>148</v>
      </c>
      <c r="W137" s="131" t="s">
        <v>149</v>
      </c>
      <c r="X137" s="217"/>
    </row>
    <row r="138" spans="1:24" ht="128.25" hidden="1" customHeight="1">
      <c r="A138" s="54" t="s">
        <v>421</v>
      </c>
      <c r="B138" s="19" t="s">
        <v>831</v>
      </c>
      <c r="C138" s="19" t="s">
        <v>843</v>
      </c>
      <c r="D138" s="54" t="s">
        <v>862</v>
      </c>
      <c r="E138" s="19">
        <v>15</v>
      </c>
      <c r="F138" s="37" t="s">
        <v>946</v>
      </c>
      <c r="G138" s="19" t="s">
        <v>35</v>
      </c>
      <c r="H138" s="8" t="s">
        <v>36</v>
      </c>
      <c r="I138" s="19" t="s">
        <v>91</v>
      </c>
      <c r="J138" s="10">
        <v>144</v>
      </c>
      <c r="K138" s="10">
        <v>2020</v>
      </c>
      <c r="L138" s="192"/>
      <c r="M138" s="19">
        <v>1</v>
      </c>
      <c r="N138" s="37">
        <v>1569054</v>
      </c>
      <c r="O138" s="37" t="s">
        <v>947</v>
      </c>
      <c r="P138" s="19" t="s">
        <v>107</v>
      </c>
      <c r="Q138" s="20">
        <v>0</v>
      </c>
      <c r="R138" s="20">
        <v>0</v>
      </c>
      <c r="S138" s="20">
        <f t="shared" si="6"/>
        <v>0</v>
      </c>
      <c r="T138" s="19" t="s">
        <v>41</v>
      </c>
      <c r="U138" s="15" t="s">
        <v>2233</v>
      </c>
      <c r="V138" s="131" t="s">
        <v>92</v>
      </c>
      <c r="W138" s="216" t="s">
        <v>517</v>
      </c>
      <c r="X138" s="217"/>
    </row>
    <row r="139" spans="1:24" ht="128.25" hidden="1" customHeight="1">
      <c r="A139" s="54" t="s">
        <v>421</v>
      </c>
      <c r="B139" s="19" t="s">
        <v>831</v>
      </c>
      <c r="C139" s="19" t="s">
        <v>843</v>
      </c>
      <c r="D139" s="54" t="s">
        <v>862</v>
      </c>
      <c r="E139" s="19">
        <v>15</v>
      </c>
      <c r="F139" s="37" t="s">
        <v>863</v>
      </c>
      <c r="G139" s="19" t="s">
        <v>35</v>
      </c>
      <c r="H139" s="8" t="s">
        <v>36</v>
      </c>
      <c r="I139" s="19" t="s">
        <v>850</v>
      </c>
      <c r="J139" s="10">
        <v>160</v>
      </c>
      <c r="K139" s="10">
        <v>2020</v>
      </c>
      <c r="L139" s="192"/>
      <c r="M139" s="19">
        <v>1</v>
      </c>
      <c r="N139" s="37">
        <v>1338595</v>
      </c>
      <c r="O139" s="37" t="s">
        <v>864</v>
      </c>
      <c r="P139" s="19" t="s">
        <v>107</v>
      </c>
      <c r="Q139" s="20">
        <v>2300</v>
      </c>
      <c r="R139" s="20">
        <v>0</v>
      </c>
      <c r="S139" s="20">
        <f t="shared" si="6"/>
        <v>2300</v>
      </c>
      <c r="T139" s="19" t="s">
        <v>41</v>
      </c>
      <c r="U139" s="15" t="s">
        <v>2234</v>
      </c>
      <c r="V139" s="131" t="s">
        <v>92</v>
      </c>
      <c r="W139" s="216" t="s">
        <v>517</v>
      </c>
      <c r="X139" s="217"/>
    </row>
    <row r="140" spans="1:24" s="42" customFormat="1" ht="128.25" hidden="1" customHeight="1">
      <c r="A140" s="51" t="s">
        <v>421</v>
      </c>
      <c r="B140" s="8" t="s">
        <v>831</v>
      </c>
      <c r="C140" s="8" t="s">
        <v>843</v>
      </c>
      <c r="D140" s="51" t="s">
        <v>848</v>
      </c>
      <c r="E140" s="8">
        <v>15</v>
      </c>
      <c r="F140" s="12" t="s">
        <v>865</v>
      </c>
      <c r="G140" s="8" t="s">
        <v>45</v>
      </c>
      <c r="H140" s="8" t="s">
        <v>36</v>
      </c>
      <c r="I140" s="8" t="s">
        <v>850</v>
      </c>
      <c r="J140" s="9">
        <v>24</v>
      </c>
      <c r="K140" s="10">
        <v>2020</v>
      </c>
      <c r="L140" s="192"/>
      <c r="M140" s="8">
        <v>1</v>
      </c>
      <c r="N140" s="12">
        <v>1338595</v>
      </c>
      <c r="O140" s="12" t="s">
        <v>864</v>
      </c>
      <c r="P140" s="8" t="s">
        <v>107</v>
      </c>
      <c r="Q140" s="14">
        <v>2200</v>
      </c>
      <c r="R140" s="14">
        <v>0</v>
      </c>
      <c r="S140" s="14">
        <f t="shared" si="6"/>
        <v>2200</v>
      </c>
      <c r="T140" s="8" t="s">
        <v>41</v>
      </c>
      <c r="U140" s="33" t="s">
        <v>45</v>
      </c>
      <c r="V140" s="131" t="s">
        <v>48</v>
      </c>
      <c r="W140" s="210" t="s">
        <v>49</v>
      </c>
      <c r="X140" s="215" t="s">
        <v>50</v>
      </c>
    </row>
    <row r="141" spans="1:24" ht="128.25" hidden="1" customHeight="1">
      <c r="A141" s="54" t="s">
        <v>421</v>
      </c>
      <c r="B141" s="19" t="s">
        <v>831</v>
      </c>
      <c r="C141" s="19" t="s">
        <v>843</v>
      </c>
      <c r="D141" s="19" t="s">
        <v>1000</v>
      </c>
      <c r="E141" s="19">
        <v>20</v>
      </c>
      <c r="F141" s="19" t="s">
        <v>1001</v>
      </c>
      <c r="G141" s="19" t="s">
        <v>35</v>
      </c>
      <c r="H141" s="8" t="s">
        <v>36</v>
      </c>
      <c r="I141" s="19" t="s">
        <v>846</v>
      </c>
      <c r="J141" s="10">
        <v>20</v>
      </c>
      <c r="K141" s="10">
        <v>2020</v>
      </c>
      <c r="L141" s="192"/>
      <c r="M141" s="19">
        <v>1</v>
      </c>
      <c r="N141" s="19">
        <v>1489675</v>
      </c>
      <c r="O141" s="19" t="s">
        <v>999</v>
      </c>
      <c r="P141" s="19" t="s">
        <v>107</v>
      </c>
      <c r="Q141" s="20">
        <v>2200</v>
      </c>
      <c r="R141" s="20">
        <v>0</v>
      </c>
      <c r="S141" s="20">
        <f t="shared" si="6"/>
        <v>2200</v>
      </c>
      <c r="T141" s="19" t="s">
        <v>41</v>
      </c>
      <c r="U141" s="19"/>
      <c r="V141" s="131" t="s">
        <v>48</v>
      </c>
      <c r="W141" s="216" t="s">
        <v>1002</v>
      </c>
      <c r="X141" s="217"/>
    </row>
    <row r="142" spans="1:24" s="42" customFormat="1" ht="128.25" hidden="1" customHeight="1">
      <c r="A142" s="51" t="s">
        <v>421</v>
      </c>
      <c r="B142" s="8" t="s">
        <v>853</v>
      </c>
      <c r="C142" s="8" t="s">
        <v>843</v>
      </c>
      <c r="D142" s="51" t="s">
        <v>848</v>
      </c>
      <c r="E142" s="8">
        <v>15</v>
      </c>
      <c r="F142" s="8" t="s">
        <v>854</v>
      </c>
      <c r="G142" s="8" t="s">
        <v>35</v>
      </c>
      <c r="H142" s="8" t="s">
        <v>36</v>
      </c>
      <c r="I142" s="8" t="s">
        <v>850</v>
      </c>
      <c r="J142" s="9">
        <v>20</v>
      </c>
      <c r="K142" s="10">
        <v>2020</v>
      </c>
      <c r="L142" s="192"/>
      <c r="M142" s="8">
        <v>1</v>
      </c>
      <c r="N142" s="12">
        <v>2264100</v>
      </c>
      <c r="O142" s="12" t="s">
        <v>912</v>
      </c>
      <c r="P142" s="8" t="s">
        <v>40</v>
      </c>
      <c r="Q142" s="14">
        <v>0</v>
      </c>
      <c r="R142" s="14">
        <v>0</v>
      </c>
      <c r="S142" s="14">
        <f t="shared" si="6"/>
        <v>0</v>
      </c>
      <c r="T142" s="8" t="s">
        <v>41</v>
      </c>
      <c r="U142" s="33" t="s">
        <v>2225</v>
      </c>
      <c r="V142" s="131" t="s">
        <v>92</v>
      </c>
      <c r="W142" s="210" t="s">
        <v>93</v>
      </c>
      <c r="X142" s="215"/>
    </row>
    <row r="143" spans="1:24" s="42" customFormat="1" ht="128.25" hidden="1" customHeight="1">
      <c r="A143" s="51" t="s">
        <v>421</v>
      </c>
      <c r="B143" s="8" t="s">
        <v>853</v>
      </c>
      <c r="C143" s="8" t="s">
        <v>843</v>
      </c>
      <c r="D143" s="51" t="s">
        <v>848</v>
      </c>
      <c r="E143" s="8">
        <v>15</v>
      </c>
      <c r="F143" s="12" t="s">
        <v>854</v>
      </c>
      <c r="G143" s="8" t="s">
        <v>35</v>
      </c>
      <c r="H143" s="8" t="s">
        <v>36</v>
      </c>
      <c r="I143" s="8" t="s">
        <v>850</v>
      </c>
      <c r="J143" s="9">
        <v>20</v>
      </c>
      <c r="K143" s="10">
        <v>2020</v>
      </c>
      <c r="L143" s="192"/>
      <c r="M143" s="8">
        <v>1</v>
      </c>
      <c r="N143" s="12">
        <v>232966</v>
      </c>
      <c r="O143" s="12" t="s">
        <v>855</v>
      </c>
      <c r="P143" s="8" t="s">
        <v>107</v>
      </c>
      <c r="Q143" s="14">
        <v>0</v>
      </c>
      <c r="R143" s="14">
        <v>0</v>
      </c>
      <c r="S143" s="14">
        <f t="shared" si="6"/>
        <v>0</v>
      </c>
      <c r="T143" s="8" t="s">
        <v>41</v>
      </c>
      <c r="U143" s="33" t="s">
        <v>2225</v>
      </c>
      <c r="V143" s="131" t="s">
        <v>92</v>
      </c>
      <c r="W143" s="210" t="s">
        <v>93</v>
      </c>
      <c r="X143" s="215"/>
    </row>
    <row r="144" spans="1:24" s="42" customFormat="1" ht="128.25" hidden="1" customHeight="1">
      <c r="A144" s="51" t="s">
        <v>421</v>
      </c>
      <c r="B144" s="8" t="s">
        <v>831</v>
      </c>
      <c r="C144" s="8" t="s">
        <v>843</v>
      </c>
      <c r="D144" s="51" t="s">
        <v>848</v>
      </c>
      <c r="E144" s="8">
        <v>15</v>
      </c>
      <c r="F144" s="12" t="s">
        <v>854</v>
      </c>
      <c r="G144" s="8" t="s">
        <v>35</v>
      </c>
      <c r="H144" s="8" t="s">
        <v>36</v>
      </c>
      <c r="I144" s="8" t="s">
        <v>850</v>
      </c>
      <c r="J144" s="9">
        <v>20</v>
      </c>
      <c r="K144" s="10">
        <v>2020</v>
      </c>
      <c r="L144" s="192"/>
      <c r="M144" s="8">
        <v>1</v>
      </c>
      <c r="N144" s="12">
        <v>1820153</v>
      </c>
      <c r="O144" s="12" t="s">
        <v>971</v>
      </c>
      <c r="P144" s="8" t="s">
        <v>40</v>
      </c>
      <c r="Q144" s="14">
        <v>0</v>
      </c>
      <c r="R144" s="14">
        <v>0</v>
      </c>
      <c r="S144" s="14">
        <f t="shared" si="6"/>
        <v>0</v>
      </c>
      <c r="T144" s="8" t="s">
        <v>41</v>
      </c>
      <c r="U144" s="33" t="s">
        <v>2225</v>
      </c>
      <c r="V144" s="131" t="s">
        <v>92</v>
      </c>
      <c r="W144" s="210" t="s">
        <v>93</v>
      </c>
      <c r="X144" s="215"/>
    </row>
    <row r="145" spans="1:24" ht="128.25" hidden="1" customHeight="1">
      <c r="A145" s="54" t="s">
        <v>421</v>
      </c>
      <c r="B145" s="54" t="s">
        <v>831</v>
      </c>
      <c r="C145" s="54" t="s">
        <v>875</v>
      </c>
      <c r="D145" s="54" t="s">
        <v>848</v>
      </c>
      <c r="E145" s="54">
        <v>15</v>
      </c>
      <c r="F145" s="54" t="s">
        <v>929</v>
      </c>
      <c r="G145" s="37" t="s">
        <v>145</v>
      </c>
      <c r="H145" s="8" t="s">
        <v>36</v>
      </c>
      <c r="I145" s="19" t="s">
        <v>46</v>
      </c>
      <c r="J145" s="67">
        <v>280</v>
      </c>
      <c r="K145" s="10" t="s">
        <v>930</v>
      </c>
      <c r="L145" s="192" t="s">
        <v>224</v>
      </c>
      <c r="M145" s="54">
        <v>1</v>
      </c>
      <c r="N145" s="54">
        <v>1489654</v>
      </c>
      <c r="O145" s="54" t="s">
        <v>928</v>
      </c>
      <c r="P145" s="19" t="s">
        <v>107</v>
      </c>
      <c r="Q145" s="20">
        <v>0</v>
      </c>
      <c r="R145" s="20">
        <v>0</v>
      </c>
      <c r="S145" s="20">
        <f t="shared" si="6"/>
        <v>0</v>
      </c>
      <c r="T145" s="54" t="s">
        <v>145</v>
      </c>
      <c r="U145" s="54" t="s">
        <v>995</v>
      </c>
      <c r="V145" s="131" t="s">
        <v>148</v>
      </c>
      <c r="W145" s="216" t="s">
        <v>931</v>
      </c>
      <c r="X145" s="217"/>
    </row>
    <row r="146" spans="1:24" ht="128.25" hidden="1" customHeight="1">
      <c r="A146" s="54" t="s">
        <v>421</v>
      </c>
      <c r="B146" s="54" t="s">
        <v>831</v>
      </c>
      <c r="C146" s="54" t="s">
        <v>875</v>
      </c>
      <c r="D146" s="54" t="s">
        <v>848</v>
      </c>
      <c r="E146" s="54">
        <v>15</v>
      </c>
      <c r="F146" s="54" t="s">
        <v>929</v>
      </c>
      <c r="G146" s="37" t="s">
        <v>145</v>
      </c>
      <c r="H146" s="8" t="s">
        <v>36</v>
      </c>
      <c r="I146" s="19" t="s">
        <v>46</v>
      </c>
      <c r="J146" s="67">
        <v>360</v>
      </c>
      <c r="K146" s="10" t="s">
        <v>985</v>
      </c>
      <c r="L146" s="192" t="s">
        <v>152</v>
      </c>
      <c r="M146" s="54">
        <v>1</v>
      </c>
      <c r="N146" s="54">
        <v>1822746</v>
      </c>
      <c r="O146" s="54" t="s">
        <v>984</v>
      </c>
      <c r="P146" s="19" t="s">
        <v>40</v>
      </c>
      <c r="Q146" s="20">
        <v>0</v>
      </c>
      <c r="R146" s="20">
        <v>0</v>
      </c>
      <c r="S146" s="20">
        <f t="shared" si="6"/>
        <v>0</v>
      </c>
      <c r="T146" s="54" t="s">
        <v>145</v>
      </c>
      <c r="U146" s="54" t="s">
        <v>995</v>
      </c>
      <c r="V146" s="131" t="s">
        <v>148</v>
      </c>
      <c r="W146" s="216" t="s">
        <v>931</v>
      </c>
      <c r="X146" s="217"/>
    </row>
    <row r="147" spans="1:24" s="42" customFormat="1" ht="128.25" hidden="1" customHeight="1">
      <c r="A147" s="51" t="s">
        <v>421</v>
      </c>
      <c r="B147" s="51" t="s">
        <v>831</v>
      </c>
      <c r="C147" s="51" t="s">
        <v>831</v>
      </c>
      <c r="D147" s="51" t="s">
        <v>872</v>
      </c>
      <c r="E147" s="51">
        <v>15</v>
      </c>
      <c r="F147" s="12" t="s">
        <v>873</v>
      </c>
      <c r="G147" s="12" t="s">
        <v>45</v>
      </c>
      <c r="H147" s="8" t="s">
        <v>36</v>
      </c>
      <c r="I147" s="12" t="s">
        <v>37</v>
      </c>
      <c r="J147" s="52">
        <v>24</v>
      </c>
      <c r="K147" s="10">
        <v>2020</v>
      </c>
      <c r="L147" s="192"/>
      <c r="M147" s="51">
        <v>1</v>
      </c>
      <c r="N147" s="12">
        <v>1517703</v>
      </c>
      <c r="O147" s="12" t="s">
        <v>953</v>
      </c>
      <c r="P147" s="8" t="s">
        <v>107</v>
      </c>
      <c r="Q147" s="53">
        <v>2800</v>
      </c>
      <c r="R147" s="14">
        <v>0</v>
      </c>
      <c r="S147" s="53">
        <f t="shared" si="6"/>
        <v>2800</v>
      </c>
      <c r="T147" s="8" t="s">
        <v>41</v>
      </c>
      <c r="U147" s="33" t="s">
        <v>2225</v>
      </c>
      <c r="V147" s="131" t="s">
        <v>92</v>
      </c>
      <c r="W147" s="210" t="s">
        <v>93</v>
      </c>
      <c r="X147" s="215" t="s">
        <v>50</v>
      </c>
    </row>
    <row r="148" spans="1:24" s="42" customFormat="1" ht="128.25" hidden="1" customHeight="1">
      <c r="A148" s="51" t="s">
        <v>421</v>
      </c>
      <c r="B148" s="51" t="s">
        <v>831</v>
      </c>
      <c r="C148" s="51" t="s">
        <v>831</v>
      </c>
      <c r="D148" s="51" t="s">
        <v>872</v>
      </c>
      <c r="E148" s="51">
        <v>15</v>
      </c>
      <c r="F148" s="12" t="s">
        <v>873</v>
      </c>
      <c r="G148" s="12" t="s">
        <v>45</v>
      </c>
      <c r="H148" s="8" t="s">
        <v>36</v>
      </c>
      <c r="I148" s="12" t="s">
        <v>37</v>
      </c>
      <c r="J148" s="52">
        <v>24</v>
      </c>
      <c r="K148" s="10">
        <v>2020</v>
      </c>
      <c r="L148" s="192"/>
      <c r="M148" s="51">
        <v>1</v>
      </c>
      <c r="N148" s="12">
        <v>1494153</v>
      </c>
      <c r="O148" s="12" t="s">
        <v>959</v>
      </c>
      <c r="P148" s="8" t="s">
        <v>107</v>
      </c>
      <c r="Q148" s="53">
        <v>2800</v>
      </c>
      <c r="R148" s="14">
        <v>0</v>
      </c>
      <c r="S148" s="53">
        <f t="shared" si="6"/>
        <v>2800</v>
      </c>
      <c r="T148" s="8" t="s">
        <v>41</v>
      </c>
      <c r="U148" s="33" t="s">
        <v>2225</v>
      </c>
      <c r="V148" s="131" t="s">
        <v>92</v>
      </c>
      <c r="W148" s="210" t="s">
        <v>93</v>
      </c>
      <c r="X148" s="215" t="s">
        <v>50</v>
      </c>
    </row>
    <row r="149" spans="1:24" s="42" customFormat="1" ht="128.25" hidden="1" customHeight="1">
      <c r="A149" s="51" t="s">
        <v>421</v>
      </c>
      <c r="B149" s="51" t="s">
        <v>831</v>
      </c>
      <c r="C149" s="51" t="s">
        <v>831</v>
      </c>
      <c r="D149" s="51" t="s">
        <v>872</v>
      </c>
      <c r="E149" s="51">
        <v>15</v>
      </c>
      <c r="F149" s="12" t="s">
        <v>873</v>
      </c>
      <c r="G149" s="12" t="s">
        <v>45</v>
      </c>
      <c r="H149" s="8" t="s">
        <v>36</v>
      </c>
      <c r="I149" s="12" t="s">
        <v>37</v>
      </c>
      <c r="J149" s="52">
        <v>24</v>
      </c>
      <c r="K149" s="10">
        <v>2020</v>
      </c>
      <c r="L149" s="192"/>
      <c r="M149" s="51">
        <v>1</v>
      </c>
      <c r="N149" s="12">
        <v>1517696</v>
      </c>
      <c r="O149" s="12" t="s">
        <v>883</v>
      </c>
      <c r="P149" s="8" t="s">
        <v>107</v>
      </c>
      <c r="Q149" s="53">
        <v>2800</v>
      </c>
      <c r="R149" s="14">
        <v>0</v>
      </c>
      <c r="S149" s="53">
        <f t="shared" si="6"/>
        <v>2800</v>
      </c>
      <c r="T149" s="8" t="s">
        <v>41</v>
      </c>
      <c r="U149" s="33" t="s">
        <v>2225</v>
      </c>
      <c r="V149" s="131" t="s">
        <v>92</v>
      </c>
      <c r="W149" s="210" t="s">
        <v>93</v>
      </c>
      <c r="X149" s="215" t="s">
        <v>50</v>
      </c>
    </row>
    <row r="150" spans="1:24" s="42" customFormat="1" ht="128.25" hidden="1" customHeight="1">
      <c r="A150" s="51" t="s">
        <v>421</v>
      </c>
      <c r="B150" s="51" t="s">
        <v>831</v>
      </c>
      <c r="C150" s="51" t="s">
        <v>831</v>
      </c>
      <c r="D150" s="51" t="s">
        <v>872</v>
      </c>
      <c r="E150" s="51">
        <v>15</v>
      </c>
      <c r="F150" s="12" t="s">
        <v>873</v>
      </c>
      <c r="G150" s="12" t="s">
        <v>45</v>
      </c>
      <c r="H150" s="8" t="s">
        <v>36</v>
      </c>
      <c r="I150" s="12" t="s">
        <v>37</v>
      </c>
      <c r="J150" s="52">
        <v>24</v>
      </c>
      <c r="K150" s="10">
        <v>2020</v>
      </c>
      <c r="L150" s="192"/>
      <c r="M150" s="12">
        <v>1</v>
      </c>
      <c r="N150" s="12">
        <v>2264106</v>
      </c>
      <c r="O150" s="12" t="s">
        <v>943</v>
      </c>
      <c r="P150" s="8" t="s">
        <v>40</v>
      </c>
      <c r="Q150" s="53">
        <v>2800</v>
      </c>
      <c r="R150" s="14">
        <v>0</v>
      </c>
      <c r="S150" s="53">
        <f t="shared" si="6"/>
        <v>2800</v>
      </c>
      <c r="T150" s="8" t="s">
        <v>41</v>
      </c>
      <c r="U150" s="33" t="s">
        <v>2225</v>
      </c>
      <c r="V150" s="131" t="s">
        <v>92</v>
      </c>
      <c r="W150" s="210" t="s">
        <v>93</v>
      </c>
      <c r="X150" s="215" t="s">
        <v>50</v>
      </c>
    </row>
    <row r="151" spans="1:24" s="42" customFormat="1" ht="128.25" hidden="1" customHeight="1">
      <c r="A151" s="51" t="s">
        <v>421</v>
      </c>
      <c r="B151" s="51" t="s">
        <v>831</v>
      </c>
      <c r="C151" s="51" t="s">
        <v>831</v>
      </c>
      <c r="D151" s="51" t="s">
        <v>872</v>
      </c>
      <c r="E151" s="51">
        <v>15</v>
      </c>
      <c r="F151" s="12" t="s">
        <v>873</v>
      </c>
      <c r="G151" s="12" t="s">
        <v>45</v>
      </c>
      <c r="H151" s="8" t="s">
        <v>36</v>
      </c>
      <c r="I151" s="12" t="s">
        <v>37</v>
      </c>
      <c r="J151" s="52">
        <v>24</v>
      </c>
      <c r="K151" s="10">
        <v>2020</v>
      </c>
      <c r="L151" s="192"/>
      <c r="M151" s="12">
        <v>1</v>
      </c>
      <c r="N151" s="12">
        <v>1921295</v>
      </c>
      <c r="O151" s="12" t="s">
        <v>945</v>
      </c>
      <c r="P151" s="8" t="s">
        <v>40</v>
      </c>
      <c r="Q151" s="53">
        <v>2800</v>
      </c>
      <c r="R151" s="14">
        <v>0</v>
      </c>
      <c r="S151" s="53">
        <f t="shared" si="6"/>
        <v>2800</v>
      </c>
      <c r="T151" s="8" t="s">
        <v>41</v>
      </c>
      <c r="U151" s="33" t="s">
        <v>2225</v>
      </c>
      <c r="V151" s="131" t="s">
        <v>92</v>
      </c>
      <c r="W151" s="210" t="s">
        <v>93</v>
      </c>
      <c r="X151" s="215" t="s">
        <v>50</v>
      </c>
    </row>
    <row r="152" spans="1:24" s="42" customFormat="1" ht="128.25" hidden="1" customHeight="1">
      <c r="A152" s="51" t="s">
        <v>421</v>
      </c>
      <c r="B152" s="51" t="s">
        <v>831</v>
      </c>
      <c r="C152" s="51" t="s">
        <v>831</v>
      </c>
      <c r="D152" s="51" t="s">
        <v>872</v>
      </c>
      <c r="E152" s="51">
        <v>15</v>
      </c>
      <c r="F152" s="12" t="s">
        <v>873</v>
      </c>
      <c r="G152" s="12" t="s">
        <v>45</v>
      </c>
      <c r="H152" s="8" t="s">
        <v>36</v>
      </c>
      <c r="I152" s="12" t="s">
        <v>37</v>
      </c>
      <c r="J152" s="52">
        <v>24</v>
      </c>
      <c r="K152" s="10">
        <v>2020</v>
      </c>
      <c r="L152" s="192"/>
      <c r="M152" s="12">
        <v>1</v>
      </c>
      <c r="N152" s="12">
        <v>3003010</v>
      </c>
      <c r="O152" s="12" t="s">
        <v>989</v>
      </c>
      <c r="P152" s="8" t="s">
        <v>40</v>
      </c>
      <c r="Q152" s="53">
        <v>2800</v>
      </c>
      <c r="R152" s="14">
        <v>0</v>
      </c>
      <c r="S152" s="53">
        <f t="shared" si="6"/>
        <v>2800</v>
      </c>
      <c r="T152" s="8" t="s">
        <v>41</v>
      </c>
      <c r="U152" s="33" t="s">
        <v>2225</v>
      </c>
      <c r="V152" s="131" t="s">
        <v>92</v>
      </c>
      <c r="W152" s="210" t="s">
        <v>93</v>
      </c>
      <c r="X152" s="215" t="s">
        <v>50</v>
      </c>
    </row>
    <row r="153" spans="1:24" s="42" customFormat="1" ht="128.25" hidden="1" customHeight="1">
      <c r="A153" s="51" t="s">
        <v>421</v>
      </c>
      <c r="B153" s="51" t="s">
        <v>831</v>
      </c>
      <c r="C153" s="51" t="s">
        <v>831</v>
      </c>
      <c r="D153" s="51" t="s">
        <v>872</v>
      </c>
      <c r="E153" s="51">
        <v>15</v>
      </c>
      <c r="F153" s="12" t="s">
        <v>873</v>
      </c>
      <c r="G153" s="12" t="s">
        <v>45</v>
      </c>
      <c r="H153" s="8" t="s">
        <v>36</v>
      </c>
      <c r="I153" s="12" t="s">
        <v>37</v>
      </c>
      <c r="J153" s="52">
        <v>24</v>
      </c>
      <c r="K153" s="10">
        <v>2020</v>
      </c>
      <c r="L153" s="192"/>
      <c r="M153" s="12">
        <v>1</v>
      </c>
      <c r="N153" s="12">
        <v>1519430</v>
      </c>
      <c r="O153" s="12" t="s">
        <v>882</v>
      </c>
      <c r="P153" s="8" t="s">
        <v>107</v>
      </c>
      <c r="Q153" s="53">
        <v>2800</v>
      </c>
      <c r="R153" s="14">
        <v>0</v>
      </c>
      <c r="S153" s="53">
        <f t="shared" si="6"/>
        <v>2800</v>
      </c>
      <c r="T153" s="8" t="s">
        <v>41</v>
      </c>
      <c r="U153" s="33" t="s">
        <v>2225</v>
      </c>
      <c r="V153" s="131" t="s">
        <v>92</v>
      </c>
      <c r="W153" s="210" t="s">
        <v>93</v>
      </c>
      <c r="X153" s="215" t="s">
        <v>50</v>
      </c>
    </row>
    <row r="154" spans="1:24" s="42" customFormat="1" ht="128.25" hidden="1" customHeight="1">
      <c r="A154" s="51" t="s">
        <v>421</v>
      </c>
      <c r="B154" s="51" t="s">
        <v>831</v>
      </c>
      <c r="C154" s="51" t="s">
        <v>831</v>
      </c>
      <c r="D154" s="51" t="s">
        <v>872</v>
      </c>
      <c r="E154" s="51">
        <v>15</v>
      </c>
      <c r="F154" s="12" t="s">
        <v>873</v>
      </c>
      <c r="G154" s="12" t="s">
        <v>45</v>
      </c>
      <c r="H154" s="8" t="s">
        <v>36</v>
      </c>
      <c r="I154" s="12" t="s">
        <v>37</v>
      </c>
      <c r="J154" s="52">
        <v>24</v>
      </c>
      <c r="K154" s="10">
        <v>2020</v>
      </c>
      <c r="L154" s="192"/>
      <c r="M154" s="12">
        <v>1</v>
      </c>
      <c r="N154" s="12">
        <v>1062999</v>
      </c>
      <c r="O154" s="12" t="s">
        <v>874</v>
      </c>
      <c r="P154" s="8" t="s">
        <v>40</v>
      </c>
      <c r="Q154" s="53">
        <v>2800</v>
      </c>
      <c r="R154" s="14">
        <v>0</v>
      </c>
      <c r="S154" s="53">
        <f t="shared" si="6"/>
        <v>2800</v>
      </c>
      <c r="T154" s="8" t="s">
        <v>41</v>
      </c>
      <c r="U154" s="33" t="s">
        <v>2225</v>
      </c>
      <c r="V154" s="131" t="s">
        <v>92</v>
      </c>
      <c r="W154" s="210" t="s">
        <v>93</v>
      </c>
      <c r="X154" s="215" t="s">
        <v>50</v>
      </c>
    </row>
    <row r="155" spans="1:24" s="42" customFormat="1" ht="128.25" hidden="1" customHeight="1">
      <c r="A155" s="51" t="s">
        <v>421</v>
      </c>
      <c r="B155" s="51" t="s">
        <v>831</v>
      </c>
      <c r="C155" s="51" t="s">
        <v>831</v>
      </c>
      <c r="D155" s="51" t="s">
        <v>872</v>
      </c>
      <c r="E155" s="51">
        <v>15</v>
      </c>
      <c r="F155" s="12" t="s">
        <v>873</v>
      </c>
      <c r="G155" s="12" t="s">
        <v>45</v>
      </c>
      <c r="H155" s="8" t="s">
        <v>36</v>
      </c>
      <c r="I155" s="12" t="s">
        <v>37</v>
      </c>
      <c r="J155" s="52">
        <v>24</v>
      </c>
      <c r="K155" s="10">
        <v>2020</v>
      </c>
      <c r="L155" s="192"/>
      <c r="M155" s="12">
        <v>1</v>
      </c>
      <c r="N155" s="12">
        <v>1491635</v>
      </c>
      <c r="O155" s="12" t="s">
        <v>905</v>
      </c>
      <c r="P155" s="8" t="s">
        <v>107</v>
      </c>
      <c r="Q155" s="53">
        <v>2800</v>
      </c>
      <c r="R155" s="14">
        <v>0</v>
      </c>
      <c r="S155" s="53">
        <f t="shared" si="6"/>
        <v>2800</v>
      </c>
      <c r="T155" s="8" t="s">
        <v>41</v>
      </c>
      <c r="U155" s="33" t="s">
        <v>2225</v>
      </c>
      <c r="V155" s="131" t="s">
        <v>92</v>
      </c>
      <c r="W155" s="210" t="s">
        <v>93</v>
      </c>
      <c r="X155" s="215" t="s">
        <v>50</v>
      </c>
    </row>
    <row r="156" spans="1:24" s="42" customFormat="1" ht="128.25" hidden="1" customHeight="1">
      <c r="A156" s="51" t="s">
        <v>421</v>
      </c>
      <c r="B156" s="51" t="s">
        <v>831</v>
      </c>
      <c r="C156" s="51" t="s">
        <v>831</v>
      </c>
      <c r="D156" s="51" t="s">
        <v>872</v>
      </c>
      <c r="E156" s="51">
        <v>15</v>
      </c>
      <c r="F156" s="12" t="s">
        <v>873</v>
      </c>
      <c r="G156" s="12" t="s">
        <v>45</v>
      </c>
      <c r="H156" s="8" t="s">
        <v>36</v>
      </c>
      <c r="I156" s="12" t="s">
        <v>37</v>
      </c>
      <c r="J156" s="52">
        <v>24</v>
      </c>
      <c r="K156" s="10">
        <v>2020</v>
      </c>
      <c r="L156" s="192"/>
      <c r="M156" s="12">
        <v>1</v>
      </c>
      <c r="N156" s="12">
        <v>2089453</v>
      </c>
      <c r="O156" s="12" t="s">
        <v>900</v>
      </c>
      <c r="P156" s="8" t="s">
        <v>40</v>
      </c>
      <c r="Q156" s="53">
        <v>2800</v>
      </c>
      <c r="R156" s="14">
        <v>0</v>
      </c>
      <c r="S156" s="53">
        <f t="shared" si="6"/>
        <v>2800</v>
      </c>
      <c r="T156" s="8" t="s">
        <v>41</v>
      </c>
      <c r="U156" s="33" t="s">
        <v>2225</v>
      </c>
      <c r="V156" s="131" t="s">
        <v>92</v>
      </c>
      <c r="W156" s="210" t="s">
        <v>93</v>
      </c>
      <c r="X156" s="215" t="s">
        <v>50</v>
      </c>
    </row>
    <row r="157" spans="1:24" s="42" customFormat="1" ht="128.25" hidden="1" customHeight="1">
      <c r="A157" s="51" t="s">
        <v>421</v>
      </c>
      <c r="B157" s="51" t="s">
        <v>831</v>
      </c>
      <c r="C157" s="51" t="s">
        <v>857</v>
      </c>
      <c r="D157" s="51" t="s">
        <v>872</v>
      </c>
      <c r="E157" s="51">
        <v>15</v>
      </c>
      <c r="F157" s="12" t="s">
        <v>873</v>
      </c>
      <c r="G157" s="12" t="s">
        <v>45</v>
      </c>
      <c r="H157" s="8" t="s">
        <v>36</v>
      </c>
      <c r="I157" s="12" t="s">
        <v>37</v>
      </c>
      <c r="J157" s="52">
        <v>24</v>
      </c>
      <c r="K157" s="10">
        <v>2020</v>
      </c>
      <c r="L157" s="192"/>
      <c r="M157" s="12">
        <v>1</v>
      </c>
      <c r="N157" s="12">
        <v>1491856</v>
      </c>
      <c r="O157" s="12" t="s">
        <v>917</v>
      </c>
      <c r="P157" s="8" t="s">
        <v>107</v>
      </c>
      <c r="Q157" s="53">
        <v>2800</v>
      </c>
      <c r="R157" s="14">
        <v>0</v>
      </c>
      <c r="S157" s="53">
        <f t="shared" si="6"/>
        <v>2800</v>
      </c>
      <c r="T157" s="8" t="s">
        <v>41</v>
      </c>
      <c r="U157" s="33" t="s">
        <v>2225</v>
      </c>
      <c r="V157" s="131" t="s">
        <v>92</v>
      </c>
      <c r="W157" s="210" t="s">
        <v>93</v>
      </c>
      <c r="X157" s="215" t="s">
        <v>50</v>
      </c>
    </row>
    <row r="158" spans="1:24" s="42" customFormat="1" ht="128.25" hidden="1" customHeight="1">
      <c r="A158" s="51" t="s">
        <v>421</v>
      </c>
      <c r="B158" s="51" t="s">
        <v>831</v>
      </c>
      <c r="C158" s="51" t="s">
        <v>857</v>
      </c>
      <c r="D158" s="51" t="s">
        <v>872</v>
      </c>
      <c r="E158" s="51">
        <v>15</v>
      </c>
      <c r="F158" s="12" t="s">
        <v>873</v>
      </c>
      <c r="G158" s="12" t="s">
        <v>45</v>
      </c>
      <c r="H158" s="8" t="s">
        <v>36</v>
      </c>
      <c r="I158" s="12" t="s">
        <v>37</v>
      </c>
      <c r="J158" s="52">
        <v>24</v>
      </c>
      <c r="K158" s="10">
        <v>2020</v>
      </c>
      <c r="L158" s="192"/>
      <c r="M158" s="12">
        <v>1</v>
      </c>
      <c r="N158" s="12">
        <v>1914473</v>
      </c>
      <c r="O158" s="12" t="s">
        <v>891</v>
      </c>
      <c r="P158" s="8" t="s">
        <v>40</v>
      </c>
      <c r="Q158" s="53">
        <v>2800</v>
      </c>
      <c r="R158" s="14">
        <v>0</v>
      </c>
      <c r="S158" s="53">
        <f t="shared" si="6"/>
        <v>2800</v>
      </c>
      <c r="T158" s="8" t="s">
        <v>41</v>
      </c>
      <c r="U158" s="33" t="s">
        <v>2225</v>
      </c>
      <c r="V158" s="131" t="s">
        <v>92</v>
      </c>
      <c r="W158" s="210" t="s">
        <v>93</v>
      </c>
      <c r="X158" s="215" t="s">
        <v>50</v>
      </c>
    </row>
    <row r="159" spans="1:24" s="42" customFormat="1" ht="128.25" hidden="1" customHeight="1">
      <c r="A159" s="51" t="s">
        <v>421</v>
      </c>
      <c r="B159" s="51" t="s">
        <v>831</v>
      </c>
      <c r="C159" s="51" t="s">
        <v>831</v>
      </c>
      <c r="D159" s="51" t="s">
        <v>872</v>
      </c>
      <c r="E159" s="51">
        <v>15</v>
      </c>
      <c r="F159" s="12" t="s">
        <v>873</v>
      </c>
      <c r="G159" s="12" t="s">
        <v>45</v>
      </c>
      <c r="H159" s="8" t="s">
        <v>36</v>
      </c>
      <c r="I159" s="12" t="s">
        <v>37</v>
      </c>
      <c r="J159" s="52">
        <v>24</v>
      </c>
      <c r="K159" s="10">
        <v>2020</v>
      </c>
      <c r="L159" s="192"/>
      <c r="M159" s="12">
        <v>1</v>
      </c>
      <c r="N159" s="12">
        <v>1489667</v>
      </c>
      <c r="O159" s="12" t="s">
        <v>978</v>
      </c>
      <c r="P159" s="8" t="s">
        <v>107</v>
      </c>
      <c r="Q159" s="53">
        <v>2800</v>
      </c>
      <c r="R159" s="14">
        <v>0</v>
      </c>
      <c r="S159" s="53">
        <f t="shared" si="6"/>
        <v>2800</v>
      </c>
      <c r="T159" s="8" t="s">
        <v>41</v>
      </c>
      <c r="U159" s="33" t="s">
        <v>2225</v>
      </c>
      <c r="V159" s="131" t="s">
        <v>92</v>
      </c>
      <c r="W159" s="210" t="s">
        <v>93</v>
      </c>
      <c r="X159" s="215" t="s">
        <v>50</v>
      </c>
    </row>
    <row r="160" spans="1:24" s="42" customFormat="1" ht="128.25" hidden="1" customHeight="1">
      <c r="A160" s="51" t="s">
        <v>421</v>
      </c>
      <c r="B160" s="51" t="s">
        <v>831</v>
      </c>
      <c r="C160" s="51" t="s">
        <v>875</v>
      </c>
      <c r="D160" s="51" t="s">
        <v>897</v>
      </c>
      <c r="E160" s="51">
        <v>20</v>
      </c>
      <c r="F160" s="51" t="s">
        <v>528</v>
      </c>
      <c r="G160" s="12" t="s">
        <v>45</v>
      </c>
      <c r="H160" s="8" t="s">
        <v>36</v>
      </c>
      <c r="I160" s="12" t="s">
        <v>37</v>
      </c>
      <c r="J160" s="52">
        <v>40</v>
      </c>
      <c r="K160" s="10">
        <v>2020</v>
      </c>
      <c r="L160" s="192"/>
      <c r="M160" s="51">
        <v>1</v>
      </c>
      <c r="N160" s="51">
        <v>1093234</v>
      </c>
      <c r="O160" s="51" t="s">
        <v>990</v>
      </c>
      <c r="P160" s="8" t="s">
        <v>107</v>
      </c>
      <c r="Q160" s="53">
        <v>1500</v>
      </c>
      <c r="R160" s="14">
        <v>0</v>
      </c>
      <c r="S160" s="53">
        <f t="shared" si="6"/>
        <v>1500</v>
      </c>
      <c r="T160" s="8" t="s">
        <v>41</v>
      </c>
      <c r="U160" s="33" t="s">
        <v>45</v>
      </c>
      <c r="V160" s="221" t="s">
        <v>48</v>
      </c>
      <c r="W160" s="221" t="s">
        <v>163</v>
      </c>
      <c r="X160" s="215" t="s">
        <v>50</v>
      </c>
    </row>
    <row r="161" spans="1:24" s="42" customFormat="1" ht="128.25" hidden="1" customHeight="1">
      <c r="A161" s="51" t="s">
        <v>421</v>
      </c>
      <c r="B161" s="51" t="s">
        <v>831</v>
      </c>
      <c r="C161" s="51" t="s">
        <v>875</v>
      </c>
      <c r="D161" s="51" t="s">
        <v>897</v>
      </c>
      <c r="E161" s="51">
        <v>20</v>
      </c>
      <c r="F161" s="51" t="s">
        <v>528</v>
      </c>
      <c r="G161" s="12" t="s">
        <v>45</v>
      </c>
      <c r="H161" s="8" t="s">
        <v>36</v>
      </c>
      <c r="I161" s="12" t="s">
        <v>37</v>
      </c>
      <c r="J161" s="52">
        <v>40</v>
      </c>
      <c r="K161" s="10">
        <v>2020</v>
      </c>
      <c r="L161" s="192"/>
      <c r="M161" s="51">
        <v>1</v>
      </c>
      <c r="N161" s="51">
        <v>1582129</v>
      </c>
      <c r="O161" s="51" t="s">
        <v>896</v>
      </c>
      <c r="P161" s="8" t="s">
        <v>40</v>
      </c>
      <c r="Q161" s="53">
        <v>1500</v>
      </c>
      <c r="R161" s="14">
        <v>0</v>
      </c>
      <c r="S161" s="53">
        <f t="shared" si="6"/>
        <v>1500</v>
      </c>
      <c r="T161" s="8" t="s">
        <v>41</v>
      </c>
      <c r="U161" s="33" t="s">
        <v>45</v>
      </c>
      <c r="V161" s="221" t="s">
        <v>48</v>
      </c>
      <c r="W161" s="221" t="s">
        <v>163</v>
      </c>
      <c r="X161" s="215" t="s">
        <v>50</v>
      </c>
    </row>
    <row r="162" spans="1:24" s="42" customFormat="1" ht="128.25" hidden="1" customHeight="1">
      <c r="A162" s="51" t="s">
        <v>421</v>
      </c>
      <c r="B162" s="51" t="s">
        <v>831</v>
      </c>
      <c r="C162" s="51" t="s">
        <v>875</v>
      </c>
      <c r="D162" s="51" t="s">
        <v>897</v>
      </c>
      <c r="E162" s="51">
        <v>20</v>
      </c>
      <c r="F162" s="51" t="s">
        <v>528</v>
      </c>
      <c r="G162" s="12" t="s">
        <v>45</v>
      </c>
      <c r="H162" s="8" t="s">
        <v>36</v>
      </c>
      <c r="I162" s="12" t="s">
        <v>37</v>
      </c>
      <c r="J162" s="52">
        <v>40</v>
      </c>
      <c r="K162" s="10">
        <v>2020</v>
      </c>
      <c r="L162" s="192"/>
      <c r="M162" s="51">
        <v>1</v>
      </c>
      <c r="N162" s="51">
        <v>3006329</v>
      </c>
      <c r="O162" s="51" t="s">
        <v>952</v>
      </c>
      <c r="P162" s="8" t="s">
        <v>40</v>
      </c>
      <c r="Q162" s="53">
        <v>1500</v>
      </c>
      <c r="R162" s="14">
        <v>0</v>
      </c>
      <c r="S162" s="53">
        <f t="shared" si="6"/>
        <v>1500</v>
      </c>
      <c r="T162" s="8" t="s">
        <v>41</v>
      </c>
      <c r="U162" s="33" t="s">
        <v>45</v>
      </c>
      <c r="V162" s="221" t="s">
        <v>48</v>
      </c>
      <c r="W162" s="221" t="s">
        <v>163</v>
      </c>
      <c r="X162" s="215" t="s">
        <v>50</v>
      </c>
    </row>
    <row r="163" spans="1:24" s="42" customFormat="1" ht="128.25" hidden="1" customHeight="1">
      <c r="A163" s="51" t="s">
        <v>421</v>
      </c>
      <c r="B163" s="51" t="s">
        <v>831</v>
      </c>
      <c r="C163" s="51" t="s">
        <v>875</v>
      </c>
      <c r="D163" s="51" t="s">
        <v>897</v>
      </c>
      <c r="E163" s="51">
        <v>20</v>
      </c>
      <c r="F163" s="51" t="s">
        <v>528</v>
      </c>
      <c r="G163" s="12" t="s">
        <v>45</v>
      </c>
      <c r="H163" s="8" t="s">
        <v>36</v>
      </c>
      <c r="I163" s="12" t="s">
        <v>37</v>
      </c>
      <c r="J163" s="52">
        <v>40</v>
      </c>
      <c r="K163" s="10">
        <v>2020</v>
      </c>
      <c r="L163" s="192"/>
      <c r="M163" s="51">
        <v>1</v>
      </c>
      <c r="N163" s="51">
        <v>1821266</v>
      </c>
      <c r="O163" s="51" t="s">
        <v>939</v>
      </c>
      <c r="P163" s="8" t="s">
        <v>40</v>
      </c>
      <c r="Q163" s="53">
        <v>1500</v>
      </c>
      <c r="R163" s="14">
        <v>0</v>
      </c>
      <c r="S163" s="53">
        <f t="shared" si="6"/>
        <v>1500</v>
      </c>
      <c r="T163" s="8" t="s">
        <v>41</v>
      </c>
      <c r="U163" s="33" t="s">
        <v>45</v>
      </c>
      <c r="V163" s="221" t="s">
        <v>48</v>
      </c>
      <c r="W163" s="221" t="s">
        <v>163</v>
      </c>
      <c r="X163" s="215" t="s">
        <v>50</v>
      </c>
    </row>
    <row r="164" spans="1:24" s="42" customFormat="1" ht="128.25" hidden="1" customHeight="1">
      <c r="A164" s="51" t="s">
        <v>421</v>
      </c>
      <c r="B164" s="51" t="s">
        <v>831</v>
      </c>
      <c r="C164" s="51" t="s">
        <v>875</v>
      </c>
      <c r="D164" s="51" t="s">
        <v>897</v>
      </c>
      <c r="E164" s="51">
        <v>20</v>
      </c>
      <c r="F164" s="51" t="s">
        <v>528</v>
      </c>
      <c r="G164" s="12" t="s">
        <v>45</v>
      </c>
      <c r="H164" s="8" t="s">
        <v>36</v>
      </c>
      <c r="I164" s="12" t="s">
        <v>37</v>
      </c>
      <c r="J164" s="52">
        <v>40</v>
      </c>
      <c r="K164" s="10">
        <v>2020</v>
      </c>
      <c r="L164" s="192"/>
      <c r="M164" s="51">
        <v>1</v>
      </c>
      <c r="N164" s="51">
        <v>1568000</v>
      </c>
      <c r="O164" s="51" t="s">
        <v>993</v>
      </c>
      <c r="P164" s="8" t="s">
        <v>107</v>
      </c>
      <c r="Q164" s="53">
        <v>1500</v>
      </c>
      <c r="R164" s="14">
        <v>0</v>
      </c>
      <c r="S164" s="53">
        <f t="shared" si="6"/>
        <v>1500</v>
      </c>
      <c r="T164" s="8" t="s">
        <v>41</v>
      </c>
      <c r="U164" s="33" t="s">
        <v>45</v>
      </c>
      <c r="V164" s="221" t="s">
        <v>48</v>
      </c>
      <c r="W164" s="221" t="s">
        <v>163</v>
      </c>
      <c r="X164" s="215" t="s">
        <v>50</v>
      </c>
    </row>
    <row r="165" spans="1:24" ht="128.25" hidden="1" customHeight="1">
      <c r="A165" s="54" t="s">
        <v>421</v>
      </c>
      <c r="B165" s="19" t="s">
        <v>831</v>
      </c>
      <c r="C165" s="19" t="s">
        <v>843</v>
      </c>
      <c r="D165" s="19" t="s">
        <v>844</v>
      </c>
      <c r="E165" s="19">
        <v>20</v>
      </c>
      <c r="F165" s="19" t="s">
        <v>886</v>
      </c>
      <c r="G165" s="19" t="s">
        <v>145</v>
      </c>
      <c r="H165" s="8" t="s">
        <v>36</v>
      </c>
      <c r="I165" s="19" t="s">
        <v>46</v>
      </c>
      <c r="J165" s="10">
        <v>120</v>
      </c>
      <c r="K165" s="10">
        <v>2020</v>
      </c>
      <c r="L165" s="192" t="s">
        <v>610</v>
      </c>
      <c r="M165" s="19">
        <v>1</v>
      </c>
      <c r="N165" s="37">
        <v>1685781</v>
      </c>
      <c r="O165" s="37" t="s">
        <v>887</v>
      </c>
      <c r="P165" s="19" t="s">
        <v>40</v>
      </c>
      <c r="Q165" s="20">
        <v>0</v>
      </c>
      <c r="R165" s="20">
        <v>0</v>
      </c>
      <c r="S165" s="20">
        <f t="shared" si="6"/>
        <v>0</v>
      </c>
      <c r="T165" s="19" t="s">
        <v>145</v>
      </c>
      <c r="U165" s="19"/>
      <c r="V165" s="131" t="s">
        <v>92</v>
      </c>
      <c r="W165" s="216" t="s">
        <v>517</v>
      </c>
      <c r="X165" s="217"/>
    </row>
    <row r="166" spans="1:24" ht="128.25" hidden="1" customHeight="1">
      <c r="A166" s="54" t="s">
        <v>421</v>
      </c>
      <c r="B166" s="19" t="s">
        <v>831</v>
      </c>
      <c r="C166" s="19" t="s">
        <v>843</v>
      </c>
      <c r="D166" s="19" t="s">
        <v>844</v>
      </c>
      <c r="E166" s="19">
        <v>20</v>
      </c>
      <c r="F166" s="19" t="s">
        <v>974</v>
      </c>
      <c r="G166" s="19" t="s">
        <v>145</v>
      </c>
      <c r="H166" s="8" t="s">
        <v>36</v>
      </c>
      <c r="I166" s="19" t="s">
        <v>46</v>
      </c>
      <c r="J166" s="10">
        <v>120</v>
      </c>
      <c r="K166" s="10">
        <v>2020</v>
      </c>
      <c r="L166" s="192" t="s">
        <v>610</v>
      </c>
      <c r="M166" s="19">
        <v>1</v>
      </c>
      <c r="N166" s="37">
        <v>1054009</v>
      </c>
      <c r="O166" s="37" t="s">
        <v>973</v>
      </c>
      <c r="P166" s="19" t="s">
        <v>40</v>
      </c>
      <c r="Q166" s="20">
        <v>0</v>
      </c>
      <c r="R166" s="20">
        <v>0</v>
      </c>
      <c r="S166" s="20">
        <f t="shared" si="6"/>
        <v>0</v>
      </c>
      <c r="T166" s="19" t="s">
        <v>145</v>
      </c>
      <c r="U166" s="19"/>
      <c r="V166" s="131" t="s">
        <v>92</v>
      </c>
      <c r="W166" s="216" t="s">
        <v>517</v>
      </c>
      <c r="X166" s="217"/>
    </row>
    <row r="167" spans="1:24" ht="128.25" hidden="1" customHeight="1">
      <c r="A167" s="54" t="s">
        <v>421</v>
      </c>
      <c r="B167" s="19" t="s">
        <v>831</v>
      </c>
      <c r="C167" s="19" t="s">
        <v>843</v>
      </c>
      <c r="D167" s="54" t="s">
        <v>848</v>
      </c>
      <c r="E167" s="19">
        <v>15</v>
      </c>
      <c r="F167" s="37" t="s">
        <v>34</v>
      </c>
      <c r="G167" s="19" t="s">
        <v>35</v>
      </c>
      <c r="H167" s="8" t="s">
        <v>36</v>
      </c>
      <c r="I167" s="19" t="s">
        <v>850</v>
      </c>
      <c r="J167" s="10">
        <v>21</v>
      </c>
      <c r="K167" s="10">
        <v>2020</v>
      </c>
      <c r="L167" s="192"/>
      <c r="M167" s="19">
        <v>1</v>
      </c>
      <c r="N167" s="37">
        <v>1338595</v>
      </c>
      <c r="O167" s="37" t="s">
        <v>864</v>
      </c>
      <c r="P167" s="19" t="s">
        <v>107</v>
      </c>
      <c r="Q167" s="20">
        <v>0</v>
      </c>
      <c r="R167" s="20">
        <v>0</v>
      </c>
      <c r="S167" s="20">
        <f t="shared" si="6"/>
        <v>0</v>
      </c>
      <c r="T167" s="19" t="s">
        <v>41</v>
      </c>
      <c r="U167" s="19" t="s">
        <v>2231</v>
      </c>
      <c r="V167" s="221" t="s">
        <v>866</v>
      </c>
      <c r="W167" s="221" t="s">
        <v>867</v>
      </c>
      <c r="X167" s="217"/>
    </row>
    <row r="168" spans="1:24" s="42" customFormat="1" ht="128.25" hidden="1" customHeight="1">
      <c r="A168" s="51" t="s">
        <v>421</v>
      </c>
      <c r="B168" s="51" t="s">
        <v>831</v>
      </c>
      <c r="C168" s="51" t="s">
        <v>831</v>
      </c>
      <c r="D168" s="51" t="s">
        <v>954</v>
      </c>
      <c r="E168" s="51">
        <v>15</v>
      </c>
      <c r="F168" s="12" t="s">
        <v>955</v>
      </c>
      <c r="G168" s="12" t="s">
        <v>45</v>
      </c>
      <c r="H168" s="8" t="s">
        <v>36</v>
      </c>
      <c r="I168" s="12" t="s">
        <v>37</v>
      </c>
      <c r="J168" s="62">
        <v>24</v>
      </c>
      <c r="K168" s="10">
        <v>2020</v>
      </c>
      <c r="L168" s="192"/>
      <c r="M168" s="12">
        <v>1</v>
      </c>
      <c r="N168" s="12">
        <v>1517703</v>
      </c>
      <c r="O168" s="12" t="s">
        <v>953</v>
      </c>
      <c r="P168" s="8" t="s">
        <v>107</v>
      </c>
      <c r="Q168" s="64">
        <v>3500</v>
      </c>
      <c r="R168" s="14">
        <v>0</v>
      </c>
      <c r="S168" s="53">
        <f t="shared" si="6"/>
        <v>3500</v>
      </c>
      <c r="T168" s="8" t="s">
        <v>41</v>
      </c>
      <c r="U168" s="33" t="s">
        <v>2225</v>
      </c>
      <c r="V168" s="131" t="s">
        <v>92</v>
      </c>
      <c r="W168" s="210" t="s">
        <v>93</v>
      </c>
      <c r="X168" s="215" t="s">
        <v>50</v>
      </c>
    </row>
    <row r="169" spans="1:24" s="42" customFormat="1" ht="128.25" hidden="1" customHeight="1">
      <c r="A169" s="51" t="s">
        <v>421</v>
      </c>
      <c r="B169" s="51" t="s">
        <v>831</v>
      </c>
      <c r="C169" s="51" t="s">
        <v>831</v>
      </c>
      <c r="D169" s="51" t="s">
        <v>954</v>
      </c>
      <c r="E169" s="51">
        <v>15</v>
      </c>
      <c r="F169" s="12" t="s">
        <v>955</v>
      </c>
      <c r="G169" s="12" t="s">
        <v>45</v>
      </c>
      <c r="H169" s="8" t="s">
        <v>36</v>
      </c>
      <c r="I169" s="12" t="s">
        <v>37</v>
      </c>
      <c r="J169" s="62">
        <v>24</v>
      </c>
      <c r="K169" s="10">
        <v>2020</v>
      </c>
      <c r="L169" s="192"/>
      <c r="M169" s="12">
        <v>1</v>
      </c>
      <c r="N169" s="12">
        <v>1494153</v>
      </c>
      <c r="O169" s="12" t="s">
        <v>959</v>
      </c>
      <c r="P169" s="8" t="s">
        <v>107</v>
      </c>
      <c r="Q169" s="64">
        <v>3500</v>
      </c>
      <c r="R169" s="14">
        <v>0</v>
      </c>
      <c r="S169" s="53">
        <f t="shared" si="6"/>
        <v>3500</v>
      </c>
      <c r="T169" s="8" t="s">
        <v>41</v>
      </c>
      <c r="U169" s="33" t="s">
        <v>2225</v>
      </c>
      <c r="V169" s="131" t="s">
        <v>92</v>
      </c>
      <c r="W169" s="210" t="s">
        <v>93</v>
      </c>
      <c r="X169" s="215" t="s">
        <v>50</v>
      </c>
    </row>
    <row r="170" spans="1:24" s="42" customFormat="1" ht="128.25" hidden="1" customHeight="1">
      <c r="A170" s="51" t="s">
        <v>421</v>
      </c>
      <c r="B170" s="51" t="s">
        <v>831</v>
      </c>
      <c r="C170" s="51" t="s">
        <v>831</v>
      </c>
      <c r="D170" s="51" t="s">
        <v>879</v>
      </c>
      <c r="E170" s="51">
        <v>15</v>
      </c>
      <c r="F170" s="12" t="s">
        <v>880</v>
      </c>
      <c r="G170" s="12" t="s">
        <v>45</v>
      </c>
      <c r="H170" s="8" t="s">
        <v>36</v>
      </c>
      <c r="I170" s="12" t="s">
        <v>37</v>
      </c>
      <c r="J170" s="52">
        <v>24</v>
      </c>
      <c r="K170" s="10">
        <v>2020</v>
      </c>
      <c r="L170" s="192"/>
      <c r="M170" s="12">
        <v>1</v>
      </c>
      <c r="N170" s="12">
        <v>1819877</v>
      </c>
      <c r="O170" s="12" t="s">
        <v>997</v>
      </c>
      <c r="P170" s="8" t="s">
        <v>40</v>
      </c>
      <c r="Q170" s="53">
        <v>3500</v>
      </c>
      <c r="R170" s="14">
        <v>0</v>
      </c>
      <c r="S170" s="53">
        <f t="shared" si="6"/>
        <v>3500</v>
      </c>
      <c r="T170" s="8" t="s">
        <v>41</v>
      </c>
      <c r="U170" s="33" t="s">
        <v>2225</v>
      </c>
      <c r="V170" s="131" t="s">
        <v>92</v>
      </c>
      <c r="W170" s="210" t="s">
        <v>93</v>
      </c>
      <c r="X170" s="215" t="s">
        <v>50</v>
      </c>
    </row>
    <row r="171" spans="1:24" s="42" customFormat="1" ht="128.25" hidden="1" customHeight="1">
      <c r="A171" s="51" t="s">
        <v>421</v>
      </c>
      <c r="B171" s="51" t="s">
        <v>831</v>
      </c>
      <c r="C171" s="51" t="s">
        <v>831</v>
      </c>
      <c r="D171" s="51" t="s">
        <v>879</v>
      </c>
      <c r="E171" s="51">
        <v>15</v>
      </c>
      <c r="F171" s="12" t="s">
        <v>880</v>
      </c>
      <c r="G171" s="12" t="s">
        <v>45</v>
      </c>
      <c r="H171" s="8" t="s">
        <v>36</v>
      </c>
      <c r="I171" s="12" t="s">
        <v>37</v>
      </c>
      <c r="J171" s="52">
        <v>24</v>
      </c>
      <c r="K171" s="10">
        <v>2020</v>
      </c>
      <c r="L171" s="192"/>
      <c r="M171" s="12">
        <v>1</v>
      </c>
      <c r="N171" s="51">
        <v>2108996</v>
      </c>
      <c r="O171" s="51" t="s">
        <v>881</v>
      </c>
      <c r="P171" s="8" t="s">
        <v>40</v>
      </c>
      <c r="Q171" s="53">
        <v>3500</v>
      </c>
      <c r="R171" s="14">
        <v>0</v>
      </c>
      <c r="S171" s="53">
        <f t="shared" si="6"/>
        <v>3500</v>
      </c>
      <c r="T171" s="8" t="s">
        <v>41</v>
      </c>
      <c r="U171" s="33" t="s">
        <v>2225</v>
      </c>
      <c r="V171" s="131" t="s">
        <v>92</v>
      </c>
      <c r="W171" s="210" t="s">
        <v>93</v>
      </c>
      <c r="X171" s="215" t="s">
        <v>50</v>
      </c>
    </row>
    <row r="172" spans="1:24" s="42" customFormat="1" ht="128.25" hidden="1" customHeight="1">
      <c r="A172" s="51" t="s">
        <v>421</v>
      </c>
      <c r="B172" s="51" t="s">
        <v>831</v>
      </c>
      <c r="C172" s="51" t="s">
        <v>831</v>
      </c>
      <c r="D172" s="51" t="s">
        <v>879</v>
      </c>
      <c r="E172" s="51">
        <v>15</v>
      </c>
      <c r="F172" s="12" t="s">
        <v>880</v>
      </c>
      <c r="G172" s="12" t="s">
        <v>45</v>
      </c>
      <c r="H172" s="8" t="s">
        <v>36</v>
      </c>
      <c r="I172" s="12" t="s">
        <v>37</v>
      </c>
      <c r="J172" s="52">
        <v>24</v>
      </c>
      <c r="K172" s="10">
        <v>2020</v>
      </c>
      <c r="L172" s="192"/>
      <c r="M172" s="12">
        <v>1</v>
      </c>
      <c r="N172" s="51">
        <v>1517703</v>
      </c>
      <c r="O172" s="51" t="s">
        <v>953</v>
      </c>
      <c r="P172" s="8" t="s">
        <v>40</v>
      </c>
      <c r="Q172" s="53">
        <v>3500</v>
      </c>
      <c r="R172" s="14">
        <v>0</v>
      </c>
      <c r="S172" s="53">
        <f t="shared" si="6"/>
        <v>3500</v>
      </c>
      <c r="T172" s="8" t="s">
        <v>41</v>
      </c>
      <c r="U172" s="33" t="s">
        <v>2225</v>
      </c>
      <c r="V172" s="131" t="s">
        <v>92</v>
      </c>
      <c r="W172" s="210" t="s">
        <v>93</v>
      </c>
      <c r="X172" s="215" t="s">
        <v>50</v>
      </c>
    </row>
    <row r="173" spans="1:24" s="42" customFormat="1" ht="128.25" hidden="1" customHeight="1">
      <c r="A173" s="51" t="s">
        <v>421</v>
      </c>
      <c r="B173" s="51" t="s">
        <v>831</v>
      </c>
      <c r="C173" s="51" t="s">
        <v>831</v>
      </c>
      <c r="D173" s="51" t="s">
        <v>879</v>
      </c>
      <c r="E173" s="51">
        <v>15</v>
      </c>
      <c r="F173" s="12" t="s">
        <v>880</v>
      </c>
      <c r="G173" s="12" t="s">
        <v>45</v>
      </c>
      <c r="H173" s="8" t="s">
        <v>36</v>
      </c>
      <c r="I173" s="12" t="s">
        <v>37</v>
      </c>
      <c r="J173" s="52">
        <v>24</v>
      </c>
      <c r="K173" s="10">
        <v>2020</v>
      </c>
      <c r="L173" s="192"/>
      <c r="M173" s="12">
        <v>1</v>
      </c>
      <c r="N173" s="51">
        <v>1494153</v>
      </c>
      <c r="O173" s="51" t="s">
        <v>959</v>
      </c>
      <c r="P173" s="8" t="s">
        <v>40</v>
      </c>
      <c r="Q173" s="53">
        <v>3500</v>
      </c>
      <c r="R173" s="14">
        <v>0</v>
      </c>
      <c r="S173" s="53">
        <f t="shared" si="6"/>
        <v>3500</v>
      </c>
      <c r="T173" s="8" t="s">
        <v>41</v>
      </c>
      <c r="U173" s="33" t="s">
        <v>2225</v>
      </c>
      <c r="V173" s="131" t="s">
        <v>92</v>
      </c>
      <c r="W173" s="210" t="s">
        <v>93</v>
      </c>
      <c r="X173" s="215" t="s">
        <v>50</v>
      </c>
    </row>
    <row r="174" spans="1:24" s="42" customFormat="1" ht="128.25" hidden="1" customHeight="1">
      <c r="A174" s="51" t="s">
        <v>421</v>
      </c>
      <c r="B174" s="51" t="s">
        <v>831</v>
      </c>
      <c r="C174" s="51" t="s">
        <v>831</v>
      </c>
      <c r="D174" s="51" t="s">
        <v>879</v>
      </c>
      <c r="E174" s="51">
        <v>15</v>
      </c>
      <c r="F174" s="12" t="s">
        <v>880</v>
      </c>
      <c r="G174" s="12" t="s">
        <v>45</v>
      </c>
      <c r="H174" s="8" t="s">
        <v>36</v>
      </c>
      <c r="I174" s="12" t="s">
        <v>37</v>
      </c>
      <c r="J174" s="52">
        <v>24</v>
      </c>
      <c r="K174" s="10">
        <v>2020</v>
      </c>
      <c r="L174" s="192"/>
      <c r="M174" s="12">
        <v>1</v>
      </c>
      <c r="N174" s="51">
        <v>1489723</v>
      </c>
      <c r="O174" s="51" t="s">
        <v>961</v>
      </c>
      <c r="P174" s="8" t="s">
        <v>40</v>
      </c>
      <c r="Q174" s="53">
        <v>3500</v>
      </c>
      <c r="R174" s="14">
        <v>0</v>
      </c>
      <c r="S174" s="53">
        <f t="shared" si="6"/>
        <v>3500</v>
      </c>
      <c r="T174" s="8" t="s">
        <v>41</v>
      </c>
      <c r="U174" s="33" t="s">
        <v>2225</v>
      </c>
      <c r="V174" s="131" t="s">
        <v>92</v>
      </c>
      <c r="W174" s="210" t="s">
        <v>93</v>
      </c>
      <c r="X174" s="215" t="s">
        <v>50</v>
      </c>
    </row>
    <row r="175" spans="1:24" s="42" customFormat="1" ht="128.25" hidden="1" customHeight="1">
      <c r="A175" s="51" t="s">
        <v>421</v>
      </c>
      <c r="B175" s="51" t="s">
        <v>831</v>
      </c>
      <c r="C175" s="51" t="s">
        <v>831</v>
      </c>
      <c r="D175" s="51" t="s">
        <v>879</v>
      </c>
      <c r="E175" s="51">
        <v>15</v>
      </c>
      <c r="F175" s="12" t="s">
        <v>880</v>
      </c>
      <c r="G175" s="12" t="s">
        <v>45</v>
      </c>
      <c r="H175" s="8" t="s">
        <v>36</v>
      </c>
      <c r="I175" s="12" t="s">
        <v>37</v>
      </c>
      <c r="J175" s="52">
        <v>24</v>
      </c>
      <c r="K175" s="10">
        <v>2020</v>
      </c>
      <c r="L175" s="192"/>
      <c r="M175" s="12">
        <v>1</v>
      </c>
      <c r="N175" s="51">
        <v>1517696</v>
      </c>
      <c r="O175" s="51" t="s">
        <v>883</v>
      </c>
      <c r="P175" s="8" t="s">
        <v>40</v>
      </c>
      <c r="Q175" s="53">
        <v>3500</v>
      </c>
      <c r="R175" s="14">
        <v>0</v>
      </c>
      <c r="S175" s="53">
        <f t="shared" si="6"/>
        <v>3500</v>
      </c>
      <c r="T175" s="8" t="s">
        <v>41</v>
      </c>
      <c r="U175" s="33" t="s">
        <v>2225</v>
      </c>
      <c r="V175" s="131" t="s">
        <v>92</v>
      </c>
      <c r="W175" s="210" t="s">
        <v>93</v>
      </c>
      <c r="X175" s="215" t="s">
        <v>50</v>
      </c>
    </row>
    <row r="176" spans="1:24" s="42" customFormat="1" ht="128.25" hidden="1" customHeight="1">
      <c r="A176" s="51" t="s">
        <v>421</v>
      </c>
      <c r="B176" s="51" t="s">
        <v>831</v>
      </c>
      <c r="C176" s="51" t="s">
        <v>831</v>
      </c>
      <c r="D176" s="51" t="s">
        <v>879</v>
      </c>
      <c r="E176" s="51">
        <v>15</v>
      </c>
      <c r="F176" s="12" t="s">
        <v>880</v>
      </c>
      <c r="G176" s="12" t="s">
        <v>45</v>
      </c>
      <c r="H176" s="8" t="s">
        <v>36</v>
      </c>
      <c r="I176" s="12" t="s">
        <v>37</v>
      </c>
      <c r="J176" s="52">
        <v>24</v>
      </c>
      <c r="K176" s="10">
        <v>2020</v>
      </c>
      <c r="L176" s="192"/>
      <c r="M176" s="12">
        <v>1</v>
      </c>
      <c r="N176" s="51">
        <v>1810266</v>
      </c>
      <c r="O176" s="51" t="s">
        <v>975</v>
      </c>
      <c r="P176" s="8" t="s">
        <v>40</v>
      </c>
      <c r="Q176" s="53">
        <v>3500</v>
      </c>
      <c r="R176" s="14">
        <v>0</v>
      </c>
      <c r="S176" s="53">
        <f t="shared" si="6"/>
        <v>3500</v>
      </c>
      <c r="T176" s="8" t="s">
        <v>41</v>
      </c>
      <c r="U176" s="33" t="s">
        <v>2225</v>
      </c>
      <c r="V176" s="131" t="s">
        <v>92</v>
      </c>
      <c r="W176" s="210" t="s">
        <v>93</v>
      </c>
      <c r="X176" s="215" t="s">
        <v>50</v>
      </c>
    </row>
    <row r="177" spans="1:24" s="42" customFormat="1" ht="128.25" hidden="1" customHeight="1">
      <c r="A177" s="51" t="s">
        <v>421</v>
      </c>
      <c r="B177" s="51" t="s">
        <v>831</v>
      </c>
      <c r="C177" s="51" t="s">
        <v>831</v>
      </c>
      <c r="D177" s="51" t="s">
        <v>879</v>
      </c>
      <c r="E177" s="51">
        <v>15</v>
      </c>
      <c r="F177" s="12" t="s">
        <v>880</v>
      </c>
      <c r="G177" s="12" t="s">
        <v>45</v>
      </c>
      <c r="H177" s="8" t="s">
        <v>36</v>
      </c>
      <c r="I177" s="12" t="s">
        <v>37</v>
      </c>
      <c r="J177" s="52">
        <v>24</v>
      </c>
      <c r="K177" s="10">
        <v>2020</v>
      </c>
      <c r="L177" s="192"/>
      <c r="M177" s="12">
        <v>1</v>
      </c>
      <c r="N177" s="51">
        <v>2264159</v>
      </c>
      <c r="O177" s="51" t="s">
        <v>988</v>
      </c>
      <c r="P177" s="8" t="s">
        <v>40</v>
      </c>
      <c r="Q177" s="53">
        <v>3500</v>
      </c>
      <c r="R177" s="14">
        <v>0</v>
      </c>
      <c r="S177" s="53">
        <f t="shared" si="6"/>
        <v>3500</v>
      </c>
      <c r="T177" s="8" t="s">
        <v>41</v>
      </c>
      <c r="U177" s="33" t="s">
        <v>2225</v>
      </c>
      <c r="V177" s="131" t="s">
        <v>92</v>
      </c>
      <c r="W177" s="210" t="s">
        <v>93</v>
      </c>
      <c r="X177" s="215" t="s">
        <v>50</v>
      </c>
    </row>
    <row r="178" spans="1:24" s="42" customFormat="1" ht="128.25" hidden="1" customHeight="1">
      <c r="A178" s="51" t="s">
        <v>421</v>
      </c>
      <c r="B178" s="51" t="s">
        <v>831</v>
      </c>
      <c r="C178" s="51" t="s">
        <v>831</v>
      </c>
      <c r="D178" s="51" t="s">
        <v>879</v>
      </c>
      <c r="E178" s="51">
        <v>15</v>
      </c>
      <c r="F178" s="12" t="s">
        <v>880</v>
      </c>
      <c r="G178" s="12" t="s">
        <v>45</v>
      </c>
      <c r="H178" s="8" t="s">
        <v>36</v>
      </c>
      <c r="I178" s="12" t="s">
        <v>37</v>
      </c>
      <c r="J178" s="52">
        <v>24</v>
      </c>
      <c r="K178" s="10">
        <v>2020</v>
      </c>
      <c r="L178" s="192"/>
      <c r="M178" s="12">
        <v>1</v>
      </c>
      <c r="N178" s="51">
        <v>1802226</v>
      </c>
      <c r="O178" s="51" t="s">
        <v>892</v>
      </c>
      <c r="P178" s="8" t="s">
        <v>40</v>
      </c>
      <c r="Q178" s="53">
        <v>3500</v>
      </c>
      <c r="R178" s="14">
        <v>0</v>
      </c>
      <c r="S178" s="53">
        <f t="shared" si="6"/>
        <v>3500</v>
      </c>
      <c r="T178" s="8" t="s">
        <v>41</v>
      </c>
      <c r="U178" s="33" t="s">
        <v>2225</v>
      </c>
      <c r="V178" s="131" t="s">
        <v>92</v>
      </c>
      <c r="W178" s="210" t="s">
        <v>93</v>
      </c>
      <c r="X178" s="215" t="s">
        <v>50</v>
      </c>
    </row>
    <row r="179" spans="1:24" s="42" customFormat="1" ht="128.25" hidden="1" customHeight="1">
      <c r="A179" s="51" t="s">
        <v>421</v>
      </c>
      <c r="B179" s="51" t="s">
        <v>831</v>
      </c>
      <c r="C179" s="51" t="s">
        <v>831</v>
      </c>
      <c r="D179" s="51" t="s">
        <v>879</v>
      </c>
      <c r="E179" s="51">
        <v>15</v>
      </c>
      <c r="F179" s="12" t="s">
        <v>880</v>
      </c>
      <c r="G179" s="12" t="s">
        <v>45</v>
      </c>
      <c r="H179" s="8" t="s">
        <v>36</v>
      </c>
      <c r="I179" s="12" t="s">
        <v>37</v>
      </c>
      <c r="J179" s="52">
        <v>24</v>
      </c>
      <c r="K179" s="10">
        <v>2020</v>
      </c>
      <c r="L179" s="192"/>
      <c r="M179" s="12">
        <v>1</v>
      </c>
      <c r="N179" s="51">
        <v>1820505</v>
      </c>
      <c r="O179" s="51" t="s">
        <v>932</v>
      </c>
      <c r="P179" s="8" t="s">
        <v>40</v>
      </c>
      <c r="Q179" s="53">
        <v>3500</v>
      </c>
      <c r="R179" s="14">
        <v>0</v>
      </c>
      <c r="S179" s="53">
        <f t="shared" si="6"/>
        <v>3500</v>
      </c>
      <c r="T179" s="8" t="s">
        <v>41</v>
      </c>
      <c r="U179" s="33" t="s">
        <v>2225</v>
      </c>
      <c r="V179" s="131" t="s">
        <v>92</v>
      </c>
      <c r="W179" s="210" t="s">
        <v>93</v>
      </c>
      <c r="X179" s="215" t="s">
        <v>50</v>
      </c>
    </row>
    <row r="180" spans="1:24" s="42" customFormat="1" ht="128.25" hidden="1" customHeight="1">
      <c r="A180" s="51" t="s">
        <v>421</v>
      </c>
      <c r="B180" s="51" t="s">
        <v>831</v>
      </c>
      <c r="C180" s="51" t="s">
        <v>831</v>
      </c>
      <c r="D180" s="51" t="s">
        <v>879</v>
      </c>
      <c r="E180" s="51">
        <v>15</v>
      </c>
      <c r="F180" s="12" t="s">
        <v>880</v>
      </c>
      <c r="G180" s="12" t="s">
        <v>45</v>
      </c>
      <c r="H180" s="8" t="s">
        <v>36</v>
      </c>
      <c r="I180" s="12" t="s">
        <v>37</v>
      </c>
      <c r="J180" s="52">
        <v>24</v>
      </c>
      <c r="K180" s="10">
        <v>2020</v>
      </c>
      <c r="L180" s="192"/>
      <c r="M180" s="12">
        <v>1</v>
      </c>
      <c r="N180" s="51">
        <v>2113736</v>
      </c>
      <c r="O180" s="51" t="s">
        <v>916</v>
      </c>
      <c r="P180" s="8" t="s">
        <v>40</v>
      </c>
      <c r="Q180" s="53">
        <v>3500</v>
      </c>
      <c r="R180" s="14">
        <v>0</v>
      </c>
      <c r="S180" s="53">
        <f t="shared" si="6"/>
        <v>3500</v>
      </c>
      <c r="T180" s="8" t="s">
        <v>41</v>
      </c>
      <c r="U180" s="33" t="s">
        <v>2225</v>
      </c>
      <c r="V180" s="131" t="s">
        <v>92</v>
      </c>
      <c r="W180" s="210" t="s">
        <v>93</v>
      </c>
      <c r="X180" s="215" t="s">
        <v>50</v>
      </c>
    </row>
    <row r="181" spans="1:24" s="42" customFormat="1" ht="128.25" hidden="1" customHeight="1">
      <c r="A181" s="51" t="s">
        <v>421</v>
      </c>
      <c r="B181" s="51" t="s">
        <v>831</v>
      </c>
      <c r="C181" s="51" t="s">
        <v>831</v>
      </c>
      <c r="D181" s="51" t="s">
        <v>839</v>
      </c>
      <c r="E181" s="51">
        <v>15</v>
      </c>
      <c r="F181" s="12" t="s">
        <v>840</v>
      </c>
      <c r="G181" s="12" t="s">
        <v>45</v>
      </c>
      <c r="H181" s="8" t="s">
        <v>36</v>
      </c>
      <c r="I181" s="12" t="s">
        <v>37</v>
      </c>
      <c r="J181" s="62">
        <v>24</v>
      </c>
      <c r="K181" s="10">
        <v>2020</v>
      </c>
      <c r="L181" s="192"/>
      <c r="M181" s="12">
        <v>1</v>
      </c>
      <c r="N181" s="12">
        <v>1819877</v>
      </c>
      <c r="O181" s="12" t="s">
        <v>997</v>
      </c>
      <c r="P181" s="8" t="s">
        <v>40</v>
      </c>
      <c r="Q181" s="53">
        <v>4000</v>
      </c>
      <c r="R181" s="14">
        <v>0</v>
      </c>
      <c r="S181" s="53">
        <f t="shared" si="6"/>
        <v>4000</v>
      </c>
      <c r="T181" s="8" t="s">
        <v>41</v>
      </c>
      <c r="U181" s="33" t="s">
        <v>2225</v>
      </c>
      <c r="V181" s="131" t="s">
        <v>92</v>
      </c>
      <c r="W181" s="210" t="s">
        <v>93</v>
      </c>
      <c r="X181" s="215" t="s">
        <v>50</v>
      </c>
    </row>
    <row r="182" spans="1:24" s="42" customFormat="1" ht="128.25" hidden="1" customHeight="1">
      <c r="A182" s="51" t="s">
        <v>421</v>
      </c>
      <c r="B182" s="51" t="s">
        <v>831</v>
      </c>
      <c r="C182" s="51" t="s">
        <v>831</v>
      </c>
      <c r="D182" s="51" t="s">
        <v>839</v>
      </c>
      <c r="E182" s="51">
        <v>15</v>
      </c>
      <c r="F182" s="12" t="s">
        <v>840</v>
      </c>
      <c r="G182" s="12" t="s">
        <v>45</v>
      </c>
      <c r="H182" s="8" t="s">
        <v>36</v>
      </c>
      <c r="I182" s="12" t="s">
        <v>37</v>
      </c>
      <c r="J182" s="62">
        <v>24</v>
      </c>
      <c r="K182" s="10">
        <v>2020</v>
      </c>
      <c r="L182" s="192"/>
      <c r="M182" s="12">
        <v>1</v>
      </c>
      <c r="N182" s="12">
        <v>2264106</v>
      </c>
      <c r="O182" s="12" t="s">
        <v>943</v>
      </c>
      <c r="P182" s="8" t="s">
        <v>40</v>
      </c>
      <c r="Q182" s="53">
        <v>4000</v>
      </c>
      <c r="R182" s="14">
        <v>0</v>
      </c>
      <c r="S182" s="53">
        <f t="shared" si="6"/>
        <v>4000</v>
      </c>
      <c r="T182" s="8" t="s">
        <v>41</v>
      </c>
      <c r="U182" s="33" t="s">
        <v>2225</v>
      </c>
      <c r="V182" s="131" t="s">
        <v>92</v>
      </c>
      <c r="W182" s="210" t="s">
        <v>93</v>
      </c>
      <c r="X182" s="215" t="s">
        <v>50</v>
      </c>
    </row>
    <row r="183" spans="1:24" s="42" customFormat="1" ht="128.25" hidden="1" customHeight="1">
      <c r="A183" s="51" t="s">
        <v>421</v>
      </c>
      <c r="B183" s="51" t="s">
        <v>831</v>
      </c>
      <c r="C183" s="51" t="s">
        <v>831</v>
      </c>
      <c r="D183" s="51" t="s">
        <v>839</v>
      </c>
      <c r="E183" s="51">
        <v>15</v>
      </c>
      <c r="F183" s="12" t="s">
        <v>840</v>
      </c>
      <c r="G183" s="12" t="s">
        <v>45</v>
      </c>
      <c r="H183" s="8" t="s">
        <v>36</v>
      </c>
      <c r="I183" s="12" t="s">
        <v>37</v>
      </c>
      <c r="J183" s="62">
        <v>24</v>
      </c>
      <c r="K183" s="10">
        <v>2020</v>
      </c>
      <c r="L183" s="192"/>
      <c r="M183" s="12">
        <v>1</v>
      </c>
      <c r="N183" s="12">
        <v>1921295</v>
      </c>
      <c r="O183" s="12" t="s">
        <v>945</v>
      </c>
      <c r="P183" s="8" t="s">
        <v>40</v>
      </c>
      <c r="Q183" s="53">
        <v>4000</v>
      </c>
      <c r="R183" s="14">
        <v>0</v>
      </c>
      <c r="S183" s="53">
        <f t="shared" si="6"/>
        <v>4000</v>
      </c>
      <c r="T183" s="8" t="s">
        <v>41</v>
      </c>
      <c r="U183" s="33" t="s">
        <v>2225</v>
      </c>
      <c r="V183" s="131" t="s">
        <v>92</v>
      </c>
      <c r="W183" s="210" t="s">
        <v>93</v>
      </c>
      <c r="X183" s="215" t="s">
        <v>50</v>
      </c>
    </row>
    <row r="184" spans="1:24" s="42" customFormat="1" ht="128.25" hidden="1" customHeight="1">
      <c r="A184" s="51" t="s">
        <v>421</v>
      </c>
      <c r="B184" s="51" t="s">
        <v>831</v>
      </c>
      <c r="C184" s="51" t="s">
        <v>831</v>
      </c>
      <c r="D184" s="51" t="s">
        <v>839</v>
      </c>
      <c r="E184" s="51">
        <v>15</v>
      </c>
      <c r="F184" s="12" t="s">
        <v>840</v>
      </c>
      <c r="G184" s="12" t="s">
        <v>45</v>
      </c>
      <c r="H184" s="8" t="s">
        <v>36</v>
      </c>
      <c r="I184" s="12" t="s">
        <v>37</v>
      </c>
      <c r="J184" s="62">
        <v>24</v>
      </c>
      <c r="K184" s="10">
        <v>2020</v>
      </c>
      <c r="L184" s="192"/>
      <c r="M184" s="12">
        <v>1</v>
      </c>
      <c r="N184" s="12">
        <v>3003010</v>
      </c>
      <c r="O184" s="12" t="s">
        <v>989</v>
      </c>
      <c r="P184" s="8" t="s">
        <v>40</v>
      </c>
      <c r="Q184" s="53">
        <v>4000</v>
      </c>
      <c r="R184" s="14">
        <v>0</v>
      </c>
      <c r="S184" s="53">
        <f t="shared" si="6"/>
        <v>4000</v>
      </c>
      <c r="T184" s="8" t="s">
        <v>41</v>
      </c>
      <c r="U184" s="33" t="s">
        <v>2225</v>
      </c>
      <c r="V184" s="131" t="s">
        <v>92</v>
      </c>
      <c r="W184" s="210" t="s">
        <v>93</v>
      </c>
      <c r="X184" s="215" t="s">
        <v>50</v>
      </c>
    </row>
    <row r="185" spans="1:24" s="42" customFormat="1" ht="128.25" hidden="1" customHeight="1">
      <c r="A185" s="51" t="s">
        <v>421</v>
      </c>
      <c r="B185" s="51" t="s">
        <v>831</v>
      </c>
      <c r="C185" s="51" t="s">
        <v>831</v>
      </c>
      <c r="D185" s="51" t="s">
        <v>839</v>
      </c>
      <c r="E185" s="51">
        <v>15</v>
      </c>
      <c r="F185" s="12" t="s">
        <v>840</v>
      </c>
      <c r="G185" s="12" t="s">
        <v>45</v>
      </c>
      <c r="H185" s="8" t="s">
        <v>36</v>
      </c>
      <c r="I185" s="12" t="s">
        <v>37</v>
      </c>
      <c r="J185" s="62">
        <v>24</v>
      </c>
      <c r="K185" s="10">
        <v>2020</v>
      </c>
      <c r="L185" s="192"/>
      <c r="M185" s="12">
        <v>1</v>
      </c>
      <c r="N185" s="12">
        <v>3001746</v>
      </c>
      <c r="O185" s="12" t="s">
        <v>838</v>
      </c>
      <c r="P185" s="8" t="s">
        <v>40</v>
      </c>
      <c r="Q185" s="53">
        <v>4000</v>
      </c>
      <c r="R185" s="14">
        <v>0</v>
      </c>
      <c r="S185" s="53">
        <f t="shared" si="6"/>
        <v>4000</v>
      </c>
      <c r="T185" s="8" t="s">
        <v>41</v>
      </c>
      <c r="U185" s="33" t="s">
        <v>2225</v>
      </c>
      <c r="V185" s="131" t="s">
        <v>92</v>
      </c>
      <c r="W185" s="210" t="s">
        <v>93</v>
      </c>
      <c r="X185" s="215" t="s">
        <v>50</v>
      </c>
    </row>
    <row r="186" spans="1:24" s="42" customFormat="1" ht="128.25" hidden="1" customHeight="1">
      <c r="A186" s="51" t="s">
        <v>421</v>
      </c>
      <c r="B186" s="51" t="s">
        <v>831</v>
      </c>
      <c r="C186" s="51" t="s">
        <v>831</v>
      </c>
      <c r="D186" s="51" t="s">
        <v>839</v>
      </c>
      <c r="E186" s="51">
        <v>15</v>
      </c>
      <c r="F186" s="12" t="s">
        <v>840</v>
      </c>
      <c r="G186" s="12" t="s">
        <v>45</v>
      </c>
      <c r="H186" s="8" t="s">
        <v>36</v>
      </c>
      <c r="I186" s="12" t="s">
        <v>37</v>
      </c>
      <c r="J186" s="62">
        <v>24</v>
      </c>
      <c r="K186" s="10">
        <v>2020</v>
      </c>
      <c r="L186" s="192"/>
      <c r="M186" s="12">
        <v>1</v>
      </c>
      <c r="N186" s="12">
        <v>1519430</v>
      </c>
      <c r="O186" s="12" t="s">
        <v>882</v>
      </c>
      <c r="P186" s="8" t="s">
        <v>107</v>
      </c>
      <c r="Q186" s="53">
        <v>4000</v>
      </c>
      <c r="R186" s="14">
        <v>0</v>
      </c>
      <c r="S186" s="53">
        <f t="shared" si="6"/>
        <v>4000</v>
      </c>
      <c r="T186" s="8" t="s">
        <v>41</v>
      </c>
      <c r="U186" s="33" t="s">
        <v>2225</v>
      </c>
      <c r="V186" s="131" t="s">
        <v>92</v>
      </c>
      <c r="W186" s="210" t="s">
        <v>93</v>
      </c>
      <c r="X186" s="215" t="s">
        <v>50</v>
      </c>
    </row>
    <row r="187" spans="1:24" s="42" customFormat="1" ht="128.25" hidden="1" customHeight="1">
      <c r="A187" s="51" t="s">
        <v>421</v>
      </c>
      <c r="B187" s="51" t="s">
        <v>831</v>
      </c>
      <c r="C187" s="51" t="s">
        <v>831</v>
      </c>
      <c r="D187" s="51" t="s">
        <v>839</v>
      </c>
      <c r="E187" s="51">
        <v>15</v>
      </c>
      <c r="F187" s="12" t="s">
        <v>840</v>
      </c>
      <c r="G187" s="12" t="s">
        <v>45</v>
      </c>
      <c r="H187" s="8" t="s">
        <v>36</v>
      </c>
      <c r="I187" s="12" t="s">
        <v>37</v>
      </c>
      <c r="J187" s="62">
        <v>24</v>
      </c>
      <c r="K187" s="10">
        <v>2020</v>
      </c>
      <c r="L187" s="192"/>
      <c r="M187" s="12">
        <v>1</v>
      </c>
      <c r="N187" s="12">
        <v>1062999</v>
      </c>
      <c r="O187" s="12" t="s">
        <v>874</v>
      </c>
      <c r="P187" s="8" t="s">
        <v>40</v>
      </c>
      <c r="Q187" s="53">
        <v>4000</v>
      </c>
      <c r="R187" s="14">
        <v>0</v>
      </c>
      <c r="S187" s="53">
        <f t="shared" si="6"/>
        <v>4000</v>
      </c>
      <c r="T187" s="8" t="s">
        <v>41</v>
      </c>
      <c r="U187" s="33" t="s">
        <v>2225</v>
      </c>
      <c r="V187" s="131" t="s">
        <v>92</v>
      </c>
      <c r="W187" s="210" t="s">
        <v>93</v>
      </c>
      <c r="X187" s="215" t="s">
        <v>50</v>
      </c>
    </row>
    <row r="188" spans="1:24" s="42" customFormat="1" ht="128.25" hidden="1" customHeight="1">
      <c r="A188" s="51" t="s">
        <v>421</v>
      </c>
      <c r="B188" s="51" t="s">
        <v>831</v>
      </c>
      <c r="C188" s="51" t="s">
        <v>831</v>
      </c>
      <c r="D188" s="51" t="s">
        <v>839</v>
      </c>
      <c r="E188" s="51">
        <v>15</v>
      </c>
      <c r="F188" s="12" t="s">
        <v>840</v>
      </c>
      <c r="G188" s="12" t="s">
        <v>45</v>
      </c>
      <c r="H188" s="8" t="s">
        <v>36</v>
      </c>
      <c r="I188" s="12" t="s">
        <v>37</v>
      </c>
      <c r="J188" s="62">
        <v>24</v>
      </c>
      <c r="K188" s="10">
        <v>2020</v>
      </c>
      <c r="L188" s="192"/>
      <c r="M188" s="12">
        <v>1</v>
      </c>
      <c r="N188" s="12">
        <v>1491635</v>
      </c>
      <c r="O188" s="12" t="s">
        <v>905</v>
      </c>
      <c r="P188" s="8" t="s">
        <v>107</v>
      </c>
      <c r="Q188" s="53">
        <v>4000</v>
      </c>
      <c r="R188" s="14">
        <v>0</v>
      </c>
      <c r="S188" s="53">
        <f t="shared" si="6"/>
        <v>4000</v>
      </c>
      <c r="T188" s="8" t="s">
        <v>41</v>
      </c>
      <c r="U188" s="33" t="s">
        <v>2225</v>
      </c>
      <c r="V188" s="131" t="s">
        <v>92</v>
      </c>
      <c r="W188" s="210" t="s">
        <v>93</v>
      </c>
      <c r="X188" s="215" t="s">
        <v>50</v>
      </c>
    </row>
    <row r="189" spans="1:24" s="42" customFormat="1" ht="128.25" hidden="1" customHeight="1">
      <c r="A189" s="51" t="s">
        <v>421</v>
      </c>
      <c r="B189" s="51" t="s">
        <v>831</v>
      </c>
      <c r="C189" s="51" t="s">
        <v>857</v>
      </c>
      <c r="D189" s="51" t="s">
        <v>839</v>
      </c>
      <c r="E189" s="51">
        <v>15</v>
      </c>
      <c r="F189" s="12" t="s">
        <v>840</v>
      </c>
      <c r="G189" s="12" t="s">
        <v>45</v>
      </c>
      <c r="H189" s="8" t="s">
        <v>36</v>
      </c>
      <c r="I189" s="12" t="s">
        <v>37</v>
      </c>
      <c r="J189" s="62">
        <v>24</v>
      </c>
      <c r="K189" s="10">
        <v>2020</v>
      </c>
      <c r="L189" s="192"/>
      <c r="M189" s="12">
        <v>1</v>
      </c>
      <c r="N189" s="12">
        <v>1914473</v>
      </c>
      <c r="O189" s="12" t="s">
        <v>891</v>
      </c>
      <c r="P189" s="8" t="s">
        <v>40</v>
      </c>
      <c r="Q189" s="53">
        <v>4000</v>
      </c>
      <c r="R189" s="14">
        <v>0</v>
      </c>
      <c r="S189" s="53">
        <f t="shared" si="6"/>
        <v>4000</v>
      </c>
      <c r="T189" s="8" t="s">
        <v>41</v>
      </c>
      <c r="U189" s="33" t="s">
        <v>2225</v>
      </c>
      <c r="V189" s="131" t="s">
        <v>92</v>
      </c>
      <c r="W189" s="210" t="s">
        <v>93</v>
      </c>
      <c r="X189" s="215" t="s">
        <v>50</v>
      </c>
    </row>
    <row r="190" spans="1:24" s="42" customFormat="1" ht="128.25" hidden="1" customHeight="1">
      <c r="A190" s="51" t="s">
        <v>421</v>
      </c>
      <c r="B190" s="51" t="s">
        <v>831</v>
      </c>
      <c r="C190" s="51" t="s">
        <v>857</v>
      </c>
      <c r="D190" s="51" t="s">
        <v>839</v>
      </c>
      <c r="E190" s="51">
        <v>15</v>
      </c>
      <c r="F190" s="12" t="s">
        <v>840</v>
      </c>
      <c r="G190" s="12" t="s">
        <v>45</v>
      </c>
      <c r="H190" s="8" t="s">
        <v>36</v>
      </c>
      <c r="I190" s="12" t="s">
        <v>37</v>
      </c>
      <c r="J190" s="62">
        <v>24</v>
      </c>
      <c r="K190" s="10">
        <v>2020</v>
      </c>
      <c r="L190" s="192"/>
      <c r="M190" s="12">
        <v>1</v>
      </c>
      <c r="N190" s="12">
        <v>1492049</v>
      </c>
      <c r="O190" s="12" t="s">
        <v>963</v>
      </c>
      <c r="P190" s="8" t="s">
        <v>107</v>
      </c>
      <c r="Q190" s="53">
        <v>4000</v>
      </c>
      <c r="R190" s="14">
        <v>0</v>
      </c>
      <c r="S190" s="53">
        <f t="shared" si="6"/>
        <v>4000</v>
      </c>
      <c r="T190" s="8" t="s">
        <v>41</v>
      </c>
      <c r="U190" s="33" t="s">
        <v>2225</v>
      </c>
      <c r="V190" s="131" t="s">
        <v>92</v>
      </c>
      <c r="W190" s="210" t="s">
        <v>93</v>
      </c>
      <c r="X190" s="215" t="s">
        <v>50</v>
      </c>
    </row>
    <row r="191" spans="1:24" s="42" customFormat="1" ht="128.25" hidden="1" customHeight="1">
      <c r="A191" s="51" t="s">
        <v>421</v>
      </c>
      <c r="B191" s="51" t="s">
        <v>831</v>
      </c>
      <c r="C191" s="51" t="s">
        <v>831</v>
      </c>
      <c r="D191" s="51" t="s">
        <v>839</v>
      </c>
      <c r="E191" s="51">
        <v>15</v>
      </c>
      <c r="F191" s="12" t="s">
        <v>840</v>
      </c>
      <c r="G191" s="12" t="s">
        <v>45</v>
      </c>
      <c r="H191" s="8" t="s">
        <v>36</v>
      </c>
      <c r="I191" s="12" t="s">
        <v>37</v>
      </c>
      <c r="J191" s="62">
        <v>24</v>
      </c>
      <c r="K191" s="10">
        <v>2020</v>
      </c>
      <c r="L191" s="192"/>
      <c r="M191" s="12">
        <v>1</v>
      </c>
      <c r="N191" s="12">
        <v>2089453</v>
      </c>
      <c r="O191" s="12" t="s">
        <v>900</v>
      </c>
      <c r="P191" s="8" t="s">
        <v>40</v>
      </c>
      <c r="Q191" s="53">
        <v>4000</v>
      </c>
      <c r="R191" s="14">
        <v>0</v>
      </c>
      <c r="S191" s="53">
        <f t="shared" si="6"/>
        <v>4000</v>
      </c>
      <c r="T191" s="8" t="s">
        <v>41</v>
      </c>
      <c r="U191" s="33" t="s">
        <v>2225</v>
      </c>
      <c r="V191" s="131" t="s">
        <v>92</v>
      </c>
      <c r="W191" s="210" t="s">
        <v>93</v>
      </c>
      <c r="X191" s="215" t="s">
        <v>50</v>
      </c>
    </row>
    <row r="192" spans="1:24" s="42" customFormat="1" ht="128.25" hidden="1" customHeight="1">
      <c r="A192" s="51" t="s">
        <v>421</v>
      </c>
      <c r="B192" s="51" t="s">
        <v>831</v>
      </c>
      <c r="C192" s="51" t="s">
        <v>857</v>
      </c>
      <c r="D192" s="51" t="s">
        <v>858</v>
      </c>
      <c r="E192" s="51">
        <v>15</v>
      </c>
      <c r="F192" s="12" t="s">
        <v>840</v>
      </c>
      <c r="G192" s="12" t="s">
        <v>45</v>
      </c>
      <c r="H192" s="8" t="s">
        <v>36</v>
      </c>
      <c r="I192" s="12" t="s">
        <v>37</v>
      </c>
      <c r="J192" s="52">
        <v>24</v>
      </c>
      <c r="K192" s="10">
        <v>2020</v>
      </c>
      <c r="L192" s="192"/>
      <c r="M192" s="51">
        <v>1</v>
      </c>
      <c r="N192" s="12">
        <v>2089470</v>
      </c>
      <c r="O192" s="12" t="s">
        <v>859</v>
      </c>
      <c r="P192" s="8" t="s">
        <v>40</v>
      </c>
      <c r="Q192" s="53">
        <v>4000</v>
      </c>
      <c r="R192" s="14">
        <v>0</v>
      </c>
      <c r="S192" s="53">
        <f t="shared" si="6"/>
        <v>4000</v>
      </c>
      <c r="T192" s="8" t="s">
        <v>41</v>
      </c>
      <c r="U192" s="33" t="s">
        <v>2225</v>
      </c>
      <c r="V192" s="131" t="s">
        <v>92</v>
      </c>
      <c r="W192" s="210" t="s">
        <v>93</v>
      </c>
      <c r="X192" s="215" t="s">
        <v>50</v>
      </c>
    </row>
    <row r="193" spans="1:24" s="42" customFormat="1" ht="128.25" hidden="1" customHeight="1">
      <c r="A193" s="51" t="s">
        <v>421</v>
      </c>
      <c r="B193" s="51" t="s">
        <v>831</v>
      </c>
      <c r="C193" s="51" t="s">
        <v>857</v>
      </c>
      <c r="D193" s="51" t="s">
        <v>858</v>
      </c>
      <c r="E193" s="51">
        <v>15</v>
      </c>
      <c r="F193" s="12" t="s">
        <v>840</v>
      </c>
      <c r="G193" s="12" t="s">
        <v>45</v>
      </c>
      <c r="H193" s="8" t="s">
        <v>36</v>
      </c>
      <c r="I193" s="12" t="s">
        <v>37</v>
      </c>
      <c r="J193" s="52">
        <v>24</v>
      </c>
      <c r="K193" s="10">
        <v>2020</v>
      </c>
      <c r="L193" s="192"/>
      <c r="M193" s="51">
        <v>1</v>
      </c>
      <c r="N193" s="12">
        <v>1914473</v>
      </c>
      <c r="O193" s="12" t="s">
        <v>891</v>
      </c>
      <c r="P193" s="8" t="s">
        <v>40</v>
      </c>
      <c r="Q193" s="53">
        <v>4000</v>
      </c>
      <c r="R193" s="14">
        <v>0</v>
      </c>
      <c r="S193" s="53">
        <f t="shared" si="6"/>
        <v>4000</v>
      </c>
      <c r="T193" s="8" t="s">
        <v>41</v>
      </c>
      <c r="U193" s="33" t="s">
        <v>2225</v>
      </c>
      <c r="V193" s="131" t="s">
        <v>92</v>
      </c>
      <c r="W193" s="210" t="s">
        <v>93</v>
      </c>
      <c r="X193" s="215" t="s">
        <v>50</v>
      </c>
    </row>
    <row r="194" spans="1:24" s="42" customFormat="1" ht="128.25" hidden="1" customHeight="1">
      <c r="A194" s="51" t="s">
        <v>421</v>
      </c>
      <c r="B194" s="51" t="s">
        <v>831</v>
      </c>
      <c r="C194" s="51" t="s">
        <v>857</v>
      </c>
      <c r="D194" s="51" t="s">
        <v>858</v>
      </c>
      <c r="E194" s="51">
        <v>15</v>
      </c>
      <c r="F194" s="12" t="s">
        <v>840</v>
      </c>
      <c r="G194" s="12" t="s">
        <v>45</v>
      </c>
      <c r="H194" s="8" t="s">
        <v>36</v>
      </c>
      <c r="I194" s="12" t="s">
        <v>37</v>
      </c>
      <c r="J194" s="52">
        <v>24</v>
      </c>
      <c r="K194" s="10">
        <v>2020</v>
      </c>
      <c r="L194" s="192"/>
      <c r="M194" s="51">
        <v>1</v>
      </c>
      <c r="N194" s="12">
        <v>1491856</v>
      </c>
      <c r="O194" s="12" t="s">
        <v>917</v>
      </c>
      <c r="P194" s="8" t="s">
        <v>107</v>
      </c>
      <c r="Q194" s="53">
        <v>4000</v>
      </c>
      <c r="R194" s="14">
        <v>0</v>
      </c>
      <c r="S194" s="53">
        <f t="shared" si="6"/>
        <v>4000</v>
      </c>
      <c r="T194" s="8" t="s">
        <v>41</v>
      </c>
      <c r="U194" s="33" t="s">
        <v>2225</v>
      </c>
      <c r="V194" s="131" t="s">
        <v>92</v>
      </c>
      <c r="W194" s="210" t="s">
        <v>93</v>
      </c>
      <c r="X194" s="215" t="s">
        <v>50</v>
      </c>
    </row>
    <row r="195" spans="1:24" s="42" customFormat="1" ht="128.25" hidden="1" customHeight="1">
      <c r="A195" s="51" t="s">
        <v>421</v>
      </c>
      <c r="B195" s="51" t="s">
        <v>831</v>
      </c>
      <c r="C195" s="51" t="s">
        <v>857</v>
      </c>
      <c r="D195" s="51" t="s">
        <v>858</v>
      </c>
      <c r="E195" s="51">
        <v>15</v>
      </c>
      <c r="F195" s="12" t="s">
        <v>840</v>
      </c>
      <c r="G195" s="12" t="s">
        <v>45</v>
      </c>
      <c r="H195" s="8" t="s">
        <v>36</v>
      </c>
      <c r="I195" s="12" t="s">
        <v>37</v>
      </c>
      <c r="J195" s="52">
        <v>24</v>
      </c>
      <c r="K195" s="10">
        <v>2020</v>
      </c>
      <c r="L195" s="192"/>
      <c r="M195" s="51">
        <v>1</v>
      </c>
      <c r="N195" s="12">
        <v>1815023</v>
      </c>
      <c r="O195" s="12" t="s">
        <v>871</v>
      </c>
      <c r="P195" s="8" t="s">
        <v>40</v>
      </c>
      <c r="Q195" s="53">
        <v>4000</v>
      </c>
      <c r="R195" s="14">
        <v>0</v>
      </c>
      <c r="S195" s="53">
        <f t="shared" si="6"/>
        <v>4000</v>
      </c>
      <c r="T195" s="8" t="s">
        <v>41</v>
      </c>
      <c r="U195" s="33" t="s">
        <v>2225</v>
      </c>
      <c r="V195" s="131" t="s">
        <v>92</v>
      </c>
      <c r="W195" s="210" t="s">
        <v>93</v>
      </c>
      <c r="X195" s="215" t="s">
        <v>50</v>
      </c>
    </row>
    <row r="196" spans="1:24" s="42" customFormat="1" ht="128.25" hidden="1" customHeight="1">
      <c r="A196" s="51" t="s">
        <v>421</v>
      </c>
      <c r="B196" s="51" t="s">
        <v>831</v>
      </c>
      <c r="C196" s="51" t="s">
        <v>857</v>
      </c>
      <c r="D196" s="51" t="s">
        <v>858</v>
      </c>
      <c r="E196" s="51">
        <v>15</v>
      </c>
      <c r="F196" s="12" t="s">
        <v>840</v>
      </c>
      <c r="G196" s="12" t="s">
        <v>45</v>
      </c>
      <c r="H196" s="8" t="s">
        <v>36</v>
      </c>
      <c r="I196" s="12" t="s">
        <v>37</v>
      </c>
      <c r="J196" s="52">
        <v>24</v>
      </c>
      <c r="K196" s="10">
        <v>2020</v>
      </c>
      <c r="L196" s="192"/>
      <c r="M196" s="51">
        <v>1</v>
      </c>
      <c r="N196" s="12">
        <v>1492049</v>
      </c>
      <c r="O196" s="12" t="s">
        <v>963</v>
      </c>
      <c r="P196" s="8" t="s">
        <v>107</v>
      </c>
      <c r="Q196" s="53">
        <v>4000</v>
      </c>
      <c r="R196" s="14">
        <v>0</v>
      </c>
      <c r="S196" s="53">
        <f t="shared" ref="S196:S259" si="7">(R196+Q196)*M196</f>
        <v>4000</v>
      </c>
      <c r="T196" s="8" t="s">
        <v>41</v>
      </c>
      <c r="U196" s="33" t="s">
        <v>2225</v>
      </c>
      <c r="V196" s="131" t="s">
        <v>92</v>
      </c>
      <c r="W196" s="210" t="s">
        <v>93</v>
      </c>
      <c r="X196" s="215" t="s">
        <v>50</v>
      </c>
    </row>
    <row r="197" spans="1:24" s="42" customFormat="1" ht="128.25" hidden="1" customHeight="1">
      <c r="A197" s="51" t="s">
        <v>421</v>
      </c>
      <c r="B197" s="51" t="s">
        <v>831</v>
      </c>
      <c r="C197" s="51" t="s">
        <v>857</v>
      </c>
      <c r="D197" s="51" t="s">
        <v>858</v>
      </c>
      <c r="E197" s="51">
        <v>15</v>
      </c>
      <c r="F197" s="12" t="s">
        <v>840</v>
      </c>
      <c r="G197" s="12" t="s">
        <v>45</v>
      </c>
      <c r="H197" s="8" t="s">
        <v>36</v>
      </c>
      <c r="I197" s="12" t="s">
        <v>37</v>
      </c>
      <c r="J197" s="52">
        <v>24</v>
      </c>
      <c r="K197" s="10">
        <v>2020</v>
      </c>
      <c r="L197" s="192"/>
      <c r="M197" s="51">
        <v>1</v>
      </c>
      <c r="N197" s="51">
        <v>1579608</v>
      </c>
      <c r="O197" s="51" t="s">
        <v>967</v>
      </c>
      <c r="P197" s="8" t="s">
        <v>40</v>
      </c>
      <c r="Q197" s="53">
        <v>4000</v>
      </c>
      <c r="R197" s="14">
        <v>0</v>
      </c>
      <c r="S197" s="53">
        <f t="shared" si="7"/>
        <v>4000</v>
      </c>
      <c r="T197" s="8" t="s">
        <v>41</v>
      </c>
      <c r="U197" s="33" t="s">
        <v>2225</v>
      </c>
      <c r="V197" s="131" t="s">
        <v>92</v>
      </c>
      <c r="W197" s="210" t="s">
        <v>93</v>
      </c>
      <c r="X197" s="215" t="s">
        <v>50</v>
      </c>
    </row>
    <row r="198" spans="1:24" s="42" customFormat="1" ht="128.25" hidden="1" customHeight="1">
      <c r="A198" s="51" t="s">
        <v>421</v>
      </c>
      <c r="B198" s="51" t="s">
        <v>831</v>
      </c>
      <c r="C198" s="51" t="s">
        <v>831</v>
      </c>
      <c r="D198" s="51" t="s">
        <v>858</v>
      </c>
      <c r="E198" s="51">
        <v>15</v>
      </c>
      <c r="F198" s="12" t="s">
        <v>840</v>
      </c>
      <c r="G198" s="12" t="s">
        <v>45</v>
      </c>
      <c r="H198" s="8" t="s">
        <v>36</v>
      </c>
      <c r="I198" s="12" t="s">
        <v>37</v>
      </c>
      <c r="J198" s="52">
        <v>24</v>
      </c>
      <c r="K198" s="10">
        <v>2020</v>
      </c>
      <c r="L198" s="192"/>
      <c r="M198" s="51">
        <v>1</v>
      </c>
      <c r="N198" s="12">
        <v>1489667</v>
      </c>
      <c r="O198" s="12" t="s">
        <v>978</v>
      </c>
      <c r="P198" s="8" t="s">
        <v>107</v>
      </c>
      <c r="Q198" s="53">
        <v>4000</v>
      </c>
      <c r="R198" s="14">
        <v>0</v>
      </c>
      <c r="S198" s="53">
        <f t="shared" si="7"/>
        <v>4000</v>
      </c>
      <c r="T198" s="8" t="s">
        <v>41</v>
      </c>
      <c r="U198" s="33" t="s">
        <v>2225</v>
      </c>
      <c r="V198" s="131" t="s">
        <v>92</v>
      </c>
      <c r="W198" s="210" t="s">
        <v>93</v>
      </c>
      <c r="X198" s="215" t="s">
        <v>50</v>
      </c>
    </row>
    <row r="199" spans="1:24" s="42" customFormat="1" ht="128.25" hidden="1" customHeight="1">
      <c r="A199" s="51" t="s">
        <v>421</v>
      </c>
      <c r="B199" s="51" t="s">
        <v>831</v>
      </c>
      <c r="C199" s="51" t="s">
        <v>831</v>
      </c>
      <c r="D199" s="51" t="s">
        <v>944</v>
      </c>
      <c r="E199" s="51">
        <v>15</v>
      </c>
      <c r="F199" s="12" t="s">
        <v>840</v>
      </c>
      <c r="G199" s="12" t="s">
        <v>45</v>
      </c>
      <c r="H199" s="8" t="s">
        <v>36</v>
      </c>
      <c r="I199" s="12" t="s">
        <v>37</v>
      </c>
      <c r="J199" s="52">
        <v>24</v>
      </c>
      <c r="K199" s="10">
        <v>2020</v>
      </c>
      <c r="L199" s="192"/>
      <c r="M199" s="12">
        <v>1</v>
      </c>
      <c r="N199" s="12">
        <v>2264106</v>
      </c>
      <c r="O199" s="12" t="s">
        <v>943</v>
      </c>
      <c r="P199" s="8" t="s">
        <v>40</v>
      </c>
      <c r="Q199" s="53">
        <v>4000</v>
      </c>
      <c r="R199" s="14">
        <v>0</v>
      </c>
      <c r="S199" s="14">
        <f t="shared" si="7"/>
        <v>4000</v>
      </c>
      <c r="T199" s="8" t="s">
        <v>41</v>
      </c>
      <c r="U199" s="33" t="s">
        <v>2225</v>
      </c>
      <c r="V199" s="131" t="s">
        <v>92</v>
      </c>
      <c r="W199" s="210" t="s">
        <v>93</v>
      </c>
      <c r="X199" s="215" t="s">
        <v>50</v>
      </c>
    </row>
    <row r="200" spans="1:24" s="42" customFormat="1" ht="128.25" hidden="1" customHeight="1">
      <c r="A200" s="51" t="s">
        <v>421</v>
      </c>
      <c r="B200" s="51" t="s">
        <v>831</v>
      </c>
      <c r="C200" s="51" t="s">
        <v>857</v>
      </c>
      <c r="D200" s="51" t="s">
        <v>860</v>
      </c>
      <c r="E200" s="51">
        <v>15</v>
      </c>
      <c r="F200" s="12" t="s">
        <v>840</v>
      </c>
      <c r="G200" s="12" t="s">
        <v>45</v>
      </c>
      <c r="H200" s="8" t="s">
        <v>36</v>
      </c>
      <c r="I200" s="12" t="s">
        <v>37</v>
      </c>
      <c r="J200" s="52">
        <v>24</v>
      </c>
      <c r="K200" s="10">
        <v>2020</v>
      </c>
      <c r="L200" s="192"/>
      <c r="M200" s="51">
        <v>1</v>
      </c>
      <c r="N200" s="12">
        <v>2089470</v>
      </c>
      <c r="O200" s="12" t="s">
        <v>859</v>
      </c>
      <c r="P200" s="8" t="s">
        <v>40</v>
      </c>
      <c r="Q200" s="53">
        <v>4000</v>
      </c>
      <c r="R200" s="14">
        <v>0</v>
      </c>
      <c r="S200" s="53">
        <f t="shared" si="7"/>
        <v>4000</v>
      </c>
      <c r="T200" s="8" t="s">
        <v>41</v>
      </c>
      <c r="U200" s="33" t="s">
        <v>2225</v>
      </c>
      <c r="V200" s="131" t="s">
        <v>92</v>
      </c>
      <c r="W200" s="210" t="s">
        <v>93</v>
      </c>
      <c r="X200" s="215" t="s">
        <v>50</v>
      </c>
    </row>
    <row r="201" spans="1:24" s="42" customFormat="1" ht="128.25" hidden="1" customHeight="1">
      <c r="A201" s="51" t="s">
        <v>421</v>
      </c>
      <c r="B201" s="51" t="s">
        <v>831</v>
      </c>
      <c r="C201" s="51" t="s">
        <v>857</v>
      </c>
      <c r="D201" s="51" t="s">
        <v>860</v>
      </c>
      <c r="E201" s="51">
        <v>15</v>
      </c>
      <c r="F201" s="12" t="s">
        <v>840</v>
      </c>
      <c r="G201" s="12" t="s">
        <v>45</v>
      </c>
      <c r="H201" s="8" t="s">
        <v>36</v>
      </c>
      <c r="I201" s="12" t="s">
        <v>37</v>
      </c>
      <c r="J201" s="52">
        <v>24</v>
      </c>
      <c r="K201" s="10">
        <v>2020</v>
      </c>
      <c r="L201" s="192"/>
      <c r="M201" s="51">
        <v>1</v>
      </c>
      <c r="N201" s="12">
        <v>1914473</v>
      </c>
      <c r="O201" s="12" t="s">
        <v>891</v>
      </c>
      <c r="P201" s="8" t="s">
        <v>40</v>
      </c>
      <c r="Q201" s="53">
        <v>4000</v>
      </c>
      <c r="R201" s="14">
        <v>0</v>
      </c>
      <c r="S201" s="53">
        <f t="shared" si="7"/>
        <v>4000</v>
      </c>
      <c r="T201" s="8" t="s">
        <v>41</v>
      </c>
      <c r="U201" s="33" t="s">
        <v>2225</v>
      </c>
      <c r="V201" s="131" t="s">
        <v>92</v>
      </c>
      <c r="W201" s="210" t="s">
        <v>93</v>
      </c>
      <c r="X201" s="215" t="s">
        <v>50</v>
      </c>
    </row>
    <row r="202" spans="1:24" s="42" customFormat="1" ht="128.25" hidden="1" customHeight="1">
      <c r="A202" s="51" t="s">
        <v>421</v>
      </c>
      <c r="B202" s="51" t="s">
        <v>831</v>
      </c>
      <c r="C202" s="51" t="s">
        <v>857</v>
      </c>
      <c r="D202" s="51" t="s">
        <v>860</v>
      </c>
      <c r="E202" s="51">
        <v>15</v>
      </c>
      <c r="F202" s="12" t="s">
        <v>840</v>
      </c>
      <c r="G202" s="12" t="s">
        <v>45</v>
      </c>
      <c r="H202" s="8" t="s">
        <v>36</v>
      </c>
      <c r="I202" s="12" t="s">
        <v>37</v>
      </c>
      <c r="J202" s="52">
        <v>24</v>
      </c>
      <c r="K202" s="10">
        <v>2020</v>
      </c>
      <c r="L202" s="192"/>
      <c r="M202" s="51">
        <v>1</v>
      </c>
      <c r="N202" s="12">
        <v>1491856</v>
      </c>
      <c r="O202" s="12" t="s">
        <v>917</v>
      </c>
      <c r="P202" s="8" t="s">
        <v>107</v>
      </c>
      <c r="Q202" s="53">
        <v>4000</v>
      </c>
      <c r="R202" s="14">
        <v>0</v>
      </c>
      <c r="S202" s="53">
        <f t="shared" si="7"/>
        <v>4000</v>
      </c>
      <c r="T202" s="8" t="s">
        <v>41</v>
      </c>
      <c r="U202" s="33" t="s">
        <v>2225</v>
      </c>
      <c r="V202" s="131" t="s">
        <v>92</v>
      </c>
      <c r="W202" s="210" t="s">
        <v>93</v>
      </c>
      <c r="X202" s="215" t="s">
        <v>50</v>
      </c>
    </row>
    <row r="203" spans="1:24" s="42" customFormat="1" ht="128.25" hidden="1" customHeight="1">
      <c r="A203" s="51" t="s">
        <v>421</v>
      </c>
      <c r="B203" s="51" t="s">
        <v>831</v>
      </c>
      <c r="C203" s="51" t="s">
        <v>857</v>
      </c>
      <c r="D203" s="51" t="s">
        <v>860</v>
      </c>
      <c r="E203" s="51">
        <v>15</v>
      </c>
      <c r="F203" s="12" t="s">
        <v>840</v>
      </c>
      <c r="G203" s="12" t="s">
        <v>45</v>
      </c>
      <c r="H203" s="8" t="s">
        <v>36</v>
      </c>
      <c r="I203" s="12" t="s">
        <v>37</v>
      </c>
      <c r="J203" s="52">
        <v>24</v>
      </c>
      <c r="K203" s="10">
        <v>2020</v>
      </c>
      <c r="L203" s="192"/>
      <c r="M203" s="51">
        <v>1</v>
      </c>
      <c r="N203" s="12">
        <v>1815023</v>
      </c>
      <c r="O203" s="12" t="s">
        <v>871</v>
      </c>
      <c r="P203" s="8" t="s">
        <v>40</v>
      </c>
      <c r="Q203" s="53">
        <v>4000</v>
      </c>
      <c r="R203" s="14">
        <v>0</v>
      </c>
      <c r="S203" s="53">
        <f t="shared" si="7"/>
        <v>4000</v>
      </c>
      <c r="T203" s="8" t="s">
        <v>41</v>
      </c>
      <c r="U203" s="33" t="s">
        <v>2225</v>
      </c>
      <c r="V203" s="131" t="s">
        <v>92</v>
      </c>
      <c r="W203" s="210" t="s">
        <v>93</v>
      </c>
      <c r="X203" s="215" t="s">
        <v>50</v>
      </c>
    </row>
    <row r="204" spans="1:24" s="42" customFormat="1" ht="128.25" hidden="1" customHeight="1">
      <c r="A204" s="51" t="s">
        <v>421</v>
      </c>
      <c r="B204" s="51" t="s">
        <v>831</v>
      </c>
      <c r="C204" s="51" t="s">
        <v>857</v>
      </c>
      <c r="D204" s="51" t="s">
        <v>860</v>
      </c>
      <c r="E204" s="51">
        <v>15</v>
      </c>
      <c r="F204" s="12" t="s">
        <v>840</v>
      </c>
      <c r="G204" s="12" t="s">
        <v>45</v>
      </c>
      <c r="H204" s="8" t="s">
        <v>36</v>
      </c>
      <c r="I204" s="12" t="s">
        <v>37</v>
      </c>
      <c r="J204" s="52">
        <v>24</v>
      </c>
      <c r="K204" s="10">
        <v>2020</v>
      </c>
      <c r="L204" s="192"/>
      <c r="M204" s="51">
        <v>1</v>
      </c>
      <c r="N204" s="12">
        <v>1492049</v>
      </c>
      <c r="O204" s="12" t="s">
        <v>963</v>
      </c>
      <c r="P204" s="8" t="s">
        <v>107</v>
      </c>
      <c r="Q204" s="53">
        <v>4000</v>
      </c>
      <c r="R204" s="14">
        <v>0</v>
      </c>
      <c r="S204" s="53">
        <f t="shared" si="7"/>
        <v>4000</v>
      </c>
      <c r="T204" s="8" t="s">
        <v>41</v>
      </c>
      <c r="U204" s="33" t="s">
        <v>2225</v>
      </c>
      <c r="V204" s="131" t="s">
        <v>92</v>
      </c>
      <c r="W204" s="210" t="s">
        <v>93</v>
      </c>
      <c r="X204" s="215" t="s">
        <v>50</v>
      </c>
    </row>
    <row r="205" spans="1:24" s="42" customFormat="1" ht="128.25" hidden="1" customHeight="1">
      <c r="A205" s="51" t="s">
        <v>421</v>
      </c>
      <c r="B205" s="51" t="s">
        <v>831</v>
      </c>
      <c r="C205" s="51" t="s">
        <v>857</v>
      </c>
      <c r="D205" s="51" t="s">
        <v>860</v>
      </c>
      <c r="E205" s="51">
        <v>15</v>
      </c>
      <c r="F205" s="12" t="s">
        <v>840</v>
      </c>
      <c r="G205" s="12" t="s">
        <v>45</v>
      </c>
      <c r="H205" s="8" t="s">
        <v>36</v>
      </c>
      <c r="I205" s="12" t="s">
        <v>37</v>
      </c>
      <c r="J205" s="52">
        <v>24</v>
      </c>
      <c r="K205" s="10">
        <v>2020</v>
      </c>
      <c r="L205" s="192"/>
      <c r="M205" s="51">
        <v>1</v>
      </c>
      <c r="N205" s="51">
        <v>1579608</v>
      </c>
      <c r="O205" s="51" t="s">
        <v>967</v>
      </c>
      <c r="P205" s="8" t="s">
        <v>40</v>
      </c>
      <c r="Q205" s="53">
        <v>4000</v>
      </c>
      <c r="R205" s="14">
        <v>0</v>
      </c>
      <c r="S205" s="53">
        <f t="shared" si="7"/>
        <v>4000</v>
      </c>
      <c r="T205" s="8" t="s">
        <v>41</v>
      </c>
      <c r="U205" s="33" t="s">
        <v>2225</v>
      </c>
      <c r="V205" s="131" t="s">
        <v>92</v>
      </c>
      <c r="W205" s="210" t="s">
        <v>93</v>
      </c>
      <c r="X205" s="215" t="s">
        <v>50</v>
      </c>
    </row>
    <row r="206" spans="1:24" s="42" customFormat="1" ht="128.25" hidden="1" customHeight="1">
      <c r="A206" s="51" t="s">
        <v>421</v>
      </c>
      <c r="B206" s="51" t="s">
        <v>831</v>
      </c>
      <c r="C206" s="51" t="s">
        <v>857</v>
      </c>
      <c r="D206" s="51" t="s">
        <v>858</v>
      </c>
      <c r="E206" s="51">
        <v>15</v>
      </c>
      <c r="F206" s="12" t="s">
        <v>861</v>
      </c>
      <c r="G206" s="12" t="s">
        <v>45</v>
      </c>
      <c r="H206" s="8" t="s">
        <v>36</v>
      </c>
      <c r="I206" s="12" t="s">
        <v>37</v>
      </c>
      <c r="J206" s="52">
        <v>24</v>
      </c>
      <c r="K206" s="10">
        <v>2020</v>
      </c>
      <c r="L206" s="192"/>
      <c r="M206" s="51">
        <v>1</v>
      </c>
      <c r="N206" s="12">
        <v>2089470</v>
      </c>
      <c r="O206" s="12" t="s">
        <v>859</v>
      </c>
      <c r="P206" s="8" t="s">
        <v>40</v>
      </c>
      <c r="Q206" s="53">
        <v>4000</v>
      </c>
      <c r="R206" s="14">
        <v>0</v>
      </c>
      <c r="S206" s="53">
        <f t="shared" si="7"/>
        <v>4000</v>
      </c>
      <c r="T206" s="8" t="s">
        <v>41</v>
      </c>
      <c r="U206" s="33" t="s">
        <v>2225</v>
      </c>
      <c r="V206" s="131" t="s">
        <v>92</v>
      </c>
      <c r="W206" s="210" t="s">
        <v>93</v>
      </c>
      <c r="X206" s="215" t="s">
        <v>50</v>
      </c>
    </row>
    <row r="207" spans="1:24" s="42" customFormat="1" ht="128.25" hidden="1" customHeight="1">
      <c r="A207" s="51" t="s">
        <v>421</v>
      </c>
      <c r="B207" s="51" t="s">
        <v>831</v>
      </c>
      <c r="C207" s="51" t="s">
        <v>857</v>
      </c>
      <c r="D207" s="51" t="s">
        <v>858</v>
      </c>
      <c r="E207" s="51">
        <v>15</v>
      </c>
      <c r="F207" s="12" t="s">
        <v>861</v>
      </c>
      <c r="G207" s="12" t="s">
        <v>45</v>
      </c>
      <c r="H207" s="8" t="s">
        <v>36</v>
      </c>
      <c r="I207" s="12" t="s">
        <v>37</v>
      </c>
      <c r="J207" s="52">
        <v>24</v>
      </c>
      <c r="K207" s="10">
        <v>2020</v>
      </c>
      <c r="L207" s="192"/>
      <c r="M207" s="51">
        <v>1</v>
      </c>
      <c r="N207" s="12">
        <v>1914473</v>
      </c>
      <c r="O207" s="12" t="s">
        <v>891</v>
      </c>
      <c r="P207" s="8" t="s">
        <v>40</v>
      </c>
      <c r="Q207" s="53">
        <v>4000</v>
      </c>
      <c r="R207" s="14">
        <v>0</v>
      </c>
      <c r="S207" s="53">
        <f t="shared" si="7"/>
        <v>4000</v>
      </c>
      <c r="T207" s="8" t="s">
        <v>41</v>
      </c>
      <c r="U207" s="33" t="s">
        <v>2225</v>
      </c>
      <c r="V207" s="131" t="s">
        <v>92</v>
      </c>
      <c r="W207" s="210" t="s">
        <v>93</v>
      </c>
      <c r="X207" s="215" t="s">
        <v>50</v>
      </c>
    </row>
    <row r="208" spans="1:24" s="42" customFormat="1" ht="128.25" hidden="1" customHeight="1">
      <c r="A208" s="51" t="s">
        <v>421</v>
      </c>
      <c r="B208" s="51" t="s">
        <v>831</v>
      </c>
      <c r="C208" s="51" t="s">
        <v>857</v>
      </c>
      <c r="D208" s="51" t="s">
        <v>858</v>
      </c>
      <c r="E208" s="51">
        <v>15</v>
      </c>
      <c r="F208" s="12" t="s">
        <v>861</v>
      </c>
      <c r="G208" s="12" t="s">
        <v>45</v>
      </c>
      <c r="H208" s="8" t="s">
        <v>36</v>
      </c>
      <c r="I208" s="12" t="s">
        <v>37</v>
      </c>
      <c r="J208" s="52">
        <v>24</v>
      </c>
      <c r="K208" s="10">
        <v>2020</v>
      </c>
      <c r="L208" s="192"/>
      <c r="M208" s="51">
        <v>1</v>
      </c>
      <c r="N208" s="12">
        <v>1491856</v>
      </c>
      <c r="O208" s="12" t="s">
        <v>917</v>
      </c>
      <c r="P208" s="8" t="s">
        <v>107</v>
      </c>
      <c r="Q208" s="53">
        <v>4000</v>
      </c>
      <c r="R208" s="14">
        <v>0</v>
      </c>
      <c r="S208" s="53">
        <f t="shared" si="7"/>
        <v>4000</v>
      </c>
      <c r="T208" s="8" t="s">
        <v>41</v>
      </c>
      <c r="U208" s="33" t="s">
        <v>2225</v>
      </c>
      <c r="V208" s="131" t="s">
        <v>92</v>
      </c>
      <c r="W208" s="210" t="s">
        <v>93</v>
      </c>
      <c r="X208" s="215" t="s">
        <v>50</v>
      </c>
    </row>
    <row r="209" spans="1:24" s="42" customFormat="1" ht="128.25" hidden="1" customHeight="1">
      <c r="A209" s="51" t="s">
        <v>421</v>
      </c>
      <c r="B209" s="51" t="s">
        <v>831</v>
      </c>
      <c r="C209" s="51" t="s">
        <v>857</v>
      </c>
      <c r="D209" s="51" t="s">
        <v>858</v>
      </c>
      <c r="E209" s="51">
        <v>15</v>
      </c>
      <c r="F209" s="12" t="s">
        <v>861</v>
      </c>
      <c r="G209" s="12" t="s">
        <v>45</v>
      </c>
      <c r="H209" s="8" t="s">
        <v>36</v>
      </c>
      <c r="I209" s="12" t="s">
        <v>37</v>
      </c>
      <c r="J209" s="52">
        <v>24</v>
      </c>
      <c r="K209" s="10">
        <v>2020</v>
      </c>
      <c r="L209" s="192"/>
      <c r="M209" s="51">
        <v>1</v>
      </c>
      <c r="N209" s="12">
        <v>1815023</v>
      </c>
      <c r="O209" s="12" t="s">
        <v>871</v>
      </c>
      <c r="P209" s="8" t="s">
        <v>40</v>
      </c>
      <c r="Q209" s="53">
        <v>4000</v>
      </c>
      <c r="R209" s="14">
        <v>0</v>
      </c>
      <c r="S209" s="53">
        <f t="shared" si="7"/>
        <v>4000</v>
      </c>
      <c r="T209" s="8" t="s">
        <v>41</v>
      </c>
      <c r="U209" s="33" t="s">
        <v>2225</v>
      </c>
      <c r="V209" s="131" t="s">
        <v>92</v>
      </c>
      <c r="W209" s="210" t="s">
        <v>93</v>
      </c>
      <c r="X209" s="215" t="s">
        <v>50</v>
      </c>
    </row>
    <row r="210" spans="1:24" s="42" customFormat="1" ht="128.25" hidden="1" customHeight="1">
      <c r="A210" s="51" t="s">
        <v>421</v>
      </c>
      <c r="B210" s="51" t="s">
        <v>831</v>
      </c>
      <c r="C210" s="51" t="s">
        <v>857</v>
      </c>
      <c r="D210" s="51" t="s">
        <v>858</v>
      </c>
      <c r="E210" s="51">
        <v>15</v>
      </c>
      <c r="F210" s="12" t="s">
        <v>861</v>
      </c>
      <c r="G210" s="12" t="s">
        <v>45</v>
      </c>
      <c r="H210" s="8" t="s">
        <v>36</v>
      </c>
      <c r="I210" s="12" t="s">
        <v>37</v>
      </c>
      <c r="J210" s="52">
        <v>24</v>
      </c>
      <c r="K210" s="10">
        <v>2020</v>
      </c>
      <c r="L210" s="192"/>
      <c r="M210" s="51">
        <v>1</v>
      </c>
      <c r="N210" s="12">
        <v>1492049</v>
      </c>
      <c r="O210" s="12" t="s">
        <v>963</v>
      </c>
      <c r="P210" s="8" t="s">
        <v>107</v>
      </c>
      <c r="Q210" s="53">
        <v>4000</v>
      </c>
      <c r="R210" s="14">
        <v>0</v>
      </c>
      <c r="S210" s="53">
        <f t="shared" si="7"/>
        <v>4000</v>
      </c>
      <c r="T210" s="8" t="s">
        <v>41</v>
      </c>
      <c r="U210" s="33" t="s">
        <v>2225</v>
      </c>
      <c r="V210" s="131" t="s">
        <v>92</v>
      </c>
      <c r="W210" s="210" t="s">
        <v>93</v>
      </c>
      <c r="X210" s="215" t="s">
        <v>50</v>
      </c>
    </row>
    <row r="211" spans="1:24" s="42" customFormat="1" ht="128.25" hidden="1" customHeight="1">
      <c r="A211" s="51" t="s">
        <v>421</v>
      </c>
      <c r="B211" s="51" t="s">
        <v>831</v>
      </c>
      <c r="C211" s="51" t="s">
        <v>857</v>
      </c>
      <c r="D211" s="51" t="s">
        <v>858</v>
      </c>
      <c r="E211" s="51">
        <v>15</v>
      </c>
      <c r="F211" s="12" t="s">
        <v>861</v>
      </c>
      <c r="G211" s="12" t="s">
        <v>45</v>
      </c>
      <c r="H211" s="8" t="s">
        <v>36</v>
      </c>
      <c r="I211" s="12" t="s">
        <v>37</v>
      </c>
      <c r="J211" s="52">
        <v>24</v>
      </c>
      <c r="K211" s="10">
        <v>2020</v>
      </c>
      <c r="L211" s="192"/>
      <c r="M211" s="51">
        <v>1</v>
      </c>
      <c r="N211" s="51">
        <v>1579608</v>
      </c>
      <c r="O211" s="51" t="s">
        <v>967</v>
      </c>
      <c r="P211" s="8" t="s">
        <v>40</v>
      </c>
      <c r="Q211" s="53">
        <v>4000</v>
      </c>
      <c r="R211" s="14">
        <v>0</v>
      </c>
      <c r="S211" s="53">
        <f t="shared" si="7"/>
        <v>4000</v>
      </c>
      <c r="T211" s="8" t="s">
        <v>41</v>
      </c>
      <c r="U211" s="33" t="s">
        <v>2225</v>
      </c>
      <c r="V211" s="131" t="s">
        <v>92</v>
      </c>
      <c r="W211" s="210" t="s">
        <v>93</v>
      </c>
      <c r="X211" s="215" t="s">
        <v>50</v>
      </c>
    </row>
    <row r="212" spans="1:24" s="42" customFormat="1" ht="128.25" hidden="1" customHeight="1">
      <c r="A212" s="51" t="s">
        <v>421</v>
      </c>
      <c r="B212" s="51" t="s">
        <v>831</v>
      </c>
      <c r="C212" s="51" t="s">
        <v>831</v>
      </c>
      <c r="D212" s="51" t="s">
        <v>954</v>
      </c>
      <c r="E212" s="51">
        <v>15</v>
      </c>
      <c r="F212" s="12" t="s">
        <v>976</v>
      </c>
      <c r="G212" s="12" t="s">
        <v>45</v>
      </c>
      <c r="H212" s="8" t="s">
        <v>36</v>
      </c>
      <c r="I212" s="12" t="s">
        <v>37</v>
      </c>
      <c r="J212" s="62">
        <v>24</v>
      </c>
      <c r="K212" s="10">
        <v>2020</v>
      </c>
      <c r="L212" s="192"/>
      <c r="M212" s="12">
        <v>1</v>
      </c>
      <c r="N212" s="12">
        <v>1810266</v>
      </c>
      <c r="O212" s="12" t="s">
        <v>975</v>
      </c>
      <c r="P212" s="8" t="s">
        <v>40</v>
      </c>
      <c r="Q212" s="64">
        <v>3500</v>
      </c>
      <c r="R212" s="14">
        <v>0</v>
      </c>
      <c r="S212" s="53">
        <f t="shared" si="7"/>
        <v>3500</v>
      </c>
      <c r="T212" s="8" t="s">
        <v>41</v>
      </c>
      <c r="U212" s="33" t="s">
        <v>2225</v>
      </c>
      <c r="V212" s="131" t="s">
        <v>92</v>
      </c>
      <c r="W212" s="210" t="s">
        <v>93</v>
      </c>
      <c r="X212" s="215" t="s">
        <v>50</v>
      </c>
    </row>
    <row r="213" spans="1:24" s="42" customFormat="1" ht="128.25" hidden="1" customHeight="1">
      <c r="A213" s="51" t="s">
        <v>421</v>
      </c>
      <c r="B213" s="51" t="s">
        <v>831</v>
      </c>
      <c r="C213" s="51" t="s">
        <v>831</v>
      </c>
      <c r="D213" s="51" t="s">
        <v>954</v>
      </c>
      <c r="E213" s="51">
        <v>15</v>
      </c>
      <c r="F213" s="12" t="s">
        <v>976</v>
      </c>
      <c r="G213" s="12" t="s">
        <v>45</v>
      </c>
      <c r="H213" s="8" t="s">
        <v>36</v>
      </c>
      <c r="I213" s="12" t="s">
        <v>37</v>
      </c>
      <c r="J213" s="62">
        <v>24</v>
      </c>
      <c r="K213" s="10">
        <v>2020</v>
      </c>
      <c r="L213" s="192"/>
      <c r="M213" s="12">
        <v>1</v>
      </c>
      <c r="N213" s="12">
        <v>1819877</v>
      </c>
      <c r="O213" s="12" t="s">
        <v>997</v>
      </c>
      <c r="P213" s="8" t="s">
        <v>40</v>
      </c>
      <c r="Q213" s="64">
        <v>3500</v>
      </c>
      <c r="R213" s="14">
        <v>0</v>
      </c>
      <c r="S213" s="53">
        <f t="shared" si="7"/>
        <v>3500</v>
      </c>
      <c r="T213" s="8" t="s">
        <v>41</v>
      </c>
      <c r="U213" s="33" t="s">
        <v>2225</v>
      </c>
      <c r="V213" s="131" t="s">
        <v>92</v>
      </c>
      <c r="W213" s="210" t="s">
        <v>93</v>
      </c>
      <c r="X213" s="215" t="s">
        <v>50</v>
      </c>
    </row>
    <row r="214" spans="1:24" ht="128.25" hidden="1" customHeight="1">
      <c r="A214" s="68" t="s">
        <v>421</v>
      </c>
      <c r="B214" s="68" t="s">
        <v>831</v>
      </c>
      <c r="C214" s="68" t="s">
        <v>875</v>
      </c>
      <c r="D214" s="68" t="s">
        <v>876</v>
      </c>
      <c r="E214" s="68">
        <v>20</v>
      </c>
      <c r="F214" s="68" t="s">
        <v>909</v>
      </c>
      <c r="G214" s="27" t="s">
        <v>35</v>
      </c>
      <c r="H214" s="24" t="s">
        <v>36</v>
      </c>
      <c r="I214" s="27" t="s">
        <v>37</v>
      </c>
      <c r="J214" s="69">
        <v>21</v>
      </c>
      <c r="K214" s="10">
        <v>2020</v>
      </c>
      <c r="L214" s="192"/>
      <c r="M214" s="68">
        <v>1</v>
      </c>
      <c r="N214" s="68">
        <v>1568346</v>
      </c>
      <c r="O214" s="68" t="s">
        <v>908</v>
      </c>
      <c r="P214" s="24" t="s">
        <v>107</v>
      </c>
      <c r="Q214" s="70">
        <v>0</v>
      </c>
      <c r="R214" s="28">
        <v>0</v>
      </c>
      <c r="S214" s="70">
        <f t="shared" si="7"/>
        <v>0</v>
      </c>
      <c r="T214" s="24" t="s">
        <v>41</v>
      </c>
      <c r="U214" s="29" t="s">
        <v>2235</v>
      </c>
      <c r="V214" s="262" t="s">
        <v>48</v>
      </c>
      <c r="W214" s="262" t="s">
        <v>72</v>
      </c>
      <c r="X214" s="217"/>
    </row>
    <row r="215" spans="1:24" ht="128.25" hidden="1" customHeight="1">
      <c r="A215" s="68" t="s">
        <v>421</v>
      </c>
      <c r="B215" s="68" t="s">
        <v>831</v>
      </c>
      <c r="C215" s="68" t="s">
        <v>875</v>
      </c>
      <c r="D215" s="68" t="s">
        <v>876</v>
      </c>
      <c r="E215" s="68">
        <v>20</v>
      </c>
      <c r="F215" s="68" t="s">
        <v>909</v>
      </c>
      <c r="G215" s="27" t="s">
        <v>35</v>
      </c>
      <c r="H215" s="24" t="s">
        <v>36</v>
      </c>
      <c r="I215" s="27" t="s">
        <v>37</v>
      </c>
      <c r="J215" s="69">
        <v>21</v>
      </c>
      <c r="K215" s="10">
        <v>2020</v>
      </c>
      <c r="L215" s="192"/>
      <c r="M215" s="68">
        <v>1</v>
      </c>
      <c r="N215" s="68">
        <v>1292870</v>
      </c>
      <c r="O215" s="68" t="s">
        <v>910</v>
      </c>
      <c r="P215" s="24" t="s">
        <v>107</v>
      </c>
      <c r="Q215" s="70">
        <v>0</v>
      </c>
      <c r="R215" s="28">
        <v>0</v>
      </c>
      <c r="S215" s="70">
        <f t="shared" si="7"/>
        <v>0</v>
      </c>
      <c r="T215" s="24" t="s">
        <v>41</v>
      </c>
      <c r="U215" s="29" t="s">
        <v>2235</v>
      </c>
      <c r="V215" s="262" t="s">
        <v>48</v>
      </c>
      <c r="W215" s="262" t="s">
        <v>72</v>
      </c>
      <c r="X215" s="217"/>
    </row>
    <row r="216" spans="1:24" s="42" customFormat="1" ht="128.25" hidden="1" customHeight="1">
      <c r="A216" s="51" t="s">
        <v>421</v>
      </c>
      <c r="B216" s="51" t="s">
        <v>831</v>
      </c>
      <c r="C216" s="51" t="s">
        <v>875</v>
      </c>
      <c r="D216" s="51" t="s">
        <v>876</v>
      </c>
      <c r="E216" s="51">
        <v>20</v>
      </c>
      <c r="F216" s="51" t="s">
        <v>66</v>
      </c>
      <c r="G216" s="12" t="s">
        <v>45</v>
      </c>
      <c r="H216" s="8" t="s">
        <v>36</v>
      </c>
      <c r="I216" s="12" t="s">
        <v>37</v>
      </c>
      <c r="J216" s="52">
        <v>20</v>
      </c>
      <c r="K216" s="10">
        <v>2020</v>
      </c>
      <c r="L216" s="192"/>
      <c r="M216" s="51">
        <v>1</v>
      </c>
      <c r="N216" s="51">
        <v>1822181</v>
      </c>
      <c r="O216" s="51" t="s">
        <v>951</v>
      </c>
      <c r="P216" s="8" t="s">
        <v>40</v>
      </c>
      <c r="Q216" s="53">
        <v>0</v>
      </c>
      <c r="R216" s="14">
        <v>0</v>
      </c>
      <c r="S216" s="53">
        <f t="shared" si="7"/>
        <v>0</v>
      </c>
      <c r="T216" s="8" t="s">
        <v>41</v>
      </c>
      <c r="U216" s="51" t="s">
        <v>2236</v>
      </c>
      <c r="V216" s="131" t="s">
        <v>48</v>
      </c>
      <c r="W216" s="210" t="s">
        <v>69</v>
      </c>
      <c r="X216" s="215" t="s">
        <v>50</v>
      </c>
    </row>
    <row r="217" spans="1:24" s="42" customFormat="1" ht="128.25" hidden="1" customHeight="1">
      <c r="A217" s="51" t="s">
        <v>421</v>
      </c>
      <c r="B217" s="51" t="s">
        <v>831</v>
      </c>
      <c r="C217" s="51" t="s">
        <v>875</v>
      </c>
      <c r="D217" s="51" t="s">
        <v>876</v>
      </c>
      <c r="E217" s="51">
        <v>20</v>
      </c>
      <c r="F217" s="51" t="s">
        <v>66</v>
      </c>
      <c r="G217" s="12" t="s">
        <v>45</v>
      </c>
      <c r="H217" s="8" t="s">
        <v>36</v>
      </c>
      <c r="I217" s="12" t="s">
        <v>37</v>
      </c>
      <c r="J217" s="52">
        <v>20</v>
      </c>
      <c r="K217" s="10">
        <v>2020</v>
      </c>
      <c r="L217" s="192"/>
      <c r="M217" s="51">
        <v>1</v>
      </c>
      <c r="N217" s="51">
        <v>1292870</v>
      </c>
      <c r="O217" s="51" t="s">
        <v>910</v>
      </c>
      <c r="P217" s="8" t="s">
        <v>107</v>
      </c>
      <c r="Q217" s="53">
        <v>0</v>
      </c>
      <c r="R217" s="14">
        <v>0</v>
      </c>
      <c r="S217" s="53">
        <f t="shared" si="7"/>
        <v>0</v>
      </c>
      <c r="T217" s="8" t="s">
        <v>41</v>
      </c>
      <c r="U217" s="51" t="s">
        <v>2236</v>
      </c>
      <c r="V217" s="131" t="s">
        <v>48</v>
      </c>
      <c r="W217" s="210" t="s">
        <v>69</v>
      </c>
      <c r="X217" s="215" t="s">
        <v>50</v>
      </c>
    </row>
    <row r="218" spans="1:24" s="42" customFormat="1" ht="128.25" hidden="1" customHeight="1">
      <c r="A218" s="51" t="s">
        <v>421</v>
      </c>
      <c r="B218" s="51" t="s">
        <v>831</v>
      </c>
      <c r="C218" s="51" t="s">
        <v>875</v>
      </c>
      <c r="D218" s="51" t="s">
        <v>876</v>
      </c>
      <c r="E218" s="51">
        <v>20</v>
      </c>
      <c r="F218" s="51" t="s">
        <v>66</v>
      </c>
      <c r="G218" s="12" t="s">
        <v>45</v>
      </c>
      <c r="H218" s="8" t="s">
        <v>36</v>
      </c>
      <c r="I218" s="12" t="s">
        <v>37</v>
      </c>
      <c r="J218" s="52">
        <v>20</v>
      </c>
      <c r="K218" s="10">
        <v>2020</v>
      </c>
      <c r="L218" s="192"/>
      <c r="M218" s="51">
        <v>1</v>
      </c>
      <c r="N218" s="51">
        <v>1093234</v>
      </c>
      <c r="O218" s="51" t="s">
        <v>990</v>
      </c>
      <c r="P218" s="8" t="s">
        <v>107</v>
      </c>
      <c r="Q218" s="53">
        <v>0</v>
      </c>
      <c r="R218" s="14">
        <v>0</v>
      </c>
      <c r="S218" s="53">
        <f t="shared" si="7"/>
        <v>0</v>
      </c>
      <c r="T218" s="8" t="s">
        <v>41</v>
      </c>
      <c r="U218" s="51" t="s">
        <v>2236</v>
      </c>
      <c r="V218" s="131" t="s">
        <v>48</v>
      </c>
      <c r="W218" s="210" t="s">
        <v>69</v>
      </c>
      <c r="X218" s="215" t="s">
        <v>50</v>
      </c>
    </row>
    <row r="219" spans="1:24" s="42" customFormat="1" ht="128.25" hidden="1" customHeight="1">
      <c r="A219" s="51" t="s">
        <v>421</v>
      </c>
      <c r="B219" s="51" t="s">
        <v>831</v>
      </c>
      <c r="C219" s="51" t="s">
        <v>875</v>
      </c>
      <c r="D219" s="51" t="s">
        <v>876</v>
      </c>
      <c r="E219" s="51">
        <v>20</v>
      </c>
      <c r="F219" s="51" t="s">
        <v>66</v>
      </c>
      <c r="G219" s="12" t="s">
        <v>45</v>
      </c>
      <c r="H219" s="8" t="s">
        <v>36</v>
      </c>
      <c r="I219" s="12" t="s">
        <v>37</v>
      </c>
      <c r="J219" s="52">
        <v>20</v>
      </c>
      <c r="K219" s="10">
        <v>2020</v>
      </c>
      <c r="L219" s="192"/>
      <c r="M219" s="51">
        <v>1</v>
      </c>
      <c r="N219" s="51">
        <v>1568346</v>
      </c>
      <c r="O219" s="51" t="s">
        <v>908</v>
      </c>
      <c r="P219" s="8" t="s">
        <v>107</v>
      </c>
      <c r="Q219" s="53">
        <v>0</v>
      </c>
      <c r="R219" s="14">
        <v>0</v>
      </c>
      <c r="S219" s="53">
        <f t="shared" si="7"/>
        <v>0</v>
      </c>
      <c r="T219" s="8" t="s">
        <v>41</v>
      </c>
      <c r="U219" s="51" t="s">
        <v>2236</v>
      </c>
      <c r="V219" s="131" t="s">
        <v>48</v>
      </c>
      <c r="W219" s="210" t="s">
        <v>69</v>
      </c>
      <c r="X219" s="215" t="s">
        <v>50</v>
      </c>
    </row>
    <row r="220" spans="1:24" ht="128.25" hidden="1" customHeight="1">
      <c r="A220" s="54" t="s">
        <v>421</v>
      </c>
      <c r="B220" s="54" t="s">
        <v>831</v>
      </c>
      <c r="C220" s="54" t="s">
        <v>831</v>
      </c>
      <c r="D220" s="54" t="s">
        <v>901</v>
      </c>
      <c r="E220" s="54">
        <v>15</v>
      </c>
      <c r="F220" s="37" t="s">
        <v>966</v>
      </c>
      <c r="G220" s="37" t="s">
        <v>145</v>
      </c>
      <c r="H220" s="8" t="s">
        <v>36</v>
      </c>
      <c r="I220" s="19" t="s">
        <v>46</v>
      </c>
      <c r="J220" s="65">
        <v>390</v>
      </c>
      <c r="K220" s="10">
        <v>2020</v>
      </c>
      <c r="L220" s="192" t="s">
        <v>610</v>
      </c>
      <c r="M220" s="37">
        <v>1</v>
      </c>
      <c r="N220" s="37">
        <v>1796036</v>
      </c>
      <c r="O220" s="37" t="s">
        <v>965</v>
      </c>
      <c r="P220" s="19" t="s">
        <v>40</v>
      </c>
      <c r="Q220" s="20">
        <v>0</v>
      </c>
      <c r="R220" s="20">
        <v>0</v>
      </c>
      <c r="S220" s="20">
        <f t="shared" si="7"/>
        <v>0</v>
      </c>
      <c r="T220" s="19" t="s">
        <v>145</v>
      </c>
      <c r="U220" s="19"/>
      <c r="V220" s="131" t="s">
        <v>48</v>
      </c>
      <c r="W220" s="216" t="s">
        <v>455</v>
      </c>
      <c r="X220" s="217"/>
    </row>
    <row r="221" spans="1:24" s="42" customFormat="1" ht="128.25" hidden="1" customHeight="1">
      <c r="A221" s="51" t="s">
        <v>421</v>
      </c>
      <c r="B221" s="8" t="s">
        <v>831</v>
      </c>
      <c r="C221" s="8" t="s">
        <v>843</v>
      </c>
      <c r="D221" s="51" t="s">
        <v>848</v>
      </c>
      <c r="E221" s="8">
        <v>15</v>
      </c>
      <c r="F221" s="12" t="s">
        <v>276</v>
      </c>
      <c r="G221" s="8" t="s">
        <v>45</v>
      </c>
      <c r="H221" s="8" t="s">
        <v>36</v>
      </c>
      <c r="I221" s="8" t="s">
        <v>850</v>
      </c>
      <c r="J221" s="9">
        <v>28</v>
      </c>
      <c r="K221" s="10">
        <v>2020</v>
      </c>
      <c r="L221" s="192"/>
      <c r="M221" s="8">
        <v>1</v>
      </c>
      <c r="N221" s="8">
        <v>1491786</v>
      </c>
      <c r="O221" s="8" t="s">
        <v>936</v>
      </c>
      <c r="P221" s="8" t="s">
        <v>107</v>
      </c>
      <c r="Q221" s="14">
        <v>0</v>
      </c>
      <c r="R221" s="14">
        <v>0</v>
      </c>
      <c r="S221" s="14">
        <f t="shared" si="7"/>
        <v>0</v>
      </c>
      <c r="T221" s="8" t="s">
        <v>41</v>
      </c>
      <c r="U221" s="8" t="s">
        <v>2237</v>
      </c>
      <c r="V221" s="131" t="s">
        <v>92</v>
      </c>
      <c r="W221" s="210" t="s">
        <v>93</v>
      </c>
      <c r="X221" s="215" t="s">
        <v>50</v>
      </c>
    </row>
    <row r="222" spans="1:24" s="42" customFormat="1" ht="128.25" hidden="1" customHeight="1">
      <c r="A222" s="51" t="s">
        <v>421</v>
      </c>
      <c r="B222" s="51" t="s">
        <v>831</v>
      </c>
      <c r="C222" s="51" t="s">
        <v>875</v>
      </c>
      <c r="D222" s="51" t="s">
        <v>848</v>
      </c>
      <c r="E222" s="51">
        <v>15</v>
      </c>
      <c r="F222" s="51" t="s">
        <v>407</v>
      </c>
      <c r="G222" s="12" t="s">
        <v>145</v>
      </c>
      <c r="H222" s="8" t="s">
        <v>36</v>
      </c>
      <c r="I222" s="8" t="s">
        <v>46</v>
      </c>
      <c r="J222" s="52">
        <v>360</v>
      </c>
      <c r="K222" s="11">
        <v>2020</v>
      </c>
      <c r="L222" s="192" t="s">
        <v>610</v>
      </c>
      <c r="M222" s="51">
        <v>1</v>
      </c>
      <c r="N222" s="51">
        <v>1632470</v>
      </c>
      <c r="O222" s="51" t="s">
        <v>907</v>
      </c>
      <c r="P222" s="8" t="s">
        <v>40</v>
      </c>
      <c r="Q222" s="14">
        <v>0</v>
      </c>
      <c r="R222" s="14">
        <v>0</v>
      </c>
      <c r="S222" s="14">
        <f t="shared" si="7"/>
        <v>0</v>
      </c>
      <c r="T222" s="51" t="s">
        <v>145</v>
      </c>
      <c r="U222" s="51" t="s">
        <v>995</v>
      </c>
      <c r="V222" s="131" t="s">
        <v>148</v>
      </c>
      <c r="W222" s="221" t="s">
        <v>149</v>
      </c>
      <c r="X222" s="215"/>
    </row>
    <row r="223" spans="1:24" ht="128.25" hidden="1" customHeight="1">
      <c r="A223" s="54" t="s">
        <v>421</v>
      </c>
      <c r="B223" s="19" t="s">
        <v>831</v>
      </c>
      <c r="C223" s="19" t="s">
        <v>843</v>
      </c>
      <c r="D223" s="19" t="s">
        <v>844</v>
      </c>
      <c r="E223" s="19">
        <v>20</v>
      </c>
      <c r="F223" s="19" t="s">
        <v>407</v>
      </c>
      <c r="G223" s="19" t="s">
        <v>145</v>
      </c>
      <c r="H223" s="8" t="s">
        <v>36</v>
      </c>
      <c r="I223" s="19" t="s">
        <v>46</v>
      </c>
      <c r="J223" s="10">
        <v>120</v>
      </c>
      <c r="K223" s="10">
        <v>2020</v>
      </c>
      <c r="L223" s="192" t="s">
        <v>610</v>
      </c>
      <c r="M223" s="19">
        <v>1</v>
      </c>
      <c r="N223" s="37">
        <v>1054009</v>
      </c>
      <c r="O223" s="37" t="s">
        <v>973</v>
      </c>
      <c r="P223" s="19" t="s">
        <v>40</v>
      </c>
      <c r="Q223" s="20">
        <v>0</v>
      </c>
      <c r="R223" s="20">
        <v>0</v>
      </c>
      <c r="S223" s="20">
        <f t="shared" si="7"/>
        <v>0</v>
      </c>
      <c r="T223" s="19" t="s">
        <v>145</v>
      </c>
      <c r="U223" s="19"/>
      <c r="V223" s="131" t="s">
        <v>148</v>
      </c>
      <c r="W223" s="131" t="s">
        <v>149</v>
      </c>
      <c r="X223" s="217"/>
    </row>
    <row r="224" spans="1:24" s="42" customFormat="1" ht="128.25" hidden="1" customHeight="1">
      <c r="A224" s="51" t="s">
        <v>421</v>
      </c>
      <c r="B224" s="8" t="s">
        <v>831</v>
      </c>
      <c r="C224" s="8" t="s">
        <v>843</v>
      </c>
      <c r="D224" s="51" t="s">
        <v>848</v>
      </c>
      <c r="E224" s="8">
        <v>15</v>
      </c>
      <c r="F224" s="8" t="s">
        <v>948</v>
      </c>
      <c r="G224" s="8" t="s">
        <v>45</v>
      </c>
      <c r="H224" s="8" t="s">
        <v>36</v>
      </c>
      <c r="I224" s="8" t="s">
        <v>850</v>
      </c>
      <c r="J224" s="9">
        <v>40</v>
      </c>
      <c r="K224" s="10">
        <v>2020</v>
      </c>
      <c r="L224" s="192"/>
      <c r="M224" s="8">
        <v>1</v>
      </c>
      <c r="N224" s="8">
        <v>1569054</v>
      </c>
      <c r="O224" s="8" t="s">
        <v>949</v>
      </c>
      <c r="P224" s="8" t="s">
        <v>107</v>
      </c>
      <c r="Q224" s="14">
        <v>0</v>
      </c>
      <c r="R224" s="14">
        <v>0</v>
      </c>
      <c r="S224" s="14">
        <f t="shared" si="7"/>
        <v>0</v>
      </c>
      <c r="T224" s="8" t="s">
        <v>41</v>
      </c>
      <c r="U224" s="8" t="s">
        <v>2237</v>
      </c>
      <c r="V224" s="131" t="s">
        <v>148</v>
      </c>
      <c r="W224" s="221" t="s">
        <v>149</v>
      </c>
      <c r="X224" s="215" t="s">
        <v>50</v>
      </c>
    </row>
    <row r="225" spans="1:24" s="42" customFormat="1" ht="128.25" hidden="1" customHeight="1">
      <c r="A225" s="51" t="s">
        <v>421</v>
      </c>
      <c r="B225" s="8" t="s">
        <v>831</v>
      </c>
      <c r="C225" s="8" t="s">
        <v>843</v>
      </c>
      <c r="D225" s="51" t="s">
        <v>848</v>
      </c>
      <c r="E225" s="8">
        <v>15</v>
      </c>
      <c r="F225" s="12" t="s">
        <v>911</v>
      </c>
      <c r="G225" s="8" t="s">
        <v>45</v>
      </c>
      <c r="H225" s="8" t="s">
        <v>310</v>
      </c>
      <c r="I225" s="8" t="s">
        <v>850</v>
      </c>
      <c r="J225" s="9">
        <v>30</v>
      </c>
      <c r="K225" s="10">
        <v>2020</v>
      </c>
      <c r="L225" s="192"/>
      <c r="M225" s="8">
        <v>1</v>
      </c>
      <c r="N225" s="12">
        <v>2264100</v>
      </c>
      <c r="O225" s="12" t="s">
        <v>912</v>
      </c>
      <c r="P225" s="8" t="s">
        <v>40</v>
      </c>
      <c r="Q225" s="14">
        <v>1800</v>
      </c>
      <c r="R225" s="14">
        <v>0</v>
      </c>
      <c r="S225" s="14">
        <f t="shared" si="7"/>
        <v>1800</v>
      </c>
      <c r="T225" s="8" t="s">
        <v>41</v>
      </c>
      <c r="U225" s="33" t="s">
        <v>2238</v>
      </c>
      <c r="V225" s="131" t="s">
        <v>48</v>
      </c>
      <c r="W225" s="210" t="s">
        <v>69</v>
      </c>
      <c r="X225" s="215" t="s">
        <v>50</v>
      </c>
    </row>
    <row r="226" spans="1:24" s="42" customFormat="1" ht="128.25" hidden="1" customHeight="1">
      <c r="A226" s="51" t="s">
        <v>421</v>
      </c>
      <c r="B226" s="8" t="s">
        <v>831</v>
      </c>
      <c r="C226" s="8" t="s">
        <v>843</v>
      </c>
      <c r="D226" s="51" t="s">
        <v>848</v>
      </c>
      <c r="E226" s="8">
        <v>15</v>
      </c>
      <c r="F226" s="12" t="s">
        <v>849</v>
      </c>
      <c r="G226" s="8" t="s">
        <v>45</v>
      </c>
      <c r="H226" s="8" t="s">
        <v>310</v>
      </c>
      <c r="I226" s="8" t="s">
        <v>850</v>
      </c>
      <c r="J226" s="9">
        <v>30</v>
      </c>
      <c r="K226" s="10">
        <v>2020</v>
      </c>
      <c r="L226" s="192"/>
      <c r="M226" s="8">
        <v>1</v>
      </c>
      <c r="N226" s="8">
        <v>232966</v>
      </c>
      <c r="O226" s="8" t="s">
        <v>847</v>
      </c>
      <c r="P226" s="8" t="s">
        <v>107</v>
      </c>
      <c r="Q226" s="14">
        <v>2350</v>
      </c>
      <c r="R226" s="14">
        <v>2000</v>
      </c>
      <c r="S226" s="14">
        <f t="shared" si="7"/>
        <v>4350</v>
      </c>
      <c r="T226" s="8" t="s">
        <v>41</v>
      </c>
      <c r="U226" s="33" t="s">
        <v>2238</v>
      </c>
      <c r="V226" s="131" t="s">
        <v>48</v>
      </c>
      <c r="W226" s="210" t="s">
        <v>69</v>
      </c>
      <c r="X226" s="215" t="s">
        <v>50</v>
      </c>
    </row>
    <row r="227" spans="1:24" ht="128.25" hidden="1" customHeight="1">
      <c r="A227" s="54" t="s">
        <v>421</v>
      </c>
      <c r="B227" s="54" t="s">
        <v>831</v>
      </c>
      <c r="C227" s="54" t="s">
        <v>875</v>
      </c>
      <c r="D227" s="54" t="s">
        <v>848</v>
      </c>
      <c r="E227" s="54">
        <v>15</v>
      </c>
      <c r="F227" s="54" t="s">
        <v>924</v>
      </c>
      <c r="G227" s="37" t="s">
        <v>145</v>
      </c>
      <c r="H227" s="8" t="s">
        <v>36</v>
      </c>
      <c r="I227" s="19" t="s">
        <v>46</v>
      </c>
      <c r="J227" s="67">
        <v>240</v>
      </c>
      <c r="K227" s="10" t="s">
        <v>925</v>
      </c>
      <c r="L227" s="192" t="s">
        <v>632</v>
      </c>
      <c r="M227" s="54">
        <v>1</v>
      </c>
      <c r="N227" s="54">
        <v>1822205</v>
      </c>
      <c r="O227" s="54" t="s">
        <v>923</v>
      </c>
      <c r="P227" s="19" t="s">
        <v>40</v>
      </c>
      <c r="Q227" s="20">
        <v>0</v>
      </c>
      <c r="R227" s="20">
        <v>0</v>
      </c>
      <c r="S227" s="20">
        <f t="shared" si="7"/>
        <v>0</v>
      </c>
      <c r="T227" s="54" t="s">
        <v>145</v>
      </c>
      <c r="U227" s="74" t="s">
        <v>1048</v>
      </c>
      <c r="V227" s="131" t="s">
        <v>235</v>
      </c>
      <c r="W227" s="216" t="s">
        <v>236</v>
      </c>
      <c r="X227" s="217"/>
    </row>
    <row r="228" spans="1:24" ht="128.25" hidden="1" customHeight="1">
      <c r="A228" s="54" t="s">
        <v>421</v>
      </c>
      <c r="B228" s="54" t="s">
        <v>831</v>
      </c>
      <c r="C228" s="54" t="s">
        <v>875</v>
      </c>
      <c r="D228" s="54" t="s">
        <v>897</v>
      </c>
      <c r="E228" s="54">
        <v>20</v>
      </c>
      <c r="F228" s="54" t="s">
        <v>940</v>
      </c>
      <c r="G228" s="37" t="s">
        <v>35</v>
      </c>
      <c r="H228" s="8" t="s">
        <v>36</v>
      </c>
      <c r="I228" s="37" t="s">
        <v>37</v>
      </c>
      <c r="J228" s="67">
        <v>40</v>
      </c>
      <c r="K228" s="10">
        <v>2020</v>
      </c>
      <c r="L228" s="192"/>
      <c r="M228" s="54">
        <v>1</v>
      </c>
      <c r="N228" s="54">
        <v>1093234</v>
      </c>
      <c r="O228" s="54" t="s">
        <v>990</v>
      </c>
      <c r="P228" s="19" t="s">
        <v>107</v>
      </c>
      <c r="Q228" s="66">
        <v>1500</v>
      </c>
      <c r="R228" s="20">
        <v>0</v>
      </c>
      <c r="S228" s="66">
        <f t="shared" si="7"/>
        <v>1500</v>
      </c>
      <c r="T228" s="19" t="s">
        <v>41</v>
      </c>
      <c r="U228" s="54" t="s">
        <v>995</v>
      </c>
      <c r="V228" s="210" t="s">
        <v>48</v>
      </c>
      <c r="W228" s="216" t="s">
        <v>941</v>
      </c>
      <c r="X228" s="217"/>
    </row>
    <row r="229" spans="1:24" ht="128.25" hidden="1" customHeight="1">
      <c r="A229" s="54" t="s">
        <v>421</v>
      </c>
      <c r="B229" s="54" t="s">
        <v>831</v>
      </c>
      <c r="C229" s="54" t="s">
        <v>875</v>
      </c>
      <c r="D229" s="54" t="s">
        <v>897</v>
      </c>
      <c r="E229" s="54">
        <v>20</v>
      </c>
      <c r="F229" s="54" t="s">
        <v>940</v>
      </c>
      <c r="G229" s="37" t="s">
        <v>35</v>
      </c>
      <c r="H229" s="8" t="s">
        <v>36</v>
      </c>
      <c r="I229" s="37" t="s">
        <v>37</v>
      </c>
      <c r="J229" s="67">
        <v>40</v>
      </c>
      <c r="K229" s="10">
        <v>2020</v>
      </c>
      <c r="L229" s="192"/>
      <c r="M229" s="54">
        <v>1</v>
      </c>
      <c r="N229" s="54">
        <v>3006329</v>
      </c>
      <c r="O229" s="54" t="s">
        <v>952</v>
      </c>
      <c r="P229" s="19" t="s">
        <v>40</v>
      </c>
      <c r="Q229" s="66">
        <v>1500</v>
      </c>
      <c r="R229" s="20">
        <v>0</v>
      </c>
      <c r="S229" s="66">
        <f t="shared" si="7"/>
        <v>1500</v>
      </c>
      <c r="T229" s="19" t="s">
        <v>41</v>
      </c>
      <c r="U229" s="54" t="s">
        <v>995</v>
      </c>
      <c r="V229" s="210" t="s">
        <v>48</v>
      </c>
      <c r="W229" s="216" t="s">
        <v>941</v>
      </c>
      <c r="X229" s="217"/>
    </row>
    <row r="230" spans="1:24" ht="128.25" hidden="1" customHeight="1">
      <c r="A230" s="54" t="s">
        <v>421</v>
      </c>
      <c r="B230" s="54" t="s">
        <v>831</v>
      </c>
      <c r="C230" s="54" t="s">
        <v>875</v>
      </c>
      <c r="D230" s="54" t="s">
        <v>897</v>
      </c>
      <c r="E230" s="54">
        <v>20</v>
      </c>
      <c r="F230" s="54" t="s">
        <v>940</v>
      </c>
      <c r="G230" s="37" t="s">
        <v>35</v>
      </c>
      <c r="H230" s="8" t="s">
        <v>36</v>
      </c>
      <c r="I230" s="37" t="s">
        <v>37</v>
      </c>
      <c r="J230" s="67">
        <v>40</v>
      </c>
      <c r="K230" s="10">
        <v>2020</v>
      </c>
      <c r="L230" s="192"/>
      <c r="M230" s="54">
        <v>1</v>
      </c>
      <c r="N230" s="54">
        <v>1821266</v>
      </c>
      <c r="O230" s="54" t="s">
        <v>939</v>
      </c>
      <c r="P230" s="19" t="s">
        <v>40</v>
      </c>
      <c r="Q230" s="66">
        <v>1500</v>
      </c>
      <c r="R230" s="20">
        <v>0</v>
      </c>
      <c r="S230" s="66">
        <f t="shared" si="7"/>
        <v>1500</v>
      </c>
      <c r="T230" s="19" t="s">
        <v>41</v>
      </c>
      <c r="U230" s="54" t="s">
        <v>995</v>
      </c>
      <c r="V230" s="210" t="s">
        <v>48</v>
      </c>
      <c r="W230" s="216" t="s">
        <v>941</v>
      </c>
      <c r="X230" s="217"/>
    </row>
    <row r="231" spans="1:24" ht="128.25" hidden="1" customHeight="1">
      <c r="A231" s="54" t="s">
        <v>421</v>
      </c>
      <c r="B231" s="54" t="s">
        <v>831</v>
      </c>
      <c r="C231" s="54" t="s">
        <v>875</v>
      </c>
      <c r="D231" s="54" t="s">
        <v>897</v>
      </c>
      <c r="E231" s="54">
        <v>20</v>
      </c>
      <c r="F231" s="54" t="s">
        <v>940</v>
      </c>
      <c r="G231" s="37" t="s">
        <v>35</v>
      </c>
      <c r="H231" s="8" t="s">
        <v>36</v>
      </c>
      <c r="I231" s="37" t="s">
        <v>37</v>
      </c>
      <c r="J231" s="67">
        <v>40</v>
      </c>
      <c r="K231" s="10">
        <v>2020</v>
      </c>
      <c r="L231" s="192"/>
      <c r="M231" s="54">
        <v>1</v>
      </c>
      <c r="N231" s="54">
        <v>1568000</v>
      </c>
      <c r="O231" s="54" t="s">
        <v>993</v>
      </c>
      <c r="P231" s="19" t="s">
        <v>107</v>
      </c>
      <c r="Q231" s="66">
        <v>1500</v>
      </c>
      <c r="R231" s="20">
        <v>0</v>
      </c>
      <c r="S231" s="66">
        <f t="shared" si="7"/>
        <v>1500</v>
      </c>
      <c r="T231" s="19" t="s">
        <v>41</v>
      </c>
      <c r="U231" s="54" t="s">
        <v>995</v>
      </c>
      <c r="V231" s="210" t="s">
        <v>48</v>
      </c>
      <c r="W231" s="216" t="s">
        <v>941</v>
      </c>
      <c r="X231" s="217"/>
    </row>
    <row r="232" spans="1:24" ht="128.25" hidden="1" customHeight="1">
      <c r="A232" s="54" t="s">
        <v>421</v>
      </c>
      <c r="B232" s="54" t="s">
        <v>831</v>
      </c>
      <c r="C232" s="54" t="s">
        <v>875</v>
      </c>
      <c r="D232" s="54" t="s">
        <v>848</v>
      </c>
      <c r="E232" s="54">
        <v>15</v>
      </c>
      <c r="F232" s="54" t="s">
        <v>991</v>
      </c>
      <c r="G232" s="37" t="s">
        <v>145</v>
      </c>
      <c r="H232" s="8" t="s">
        <v>36</v>
      </c>
      <c r="I232" s="19" t="s">
        <v>46</v>
      </c>
      <c r="J232" s="67">
        <v>120</v>
      </c>
      <c r="K232" s="10" t="s">
        <v>992</v>
      </c>
      <c r="L232" s="192" t="s">
        <v>759</v>
      </c>
      <c r="M232" s="54">
        <v>1</v>
      </c>
      <c r="N232" s="54">
        <v>1093234</v>
      </c>
      <c r="O232" s="54" t="s">
        <v>990</v>
      </c>
      <c r="P232" s="19" t="s">
        <v>107</v>
      </c>
      <c r="Q232" s="20">
        <v>0</v>
      </c>
      <c r="R232" s="20">
        <v>0</v>
      </c>
      <c r="S232" s="20">
        <f t="shared" si="7"/>
        <v>0</v>
      </c>
      <c r="T232" s="54" t="s">
        <v>145</v>
      </c>
      <c r="U232" s="54" t="s">
        <v>995</v>
      </c>
      <c r="V232" s="131" t="s">
        <v>148</v>
      </c>
      <c r="W232" s="216" t="s">
        <v>931</v>
      </c>
      <c r="X232" s="217"/>
    </row>
    <row r="233" spans="1:24" ht="128.25" hidden="1" customHeight="1">
      <c r="A233" s="54" t="s">
        <v>421</v>
      </c>
      <c r="B233" s="54" t="s">
        <v>831</v>
      </c>
      <c r="C233" s="54" t="s">
        <v>875</v>
      </c>
      <c r="D233" s="54" t="s">
        <v>848</v>
      </c>
      <c r="E233" s="54">
        <v>15</v>
      </c>
      <c r="F233" s="54" t="s">
        <v>991</v>
      </c>
      <c r="G233" s="37" t="s">
        <v>145</v>
      </c>
      <c r="H233" s="8" t="s">
        <v>36</v>
      </c>
      <c r="I233" s="19" t="s">
        <v>46</v>
      </c>
      <c r="J233" s="67">
        <v>120</v>
      </c>
      <c r="K233" s="11" t="s">
        <v>995</v>
      </c>
      <c r="L233" s="192" t="s">
        <v>610</v>
      </c>
      <c r="M233" s="54">
        <v>1</v>
      </c>
      <c r="N233" s="54">
        <v>1568000</v>
      </c>
      <c r="O233" s="54" t="s">
        <v>994</v>
      </c>
      <c r="P233" s="19" t="s">
        <v>107</v>
      </c>
      <c r="Q233" s="20">
        <v>0</v>
      </c>
      <c r="R233" s="20">
        <v>0</v>
      </c>
      <c r="S233" s="20">
        <f t="shared" si="7"/>
        <v>0</v>
      </c>
      <c r="T233" s="54" t="s">
        <v>145</v>
      </c>
      <c r="U233" s="54" t="s">
        <v>995</v>
      </c>
      <c r="V233" s="131" t="s">
        <v>148</v>
      </c>
      <c r="W233" s="216" t="s">
        <v>931</v>
      </c>
      <c r="X233" s="217"/>
    </row>
    <row r="234" spans="1:24" s="42" customFormat="1" ht="128.25" hidden="1" customHeight="1">
      <c r="A234" s="51" t="s">
        <v>421</v>
      </c>
      <c r="B234" s="51" t="s">
        <v>831</v>
      </c>
      <c r="C234" s="51" t="s">
        <v>875</v>
      </c>
      <c r="D234" s="51" t="s">
        <v>876</v>
      </c>
      <c r="E234" s="51">
        <v>20</v>
      </c>
      <c r="F234" s="51" t="s">
        <v>44</v>
      </c>
      <c r="G234" s="12" t="s">
        <v>45</v>
      </c>
      <c r="H234" s="8" t="s">
        <v>36</v>
      </c>
      <c r="I234" s="12" t="s">
        <v>37</v>
      </c>
      <c r="J234" s="52">
        <v>24</v>
      </c>
      <c r="K234" s="10">
        <v>2020</v>
      </c>
      <c r="L234" s="192"/>
      <c r="M234" s="51">
        <v>1</v>
      </c>
      <c r="N234" s="51">
        <v>1489654</v>
      </c>
      <c r="O234" s="51" t="s">
        <v>928</v>
      </c>
      <c r="P234" s="8" t="s">
        <v>107</v>
      </c>
      <c r="Q234" s="53">
        <v>7600</v>
      </c>
      <c r="R234" s="14">
        <v>0</v>
      </c>
      <c r="S234" s="53">
        <f t="shared" si="7"/>
        <v>7600</v>
      </c>
      <c r="T234" s="8" t="s">
        <v>41</v>
      </c>
      <c r="U234" s="33" t="s">
        <v>45</v>
      </c>
      <c r="V234" s="131" t="s">
        <v>48</v>
      </c>
      <c r="W234" s="210" t="s">
        <v>49</v>
      </c>
      <c r="X234" s="215" t="s">
        <v>50</v>
      </c>
    </row>
    <row r="235" spans="1:24" s="42" customFormat="1" ht="128.25" hidden="1" customHeight="1">
      <c r="A235" s="51" t="s">
        <v>421</v>
      </c>
      <c r="B235" s="51" t="s">
        <v>831</v>
      </c>
      <c r="C235" s="51" t="s">
        <v>875</v>
      </c>
      <c r="D235" s="51" t="s">
        <v>876</v>
      </c>
      <c r="E235" s="51">
        <v>20</v>
      </c>
      <c r="F235" s="51" t="s">
        <v>44</v>
      </c>
      <c r="G235" s="12" t="s">
        <v>45</v>
      </c>
      <c r="H235" s="8" t="s">
        <v>36</v>
      </c>
      <c r="I235" s="12" t="s">
        <v>37</v>
      </c>
      <c r="J235" s="52">
        <v>24</v>
      </c>
      <c r="K235" s="10">
        <v>2020</v>
      </c>
      <c r="L235" s="192"/>
      <c r="M235" s="51">
        <v>1</v>
      </c>
      <c r="N235" s="51">
        <v>1489653</v>
      </c>
      <c r="O235" s="51" t="s">
        <v>933</v>
      </c>
      <c r="P235" s="8" t="s">
        <v>107</v>
      </c>
      <c r="Q235" s="53">
        <v>7600</v>
      </c>
      <c r="R235" s="14">
        <v>0</v>
      </c>
      <c r="S235" s="53">
        <f t="shared" si="7"/>
        <v>7600</v>
      </c>
      <c r="T235" s="8" t="s">
        <v>41</v>
      </c>
      <c r="U235" s="33" t="s">
        <v>45</v>
      </c>
      <c r="V235" s="131" t="s">
        <v>48</v>
      </c>
      <c r="W235" s="210" t="s">
        <v>49</v>
      </c>
      <c r="X235" s="215" t="s">
        <v>50</v>
      </c>
    </row>
    <row r="236" spans="1:24" ht="128.25" hidden="1" customHeight="1">
      <c r="A236" s="54" t="s">
        <v>421</v>
      </c>
      <c r="B236" s="19" t="s">
        <v>831</v>
      </c>
      <c r="C236" s="19" t="s">
        <v>843</v>
      </c>
      <c r="D236" s="54" t="s">
        <v>848</v>
      </c>
      <c r="E236" s="19">
        <v>15</v>
      </c>
      <c r="F236" s="37" t="s">
        <v>980</v>
      </c>
      <c r="G236" s="19" t="s">
        <v>35</v>
      </c>
      <c r="H236" s="8" t="s">
        <v>36</v>
      </c>
      <c r="I236" s="19" t="s">
        <v>850</v>
      </c>
      <c r="J236" s="10">
        <v>35</v>
      </c>
      <c r="K236" s="10">
        <v>2020</v>
      </c>
      <c r="L236" s="192"/>
      <c r="M236" s="19">
        <v>1</v>
      </c>
      <c r="N236" s="19">
        <v>1776087</v>
      </c>
      <c r="O236" s="37" t="s">
        <v>981</v>
      </c>
      <c r="P236" s="19" t="s">
        <v>107</v>
      </c>
      <c r="Q236" s="20">
        <v>300</v>
      </c>
      <c r="R236" s="20">
        <v>0</v>
      </c>
      <c r="S236" s="20">
        <f t="shared" si="7"/>
        <v>300</v>
      </c>
      <c r="T236" s="19" t="s">
        <v>41</v>
      </c>
      <c r="U236" s="19"/>
      <c r="V236" s="131" t="s">
        <v>92</v>
      </c>
      <c r="W236" s="216" t="s">
        <v>517</v>
      </c>
      <c r="X236" s="217"/>
    </row>
    <row r="237" spans="1:24" ht="128.25" hidden="1" customHeight="1">
      <c r="A237" s="54" t="s">
        <v>421</v>
      </c>
      <c r="B237" s="19" t="s">
        <v>831</v>
      </c>
      <c r="C237" s="19" t="s">
        <v>843</v>
      </c>
      <c r="D237" s="19" t="s">
        <v>844</v>
      </c>
      <c r="E237" s="19">
        <v>20</v>
      </c>
      <c r="F237" s="19" t="s">
        <v>1003</v>
      </c>
      <c r="G237" s="19" t="s">
        <v>145</v>
      </c>
      <c r="H237" s="8" t="s">
        <v>36</v>
      </c>
      <c r="I237" s="19" t="s">
        <v>46</v>
      </c>
      <c r="J237" s="10">
        <v>240</v>
      </c>
      <c r="K237" s="10">
        <v>2020</v>
      </c>
      <c r="L237" s="192" t="s">
        <v>610</v>
      </c>
      <c r="M237" s="19">
        <v>1</v>
      </c>
      <c r="N237" s="19">
        <v>1489675</v>
      </c>
      <c r="O237" s="19" t="s">
        <v>999</v>
      </c>
      <c r="P237" s="19" t="s">
        <v>40</v>
      </c>
      <c r="Q237" s="20">
        <v>0</v>
      </c>
      <c r="R237" s="20">
        <v>0</v>
      </c>
      <c r="S237" s="20">
        <f t="shared" si="7"/>
        <v>0</v>
      </c>
      <c r="T237" s="19" t="s">
        <v>145</v>
      </c>
      <c r="U237" s="15" t="s">
        <v>2234</v>
      </c>
      <c r="V237" s="131" t="s">
        <v>92</v>
      </c>
      <c r="W237" s="216" t="s">
        <v>517</v>
      </c>
      <c r="X237" s="217"/>
    </row>
    <row r="238" spans="1:24" s="42" customFormat="1" ht="128.25" hidden="1" customHeight="1">
      <c r="A238" s="51" t="s">
        <v>421</v>
      </c>
      <c r="B238" s="51" t="s">
        <v>831</v>
      </c>
      <c r="C238" s="51" t="s">
        <v>875</v>
      </c>
      <c r="D238" s="51" t="s">
        <v>848</v>
      </c>
      <c r="E238" s="51">
        <v>15</v>
      </c>
      <c r="F238" s="51" t="s">
        <v>898</v>
      </c>
      <c r="G238" s="12" t="s">
        <v>45</v>
      </c>
      <c r="H238" s="8" t="s">
        <v>36</v>
      </c>
      <c r="I238" s="12" t="s">
        <v>37</v>
      </c>
      <c r="J238" s="52">
        <v>40</v>
      </c>
      <c r="K238" s="10">
        <v>2020</v>
      </c>
      <c r="L238" s="192"/>
      <c r="M238" s="51">
        <v>1</v>
      </c>
      <c r="N238" s="51">
        <v>1582129</v>
      </c>
      <c r="O238" s="51" t="s">
        <v>896</v>
      </c>
      <c r="P238" s="8" t="s">
        <v>40</v>
      </c>
      <c r="Q238" s="53">
        <v>1500</v>
      </c>
      <c r="R238" s="14">
        <v>0</v>
      </c>
      <c r="S238" s="53">
        <f t="shared" si="7"/>
        <v>1500</v>
      </c>
      <c r="T238" s="8" t="s">
        <v>41</v>
      </c>
      <c r="U238" s="33" t="s">
        <v>45</v>
      </c>
      <c r="V238" s="131" t="s">
        <v>201</v>
      </c>
      <c r="W238" s="131" t="s">
        <v>202</v>
      </c>
      <c r="X238" s="215" t="s">
        <v>50</v>
      </c>
    </row>
    <row r="239" spans="1:24" s="42" customFormat="1" ht="128.25" hidden="1" customHeight="1">
      <c r="A239" s="51" t="s">
        <v>421</v>
      </c>
      <c r="B239" s="51" t="s">
        <v>831</v>
      </c>
      <c r="C239" s="51" t="s">
        <v>875</v>
      </c>
      <c r="D239" s="51" t="s">
        <v>848</v>
      </c>
      <c r="E239" s="51">
        <v>15</v>
      </c>
      <c r="F239" s="51" t="s">
        <v>898</v>
      </c>
      <c r="G239" s="12" t="s">
        <v>45</v>
      </c>
      <c r="H239" s="8" t="s">
        <v>36</v>
      </c>
      <c r="I239" s="12" t="s">
        <v>37</v>
      </c>
      <c r="J239" s="52">
        <v>40</v>
      </c>
      <c r="K239" s="10">
        <v>2020</v>
      </c>
      <c r="L239" s="192"/>
      <c r="M239" s="51">
        <v>1</v>
      </c>
      <c r="N239" s="51">
        <v>3006329</v>
      </c>
      <c r="O239" s="51" t="s">
        <v>952</v>
      </c>
      <c r="P239" s="8" t="s">
        <v>40</v>
      </c>
      <c r="Q239" s="53">
        <v>1500</v>
      </c>
      <c r="R239" s="14">
        <v>0</v>
      </c>
      <c r="S239" s="53">
        <f t="shared" si="7"/>
        <v>1500</v>
      </c>
      <c r="T239" s="8" t="s">
        <v>41</v>
      </c>
      <c r="U239" s="33" t="s">
        <v>45</v>
      </c>
      <c r="V239" s="131" t="s">
        <v>201</v>
      </c>
      <c r="W239" s="131" t="s">
        <v>202</v>
      </c>
      <c r="X239" s="215" t="s">
        <v>50</v>
      </c>
    </row>
    <row r="240" spans="1:24" s="42" customFormat="1" ht="128.25" hidden="1" customHeight="1">
      <c r="A240" s="51" t="s">
        <v>421</v>
      </c>
      <c r="B240" s="51" t="s">
        <v>831</v>
      </c>
      <c r="C240" s="51" t="s">
        <v>875</v>
      </c>
      <c r="D240" s="51" t="s">
        <v>848</v>
      </c>
      <c r="E240" s="51">
        <v>15</v>
      </c>
      <c r="F240" s="51" t="s">
        <v>898</v>
      </c>
      <c r="G240" s="12" t="s">
        <v>45</v>
      </c>
      <c r="H240" s="8" t="s">
        <v>36</v>
      </c>
      <c r="I240" s="12" t="s">
        <v>37</v>
      </c>
      <c r="J240" s="52">
        <v>40</v>
      </c>
      <c r="K240" s="10">
        <v>2020</v>
      </c>
      <c r="L240" s="192"/>
      <c r="M240" s="51">
        <v>1</v>
      </c>
      <c r="N240" s="51">
        <v>1821266</v>
      </c>
      <c r="O240" s="51" t="s">
        <v>939</v>
      </c>
      <c r="P240" s="8" t="s">
        <v>40</v>
      </c>
      <c r="Q240" s="53">
        <v>1500</v>
      </c>
      <c r="R240" s="14">
        <v>0</v>
      </c>
      <c r="S240" s="53">
        <f t="shared" si="7"/>
        <v>1500</v>
      </c>
      <c r="T240" s="8" t="s">
        <v>41</v>
      </c>
      <c r="U240" s="33" t="s">
        <v>45</v>
      </c>
      <c r="V240" s="131" t="s">
        <v>201</v>
      </c>
      <c r="W240" s="131" t="s">
        <v>202</v>
      </c>
      <c r="X240" s="215" t="s">
        <v>50</v>
      </c>
    </row>
    <row r="241" spans="1:24" s="42" customFormat="1" ht="128.25" hidden="1" customHeight="1">
      <c r="A241" s="51" t="s">
        <v>421</v>
      </c>
      <c r="B241" s="51" t="s">
        <v>831</v>
      </c>
      <c r="C241" s="51" t="s">
        <v>875</v>
      </c>
      <c r="D241" s="51" t="s">
        <v>848</v>
      </c>
      <c r="E241" s="51">
        <v>15</v>
      </c>
      <c r="F241" s="51" t="s">
        <v>898</v>
      </c>
      <c r="G241" s="12" t="s">
        <v>45</v>
      </c>
      <c r="H241" s="8" t="s">
        <v>36</v>
      </c>
      <c r="I241" s="12" t="s">
        <v>37</v>
      </c>
      <c r="J241" s="52">
        <v>40</v>
      </c>
      <c r="K241" s="10">
        <v>2020</v>
      </c>
      <c r="L241" s="192"/>
      <c r="M241" s="51">
        <v>1</v>
      </c>
      <c r="N241" s="51">
        <v>1568000</v>
      </c>
      <c r="O241" s="51" t="s">
        <v>993</v>
      </c>
      <c r="P241" s="8" t="s">
        <v>107</v>
      </c>
      <c r="Q241" s="53">
        <v>1500</v>
      </c>
      <c r="R241" s="14">
        <v>0</v>
      </c>
      <c r="S241" s="53">
        <f t="shared" si="7"/>
        <v>1500</v>
      </c>
      <c r="T241" s="8" t="s">
        <v>41</v>
      </c>
      <c r="U241" s="33" t="s">
        <v>45</v>
      </c>
      <c r="V241" s="131" t="s">
        <v>201</v>
      </c>
      <c r="W241" s="131" t="s">
        <v>202</v>
      </c>
      <c r="X241" s="215" t="s">
        <v>50</v>
      </c>
    </row>
    <row r="242" spans="1:24" s="42" customFormat="1" ht="128.25" hidden="1" customHeight="1">
      <c r="A242" s="51" t="s">
        <v>421</v>
      </c>
      <c r="B242" s="51" t="s">
        <v>831</v>
      </c>
      <c r="C242" s="51" t="s">
        <v>875</v>
      </c>
      <c r="D242" s="51" t="s">
        <v>848</v>
      </c>
      <c r="E242" s="51">
        <v>15</v>
      </c>
      <c r="F242" s="51" t="s">
        <v>898</v>
      </c>
      <c r="G242" s="12" t="s">
        <v>45</v>
      </c>
      <c r="H242" s="8" t="s">
        <v>36</v>
      </c>
      <c r="I242" s="12" t="s">
        <v>37</v>
      </c>
      <c r="J242" s="52">
        <v>40</v>
      </c>
      <c r="K242" s="10">
        <v>2020</v>
      </c>
      <c r="L242" s="192"/>
      <c r="M242" s="51">
        <v>1</v>
      </c>
      <c r="N242" s="51">
        <v>1093234</v>
      </c>
      <c r="O242" s="51" t="s">
        <v>990</v>
      </c>
      <c r="P242" s="8" t="s">
        <v>107</v>
      </c>
      <c r="Q242" s="53">
        <v>1500</v>
      </c>
      <c r="R242" s="14">
        <v>0</v>
      </c>
      <c r="S242" s="53">
        <f t="shared" si="7"/>
        <v>1500</v>
      </c>
      <c r="T242" s="8" t="s">
        <v>41</v>
      </c>
      <c r="U242" s="33" t="s">
        <v>45</v>
      </c>
      <c r="V242" s="131" t="s">
        <v>201</v>
      </c>
      <c r="W242" s="131" t="s">
        <v>202</v>
      </c>
      <c r="X242" s="215" t="s">
        <v>50</v>
      </c>
    </row>
    <row r="243" spans="1:24" ht="128.25" hidden="1" customHeight="1">
      <c r="A243" s="54" t="s">
        <v>421</v>
      </c>
      <c r="B243" s="19" t="s">
        <v>831</v>
      </c>
      <c r="C243" s="19" t="s">
        <v>843</v>
      </c>
      <c r="D243" s="54" t="s">
        <v>848</v>
      </c>
      <c r="E243" s="19">
        <v>20</v>
      </c>
      <c r="F243" s="37" t="s">
        <v>868</v>
      </c>
      <c r="G243" s="19" t="s">
        <v>35</v>
      </c>
      <c r="H243" s="8" t="s">
        <v>36</v>
      </c>
      <c r="I243" s="19" t="s">
        <v>850</v>
      </c>
      <c r="J243" s="10">
        <v>40</v>
      </c>
      <c r="K243" s="10">
        <v>2020</v>
      </c>
      <c r="L243" s="192"/>
      <c r="M243" s="19">
        <v>1</v>
      </c>
      <c r="N243" s="37">
        <v>1338595</v>
      </c>
      <c r="O243" s="37" t="s">
        <v>864</v>
      </c>
      <c r="P243" s="19" t="s">
        <v>107</v>
      </c>
      <c r="Q243" s="20">
        <v>0</v>
      </c>
      <c r="R243" s="20">
        <v>0</v>
      </c>
      <c r="S243" s="20">
        <f t="shared" si="7"/>
        <v>0</v>
      </c>
      <c r="T243" s="19" t="s">
        <v>41</v>
      </c>
      <c r="U243" s="19"/>
      <c r="V243" s="131" t="s">
        <v>92</v>
      </c>
      <c r="W243" s="216" t="s">
        <v>517</v>
      </c>
      <c r="X243" s="217"/>
    </row>
    <row r="244" spans="1:24" ht="128.25" hidden="1" customHeight="1">
      <c r="A244" s="54" t="s">
        <v>421</v>
      </c>
      <c r="B244" s="19" t="s">
        <v>831</v>
      </c>
      <c r="C244" s="19" t="s">
        <v>843</v>
      </c>
      <c r="D244" s="54" t="s">
        <v>848</v>
      </c>
      <c r="E244" s="19">
        <v>20</v>
      </c>
      <c r="F244" s="37" t="s">
        <v>868</v>
      </c>
      <c r="G244" s="19" t="s">
        <v>35</v>
      </c>
      <c r="H244" s="8" t="s">
        <v>36</v>
      </c>
      <c r="I244" s="19" t="s">
        <v>850</v>
      </c>
      <c r="J244" s="10">
        <v>40</v>
      </c>
      <c r="K244" s="10">
        <v>2020</v>
      </c>
      <c r="L244" s="192"/>
      <c r="M244" s="19">
        <v>1</v>
      </c>
      <c r="N244" s="19">
        <v>1519445</v>
      </c>
      <c r="O244" s="19" t="s">
        <v>983</v>
      </c>
      <c r="P244" s="19" t="s">
        <v>107</v>
      </c>
      <c r="Q244" s="20">
        <v>0</v>
      </c>
      <c r="R244" s="20">
        <v>0</v>
      </c>
      <c r="S244" s="20">
        <f t="shared" si="7"/>
        <v>0</v>
      </c>
      <c r="T244" s="19" t="s">
        <v>41</v>
      </c>
      <c r="U244" s="19"/>
      <c r="V244" s="131" t="s">
        <v>92</v>
      </c>
      <c r="W244" s="216" t="s">
        <v>517</v>
      </c>
      <c r="X244" s="217"/>
    </row>
    <row r="245" spans="1:24" ht="128.25" hidden="1" customHeight="1">
      <c r="A245" s="54" t="s">
        <v>421</v>
      </c>
      <c r="B245" s="19" t="s">
        <v>831</v>
      </c>
      <c r="C245" s="19" t="s">
        <v>843</v>
      </c>
      <c r="D245" s="54" t="s">
        <v>848</v>
      </c>
      <c r="E245" s="19">
        <v>20</v>
      </c>
      <c r="F245" s="37" t="s">
        <v>868</v>
      </c>
      <c r="G245" s="19" t="s">
        <v>35</v>
      </c>
      <c r="H245" s="8" t="s">
        <v>36</v>
      </c>
      <c r="I245" s="19" t="s">
        <v>850</v>
      </c>
      <c r="J245" s="10">
        <v>40</v>
      </c>
      <c r="K245" s="10">
        <v>2020</v>
      </c>
      <c r="L245" s="192"/>
      <c r="M245" s="19">
        <v>1</v>
      </c>
      <c r="N245" s="37">
        <v>1820153</v>
      </c>
      <c r="O245" s="37" t="s">
        <v>971</v>
      </c>
      <c r="P245" s="19" t="s">
        <v>40</v>
      </c>
      <c r="Q245" s="20">
        <v>0</v>
      </c>
      <c r="R245" s="20">
        <v>0</v>
      </c>
      <c r="S245" s="20">
        <f t="shared" si="7"/>
        <v>0</v>
      </c>
      <c r="T245" s="19" t="s">
        <v>41</v>
      </c>
      <c r="U245" s="19"/>
      <c r="V245" s="131" t="s">
        <v>92</v>
      </c>
      <c r="W245" s="216" t="s">
        <v>517</v>
      </c>
      <c r="X245" s="217"/>
    </row>
    <row r="246" spans="1:24" ht="128.25" hidden="1" customHeight="1">
      <c r="A246" s="54" t="s">
        <v>421</v>
      </c>
      <c r="B246" s="19" t="s">
        <v>831</v>
      </c>
      <c r="C246" s="19" t="s">
        <v>843</v>
      </c>
      <c r="D246" s="54" t="s">
        <v>848</v>
      </c>
      <c r="E246" s="19">
        <v>20</v>
      </c>
      <c r="F246" s="37" t="s">
        <v>868</v>
      </c>
      <c r="G246" s="19" t="s">
        <v>35</v>
      </c>
      <c r="H246" s="8" t="s">
        <v>36</v>
      </c>
      <c r="I246" s="19" t="s">
        <v>850</v>
      </c>
      <c r="J246" s="10">
        <v>40</v>
      </c>
      <c r="K246" s="10">
        <v>2020</v>
      </c>
      <c r="L246" s="192"/>
      <c r="M246" s="19">
        <v>1</v>
      </c>
      <c r="N246" s="37">
        <v>2264100</v>
      </c>
      <c r="O246" s="37" t="s">
        <v>912</v>
      </c>
      <c r="P246" s="19" t="s">
        <v>40</v>
      </c>
      <c r="Q246" s="20">
        <v>0</v>
      </c>
      <c r="R246" s="20">
        <v>0</v>
      </c>
      <c r="S246" s="20">
        <f t="shared" si="7"/>
        <v>0</v>
      </c>
      <c r="T246" s="19" t="s">
        <v>41</v>
      </c>
      <c r="U246" s="19"/>
      <c r="V246" s="131" t="s">
        <v>92</v>
      </c>
      <c r="W246" s="216" t="s">
        <v>517</v>
      </c>
      <c r="X246" s="217"/>
    </row>
    <row r="247" spans="1:24" ht="128.25" hidden="1" customHeight="1">
      <c r="A247" s="54" t="s">
        <v>421</v>
      </c>
      <c r="B247" s="19" t="s">
        <v>831</v>
      </c>
      <c r="C247" s="19" t="s">
        <v>843</v>
      </c>
      <c r="D247" s="54" t="s">
        <v>848</v>
      </c>
      <c r="E247" s="19">
        <v>20</v>
      </c>
      <c r="F247" s="37" t="s">
        <v>868</v>
      </c>
      <c r="G247" s="19" t="s">
        <v>35</v>
      </c>
      <c r="H247" s="8" t="s">
        <v>36</v>
      </c>
      <c r="I247" s="19" t="s">
        <v>850</v>
      </c>
      <c r="J247" s="10">
        <v>40</v>
      </c>
      <c r="K247" s="10">
        <v>2020</v>
      </c>
      <c r="L247" s="192"/>
      <c r="M247" s="19">
        <v>1</v>
      </c>
      <c r="N247" s="54">
        <v>1489675</v>
      </c>
      <c r="O247" s="54" t="s">
        <v>998</v>
      </c>
      <c r="P247" s="19" t="s">
        <v>107</v>
      </c>
      <c r="Q247" s="20">
        <v>0</v>
      </c>
      <c r="R247" s="20">
        <v>0</v>
      </c>
      <c r="S247" s="20">
        <f t="shared" si="7"/>
        <v>0</v>
      </c>
      <c r="T247" s="19" t="s">
        <v>41</v>
      </c>
      <c r="U247" s="19"/>
      <c r="V247" s="131" t="s">
        <v>92</v>
      </c>
      <c r="W247" s="216" t="s">
        <v>517</v>
      </c>
      <c r="X247" s="217"/>
    </row>
    <row r="248" spans="1:24" ht="128.25" hidden="1" customHeight="1">
      <c r="A248" s="54" t="s">
        <v>421</v>
      </c>
      <c r="B248" s="19" t="s">
        <v>853</v>
      </c>
      <c r="C248" s="19" t="s">
        <v>843</v>
      </c>
      <c r="D248" s="54" t="s">
        <v>848</v>
      </c>
      <c r="E248" s="19">
        <v>20</v>
      </c>
      <c r="F248" s="37" t="s">
        <v>868</v>
      </c>
      <c r="G248" s="19" t="s">
        <v>35</v>
      </c>
      <c r="H248" s="8" t="s">
        <v>36</v>
      </c>
      <c r="I248" s="19" t="s">
        <v>850</v>
      </c>
      <c r="J248" s="10">
        <v>40</v>
      </c>
      <c r="K248" s="10">
        <v>2020</v>
      </c>
      <c r="L248" s="192"/>
      <c r="M248" s="19">
        <v>1</v>
      </c>
      <c r="N248" s="37">
        <v>1491786</v>
      </c>
      <c r="O248" s="37" t="s">
        <v>935</v>
      </c>
      <c r="P248" s="19" t="s">
        <v>107</v>
      </c>
      <c r="Q248" s="20">
        <v>0</v>
      </c>
      <c r="R248" s="20">
        <v>0</v>
      </c>
      <c r="S248" s="20">
        <f t="shared" si="7"/>
        <v>0</v>
      </c>
      <c r="T248" s="19" t="s">
        <v>41</v>
      </c>
      <c r="U248" s="19"/>
      <c r="V248" s="131" t="s">
        <v>92</v>
      </c>
      <c r="W248" s="216" t="s">
        <v>517</v>
      </c>
      <c r="X248" s="217"/>
    </row>
    <row r="249" spans="1:24" ht="128.25" hidden="1" customHeight="1">
      <c r="A249" s="54" t="s">
        <v>421</v>
      </c>
      <c r="B249" s="19" t="s">
        <v>831</v>
      </c>
      <c r="C249" s="19" t="s">
        <v>843</v>
      </c>
      <c r="D249" s="54" t="s">
        <v>848</v>
      </c>
      <c r="E249" s="19">
        <v>20</v>
      </c>
      <c r="F249" s="37" t="s">
        <v>868</v>
      </c>
      <c r="G249" s="19" t="s">
        <v>35</v>
      </c>
      <c r="H249" s="8" t="s">
        <v>36</v>
      </c>
      <c r="I249" s="19" t="s">
        <v>850</v>
      </c>
      <c r="J249" s="10">
        <v>40</v>
      </c>
      <c r="K249" s="10">
        <v>2020</v>
      </c>
      <c r="L249" s="192"/>
      <c r="M249" s="19">
        <v>1</v>
      </c>
      <c r="N249" s="37">
        <v>1685781</v>
      </c>
      <c r="O249" s="37" t="s">
        <v>887</v>
      </c>
      <c r="P249" s="19" t="s">
        <v>107</v>
      </c>
      <c r="Q249" s="20">
        <v>0</v>
      </c>
      <c r="R249" s="20">
        <v>0</v>
      </c>
      <c r="S249" s="20">
        <f t="shared" si="7"/>
        <v>0</v>
      </c>
      <c r="T249" s="19" t="s">
        <v>41</v>
      </c>
      <c r="U249" s="19"/>
      <c r="V249" s="131" t="s">
        <v>92</v>
      </c>
      <c r="W249" s="216" t="s">
        <v>517</v>
      </c>
      <c r="X249" s="217"/>
    </row>
    <row r="250" spans="1:24" ht="128.25" hidden="1" customHeight="1">
      <c r="A250" s="54" t="s">
        <v>421</v>
      </c>
      <c r="B250" s="19" t="s">
        <v>831</v>
      </c>
      <c r="C250" s="19" t="s">
        <v>843</v>
      </c>
      <c r="D250" s="54" t="s">
        <v>848</v>
      </c>
      <c r="E250" s="19">
        <v>20</v>
      </c>
      <c r="F250" s="37" t="s">
        <v>868</v>
      </c>
      <c r="G250" s="19" t="s">
        <v>35</v>
      </c>
      <c r="H250" s="8" t="s">
        <v>36</v>
      </c>
      <c r="I250" s="19" t="s">
        <v>850</v>
      </c>
      <c r="J250" s="10">
        <v>40</v>
      </c>
      <c r="K250" s="10">
        <v>2020</v>
      </c>
      <c r="L250" s="192"/>
      <c r="M250" s="19">
        <v>1</v>
      </c>
      <c r="N250" s="37">
        <v>1054009</v>
      </c>
      <c r="O250" s="37" t="s">
        <v>973</v>
      </c>
      <c r="P250" s="19" t="s">
        <v>40</v>
      </c>
      <c r="Q250" s="20">
        <v>0</v>
      </c>
      <c r="R250" s="20">
        <v>0</v>
      </c>
      <c r="S250" s="20">
        <f t="shared" si="7"/>
        <v>0</v>
      </c>
      <c r="T250" s="19" t="s">
        <v>41</v>
      </c>
      <c r="U250" s="19"/>
      <c r="V250" s="131" t="s">
        <v>92</v>
      </c>
      <c r="W250" s="216" t="s">
        <v>517</v>
      </c>
      <c r="X250" s="217"/>
    </row>
    <row r="251" spans="1:24" ht="128.25" hidden="1" customHeight="1">
      <c r="A251" s="54" t="s">
        <v>421</v>
      </c>
      <c r="B251" s="19" t="s">
        <v>831</v>
      </c>
      <c r="C251" s="19" t="s">
        <v>843</v>
      </c>
      <c r="D251" s="54" t="s">
        <v>848</v>
      </c>
      <c r="E251" s="19">
        <v>20</v>
      </c>
      <c r="F251" s="37" t="s">
        <v>868</v>
      </c>
      <c r="G251" s="19" t="s">
        <v>35</v>
      </c>
      <c r="H251" s="8" t="s">
        <v>36</v>
      </c>
      <c r="I251" s="19" t="s">
        <v>850</v>
      </c>
      <c r="J251" s="10">
        <v>40</v>
      </c>
      <c r="K251" s="10">
        <v>2020</v>
      </c>
      <c r="L251" s="192"/>
      <c r="M251" s="19">
        <v>1</v>
      </c>
      <c r="N251" s="19">
        <v>2089513</v>
      </c>
      <c r="O251" s="19" t="s">
        <v>937</v>
      </c>
      <c r="P251" s="19" t="s">
        <v>40</v>
      </c>
      <c r="Q251" s="20">
        <v>0</v>
      </c>
      <c r="R251" s="20">
        <v>0</v>
      </c>
      <c r="S251" s="20">
        <f t="shared" si="7"/>
        <v>0</v>
      </c>
      <c r="T251" s="19" t="s">
        <v>41</v>
      </c>
      <c r="U251" s="19"/>
      <c r="V251" s="131" t="s">
        <v>92</v>
      </c>
      <c r="W251" s="216" t="s">
        <v>517</v>
      </c>
      <c r="X251" s="217"/>
    </row>
    <row r="252" spans="1:24" ht="128.25" hidden="1" customHeight="1">
      <c r="A252" s="54" t="s">
        <v>421</v>
      </c>
      <c r="B252" s="19" t="s">
        <v>831</v>
      </c>
      <c r="C252" s="19" t="s">
        <v>843</v>
      </c>
      <c r="D252" s="54" t="s">
        <v>848</v>
      </c>
      <c r="E252" s="19">
        <v>20</v>
      </c>
      <c r="F252" s="37" t="s">
        <v>868</v>
      </c>
      <c r="G252" s="19" t="s">
        <v>35</v>
      </c>
      <c r="H252" s="8" t="s">
        <v>36</v>
      </c>
      <c r="I252" s="19" t="s">
        <v>850</v>
      </c>
      <c r="J252" s="10">
        <v>40</v>
      </c>
      <c r="K252" s="10">
        <v>2020</v>
      </c>
      <c r="L252" s="192"/>
      <c r="M252" s="19">
        <v>1</v>
      </c>
      <c r="N252" s="19">
        <v>1776087</v>
      </c>
      <c r="O252" s="19" t="s">
        <v>981</v>
      </c>
      <c r="P252" s="19" t="s">
        <v>40</v>
      </c>
      <c r="Q252" s="20">
        <v>0</v>
      </c>
      <c r="R252" s="20">
        <v>0</v>
      </c>
      <c r="S252" s="20">
        <f t="shared" si="7"/>
        <v>0</v>
      </c>
      <c r="T252" s="19" t="s">
        <v>41</v>
      </c>
      <c r="U252" s="19"/>
      <c r="V252" s="131" t="s">
        <v>92</v>
      </c>
      <c r="W252" s="216" t="s">
        <v>517</v>
      </c>
      <c r="X252" s="217"/>
    </row>
    <row r="253" spans="1:24" ht="128.25" hidden="1" customHeight="1">
      <c r="A253" s="54" t="s">
        <v>421</v>
      </c>
      <c r="B253" s="19" t="s">
        <v>831</v>
      </c>
      <c r="C253" s="19" t="s">
        <v>843</v>
      </c>
      <c r="D253" s="19" t="s">
        <v>844</v>
      </c>
      <c r="E253" s="19">
        <v>15</v>
      </c>
      <c r="F253" s="19" t="s">
        <v>920</v>
      </c>
      <c r="G253" s="19" t="s">
        <v>35</v>
      </c>
      <c r="H253" s="8" t="s">
        <v>36</v>
      </c>
      <c r="I253" s="19" t="s">
        <v>37</v>
      </c>
      <c r="J253" s="10">
        <v>20</v>
      </c>
      <c r="K253" s="10">
        <v>2020</v>
      </c>
      <c r="L253" s="192"/>
      <c r="M253" s="19">
        <v>1</v>
      </c>
      <c r="N253" s="19">
        <v>1569054</v>
      </c>
      <c r="O253" s="19" t="s">
        <v>949</v>
      </c>
      <c r="P253" s="19" t="s">
        <v>107</v>
      </c>
      <c r="Q253" s="20">
        <v>1800</v>
      </c>
      <c r="R253" s="20">
        <v>0</v>
      </c>
      <c r="S253" s="20">
        <f t="shared" si="7"/>
        <v>1800</v>
      </c>
      <c r="T253" s="19" t="s">
        <v>41</v>
      </c>
      <c r="U253" s="19"/>
      <c r="V253" s="131" t="s">
        <v>92</v>
      </c>
      <c r="W253" s="216" t="s">
        <v>517</v>
      </c>
      <c r="X253" s="217"/>
    </row>
    <row r="254" spans="1:24" ht="128.25" hidden="1" customHeight="1">
      <c r="A254" s="8" t="s">
        <v>30</v>
      </c>
      <c r="B254" s="8" t="s">
        <v>1557</v>
      </c>
      <c r="C254" s="8" t="s">
        <v>1557</v>
      </c>
      <c r="D254" s="8" t="s">
        <v>1558</v>
      </c>
      <c r="E254" s="8">
        <v>12</v>
      </c>
      <c r="F254" s="8" t="s">
        <v>1559</v>
      </c>
      <c r="G254" s="8" t="s">
        <v>45</v>
      </c>
      <c r="H254" s="8" t="s">
        <v>36</v>
      </c>
      <c r="I254" s="8" t="s">
        <v>37</v>
      </c>
      <c r="J254" s="52">
        <v>16</v>
      </c>
      <c r="K254" s="10">
        <v>2020</v>
      </c>
      <c r="L254" s="192"/>
      <c r="M254" s="8">
        <v>6</v>
      </c>
      <c r="N254" s="12" t="s">
        <v>1560</v>
      </c>
      <c r="O254" s="8" t="s">
        <v>1561</v>
      </c>
      <c r="P254" s="8" t="s">
        <v>1562</v>
      </c>
      <c r="Q254" s="64">
        <v>0</v>
      </c>
      <c r="R254" s="14">
        <v>0</v>
      </c>
      <c r="S254" s="64">
        <f t="shared" si="7"/>
        <v>0</v>
      </c>
      <c r="T254" s="8" t="s">
        <v>41</v>
      </c>
      <c r="U254" s="8" t="s">
        <v>45</v>
      </c>
      <c r="V254" s="131" t="s">
        <v>201</v>
      </c>
      <c r="W254" s="210" t="s">
        <v>207</v>
      </c>
      <c r="X254" s="215" t="s">
        <v>50</v>
      </c>
    </row>
    <row r="255" spans="1:24" ht="128.25" hidden="1" customHeight="1">
      <c r="A255" s="19" t="s">
        <v>30</v>
      </c>
      <c r="B255" s="19" t="s">
        <v>1557</v>
      </c>
      <c r="C255" s="19" t="s">
        <v>1557</v>
      </c>
      <c r="D255" s="19" t="s">
        <v>1563</v>
      </c>
      <c r="E255" s="19">
        <v>15</v>
      </c>
      <c r="F255" s="19" t="s">
        <v>1564</v>
      </c>
      <c r="G255" s="19" t="s">
        <v>35</v>
      </c>
      <c r="H255" s="8" t="s">
        <v>36</v>
      </c>
      <c r="I255" s="19" t="s">
        <v>37</v>
      </c>
      <c r="J255" s="52">
        <v>24</v>
      </c>
      <c r="K255" s="10">
        <v>2020</v>
      </c>
      <c r="L255" s="192"/>
      <c r="M255" s="19">
        <v>3</v>
      </c>
      <c r="N255" s="37" t="s">
        <v>1565</v>
      </c>
      <c r="O255" s="19" t="s">
        <v>1566</v>
      </c>
      <c r="P255" s="19" t="s">
        <v>1562</v>
      </c>
      <c r="Q255" s="20">
        <v>840</v>
      </c>
      <c r="R255" s="20">
        <v>0</v>
      </c>
      <c r="S255" s="20">
        <f t="shared" si="7"/>
        <v>2520</v>
      </c>
      <c r="T255" s="19" t="s">
        <v>41</v>
      </c>
      <c r="U255" s="19" t="s">
        <v>2239</v>
      </c>
      <c r="V255" s="210" t="s">
        <v>148</v>
      </c>
      <c r="W255" s="216" t="s">
        <v>225</v>
      </c>
      <c r="X255" s="217"/>
    </row>
    <row r="256" spans="1:24" ht="128.25" hidden="1" customHeight="1">
      <c r="A256" s="19" t="s">
        <v>30</v>
      </c>
      <c r="B256" s="19" t="s">
        <v>1557</v>
      </c>
      <c r="C256" s="19" t="s">
        <v>1557</v>
      </c>
      <c r="D256" s="19" t="s">
        <v>1567</v>
      </c>
      <c r="E256" s="19">
        <v>12</v>
      </c>
      <c r="F256" s="19" t="s">
        <v>1568</v>
      </c>
      <c r="G256" s="19" t="s">
        <v>145</v>
      </c>
      <c r="H256" s="8" t="s">
        <v>36</v>
      </c>
      <c r="I256" s="19" t="s">
        <v>46</v>
      </c>
      <c r="J256" s="52">
        <v>80</v>
      </c>
      <c r="K256" s="10">
        <v>2020</v>
      </c>
      <c r="L256" s="192" t="s">
        <v>632</v>
      </c>
      <c r="M256" s="19">
        <v>1</v>
      </c>
      <c r="N256" s="37">
        <v>1491402</v>
      </c>
      <c r="O256" s="19" t="s">
        <v>1569</v>
      </c>
      <c r="P256" s="19" t="s">
        <v>1570</v>
      </c>
      <c r="Q256" s="20">
        <v>0</v>
      </c>
      <c r="R256" s="20">
        <v>0</v>
      </c>
      <c r="S256" s="20">
        <f t="shared" si="7"/>
        <v>0</v>
      </c>
      <c r="T256" s="24" t="s">
        <v>145</v>
      </c>
      <c r="U256" s="19"/>
      <c r="V256" s="210" t="s">
        <v>148</v>
      </c>
      <c r="W256" s="216" t="s">
        <v>225</v>
      </c>
      <c r="X256" s="217"/>
    </row>
    <row r="257" spans="1:24" ht="128.25" hidden="1" customHeight="1">
      <c r="A257" s="12" t="s">
        <v>30</v>
      </c>
      <c r="B257" s="12" t="s">
        <v>1557</v>
      </c>
      <c r="C257" s="12" t="s">
        <v>1557</v>
      </c>
      <c r="D257" s="12" t="s">
        <v>1571</v>
      </c>
      <c r="E257" s="12">
        <v>15</v>
      </c>
      <c r="F257" s="12" t="s">
        <v>1572</v>
      </c>
      <c r="G257" s="12" t="s">
        <v>45</v>
      </c>
      <c r="H257" s="8" t="s">
        <v>36</v>
      </c>
      <c r="I257" s="12" t="s">
        <v>37</v>
      </c>
      <c r="J257" s="12">
        <v>20</v>
      </c>
      <c r="K257" s="10">
        <v>2020</v>
      </c>
      <c r="L257" s="192"/>
      <c r="M257" s="12">
        <v>10</v>
      </c>
      <c r="N257" s="12" t="s">
        <v>1573</v>
      </c>
      <c r="O257" s="12" t="s">
        <v>1574</v>
      </c>
      <c r="P257" s="12" t="s">
        <v>1562</v>
      </c>
      <c r="Q257" s="75">
        <v>0</v>
      </c>
      <c r="R257" s="20">
        <v>0</v>
      </c>
      <c r="S257" s="60">
        <f t="shared" si="7"/>
        <v>0</v>
      </c>
      <c r="T257" s="12" t="s">
        <v>41</v>
      </c>
      <c r="U257" s="76" t="s">
        <v>2240</v>
      </c>
      <c r="V257" s="221" t="s">
        <v>866</v>
      </c>
      <c r="W257" s="221" t="s">
        <v>867</v>
      </c>
      <c r="X257" s="215" t="s">
        <v>78</v>
      </c>
    </row>
    <row r="258" spans="1:24" ht="128.25" hidden="1" customHeight="1">
      <c r="A258" s="19" t="s">
        <v>30</v>
      </c>
      <c r="B258" s="19" t="s">
        <v>1557</v>
      </c>
      <c r="C258" s="19" t="s">
        <v>1557</v>
      </c>
      <c r="D258" s="19" t="s">
        <v>1567</v>
      </c>
      <c r="E258" s="19">
        <v>12</v>
      </c>
      <c r="F258" s="19" t="s">
        <v>1575</v>
      </c>
      <c r="G258" s="19" t="s">
        <v>35</v>
      </c>
      <c r="H258" s="8" t="s">
        <v>36</v>
      </c>
      <c r="I258" s="19" t="s">
        <v>46</v>
      </c>
      <c r="J258" s="10">
        <v>80</v>
      </c>
      <c r="K258" s="10">
        <v>2020</v>
      </c>
      <c r="L258" s="192"/>
      <c r="M258" s="19">
        <v>1</v>
      </c>
      <c r="N258" s="37">
        <v>1142278</v>
      </c>
      <c r="O258" s="19" t="s">
        <v>1576</v>
      </c>
      <c r="P258" s="37" t="s">
        <v>611</v>
      </c>
      <c r="Q258" s="75">
        <v>0</v>
      </c>
      <c r="R258" s="20">
        <v>0</v>
      </c>
      <c r="S258" s="20">
        <f t="shared" si="7"/>
        <v>0</v>
      </c>
      <c r="T258" s="19" t="s">
        <v>41</v>
      </c>
      <c r="U258" s="19"/>
      <c r="V258" s="210" t="s">
        <v>148</v>
      </c>
      <c r="W258" s="216" t="s">
        <v>225</v>
      </c>
      <c r="X258" s="217"/>
    </row>
    <row r="259" spans="1:24" s="42" customFormat="1" ht="128.25" hidden="1" customHeight="1">
      <c r="A259" s="8" t="s">
        <v>30</v>
      </c>
      <c r="B259" s="8" t="s">
        <v>1557</v>
      </c>
      <c r="C259" s="8" t="s">
        <v>1557</v>
      </c>
      <c r="D259" s="8" t="s">
        <v>1558</v>
      </c>
      <c r="E259" s="8">
        <v>12</v>
      </c>
      <c r="F259" s="8" t="s">
        <v>1577</v>
      </c>
      <c r="G259" s="8" t="s">
        <v>45</v>
      </c>
      <c r="H259" s="8" t="s">
        <v>36</v>
      </c>
      <c r="I259" s="8" t="s">
        <v>37</v>
      </c>
      <c r="J259" s="9">
        <v>20</v>
      </c>
      <c r="K259" s="10">
        <v>2020</v>
      </c>
      <c r="L259" s="192"/>
      <c r="M259" s="8">
        <v>6</v>
      </c>
      <c r="N259" s="12" t="s">
        <v>1578</v>
      </c>
      <c r="O259" s="8" t="s">
        <v>1561</v>
      </c>
      <c r="P259" s="12" t="s">
        <v>1579</v>
      </c>
      <c r="Q259" s="77">
        <v>0</v>
      </c>
      <c r="R259" s="14">
        <v>0</v>
      </c>
      <c r="S259" s="64">
        <f t="shared" si="7"/>
        <v>0</v>
      </c>
      <c r="T259" s="8" t="s">
        <v>41</v>
      </c>
      <c r="U259" s="40" t="s">
        <v>45</v>
      </c>
      <c r="V259" s="131" t="s">
        <v>201</v>
      </c>
      <c r="W259" s="131" t="s">
        <v>202</v>
      </c>
      <c r="X259" s="215" t="s">
        <v>50</v>
      </c>
    </row>
    <row r="260" spans="1:24" ht="128.25" hidden="1" customHeight="1">
      <c r="A260" s="8" t="s">
        <v>30</v>
      </c>
      <c r="B260" s="8" t="s">
        <v>1557</v>
      </c>
      <c r="C260" s="8" t="s">
        <v>1557</v>
      </c>
      <c r="D260" s="8" t="s">
        <v>1580</v>
      </c>
      <c r="E260" s="8">
        <v>15</v>
      </c>
      <c r="F260" s="8" t="s">
        <v>1581</v>
      </c>
      <c r="G260" s="8" t="s">
        <v>145</v>
      </c>
      <c r="H260" s="8" t="s">
        <v>36</v>
      </c>
      <c r="I260" s="19" t="s">
        <v>46</v>
      </c>
      <c r="J260" s="10">
        <v>120</v>
      </c>
      <c r="K260" s="10">
        <v>2020</v>
      </c>
      <c r="L260" s="192" t="s">
        <v>385</v>
      </c>
      <c r="M260" s="19">
        <v>1</v>
      </c>
      <c r="N260" s="19">
        <v>1479916</v>
      </c>
      <c r="O260" s="19" t="s">
        <v>1582</v>
      </c>
      <c r="P260" s="19" t="s">
        <v>1583</v>
      </c>
      <c r="Q260" s="75">
        <v>0</v>
      </c>
      <c r="R260" s="20">
        <v>0</v>
      </c>
      <c r="S260" s="60">
        <f t="shared" ref="S260:S323" si="8">(R260+Q260)*M260</f>
        <v>0</v>
      </c>
      <c r="T260" s="19" t="s">
        <v>145</v>
      </c>
      <c r="U260" s="19"/>
      <c r="V260" s="131" t="s">
        <v>63</v>
      </c>
      <c r="W260" s="131" t="s">
        <v>64</v>
      </c>
      <c r="X260" s="217"/>
    </row>
    <row r="261" spans="1:24" ht="128.25" hidden="1" customHeight="1">
      <c r="A261" s="8" t="s">
        <v>30</v>
      </c>
      <c r="B261" s="8" t="s">
        <v>1557</v>
      </c>
      <c r="C261" s="8" t="s">
        <v>1557</v>
      </c>
      <c r="D261" s="8" t="s">
        <v>1580</v>
      </c>
      <c r="E261" s="8">
        <v>15</v>
      </c>
      <c r="F261" s="8" t="s">
        <v>1581</v>
      </c>
      <c r="G261" s="8" t="s">
        <v>145</v>
      </c>
      <c r="H261" s="8" t="s">
        <v>36</v>
      </c>
      <c r="I261" s="8" t="s">
        <v>46</v>
      </c>
      <c r="J261" s="9">
        <v>120</v>
      </c>
      <c r="K261" s="10">
        <v>2020</v>
      </c>
      <c r="L261" s="192" t="s">
        <v>610</v>
      </c>
      <c r="M261" s="8">
        <v>1</v>
      </c>
      <c r="N261" s="12" t="s">
        <v>1584</v>
      </c>
      <c r="O261" s="8" t="s">
        <v>1585</v>
      </c>
      <c r="P261" s="8" t="s">
        <v>1586</v>
      </c>
      <c r="Q261" s="14">
        <v>0</v>
      </c>
      <c r="R261" s="14">
        <v>0</v>
      </c>
      <c r="S261" s="14">
        <f t="shared" si="8"/>
        <v>0</v>
      </c>
      <c r="T261" s="8" t="s">
        <v>145</v>
      </c>
      <c r="U261" s="19"/>
      <c r="V261" s="131" t="s">
        <v>63</v>
      </c>
      <c r="W261" s="216" t="s">
        <v>64</v>
      </c>
      <c r="X261" s="217"/>
    </row>
    <row r="262" spans="1:24" ht="128.25" hidden="1" customHeight="1">
      <c r="A262" s="19" t="s">
        <v>30</v>
      </c>
      <c r="B262" s="19" t="s">
        <v>98</v>
      </c>
      <c r="C262" s="19" t="s">
        <v>98</v>
      </c>
      <c r="D262" s="19" t="s">
        <v>99</v>
      </c>
      <c r="E262" s="19">
        <v>15</v>
      </c>
      <c r="F262" s="37" t="s">
        <v>100</v>
      </c>
      <c r="G262" s="19" t="s">
        <v>45</v>
      </c>
      <c r="H262" s="8" t="s">
        <v>36</v>
      </c>
      <c r="I262" s="19" t="s">
        <v>37</v>
      </c>
      <c r="J262" s="67">
        <v>20</v>
      </c>
      <c r="K262" s="10">
        <v>2020</v>
      </c>
      <c r="L262" s="192"/>
      <c r="M262" s="19">
        <v>20</v>
      </c>
      <c r="N262" s="37" t="s">
        <v>54</v>
      </c>
      <c r="O262" s="37" t="s">
        <v>54</v>
      </c>
      <c r="P262" s="19" t="s">
        <v>101</v>
      </c>
      <c r="Q262" s="20">
        <v>1000</v>
      </c>
      <c r="R262" s="20">
        <v>0</v>
      </c>
      <c r="S262" s="20">
        <f t="shared" si="8"/>
        <v>20000</v>
      </c>
      <c r="T262" s="19" t="s">
        <v>41</v>
      </c>
      <c r="U262" s="15" t="s">
        <v>2241</v>
      </c>
      <c r="V262" s="131" t="s">
        <v>42</v>
      </c>
      <c r="W262" s="131" t="s">
        <v>43</v>
      </c>
      <c r="X262" s="215" t="s">
        <v>78</v>
      </c>
    </row>
    <row r="263" spans="1:24" ht="128.25" hidden="1" customHeight="1">
      <c r="A263" s="19" t="s">
        <v>30</v>
      </c>
      <c r="B263" s="19" t="s">
        <v>98</v>
      </c>
      <c r="C263" s="19" t="s">
        <v>102</v>
      </c>
      <c r="D263" s="19" t="s">
        <v>103</v>
      </c>
      <c r="E263" s="19">
        <v>15</v>
      </c>
      <c r="F263" s="37" t="s">
        <v>104</v>
      </c>
      <c r="G263" s="19" t="s">
        <v>35</v>
      </c>
      <c r="H263" s="8" t="s">
        <v>36</v>
      </c>
      <c r="I263" s="19" t="s">
        <v>37</v>
      </c>
      <c r="J263" s="67">
        <v>20</v>
      </c>
      <c r="K263" s="10">
        <v>2020</v>
      </c>
      <c r="L263" s="192"/>
      <c r="M263" s="19">
        <v>1</v>
      </c>
      <c r="N263" s="37">
        <v>3002358</v>
      </c>
      <c r="O263" s="37" t="s">
        <v>105</v>
      </c>
      <c r="P263" s="19" t="s">
        <v>40</v>
      </c>
      <c r="Q263" s="20">
        <v>1500</v>
      </c>
      <c r="R263" s="20">
        <v>0</v>
      </c>
      <c r="S263" s="20">
        <f t="shared" si="8"/>
        <v>1500</v>
      </c>
      <c r="T263" s="19" t="s">
        <v>41</v>
      </c>
      <c r="U263" s="19"/>
      <c r="V263" s="131" t="s">
        <v>42</v>
      </c>
      <c r="W263" s="216" t="s">
        <v>43</v>
      </c>
      <c r="X263" s="217"/>
    </row>
    <row r="264" spans="1:24" ht="128.25" hidden="1" customHeight="1">
      <c r="A264" s="19" t="s">
        <v>30</v>
      </c>
      <c r="B264" s="19" t="s">
        <v>98</v>
      </c>
      <c r="C264" s="19" t="s">
        <v>102</v>
      </c>
      <c r="D264" s="19" t="s">
        <v>103</v>
      </c>
      <c r="E264" s="19">
        <v>15</v>
      </c>
      <c r="F264" s="37" t="s">
        <v>104</v>
      </c>
      <c r="G264" s="19" t="s">
        <v>35</v>
      </c>
      <c r="H264" s="8" t="s">
        <v>36</v>
      </c>
      <c r="I264" s="19" t="s">
        <v>37</v>
      </c>
      <c r="J264" s="67">
        <v>20</v>
      </c>
      <c r="K264" s="10">
        <v>2020</v>
      </c>
      <c r="L264" s="192"/>
      <c r="M264" s="19">
        <v>1</v>
      </c>
      <c r="N264" s="37">
        <v>2448453</v>
      </c>
      <c r="O264" s="37" t="s">
        <v>106</v>
      </c>
      <c r="P264" s="19" t="s">
        <v>107</v>
      </c>
      <c r="Q264" s="20">
        <v>1500</v>
      </c>
      <c r="R264" s="20">
        <v>0</v>
      </c>
      <c r="S264" s="20">
        <f t="shared" si="8"/>
        <v>1500</v>
      </c>
      <c r="T264" s="19" t="s">
        <v>41</v>
      </c>
      <c r="U264" s="19"/>
      <c r="V264" s="131" t="s">
        <v>42</v>
      </c>
      <c r="W264" s="216" t="s">
        <v>43</v>
      </c>
      <c r="X264" s="217"/>
    </row>
    <row r="265" spans="1:24" ht="128.25" hidden="1" customHeight="1">
      <c r="A265" s="19" t="s">
        <v>30</v>
      </c>
      <c r="B265" s="19" t="s">
        <v>98</v>
      </c>
      <c r="C265" s="19" t="s">
        <v>118</v>
      </c>
      <c r="D265" s="19" t="s">
        <v>103</v>
      </c>
      <c r="E265" s="19">
        <v>15</v>
      </c>
      <c r="F265" s="37" t="s">
        <v>104</v>
      </c>
      <c r="G265" s="19" t="s">
        <v>35</v>
      </c>
      <c r="H265" s="8" t="s">
        <v>36</v>
      </c>
      <c r="I265" s="19" t="s">
        <v>37</v>
      </c>
      <c r="J265" s="67">
        <v>20</v>
      </c>
      <c r="K265" s="10">
        <v>2020</v>
      </c>
      <c r="L265" s="192"/>
      <c r="M265" s="19">
        <v>1</v>
      </c>
      <c r="N265" s="37">
        <v>1492184</v>
      </c>
      <c r="O265" s="37" t="s">
        <v>119</v>
      </c>
      <c r="P265" s="19" t="s">
        <v>107</v>
      </c>
      <c r="Q265" s="20">
        <v>1500</v>
      </c>
      <c r="R265" s="20">
        <v>0</v>
      </c>
      <c r="S265" s="20">
        <f t="shared" si="8"/>
        <v>1500</v>
      </c>
      <c r="T265" s="19" t="s">
        <v>41</v>
      </c>
      <c r="U265" s="19"/>
      <c r="V265" s="131" t="s">
        <v>42</v>
      </c>
      <c r="W265" s="216" t="s">
        <v>43</v>
      </c>
      <c r="X265" s="217"/>
    </row>
    <row r="266" spans="1:24" ht="128.25" hidden="1" customHeight="1">
      <c r="A266" s="19" t="s">
        <v>30</v>
      </c>
      <c r="B266" s="19" t="s">
        <v>98</v>
      </c>
      <c r="C266" s="19" t="s">
        <v>118</v>
      </c>
      <c r="D266" s="19" t="s">
        <v>108</v>
      </c>
      <c r="E266" s="19">
        <v>15</v>
      </c>
      <c r="F266" s="37" t="s">
        <v>109</v>
      </c>
      <c r="G266" s="19" t="s">
        <v>35</v>
      </c>
      <c r="H266" s="8" t="s">
        <v>36</v>
      </c>
      <c r="I266" s="19" t="s">
        <v>46</v>
      </c>
      <c r="J266" s="67">
        <v>20</v>
      </c>
      <c r="K266" s="10">
        <v>2020</v>
      </c>
      <c r="L266" s="192"/>
      <c r="M266" s="19">
        <v>1</v>
      </c>
      <c r="N266" s="37">
        <v>1489665</v>
      </c>
      <c r="O266" s="37" t="s">
        <v>120</v>
      </c>
      <c r="P266" s="78" t="s">
        <v>107</v>
      </c>
      <c r="Q266" s="75">
        <v>1000</v>
      </c>
      <c r="R266" s="20">
        <v>0</v>
      </c>
      <c r="S266" s="20">
        <f t="shared" si="8"/>
        <v>1000</v>
      </c>
      <c r="T266" s="19" t="s">
        <v>41</v>
      </c>
      <c r="U266" s="19"/>
      <c r="V266" s="131" t="s">
        <v>42</v>
      </c>
      <c r="W266" s="216" t="s">
        <v>43</v>
      </c>
      <c r="X266" s="217"/>
    </row>
    <row r="267" spans="1:24" ht="128.25" hidden="1" customHeight="1">
      <c r="A267" s="19" t="s">
        <v>30</v>
      </c>
      <c r="B267" s="19" t="s">
        <v>98</v>
      </c>
      <c r="C267" s="19" t="s">
        <v>118</v>
      </c>
      <c r="D267" s="19" t="s">
        <v>108</v>
      </c>
      <c r="E267" s="19">
        <v>15</v>
      </c>
      <c r="F267" s="37" t="s">
        <v>109</v>
      </c>
      <c r="G267" s="19" t="s">
        <v>35</v>
      </c>
      <c r="H267" s="8" t="s">
        <v>36</v>
      </c>
      <c r="I267" s="19" t="s">
        <v>46</v>
      </c>
      <c r="J267" s="67">
        <v>20</v>
      </c>
      <c r="K267" s="10">
        <v>2020</v>
      </c>
      <c r="L267" s="192"/>
      <c r="M267" s="19">
        <v>1</v>
      </c>
      <c r="N267" s="37">
        <v>1489735</v>
      </c>
      <c r="O267" s="37" t="s">
        <v>121</v>
      </c>
      <c r="P267" s="78" t="s">
        <v>107</v>
      </c>
      <c r="Q267" s="75">
        <v>1000</v>
      </c>
      <c r="R267" s="20">
        <v>0</v>
      </c>
      <c r="S267" s="20">
        <f t="shared" si="8"/>
        <v>1000</v>
      </c>
      <c r="T267" s="19" t="s">
        <v>41</v>
      </c>
      <c r="U267" s="19"/>
      <c r="V267" s="131" t="s">
        <v>42</v>
      </c>
      <c r="W267" s="216" t="s">
        <v>43</v>
      </c>
      <c r="X267" s="217"/>
    </row>
    <row r="268" spans="1:24" ht="128.25" hidden="1" customHeight="1">
      <c r="A268" s="19" t="s">
        <v>30</v>
      </c>
      <c r="B268" s="19" t="s">
        <v>98</v>
      </c>
      <c r="C268" s="19" t="s">
        <v>118</v>
      </c>
      <c r="D268" s="19" t="s">
        <v>108</v>
      </c>
      <c r="E268" s="19">
        <v>15</v>
      </c>
      <c r="F268" s="37" t="s">
        <v>109</v>
      </c>
      <c r="G268" s="19" t="s">
        <v>35</v>
      </c>
      <c r="H268" s="8" t="s">
        <v>36</v>
      </c>
      <c r="I268" s="19" t="s">
        <v>46</v>
      </c>
      <c r="J268" s="67">
        <v>20</v>
      </c>
      <c r="K268" s="10">
        <v>2020</v>
      </c>
      <c r="L268" s="192"/>
      <c r="M268" s="19">
        <v>1</v>
      </c>
      <c r="N268" s="37">
        <v>1282672</v>
      </c>
      <c r="O268" s="37" t="s">
        <v>122</v>
      </c>
      <c r="P268" s="78" t="s">
        <v>107</v>
      </c>
      <c r="Q268" s="75">
        <v>1000</v>
      </c>
      <c r="R268" s="20">
        <v>0</v>
      </c>
      <c r="S268" s="20">
        <f t="shared" si="8"/>
        <v>1000</v>
      </c>
      <c r="T268" s="19" t="s">
        <v>41</v>
      </c>
      <c r="U268" s="19"/>
      <c r="V268" s="131" t="s">
        <v>42</v>
      </c>
      <c r="W268" s="216" t="s">
        <v>43</v>
      </c>
      <c r="X268" s="217"/>
    </row>
    <row r="269" spans="1:24" ht="128.25" hidden="1" customHeight="1">
      <c r="A269" s="19" t="s">
        <v>30</v>
      </c>
      <c r="B269" s="19" t="s">
        <v>98</v>
      </c>
      <c r="C269" s="19" t="s">
        <v>102</v>
      </c>
      <c r="D269" s="19" t="s">
        <v>108</v>
      </c>
      <c r="E269" s="19">
        <v>15</v>
      </c>
      <c r="F269" s="37" t="s">
        <v>109</v>
      </c>
      <c r="G269" s="19" t="s">
        <v>35</v>
      </c>
      <c r="H269" s="8" t="s">
        <v>36</v>
      </c>
      <c r="I269" s="19" t="s">
        <v>46</v>
      </c>
      <c r="J269" s="67">
        <v>20</v>
      </c>
      <c r="K269" s="10">
        <v>2020</v>
      </c>
      <c r="L269" s="192"/>
      <c r="M269" s="19">
        <v>1</v>
      </c>
      <c r="N269" s="37">
        <v>1466033</v>
      </c>
      <c r="O269" s="37" t="s">
        <v>110</v>
      </c>
      <c r="P269" s="78" t="s">
        <v>107</v>
      </c>
      <c r="Q269" s="75">
        <v>1000</v>
      </c>
      <c r="R269" s="20">
        <v>0</v>
      </c>
      <c r="S269" s="20">
        <f t="shared" si="8"/>
        <v>1000</v>
      </c>
      <c r="T269" s="19" t="s">
        <v>41</v>
      </c>
      <c r="U269" s="19"/>
      <c r="V269" s="131" t="s">
        <v>42</v>
      </c>
      <c r="W269" s="216" t="s">
        <v>43</v>
      </c>
      <c r="X269" s="217"/>
    </row>
    <row r="270" spans="1:24" ht="128.25" hidden="1" customHeight="1">
      <c r="A270" s="24" t="s">
        <v>30</v>
      </c>
      <c r="B270" s="24" t="s">
        <v>98</v>
      </c>
      <c r="C270" s="24" t="s">
        <v>102</v>
      </c>
      <c r="D270" s="24" t="s">
        <v>108</v>
      </c>
      <c r="E270" s="24">
        <v>15</v>
      </c>
      <c r="F270" s="27" t="s">
        <v>109</v>
      </c>
      <c r="G270" s="24" t="s">
        <v>35</v>
      </c>
      <c r="H270" s="24" t="s">
        <v>36</v>
      </c>
      <c r="I270" s="24" t="s">
        <v>46</v>
      </c>
      <c r="J270" s="69">
        <v>20</v>
      </c>
      <c r="K270" s="10">
        <v>2020</v>
      </c>
      <c r="L270" s="192"/>
      <c r="M270" s="24">
        <v>1</v>
      </c>
      <c r="N270" s="27">
        <v>1302577</v>
      </c>
      <c r="O270" s="27" t="s">
        <v>111</v>
      </c>
      <c r="P270" s="79" t="s">
        <v>107</v>
      </c>
      <c r="Q270" s="80">
        <v>1000</v>
      </c>
      <c r="R270" s="28">
        <v>0</v>
      </c>
      <c r="S270" s="28">
        <f t="shared" si="8"/>
        <v>1000</v>
      </c>
      <c r="T270" s="24" t="s">
        <v>41</v>
      </c>
      <c r="U270" s="31" t="s">
        <v>45</v>
      </c>
      <c r="V270" s="131" t="s">
        <v>42</v>
      </c>
      <c r="W270" s="262" t="s">
        <v>43</v>
      </c>
      <c r="X270" s="217"/>
    </row>
    <row r="271" spans="1:24" ht="128.25" hidden="1" customHeight="1">
      <c r="A271" s="19" t="s">
        <v>30</v>
      </c>
      <c r="B271" s="19" t="s">
        <v>98</v>
      </c>
      <c r="C271" s="19" t="s">
        <v>102</v>
      </c>
      <c r="D271" s="19" t="s">
        <v>103</v>
      </c>
      <c r="E271" s="19">
        <v>15</v>
      </c>
      <c r="F271" s="37" t="s">
        <v>112</v>
      </c>
      <c r="G271" s="19" t="s">
        <v>35</v>
      </c>
      <c r="H271" s="8" t="s">
        <v>36</v>
      </c>
      <c r="I271" s="19" t="s">
        <v>37</v>
      </c>
      <c r="J271" s="67">
        <v>40</v>
      </c>
      <c r="K271" s="10">
        <v>2020</v>
      </c>
      <c r="L271" s="192"/>
      <c r="M271" s="19">
        <v>1</v>
      </c>
      <c r="N271" s="37">
        <v>1091837</v>
      </c>
      <c r="O271" s="37" t="s">
        <v>113</v>
      </c>
      <c r="P271" s="37" t="s">
        <v>114</v>
      </c>
      <c r="Q271" s="75">
        <v>3000</v>
      </c>
      <c r="R271" s="20">
        <v>0</v>
      </c>
      <c r="S271" s="20">
        <f t="shared" si="8"/>
        <v>3000</v>
      </c>
      <c r="T271" s="19" t="s">
        <v>41</v>
      </c>
      <c r="U271" s="19"/>
      <c r="V271" s="131" t="s">
        <v>42</v>
      </c>
      <c r="W271" s="216" t="s">
        <v>43</v>
      </c>
      <c r="X271" s="217"/>
    </row>
    <row r="272" spans="1:24" ht="128.25" hidden="1" customHeight="1">
      <c r="A272" s="19" t="s">
        <v>30</v>
      </c>
      <c r="B272" s="19" t="s">
        <v>98</v>
      </c>
      <c r="C272" s="19" t="s">
        <v>118</v>
      </c>
      <c r="D272" s="19" t="s">
        <v>103</v>
      </c>
      <c r="E272" s="19">
        <v>15</v>
      </c>
      <c r="F272" s="37" t="s">
        <v>112</v>
      </c>
      <c r="G272" s="19" t="s">
        <v>35</v>
      </c>
      <c r="H272" s="8" t="s">
        <v>36</v>
      </c>
      <c r="I272" s="19" t="s">
        <v>37</v>
      </c>
      <c r="J272" s="67">
        <v>40</v>
      </c>
      <c r="K272" s="10">
        <v>2020</v>
      </c>
      <c r="L272" s="192"/>
      <c r="M272" s="19">
        <v>1</v>
      </c>
      <c r="N272" s="37">
        <v>6236152</v>
      </c>
      <c r="O272" s="37" t="s">
        <v>123</v>
      </c>
      <c r="P272" s="37" t="s">
        <v>114</v>
      </c>
      <c r="Q272" s="75">
        <v>3000</v>
      </c>
      <c r="R272" s="20">
        <v>0</v>
      </c>
      <c r="S272" s="20">
        <f t="shared" si="8"/>
        <v>3000</v>
      </c>
      <c r="T272" s="19" t="s">
        <v>41</v>
      </c>
      <c r="U272" s="19"/>
      <c r="V272" s="131" t="s">
        <v>42</v>
      </c>
      <c r="W272" s="216" t="s">
        <v>43</v>
      </c>
      <c r="X272" s="217"/>
    </row>
    <row r="273" spans="1:24" ht="128.25" hidden="1" customHeight="1">
      <c r="A273" s="19" t="s">
        <v>30</v>
      </c>
      <c r="B273" s="19" t="s">
        <v>98</v>
      </c>
      <c r="C273" s="19" t="s">
        <v>118</v>
      </c>
      <c r="D273" s="19" t="s">
        <v>103</v>
      </c>
      <c r="E273" s="19">
        <v>15</v>
      </c>
      <c r="F273" s="37" t="s">
        <v>112</v>
      </c>
      <c r="G273" s="19" t="s">
        <v>35</v>
      </c>
      <c r="H273" s="8" t="s">
        <v>36</v>
      </c>
      <c r="I273" s="19" t="s">
        <v>37</v>
      </c>
      <c r="J273" s="67">
        <v>40</v>
      </c>
      <c r="K273" s="10">
        <v>2020</v>
      </c>
      <c r="L273" s="192"/>
      <c r="M273" s="19">
        <v>1</v>
      </c>
      <c r="N273" s="37">
        <v>1282672</v>
      </c>
      <c r="O273" s="37" t="s">
        <v>122</v>
      </c>
      <c r="P273" s="37" t="s">
        <v>107</v>
      </c>
      <c r="Q273" s="75">
        <v>3000</v>
      </c>
      <c r="R273" s="20">
        <v>0</v>
      </c>
      <c r="S273" s="20">
        <f t="shared" si="8"/>
        <v>3000</v>
      </c>
      <c r="T273" s="19" t="s">
        <v>41</v>
      </c>
      <c r="U273" s="19"/>
      <c r="V273" s="131" t="s">
        <v>42</v>
      </c>
      <c r="W273" s="216" t="s">
        <v>43</v>
      </c>
      <c r="X273" s="217"/>
    </row>
    <row r="274" spans="1:24" ht="128.25" hidden="1" customHeight="1">
      <c r="A274" s="19" t="s">
        <v>30</v>
      </c>
      <c r="B274" s="19" t="s">
        <v>98</v>
      </c>
      <c r="C274" s="19" t="s">
        <v>118</v>
      </c>
      <c r="D274" s="19" t="s">
        <v>115</v>
      </c>
      <c r="E274" s="19">
        <v>12</v>
      </c>
      <c r="F274" s="19" t="s">
        <v>124</v>
      </c>
      <c r="G274" s="19" t="s">
        <v>35</v>
      </c>
      <c r="H274" s="8" t="s">
        <v>36</v>
      </c>
      <c r="I274" s="19" t="s">
        <v>46</v>
      </c>
      <c r="J274" s="10">
        <v>40</v>
      </c>
      <c r="K274" s="10">
        <v>2020</v>
      </c>
      <c r="L274" s="192"/>
      <c r="M274" s="37">
        <v>1</v>
      </c>
      <c r="N274" s="37">
        <v>1517458</v>
      </c>
      <c r="O274" s="37" t="s">
        <v>125</v>
      </c>
      <c r="P274" s="37" t="s">
        <v>107</v>
      </c>
      <c r="Q274" s="75">
        <v>2500</v>
      </c>
      <c r="R274" s="20">
        <v>0</v>
      </c>
      <c r="S274" s="60">
        <f t="shared" si="8"/>
        <v>2500</v>
      </c>
      <c r="T274" s="19" t="s">
        <v>41</v>
      </c>
      <c r="U274" s="19"/>
      <c r="V274" s="216" t="s">
        <v>48</v>
      </c>
      <c r="W274" s="216" t="s">
        <v>126</v>
      </c>
      <c r="X274" s="217"/>
    </row>
    <row r="275" spans="1:24" ht="128.25" hidden="1" customHeight="1">
      <c r="A275" s="19" t="s">
        <v>30</v>
      </c>
      <c r="B275" s="19" t="s">
        <v>98</v>
      </c>
      <c r="C275" s="19" t="s">
        <v>118</v>
      </c>
      <c r="D275" s="19" t="s">
        <v>115</v>
      </c>
      <c r="E275" s="19">
        <v>12</v>
      </c>
      <c r="F275" s="19" t="s">
        <v>124</v>
      </c>
      <c r="G275" s="19" t="s">
        <v>35</v>
      </c>
      <c r="H275" s="8" t="s">
        <v>36</v>
      </c>
      <c r="I275" s="19" t="s">
        <v>46</v>
      </c>
      <c r="J275" s="10">
        <v>40</v>
      </c>
      <c r="K275" s="10">
        <v>2020</v>
      </c>
      <c r="L275" s="192"/>
      <c r="M275" s="37">
        <v>1</v>
      </c>
      <c r="N275" s="37">
        <v>1489735</v>
      </c>
      <c r="O275" s="37" t="s">
        <v>121</v>
      </c>
      <c r="P275" s="37" t="s">
        <v>107</v>
      </c>
      <c r="Q275" s="75">
        <v>2500</v>
      </c>
      <c r="R275" s="20">
        <v>0</v>
      </c>
      <c r="S275" s="60">
        <f t="shared" si="8"/>
        <v>2500</v>
      </c>
      <c r="T275" s="19" t="s">
        <v>41</v>
      </c>
      <c r="U275" s="19"/>
      <c r="V275" s="216" t="s">
        <v>48</v>
      </c>
      <c r="W275" s="216" t="s">
        <v>126</v>
      </c>
      <c r="X275" s="217"/>
    </row>
    <row r="276" spans="1:24" ht="128.25" hidden="1" customHeight="1">
      <c r="A276" s="19" t="s">
        <v>30</v>
      </c>
      <c r="B276" s="19" t="s">
        <v>98</v>
      </c>
      <c r="C276" s="19" t="s">
        <v>118</v>
      </c>
      <c r="D276" s="19" t="s">
        <v>115</v>
      </c>
      <c r="E276" s="19">
        <v>12</v>
      </c>
      <c r="F276" s="19" t="s">
        <v>124</v>
      </c>
      <c r="G276" s="19" t="s">
        <v>35</v>
      </c>
      <c r="H276" s="8" t="s">
        <v>36</v>
      </c>
      <c r="I276" s="19" t="s">
        <v>46</v>
      </c>
      <c r="J276" s="10">
        <v>40</v>
      </c>
      <c r="K276" s="10">
        <v>2020</v>
      </c>
      <c r="L276" s="192"/>
      <c r="M276" s="37">
        <v>1</v>
      </c>
      <c r="N276" s="37">
        <v>1511431</v>
      </c>
      <c r="O276" s="37" t="s">
        <v>127</v>
      </c>
      <c r="P276" s="37" t="s">
        <v>107</v>
      </c>
      <c r="Q276" s="75">
        <v>2500</v>
      </c>
      <c r="R276" s="20">
        <v>0</v>
      </c>
      <c r="S276" s="60">
        <f t="shared" si="8"/>
        <v>2500</v>
      </c>
      <c r="T276" s="19" t="s">
        <v>41</v>
      </c>
      <c r="U276" s="19"/>
      <c r="V276" s="216" t="s">
        <v>48</v>
      </c>
      <c r="W276" s="216" t="s">
        <v>126</v>
      </c>
      <c r="X276" s="217"/>
    </row>
    <row r="277" spans="1:24" s="42" customFormat="1" ht="128.25" hidden="1" customHeight="1">
      <c r="A277" s="8" t="s">
        <v>30</v>
      </c>
      <c r="B277" s="8" t="s">
        <v>98</v>
      </c>
      <c r="C277" s="8" t="s">
        <v>118</v>
      </c>
      <c r="D277" s="8" t="s">
        <v>115</v>
      </c>
      <c r="E277" s="8">
        <v>12</v>
      </c>
      <c r="F277" s="8" t="s">
        <v>44</v>
      </c>
      <c r="G277" s="8" t="s">
        <v>45</v>
      </c>
      <c r="H277" s="8" t="s">
        <v>36</v>
      </c>
      <c r="I277" s="8" t="s">
        <v>37</v>
      </c>
      <c r="J277" s="9">
        <v>40</v>
      </c>
      <c r="K277" s="10">
        <v>2020</v>
      </c>
      <c r="L277" s="192"/>
      <c r="M277" s="8">
        <v>1</v>
      </c>
      <c r="N277" s="12">
        <v>1489665</v>
      </c>
      <c r="O277" s="12" t="s">
        <v>120</v>
      </c>
      <c r="P277" s="12" t="s">
        <v>107</v>
      </c>
      <c r="Q277" s="77">
        <v>4000</v>
      </c>
      <c r="R277" s="14">
        <v>0</v>
      </c>
      <c r="S277" s="14">
        <f t="shared" si="8"/>
        <v>4000</v>
      </c>
      <c r="T277" s="8" t="s">
        <v>41</v>
      </c>
      <c r="U277" s="33" t="s">
        <v>45</v>
      </c>
      <c r="V277" s="131" t="s">
        <v>48</v>
      </c>
      <c r="W277" s="221" t="s">
        <v>49</v>
      </c>
      <c r="X277" s="215" t="s">
        <v>50</v>
      </c>
    </row>
    <row r="278" spans="1:24" s="42" customFormat="1" ht="128.25" hidden="1" customHeight="1">
      <c r="A278" s="8" t="s">
        <v>30</v>
      </c>
      <c r="B278" s="8" t="s">
        <v>98</v>
      </c>
      <c r="C278" s="8" t="s">
        <v>102</v>
      </c>
      <c r="D278" s="8" t="s">
        <v>115</v>
      </c>
      <c r="E278" s="8">
        <v>12</v>
      </c>
      <c r="F278" s="8" t="s">
        <v>44</v>
      </c>
      <c r="G278" s="8" t="s">
        <v>45</v>
      </c>
      <c r="H278" s="8" t="s">
        <v>36</v>
      </c>
      <c r="I278" s="8" t="s">
        <v>37</v>
      </c>
      <c r="J278" s="9">
        <v>40</v>
      </c>
      <c r="K278" s="10">
        <v>2020</v>
      </c>
      <c r="L278" s="192"/>
      <c r="M278" s="8">
        <v>1</v>
      </c>
      <c r="N278" s="12">
        <v>1583209</v>
      </c>
      <c r="O278" s="12" t="s">
        <v>116</v>
      </c>
      <c r="P278" s="12" t="s">
        <v>40</v>
      </c>
      <c r="Q278" s="77">
        <v>4000</v>
      </c>
      <c r="R278" s="14">
        <v>0</v>
      </c>
      <c r="S278" s="14">
        <f t="shared" si="8"/>
        <v>4000</v>
      </c>
      <c r="T278" s="8" t="s">
        <v>41</v>
      </c>
      <c r="U278" s="33" t="s">
        <v>45</v>
      </c>
      <c r="V278" s="131" t="s">
        <v>48</v>
      </c>
      <c r="W278" s="221" t="s">
        <v>49</v>
      </c>
      <c r="X278" s="215" t="s">
        <v>50</v>
      </c>
    </row>
    <row r="279" spans="1:24" s="42" customFormat="1" ht="128.25" hidden="1" customHeight="1">
      <c r="A279" s="8" t="s">
        <v>30</v>
      </c>
      <c r="B279" s="8" t="s">
        <v>98</v>
      </c>
      <c r="C279" s="8" t="s">
        <v>102</v>
      </c>
      <c r="D279" s="8" t="s">
        <v>115</v>
      </c>
      <c r="E279" s="8">
        <v>12</v>
      </c>
      <c r="F279" s="8" t="s">
        <v>44</v>
      </c>
      <c r="G279" s="8" t="s">
        <v>45</v>
      </c>
      <c r="H279" s="8" t="s">
        <v>36</v>
      </c>
      <c r="I279" s="8" t="s">
        <v>37</v>
      </c>
      <c r="J279" s="9">
        <v>40</v>
      </c>
      <c r="K279" s="10">
        <v>2020</v>
      </c>
      <c r="L279" s="192"/>
      <c r="M279" s="8">
        <v>1</v>
      </c>
      <c r="N279" s="12">
        <v>1302577</v>
      </c>
      <c r="O279" s="12" t="s">
        <v>111</v>
      </c>
      <c r="P279" s="12" t="s">
        <v>107</v>
      </c>
      <c r="Q279" s="77">
        <v>4000</v>
      </c>
      <c r="R279" s="14">
        <v>0</v>
      </c>
      <c r="S279" s="14">
        <f t="shared" si="8"/>
        <v>4000</v>
      </c>
      <c r="T279" s="8" t="s">
        <v>41</v>
      </c>
      <c r="U279" s="33" t="s">
        <v>45</v>
      </c>
      <c r="V279" s="131" t="s">
        <v>48</v>
      </c>
      <c r="W279" s="221" t="s">
        <v>49</v>
      </c>
      <c r="X279" s="215" t="s">
        <v>50</v>
      </c>
    </row>
    <row r="280" spans="1:24" ht="128.25" hidden="1" customHeight="1">
      <c r="A280" s="19" t="s">
        <v>30</v>
      </c>
      <c r="B280" s="19" t="s">
        <v>98</v>
      </c>
      <c r="C280" s="19" t="s">
        <v>102</v>
      </c>
      <c r="D280" s="19" t="s">
        <v>103</v>
      </c>
      <c r="E280" s="19">
        <v>15</v>
      </c>
      <c r="F280" s="19" t="s">
        <v>117</v>
      </c>
      <c r="G280" s="19" t="s">
        <v>35</v>
      </c>
      <c r="H280" s="8" t="s">
        <v>36</v>
      </c>
      <c r="I280" s="19" t="s">
        <v>37</v>
      </c>
      <c r="J280" s="10">
        <v>40</v>
      </c>
      <c r="K280" s="10">
        <v>2020</v>
      </c>
      <c r="L280" s="192"/>
      <c r="M280" s="19">
        <v>1</v>
      </c>
      <c r="N280" s="37">
        <v>3002358</v>
      </c>
      <c r="O280" s="37" t="s">
        <v>105</v>
      </c>
      <c r="P280" s="19" t="s">
        <v>40</v>
      </c>
      <c r="Q280" s="75">
        <v>3000</v>
      </c>
      <c r="R280" s="20">
        <v>0</v>
      </c>
      <c r="S280" s="20">
        <f t="shared" si="8"/>
        <v>3000</v>
      </c>
      <c r="T280" s="19" t="s">
        <v>41</v>
      </c>
      <c r="U280" s="19"/>
      <c r="V280" s="131" t="s">
        <v>42</v>
      </c>
      <c r="W280" s="216" t="s">
        <v>43</v>
      </c>
      <c r="X280" s="217"/>
    </row>
    <row r="281" spans="1:24" ht="128.25" hidden="1" customHeight="1">
      <c r="A281" s="19" t="s">
        <v>30</v>
      </c>
      <c r="B281" s="19" t="s">
        <v>98</v>
      </c>
      <c r="C281" s="19" t="s">
        <v>118</v>
      </c>
      <c r="D281" s="19" t="s">
        <v>103</v>
      </c>
      <c r="E281" s="19">
        <v>15</v>
      </c>
      <c r="F281" s="19" t="s">
        <v>117</v>
      </c>
      <c r="G281" s="19" t="s">
        <v>35</v>
      </c>
      <c r="H281" s="8" t="s">
        <v>36</v>
      </c>
      <c r="I281" s="19" t="s">
        <v>37</v>
      </c>
      <c r="J281" s="10">
        <v>40</v>
      </c>
      <c r="K281" s="10">
        <v>2020</v>
      </c>
      <c r="L281" s="192"/>
      <c r="M281" s="19">
        <v>1</v>
      </c>
      <c r="N281" s="37">
        <v>1489665</v>
      </c>
      <c r="O281" s="37" t="s">
        <v>120</v>
      </c>
      <c r="P281" s="19" t="s">
        <v>107</v>
      </c>
      <c r="Q281" s="20">
        <v>3000</v>
      </c>
      <c r="R281" s="20">
        <v>0</v>
      </c>
      <c r="S281" s="20">
        <f t="shared" si="8"/>
        <v>3000</v>
      </c>
      <c r="T281" s="19" t="s">
        <v>41</v>
      </c>
      <c r="U281" s="19"/>
      <c r="V281" s="131" t="s">
        <v>42</v>
      </c>
      <c r="W281" s="216" t="s">
        <v>43</v>
      </c>
      <c r="X281" s="217"/>
    </row>
    <row r="282" spans="1:24" ht="128.25" hidden="1" customHeight="1">
      <c r="A282" s="19" t="s">
        <v>30</v>
      </c>
      <c r="B282" s="19" t="s">
        <v>98</v>
      </c>
      <c r="C282" s="19" t="s">
        <v>102</v>
      </c>
      <c r="D282" s="19" t="s">
        <v>103</v>
      </c>
      <c r="E282" s="19">
        <v>15</v>
      </c>
      <c r="F282" s="19" t="s">
        <v>117</v>
      </c>
      <c r="G282" s="19" t="s">
        <v>35</v>
      </c>
      <c r="H282" s="8" t="s">
        <v>36</v>
      </c>
      <c r="I282" s="19" t="s">
        <v>37</v>
      </c>
      <c r="J282" s="10">
        <v>40</v>
      </c>
      <c r="K282" s="10">
        <v>2020</v>
      </c>
      <c r="L282" s="192"/>
      <c r="M282" s="19">
        <v>1</v>
      </c>
      <c r="N282" s="37">
        <v>1091837</v>
      </c>
      <c r="O282" s="37" t="s">
        <v>113</v>
      </c>
      <c r="P282" s="19" t="s">
        <v>114</v>
      </c>
      <c r="Q282" s="20">
        <v>3000</v>
      </c>
      <c r="R282" s="20">
        <v>0</v>
      </c>
      <c r="S282" s="20">
        <f t="shared" si="8"/>
        <v>3000</v>
      </c>
      <c r="T282" s="19" t="s">
        <v>41</v>
      </c>
      <c r="U282" s="19"/>
      <c r="V282" s="131" t="s">
        <v>42</v>
      </c>
      <c r="W282" s="216" t="s">
        <v>43</v>
      </c>
      <c r="X282" s="217"/>
    </row>
    <row r="283" spans="1:24" ht="128.25" hidden="1" customHeight="1">
      <c r="A283" s="19" t="s">
        <v>30</v>
      </c>
      <c r="B283" s="19" t="s">
        <v>98</v>
      </c>
      <c r="C283" s="19" t="s">
        <v>118</v>
      </c>
      <c r="D283" s="19" t="s">
        <v>103</v>
      </c>
      <c r="E283" s="19">
        <v>15</v>
      </c>
      <c r="F283" s="19" t="s">
        <v>117</v>
      </c>
      <c r="G283" s="19" t="s">
        <v>35</v>
      </c>
      <c r="H283" s="8" t="s">
        <v>36</v>
      </c>
      <c r="I283" s="19" t="s">
        <v>37</v>
      </c>
      <c r="J283" s="10">
        <v>40</v>
      </c>
      <c r="K283" s="10">
        <v>2020</v>
      </c>
      <c r="L283" s="192"/>
      <c r="M283" s="19">
        <v>1</v>
      </c>
      <c r="N283" s="37">
        <v>6236152</v>
      </c>
      <c r="O283" s="37" t="s">
        <v>123</v>
      </c>
      <c r="P283" s="19" t="s">
        <v>114</v>
      </c>
      <c r="Q283" s="20">
        <v>3000</v>
      </c>
      <c r="R283" s="20">
        <v>0</v>
      </c>
      <c r="S283" s="20">
        <f t="shared" si="8"/>
        <v>3000</v>
      </c>
      <c r="T283" s="19" t="s">
        <v>41</v>
      </c>
      <c r="U283" s="19"/>
      <c r="V283" s="131" t="s">
        <v>42</v>
      </c>
      <c r="W283" s="216" t="s">
        <v>43</v>
      </c>
      <c r="X283" s="217"/>
    </row>
    <row r="284" spans="1:24" ht="128.25" hidden="1" customHeight="1">
      <c r="A284" s="19" t="s">
        <v>30</v>
      </c>
      <c r="B284" s="19" t="s">
        <v>98</v>
      </c>
      <c r="C284" s="19" t="s">
        <v>102</v>
      </c>
      <c r="D284" s="19" t="s">
        <v>103</v>
      </c>
      <c r="E284" s="19">
        <v>15</v>
      </c>
      <c r="F284" s="19" t="s">
        <v>117</v>
      </c>
      <c r="G284" s="19" t="s">
        <v>35</v>
      </c>
      <c r="H284" s="8" t="s">
        <v>36</v>
      </c>
      <c r="I284" s="19" t="s">
        <v>37</v>
      </c>
      <c r="J284" s="10">
        <v>40</v>
      </c>
      <c r="K284" s="10">
        <v>2020</v>
      </c>
      <c r="L284" s="192"/>
      <c r="M284" s="19">
        <v>1</v>
      </c>
      <c r="N284" s="37">
        <v>1466033</v>
      </c>
      <c r="O284" s="37" t="s">
        <v>110</v>
      </c>
      <c r="P284" s="19" t="s">
        <v>107</v>
      </c>
      <c r="Q284" s="20">
        <v>3000</v>
      </c>
      <c r="R284" s="20">
        <v>0</v>
      </c>
      <c r="S284" s="20">
        <f t="shared" si="8"/>
        <v>3000</v>
      </c>
      <c r="T284" s="19" t="s">
        <v>41</v>
      </c>
      <c r="U284" s="19"/>
      <c r="V284" s="131" t="s">
        <v>42</v>
      </c>
      <c r="W284" s="216" t="s">
        <v>43</v>
      </c>
      <c r="X284" s="217"/>
    </row>
    <row r="285" spans="1:24" ht="128.25" hidden="1" customHeight="1">
      <c r="A285" s="19" t="s">
        <v>30</v>
      </c>
      <c r="B285" s="19" t="s">
        <v>98</v>
      </c>
      <c r="C285" s="19" t="s">
        <v>118</v>
      </c>
      <c r="D285" s="19" t="s">
        <v>103</v>
      </c>
      <c r="E285" s="19">
        <v>15</v>
      </c>
      <c r="F285" s="19" t="s">
        <v>117</v>
      </c>
      <c r="G285" s="19" t="s">
        <v>35</v>
      </c>
      <c r="H285" s="8" t="s">
        <v>36</v>
      </c>
      <c r="I285" s="19" t="s">
        <v>37</v>
      </c>
      <c r="J285" s="10">
        <v>40</v>
      </c>
      <c r="K285" s="10">
        <v>2020</v>
      </c>
      <c r="L285" s="192"/>
      <c r="M285" s="19">
        <v>1</v>
      </c>
      <c r="N285" s="37">
        <v>1511431</v>
      </c>
      <c r="O285" s="37" t="s">
        <v>127</v>
      </c>
      <c r="P285" s="19" t="s">
        <v>107</v>
      </c>
      <c r="Q285" s="20">
        <v>3000</v>
      </c>
      <c r="R285" s="20">
        <v>0</v>
      </c>
      <c r="S285" s="20">
        <f t="shared" si="8"/>
        <v>3000</v>
      </c>
      <c r="T285" s="19" t="s">
        <v>41</v>
      </c>
      <c r="U285" s="19"/>
      <c r="V285" s="131" t="s">
        <v>42</v>
      </c>
      <c r="W285" s="216" t="s">
        <v>43</v>
      </c>
      <c r="X285" s="217"/>
    </row>
    <row r="286" spans="1:24" ht="128.25" hidden="1" customHeight="1">
      <c r="A286" s="54" t="s">
        <v>421</v>
      </c>
      <c r="B286" s="54" t="s">
        <v>2039</v>
      </c>
      <c r="C286" s="54" t="s">
        <v>2039</v>
      </c>
      <c r="D286" s="54" t="s">
        <v>2040</v>
      </c>
      <c r="E286" s="54">
        <v>15</v>
      </c>
      <c r="F286" s="54" t="s">
        <v>2041</v>
      </c>
      <c r="G286" s="81" t="s">
        <v>35</v>
      </c>
      <c r="H286" s="8" t="s">
        <v>36</v>
      </c>
      <c r="I286" s="19" t="s">
        <v>91</v>
      </c>
      <c r="J286" s="67">
        <v>60</v>
      </c>
      <c r="K286" s="10" t="s">
        <v>2042</v>
      </c>
      <c r="L286" s="192"/>
      <c r="M286" s="54">
        <v>1</v>
      </c>
      <c r="N286" s="54">
        <v>2111247</v>
      </c>
      <c r="O286" s="54" t="s">
        <v>2043</v>
      </c>
      <c r="P286" s="54" t="s">
        <v>162</v>
      </c>
      <c r="Q286" s="20">
        <v>0</v>
      </c>
      <c r="R286" s="20">
        <v>0</v>
      </c>
      <c r="S286" s="60">
        <f t="shared" si="8"/>
        <v>0</v>
      </c>
      <c r="T286" s="54" t="s">
        <v>41</v>
      </c>
      <c r="U286" s="54" t="s">
        <v>2242</v>
      </c>
      <c r="V286" s="131" t="s">
        <v>184</v>
      </c>
      <c r="W286" s="216" t="s">
        <v>1251</v>
      </c>
      <c r="X286" s="215" t="s">
        <v>78</v>
      </c>
    </row>
    <row r="287" spans="1:24" ht="128.25" hidden="1" customHeight="1">
      <c r="A287" s="54" t="s">
        <v>421</v>
      </c>
      <c r="B287" s="54" t="s">
        <v>2039</v>
      </c>
      <c r="C287" s="54" t="s">
        <v>2039</v>
      </c>
      <c r="D287" s="54" t="s">
        <v>2040</v>
      </c>
      <c r="E287" s="54">
        <v>15</v>
      </c>
      <c r="F287" s="54" t="s">
        <v>2041</v>
      </c>
      <c r="G287" s="81" t="s">
        <v>35</v>
      </c>
      <c r="H287" s="8" t="s">
        <v>36</v>
      </c>
      <c r="I287" s="19" t="s">
        <v>91</v>
      </c>
      <c r="J287" s="67">
        <v>60</v>
      </c>
      <c r="K287" s="10" t="s">
        <v>2042</v>
      </c>
      <c r="L287" s="192"/>
      <c r="M287" s="54">
        <v>1</v>
      </c>
      <c r="N287" s="37">
        <v>1552039</v>
      </c>
      <c r="O287" s="54" t="s">
        <v>2044</v>
      </c>
      <c r="P287" s="54" t="s">
        <v>162</v>
      </c>
      <c r="Q287" s="20">
        <v>0</v>
      </c>
      <c r="R287" s="20">
        <v>0</v>
      </c>
      <c r="S287" s="60">
        <f t="shared" si="8"/>
        <v>0</v>
      </c>
      <c r="T287" s="54" t="s">
        <v>41</v>
      </c>
      <c r="U287" s="54" t="s">
        <v>2242</v>
      </c>
      <c r="V287" s="131" t="s">
        <v>184</v>
      </c>
      <c r="W287" s="216" t="s">
        <v>1251</v>
      </c>
      <c r="X287" s="215" t="s">
        <v>78</v>
      </c>
    </row>
    <row r="288" spans="1:24" ht="128.25" hidden="1" customHeight="1">
      <c r="A288" s="54" t="s">
        <v>421</v>
      </c>
      <c r="B288" s="54" t="s">
        <v>2039</v>
      </c>
      <c r="C288" s="54" t="s">
        <v>2039</v>
      </c>
      <c r="D288" s="54" t="s">
        <v>2040</v>
      </c>
      <c r="E288" s="54">
        <v>15</v>
      </c>
      <c r="F288" s="54" t="s">
        <v>2041</v>
      </c>
      <c r="G288" s="81" t="s">
        <v>35</v>
      </c>
      <c r="H288" s="8" t="s">
        <v>36</v>
      </c>
      <c r="I288" s="19" t="s">
        <v>91</v>
      </c>
      <c r="J288" s="67">
        <v>60</v>
      </c>
      <c r="K288" s="10" t="s">
        <v>2042</v>
      </c>
      <c r="L288" s="192"/>
      <c r="M288" s="54">
        <v>1</v>
      </c>
      <c r="N288" s="54"/>
      <c r="O288" s="54" t="s">
        <v>2045</v>
      </c>
      <c r="P288" s="54" t="s">
        <v>162</v>
      </c>
      <c r="Q288" s="20">
        <v>0</v>
      </c>
      <c r="R288" s="20">
        <v>0</v>
      </c>
      <c r="S288" s="60">
        <f t="shared" si="8"/>
        <v>0</v>
      </c>
      <c r="T288" s="54" t="s">
        <v>41</v>
      </c>
      <c r="U288" s="54" t="s">
        <v>2242</v>
      </c>
      <c r="V288" s="131" t="s">
        <v>184</v>
      </c>
      <c r="W288" s="216" t="s">
        <v>1251</v>
      </c>
      <c r="X288" s="215" t="s">
        <v>78</v>
      </c>
    </row>
    <row r="289" spans="1:24" ht="128.25" hidden="1" customHeight="1">
      <c r="A289" s="54" t="s">
        <v>421</v>
      </c>
      <c r="B289" s="54" t="s">
        <v>2039</v>
      </c>
      <c r="C289" s="54" t="s">
        <v>2039</v>
      </c>
      <c r="D289" s="54" t="s">
        <v>2040</v>
      </c>
      <c r="E289" s="54">
        <v>15</v>
      </c>
      <c r="F289" s="54" t="s">
        <v>2041</v>
      </c>
      <c r="G289" s="81" t="s">
        <v>35</v>
      </c>
      <c r="H289" s="8" t="s">
        <v>36</v>
      </c>
      <c r="I289" s="19" t="s">
        <v>91</v>
      </c>
      <c r="J289" s="67">
        <v>60</v>
      </c>
      <c r="K289" s="10" t="s">
        <v>2042</v>
      </c>
      <c r="L289" s="192"/>
      <c r="M289" s="54">
        <v>1</v>
      </c>
      <c r="N289" s="54">
        <v>2091119</v>
      </c>
      <c r="O289" s="54" t="s">
        <v>2046</v>
      </c>
      <c r="P289" s="54" t="s">
        <v>2047</v>
      </c>
      <c r="Q289" s="20">
        <v>0</v>
      </c>
      <c r="R289" s="20">
        <v>0</v>
      </c>
      <c r="S289" s="60">
        <f t="shared" si="8"/>
        <v>0</v>
      </c>
      <c r="T289" s="54" t="s">
        <v>41</v>
      </c>
      <c r="U289" s="54" t="s">
        <v>2242</v>
      </c>
      <c r="V289" s="131" t="s">
        <v>184</v>
      </c>
      <c r="W289" s="216" t="s">
        <v>1251</v>
      </c>
      <c r="X289" s="215" t="s">
        <v>78</v>
      </c>
    </row>
    <row r="290" spans="1:24" ht="128.25" hidden="1" customHeight="1">
      <c r="A290" s="54" t="s">
        <v>421</v>
      </c>
      <c r="B290" s="54" t="s">
        <v>2039</v>
      </c>
      <c r="C290" s="54" t="s">
        <v>2039</v>
      </c>
      <c r="D290" s="54" t="s">
        <v>2040</v>
      </c>
      <c r="E290" s="54">
        <v>15</v>
      </c>
      <c r="F290" s="54" t="s">
        <v>2041</v>
      </c>
      <c r="G290" s="81" t="s">
        <v>35</v>
      </c>
      <c r="H290" s="8" t="s">
        <v>36</v>
      </c>
      <c r="I290" s="19" t="s">
        <v>91</v>
      </c>
      <c r="J290" s="67">
        <v>60</v>
      </c>
      <c r="K290" s="10" t="s">
        <v>2042</v>
      </c>
      <c r="L290" s="192"/>
      <c r="M290" s="54">
        <v>1</v>
      </c>
      <c r="N290" s="54">
        <v>1568339</v>
      </c>
      <c r="O290" s="54" t="s">
        <v>2048</v>
      </c>
      <c r="P290" s="54" t="s">
        <v>162</v>
      </c>
      <c r="Q290" s="20">
        <v>0</v>
      </c>
      <c r="R290" s="20">
        <v>0</v>
      </c>
      <c r="S290" s="60">
        <f t="shared" si="8"/>
        <v>0</v>
      </c>
      <c r="T290" s="54" t="s">
        <v>41</v>
      </c>
      <c r="U290" s="54" t="s">
        <v>2242</v>
      </c>
      <c r="V290" s="131" t="s">
        <v>184</v>
      </c>
      <c r="W290" s="216" t="s">
        <v>1251</v>
      </c>
      <c r="X290" s="215" t="s">
        <v>78</v>
      </c>
    </row>
    <row r="291" spans="1:24" ht="128.25" hidden="1" customHeight="1">
      <c r="A291" s="51" t="s">
        <v>421</v>
      </c>
      <c r="B291" s="51" t="s">
        <v>1728</v>
      </c>
      <c r="C291" s="12" t="s">
        <v>1728</v>
      </c>
      <c r="D291" s="12" t="s">
        <v>1729</v>
      </c>
      <c r="E291" s="12">
        <v>15</v>
      </c>
      <c r="F291" s="12" t="s">
        <v>1730</v>
      </c>
      <c r="G291" s="51" t="s">
        <v>35</v>
      </c>
      <c r="H291" s="51" t="s">
        <v>154</v>
      </c>
      <c r="I291" s="8" t="s">
        <v>37</v>
      </c>
      <c r="J291" s="62">
        <v>360</v>
      </c>
      <c r="K291" s="10">
        <v>2020</v>
      </c>
      <c r="L291" s="192"/>
      <c r="M291" s="12">
        <v>1</v>
      </c>
      <c r="N291" s="51">
        <v>1568148</v>
      </c>
      <c r="O291" s="51" t="s">
        <v>1731</v>
      </c>
      <c r="P291" s="51" t="s">
        <v>162</v>
      </c>
      <c r="Q291" s="14">
        <v>0</v>
      </c>
      <c r="R291" s="20">
        <v>0</v>
      </c>
      <c r="S291" s="64">
        <f t="shared" si="8"/>
        <v>0</v>
      </c>
      <c r="T291" s="8" t="s">
        <v>228</v>
      </c>
      <c r="U291" s="8" t="s">
        <v>2243</v>
      </c>
      <c r="V291" s="213" t="s">
        <v>539</v>
      </c>
      <c r="W291" s="216" t="s">
        <v>540</v>
      </c>
      <c r="X291" s="217"/>
    </row>
    <row r="292" spans="1:24" ht="128.25" hidden="1" customHeight="1">
      <c r="A292" s="54" t="s">
        <v>421</v>
      </c>
      <c r="B292" s="54" t="s">
        <v>1527</v>
      </c>
      <c r="C292" s="54" t="s">
        <v>1527</v>
      </c>
      <c r="D292" s="37" t="s">
        <v>1540</v>
      </c>
      <c r="E292" s="54">
        <v>10</v>
      </c>
      <c r="F292" s="37" t="s">
        <v>1541</v>
      </c>
      <c r="G292" s="54" t="s">
        <v>45</v>
      </c>
      <c r="H292" s="8" t="s">
        <v>36</v>
      </c>
      <c r="I292" s="54" t="s">
        <v>37</v>
      </c>
      <c r="J292" s="67">
        <v>16</v>
      </c>
      <c r="K292" s="10" t="s">
        <v>1542</v>
      </c>
      <c r="L292" s="192"/>
      <c r="M292" s="54">
        <v>10</v>
      </c>
      <c r="N292" s="38" t="s">
        <v>995</v>
      </c>
      <c r="O292" s="38" t="s">
        <v>995</v>
      </c>
      <c r="P292" s="38" t="s">
        <v>995</v>
      </c>
      <c r="Q292" s="66">
        <v>1400</v>
      </c>
      <c r="R292" s="20">
        <v>0</v>
      </c>
      <c r="S292" s="66">
        <f t="shared" si="8"/>
        <v>14000</v>
      </c>
      <c r="T292" s="54" t="s">
        <v>41</v>
      </c>
      <c r="U292" s="15" t="s">
        <v>2220</v>
      </c>
      <c r="V292" s="131" t="s">
        <v>243</v>
      </c>
      <c r="W292" s="131" t="s">
        <v>244</v>
      </c>
      <c r="X292" s="215" t="s">
        <v>58</v>
      </c>
    </row>
    <row r="293" spans="1:24" ht="128.25" hidden="1" customHeight="1">
      <c r="A293" s="54" t="s">
        <v>421</v>
      </c>
      <c r="B293" s="54" t="s">
        <v>1527</v>
      </c>
      <c r="C293" s="54" t="s">
        <v>1527</v>
      </c>
      <c r="D293" s="37" t="s">
        <v>1543</v>
      </c>
      <c r="E293" s="54">
        <v>12</v>
      </c>
      <c r="F293" s="51" t="s">
        <v>1544</v>
      </c>
      <c r="G293" s="51" t="s">
        <v>45</v>
      </c>
      <c r="H293" s="8" t="s">
        <v>36</v>
      </c>
      <c r="I293" s="54" t="s">
        <v>37</v>
      </c>
      <c r="J293" s="67">
        <v>4</v>
      </c>
      <c r="K293" s="10">
        <v>43929</v>
      </c>
      <c r="L293" s="192"/>
      <c r="M293" s="54">
        <v>5</v>
      </c>
      <c r="N293" s="38" t="s">
        <v>995</v>
      </c>
      <c r="O293" s="38" t="s">
        <v>995</v>
      </c>
      <c r="P293" s="38" t="s">
        <v>995</v>
      </c>
      <c r="Q293" s="66">
        <v>0</v>
      </c>
      <c r="R293" s="20">
        <v>0</v>
      </c>
      <c r="S293" s="66">
        <f t="shared" si="8"/>
        <v>0</v>
      </c>
      <c r="T293" s="54" t="s">
        <v>41</v>
      </c>
      <c r="U293" s="15" t="s">
        <v>2244</v>
      </c>
      <c r="V293" s="131" t="s">
        <v>243</v>
      </c>
      <c r="W293" s="216" t="s">
        <v>244</v>
      </c>
      <c r="X293" s="215" t="s">
        <v>58</v>
      </c>
    </row>
    <row r="294" spans="1:24" ht="128.25" hidden="1" customHeight="1">
      <c r="A294" s="54" t="s">
        <v>421</v>
      </c>
      <c r="B294" s="54" t="s">
        <v>2039</v>
      </c>
      <c r="C294" s="54" t="s">
        <v>2039</v>
      </c>
      <c r="D294" s="54" t="s">
        <v>2049</v>
      </c>
      <c r="E294" s="54">
        <v>20</v>
      </c>
      <c r="F294" s="54" t="s">
        <v>2050</v>
      </c>
      <c r="G294" s="54" t="s">
        <v>35</v>
      </c>
      <c r="H294" s="37" t="s">
        <v>544</v>
      </c>
      <c r="I294" s="19" t="s">
        <v>37</v>
      </c>
      <c r="J294" s="67">
        <v>80</v>
      </c>
      <c r="K294" s="10" t="s">
        <v>2051</v>
      </c>
      <c r="L294" s="192"/>
      <c r="M294" s="54">
        <v>6</v>
      </c>
      <c r="N294" s="37">
        <v>1552039</v>
      </c>
      <c r="O294" s="54" t="s">
        <v>2044</v>
      </c>
      <c r="P294" s="19" t="s">
        <v>1088</v>
      </c>
      <c r="Q294" s="20">
        <v>0</v>
      </c>
      <c r="R294" s="20">
        <v>0</v>
      </c>
      <c r="S294" s="60">
        <f t="shared" si="8"/>
        <v>0</v>
      </c>
      <c r="T294" s="54" t="s">
        <v>41</v>
      </c>
      <c r="U294" s="54" t="s">
        <v>2245</v>
      </c>
      <c r="V294" s="216" t="s">
        <v>184</v>
      </c>
      <c r="W294" s="216" t="s">
        <v>248</v>
      </c>
      <c r="X294" s="215"/>
    </row>
    <row r="295" spans="1:24" ht="128.25" hidden="1" customHeight="1">
      <c r="A295" s="54" t="s">
        <v>421</v>
      </c>
      <c r="B295" s="54" t="s">
        <v>2039</v>
      </c>
      <c r="C295" s="54" t="s">
        <v>2039</v>
      </c>
      <c r="D295" s="54" t="s">
        <v>2049</v>
      </c>
      <c r="E295" s="54">
        <v>20</v>
      </c>
      <c r="F295" s="54" t="s">
        <v>2050</v>
      </c>
      <c r="G295" s="54" t="s">
        <v>35</v>
      </c>
      <c r="H295" s="37" t="s">
        <v>544</v>
      </c>
      <c r="I295" s="19" t="s">
        <v>37</v>
      </c>
      <c r="J295" s="67">
        <v>80</v>
      </c>
      <c r="K295" s="10" t="s">
        <v>2051</v>
      </c>
      <c r="L295" s="192"/>
      <c r="M295" s="54">
        <v>1</v>
      </c>
      <c r="N295" s="54">
        <v>2111247</v>
      </c>
      <c r="O295" s="54" t="s">
        <v>2043</v>
      </c>
      <c r="P295" s="19" t="s">
        <v>1088</v>
      </c>
      <c r="Q295" s="20">
        <v>0</v>
      </c>
      <c r="R295" s="20">
        <v>0</v>
      </c>
      <c r="S295" s="60">
        <f t="shared" si="8"/>
        <v>0</v>
      </c>
      <c r="T295" s="54" t="s">
        <v>41</v>
      </c>
      <c r="U295" s="54" t="s">
        <v>2245</v>
      </c>
      <c r="V295" s="216" t="s">
        <v>184</v>
      </c>
      <c r="W295" s="216" t="s">
        <v>248</v>
      </c>
      <c r="X295" s="215"/>
    </row>
    <row r="296" spans="1:24" ht="128.25" hidden="1" customHeight="1">
      <c r="A296" s="54" t="s">
        <v>421</v>
      </c>
      <c r="B296" s="54" t="s">
        <v>2039</v>
      </c>
      <c r="C296" s="54" t="s">
        <v>2039</v>
      </c>
      <c r="D296" s="54" t="s">
        <v>2049</v>
      </c>
      <c r="E296" s="54">
        <v>20</v>
      </c>
      <c r="F296" s="54" t="s">
        <v>2050</v>
      </c>
      <c r="G296" s="54" t="s">
        <v>35</v>
      </c>
      <c r="H296" s="37" t="s">
        <v>544</v>
      </c>
      <c r="I296" s="19" t="s">
        <v>37</v>
      </c>
      <c r="J296" s="67">
        <v>80</v>
      </c>
      <c r="K296" s="10" t="s">
        <v>2051</v>
      </c>
      <c r="L296" s="192"/>
      <c r="M296" s="54">
        <v>1</v>
      </c>
      <c r="N296" s="37"/>
      <c r="O296" s="54" t="s">
        <v>2045</v>
      </c>
      <c r="P296" s="19" t="s">
        <v>1088</v>
      </c>
      <c r="Q296" s="20">
        <v>0</v>
      </c>
      <c r="R296" s="20">
        <v>0</v>
      </c>
      <c r="S296" s="60">
        <f t="shared" si="8"/>
        <v>0</v>
      </c>
      <c r="T296" s="54" t="s">
        <v>41</v>
      </c>
      <c r="U296" s="54" t="s">
        <v>2245</v>
      </c>
      <c r="V296" s="216" t="s">
        <v>184</v>
      </c>
      <c r="W296" s="216" t="s">
        <v>248</v>
      </c>
      <c r="X296" s="215"/>
    </row>
    <row r="297" spans="1:24" ht="128.25" hidden="1" customHeight="1">
      <c r="A297" s="54" t="s">
        <v>421</v>
      </c>
      <c r="B297" s="54" t="s">
        <v>2039</v>
      </c>
      <c r="C297" s="54" t="s">
        <v>2039</v>
      </c>
      <c r="D297" s="54" t="s">
        <v>2049</v>
      </c>
      <c r="E297" s="54">
        <v>20</v>
      </c>
      <c r="F297" s="54" t="s">
        <v>2050</v>
      </c>
      <c r="G297" s="54" t="s">
        <v>35</v>
      </c>
      <c r="H297" s="37" t="s">
        <v>544</v>
      </c>
      <c r="I297" s="19" t="s">
        <v>37</v>
      </c>
      <c r="J297" s="67">
        <v>80</v>
      </c>
      <c r="K297" s="10" t="s">
        <v>2051</v>
      </c>
      <c r="L297" s="192"/>
      <c r="M297" s="54">
        <v>1</v>
      </c>
      <c r="N297" s="37">
        <v>1492815</v>
      </c>
      <c r="O297" s="54" t="s">
        <v>2052</v>
      </c>
      <c r="P297" s="19" t="s">
        <v>1088</v>
      </c>
      <c r="Q297" s="20">
        <v>0</v>
      </c>
      <c r="R297" s="20">
        <v>0</v>
      </c>
      <c r="S297" s="60">
        <f t="shared" si="8"/>
        <v>0</v>
      </c>
      <c r="T297" s="54" t="s">
        <v>41</v>
      </c>
      <c r="U297" s="54" t="s">
        <v>2245</v>
      </c>
      <c r="V297" s="216" t="s">
        <v>184</v>
      </c>
      <c r="W297" s="216" t="s">
        <v>248</v>
      </c>
      <c r="X297" s="215"/>
    </row>
    <row r="298" spans="1:24" ht="128.25" hidden="1" customHeight="1">
      <c r="A298" s="54" t="s">
        <v>421</v>
      </c>
      <c r="B298" s="54" t="s">
        <v>2039</v>
      </c>
      <c r="C298" s="54" t="s">
        <v>2039</v>
      </c>
      <c r="D298" s="54" t="s">
        <v>2049</v>
      </c>
      <c r="E298" s="54">
        <v>20</v>
      </c>
      <c r="F298" s="54" t="s">
        <v>2050</v>
      </c>
      <c r="G298" s="54" t="s">
        <v>35</v>
      </c>
      <c r="H298" s="37" t="s">
        <v>544</v>
      </c>
      <c r="I298" s="19" t="s">
        <v>37</v>
      </c>
      <c r="J298" s="67">
        <v>80</v>
      </c>
      <c r="K298" s="10" t="s">
        <v>2051</v>
      </c>
      <c r="L298" s="192"/>
      <c r="M298" s="54">
        <v>1</v>
      </c>
      <c r="N298" s="37"/>
      <c r="O298" s="54" t="s">
        <v>2053</v>
      </c>
      <c r="P298" s="19" t="s">
        <v>1088</v>
      </c>
      <c r="Q298" s="20">
        <v>0</v>
      </c>
      <c r="R298" s="20">
        <v>0</v>
      </c>
      <c r="S298" s="60">
        <f t="shared" si="8"/>
        <v>0</v>
      </c>
      <c r="T298" s="54" t="s">
        <v>41</v>
      </c>
      <c r="U298" s="54" t="s">
        <v>2245</v>
      </c>
      <c r="V298" s="216" t="s">
        <v>184</v>
      </c>
      <c r="W298" s="216" t="s">
        <v>248</v>
      </c>
      <c r="X298" s="215"/>
    </row>
    <row r="299" spans="1:24" ht="128.25" hidden="1" customHeight="1">
      <c r="A299" s="54" t="s">
        <v>421</v>
      </c>
      <c r="B299" s="54" t="s">
        <v>2039</v>
      </c>
      <c r="C299" s="54" t="s">
        <v>2039</v>
      </c>
      <c r="D299" s="54" t="s">
        <v>2049</v>
      </c>
      <c r="E299" s="54">
        <v>20</v>
      </c>
      <c r="F299" s="54" t="s">
        <v>2050</v>
      </c>
      <c r="G299" s="54" t="s">
        <v>35</v>
      </c>
      <c r="H299" s="37" t="s">
        <v>544</v>
      </c>
      <c r="I299" s="19" t="s">
        <v>37</v>
      </c>
      <c r="J299" s="67">
        <v>80</v>
      </c>
      <c r="K299" s="10" t="s">
        <v>2051</v>
      </c>
      <c r="L299" s="192"/>
      <c r="M299" s="54">
        <v>1</v>
      </c>
      <c r="N299" s="37">
        <v>1491408</v>
      </c>
      <c r="O299" s="54" t="s">
        <v>2054</v>
      </c>
      <c r="P299" s="19" t="s">
        <v>1088</v>
      </c>
      <c r="Q299" s="20">
        <v>0</v>
      </c>
      <c r="R299" s="20">
        <v>0</v>
      </c>
      <c r="S299" s="60">
        <f t="shared" si="8"/>
        <v>0</v>
      </c>
      <c r="T299" s="54" t="s">
        <v>41</v>
      </c>
      <c r="U299" s="54" t="s">
        <v>2245</v>
      </c>
      <c r="V299" s="216" t="s">
        <v>184</v>
      </c>
      <c r="W299" s="216" t="s">
        <v>248</v>
      </c>
      <c r="X299" s="215"/>
    </row>
    <row r="300" spans="1:24" ht="128.25" hidden="1" customHeight="1">
      <c r="A300" s="54" t="s">
        <v>421</v>
      </c>
      <c r="B300" s="54" t="s">
        <v>1527</v>
      </c>
      <c r="C300" s="54" t="s">
        <v>1527</v>
      </c>
      <c r="D300" s="37" t="s">
        <v>1545</v>
      </c>
      <c r="E300" s="54">
        <v>15</v>
      </c>
      <c r="F300" s="54" t="s">
        <v>1546</v>
      </c>
      <c r="G300" s="54" t="s">
        <v>45</v>
      </c>
      <c r="H300" s="8" t="s">
        <v>36</v>
      </c>
      <c r="I300" s="54" t="s">
        <v>37</v>
      </c>
      <c r="J300" s="67">
        <v>40</v>
      </c>
      <c r="K300" s="10" t="s">
        <v>1547</v>
      </c>
      <c r="L300" s="192"/>
      <c r="M300" s="54">
        <v>40</v>
      </c>
      <c r="N300" s="38" t="s">
        <v>995</v>
      </c>
      <c r="O300" s="38" t="s">
        <v>995</v>
      </c>
      <c r="P300" s="38" t="s">
        <v>995</v>
      </c>
      <c r="Q300" s="66">
        <v>600</v>
      </c>
      <c r="R300" s="20">
        <v>0</v>
      </c>
      <c r="S300" s="66">
        <f t="shared" si="8"/>
        <v>24000</v>
      </c>
      <c r="T300" s="54" t="s">
        <v>41</v>
      </c>
      <c r="U300" s="15" t="s">
        <v>2220</v>
      </c>
      <c r="V300" s="131" t="s">
        <v>42</v>
      </c>
      <c r="W300" s="131" t="s">
        <v>43</v>
      </c>
      <c r="X300" s="215" t="s">
        <v>50</v>
      </c>
    </row>
    <row r="301" spans="1:24" ht="128.25" hidden="1" customHeight="1">
      <c r="A301" s="54" t="s">
        <v>421</v>
      </c>
      <c r="B301" s="54" t="s">
        <v>2039</v>
      </c>
      <c r="C301" s="54" t="s">
        <v>2039</v>
      </c>
      <c r="D301" s="54" t="s">
        <v>2055</v>
      </c>
      <c r="E301" s="54">
        <v>20</v>
      </c>
      <c r="F301" s="54" t="s">
        <v>2056</v>
      </c>
      <c r="G301" s="54" t="s">
        <v>45</v>
      </c>
      <c r="H301" s="54" t="s">
        <v>544</v>
      </c>
      <c r="I301" s="19" t="s">
        <v>37</v>
      </c>
      <c r="J301" s="67">
        <v>40</v>
      </c>
      <c r="K301" s="10" t="s">
        <v>2051</v>
      </c>
      <c r="L301" s="192"/>
      <c r="M301" s="54">
        <v>1</v>
      </c>
      <c r="N301" s="54">
        <v>1568339</v>
      </c>
      <c r="O301" s="54" t="s">
        <v>2048</v>
      </c>
      <c r="P301" s="19" t="s">
        <v>1088</v>
      </c>
      <c r="Q301" s="20">
        <v>0</v>
      </c>
      <c r="R301" s="20">
        <v>0</v>
      </c>
      <c r="S301" s="60">
        <f t="shared" si="8"/>
        <v>0</v>
      </c>
      <c r="T301" s="54" t="s">
        <v>41</v>
      </c>
      <c r="U301" s="82" t="s">
        <v>2246</v>
      </c>
      <c r="V301" s="210" t="s">
        <v>148</v>
      </c>
      <c r="W301" s="131" t="s">
        <v>225</v>
      </c>
      <c r="X301" s="219" t="s">
        <v>50</v>
      </c>
    </row>
    <row r="302" spans="1:24" ht="128.25" hidden="1" customHeight="1">
      <c r="A302" s="54" t="s">
        <v>421</v>
      </c>
      <c r="B302" s="54" t="s">
        <v>2039</v>
      </c>
      <c r="C302" s="54" t="s">
        <v>2039</v>
      </c>
      <c r="D302" s="54" t="s">
        <v>2055</v>
      </c>
      <c r="E302" s="54">
        <v>20</v>
      </c>
      <c r="F302" s="54" t="s">
        <v>2056</v>
      </c>
      <c r="G302" s="54" t="s">
        <v>45</v>
      </c>
      <c r="H302" s="54" t="s">
        <v>544</v>
      </c>
      <c r="I302" s="19" t="s">
        <v>37</v>
      </c>
      <c r="J302" s="67">
        <v>40</v>
      </c>
      <c r="K302" s="10" t="s">
        <v>2051</v>
      </c>
      <c r="L302" s="192"/>
      <c r="M302" s="54">
        <v>1</v>
      </c>
      <c r="N302" s="54">
        <v>2091119</v>
      </c>
      <c r="O302" s="54" t="s">
        <v>2046</v>
      </c>
      <c r="P302" s="19" t="s">
        <v>268</v>
      </c>
      <c r="Q302" s="20">
        <v>0</v>
      </c>
      <c r="R302" s="20">
        <v>0</v>
      </c>
      <c r="S302" s="60">
        <f t="shared" si="8"/>
        <v>0</v>
      </c>
      <c r="T302" s="54" t="s">
        <v>41</v>
      </c>
      <c r="U302" s="82" t="s">
        <v>2246</v>
      </c>
      <c r="V302" s="210" t="s">
        <v>148</v>
      </c>
      <c r="W302" s="131" t="s">
        <v>225</v>
      </c>
      <c r="X302" s="219" t="s">
        <v>50</v>
      </c>
    </row>
    <row r="303" spans="1:24" ht="128.25" hidden="1" customHeight="1">
      <c r="A303" s="54" t="s">
        <v>421</v>
      </c>
      <c r="B303" s="54" t="s">
        <v>2039</v>
      </c>
      <c r="C303" s="54" t="s">
        <v>2039</v>
      </c>
      <c r="D303" s="54" t="s">
        <v>2055</v>
      </c>
      <c r="E303" s="54">
        <v>20</v>
      </c>
      <c r="F303" s="54" t="s">
        <v>2056</v>
      </c>
      <c r="G303" s="54" t="s">
        <v>45</v>
      </c>
      <c r="H303" s="54" t="s">
        <v>544</v>
      </c>
      <c r="I303" s="19" t="s">
        <v>37</v>
      </c>
      <c r="J303" s="67">
        <v>40</v>
      </c>
      <c r="K303" s="10" t="s">
        <v>2051</v>
      </c>
      <c r="L303" s="192"/>
      <c r="M303" s="54">
        <v>1</v>
      </c>
      <c r="N303" s="37"/>
      <c r="O303" s="54" t="s">
        <v>2057</v>
      </c>
      <c r="P303" s="19" t="s">
        <v>1088</v>
      </c>
      <c r="Q303" s="20">
        <v>0</v>
      </c>
      <c r="R303" s="20">
        <v>0</v>
      </c>
      <c r="S303" s="60">
        <f t="shared" si="8"/>
        <v>0</v>
      </c>
      <c r="T303" s="54" t="s">
        <v>41</v>
      </c>
      <c r="U303" s="82" t="s">
        <v>2246</v>
      </c>
      <c r="V303" s="210" t="s">
        <v>148</v>
      </c>
      <c r="W303" s="131" t="s">
        <v>225</v>
      </c>
      <c r="X303" s="219" t="s">
        <v>50</v>
      </c>
    </row>
    <row r="304" spans="1:24" ht="128.25" hidden="1" customHeight="1">
      <c r="A304" s="54" t="s">
        <v>421</v>
      </c>
      <c r="B304" s="54" t="s">
        <v>1527</v>
      </c>
      <c r="C304" s="54" t="s">
        <v>1527</v>
      </c>
      <c r="D304" s="37" t="s">
        <v>1540</v>
      </c>
      <c r="E304" s="54">
        <v>10</v>
      </c>
      <c r="F304" s="37" t="s">
        <v>1548</v>
      </c>
      <c r="G304" s="54" t="s">
        <v>45</v>
      </c>
      <c r="H304" s="8" t="s">
        <v>36</v>
      </c>
      <c r="I304" s="54" t="s">
        <v>37</v>
      </c>
      <c r="J304" s="67">
        <v>15</v>
      </c>
      <c r="K304" s="10" t="s">
        <v>1549</v>
      </c>
      <c r="L304" s="192"/>
      <c r="M304" s="54">
        <v>20</v>
      </c>
      <c r="N304" s="38" t="s">
        <v>995</v>
      </c>
      <c r="O304" s="38" t="s">
        <v>995</v>
      </c>
      <c r="P304" s="38" t="s">
        <v>995</v>
      </c>
      <c r="Q304" s="66">
        <v>2130</v>
      </c>
      <c r="R304" s="20">
        <v>0</v>
      </c>
      <c r="S304" s="66">
        <f t="shared" si="8"/>
        <v>42600</v>
      </c>
      <c r="T304" s="54" t="s">
        <v>41</v>
      </c>
      <c r="U304" s="15" t="s">
        <v>2247</v>
      </c>
      <c r="V304" s="131" t="s">
        <v>336</v>
      </c>
      <c r="W304" s="131" t="s">
        <v>1550</v>
      </c>
      <c r="X304" s="215" t="s">
        <v>50</v>
      </c>
    </row>
    <row r="305" spans="1:24" s="42" customFormat="1" ht="128.25" hidden="1" customHeight="1">
      <c r="A305" s="51" t="s">
        <v>421</v>
      </c>
      <c r="B305" s="51" t="s">
        <v>2039</v>
      </c>
      <c r="C305" s="51" t="s">
        <v>2039</v>
      </c>
      <c r="D305" s="51" t="s">
        <v>2058</v>
      </c>
      <c r="E305" s="51">
        <v>20</v>
      </c>
      <c r="F305" s="51" t="s">
        <v>2059</v>
      </c>
      <c r="G305" s="51" t="s">
        <v>45</v>
      </c>
      <c r="H305" s="8" t="s">
        <v>36</v>
      </c>
      <c r="I305" s="8" t="s">
        <v>91</v>
      </c>
      <c r="J305" s="52">
        <v>40</v>
      </c>
      <c r="K305" s="10" t="s">
        <v>2051</v>
      </c>
      <c r="L305" s="192"/>
      <c r="M305" s="51">
        <v>1</v>
      </c>
      <c r="N305" s="12">
        <v>1491408</v>
      </c>
      <c r="O305" s="51" t="s">
        <v>2054</v>
      </c>
      <c r="P305" s="8" t="s">
        <v>1088</v>
      </c>
      <c r="Q305" s="14">
        <v>0</v>
      </c>
      <c r="R305" s="14">
        <v>0</v>
      </c>
      <c r="S305" s="64">
        <f t="shared" si="8"/>
        <v>0</v>
      </c>
      <c r="T305" s="51" t="s">
        <v>41</v>
      </c>
      <c r="U305" s="76" t="s">
        <v>2248</v>
      </c>
      <c r="V305" s="131" t="s">
        <v>148</v>
      </c>
      <c r="W305" s="221" t="s">
        <v>149</v>
      </c>
      <c r="X305" s="215" t="s">
        <v>50</v>
      </c>
    </row>
    <row r="306" spans="1:24" s="42" customFormat="1" ht="128.25" hidden="1" customHeight="1">
      <c r="A306" s="51" t="s">
        <v>421</v>
      </c>
      <c r="B306" s="51" t="s">
        <v>2039</v>
      </c>
      <c r="C306" s="51" t="s">
        <v>2039</v>
      </c>
      <c r="D306" s="51" t="s">
        <v>2058</v>
      </c>
      <c r="E306" s="51">
        <v>20</v>
      </c>
      <c r="F306" s="51" t="s">
        <v>2059</v>
      </c>
      <c r="G306" s="51" t="s">
        <v>45</v>
      </c>
      <c r="H306" s="8" t="s">
        <v>36</v>
      </c>
      <c r="I306" s="8" t="s">
        <v>91</v>
      </c>
      <c r="J306" s="52">
        <v>40</v>
      </c>
      <c r="K306" s="10" t="s">
        <v>2051</v>
      </c>
      <c r="L306" s="192"/>
      <c r="M306" s="51">
        <v>1</v>
      </c>
      <c r="N306" s="12">
        <v>1492815</v>
      </c>
      <c r="O306" s="51" t="s">
        <v>2052</v>
      </c>
      <c r="P306" s="8" t="s">
        <v>1088</v>
      </c>
      <c r="Q306" s="14">
        <v>0</v>
      </c>
      <c r="R306" s="14">
        <v>0</v>
      </c>
      <c r="S306" s="64">
        <f t="shared" si="8"/>
        <v>0</v>
      </c>
      <c r="T306" s="51" t="s">
        <v>41</v>
      </c>
      <c r="U306" s="76" t="s">
        <v>2248</v>
      </c>
      <c r="V306" s="131" t="s">
        <v>148</v>
      </c>
      <c r="W306" s="221" t="s">
        <v>149</v>
      </c>
      <c r="X306" s="215" t="s">
        <v>50</v>
      </c>
    </row>
    <row r="307" spans="1:24" s="42" customFormat="1" ht="128.25" hidden="1" customHeight="1">
      <c r="A307" s="51" t="s">
        <v>421</v>
      </c>
      <c r="B307" s="51" t="s">
        <v>2039</v>
      </c>
      <c r="C307" s="51" t="s">
        <v>2039</v>
      </c>
      <c r="D307" s="51" t="s">
        <v>2058</v>
      </c>
      <c r="E307" s="51">
        <v>20</v>
      </c>
      <c r="F307" s="51" t="s">
        <v>2059</v>
      </c>
      <c r="G307" s="51" t="s">
        <v>45</v>
      </c>
      <c r="H307" s="8" t="s">
        <v>36</v>
      </c>
      <c r="I307" s="8" t="s">
        <v>91</v>
      </c>
      <c r="J307" s="52">
        <v>40</v>
      </c>
      <c r="K307" s="10" t="s">
        <v>2051</v>
      </c>
      <c r="L307" s="192"/>
      <c r="M307" s="51">
        <v>1</v>
      </c>
      <c r="N307" s="12"/>
      <c r="O307" s="51" t="s">
        <v>2053</v>
      </c>
      <c r="P307" s="8" t="s">
        <v>1088</v>
      </c>
      <c r="Q307" s="14">
        <v>0</v>
      </c>
      <c r="R307" s="14">
        <v>0</v>
      </c>
      <c r="S307" s="64">
        <f t="shared" si="8"/>
        <v>0</v>
      </c>
      <c r="T307" s="51" t="s">
        <v>41</v>
      </c>
      <c r="U307" s="76" t="s">
        <v>2248</v>
      </c>
      <c r="V307" s="131" t="s">
        <v>148</v>
      </c>
      <c r="W307" s="221" t="s">
        <v>149</v>
      </c>
      <c r="X307" s="215" t="s">
        <v>50</v>
      </c>
    </row>
    <row r="308" spans="1:24" s="42" customFormat="1" ht="128.25" hidden="1" customHeight="1">
      <c r="A308" s="51" t="s">
        <v>421</v>
      </c>
      <c r="B308" s="51" t="s">
        <v>2039</v>
      </c>
      <c r="C308" s="51" t="s">
        <v>2039</v>
      </c>
      <c r="D308" s="51" t="s">
        <v>2058</v>
      </c>
      <c r="E308" s="51">
        <v>20</v>
      </c>
      <c r="F308" s="51" t="s">
        <v>2059</v>
      </c>
      <c r="G308" s="51" t="s">
        <v>45</v>
      </c>
      <c r="H308" s="8" t="s">
        <v>36</v>
      </c>
      <c r="I308" s="8" t="s">
        <v>91</v>
      </c>
      <c r="J308" s="52">
        <v>40</v>
      </c>
      <c r="K308" s="10" t="s">
        <v>2051</v>
      </c>
      <c r="L308" s="192"/>
      <c r="M308" s="51">
        <v>1</v>
      </c>
      <c r="N308" s="12">
        <v>1786070</v>
      </c>
      <c r="O308" s="51" t="s">
        <v>2060</v>
      </c>
      <c r="P308" s="51" t="s">
        <v>2061</v>
      </c>
      <c r="Q308" s="14">
        <v>0</v>
      </c>
      <c r="R308" s="14">
        <v>0</v>
      </c>
      <c r="S308" s="64">
        <f t="shared" si="8"/>
        <v>0</v>
      </c>
      <c r="T308" s="51" t="s">
        <v>41</v>
      </c>
      <c r="U308" s="76" t="s">
        <v>2248</v>
      </c>
      <c r="V308" s="131" t="s">
        <v>148</v>
      </c>
      <c r="W308" s="221" t="s">
        <v>149</v>
      </c>
      <c r="X308" s="215" t="s">
        <v>50</v>
      </c>
    </row>
    <row r="309" spans="1:24" s="42" customFormat="1" ht="128.25" hidden="1" customHeight="1">
      <c r="A309" s="51" t="s">
        <v>421</v>
      </c>
      <c r="B309" s="51" t="s">
        <v>2039</v>
      </c>
      <c r="C309" s="51" t="s">
        <v>2039</v>
      </c>
      <c r="D309" s="51" t="s">
        <v>2058</v>
      </c>
      <c r="E309" s="51">
        <v>20</v>
      </c>
      <c r="F309" s="51" t="s">
        <v>2059</v>
      </c>
      <c r="G309" s="51" t="s">
        <v>45</v>
      </c>
      <c r="H309" s="8" t="s">
        <v>36</v>
      </c>
      <c r="I309" s="8" t="s">
        <v>91</v>
      </c>
      <c r="J309" s="52">
        <v>40</v>
      </c>
      <c r="K309" s="10" t="s">
        <v>2051</v>
      </c>
      <c r="L309" s="192"/>
      <c r="M309" s="51">
        <v>1</v>
      </c>
      <c r="N309" s="12">
        <v>1170751</v>
      </c>
      <c r="O309" s="51" t="s">
        <v>2062</v>
      </c>
      <c r="P309" s="8" t="s">
        <v>1088</v>
      </c>
      <c r="Q309" s="14">
        <v>0</v>
      </c>
      <c r="R309" s="14">
        <v>0</v>
      </c>
      <c r="S309" s="64">
        <f t="shared" si="8"/>
        <v>0</v>
      </c>
      <c r="T309" s="51" t="s">
        <v>41</v>
      </c>
      <c r="U309" s="76" t="s">
        <v>2248</v>
      </c>
      <c r="V309" s="131" t="s">
        <v>148</v>
      </c>
      <c r="W309" s="221" t="s">
        <v>149</v>
      </c>
      <c r="X309" s="215" t="s">
        <v>50</v>
      </c>
    </row>
    <row r="310" spans="1:24" s="42" customFormat="1" ht="128.25" hidden="1" customHeight="1">
      <c r="A310" s="51" t="s">
        <v>421</v>
      </c>
      <c r="B310" s="51" t="s">
        <v>2039</v>
      </c>
      <c r="C310" s="51" t="s">
        <v>2039</v>
      </c>
      <c r="D310" s="51" t="s">
        <v>2058</v>
      </c>
      <c r="E310" s="51">
        <v>20</v>
      </c>
      <c r="F310" s="51" t="s">
        <v>2059</v>
      </c>
      <c r="G310" s="51" t="s">
        <v>45</v>
      </c>
      <c r="H310" s="8" t="s">
        <v>36</v>
      </c>
      <c r="I310" s="8" t="s">
        <v>91</v>
      </c>
      <c r="J310" s="52">
        <v>40</v>
      </c>
      <c r="K310" s="10" t="s">
        <v>2051</v>
      </c>
      <c r="L310" s="192"/>
      <c r="M310" s="51">
        <v>1</v>
      </c>
      <c r="N310" s="12">
        <v>1491285</v>
      </c>
      <c r="O310" s="51" t="s">
        <v>2063</v>
      </c>
      <c r="P310" s="8" t="s">
        <v>1088</v>
      </c>
      <c r="Q310" s="14">
        <v>0</v>
      </c>
      <c r="R310" s="14">
        <v>0</v>
      </c>
      <c r="S310" s="64">
        <f t="shared" si="8"/>
        <v>0</v>
      </c>
      <c r="T310" s="51" t="s">
        <v>41</v>
      </c>
      <c r="U310" s="76" t="s">
        <v>2248</v>
      </c>
      <c r="V310" s="131" t="s">
        <v>148</v>
      </c>
      <c r="W310" s="221" t="s">
        <v>149</v>
      </c>
      <c r="X310" s="215" t="s">
        <v>50</v>
      </c>
    </row>
    <row r="311" spans="1:24" s="42" customFormat="1" ht="128.25" hidden="1" customHeight="1">
      <c r="A311" s="51" t="s">
        <v>421</v>
      </c>
      <c r="B311" s="51" t="s">
        <v>2039</v>
      </c>
      <c r="C311" s="51" t="s">
        <v>2039</v>
      </c>
      <c r="D311" s="51" t="s">
        <v>2058</v>
      </c>
      <c r="E311" s="51">
        <v>20</v>
      </c>
      <c r="F311" s="51" t="s">
        <v>2059</v>
      </c>
      <c r="G311" s="51" t="s">
        <v>45</v>
      </c>
      <c r="H311" s="8" t="s">
        <v>36</v>
      </c>
      <c r="I311" s="8" t="s">
        <v>91</v>
      </c>
      <c r="J311" s="52">
        <v>40</v>
      </c>
      <c r="K311" s="10" t="s">
        <v>2051</v>
      </c>
      <c r="L311" s="192"/>
      <c r="M311" s="51">
        <v>1</v>
      </c>
      <c r="N311" s="12"/>
      <c r="O311" s="51" t="s">
        <v>2064</v>
      </c>
      <c r="P311" s="51" t="s">
        <v>268</v>
      </c>
      <c r="Q311" s="14">
        <v>0</v>
      </c>
      <c r="R311" s="14">
        <v>0</v>
      </c>
      <c r="S311" s="64">
        <f t="shared" si="8"/>
        <v>0</v>
      </c>
      <c r="T311" s="51" t="s">
        <v>41</v>
      </c>
      <c r="U311" s="76" t="s">
        <v>2248</v>
      </c>
      <c r="V311" s="131" t="s">
        <v>148</v>
      </c>
      <c r="W311" s="221" t="s">
        <v>149</v>
      </c>
      <c r="X311" s="215" t="s">
        <v>50</v>
      </c>
    </row>
    <row r="312" spans="1:24" ht="128.25" hidden="1" customHeight="1">
      <c r="A312" s="54" t="s">
        <v>421</v>
      </c>
      <c r="B312" s="54" t="s">
        <v>1527</v>
      </c>
      <c r="C312" s="54" t="s">
        <v>1528</v>
      </c>
      <c r="D312" s="37" t="s">
        <v>1529</v>
      </c>
      <c r="E312" s="54">
        <v>15</v>
      </c>
      <c r="F312" s="37" t="s">
        <v>1530</v>
      </c>
      <c r="G312" s="54" t="s">
        <v>45</v>
      </c>
      <c r="H312" s="8" t="s">
        <v>36</v>
      </c>
      <c r="I312" s="54" t="s">
        <v>37</v>
      </c>
      <c r="J312" s="67">
        <v>40</v>
      </c>
      <c r="K312" s="10" t="s">
        <v>1531</v>
      </c>
      <c r="L312" s="192"/>
      <c r="M312" s="54">
        <v>20</v>
      </c>
      <c r="N312" s="38" t="s">
        <v>995</v>
      </c>
      <c r="O312" s="38" t="s">
        <v>995</v>
      </c>
      <c r="P312" s="38" t="s">
        <v>995</v>
      </c>
      <c r="Q312" s="66">
        <v>900</v>
      </c>
      <c r="R312" s="66">
        <v>15000</v>
      </c>
      <c r="S312" s="66">
        <f t="shared" si="8"/>
        <v>318000</v>
      </c>
      <c r="T312" s="54" t="s">
        <v>41</v>
      </c>
      <c r="U312" s="15" t="s">
        <v>2249</v>
      </c>
      <c r="V312" s="131" t="s">
        <v>48</v>
      </c>
      <c r="W312" s="216" t="s">
        <v>1002</v>
      </c>
      <c r="X312" s="215" t="s">
        <v>50</v>
      </c>
    </row>
    <row r="313" spans="1:24" ht="128.25" hidden="1" customHeight="1">
      <c r="A313" s="54" t="s">
        <v>421</v>
      </c>
      <c r="B313" s="54" t="s">
        <v>1527</v>
      </c>
      <c r="C313" s="54" t="s">
        <v>1532</v>
      </c>
      <c r="D313" s="37" t="s">
        <v>1533</v>
      </c>
      <c r="E313" s="54">
        <v>15</v>
      </c>
      <c r="F313" s="83" t="s">
        <v>1534</v>
      </c>
      <c r="G313" s="83" t="s">
        <v>35</v>
      </c>
      <c r="H313" s="83" t="s">
        <v>609</v>
      </c>
      <c r="I313" s="54" t="s">
        <v>37</v>
      </c>
      <c r="J313" s="67">
        <v>40</v>
      </c>
      <c r="K313" s="10" t="s">
        <v>1535</v>
      </c>
      <c r="L313" s="192"/>
      <c r="M313" s="54">
        <v>5</v>
      </c>
      <c r="N313" s="38" t="s">
        <v>995</v>
      </c>
      <c r="O313" s="38" t="s">
        <v>995</v>
      </c>
      <c r="P313" s="38" t="s">
        <v>995</v>
      </c>
      <c r="Q313" s="66">
        <v>0</v>
      </c>
      <c r="R313" s="20">
        <v>0</v>
      </c>
      <c r="S313" s="66">
        <f t="shared" si="8"/>
        <v>0</v>
      </c>
      <c r="T313" s="54" t="s">
        <v>41</v>
      </c>
      <c r="U313" s="15" t="s">
        <v>2250</v>
      </c>
      <c r="V313" s="210" t="s">
        <v>48</v>
      </c>
      <c r="W313" s="131" t="s">
        <v>274</v>
      </c>
      <c r="X313" s="217"/>
    </row>
    <row r="314" spans="1:24" ht="128.25" hidden="1" customHeight="1">
      <c r="A314" s="54" t="s">
        <v>421</v>
      </c>
      <c r="B314" s="54" t="s">
        <v>1527</v>
      </c>
      <c r="C314" s="54" t="s">
        <v>1527</v>
      </c>
      <c r="D314" s="37" t="s">
        <v>1551</v>
      </c>
      <c r="E314" s="54">
        <v>16</v>
      </c>
      <c r="F314" s="54" t="s">
        <v>1552</v>
      </c>
      <c r="G314" s="54" t="s">
        <v>45</v>
      </c>
      <c r="H314" s="8" t="s">
        <v>36</v>
      </c>
      <c r="I314" s="54" t="s">
        <v>37</v>
      </c>
      <c r="J314" s="67">
        <v>8</v>
      </c>
      <c r="K314" s="10">
        <v>43927</v>
      </c>
      <c r="L314" s="192"/>
      <c r="M314" s="54">
        <v>6</v>
      </c>
      <c r="N314" s="38" t="s">
        <v>995</v>
      </c>
      <c r="O314" s="38" t="s">
        <v>995</v>
      </c>
      <c r="P314" s="38" t="s">
        <v>995</v>
      </c>
      <c r="Q314" s="66">
        <v>0</v>
      </c>
      <c r="R314" s="20">
        <v>0</v>
      </c>
      <c r="S314" s="66">
        <f t="shared" si="8"/>
        <v>0</v>
      </c>
      <c r="T314" s="54" t="s">
        <v>41</v>
      </c>
      <c r="U314" s="15" t="s">
        <v>2251</v>
      </c>
      <c r="V314" s="210" t="s">
        <v>48</v>
      </c>
      <c r="W314" s="221" t="s">
        <v>179</v>
      </c>
      <c r="X314" s="215" t="s">
        <v>50</v>
      </c>
    </row>
    <row r="315" spans="1:24" ht="128.25" hidden="1" customHeight="1">
      <c r="A315" s="54" t="s">
        <v>421</v>
      </c>
      <c r="B315" s="54" t="s">
        <v>2039</v>
      </c>
      <c r="C315" s="54" t="s">
        <v>2039</v>
      </c>
      <c r="D315" s="54" t="s">
        <v>2065</v>
      </c>
      <c r="E315" s="54">
        <v>20</v>
      </c>
      <c r="F315" s="54" t="s">
        <v>2066</v>
      </c>
      <c r="G315" s="54" t="s">
        <v>35</v>
      </c>
      <c r="H315" s="8" t="s">
        <v>36</v>
      </c>
      <c r="I315" s="19" t="s">
        <v>91</v>
      </c>
      <c r="J315" s="67">
        <v>20</v>
      </c>
      <c r="K315" s="10" t="s">
        <v>297</v>
      </c>
      <c r="L315" s="192"/>
      <c r="M315" s="54">
        <v>1</v>
      </c>
      <c r="N315" s="37">
        <v>1491408</v>
      </c>
      <c r="O315" s="54" t="s">
        <v>2054</v>
      </c>
      <c r="P315" s="37" t="s">
        <v>1088</v>
      </c>
      <c r="Q315" s="20">
        <v>0</v>
      </c>
      <c r="R315" s="20">
        <v>0</v>
      </c>
      <c r="S315" s="60">
        <f t="shared" si="8"/>
        <v>0</v>
      </c>
      <c r="T315" s="19" t="s">
        <v>41</v>
      </c>
      <c r="U315" s="82" t="s">
        <v>2252</v>
      </c>
      <c r="V315" s="131" t="s">
        <v>866</v>
      </c>
      <c r="W315" s="216" t="s">
        <v>1014</v>
      </c>
      <c r="X315" s="215" t="s">
        <v>78</v>
      </c>
    </row>
    <row r="316" spans="1:24" ht="128.25" hidden="1" customHeight="1">
      <c r="A316" s="54" t="s">
        <v>421</v>
      </c>
      <c r="B316" s="54" t="s">
        <v>2039</v>
      </c>
      <c r="C316" s="54" t="s">
        <v>2039</v>
      </c>
      <c r="D316" s="54" t="s">
        <v>2065</v>
      </c>
      <c r="E316" s="54">
        <v>20</v>
      </c>
      <c r="F316" s="54" t="s">
        <v>2066</v>
      </c>
      <c r="G316" s="54" t="s">
        <v>35</v>
      </c>
      <c r="H316" s="8" t="s">
        <v>36</v>
      </c>
      <c r="I316" s="19" t="s">
        <v>91</v>
      </c>
      <c r="J316" s="67">
        <v>20</v>
      </c>
      <c r="K316" s="10" t="s">
        <v>297</v>
      </c>
      <c r="L316" s="192"/>
      <c r="M316" s="54">
        <v>1</v>
      </c>
      <c r="N316" s="37"/>
      <c r="O316" s="54" t="s">
        <v>2053</v>
      </c>
      <c r="P316" s="37" t="s">
        <v>1088</v>
      </c>
      <c r="Q316" s="20">
        <v>0</v>
      </c>
      <c r="R316" s="20">
        <v>0</v>
      </c>
      <c r="S316" s="60">
        <f t="shared" si="8"/>
        <v>0</v>
      </c>
      <c r="T316" s="19" t="s">
        <v>41</v>
      </c>
      <c r="U316" s="82" t="s">
        <v>2252</v>
      </c>
      <c r="V316" s="131" t="s">
        <v>866</v>
      </c>
      <c r="W316" s="216" t="s">
        <v>1014</v>
      </c>
      <c r="X316" s="215" t="s">
        <v>78</v>
      </c>
    </row>
    <row r="317" spans="1:24" ht="128.25" hidden="1" customHeight="1">
      <c r="A317" s="54" t="s">
        <v>421</v>
      </c>
      <c r="B317" s="54" t="s">
        <v>2039</v>
      </c>
      <c r="C317" s="54" t="s">
        <v>2039</v>
      </c>
      <c r="D317" s="54" t="s">
        <v>2065</v>
      </c>
      <c r="E317" s="54">
        <v>20</v>
      </c>
      <c r="F317" s="54" t="s">
        <v>2066</v>
      </c>
      <c r="G317" s="54" t="s">
        <v>35</v>
      </c>
      <c r="H317" s="8" t="s">
        <v>36</v>
      </c>
      <c r="I317" s="19" t="s">
        <v>91</v>
      </c>
      <c r="J317" s="67">
        <v>20</v>
      </c>
      <c r="K317" s="10" t="s">
        <v>297</v>
      </c>
      <c r="L317" s="192"/>
      <c r="M317" s="54">
        <v>1</v>
      </c>
      <c r="N317" s="37">
        <v>1492815</v>
      </c>
      <c r="O317" s="54" t="s">
        <v>2052</v>
      </c>
      <c r="P317" s="37" t="s">
        <v>1088</v>
      </c>
      <c r="Q317" s="20">
        <v>0</v>
      </c>
      <c r="R317" s="20">
        <v>0</v>
      </c>
      <c r="S317" s="60">
        <f t="shared" si="8"/>
        <v>0</v>
      </c>
      <c r="T317" s="19" t="s">
        <v>41</v>
      </c>
      <c r="U317" s="82" t="s">
        <v>2252</v>
      </c>
      <c r="V317" s="131" t="s">
        <v>866</v>
      </c>
      <c r="W317" s="216" t="s">
        <v>1014</v>
      </c>
      <c r="X317" s="215" t="s">
        <v>78</v>
      </c>
    </row>
    <row r="318" spans="1:24" ht="128.25" hidden="1" customHeight="1">
      <c r="A318" s="54" t="s">
        <v>421</v>
      </c>
      <c r="B318" s="54" t="s">
        <v>2039</v>
      </c>
      <c r="C318" s="54" t="s">
        <v>2039</v>
      </c>
      <c r="D318" s="54" t="s">
        <v>2065</v>
      </c>
      <c r="E318" s="54">
        <v>20</v>
      </c>
      <c r="F318" s="54" t="s">
        <v>2066</v>
      </c>
      <c r="G318" s="54" t="s">
        <v>35</v>
      </c>
      <c r="H318" s="8" t="s">
        <v>36</v>
      </c>
      <c r="I318" s="19" t="s">
        <v>91</v>
      </c>
      <c r="J318" s="67">
        <v>20</v>
      </c>
      <c r="K318" s="10" t="s">
        <v>297</v>
      </c>
      <c r="L318" s="192"/>
      <c r="M318" s="54">
        <v>1</v>
      </c>
      <c r="N318" s="37">
        <v>1170751</v>
      </c>
      <c r="O318" s="54" t="s">
        <v>2062</v>
      </c>
      <c r="P318" s="37" t="s">
        <v>1088</v>
      </c>
      <c r="Q318" s="20">
        <v>0</v>
      </c>
      <c r="R318" s="20">
        <v>0</v>
      </c>
      <c r="S318" s="60">
        <f t="shared" si="8"/>
        <v>0</v>
      </c>
      <c r="T318" s="19" t="s">
        <v>41</v>
      </c>
      <c r="U318" s="82" t="s">
        <v>2252</v>
      </c>
      <c r="V318" s="131" t="s">
        <v>866</v>
      </c>
      <c r="W318" s="216" t="s">
        <v>1014</v>
      </c>
      <c r="X318" s="215" t="s">
        <v>78</v>
      </c>
    </row>
    <row r="319" spans="1:24" ht="128.25" hidden="1" customHeight="1">
      <c r="A319" s="54" t="s">
        <v>421</v>
      </c>
      <c r="B319" s="54" t="s">
        <v>2039</v>
      </c>
      <c r="C319" s="54" t="s">
        <v>2039</v>
      </c>
      <c r="D319" s="54" t="s">
        <v>2065</v>
      </c>
      <c r="E319" s="54">
        <v>20</v>
      </c>
      <c r="F319" s="54" t="s">
        <v>2066</v>
      </c>
      <c r="G319" s="54" t="s">
        <v>35</v>
      </c>
      <c r="H319" s="8" t="s">
        <v>36</v>
      </c>
      <c r="I319" s="19" t="s">
        <v>91</v>
      </c>
      <c r="J319" s="67">
        <v>20</v>
      </c>
      <c r="K319" s="10" t="s">
        <v>297</v>
      </c>
      <c r="L319" s="192"/>
      <c r="M319" s="54">
        <v>1</v>
      </c>
      <c r="N319" s="37">
        <v>1491285</v>
      </c>
      <c r="O319" s="54" t="s">
        <v>2063</v>
      </c>
      <c r="P319" s="37" t="s">
        <v>1088</v>
      </c>
      <c r="Q319" s="20">
        <v>0</v>
      </c>
      <c r="R319" s="20">
        <v>0</v>
      </c>
      <c r="S319" s="60">
        <f t="shared" si="8"/>
        <v>0</v>
      </c>
      <c r="T319" s="19" t="s">
        <v>41</v>
      </c>
      <c r="U319" s="82" t="s">
        <v>2252</v>
      </c>
      <c r="V319" s="131" t="s">
        <v>866</v>
      </c>
      <c r="W319" s="216" t="s">
        <v>1014</v>
      </c>
      <c r="X319" s="215" t="s">
        <v>78</v>
      </c>
    </row>
    <row r="320" spans="1:24" ht="128.25" hidden="1" customHeight="1">
      <c r="A320" s="54" t="s">
        <v>421</v>
      </c>
      <c r="B320" s="54" t="s">
        <v>2039</v>
      </c>
      <c r="C320" s="54" t="s">
        <v>2039</v>
      </c>
      <c r="D320" s="54" t="s">
        <v>2065</v>
      </c>
      <c r="E320" s="54">
        <v>20</v>
      </c>
      <c r="F320" s="54" t="s">
        <v>2066</v>
      </c>
      <c r="G320" s="54" t="s">
        <v>35</v>
      </c>
      <c r="H320" s="8" t="s">
        <v>36</v>
      </c>
      <c r="I320" s="19" t="s">
        <v>91</v>
      </c>
      <c r="J320" s="67">
        <v>20</v>
      </c>
      <c r="K320" s="10" t="s">
        <v>297</v>
      </c>
      <c r="L320" s="192"/>
      <c r="M320" s="54">
        <v>1</v>
      </c>
      <c r="N320" s="54">
        <v>2111247</v>
      </c>
      <c r="O320" s="54" t="s">
        <v>2043</v>
      </c>
      <c r="P320" s="37" t="s">
        <v>1088</v>
      </c>
      <c r="Q320" s="20">
        <v>0</v>
      </c>
      <c r="R320" s="20">
        <v>0</v>
      </c>
      <c r="S320" s="60">
        <f t="shared" si="8"/>
        <v>0</v>
      </c>
      <c r="T320" s="19" t="s">
        <v>41</v>
      </c>
      <c r="U320" s="82" t="s">
        <v>2252</v>
      </c>
      <c r="V320" s="131" t="s">
        <v>866</v>
      </c>
      <c r="W320" s="216" t="s">
        <v>1014</v>
      </c>
      <c r="X320" s="215" t="s">
        <v>78</v>
      </c>
    </row>
    <row r="321" spans="1:24" ht="128.25" hidden="1" customHeight="1">
      <c r="A321" s="54" t="s">
        <v>421</v>
      </c>
      <c r="B321" s="54" t="s">
        <v>2039</v>
      </c>
      <c r="C321" s="54" t="s">
        <v>2039</v>
      </c>
      <c r="D321" s="54" t="s">
        <v>2065</v>
      </c>
      <c r="E321" s="54">
        <v>20</v>
      </c>
      <c r="F321" s="54" t="s">
        <v>2066</v>
      </c>
      <c r="G321" s="54" t="s">
        <v>35</v>
      </c>
      <c r="H321" s="8" t="s">
        <v>36</v>
      </c>
      <c r="I321" s="19" t="s">
        <v>91</v>
      </c>
      <c r="J321" s="67">
        <v>20</v>
      </c>
      <c r="K321" s="10" t="s">
        <v>297</v>
      </c>
      <c r="L321" s="192"/>
      <c r="M321" s="54">
        <v>1</v>
      </c>
      <c r="N321" s="37">
        <v>1552039</v>
      </c>
      <c r="O321" s="54" t="s">
        <v>2044</v>
      </c>
      <c r="P321" s="37" t="s">
        <v>1088</v>
      </c>
      <c r="Q321" s="20">
        <v>0</v>
      </c>
      <c r="R321" s="20">
        <v>0</v>
      </c>
      <c r="S321" s="60">
        <f t="shared" si="8"/>
        <v>0</v>
      </c>
      <c r="T321" s="19" t="s">
        <v>41</v>
      </c>
      <c r="U321" s="82" t="s">
        <v>2252</v>
      </c>
      <c r="V321" s="131" t="s">
        <v>866</v>
      </c>
      <c r="W321" s="216" t="s">
        <v>1014</v>
      </c>
      <c r="X321" s="215" t="s">
        <v>78</v>
      </c>
    </row>
    <row r="322" spans="1:24" ht="128.25" hidden="1" customHeight="1">
      <c r="A322" s="54" t="s">
        <v>421</v>
      </c>
      <c r="B322" s="54" t="s">
        <v>2039</v>
      </c>
      <c r="C322" s="54" t="s">
        <v>2039</v>
      </c>
      <c r="D322" s="54" t="s">
        <v>2065</v>
      </c>
      <c r="E322" s="54">
        <v>20</v>
      </c>
      <c r="F322" s="54" t="s">
        <v>2066</v>
      </c>
      <c r="G322" s="54" t="s">
        <v>35</v>
      </c>
      <c r="H322" s="8" t="s">
        <v>36</v>
      </c>
      <c r="I322" s="19" t="s">
        <v>91</v>
      </c>
      <c r="J322" s="67">
        <v>20</v>
      </c>
      <c r="K322" s="10" t="s">
        <v>297</v>
      </c>
      <c r="L322" s="192"/>
      <c r="M322" s="54">
        <v>1</v>
      </c>
      <c r="N322" s="37"/>
      <c r="O322" s="54" t="s">
        <v>2045</v>
      </c>
      <c r="P322" s="37" t="s">
        <v>1088</v>
      </c>
      <c r="Q322" s="20">
        <v>0</v>
      </c>
      <c r="R322" s="20">
        <v>0</v>
      </c>
      <c r="S322" s="60">
        <f t="shared" si="8"/>
        <v>0</v>
      </c>
      <c r="T322" s="19" t="s">
        <v>41</v>
      </c>
      <c r="U322" s="82" t="s">
        <v>2252</v>
      </c>
      <c r="V322" s="131" t="s">
        <v>866</v>
      </c>
      <c r="W322" s="216" t="s">
        <v>1014</v>
      </c>
      <c r="X322" s="215" t="s">
        <v>78</v>
      </c>
    </row>
    <row r="323" spans="1:24" ht="128.25" hidden="1" customHeight="1">
      <c r="A323" s="54" t="s">
        <v>421</v>
      </c>
      <c r="B323" s="54" t="s">
        <v>2039</v>
      </c>
      <c r="C323" s="54" t="s">
        <v>2039</v>
      </c>
      <c r="D323" s="54" t="s">
        <v>2065</v>
      </c>
      <c r="E323" s="54">
        <v>20</v>
      </c>
      <c r="F323" s="54" t="s">
        <v>2066</v>
      </c>
      <c r="G323" s="54" t="s">
        <v>35</v>
      </c>
      <c r="H323" s="8" t="s">
        <v>36</v>
      </c>
      <c r="I323" s="19" t="s">
        <v>91</v>
      </c>
      <c r="J323" s="67">
        <v>20</v>
      </c>
      <c r="K323" s="10" t="s">
        <v>297</v>
      </c>
      <c r="L323" s="192"/>
      <c r="M323" s="54">
        <v>1</v>
      </c>
      <c r="N323" s="37">
        <v>1492636</v>
      </c>
      <c r="O323" s="54" t="s">
        <v>2067</v>
      </c>
      <c r="P323" s="37" t="s">
        <v>1088</v>
      </c>
      <c r="Q323" s="20">
        <v>0</v>
      </c>
      <c r="R323" s="20">
        <v>0</v>
      </c>
      <c r="S323" s="60">
        <f t="shared" si="8"/>
        <v>0</v>
      </c>
      <c r="T323" s="19" t="s">
        <v>41</v>
      </c>
      <c r="U323" s="82" t="s">
        <v>2252</v>
      </c>
      <c r="V323" s="131" t="s">
        <v>866</v>
      </c>
      <c r="W323" s="216" t="s">
        <v>1014</v>
      </c>
      <c r="X323" s="215" t="s">
        <v>78</v>
      </c>
    </row>
    <row r="324" spans="1:24" ht="128.25" hidden="1" customHeight="1">
      <c r="A324" s="54" t="s">
        <v>421</v>
      </c>
      <c r="B324" s="54" t="s">
        <v>2039</v>
      </c>
      <c r="C324" s="54" t="s">
        <v>2039</v>
      </c>
      <c r="D324" s="54" t="s">
        <v>2065</v>
      </c>
      <c r="E324" s="54">
        <v>20</v>
      </c>
      <c r="F324" s="54" t="s">
        <v>2066</v>
      </c>
      <c r="G324" s="54" t="s">
        <v>35</v>
      </c>
      <c r="H324" s="8" t="s">
        <v>36</v>
      </c>
      <c r="I324" s="19" t="s">
        <v>91</v>
      </c>
      <c r="J324" s="67">
        <v>20</v>
      </c>
      <c r="K324" s="10" t="s">
        <v>297</v>
      </c>
      <c r="L324" s="192"/>
      <c r="M324" s="54">
        <v>1</v>
      </c>
      <c r="N324" s="54">
        <v>1568339</v>
      </c>
      <c r="O324" s="54" t="s">
        <v>2048</v>
      </c>
      <c r="P324" s="37" t="s">
        <v>1088</v>
      </c>
      <c r="Q324" s="20">
        <v>0</v>
      </c>
      <c r="R324" s="20">
        <v>0</v>
      </c>
      <c r="S324" s="60">
        <f t="shared" ref="S324:S387" si="9">(R324+Q324)*M324</f>
        <v>0</v>
      </c>
      <c r="T324" s="19" t="s">
        <v>41</v>
      </c>
      <c r="U324" s="82" t="s">
        <v>2252</v>
      </c>
      <c r="V324" s="131" t="s">
        <v>866</v>
      </c>
      <c r="W324" s="216" t="s">
        <v>1014</v>
      </c>
      <c r="X324" s="215" t="s">
        <v>78</v>
      </c>
    </row>
    <row r="325" spans="1:24" ht="128.25" hidden="1" customHeight="1">
      <c r="A325" s="54" t="s">
        <v>421</v>
      </c>
      <c r="B325" s="54" t="s">
        <v>2039</v>
      </c>
      <c r="C325" s="54" t="s">
        <v>2039</v>
      </c>
      <c r="D325" s="54" t="s">
        <v>2065</v>
      </c>
      <c r="E325" s="54">
        <v>20</v>
      </c>
      <c r="F325" s="54" t="s">
        <v>2066</v>
      </c>
      <c r="G325" s="54" t="s">
        <v>35</v>
      </c>
      <c r="H325" s="8" t="s">
        <v>36</v>
      </c>
      <c r="I325" s="19" t="s">
        <v>91</v>
      </c>
      <c r="J325" s="67">
        <v>20</v>
      </c>
      <c r="K325" s="10" t="s">
        <v>297</v>
      </c>
      <c r="L325" s="192"/>
      <c r="M325" s="54">
        <v>1</v>
      </c>
      <c r="N325" s="37"/>
      <c r="O325" s="54" t="s">
        <v>2068</v>
      </c>
      <c r="P325" s="37" t="s">
        <v>1088</v>
      </c>
      <c r="Q325" s="20">
        <v>0</v>
      </c>
      <c r="R325" s="20">
        <v>0</v>
      </c>
      <c r="S325" s="60">
        <f t="shared" si="9"/>
        <v>0</v>
      </c>
      <c r="T325" s="19" t="s">
        <v>41</v>
      </c>
      <c r="U325" s="82" t="s">
        <v>2252</v>
      </c>
      <c r="V325" s="131" t="s">
        <v>866</v>
      </c>
      <c r="W325" s="216" t="s">
        <v>1014</v>
      </c>
      <c r="X325" s="215" t="s">
        <v>78</v>
      </c>
    </row>
    <row r="326" spans="1:24" ht="128.25" hidden="1" customHeight="1">
      <c r="A326" s="54" t="s">
        <v>421</v>
      </c>
      <c r="B326" s="54" t="s">
        <v>2039</v>
      </c>
      <c r="C326" s="54" t="s">
        <v>2039</v>
      </c>
      <c r="D326" s="54" t="s">
        <v>2065</v>
      </c>
      <c r="E326" s="54">
        <v>20</v>
      </c>
      <c r="F326" s="54" t="s">
        <v>2066</v>
      </c>
      <c r="G326" s="54" t="s">
        <v>35</v>
      </c>
      <c r="H326" s="8" t="s">
        <v>36</v>
      </c>
      <c r="I326" s="19" t="s">
        <v>91</v>
      </c>
      <c r="J326" s="67">
        <v>20</v>
      </c>
      <c r="K326" s="10" t="s">
        <v>297</v>
      </c>
      <c r="L326" s="192"/>
      <c r="M326" s="54">
        <v>1</v>
      </c>
      <c r="N326" s="37"/>
      <c r="O326" s="54" t="s">
        <v>2057</v>
      </c>
      <c r="P326" s="37" t="s">
        <v>1088</v>
      </c>
      <c r="Q326" s="20">
        <v>0</v>
      </c>
      <c r="R326" s="20">
        <v>0</v>
      </c>
      <c r="S326" s="60">
        <f t="shared" si="9"/>
        <v>0</v>
      </c>
      <c r="T326" s="19" t="s">
        <v>41</v>
      </c>
      <c r="U326" s="82" t="s">
        <v>2252</v>
      </c>
      <c r="V326" s="131" t="s">
        <v>866</v>
      </c>
      <c r="W326" s="216" t="s">
        <v>1014</v>
      </c>
      <c r="X326" s="215" t="s">
        <v>78</v>
      </c>
    </row>
    <row r="327" spans="1:24" ht="128.25" hidden="1" customHeight="1">
      <c r="A327" s="54" t="s">
        <v>421</v>
      </c>
      <c r="B327" s="54" t="s">
        <v>2039</v>
      </c>
      <c r="C327" s="54" t="s">
        <v>2039</v>
      </c>
      <c r="D327" s="54" t="s">
        <v>2065</v>
      </c>
      <c r="E327" s="54">
        <v>20</v>
      </c>
      <c r="F327" s="54" t="s">
        <v>2066</v>
      </c>
      <c r="G327" s="54" t="s">
        <v>35</v>
      </c>
      <c r="H327" s="8" t="s">
        <v>36</v>
      </c>
      <c r="I327" s="19" t="s">
        <v>91</v>
      </c>
      <c r="J327" s="67">
        <v>20</v>
      </c>
      <c r="K327" s="10" t="s">
        <v>297</v>
      </c>
      <c r="L327" s="192"/>
      <c r="M327" s="54">
        <v>1</v>
      </c>
      <c r="N327" s="37">
        <v>2090643</v>
      </c>
      <c r="O327" s="54" t="s">
        <v>2069</v>
      </c>
      <c r="P327" s="37" t="s">
        <v>268</v>
      </c>
      <c r="Q327" s="20">
        <v>0</v>
      </c>
      <c r="R327" s="20">
        <v>0</v>
      </c>
      <c r="S327" s="60">
        <f t="shared" si="9"/>
        <v>0</v>
      </c>
      <c r="T327" s="19" t="s">
        <v>41</v>
      </c>
      <c r="U327" s="82" t="s">
        <v>2252</v>
      </c>
      <c r="V327" s="131" t="s">
        <v>866</v>
      </c>
      <c r="W327" s="216" t="s">
        <v>1014</v>
      </c>
      <c r="X327" s="215" t="s">
        <v>78</v>
      </c>
    </row>
    <row r="328" spans="1:24" ht="128.25" hidden="1" customHeight="1">
      <c r="A328" s="54" t="s">
        <v>421</v>
      </c>
      <c r="B328" s="54" t="s">
        <v>2039</v>
      </c>
      <c r="C328" s="54" t="s">
        <v>2039</v>
      </c>
      <c r="D328" s="54" t="s">
        <v>2065</v>
      </c>
      <c r="E328" s="54">
        <v>20</v>
      </c>
      <c r="F328" s="54" t="s">
        <v>2066</v>
      </c>
      <c r="G328" s="54" t="s">
        <v>35</v>
      </c>
      <c r="H328" s="8" t="s">
        <v>36</v>
      </c>
      <c r="I328" s="19" t="s">
        <v>91</v>
      </c>
      <c r="J328" s="67">
        <v>20</v>
      </c>
      <c r="K328" s="10" t="s">
        <v>297</v>
      </c>
      <c r="L328" s="192"/>
      <c r="M328" s="54">
        <v>1</v>
      </c>
      <c r="N328" s="54">
        <v>2091119</v>
      </c>
      <c r="O328" s="54" t="s">
        <v>2046</v>
      </c>
      <c r="P328" s="37" t="s">
        <v>268</v>
      </c>
      <c r="Q328" s="20">
        <v>0</v>
      </c>
      <c r="R328" s="20">
        <v>0</v>
      </c>
      <c r="S328" s="60">
        <f t="shared" si="9"/>
        <v>0</v>
      </c>
      <c r="T328" s="19" t="s">
        <v>41</v>
      </c>
      <c r="U328" s="82" t="s">
        <v>2252</v>
      </c>
      <c r="V328" s="131" t="s">
        <v>866</v>
      </c>
      <c r="W328" s="216" t="s">
        <v>1014</v>
      </c>
      <c r="X328" s="215" t="s">
        <v>78</v>
      </c>
    </row>
    <row r="329" spans="1:24" ht="128.25" hidden="1" customHeight="1">
      <c r="A329" s="54" t="s">
        <v>421</v>
      </c>
      <c r="B329" s="54" t="s">
        <v>2039</v>
      </c>
      <c r="C329" s="54" t="s">
        <v>2039</v>
      </c>
      <c r="D329" s="54" t="s">
        <v>2065</v>
      </c>
      <c r="E329" s="54">
        <v>20</v>
      </c>
      <c r="F329" s="54" t="s">
        <v>2066</v>
      </c>
      <c r="G329" s="54" t="s">
        <v>35</v>
      </c>
      <c r="H329" s="8" t="s">
        <v>36</v>
      </c>
      <c r="I329" s="19" t="s">
        <v>91</v>
      </c>
      <c r="J329" s="67">
        <v>20</v>
      </c>
      <c r="K329" s="10" t="s">
        <v>297</v>
      </c>
      <c r="L329" s="192"/>
      <c r="M329" s="54">
        <v>1</v>
      </c>
      <c r="N329" s="37">
        <v>1786070</v>
      </c>
      <c r="O329" s="54" t="s">
        <v>2060</v>
      </c>
      <c r="P329" s="37" t="s">
        <v>40</v>
      </c>
      <c r="Q329" s="20">
        <v>0</v>
      </c>
      <c r="R329" s="20">
        <v>0</v>
      </c>
      <c r="S329" s="60">
        <f t="shared" si="9"/>
        <v>0</v>
      </c>
      <c r="T329" s="19" t="s">
        <v>41</v>
      </c>
      <c r="U329" s="82" t="s">
        <v>2252</v>
      </c>
      <c r="V329" s="131" t="s">
        <v>866</v>
      </c>
      <c r="W329" s="216" t="s">
        <v>1014</v>
      </c>
      <c r="X329" s="215" t="s">
        <v>78</v>
      </c>
    </row>
    <row r="330" spans="1:24" ht="128.25" hidden="1" customHeight="1">
      <c r="A330" s="54" t="s">
        <v>421</v>
      </c>
      <c r="B330" s="19" t="s">
        <v>422</v>
      </c>
      <c r="C330" s="19" t="s">
        <v>422</v>
      </c>
      <c r="D330" s="19" t="s">
        <v>393</v>
      </c>
      <c r="E330" s="19">
        <v>15</v>
      </c>
      <c r="F330" s="19" t="s">
        <v>423</v>
      </c>
      <c r="G330" s="54" t="s">
        <v>45</v>
      </c>
      <c r="H330" s="8" t="s">
        <v>36</v>
      </c>
      <c r="I330" s="19" t="s">
        <v>37</v>
      </c>
      <c r="J330" s="10">
        <v>20</v>
      </c>
      <c r="K330" s="10">
        <v>43952</v>
      </c>
      <c r="L330" s="192"/>
      <c r="M330" s="19">
        <v>8</v>
      </c>
      <c r="N330" s="19"/>
      <c r="O330" s="19" t="s">
        <v>424</v>
      </c>
      <c r="P330" s="19" t="s">
        <v>425</v>
      </c>
      <c r="Q330" s="20">
        <v>0</v>
      </c>
      <c r="R330" s="20">
        <v>0</v>
      </c>
      <c r="S330" s="20">
        <f t="shared" si="9"/>
        <v>0</v>
      </c>
      <c r="T330" s="19" t="s">
        <v>41</v>
      </c>
      <c r="U330" s="15" t="s">
        <v>2253</v>
      </c>
      <c r="V330" s="131" t="s">
        <v>201</v>
      </c>
      <c r="W330" s="210" t="s">
        <v>207</v>
      </c>
      <c r="X330" s="215" t="s">
        <v>50</v>
      </c>
    </row>
    <row r="331" spans="1:24" ht="128.25" hidden="1" customHeight="1">
      <c r="A331" s="68" t="s">
        <v>421</v>
      </c>
      <c r="B331" s="68" t="s">
        <v>1728</v>
      </c>
      <c r="C331" s="27" t="s">
        <v>1732</v>
      </c>
      <c r="D331" s="27" t="s">
        <v>1729</v>
      </c>
      <c r="E331" s="27">
        <v>15</v>
      </c>
      <c r="F331" s="27" t="s">
        <v>394</v>
      </c>
      <c r="G331" s="68" t="s">
        <v>35</v>
      </c>
      <c r="H331" s="27" t="s">
        <v>310</v>
      </c>
      <c r="I331" s="24" t="s">
        <v>37</v>
      </c>
      <c r="J331" s="84">
        <v>48</v>
      </c>
      <c r="K331" s="10" t="s">
        <v>1733</v>
      </c>
      <c r="L331" s="192"/>
      <c r="M331" s="27">
        <v>1</v>
      </c>
      <c r="N331" s="68">
        <v>1491224</v>
      </c>
      <c r="O331" s="68" t="s">
        <v>1734</v>
      </c>
      <c r="P331" s="68" t="s">
        <v>162</v>
      </c>
      <c r="Q331" s="70">
        <v>14553</v>
      </c>
      <c r="R331" s="28">
        <v>0</v>
      </c>
      <c r="S331" s="85">
        <f t="shared" si="9"/>
        <v>14553</v>
      </c>
      <c r="T331" s="85" t="s">
        <v>41</v>
      </c>
      <c r="U331" s="29" t="s">
        <v>2254</v>
      </c>
      <c r="V331" s="112" t="s">
        <v>1735</v>
      </c>
      <c r="W331" s="262" t="s">
        <v>398</v>
      </c>
      <c r="X331" s="217"/>
    </row>
    <row r="332" spans="1:24" ht="128.25" hidden="1" customHeight="1">
      <c r="A332" s="54" t="s">
        <v>421</v>
      </c>
      <c r="B332" s="54" t="s">
        <v>1728</v>
      </c>
      <c r="C332" s="37" t="s">
        <v>1748</v>
      </c>
      <c r="D332" s="37" t="s">
        <v>1729</v>
      </c>
      <c r="E332" s="37">
        <v>15</v>
      </c>
      <c r="F332" s="37" t="s">
        <v>1749</v>
      </c>
      <c r="G332" s="54" t="s">
        <v>35</v>
      </c>
      <c r="H332" s="86" t="s">
        <v>310</v>
      </c>
      <c r="I332" s="87" t="s">
        <v>37</v>
      </c>
      <c r="J332" s="88">
        <v>24</v>
      </c>
      <c r="K332" s="10" t="s">
        <v>1750</v>
      </c>
      <c r="L332" s="192"/>
      <c r="M332" s="86">
        <v>1</v>
      </c>
      <c r="N332" s="86">
        <v>1568711</v>
      </c>
      <c r="O332" s="37" t="s">
        <v>1751</v>
      </c>
      <c r="P332" s="54" t="s">
        <v>162</v>
      </c>
      <c r="Q332" s="20">
        <v>0</v>
      </c>
      <c r="R332" s="20">
        <v>0</v>
      </c>
      <c r="S332" s="60">
        <f t="shared" si="9"/>
        <v>0</v>
      </c>
      <c r="T332" s="60" t="s">
        <v>41</v>
      </c>
      <c r="U332" s="19"/>
      <c r="V332" s="131" t="s">
        <v>184</v>
      </c>
      <c r="W332" s="216" t="s">
        <v>269</v>
      </c>
      <c r="X332" s="217"/>
    </row>
    <row r="333" spans="1:24" ht="128.25" hidden="1" customHeight="1">
      <c r="A333" s="54" t="s">
        <v>421</v>
      </c>
      <c r="B333" s="54" t="s">
        <v>1728</v>
      </c>
      <c r="C333" s="37" t="s">
        <v>1748</v>
      </c>
      <c r="D333" s="37" t="s">
        <v>1729</v>
      </c>
      <c r="E333" s="37">
        <v>15</v>
      </c>
      <c r="F333" s="37" t="s">
        <v>1749</v>
      </c>
      <c r="G333" s="54" t="s">
        <v>35</v>
      </c>
      <c r="H333" s="86" t="s">
        <v>310</v>
      </c>
      <c r="I333" s="87" t="s">
        <v>37</v>
      </c>
      <c r="J333" s="88">
        <v>24</v>
      </c>
      <c r="K333" s="10" t="s">
        <v>1750</v>
      </c>
      <c r="L333" s="192"/>
      <c r="M333" s="86">
        <v>1</v>
      </c>
      <c r="N333" s="86">
        <v>1380073</v>
      </c>
      <c r="O333" s="37" t="s">
        <v>1752</v>
      </c>
      <c r="P333" s="54" t="s">
        <v>162</v>
      </c>
      <c r="Q333" s="20">
        <v>0</v>
      </c>
      <c r="R333" s="20">
        <v>0</v>
      </c>
      <c r="S333" s="60">
        <f t="shared" si="9"/>
        <v>0</v>
      </c>
      <c r="T333" s="60" t="s">
        <v>41</v>
      </c>
      <c r="U333" s="19"/>
      <c r="V333" s="131" t="s">
        <v>184</v>
      </c>
      <c r="W333" s="216" t="s">
        <v>269</v>
      </c>
      <c r="X333" s="217"/>
    </row>
    <row r="334" spans="1:24" ht="128.25" hidden="1" customHeight="1">
      <c r="A334" s="54" t="s">
        <v>421</v>
      </c>
      <c r="B334" s="54" t="s">
        <v>1728</v>
      </c>
      <c r="C334" s="37" t="s">
        <v>1732</v>
      </c>
      <c r="D334" s="37" t="s">
        <v>1729</v>
      </c>
      <c r="E334" s="37">
        <v>15</v>
      </c>
      <c r="F334" s="37" t="s">
        <v>1736</v>
      </c>
      <c r="G334" s="54" t="s">
        <v>35</v>
      </c>
      <c r="H334" s="86" t="s">
        <v>310</v>
      </c>
      <c r="I334" s="87" t="s">
        <v>37</v>
      </c>
      <c r="J334" s="88">
        <v>24</v>
      </c>
      <c r="K334" s="10" t="s">
        <v>1737</v>
      </c>
      <c r="L334" s="192"/>
      <c r="M334" s="86">
        <v>1</v>
      </c>
      <c r="N334" s="89">
        <v>1568335</v>
      </c>
      <c r="O334" s="89" t="s">
        <v>1738</v>
      </c>
      <c r="P334" s="54" t="s">
        <v>162</v>
      </c>
      <c r="Q334" s="60">
        <v>700</v>
      </c>
      <c r="R334" s="20">
        <v>5960</v>
      </c>
      <c r="S334" s="60">
        <f t="shared" si="9"/>
        <v>6660</v>
      </c>
      <c r="T334" s="19" t="s">
        <v>41</v>
      </c>
      <c r="U334" s="19"/>
      <c r="V334" s="37" t="s">
        <v>1036</v>
      </c>
      <c r="W334" s="216" t="s">
        <v>1739</v>
      </c>
      <c r="X334" s="217"/>
    </row>
    <row r="335" spans="1:24" ht="128.25" hidden="1" customHeight="1">
      <c r="A335" s="54" t="s">
        <v>421</v>
      </c>
      <c r="B335" s="54" t="s">
        <v>1728</v>
      </c>
      <c r="C335" s="37" t="s">
        <v>1748</v>
      </c>
      <c r="D335" s="37" t="s">
        <v>1729</v>
      </c>
      <c r="E335" s="37">
        <v>15</v>
      </c>
      <c r="F335" s="37" t="s">
        <v>1753</v>
      </c>
      <c r="G335" s="54" t="s">
        <v>35</v>
      </c>
      <c r="H335" s="86" t="s">
        <v>310</v>
      </c>
      <c r="I335" s="87" t="s">
        <v>37</v>
      </c>
      <c r="J335" s="88">
        <v>24</v>
      </c>
      <c r="K335" s="10">
        <v>43927</v>
      </c>
      <c r="L335" s="192"/>
      <c r="M335" s="86">
        <v>1</v>
      </c>
      <c r="N335" s="86">
        <v>1380073</v>
      </c>
      <c r="O335" s="37" t="s">
        <v>1752</v>
      </c>
      <c r="P335" s="54" t="s">
        <v>162</v>
      </c>
      <c r="Q335" s="20">
        <v>0</v>
      </c>
      <c r="R335" s="20">
        <v>0</v>
      </c>
      <c r="S335" s="60">
        <f t="shared" si="9"/>
        <v>0</v>
      </c>
      <c r="T335" s="60" t="s">
        <v>41</v>
      </c>
      <c r="U335" s="19"/>
      <c r="V335" s="131" t="s">
        <v>184</v>
      </c>
      <c r="W335" s="216" t="s">
        <v>1083</v>
      </c>
      <c r="X335" s="217"/>
    </row>
    <row r="336" spans="1:24" ht="128.25" hidden="1" customHeight="1">
      <c r="A336" s="54" t="s">
        <v>421</v>
      </c>
      <c r="B336" s="54" t="s">
        <v>1728</v>
      </c>
      <c r="C336" s="37" t="s">
        <v>1748</v>
      </c>
      <c r="D336" s="37" t="s">
        <v>1729</v>
      </c>
      <c r="E336" s="37">
        <v>15</v>
      </c>
      <c r="F336" s="37" t="s">
        <v>1753</v>
      </c>
      <c r="G336" s="89" t="s">
        <v>35</v>
      </c>
      <c r="H336" s="86" t="s">
        <v>310</v>
      </c>
      <c r="I336" s="87" t="s">
        <v>37</v>
      </c>
      <c r="J336" s="88">
        <v>24</v>
      </c>
      <c r="K336" s="10">
        <v>43927</v>
      </c>
      <c r="L336" s="192"/>
      <c r="M336" s="86">
        <v>1</v>
      </c>
      <c r="N336" s="86">
        <v>1348891</v>
      </c>
      <c r="O336" s="86" t="s">
        <v>1754</v>
      </c>
      <c r="P336" s="54" t="s">
        <v>162</v>
      </c>
      <c r="Q336" s="20">
        <v>0</v>
      </c>
      <c r="R336" s="20">
        <v>0</v>
      </c>
      <c r="S336" s="60">
        <f t="shared" si="9"/>
        <v>0</v>
      </c>
      <c r="T336" s="60" t="s">
        <v>41</v>
      </c>
      <c r="U336" s="19"/>
      <c r="V336" s="131" t="s">
        <v>184</v>
      </c>
      <c r="W336" s="216" t="s">
        <v>1083</v>
      </c>
      <c r="X336" s="217"/>
    </row>
    <row r="337" spans="1:24" ht="128.25" hidden="1" customHeight="1">
      <c r="A337" s="54" t="s">
        <v>421</v>
      </c>
      <c r="B337" s="54" t="s">
        <v>1728</v>
      </c>
      <c r="C337" s="37" t="s">
        <v>1748</v>
      </c>
      <c r="D337" s="37" t="s">
        <v>1729</v>
      </c>
      <c r="E337" s="37">
        <v>15</v>
      </c>
      <c r="F337" s="37" t="s">
        <v>1755</v>
      </c>
      <c r="G337" s="54" t="s">
        <v>35</v>
      </c>
      <c r="H337" s="86" t="s">
        <v>310</v>
      </c>
      <c r="I337" s="87" t="s">
        <v>37</v>
      </c>
      <c r="J337" s="88">
        <v>40</v>
      </c>
      <c r="K337" s="10" t="s">
        <v>1756</v>
      </c>
      <c r="L337" s="192"/>
      <c r="M337" s="86">
        <v>1</v>
      </c>
      <c r="N337" s="86">
        <v>2110700</v>
      </c>
      <c r="O337" s="86" t="s">
        <v>1757</v>
      </c>
      <c r="P337" s="54" t="s">
        <v>162</v>
      </c>
      <c r="Q337" s="20">
        <v>5305</v>
      </c>
      <c r="R337" s="20">
        <v>12746</v>
      </c>
      <c r="S337" s="60">
        <f t="shared" si="9"/>
        <v>18051</v>
      </c>
      <c r="T337" s="60" t="s">
        <v>41</v>
      </c>
      <c r="U337" s="19"/>
      <c r="V337" s="131" t="s">
        <v>184</v>
      </c>
      <c r="W337" s="216" t="s">
        <v>1758</v>
      </c>
      <c r="X337" s="217"/>
    </row>
    <row r="338" spans="1:24" ht="128.25" hidden="1" customHeight="1">
      <c r="A338" s="54" t="s">
        <v>421</v>
      </c>
      <c r="B338" s="54" t="s">
        <v>1728</v>
      </c>
      <c r="C338" s="37" t="s">
        <v>1748</v>
      </c>
      <c r="D338" s="37" t="s">
        <v>1729</v>
      </c>
      <c r="E338" s="37">
        <v>15</v>
      </c>
      <c r="F338" s="37" t="s">
        <v>1755</v>
      </c>
      <c r="G338" s="54" t="s">
        <v>35</v>
      </c>
      <c r="H338" s="86" t="s">
        <v>310</v>
      </c>
      <c r="I338" s="87" t="s">
        <v>37</v>
      </c>
      <c r="J338" s="88">
        <v>40</v>
      </c>
      <c r="K338" s="10" t="s">
        <v>1756</v>
      </c>
      <c r="L338" s="192"/>
      <c r="M338" s="86">
        <v>1</v>
      </c>
      <c r="N338" s="86">
        <v>2110800</v>
      </c>
      <c r="O338" s="86" t="s">
        <v>1759</v>
      </c>
      <c r="P338" s="54" t="s">
        <v>162</v>
      </c>
      <c r="Q338" s="20">
        <v>5305</v>
      </c>
      <c r="R338" s="20">
        <v>12746</v>
      </c>
      <c r="S338" s="60">
        <f t="shared" si="9"/>
        <v>18051</v>
      </c>
      <c r="T338" s="60" t="s">
        <v>41</v>
      </c>
      <c r="U338" s="19"/>
      <c r="V338" s="131" t="s">
        <v>184</v>
      </c>
      <c r="W338" s="216" t="s">
        <v>1758</v>
      </c>
      <c r="X338" s="217"/>
    </row>
    <row r="339" spans="1:24" ht="128.25" hidden="1" customHeight="1">
      <c r="A339" s="54" t="s">
        <v>421</v>
      </c>
      <c r="B339" s="54" t="s">
        <v>1728</v>
      </c>
      <c r="C339" s="37" t="s">
        <v>1748</v>
      </c>
      <c r="D339" s="37" t="s">
        <v>1729</v>
      </c>
      <c r="E339" s="37">
        <v>15</v>
      </c>
      <c r="F339" s="37" t="s">
        <v>1755</v>
      </c>
      <c r="G339" s="89" t="s">
        <v>35</v>
      </c>
      <c r="H339" s="86" t="s">
        <v>310</v>
      </c>
      <c r="I339" s="87" t="s">
        <v>37</v>
      </c>
      <c r="J339" s="88">
        <v>40</v>
      </c>
      <c r="K339" s="10" t="s">
        <v>1756</v>
      </c>
      <c r="L339" s="192"/>
      <c r="M339" s="86">
        <v>1</v>
      </c>
      <c r="N339" s="86">
        <v>1568233</v>
      </c>
      <c r="O339" s="86" t="s">
        <v>1760</v>
      </c>
      <c r="P339" s="54" t="s">
        <v>162</v>
      </c>
      <c r="Q339" s="20">
        <v>5305</v>
      </c>
      <c r="R339" s="20">
        <v>12746</v>
      </c>
      <c r="S339" s="60">
        <f t="shared" si="9"/>
        <v>18051</v>
      </c>
      <c r="T339" s="60" t="s">
        <v>41</v>
      </c>
      <c r="U339" s="19"/>
      <c r="V339" s="131" t="s">
        <v>184</v>
      </c>
      <c r="W339" s="216" t="s">
        <v>1758</v>
      </c>
      <c r="X339" s="217"/>
    </row>
    <row r="340" spans="1:24" ht="128.25" hidden="1" customHeight="1">
      <c r="A340" s="54" t="s">
        <v>421</v>
      </c>
      <c r="B340" s="54" t="s">
        <v>1728</v>
      </c>
      <c r="C340" s="37" t="s">
        <v>1748</v>
      </c>
      <c r="D340" s="37" t="s">
        <v>1729</v>
      </c>
      <c r="E340" s="37">
        <v>15</v>
      </c>
      <c r="F340" s="37" t="s">
        <v>1755</v>
      </c>
      <c r="G340" s="89" t="s">
        <v>35</v>
      </c>
      <c r="H340" s="86" t="s">
        <v>310</v>
      </c>
      <c r="I340" s="87" t="s">
        <v>37</v>
      </c>
      <c r="J340" s="88">
        <v>40</v>
      </c>
      <c r="K340" s="10" t="s">
        <v>1756</v>
      </c>
      <c r="L340" s="192"/>
      <c r="M340" s="86">
        <v>1</v>
      </c>
      <c r="N340" s="86">
        <v>1348891</v>
      </c>
      <c r="O340" s="86" t="s">
        <v>1754</v>
      </c>
      <c r="P340" s="54" t="s">
        <v>162</v>
      </c>
      <c r="Q340" s="20">
        <v>5305</v>
      </c>
      <c r="R340" s="20">
        <v>12746</v>
      </c>
      <c r="S340" s="60">
        <f t="shared" si="9"/>
        <v>18051</v>
      </c>
      <c r="T340" s="60" t="s">
        <v>41</v>
      </c>
      <c r="U340" s="19"/>
      <c r="V340" s="131" t="s">
        <v>184</v>
      </c>
      <c r="W340" s="216" t="s">
        <v>1758</v>
      </c>
      <c r="X340" s="217"/>
    </row>
    <row r="341" spans="1:24" ht="128.25" hidden="1" customHeight="1">
      <c r="A341" s="54" t="s">
        <v>421</v>
      </c>
      <c r="B341" s="54" t="s">
        <v>1728</v>
      </c>
      <c r="C341" s="37" t="s">
        <v>1732</v>
      </c>
      <c r="D341" s="37" t="s">
        <v>1740</v>
      </c>
      <c r="E341" s="37">
        <v>15</v>
      </c>
      <c r="F341" s="86" t="s">
        <v>1741</v>
      </c>
      <c r="G341" s="89" t="s">
        <v>145</v>
      </c>
      <c r="H341" s="86" t="s">
        <v>132</v>
      </c>
      <c r="I341" s="87" t="s">
        <v>37</v>
      </c>
      <c r="J341" s="88">
        <v>360</v>
      </c>
      <c r="K341" s="10" t="s">
        <v>1742</v>
      </c>
      <c r="L341" s="192" t="s">
        <v>759</v>
      </c>
      <c r="M341" s="86">
        <v>1</v>
      </c>
      <c r="N341" s="86">
        <v>1492802</v>
      </c>
      <c r="O341" s="86" t="s">
        <v>1743</v>
      </c>
      <c r="P341" s="54" t="s">
        <v>162</v>
      </c>
      <c r="Q341" s="20">
        <v>0</v>
      </c>
      <c r="R341" s="20">
        <v>0</v>
      </c>
      <c r="S341" s="20">
        <f t="shared" si="9"/>
        <v>0</v>
      </c>
      <c r="T341" s="60" t="s">
        <v>145</v>
      </c>
      <c r="U341" s="19" t="s">
        <v>2255</v>
      </c>
      <c r="V341" s="131" t="s">
        <v>184</v>
      </c>
      <c r="W341" s="131" t="s">
        <v>1226</v>
      </c>
      <c r="X341" s="217"/>
    </row>
    <row r="342" spans="1:24" ht="128.25" hidden="1" customHeight="1">
      <c r="A342" s="54" t="s">
        <v>421</v>
      </c>
      <c r="B342" s="54" t="s">
        <v>1728</v>
      </c>
      <c r="C342" s="37" t="s">
        <v>1732</v>
      </c>
      <c r="D342" s="37" t="s">
        <v>1744</v>
      </c>
      <c r="E342" s="37">
        <v>15</v>
      </c>
      <c r="F342" s="37" t="s">
        <v>1745</v>
      </c>
      <c r="G342" s="89" t="s">
        <v>35</v>
      </c>
      <c r="H342" s="8" t="s">
        <v>36</v>
      </c>
      <c r="I342" s="87" t="s">
        <v>37</v>
      </c>
      <c r="J342" s="88">
        <v>24</v>
      </c>
      <c r="K342" s="10" t="s">
        <v>1746</v>
      </c>
      <c r="L342" s="192"/>
      <c r="M342" s="86">
        <v>1</v>
      </c>
      <c r="N342" s="86">
        <v>1819566</v>
      </c>
      <c r="O342" s="86" t="s">
        <v>1747</v>
      </c>
      <c r="P342" s="19" t="s">
        <v>40</v>
      </c>
      <c r="Q342" s="20">
        <v>0</v>
      </c>
      <c r="R342" s="20">
        <v>0</v>
      </c>
      <c r="S342" s="60">
        <f t="shared" si="9"/>
        <v>0</v>
      </c>
      <c r="T342" s="60" t="s">
        <v>41</v>
      </c>
      <c r="U342" s="19" t="s">
        <v>2256</v>
      </c>
      <c r="V342" s="131" t="s">
        <v>184</v>
      </c>
      <c r="W342" s="216" t="s">
        <v>269</v>
      </c>
      <c r="X342" s="217"/>
    </row>
    <row r="343" spans="1:24" ht="128.25" hidden="1" customHeight="1">
      <c r="A343" s="54" t="s">
        <v>421</v>
      </c>
      <c r="B343" s="54" t="s">
        <v>1728</v>
      </c>
      <c r="C343" s="37" t="s">
        <v>1748</v>
      </c>
      <c r="D343" s="37" t="s">
        <v>1729</v>
      </c>
      <c r="E343" s="37">
        <v>15</v>
      </c>
      <c r="F343" s="37" t="s">
        <v>1761</v>
      </c>
      <c r="G343" s="89" t="s">
        <v>35</v>
      </c>
      <c r="H343" s="86" t="s">
        <v>310</v>
      </c>
      <c r="I343" s="87" t="s">
        <v>37</v>
      </c>
      <c r="J343" s="88">
        <v>16</v>
      </c>
      <c r="K343" s="10" t="s">
        <v>1762</v>
      </c>
      <c r="L343" s="192"/>
      <c r="M343" s="86">
        <v>1</v>
      </c>
      <c r="N343" s="86">
        <v>1348891</v>
      </c>
      <c r="O343" s="86" t="s">
        <v>1754</v>
      </c>
      <c r="P343" s="54" t="s">
        <v>162</v>
      </c>
      <c r="Q343" s="20">
        <v>0</v>
      </c>
      <c r="R343" s="20">
        <v>0</v>
      </c>
      <c r="S343" s="60">
        <f t="shared" si="9"/>
        <v>0</v>
      </c>
      <c r="T343" s="60" t="s">
        <v>41</v>
      </c>
      <c r="U343" s="19"/>
      <c r="V343" s="131" t="s">
        <v>184</v>
      </c>
      <c r="W343" s="216" t="s">
        <v>1758</v>
      </c>
      <c r="X343" s="217"/>
    </row>
    <row r="344" spans="1:24" ht="128.25" hidden="1" customHeight="1">
      <c r="A344" s="54" t="s">
        <v>421</v>
      </c>
      <c r="B344" s="54" t="s">
        <v>1728</v>
      </c>
      <c r="C344" s="37" t="s">
        <v>1748</v>
      </c>
      <c r="D344" s="37" t="s">
        <v>1729</v>
      </c>
      <c r="E344" s="37">
        <v>15</v>
      </c>
      <c r="F344" s="37" t="s">
        <v>1761</v>
      </c>
      <c r="G344" s="89" t="s">
        <v>35</v>
      </c>
      <c r="H344" s="86" t="s">
        <v>310</v>
      </c>
      <c r="I344" s="87" t="s">
        <v>37</v>
      </c>
      <c r="J344" s="88">
        <v>16</v>
      </c>
      <c r="K344" s="10" t="s">
        <v>1762</v>
      </c>
      <c r="L344" s="192"/>
      <c r="M344" s="86">
        <v>1</v>
      </c>
      <c r="N344" s="86">
        <v>1568233</v>
      </c>
      <c r="O344" s="86" t="s">
        <v>1760</v>
      </c>
      <c r="P344" s="54" t="s">
        <v>162</v>
      </c>
      <c r="Q344" s="20">
        <v>0</v>
      </c>
      <c r="R344" s="20">
        <v>0</v>
      </c>
      <c r="S344" s="60">
        <f t="shared" si="9"/>
        <v>0</v>
      </c>
      <c r="T344" s="60" t="s">
        <v>41</v>
      </c>
      <c r="U344" s="19"/>
      <c r="V344" s="131" t="s">
        <v>184</v>
      </c>
      <c r="W344" s="216" t="s">
        <v>1758</v>
      </c>
      <c r="X344" s="217"/>
    </row>
    <row r="345" spans="1:24" ht="128.25" hidden="1" customHeight="1">
      <c r="A345" s="54" t="s">
        <v>421</v>
      </c>
      <c r="B345" s="54" t="s">
        <v>1728</v>
      </c>
      <c r="C345" s="37" t="s">
        <v>1748</v>
      </c>
      <c r="D345" s="37" t="s">
        <v>1729</v>
      </c>
      <c r="E345" s="37">
        <v>15</v>
      </c>
      <c r="F345" s="37" t="s">
        <v>1761</v>
      </c>
      <c r="G345" s="54" t="s">
        <v>35</v>
      </c>
      <c r="H345" s="86" t="s">
        <v>310</v>
      </c>
      <c r="I345" s="87" t="s">
        <v>37</v>
      </c>
      <c r="J345" s="88">
        <v>16</v>
      </c>
      <c r="K345" s="10" t="s">
        <v>1762</v>
      </c>
      <c r="L345" s="192"/>
      <c r="M345" s="86">
        <v>1</v>
      </c>
      <c r="N345" s="86">
        <v>1568711</v>
      </c>
      <c r="O345" s="37" t="s">
        <v>1751</v>
      </c>
      <c r="P345" s="54" t="s">
        <v>162</v>
      </c>
      <c r="Q345" s="20">
        <v>0</v>
      </c>
      <c r="R345" s="20">
        <v>0</v>
      </c>
      <c r="S345" s="60">
        <f t="shared" si="9"/>
        <v>0</v>
      </c>
      <c r="T345" s="60" t="s">
        <v>41</v>
      </c>
      <c r="U345" s="19"/>
      <c r="V345" s="131" t="s">
        <v>184</v>
      </c>
      <c r="W345" s="216" t="s">
        <v>1758</v>
      </c>
      <c r="X345" s="217"/>
    </row>
    <row r="346" spans="1:24" ht="128.25" hidden="1" customHeight="1">
      <c r="A346" s="54" t="s">
        <v>421</v>
      </c>
      <c r="B346" s="54" t="s">
        <v>1728</v>
      </c>
      <c r="C346" s="37" t="s">
        <v>1748</v>
      </c>
      <c r="D346" s="37" t="s">
        <v>1729</v>
      </c>
      <c r="E346" s="37">
        <v>15</v>
      </c>
      <c r="F346" s="37" t="s">
        <v>1763</v>
      </c>
      <c r="G346" s="54" t="s">
        <v>35</v>
      </c>
      <c r="H346" s="86" t="s">
        <v>310</v>
      </c>
      <c r="I346" s="87" t="s">
        <v>37</v>
      </c>
      <c r="J346" s="88">
        <v>32</v>
      </c>
      <c r="K346" s="10" t="s">
        <v>1764</v>
      </c>
      <c r="L346" s="192"/>
      <c r="M346" s="86">
        <v>1</v>
      </c>
      <c r="N346" s="86">
        <v>2110700</v>
      </c>
      <c r="O346" s="86" t="s">
        <v>1757</v>
      </c>
      <c r="P346" s="54" t="s">
        <v>162</v>
      </c>
      <c r="Q346" s="20">
        <v>0</v>
      </c>
      <c r="R346" s="20">
        <v>0</v>
      </c>
      <c r="S346" s="60">
        <f t="shared" si="9"/>
        <v>0</v>
      </c>
      <c r="T346" s="60" t="s">
        <v>41</v>
      </c>
      <c r="U346" s="15" t="s">
        <v>2257</v>
      </c>
      <c r="V346" s="131" t="s">
        <v>184</v>
      </c>
      <c r="W346" s="216" t="s">
        <v>1758</v>
      </c>
      <c r="X346" s="217"/>
    </row>
    <row r="347" spans="1:24" ht="128.25" hidden="1" customHeight="1">
      <c r="A347" s="54" t="s">
        <v>421</v>
      </c>
      <c r="B347" s="54" t="s">
        <v>1728</v>
      </c>
      <c r="C347" s="37" t="s">
        <v>1748</v>
      </c>
      <c r="D347" s="37" t="s">
        <v>1729</v>
      </c>
      <c r="E347" s="37">
        <v>15</v>
      </c>
      <c r="F347" s="37" t="s">
        <v>1763</v>
      </c>
      <c r="G347" s="54" t="s">
        <v>35</v>
      </c>
      <c r="H347" s="86" t="s">
        <v>310</v>
      </c>
      <c r="I347" s="87" t="s">
        <v>37</v>
      </c>
      <c r="J347" s="88">
        <v>32</v>
      </c>
      <c r="K347" s="10" t="s">
        <v>1764</v>
      </c>
      <c r="L347" s="192"/>
      <c r="M347" s="86">
        <v>1</v>
      </c>
      <c r="N347" s="86">
        <v>2110800</v>
      </c>
      <c r="O347" s="86" t="s">
        <v>1759</v>
      </c>
      <c r="P347" s="54" t="s">
        <v>162</v>
      </c>
      <c r="Q347" s="20">
        <v>0</v>
      </c>
      <c r="R347" s="20">
        <v>0</v>
      </c>
      <c r="S347" s="60">
        <f t="shared" si="9"/>
        <v>0</v>
      </c>
      <c r="T347" s="60" t="s">
        <v>41</v>
      </c>
      <c r="U347" s="15" t="s">
        <v>2257</v>
      </c>
      <c r="V347" s="131" t="s">
        <v>184</v>
      </c>
      <c r="W347" s="216" t="s">
        <v>1758</v>
      </c>
      <c r="X347" s="217"/>
    </row>
    <row r="348" spans="1:24" ht="128.25" hidden="1" customHeight="1">
      <c r="A348" s="54" t="s">
        <v>421</v>
      </c>
      <c r="B348" s="54" t="s">
        <v>1728</v>
      </c>
      <c r="C348" s="37" t="s">
        <v>1748</v>
      </c>
      <c r="D348" s="37" t="s">
        <v>1729</v>
      </c>
      <c r="E348" s="37">
        <v>15</v>
      </c>
      <c r="F348" s="37" t="s">
        <v>1763</v>
      </c>
      <c r="G348" s="89" t="s">
        <v>35</v>
      </c>
      <c r="H348" s="86" t="s">
        <v>310</v>
      </c>
      <c r="I348" s="87" t="s">
        <v>37</v>
      </c>
      <c r="J348" s="88">
        <v>32</v>
      </c>
      <c r="K348" s="10" t="s">
        <v>1764</v>
      </c>
      <c r="L348" s="192"/>
      <c r="M348" s="86">
        <v>1</v>
      </c>
      <c r="N348" s="86">
        <v>1568233</v>
      </c>
      <c r="O348" s="86" t="s">
        <v>1760</v>
      </c>
      <c r="P348" s="54" t="s">
        <v>162</v>
      </c>
      <c r="Q348" s="20">
        <v>0</v>
      </c>
      <c r="R348" s="20">
        <v>0</v>
      </c>
      <c r="S348" s="60">
        <f t="shared" si="9"/>
        <v>0</v>
      </c>
      <c r="T348" s="60" t="s">
        <v>41</v>
      </c>
      <c r="U348" s="15" t="s">
        <v>2257</v>
      </c>
      <c r="V348" s="131" t="s">
        <v>184</v>
      </c>
      <c r="W348" s="216" t="s">
        <v>1758</v>
      </c>
      <c r="X348" s="217"/>
    </row>
    <row r="349" spans="1:24" ht="128.25" hidden="1" customHeight="1">
      <c r="A349" s="54" t="s">
        <v>421</v>
      </c>
      <c r="B349" s="54" t="s">
        <v>1728</v>
      </c>
      <c r="C349" s="37" t="s">
        <v>1748</v>
      </c>
      <c r="D349" s="37" t="s">
        <v>1729</v>
      </c>
      <c r="E349" s="37">
        <v>15</v>
      </c>
      <c r="F349" s="37" t="s">
        <v>1763</v>
      </c>
      <c r="G349" s="89" t="s">
        <v>35</v>
      </c>
      <c r="H349" s="86" t="s">
        <v>310</v>
      </c>
      <c r="I349" s="87" t="s">
        <v>37</v>
      </c>
      <c r="J349" s="88">
        <v>32</v>
      </c>
      <c r="K349" s="10" t="s">
        <v>1764</v>
      </c>
      <c r="L349" s="192"/>
      <c r="M349" s="86">
        <v>1</v>
      </c>
      <c r="N349" s="86">
        <v>1348891</v>
      </c>
      <c r="O349" s="86" t="s">
        <v>1754</v>
      </c>
      <c r="P349" s="54" t="s">
        <v>162</v>
      </c>
      <c r="Q349" s="20">
        <v>0</v>
      </c>
      <c r="R349" s="20">
        <v>0</v>
      </c>
      <c r="S349" s="60">
        <f t="shared" si="9"/>
        <v>0</v>
      </c>
      <c r="T349" s="60" t="s">
        <v>41</v>
      </c>
      <c r="U349" s="15" t="s">
        <v>2257</v>
      </c>
      <c r="V349" s="131" t="s">
        <v>184</v>
      </c>
      <c r="W349" s="216" t="s">
        <v>1758</v>
      </c>
      <c r="X349" s="217"/>
    </row>
    <row r="350" spans="1:24" ht="128.25" hidden="1" customHeight="1">
      <c r="A350" s="54" t="s">
        <v>421</v>
      </c>
      <c r="B350" s="54" t="s">
        <v>1728</v>
      </c>
      <c r="C350" s="37" t="s">
        <v>1748</v>
      </c>
      <c r="D350" s="37" t="s">
        <v>1729</v>
      </c>
      <c r="E350" s="37">
        <v>15</v>
      </c>
      <c r="F350" s="37" t="s">
        <v>1763</v>
      </c>
      <c r="G350" s="54" t="s">
        <v>35</v>
      </c>
      <c r="H350" s="86" t="s">
        <v>310</v>
      </c>
      <c r="I350" s="87" t="s">
        <v>37</v>
      </c>
      <c r="J350" s="88">
        <v>32</v>
      </c>
      <c r="K350" s="10" t="s">
        <v>1764</v>
      </c>
      <c r="L350" s="192"/>
      <c r="M350" s="86">
        <v>1</v>
      </c>
      <c r="N350" s="86">
        <v>1491431</v>
      </c>
      <c r="O350" s="86" t="s">
        <v>1765</v>
      </c>
      <c r="P350" s="54" t="s">
        <v>162</v>
      </c>
      <c r="Q350" s="20">
        <v>0</v>
      </c>
      <c r="R350" s="20">
        <v>0</v>
      </c>
      <c r="S350" s="60">
        <f t="shared" si="9"/>
        <v>0</v>
      </c>
      <c r="T350" s="60" t="s">
        <v>41</v>
      </c>
      <c r="U350" s="15" t="s">
        <v>2257</v>
      </c>
      <c r="V350" s="131" t="s">
        <v>184</v>
      </c>
      <c r="W350" s="216" t="s">
        <v>1758</v>
      </c>
      <c r="X350" s="217"/>
    </row>
    <row r="351" spans="1:24" ht="128.25" hidden="1" customHeight="1">
      <c r="A351" s="54" t="s">
        <v>421</v>
      </c>
      <c r="B351" s="54" t="s">
        <v>1728</v>
      </c>
      <c r="C351" s="37" t="s">
        <v>1748</v>
      </c>
      <c r="D351" s="37" t="s">
        <v>1729</v>
      </c>
      <c r="E351" s="37">
        <v>15</v>
      </c>
      <c r="F351" s="37" t="s">
        <v>1763</v>
      </c>
      <c r="G351" s="54" t="s">
        <v>35</v>
      </c>
      <c r="H351" s="86" t="s">
        <v>310</v>
      </c>
      <c r="I351" s="87" t="s">
        <v>37</v>
      </c>
      <c r="J351" s="88">
        <v>32</v>
      </c>
      <c r="K351" s="10" t="s">
        <v>1764</v>
      </c>
      <c r="L351" s="192"/>
      <c r="M351" s="86">
        <v>1</v>
      </c>
      <c r="N351" s="86">
        <v>2091209</v>
      </c>
      <c r="O351" s="86" t="s">
        <v>1766</v>
      </c>
      <c r="P351" s="19" t="s">
        <v>268</v>
      </c>
      <c r="Q351" s="20">
        <v>0</v>
      </c>
      <c r="R351" s="20">
        <v>0</v>
      </c>
      <c r="S351" s="60">
        <f t="shared" si="9"/>
        <v>0</v>
      </c>
      <c r="T351" s="60" t="s">
        <v>41</v>
      </c>
      <c r="U351" s="15" t="s">
        <v>2257</v>
      </c>
      <c r="V351" s="131" t="s">
        <v>184</v>
      </c>
      <c r="W351" s="216" t="s">
        <v>1758</v>
      </c>
      <c r="X351" s="217"/>
    </row>
    <row r="352" spans="1:24" ht="128.25" hidden="1" customHeight="1">
      <c r="A352" s="54" t="s">
        <v>421</v>
      </c>
      <c r="B352" s="57" t="s">
        <v>1767</v>
      </c>
      <c r="C352" s="57" t="s">
        <v>1767</v>
      </c>
      <c r="D352" s="57" t="s">
        <v>1778</v>
      </c>
      <c r="E352" s="57">
        <v>20</v>
      </c>
      <c r="F352" s="57" t="s">
        <v>1779</v>
      </c>
      <c r="G352" s="57" t="s">
        <v>35</v>
      </c>
      <c r="H352" s="57" t="s">
        <v>310</v>
      </c>
      <c r="I352" s="57" t="s">
        <v>37</v>
      </c>
      <c r="J352" s="90">
        <v>32</v>
      </c>
      <c r="K352" s="10" t="s">
        <v>1780</v>
      </c>
      <c r="L352" s="192"/>
      <c r="M352" s="57">
        <v>1</v>
      </c>
      <c r="N352" s="56">
        <v>1901791</v>
      </c>
      <c r="O352" s="57" t="s">
        <v>1781</v>
      </c>
      <c r="P352" s="19" t="s">
        <v>107</v>
      </c>
      <c r="Q352" s="59">
        <v>0</v>
      </c>
      <c r="R352" s="59">
        <v>0</v>
      </c>
      <c r="S352" s="59">
        <f t="shared" si="9"/>
        <v>0</v>
      </c>
      <c r="T352" s="60" t="s">
        <v>41</v>
      </c>
      <c r="U352" s="57"/>
      <c r="V352" s="216" t="s">
        <v>56</v>
      </c>
      <c r="W352" s="216" t="s">
        <v>57</v>
      </c>
      <c r="X352" s="217"/>
    </row>
    <row r="353" spans="1:24" ht="128.25" hidden="1" customHeight="1">
      <c r="A353" s="54" t="s">
        <v>421</v>
      </c>
      <c r="B353" s="57" t="s">
        <v>1767</v>
      </c>
      <c r="C353" s="57" t="s">
        <v>1767</v>
      </c>
      <c r="D353" s="57" t="s">
        <v>1778</v>
      </c>
      <c r="E353" s="57">
        <v>20</v>
      </c>
      <c r="F353" s="57" t="s">
        <v>1779</v>
      </c>
      <c r="G353" s="57" t="s">
        <v>35</v>
      </c>
      <c r="H353" s="57" t="s">
        <v>310</v>
      </c>
      <c r="I353" s="57" t="s">
        <v>37</v>
      </c>
      <c r="J353" s="90">
        <v>40</v>
      </c>
      <c r="K353" s="10" t="s">
        <v>1780</v>
      </c>
      <c r="L353" s="192"/>
      <c r="M353" s="57">
        <v>1</v>
      </c>
      <c r="N353" s="56">
        <v>1461291</v>
      </c>
      <c r="O353" s="57" t="s">
        <v>1782</v>
      </c>
      <c r="P353" s="54" t="s">
        <v>162</v>
      </c>
      <c r="Q353" s="59">
        <v>0</v>
      </c>
      <c r="R353" s="59">
        <v>0</v>
      </c>
      <c r="S353" s="59">
        <f t="shared" si="9"/>
        <v>0</v>
      </c>
      <c r="T353" s="60" t="s">
        <v>41</v>
      </c>
      <c r="U353" s="57"/>
      <c r="V353" s="216" t="s">
        <v>56</v>
      </c>
      <c r="W353" s="216" t="s">
        <v>57</v>
      </c>
      <c r="X353" s="217"/>
    </row>
    <row r="354" spans="1:24" ht="128.25" hidden="1" customHeight="1">
      <c r="A354" s="54" t="s">
        <v>421</v>
      </c>
      <c r="B354" s="19" t="s">
        <v>1767</v>
      </c>
      <c r="C354" s="19" t="s">
        <v>1767</v>
      </c>
      <c r="D354" s="19" t="s">
        <v>1778</v>
      </c>
      <c r="E354" s="19">
        <v>20</v>
      </c>
      <c r="F354" s="19" t="s">
        <v>1779</v>
      </c>
      <c r="G354" s="19" t="s">
        <v>35</v>
      </c>
      <c r="H354" s="19" t="s">
        <v>310</v>
      </c>
      <c r="I354" s="19" t="s">
        <v>37</v>
      </c>
      <c r="J354" s="10">
        <v>40</v>
      </c>
      <c r="K354" s="10" t="s">
        <v>1780</v>
      </c>
      <c r="L354" s="192"/>
      <c r="M354" s="19">
        <v>1</v>
      </c>
      <c r="N354" s="37">
        <v>2273781</v>
      </c>
      <c r="O354" s="19" t="s">
        <v>1783</v>
      </c>
      <c r="P354" s="19" t="s">
        <v>107</v>
      </c>
      <c r="Q354" s="20">
        <v>0</v>
      </c>
      <c r="R354" s="20">
        <v>0</v>
      </c>
      <c r="S354" s="20">
        <f t="shared" si="9"/>
        <v>0</v>
      </c>
      <c r="T354" s="60" t="s">
        <v>41</v>
      </c>
      <c r="U354" s="19"/>
      <c r="V354" s="216" t="s">
        <v>56</v>
      </c>
      <c r="W354" s="216" t="s">
        <v>57</v>
      </c>
      <c r="X354" s="217"/>
    </row>
    <row r="355" spans="1:24" ht="128.25" hidden="1" customHeight="1">
      <c r="A355" s="54" t="s">
        <v>421</v>
      </c>
      <c r="B355" s="19" t="s">
        <v>1767</v>
      </c>
      <c r="C355" s="19" t="s">
        <v>1767</v>
      </c>
      <c r="D355" s="19" t="s">
        <v>1778</v>
      </c>
      <c r="E355" s="19">
        <v>20</v>
      </c>
      <c r="F355" s="19" t="s">
        <v>1779</v>
      </c>
      <c r="G355" s="19" t="s">
        <v>35</v>
      </c>
      <c r="H355" s="19" t="s">
        <v>310</v>
      </c>
      <c r="I355" s="19" t="s">
        <v>37</v>
      </c>
      <c r="J355" s="10">
        <v>40</v>
      </c>
      <c r="K355" s="10" t="s">
        <v>1780</v>
      </c>
      <c r="L355" s="192"/>
      <c r="M355" s="19">
        <v>1</v>
      </c>
      <c r="N355" s="37">
        <v>3150903</v>
      </c>
      <c r="O355" s="19" t="s">
        <v>1784</v>
      </c>
      <c r="P355" s="19" t="s">
        <v>40</v>
      </c>
      <c r="Q355" s="20">
        <v>0</v>
      </c>
      <c r="R355" s="20">
        <v>0</v>
      </c>
      <c r="S355" s="20">
        <f t="shared" si="9"/>
        <v>0</v>
      </c>
      <c r="T355" s="60" t="s">
        <v>41</v>
      </c>
      <c r="U355" s="19"/>
      <c r="V355" s="216" t="s">
        <v>56</v>
      </c>
      <c r="W355" s="216" t="s">
        <v>57</v>
      </c>
      <c r="X355" s="217"/>
    </row>
    <row r="356" spans="1:24" ht="128.25" hidden="1" customHeight="1">
      <c r="A356" s="54" t="s">
        <v>421</v>
      </c>
      <c r="B356" s="19" t="s">
        <v>1767</v>
      </c>
      <c r="C356" s="19" t="s">
        <v>1767</v>
      </c>
      <c r="D356" s="19" t="s">
        <v>1778</v>
      </c>
      <c r="E356" s="19">
        <v>20</v>
      </c>
      <c r="F356" s="19" t="s">
        <v>1779</v>
      </c>
      <c r="G356" s="19" t="s">
        <v>35</v>
      </c>
      <c r="H356" s="19" t="s">
        <v>310</v>
      </c>
      <c r="I356" s="19" t="s">
        <v>37</v>
      </c>
      <c r="J356" s="10">
        <v>40</v>
      </c>
      <c r="K356" s="10" t="s">
        <v>1780</v>
      </c>
      <c r="L356" s="192"/>
      <c r="M356" s="19">
        <v>1</v>
      </c>
      <c r="N356" s="37">
        <v>1892404</v>
      </c>
      <c r="O356" s="19" t="s">
        <v>1785</v>
      </c>
      <c r="P356" s="19" t="s">
        <v>40</v>
      </c>
      <c r="Q356" s="20">
        <v>0</v>
      </c>
      <c r="R356" s="20">
        <v>0</v>
      </c>
      <c r="S356" s="20">
        <f t="shared" si="9"/>
        <v>0</v>
      </c>
      <c r="T356" s="60" t="s">
        <v>41</v>
      </c>
      <c r="U356" s="19"/>
      <c r="V356" s="216" t="s">
        <v>56</v>
      </c>
      <c r="W356" s="216" t="s">
        <v>57</v>
      </c>
      <c r="X356" s="217"/>
    </row>
    <row r="357" spans="1:24" ht="128.25" hidden="1" customHeight="1">
      <c r="A357" s="54" t="s">
        <v>421</v>
      </c>
      <c r="B357" s="19" t="s">
        <v>1767</v>
      </c>
      <c r="C357" s="19" t="s">
        <v>1768</v>
      </c>
      <c r="D357" s="19" t="s">
        <v>1769</v>
      </c>
      <c r="E357" s="19">
        <v>15</v>
      </c>
      <c r="F357" s="19" t="s">
        <v>1770</v>
      </c>
      <c r="G357" s="19" t="s">
        <v>35</v>
      </c>
      <c r="H357" s="19" t="s">
        <v>310</v>
      </c>
      <c r="I357" s="19" t="s">
        <v>37</v>
      </c>
      <c r="J357" s="10">
        <v>40</v>
      </c>
      <c r="K357" s="10">
        <v>2020</v>
      </c>
      <c r="L357" s="192"/>
      <c r="M357" s="19">
        <v>1</v>
      </c>
      <c r="N357" s="37">
        <v>1568331</v>
      </c>
      <c r="O357" s="19" t="s">
        <v>1771</v>
      </c>
      <c r="P357" s="19" t="s">
        <v>107</v>
      </c>
      <c r="Q357" s="91">
        <v>2560</v>
      </c>
      <c r="R357" s="20">
        <v>0</v>
      </c>
      <c r="S357" s="20">
        <f t="shared" si="9"/>
        <v>2560</v>
      </c>
      <c r="T357" s="19" t="s">
        <v>41</v>
      </c>
      <c r="U357" s="19"/>
      <c r="V357" s="210" t="s">
        <v>148</v>
      </c>
      <c r="W357" s="216" t="s">
        <v>225</v>
      </c>
      <c r="X357" s="217"/>
    </row>
    <row r="358" spans="1:24" ht="45" hidden="1">
      <c r="A358" s="54" t="s">
        <v>421</v>
      </c>
      <c r="B358" s="19" t="s">
        <v>1767</v>
      </c>
      <c r="C358" s="19" t="s">
        <v>1768</v>
      </c>
      <c r="D358" s="19" t="s">
        <v>1769</v>
      </c>
      <c r="E358" s="19">
        <v>15</v>
      </c>
      <c r="F358" s="19" t="s">
        <v>1770</v>
      </c>
      <c r="G358" s="19" t="s">
        <v>35</v>
      </c>
      <c r="H358" s="19" t="s">
        <v>310</v>
      </c>
      <c r="I358" s="19" t="s">
        <v>37</v>
      </c>
      <c r="J358" s="10">
        <v>40</v>
      </c>
      <c r="K358" s="10">
        <v>2020</v>
      </c>
      <c r="L358" s="192"/>
      <c r="M358" s="19">
        <v>1</v>
      </c>
      <c r="N358" s="37">
        <v>1509978</v>
      </c>
      <c r="O358" s="19" t="s">
        <v>1772</v>
      </c>
      <c r="P358" s="19" t="s">
        <v>107</v>
      </c>
      <c r="Q358" s="91">
        <v>2560</v>
      </c>
      <c r="R358" s="20">
        <v>0</v>
      </c>
      <c r="S358" s="20">
        <f t="shared" si="9"/>
        <v>2560</v>
      </c>
      <c r="T358" s="19" t="s">
        <v>41</v>
      </c>
      <c r="U358" s="19"/>
      <c r="V358" s="210" t="s">
        <v>148</v>
      </c>
      <c r="W358" s="216" t="s">
        <v>225</v>
      </c>
      <c r="X358" s="217"/>
    </row>
    <row r="359" spans="1:24" ht="299.25" hidden="1">
      <c r="A359" s="54" t="s">
        <v>421</v>
      </c>
      <c r="B359" s="54" t="s">
        <v>2039</v>
      </c>
      <c r="C359" s="54" t="s">
        <v>2039</v>
      </c>
      <c r="D359" s="54" t="s">
        <v>2040</v>
      </c>
      <c r="E359" s="54">
        <v>15</v>
      </c>
      <c r="F359" s="54" t="s">
        <v>2070</v>
      </c>
      <c r="G359" s="54" t="s">
        <v>35</v>
      </c>
      <c r="H359" s="8" t="s">
        <v>36</v>
      </c>
      <c r="I359" s="19" t="s">
        <v>37</v>
      </c>
      <c r="J359" s="67">
        <v>30</v>
      </c>
      <c r="K359" s="10" t="s">
        <v>1803</v>
      </c>
      <c r="L359" s="192"/>
      <c r="M359" s="54">
        <v>1</v>
      </c>
      <c r="N359" s="37">
        <v>1491408</v>
      </c>
      <c r="O359" s="54" t="s">
        <v>2054</v>
      </c>
      <c r="P359" s="37" t="s">
        <v>1088</v>
      </c>
      <c r="Q359" s="20">
        <v>0</v>
      </c>
      <c r="R359" s="20">
        <v>0</v>
      </c>
      <c r="S359" s="60">
        <f t="shared" si="9"/>
        <v>0</v>
      </c>
      <c r="T359" s="19" t="s">
        <v>41</v>
      </c>
      <c r="U359" s="54" t="s">
        <v>2258</v>
      </c>
      <c r="V359" s="131" t="s">
        <v>184</v>
      </c>
      <c r="W359" s="216" t="s">
        <v>626</v>
      </c>
      <c r="X359" s="217"/>
    </row>
    <row r="360" spans="1:24" ht="128.25" hidden="1" customHeight="1">
      <c r="A360" s="68" t="s">
        <v>421</v>
      </c>
      <c r="B360" s="24" t="s">
        <v>1767</v>
      </c>
      <c r="C360" s="24" t="s">
        <v>1767</v>
      </c>
      <c r="D360" s="24" t="s">
        <v>1786</v>
      </c>
      <c r="E360" s="24">
        <v>15</v>
      </c>
      <c r="F360" s="24" t="s">
        <v>1787</v>
      </c>
      <c r="G360" s="24" t="s">
        <v>35</v>
      </c>
      <c r="H360" s="24" t="s">
        <v>36</v>
      </c>
      <c r="I360" s="24" t="s">
        <v>46</v>
      </c>
      <c r="J360" s="26">
        <v>20</v>
      </c>
      <c r="K360" s="10" t="s">
        <v>1788</v>
      </c>
      <c r="L360" s="192"/>
      <c r="M360" s="24">
        <v>1</v>
      </c>
      <c r="N360" s="27">
        <v>1461291</v>
      </c>
      <c r="O360" s="24" t="s">
        <v>1782</v>
      </c>
      <c r="P360" s="68" t="s">
        <v>162</v>
      </c>
      <c r="Q360" s="28">
        <v>0</v>
      </c>
      <c r="R360" s="28">
        <v>0</v>
      </c>
      <c r="S360" s="28">
        <f t="shared" si="9"/>
        <v>0</v>
      </c>
      <c r="T360" s="24" t="s">
        <v>41</v>
      </c>
      <c r="U360" s="31" t="s">
        <v>2235</v>
      </c>
      <c r="V360" s="262" t="s">
        <v>48</v>
      </c>
      <c r="W360" s="262" t="s">
        <v>72</v>
      </c>
      <c r="X360" s="217"/>
    </row>
    <row r="361" spans="1:24" ht="128.25" hidden="1" customHeight="1">
      <c r="A361" s="68" t="s">
        <v>421</v>
      </c>
      <c r="B361" s="24" t="s">
        <v>1767</v>
      </c>
      <c r="C361" s="24" t="s">
        <v>1767</v>
      </c>
      <c r="D361" s="24" t="s">
        <v>1786</v>
      </c>
      <c r="E361" s="24">
        <v>15</v>
      </c>
      <c r="F361" s="24" t="s">
        <v>1787</v>
      </c>
      <c r="G361" s="24" t="s">
        <v>35</v>
      </c>
      <c r="H361" s="24" t="s">
        <v>36</v>
      </c>
      <c r="I361" s="24" t="s">
        <v>46</v>
      </c>
      <c r="J361" s="26">
        <v>20</v>
      </c>
      <c r="K361" s="10" t="s">
        <v>1788</v>
      </c>
      <c r="L361" s="192"/>
      <c r="M361" s="24">
        <v>1</v>
      </c>
      <c r="N361" s="27">
        <v>1359470</v>
      </c>
      <c r="O361" s="24" t="s">
        <v>1789</v>
      </c>
      <c r="P361" s="68" t="s">
        <v>162</v>
      </c>
      <c r="Q361" s="28">
        <v>0</v>
      </c>
      <c r="R361" s="28">
        <v>0</v>
      </c>
      <c r="S361" s="28">
        <f t="shared" si="9"/>
        <v>0</v>
      </c>
      <c r="T361" s="24" t="s">
        <v>41</v>
      </c>
      <c r="U361" s="31" t="s">
        <v>2235</v>
      </c>
      <c r="V361" s="262" t="s">
        <v>48</v>
      </c>
      <c r="W361" s="262" t="s">
        <v>72</v>
      </c>
      <c r="X361" s="217"/>
    </row>
    <row r="362" spans="1:24" ht="128.25" hidden="1" customHeight="1">
      <c r="A362" s="68" t="s">
        <v>421</v>
      </c>
      <c r="B362" s="24" t="s">
        <v>1767</v>
      </c>
      <c r="C362" s="24" t="s">
        <v>1767</v>
      </c>
      <c r="D362" s="24" t="s">
        <v>1786</v>
      </c>
      <c r="E362" s="24">
        <v>15</v>
      </c>
      <c r="F362" s="24" t="s">
        <v>1787</v>
      </c>
      <c r="G362" s="24" t="s">
        <v>35</v>
      </c>
      <c r="H362" s="24" t="s">
        <v>36</v>
      </c>
      <c r="I362" s="24" t="s">
        <v>46</v>
      </c>
      <c r="J362" s="26">
        <v>20</v>
      </c>
      <c r="K362" s="10" t="s">
        <v>1788</v>
      </c>
      <c r="L362" s="192"/>
      <c r="M362" s="24">
        <v>1</v>
      </c>
      <c r="N362" s="27">
        <v>1820416</v>
      </c>
      <c r="O362" s="24" t="s">
        <v>1790</v>
      </c>
      <c r="P362" s="24" t="s">
        <v>1791</v>
      </c>
      <c r="Q362" s="28">
        <v>0</v>
      </c>
      <c r="R362" s="28">
        <v>0</v>
      </c>
      <c r="S362" s="28">
        <f t="shared" si="9"/>
        <v>0</v>
      </c>
      <c r="T362" s="24" t="s">
        <v>41</v>
      </c>
      <c r="U362" s="31" t="s">
        <v>2235</v>
      </c>
      <c r="V362" s="262" t="s">
        <v>48</v>
      </c>
      <c r="W362" s="262" t="s">
        <v>72</v>
      </c>
      <c r="X362" s="217"/>
    </row>
    <row r="363" spans="1:24" s="42" customFormat="1" ht="128.25" hidden="1" customHeight="1">
      <c r="A363" s="51" t="s">
        <v>421</v>
      </c>
      <c r="B363" s="51" t="str">
        <f t="shared" ref="B363:E364" si="10">B362</f>
        <v>GGTIN</v>
      </c>
      <c r="C363" s="51" t="str">
        <f t="shared" si="10"/>
        <v>GGTIN</v>
      </c>
      <c r="D363" s="51" t="str">
        <f t="shared" si="10"/>
        <v>Criar e manter uma estratégia para digitalização de serviços</v>
      </c>
      <c r="E363" s="51">
        <f t="shared" si="10"/>
        <v>15</v>
      </c>
      <c r="F363" s="12" t="s">
        <v>44</v>
      </c>
      <c r="G363" s="12" t="s">
        <v>35</v>
      </c>
      <c r="H363" s="8" t="s">
        <v>36</v>
      </c>
      <c r="I363" s="51" t="s">
        <v>37</v>
      </c>
      <c r="J363" s="52">
        <v>20</v>
      </c>
      <c r="K363" s="10">
        <v>2020</v>
      </c>
      <c r="L363" s="192"/>
      <c r="M363" s="51">
        <v>1</v>
      </c>
      <c r="N363" s="51">
        <v>1094244</v>
      </c>
      <c r="O363" s="51" t="s">
        <v>921</v>
      </c>
      <c r="P363" s="8" t="s">
        <v>107</v>
      </c>
      <c r="Q363" s="64">
        <v>1800</v>
      </c>
      <c r="R363" s="64">
        <v>0</v>
      </c>
      <c r="S363" s="64">
        <f t="shared" si="9"/>
        <v>1800</v>
      </c>
      <c r="T363" s="8" t="s">
        <v>41</v>
      </c>
      <c r="U363" s="40"/>
      <c r="V363" s="131" t="s">
        <v>48</v>
      </c>
      <c r="W363" s="210" t="s">
        <v>49</v>
      </c>
      <c r="X363" s="215" t="s">
        <v>78</v>
      </c>
    </row>
    <row r="364" spans="1:24" s="42" customFormat="1" ht="128.25" hidden="1" customHeight="1">
      <c r="A364" s="51" t="s">
        <v>421</v>
      </c>
      <c r="B364" s="51" t="str">
        <f t="shared" si="10"/>
        <v>GGTIN</v>
      </c>
      <c r="C364" s="51" t="str">
        <f t="shared" si="10"/>
        <v>GGTIN</v>
      </c>
      <c r="D364" s="51" t="str">
        <f t="shared" si="10"/>
        <v>Criar e manter uma estratégia para digitalização de serviços</v>
      </c>
      <c r="E364" s="51">
        <f t="shared" si="10"/>
        <v>15</v>
      </c>
      <c r="F364" s="12" t="str">
        <f>F363</f>
        <v>Power BI</v>
      </c>
      <c r="G364" s="12" t="s">
        <v>45</v>
      </c>
      <c r="H364" s="8" t="s">
        <v>36</v>
      </c>
      <c r="I364" s="51" t="s">
        <v>37</v>
      </c>
      <c r="J364" s="52">
        <v>20</v>
      </c>
      <c r="K364" s="10">
        <f>K363</f>
        <v>2020</v>
      </c>
      <c r="L364" s="192"/>
      <c r="M364" s="51">
        <f>M363</f>
        <v>1</v>
      </c>
      <c r="N364" s="51">
        <v>1567992</v>
      </c>
      <c r="O364" s="51" t="s">
        <v>842</v>
      </c>
      <c r="P364" s="8" t="s">
        <v>107</v>
      </c>
      <c r="Q364" s="64">
        <v>1800</v>
      </c>
      <c r="R364" s="64">
        <v>0</v>
      </c>
      <c r="S364" s="64">
        <f t="shared" si="9"/>
        <v>1800</v>
      </c>
      <c r="T364" s="8" t="s">
        <v>41</v>
      </c>
      <c r="U364" s="40" t="s">
        <v>45</v>
      </c>
      <c r="V364" s="131" t="s">
        <v>48</v>
      </c>
      <c r="W364" s="210" t="s">
        <v>49</v>
      </c>
      <c r="X364" s="215" t="s">
        <v>50</v>
      </c>
    </row>
    <row r="365" spans="1:24" ht="128.25" hidden="1" customHeight="1">
      <c r="A365" s="54" t="s">
        <v>421</v>
      </c>
      <c r="B365" s="19" t="s">
        <v>1767</v>
      </c>
      <c r="C365" s="19" t="s">
        <v>1767</v>
      </c>
      <c r="D365" s="19" t="s">
        <v>1778</v>
      </c>
      <c r="E365" s="19">
        <v>20</v>
      </c>
      <c r="F365" s="19" t="s">
        <v>1792</v>
      </c>
      <c r="G365" s="19" t="s">
        <v>35</v>
      </c>
      <c r="H365" s="8" t="s">
        <v>36</v>
      </c>
      <c r="I365" s="19" t="s">
        <v>37</v>
      </c>
      <c r="J365" s="10">
        <v>16</v>
      </c>
      <c r="K365" s="10" t="s">
        <v>1793</v>
      </c>
      <c r="L365" s="192"/>
      <c r="M365" s="19">
        <v>1</v>
      </c>
      <c r="N365" s="37">
        <v>3150903</v>
      </c>
      <c r="O365" s="19" t="s">
        <v>1784</v>
      </c>
      <c r="P365" s="19" t="s">
        <v>40</v>
      </c>
      <c r="Q365" s="91">
        <v>2660</v>
      </c>
      <c r="R365" s="20">
        <v>0</v>
      </c>
      <c r="S365" s="20">
        <f t="shared" si="9"/>
        <v>2660</v>
      </c>
      <c r="T365" s="19" t="s">
        <v>41</v>
      </c>
      <c r="U365" s="19"/>
      <c r="V365" s="216" t="s">
        <v>48</v>
      </c>
      <c r="W365" s="216" t="s">
        <v>126</v>
      </c>
      <c r="X365" s="217"/>
    </row>
    <row r="366" spans="1:24" ht="128.25" hidden="1" customHeight="1">
      <c r="A366" s="54" t="s">
        <v>421</v>
      </c>
      <c r="B366" s="57" t="s">
        <v>1767</v>
      </c>
      <c r="C366" s="57" t="s">
        <v>1767</v>
      </c>
      <c r="D366" s="57" t="s">
        <v>1778</v>
      </c>
      <c r="E366" s="57">
        <v>20</v>
      </c>
      <c r="F366" s="57" t="s">
        <v>1792</v>
      </c>
      <c r="G366" s="19" t="s">
        <v>35</v>
      </c>
      <c r="H366" s="8" t="s">
        <v>36</v>
      </c>
      <c r="I366" s="19" t="s">
        <v>37</v>
      </c>
      <c r="J366" s="90">
        <v>16</v>
      </c>
      <c r="K366" s="10" t="s">
        <v>1793</v>
      </c>
      <c r="L366" s="192"/>
      <c r="M366" s="57">
        <v>1</v>
      </c>
      <c r="N366" s="56">
        <v>1892404</v>
      </c>
      <c r="O366" s="57" t="s">
        <v>1785</v>
      </c>
      <c r="P366" s="19" t="s">
        <v>40</v>
      </c>
      <c r="Q366" s="91">
        <v>2660</v>
      </c>
      <c r="R366" s="20">
        <v>0</v>
      </c>
      <c r="S366" s="20">
        <f t="shared" si="9"/>
        <v>2660</v>
      </c>
      <c r="T366" s="57" t="s">
        <v>41</v>
      </c>
      <c r="U366" s="57"/>
      <c r="V366" s="216" t="s">
        <v>48</v>
      </c>
      <c r="W366" s="216" t="s">
        <v>126</v>
      </c>
      <c r="X366" s="217"/>
    </row>
    <row r="367" spans="1:24" ht="128.25" hidden="1" customHeight="1">
      <c r="A367" s="54" t="s">
        <v>421</v>
      </c>
      <c r="B367" s="19" t="s">
        <v>1767</v>
      </c>
      <c r="C367" s="19" t="s">
        <v>1767</v>
      </c>
      <c r="D367" s="19" t="s">
        <v>1778</v>
      </c>
      <c r="E367" s="19">
        <v>20</v>
      </c>
      <c r="F367" s="19" t="s">
        <v>1792</v>
      </c>
      <c r="G367" s="19" t="s">
        <v>35</v>
      </c>
      <c r="H367" s="8" t="s">
        <v>36</v>
      </c>
      <c r="I367" s="19" t="s">
        <v>37</v>
      </c>
      <c r="J367" s="10">
        <v>16</v>
      </c>
      <c r="K367" s="10" t="s">
        <v>1793</v>
      </c>
      <c r="L367" s="192"/>
      <c r="M367" s="19">
        <v>1</v>
      </c>
      <c r="N367" s="37">
        <v>2273781</v>
      </c>
      <c r="O367" s="19" t="s">
        <v>1783</v>
      </c>
      <c r="P367" s="19" t="s">
        <v>107</v>
      </c>
      <c r="Q367" s="91">
        <v>2660</v>
      </c>
      <c r="R367" s="20">
        <v>0</v>
      </c>
      <c r="S367" s="20">
        <f t="shared" si="9"/>
        <v>2660</v>
      </c>
      <c r="T367" s="19" t="s">
        <v>41</v>
      </c>
      <c r="U367" s="19"/>
      <c r="V367" s="216" t="s">
        <v>48</v>
      </c>
      <c r="W367" s="216" t="s">
        <v>126</v>
      </c>
      <c r="X367" s="217"/>
    </row>
    <row r="368" spans="1:24" ht="128.25" hidden="1" customHeight="1">
      <c r="A368" s="54" t="s">
        <v>421</v>
      </c>
      <c r="B368" s="19" t="s">
        <v>1767</v>
      </c>
      <c r="C368" s="19" t="s">
        <v>1767</v>
      </c>
      <c r="D368" s="19" t="s">
        <v>1778</v>
      </c>
      <c r="E368" s="19">
        <v>20</v>
      </c>
      <c r="F368" s="19" t="s">
        <v>1792</v>
      </c>
      <c r="G368" s="19" t="s">
        <v>35</v>
      </c>
      <c r="H368" s="8" t="s">
        <v>36</v>
      </c>
      <c r="I368" s="19" t="s">
        <v>37</v>
      </c>
      <c r="J368" s="10">
        <v>16</v>
      </c>
      <c r="K368" s="10" t="s">
        <v>1793</v>
      </c>
      <c r="L368" s="192"/>
      <c r="M368" s="19">
        <v>1</v>
      </c>
      <c r="N368" s="37">
        <v>1926306</v>
      </c>
      <c r="O368" s="19" t="s">
        <v>1794</v>
      </c>
      <c r="P368" s="54" t="s">
        <v>162</v>
      </c>
      <c r="Q368" s="91">
        <v>2660</v>
      </c>
      <c r="R368" s="20">
        <v>0</v>
      </c>
      <c r="S368" s="20">
        <f t="shared" si="9"/>
        <v>2660</v>
      </c>
      <c r="T368" s="19" t="s">
        <v>41</v>
      </c>
      <c r="U368" s="19"/>
      <c r="V368" s="216" t="s">
        <v>48</v>
      </c>
      <c r="W368" s="216" t="s">
        <v>126</v>
      </c>
      <c r="X368" s="217"/>
    </row>
    <row r="369" spans="1:24" ht="128.25" hidden="1" customHeight="1">
      <c r="A369" s="54" t="s">
        <v>421</v>
      </c>
      <c r="B369" s="19" t="s">
        <v>1767</v>
      </c>
      <c r="C369" s="19" t="s">
        <v>1767</v>
      </c>
      <c r="D369" s="19" t="s">
        <v>1778</v>
      </c>
      <c r="E369" s="19">
        <v>20</v>
      </c>
      <c r="F369" s="19" t="s">
        <v>1792</v>
      </c>
      <c r="G369" s="19" t="s">
        <v>35</v>
      </c>
      <c r="H369" s="8" t="s">
        <v>36</v>
      </c>
      <c r="I369" s="19" t="s">
        <v>37</v>
      </c>
      <c r="J369" s="10">
        <v>16</v>
      </c>
      <c r="K369" s="10" t="s">
        <v>1793</v>
      </c>
      <c r="L369" s="192"/>
      <c r="M369" s="19">
        <v>1</v>
      </c>
      <c r="N369" s="37">
        <v>1821146</v>
      </c>
      <c r="O369" s="19" t="s">
        <v>1795</v>
      </c>
      <c r="P369" s="19" t="s">
        <v>1791</v>
      </c>
      <c r="Q369" s="91">
        <v>2660</v>
      </c>
      <c r="R369" s="20">
        <v>0</v>
      </c>
      <c r="S369" s="20">
        <f t="shared" si="9"/>
        <v>2660</v>
      </c>
      <c r="T369" s="19" t="s">
        <v>41</v>
      </c>
      <c r="U369" s="19"/>
      <c r="V369" s="216" t="s">
        <v>48</v>
      </c>
      <c r="W369" s="216" t="s">
        <v>126</v>
      </c>
      <c r="X369" s="217"/>
    </row>
    <row r="370" spans="1:24" ht="128.25" hidden="1" customHeight="1">
      <c r="A370" s="54" t="s">
        <v>421</v>
      </c>
      <c r="B370" s="54" t="s">
        <v>1527</v>
      </c>
      <c r="C370" s="54" t="s">
        <v>1532</v>
      </c>
      <c r="D370" s="37" t="s">
        <v>1536</v>
      </c>
      <c r="E370" s="54">
        <v>12</v>
      </c>
      <c r="F370" s="54" t="s">
        <v>1537</v>
      </c>
      <c r="G370" s="54" t="s">
        <v>35</v>
      </c>
      <c r="H370" s="8" t="s">
        <v>36</v>
      </c>
      <c r="I370" s="54" t="s">
        <v>37</v>
      </c>
      <c r="J370" s="67">
        <v>21</v>
      </c>
      <c r="K370" s="10" t="s">
        <v>1538</v>
      </c>
      <c r="L370" s="192"/>
      <c r="M370" s="54">
        <v>1</v>
      </c>
      <c r="N370" s="54">
        <v>1489645</v>
      </c>
      <c r="O370" s="54" t="s">
        <v>1539</v>
      </c>
      <c r="P370" s="19" t="s">
        <v>107</v>
      </c>
      <c r="Q370" s="66">
        <v>0</v>
      </c>
      <c r="R370" s="20">
        <v>0</v>
      </c>
      <c r="S370" s="66">
        <f t="shared" si="9"/>
        <v>0</v>
      </c>
      <c r="T370" s="19" t="s">
        <v>41</v>
      </c>
      <c r="U370" s="54"/>
      <c r="V370" s="210" t="s">
        <v>48</v>
      </c>
      <c r="W370" s="216" t="s">
        <v>274</v>
      </c>
      <c r="X370" s="217"/>
    </row>
    <row r="371" spans="1:24" ht="128.25" hidden="1" customHeight="1">
      <c r="A371" s="54" t="s">
        <v>421</v>
      </c>
      <c r="B371" s="54" t="s">
        <v>1527</v>
      </c>
      <c r="C371" s="54" t="s">
        <v>1532</v>
      </c>
      <c r="D371" s="37" t="s">
        <v>1536</v>
      </c>
      <c r="E371" s="54">
        <v>12</v>
      </c>
      <c r="F371" s="54" t="s">
        <v>1537</v>
      </c>
      <c r="G371" s="54" t="s">
        <v>35</v>
      </c>
      <c r="H371" s="8" t="s">
        <v>36</v>
      </c>
      <c r="I371" s="19" t="s">
        <v>46</v>
      </c>
      <c r="J371" s="67">
        <v>20</v>
      </c>
      <c r="K371" s="10" t="s">
        <v>1538</v>
      </c>
      <c r="L371" s="192"/>
      <c r="M371" s="54">
        <v>1</v>
      </c>
      <c r="N371" s="54">
        <v>1489645</v>
      </c>
      <c r="O371" s="54" t="s">
        <v>1539</v>
      </c>
      <c r="P371" s="19" t="s">
        <v>107</v>
      </c>
      <c r="Q371" s="66">
        <v>0</v>
      </c>
      <c r="R371" s="20">
        <v>0</v>
      </c>
      <c r="S371" s="66">
        <f t="shared" si="9"/>
        <v>0</v>
      </c>
      <c r="T371" s="19" t="s">
        <v>41</v>
      </c>
      <c r="U371" s="54"/>
      <c r="V371" s="210" t="s">
        <v>48</v>
      </c>
      <c r="W371" s="216" t="s">
        <v>274</v>
      </c>
      <c r="X371" s="217"/>
    </row>
    <row r="372" spans="1:24" ht="128.25" hidden="1" customHeight="1">
      <c r="A372" s="54" t="s">
        <v>421</v>
      </c>
      <c r="B372" s="54" t="s">
        <v>2039</v>
      </c>
      <c r="C372" s="54" t="s">
        <v>2039</v>
      </c>
      <c r="D372" s="54" t="s">
        <v>2065</v>
      </c>
      <c r="E372" s="54">
        <v>20</v>
      </c>
      <c r="F372" s="54" t="s">
        <v>2071</v>
      </c>
      <c r="G372" s="54" t="s">
        <v>35</v>
      </c>
      <c r="H372" s="54" t="s">
        <v>1325</v>
      </c>
      <c r="I372" s="19" t="s">
        <v>91</v>
      </c>
      <c r="J372" s="67">
        <v>420</v>
      </c>
      <c r="K372" s="10" t="s">
        <v>2072</v>
      </c>
      <c r="L372" s="192"/>
      <c r="M372" s="54">
        <v>1</v>
      </c>
      <c r="N372" s="37">
        <v>1491408</v>
      </c>
      <c r="O372" s="54" t="s">
        <v>2054</v>
      </c>
      <c r="P372" s="37" t="s">
        <v>2073</v>
      </c>
      <c r="Q372" s="20">
        <v>0</v>
      </c>
      <c r="R372" s="20">
        <v>0</v>
      </c>
      <c r="S372" s="60">
        <f t="shared" si="9"/>
        <v>0</v>
      </c>
      <c r="T372" s="19" t="s">
        <v>41</v>
      </c>
      <c r="U372" s="54" t="s">
        <v>2259</v>
      </c>
      <c r="V372" s="131" t="s">
        <v>184</v>
      </c>
      <c r="W372" s="216" t="s">
        <v>626</v>
      </c>
      <c r="X372" s="217"/>
    </row>
    <row r="373" spans="1:24" ht="128.25" hidden="1" customHeight="1">
      <c r="A373" s="54" t="s">
        <v>421</v>
      </c>
      <c r="B373" s="54" t="s">
        <v>1527</v>
      </c>
      <c r="C373" s="54" t="s">
        <v>1527</v>
      </c>
      <c r="D373" s="37" t="s">
        <v>1553</v>
      </c>
      <c r="E373" s="54">
        <v>20</v>
      </c>
      <c r="F373" s="37" t="s">
        <v>1554</v>
      </c>
      <c r="G373" s="54" t="s">
        <v>35</v>
      </c>
      <c r="H373" s="54" t="s">
        <v>310</v>
      </c>
      <c r="I373" s="54" t="s">
        <v>37</v>
      </c>
      <c r="J373" s="67">
        <v>24</v>
      </c>
      <c r="K373" s="10" t="s">
        <v>1555</v>
      </c>
      <c r="L373" s="192"/>
      <c r="M373" s="54">
        <v>1</v>
      </c>
      <c r="N373" s="54">
        <v>1436719</v>
      </c>
      <c r="O373" s="54" t="s">
        <v>1556</v>
      </c>
      <c r="P373" s="37" t="s">
        <v>611</v>
      </c>
      <c r="Q373" s="66">
        <v>4308</v>
      </c>
      <c r="R373" s="66">
        <v>2000</v>
      </c>
      <c r="S373" s="66">
        <f t="shared" si="9"/>
        <v>6308</v>
      </c>
      <c r="T373" s="54" t="s">
        <v>41</v>
      </c>
      <c r="U373" s="54"/>
      <c r="V373" s="210" t="s">
        <v>48</v>
      </c>
      <c r="W373" s="216" t="s">
        <v>274</v>
      </c>
      <c r="X373" s="217"/>
    </row>
    <row r="374" spans="1:24" ht="128.25" hidden="1" customHeight="1">
      <c r="A374" s="54" t="s">
        <v>421</v>
      </c>
      <c r="B374" s="54" t="s">
        <v>2039</v>
      </c>
      <c r="C374" s="54" t="s">
        <v>2039</v>
      </c>
      <c r="D374" s="54" t="s">
        <v>2040</v>
      </c>
      <c r="E374" s="54">
        <v>15</v>
      </c>
      <c r="F374" s="54" t="s">
        <v>2074</v>
      </c>
      <c r="G374" s="54" t="s">
        <v>35</v>
      </c>
      <c r="H374" s="54" t="s">
        <v>310</v>
      </c>
      <c r="I374" s="19" t="s">
        <v>37</v>
      </c>
      <c r="J374" s="67">
        <v>20</v>
      </c>
      <c r="K374" s="10" t="s">
        <v>305</v>
      </c>
      <c r="L374" s="192"/>
      <c r="M374" s="54">
        <v>1</v>
      </c>
      <c r="N374" s="37">
        <v>1492815</v>
      </c>
      <c r="O374" s="54" t="s">
        <v>2052</v>
      </c>
      <c r="P374" s="19" t="s">
        <v>1088</v>
      </c>
      <c r="Q374" s="20">
        <v>0</v>
      </c>
      <c r="R374" s="20">
        <v>0</v>
      </c>
      <c r="S374" s="60">
        <f t="shared" si="9"/>
        <v>0</v>
      </c>
      <c r="T374" s="19" t="s">
        <v>41</v>
      </c>
      <c r="U374" s="92" t="s">
        <v>2260</v>
      </c>
      <c r="V374" s="216" t="s">
        <v>184</v>
      </c>
      <c r="W374" s="131" t="s">
        <v>799</v>
      </c>
      <c r="X374" s="219" t="s">
        <v>78</v>
      </c>
    </row>
    <row r="375" spans="1:24" ht="128.25" hidden="1" customHeight="1">
      <c r="A375" s="54" t="s">
        <v>421</v>
      </c>
      <c r="B375" s="54" t="s">
        <v>2039</v>
      </c>
      <c r="C375" s="54" t="s">
        <v>2039</v>
      </c>
      <c r="D375" s="54" t="s">
        <v>2040</v>
      </c>
      <c r="E375" s="54">
        <v>15</v>
      </c>
      <c r="F375" s="54" t="s">
        <v>2074</v>
      </c>
      <c r="G375" s="54" t="s">
        <v>35</v>
      </c>
      <c r="H375" s="54" t="s">
        <v>310</v>
      </c>
      <c r="I375" s="19" t="s">
        <v>37</v>
      </c>
      <c r="J375" s="67">
        <v>20</v>
      </c>
      <c r="K375" s="10" t="s">
        <v>305</v>
      </c>
      <c r="L375" s="192"/>
      <c r="M375" s="54">
        <v>1</v>
      </c>
      <c r="N375" s="37">
        <v>1552039</v>
      </c>
      <c r="O375" s="54" t="s">
        <v>2044</v>
      </c>
      <c r="P375" s="19" t="s">
        <v>1088</v>
      </c>
      <c r="Q375" s="20">
        <v>0</v>
      </c>
      <c r="R375" s="20">
        <v>16000</v>
      </c>
      <c r="S375" s="60">
        <f t="shared" si="9"/>
        <v>16000</v>
      </c>
      <c r="T375" s="19" t="s">
        <v>41</v>
      </c>
      <c r="U375" s="92" t="s">
        <v>2261</v>
      </c>
      <c r="V375" s="216" t="s">
        <v>184</v>
      </c>
      <c r="W375" s="131" t="s">
        <v>799</v>
      </c>
      <c r="X375" s="219" t="s">
        <v>78</v>
      </c>
    </row>
    <row r="376" spans="1:24" ht="128.25" hidden="1" customHeight="1">
      <c r="A376" s="54" t="s">
        <v>421</v>
      </c>
      <c r="B376" s="54" t="s">
        <v>2039</v>
      </c>
      <c r="C376" s="54" t="s">
        <v>2039</v>
      </c>
      <c r="D376" s="54" t="s">
        <v>2075</v>
      </c>
      <c r="E376" s="54">
        <v>15</v>
      </c>
      <c r="F376" s="54" t="s">
        <v>2076</v>
      </c>
      <c r="G376" s="54" t="s">
        <v>35</v>
      </c>
      <c r="H376" s="54" t="s">
        <v>310</v>
      </c>
      <c r="I376" s="19" t="s">
        <v>37</v>
      </c>
      <c r="J376" s="67">
        <v>20</v>
      </c>
      <c r="K376" s="10" t="s">
        <v>295</v>
      </c>
      <c r="L376" s="192"/>
      <c r="M376" s="54">
        <v>1</v>
      </c>
      <c r="N376" s="37">
        <v>1492636</v>
      </c>
      <c r="O376" s="54" t="s">
        <v>2067</v>
      </c>
      <c r="P376" s="19" t="s">
        <v>1088</v>
      </c>
      <c r="Q376" s="60">
        <v>0</v>
      </c>
      <c r="R376" s="60">
        <v>0</v>
      </c>
      <c r="S376" s="60">
        <f t="shared" si="9"/>
        <v>0</v>
      </c>
      <c r="T376" s="19" t="s">
        <v>41</v>
      </c>
      <c r="U376" s="92" t="s">
        <v>2262</v>
      </c>
      <c r="V376" s="131" t="s">
        <v>184</v>
      </c>
      <c r="W376" s="216" t="s">
        <v>1251</v>
      </c>
      <c r="X376" s="215" t="s">
        <v>78</v>
      </c>
    </row>
    <row r="377" spans="1:24" ht="128.25" hidden="1" customHeight="1">
      <c r="A377" s="54" t="s">
        <v>421</v>
      </c>
      <c r="B377" s="19" t="s">
        <v>1767</v>
      </c>
      <c r="C377" s="19" t="s">
        <v>1767</v>
      </c>
      <c r="D377" s="19" t="s">
        <v>1796</v>
      </c>
      <c r="E377" s="19">
        <v>12</v>
      </c>
      <c r="F377" s="19" t="s">
        <v>1797</v>
      </c>
      <c r="G377" s="19" t="s">
        <v>35</v>
      </c>
      <c r="H377" s="19" t="s">
        <v>310</v>
      </c>
      <c r="I377" s="19" t="s">
        <v>37</v>
      </c>
      <c r="J377" s="10">
        <v>8</v>
      </c>
      <c r="K377" s="10" t="s">
        <v>1798</v>
      </c>
      <c r="L377" s="192"/>
      <c r="M377" s="19">
        <v>1</v>
      </c>
      <c r="N377" s="37">
        <v>1568331</v>
      </c>
      <c r="O377" s="19" t="s">
        <v>1771</v>
      </c>
      <c r="P377" s="19" t="s">
        <v>107</v>
      </c>
      <c r="Q377" s="91">
        <v>1100</v>
      </c>
      <c r="R377" s="20">
        <f>800+625</f>
        <v>1425</v>
      </c>
      <c r="S377" s="20">
        <f t="shared" si="9"/>
        <v>2525</v>
      </c>
      <c r="T377" s="19" t="s">
        <v>41</v>
      </c>
      <c r="U377" s="19"/>
      <c r="V377" s="216" t="s">
        <v>48</v>
      </c>
      <c r="W377" s="216" t="s">
        <v>126</v>
      </c>
      <c r="X377" s="217"/>
    </row>
    <row r="378" spans="1:24" ht="128.25" hidden="1" customHeight="1">
      <c r="A378" s="54" t="s">
        <v>421</v>
      </c>
      <c r="B378" s="19" t="s">
        <v>1767</v>
      </c>
      <c r="C378" s="19" t="s">
        <v>1767</v>
      </c>
      <c r="D378" s="19" t="s">
        <v>1796</v>
      </c>
      <c r="E378" s="19">
        <v>12</v>
      </c>
      <c r="F378" s="19" t="s">
        <v>1797</v>
      </c>
      <c r="G378" s="19" t="s">
        <v>35</v>
      </c>
      <c r="H378" s="19" t="s">
        <v>310</v>
      </c>
      <c r="I378" s="19" t="s">
        <v>37</v>
      </c>
      <c r="J378" s="10">
        <v>8</v>
      </c>
      <c r="K378" s="10" t="s">
        <v>1798</v>
      </c>
      <c r="L378" s="192"/>
      <c r="M378" s="19">
        <v>1</v>
      </c>
      <c r="N378" s="37">
        <v>1509978</v>
      </c>
      <c r="O378" s="19" t="s">
        <v>1799</v>
      </c>
      <c r="P378" s="19" t="s">
        <v>107</v>
      </c>
      <c r="Q378" s="91">
        <v>1100</v>
      </c>
      <c r="R378" s="20">
        <f>800+625</f>
        <v>1425</v>
      </c>
      <c r="S378" s="20">
        <f t="shared" si="9"/>
        <v>2525</v>
      </c>
      <c r="T378" s="19" t="s">
        <v>41</v>
      </c>
      <c r="U378" s="19"/>
      <c r="V378" s="216" t="s">
        <v>48</v>
      </c>
      <c r="W378" s="216" t="s">
        <v>126</v>
      </c>
      <c r="X378" s="217"/>
    </row>
    <row r="379" spans="1:24" ht="128.25" hidden="1" customHeight="1">
      <c r="A379" s="54" t="s">
        <v>421</v>
      </c>
      <c r="B379" s="19" t="s">
        <v>1767</v>
      </c>
      <c r="C379" s="19" t="s">
        <v>1767</v>
      </c>
      <c r="D379" s="19" t="s">
        <v>1786</v>
      </c>
      <c r="E379" s="19">
        <v>15</v>
      </c>
      <c r="F379" s="19" t="s">
        <v>1800</v>
      </c>
      <c r="G379" s="19" t="s">
        <v>35</v>
      </c>
      <c r="H379" s="8" t="s">
        <v>36</v>
      </c>
      <c r="I379" s="19" t="s">
        <v>37</v>
      </c>
      <c r="J379" s="10">
        <v>52.5</v>
      </c>
      <c r="K379" s="10">
        <v>2020</v>
      </c>
      <c r="L379" s="192"/>
      <c r="M379" s="19">
        <v>1</v>
      </c>
      <c r="N379" s="37">
        <v>1567874</v>
      </c>
      <c r="O379" s="19" t="s">
        <v>1801</v>
      </c>
      <c r="P379" s="19" t="s">
        <v>107</v>
      </c>
      <c r="Q379" s="91">
        <v>2580</v>
      </c>
      <c r="R379" s="20">
        <v>0</v>
      </c>
      <c r="S379" s="20">
        <f t="shared" si="9"/>
        <v>2580</v>
      </c>
      <c r="T379" s="19" t="s">
        <v>41</v>
      </c>
      <c r="U379" s="19"/>
      <c r="V379" s="216" t="s">
        <v>48</v>
      </c>
      <c r="W379" s="216" t="s">
        <v>126</v>
      </c>
      <c r="X379" s="217"/>
    </row>
    <row r="380" spans="1:24" ht="128.25" hidden="1" customHeight="1">
      <c r="A380" s="54" t="s">
        <v>421</v>
      </c>
      <c r="B380" s="19" t="s">
        <v>1767</v>
      </c>
      <c r="C380" s="19" t="s">
        <v>1767</v>
      </c>
      <c r="D380" s="19" t="s">
        <v>1786</v>
      </c>
      <c r="E380" s="19">
        <v>15</v>
      </c>
      <c r="F380" s="19" t="s">
        <v>1802</v>
      </c>
      <c r="G380" s="19" t="s">
        <v>35</v>
      </c>
      <c r="H380" s="8" t="s">
        <v>36</v>
      </c>
      <c r="I380" s="19" t="s">
        <v>46</v>
      </c>
      <c r="J380" s="10">
        <v>32</v>
      </c>
      <c r="K380" s="10" t="s">
        <v>1803</v>
      </c>
      <c r="L380" s="192"/>
      <c r="M380" s="19">
        <v>1</v>
      </c>
      <c r="N380" s="37">
        <v>1306389</v>
      </c>
      <c r="O380" s="19" t="s">
        <v>1804</v>
      </c>
      <c r="P380" s="19" t="s">
        <v>107</v>
      </c>
      <c r="Q380" s="20">
        <v>1420</v>
      </c>
      <c r="R380" s="20">
        <v>0</v>
      </c>
      <c r="S380" s="20">
        <f t="shared" si="9"/>
        <v>1420</v>
      </c>
      <c r="T380" s="19" t="s">
        <v>41</v>
      </c>
      <c r="U380" s="19"/>
      <c r="V380" s="216" t="s">
        <v>48</v>
      </c>
      <c r="W380" s="216" t="s">
        <v>126</v>
      </c>
      <c r="X380" s="217"/>
    </row>
    <row r="381" spans="1:24" ht="128.25" hidden="1" customHeight="1">
      <c r="A381" s="54" t="s">
        <v>421</v>
      </c>
      <c r="B381" s="19" t="s">
        <v>1767</v>
      </c>
      <c r="C381" s="19" t="s">
        <v>1767</v>
      </c>
      <c r="D381" s="19" t="s">
        <v>1786</v>
      </c>
      <c r="E381" s="19">
        <v>15</v>
      </c>
      <c r="F381" s="19" t="s">
        <v>1802</v>
      </c>
      <c r="G381" s="19" t="s">
        <v>35</v>
      </c>
      <c r="H381" s="8" t="s">
        <v>36</v>
      </c>
      <c r="I381" s="19" t="s">
        <v>46</v>
      </c>
      <c r="J381" s="10">
        <v>32</v>
      </c>
      <c r="K381" s="10" t="s">
        <v>1803</v>
      </c>
      <c r="L381" s="192"/>
      <c r="M381" s="19">
        <v>1</v>
      </c>
      <c r="N381" s="37">
        <v>1567874</v>
      </c>
      <c r="O381" s="19" t="s">
        <v>1805</v>
      </c>
      <c r="P381" s="19" t="s">
        <v>107</v>
      </c>
      <c r="Q381" s="20">
        <v>1420</v>
      </c>
      <c r="R381" s="20">
        <v>0</v>
      </c>
      <c r="S381" s="20">
        <f t="shared" si="9"/>
        <v>1420</v>
      </c>
      <c r="T381" s="19" t="s">
        <v>41</v>
      </c>
      <c r="U381" s="19"/>
      <c r="V381" s="216" t="s">
        <v>48</v>
      </c>
      <c r="W381" s="216" t="s">
        <v>126</v>
      </c>
      <c r="X381" s="217"/>
    </row>
    <row r="382" spans="1:24" ht="128.25" hidden="1" customHeight="1">
      <c r="A382" s="54" t="s">
        <v>421</v>
      </c>
      <c r="B382" s="19" t="s">
        <v>1767</v>
      </c>
      <c r="C382" s="19" t="s">
        <v>1767</v>
      </c>
      <c r="D382" s="19" t="s">
        <v>1786</v>
      </c>
      <c r="E382" s="19">
        <v>15</v>
      </c>
      <c r="F382" s="19" t="s">
        <v>1802</v>
      </c>
      <c r="G382" s="19" t="s">
        <v>35</v>
      </c>
      <c r="H382" s="8" t="s">
        <v>36</v>
      </c>
      <c r="I382" s="19" t="s">
        <v>46</v>
      </c>
      <c r="J382" s="10">
        <v>32</v>
      </c>
      <c r="K382" s="10" t="s">
        <v>1803</v>
      </c>
      <c r="L382" s="192"/>
      <c r="M382" s="19">
        <v>1</v>
      </c>
      <c r="N382" s="37">
        <v>1485900</v>
      </c>
      <c r="O382" s="19" t="s">
        <v>1806</v>
      </c>
      <c r="P382" s="19" t="s">
        <v>107</v>
      </c>
      <c r="Q382" s="20">
        <v>1420</v>
      </c>
      <c r="R382" s="20">
        <v>0</v>
      </c>
      <c r="S382" s="20">
        <f t="shared" si="9"/>
        <v>1420</v>
      </c>
      <c r="T382" s="19" t="s">
        <v>41</v>
      </c>
      <c r="U382" s="19"/>
      <c r="V382" s="216" t="s">
        <v>48</v>
      </c>
      <c r="W382" s="216" t="s">
        <v>126</v>
      </c>
      <c r="X382" s="217"/>
    </row>
    <row r="383" spans="1:24" ht="128.25" hidden="1" customHeight="1">
      <c r="A383" s="54" t="s">
        <v>421</v>
      </c>
      <c r="B383" s="19" t="s">
        <v>1767</v>
      </c>
      <c r="C383" s="19" t="s">
        <v>1767</v>
      </c>
      <c r="D383" s="19" t="s">
        <v>1786</v>
      </c>
      <c r="E383" s="19">
        <v>15</v>
      </c>
      <c r="F383" s="19" t="s">
        <v>1802</v>
      </c>
      <c r="G383" s="19" t="s">
        <v>35</v>
      </c>
      <c r="H383" s="8" t="s">
        <v>36</v>
      </c>
      <c r="I383" s="19" t="s">
        <v>46</v>
      </c>
      <c r="J383" s="10">
        <v>32</v>
      </c>
      <c r="K383" s="10" t="s">
        <v>1803</v>
      </c>
      <c r="L383" s="192"/>
      <c r="M383" s="19">
        <v>1</v>
      </c>
      <c r="N383" s="37">
        <v>3150903</v>
      </c>
      <c r="O383" s="19" t="s">
        <v>1784</v>
      </c>
      <c r="P383" s="19" t="s">
        <v>40</v>
      </c>
      <c r="Q383" s="20">
        <v>1420</v>
      </c>
      <c r="R383" s="20">
        <v>0</v>
      </c>
      <c r="S383" s="20">
        <f t="shared" si="9"/>
        <v>1420</v>
      </c>
      <c r="T383" s="19" t="s">
        <v>41</v>
      </c>
      <c r="U383" s="19"/>
      <c r="V383" s="216" t="s">
        <v>48</v>
      </c>
      <c r="W383" s="216" t="s">
        <v>126</v>
      </c>
      <c r="X383" s="217"/>
    </row>
    <row r="384" spans="1:24" ht="128.25" hidden="1" customHeight="1">
      <c r="A384" s="54" t="s">
        <v>421</v>
      </c>
      <c r="B384" s="19" t="s">
        <v>1767</v>
      </c>
      <c r="C384" s="19" t="s">
        <v>1767</v>
      </c>
      <c r="D384" s="19" t="s">
        <v>1786</v>
      </c>
      <c r="E384" s="19">
        <v>15</v>
      </c>
      <c r="F384" s="19" t="s">
        <v>1802</v>
      </c>
      <c r="G384" s="19" t="s">
        <v>35</v>
      </c>
      <c r="H384" s="8" t="s">
        <v>36</v>
      </c>
      <c r="I384" s="19" t="s">
        <v>46</v>
      </c>
      <c r="J384" s="10">
        <v>32</v>
      </c>
      <c r="K384" s="10" t="s">
        <v>1803</v>
      </c>
      <c r="L384" s="192"/>
      <c r="M384" s="19">
        <v>1</v>
      </c>
      <c r="N384" s="37">
        <v>1892404</v>
      </c>
      <c r="O384" s="19" t="s">
        <v>1785</v>
      </c>
      <c r="P384" s="19" t="s">
        <v>40</v>
      </c>
      <c r="Q384" s="20">
        <v>1420</v>
      </c>
      <c r="R384" s="20">
        <v>0</v>
      </c>
      <c r="S384" s="20">
        <f t="shared" si="9"/>
        <v>1420</v>
      </c>
      <c r="T384" s="19" t="s">
        <v>41</v>
      </c>
      <c r="U384" s="19"/>
      <c r="V384" s="216" t="s">
        <v>48</v>
      </c>
      <c r="W384" s="216" t="s">
        <v>126</v>
      </c>
      <c r="X384" s="217"/>
    </row>
    <row r="385" spans="1:24" ht="128.25" hidden="1" customHeight="1">
      <c r="A385" s="54" t="s">
        <v>421</v>
      </c>
      <c r="B385" s="19" t="s">
        <v>1767</v>
      </c>
      <c r="C385" s="19" t="s">
        <v>1767</v>
      </c>
      <c r="D385" s="19" t="s">
        <v>1786</v>
      </c>
      <c r="E385" s="19">
        <v>15</v>
      </c>
      <c r="F385" s="19" t="s">
        <v>1802</v>
      </c>
      <c r="G385" s="19" t="s">
        <v>35</v>
      </c>
      <c r="H385" s="8" t="s">
        <v>36</v>
      </c>
      <c r="I385" s="19" t="s">
        <v>46</v>
      </c>
      <c r="J385" s="10">
        <v>32</v>
      </c>
      <c r="K385" s="10" t="s">
        <v>1803</v>
      </c>
      <c r="L385" s="192"/>
      <c r="M385" s="19">
        <v>1</v>
      </c>
      <c r="N385" s="37">
        <v>1437588</v>
      </c>
      <c r="O385" s="19" t="s">
        <v>1807</v>
      </c>
      <c r="P385" s="19" t="s">
        <v>107</v>
      </c>
      <c r="Q385" s="20">
        <v>1420</v>
      </c>
      <c r="R385" s="20">
        <v>0</v>
      </c>
      <c r="S385" s="20">
        <f t="shared" si="9"/>
        <v>1420</v>
      </c>
      <c r="T385" s="19" t="s">
        <v>41</v>
      </c>
      <c r="U385" s="19"/>
      <c r="V385" s="216" t="s">
        <v>48</v>
      </c>
      <c r="W385" s="216" t="s">
        <v>126</v>
      </c>
      <c r="X385" s="217"/>
    </row>
    <row r="386" spans="1:24" ht="128.25" hidden="1" customHeight="1">
      <c r="A386" s="54" t="s">
        <v>421</v>
      </c>
      <c r="B386" s="19" t="s">
        <v>1767</v>
      </c>
      <c r="C386" s="19" t="s">
        <v>1767</v>
      </c>
      <c r="D386" s="19" t="s">
        <v>1786</v>
      </c>
      <c r="E386" s="19">
        <v>15</v>
      </c>
      <c r="F386" s="19" t="s">
        <v>1802</v>
      </c>
      <c r="G386" s="19" t="s">
        <v>35</v>
      </c>
      <c r="H386" s="8" t="s">
        <v>36</v>
      </c>
      <c r="I386" s="19" t="s">
        <v>46</v>
      </c>
      <c r="J386" s="10">
        <v>32</v>
      </c>
      <c r="K386" s="10" t="s">
        <v>1803</v>
      </c>
      <c r="L386" s="192"/>
      <c r="M386" s="19">
        <v>1</v>
      </c>
      <c r="N386" s="37">
        <v>1489272</v>
      </c>
      <c r="O386" s="19" t="s">
        <v>1808</v>
      </c>
      <c r="P386" s="19" t="s">
        <v>107</v>
      </c>
      <c r="Q386" s="20">
        <v>1420</v>
      </c>
      <c r="R386" s="20">
        <v>0</v>
      </c>
      <c r="S386" s="20">
        <f t="shared" si="9"/>
        <v>1420</v>
      </c>
      <c r="T386" s="19" t="s">
        <v>41</v>
      </c>
      <c r="U386" s="19"/>
      <c r="V386" s="216" t="s">
        <v>48</v>
      </c>
      <c r="W386" s="216" t="s">
        <v>126</v>
      </c>
      <c r="X386" s="217"/>
    </row>
    <row r="387" spans="1:24" ht="128.25" hidden="1" customHeight="1">
      <c r="A387" s="54" t="s">
        <v>421</v>
      </c>
      <c r="B387" s="19" t="s">
        <v>1767</v>
      </c>
      <c r="C387" s="19" t="s">
        <v>1767</v>
      </c>
      <c r="D387" s="19" t="s">
        <v>1786</v>
      </c>
      <c r="E387" s="19">
        <v>15</v>
      </c>
      <c r="F387" s="19" t="s">
        <v>1802</v>
      </c>
      <c r="G387" s="19" t="s">
        <v>35</v>
      </c>
      <c r="H387" s="8" t="s">
        <v>36</v>
      </c>
      <c r="I387" s="19" t="s">
        <v>46</v>
      </c>
      <c r="J387" s="10">
        <v>32</v>
      </c>
      <c r="K387" s="10" t="s">
        <v>1803</v>
      </c>
      <c r="L387" s="192"/>
      <c r="M387" s="19">
        <v>1</v>
      </c>
      <c r="N387" s="37">
        <v>2273781</v>
      </c>
      <c r="O387" s="19" t="s">
        <v>1783</v>
      </c>
      <c r="P387" s="19" t="s">
        <v>107</v>
      </c>
      <c r="Q387" s="20">
        <v>1420</v>
      </c>
      <c r="R387" s="20">
        <v>0</v>
      </c>
      <c r="S387" s="20">
        <f t="shared" si="9"/>
        <v>1420</v>
      </c>
      <c r="T387" s="19" t="s">
        <v>41</v>
      </c>
      <c r="U387" s="19"/>
      <c r="V387" s="216" t="s">
        <v>48</v>
      </c>
      <c r="W387" s="216" t="s">
        <v>126</v>
      </c>
      <c r="X387" s="217"/>
    </row>
    <row r="388" spans="1:24" ht="128.25" hidden="1" customHeight="1">
      <c r="A388" s="54" t="s">
        <v>421</v>
      </c>
      <c r="B388" s="19" t="s">
        <v>1767</v>
      </c>
      <c r="C388" s="19" t="s">
        <v>1767</v>
      </c>
      <c r="D388" s="19" t="s">
        <v>1786</v>
      </c>
      <c r="E388" s="19">
        <v>15</v>
      </c>
      <c r="F388" s="19" t="s">
        <v>1802</v>
      </c>
      <c r="G388" s="19" t="s">
        <v>35</v>
      </c>
      <c r="H388" s="8" t="s">
        <v>36</v>
      </c>
      <c r="I388" s="19" t="s">
        <v>46</v>
      </c>
      <c r="J388" s="10">
        <v>32</v>
      </c>
      <c r="K388" s="10" t="s">
        <v>1803</v>
      </c>
      <c r="L388" s="192"/>
      <c r="M388" s="19">
        <v>1</v>
      </c>
      <c r="N388" s="37">
        <v>1531063</v>
      </c>
      <c r="O388" s="19" t="s">
        <v>1809</v>
      </c>
      <c r="P388" s="19" t="s">
        <v>107</v>
      </c>
      <c r="Q388" s="20">
        <v>1420</v>
      </c>
      <c r="R388" s="20">
        <v>0</v>
      </c>
      <c r="S388" s="20">
        <f t="shared" ref="S388:S451" si="11">(R388+Q388)*M388</f>
        <v>1420</v>
      </c>
      <c r="T388" s="19" t="s">
        <v>41</v>
      </c>
      <c r="U388" s="19"/>
      <c r="V388" s="216" t="s">
        <v>48</v>
      </c>
      <c r="W388" s="216" t="s">
        <v>126</v>
      </c>
      <c r="X388" s="217"/>
    </row>
    <row r="389" spans="1:24" ht="128.25" hidden="1" customHeight="1">
      <c r="A389" s="54" t="s">
        <v>421</v>
      </c>
      <c r="B389" s="19" t="s">
        <v>1767</v>
      </c>
      <c r="C389" s="19" t="s">
        <v>1767</v>
      </c>
      <c r="D389" s="19" t="s">
        <v>1786</v>
      </c>
      <c r="E389" s="19">
        <v>15</v>
      </c>
      <c r="F389" s="19" t="s">
        <v>1802</v>
      </c>
      <c r="G389" s="19" t="s">
        <v>35</v>
      </c>
      <c r="H389" s="8" t="s">
        <v>36</v>
      </c>
      <c r="I389" s="19" t="s">
        <v>46</v>
      </c>
      <c r="J389" s="10">
        <v>32</v>
      </c>
      <c r="K389" s="10" t="s">
        <v>1803</v>
      </c>
      <c r="L389" s="192"/>
      <c r="M389" s="19">
        <v>1</v>
      </c>
      <c r="N389" s="37">
        <v>1359470</v>
      </c>
      <c r="O389" s="19" t="s">
        <v>1789</v>
      </c>
      <c r="P389" s="54" t="s">
        <v>162</v>
      </c>
      <c r="Q389" s="20">
        <v>1420</v>
      </c>
      <c r="R389" s="20">
        <v>0</v>
      </c>
      <c r="S389" s="20">
        <f t="shared" si="11"/>
        <v>1420</v>
      </c>
      <c r="T389" s="19" t="s">
        <v>41</v>
      </c>
      <c r="U389" s="19"/>
      <c r="V389" s="216" t="s">
        <v>48</v>
      </c>
      <c r="W389" s="216" t="s">
        <v>126</v>
      </c>
      <c r="X389" s="217"/>
    </row>
    <row r="390" spans="1:24" ht="128.25" hidden="1" customHeight="1">
      <c r="A390" s="54" t="s">
        <v>421</v>
      </c>
      <c r="B390" s="19" t="s">
        <v>1767</v>
      </c>
      <c r="C390" s="19" t="s">
        <v>1767</v>
      </c>
      <c r="D390" s="19" t="s">
        <v>1786</v>
      </c>
      <c r="E390" s="19">
        <v>15</v>
      </c>
      <c r="F390" s="19" t="s">
        <v>1802</v>
      </c>
      <c r="G390" s="19" t="s">
        <v>35</v>
      </c>
      <c r="H390" s="8" t="s">
        <v>36</v>
      </c>
      <c r="I390" s="19" t="s">
        <v>46</v>
      </c>
      <c r="J390" s="10">
        <v>32</v>
      </c>
      <c r="K390" s="10" t="s">
        <v>1803</v>
      </c>
      <c r="L390" s="192"/>
      <c r="M390" s="19">
        <v>1</v>
      </c>
      <c r="N390" s="37">
        <v>1926306</v>
      </c>
      <c r="O390" s="19" t="s">
        <v>1794</v>
      </c>
      <c r="P390" s="54" t="s">
        <v>162</v>
      </c>
      <c r="Q390" s="20">
        <v>1420</v>
      </c>
      <c r="R390" s="20">
        <v>0</v>
      </c>
      <c r="S390" s="20">
        <f t="shared" si="11"/>
        <v>1420</v>
      </c>
      <c r="T390" s="19" t="s">
        <v>41</v>
      </c>
      <c r="U390" s="19"/>
      <c r="V390" s="216" t="s">
        <v>48</v>
      </c>
      <c r="W390" s="216" t="s">
        <v>126</v>
      </c>
      <c r="X390" s="217"/>
    </row>
    <row r="391" spans="1:24" ht="128.25" hidden="1" customHeight="1">
      <c r="A391" s="54" t="s">
        <v>421</v>
      </c>
      <c r="B391" s="19" t="s">
        <v>1767</v>
      </c>
      <c r="C391" s="19" t="s">
        <v>1767</v>
      </c>
      <c r="D391" s="19" t="s">
        <v>1786</v>
      </c>
      <c r="E391" s="19">
        <v>15</v>
      </c>
      <c r="F391" s="19" t="s">
        <v>1802</v>
      </c>
      <c r="G391" s="19" t="s">
        <v>35</v>
      </c>
      <c r="H391" s="8" t="s">
        <v>36</v>
      </c>
      <c r="I391" s="19" t="s">
        <v>46</v>
      </c>
      <c r="J391" s="10">
        <v>32</v>
      </c>
      <c r="K391" s="10" t="s">
        <v>1803</v>
      </c>
      <c r="L391" s="192"/>
      <c r="M391" s="19">
        <v>1</v>
      </c>
      <c r="N391" s="37">
        <v>1821146</v>
      </c>
      <c r="O391" s="19" t="s">
        <v>1795</v>
      </c>
      <c r="P391" s="19" t="s">
        <v>1791</v>
      </c>
      <c r="Q391" s="20">
        <v>1420</v>
      </c>
      <c r="R391" s="20">
        <v>0</v>
      </c>
      <c r="S391" s="20">
        <f t="shared" si="11"/>
        <v>1420</v>
      </c>
      <c r="T391" s="19" t="s">
        <v>41</v>
      </c>
      <c r="U391" s="19"/>
      <c r="V391" s="216" t="s">
        <v>48</v>
      </c>
      <c r="W391" s="216" t="s">
        <v>126</v>
      </c>
      <c r="X391" s="217"/>
    </row>
    <row r="392" spans="1:24" ht="128.25" hidden="1" customHeight="1">
      <c r="A392" s="54" t="s">
        <v>421</v>
      </c>
      <c r="B392" s="19" t="s">
        <v>1767</v>
      </c>
      <c r="C392" s="19" t="s">
        <v>1767</v>
      </c>
      <c r="D392" s="19" t="s">
        <v>1786</v>
      </c>
      <c r="E392" s="19">
        <v>15</v>
      </c>
      <c r="F392" s="19" t="s">
        <v>1802</v>
      </c>
      <c r="G392" s="19" t="s">
        <v>35</v>
      </c>
      <c r="H392" s="8" t="s">
        <v>36</v>
      </c>
      <c r="I392" s="19" t="s">
        <v>46</v>
      </c>
      <c r="J392" s="10">
        <v>32</v>
      </c>
      <c r="K392" s="10" t="s">
        <v>1803</v>
      </c>
      <c r="L392" s="192"/>
      <c r="M392" s="19">
        <v>1</v>
      </c>
      <c r="N392" s="37">
        <v>1901791</v>
      </c>
      <c r="O392" s="19" t="s">
        <v>1781</v>
      </c>
      <c r="P392" s="19" t="s">
        <v>107</v>
      </c>
      <c r="Q392" s="20">
        <v>1420</v>
      </c>
      <c r="R392" s="20">
        <v>0</v>
      </c>
      <c r="S392" s="20">
        <f t="shared" si="11"/>
        <v>1420</v>
      </c>
      <c r="T392" s="19" t="s">
        <v>41</v>
      </c>
      <c r="U392" s="19"/>
      <c r="V392" s="216" t="s">
        <v>48</v>
      </c>
      <c r="W392" s="216" t="s">
        <v>126</v>
      </c>
      <c r="X392" s="217"/>
    </row>
    <row r="393" spans="1:24" ht="128.25" hidden="1" customHeight="1">
      <c r="A393" s="54" t="s">
        <v>421</v>
      </c>
      <c r="B393" s="19" t="s">
        <v>1767</v>
      </c>
      <c r="C393" s="19" t="s">
        <v>1767</v>
      </c>
      <c r="D393" s="19" t="s">
        <v>1786</v>
      </c>
      <c r="E393" s="19">
        <v>15</v>
      </c>
      <c r="F393" s="19" t="s">
        <v>1802</v>
      </c>
      <c r="G393" s="19" t="s">
        <v>35</v>
      </c>
      <c r="H393" s="8" t="s">
        <v>36</v>
      </c>
      <c r="I393" s="19" t="s">
        <v>46</v>
      </c>
      <c r="J393" s="10">
        <v>32</v>
      </c>
      <c r="K393" s="10" t="s">
        <v>1803</v>
      </c>
      <c r="L393" s="192"/>
      <c r="M393" s="19">
        <v>1</v>
      </c>
      <c r="N393" s="37">
        <v>1461291</v>
      </c>
      <c r="O393" s="19" t="s">
        <v>1782</v>
      </c>
      <c r="P393" s="54" t="s">
        <v>162</v>
      </c>
      <c r="Q393" s="20">
        <v>1420</v>
      </c>
      <c r="R393" s="20">
        <v>0</v>
      </c>
      <c r="S393" s="20">
        <f t="shared" si="11"/>
        <v>1420</v>
      </c>
      <c r="T393" s="19" t="s">
        <v>41</v>
      </c>
      <c r="U393" s="19"/>
      <c r="V393" s="216" t="s">
        <v>48</v>
      </c>
      <c r="W393" s="216" t="s">
        <v>126</v>
      </c>
      <c r="X393" s="217"/>
    </row>
    <row r="394" spans="1:24" ht="128.25" hidden="1" customHeight="1">
      <c r="A394" s="54" t="s">
        <v>421</v>
      </c>
      <c r="B394" s="19" t="s">
        <v>1767</v>
      </c>
      <c r="C394" s="19" t="s">
        <v>1767</v>
      </c>
      <c r="D394" s="19" t="s">
        <v>1778</v>
      </c>
      <c r="E394" s="19">
        <v>20</v>
      </c>
      <c r="F394" s="19" t="s">
        <v>1810</v>
      </c>
      <c r="G394" s="19" t="s">
        <v>35</v>
      </c>
      <c r="H394" s="19" t="s">
        <v>310</v>
      </c>
      <c r="I394" s="19" t="s">
        <v>37</v>
      </c>
      <c r="J394" s="10">
        <v>16</v>
      </c>
      <c r="K394" s="10" t="s">
        <v>1793</v>
      </c>
      <c r="L394" s="192"/>
      <c r="M394" s="19">
        <v>1</v>
      </c>
      <c r="N394" s="37">
        <v>1793041</v>
      </c>
      <c r="O394" s="19" t="s">
        <v>1811</v>
      </c>
      <c r="P394" s="19" t="s">
        <v>1791</v>
      </c>
      <c r="Q394" s="91">
        <v>3950</v>
      </c>
      <c r="R394" s="20">
        <f>800+(625*3)</f>
        <v>2675</v>
      </c>
      <c r="S394" s="20">
        <f t="shared" si="11"/>
        <v>6625</v>
      </c>
      <c r="T394" s="19" t="s">
        <v>41</v>
      </c>
      <c r="U394" s="19"/>
      <c r="V394" s="216" t="s">
        <v>48</v>
      </c>
      <c r="W394" s="216" t="s">
        <v>126</v>
      </c>
      <c r="X394" s="217"/>
    </row>
    <row r="395" spans="1:24" ht="128.25" hidden="1" customHeight="1">
      <c r="A395" s="54" t="s">
        <v>421</v>
      </c>
      <c r="B395" s="19" t="s">
        <v>1767</v>
      </c>
      <c r="C395" s="19" t="s">
        <v>1767</v>
      </c>
      <c r="D395" s="19" t="s">
        <v>1778</v>
      </c>
      <c r="E395" s="19">
        <v>20</v>
      </c>
      <c r="F395" s="19" t="s">
        <v>1810</v>
      </c>
      <c r="G395" s="19" t="s">
        <v>35</v>
      </c>
      <c r="H395" s="19" t="s">
        <v>310</v>
      </c>
      <c r="I395" s="19" t="s">
        <v>37</v>
      </c>
      <c r="J395" s="10">
        <v>16</v>
      </c>
      <c r="K395" s="10" t="s">
        <v>1793</v>
      </c>
      <c r="L395" s="192"/>
      <c r="M395" s="19">
        <v>1</v>
      </c>
      <c r="N395" s="37">
        <v>1306389</v>
      </c>
      <c r="O395" s="19" t="s">
        <v>1804</v>
      </c>
      <c r="P395" s="19" t="s">
        <v>107</v>
      </c>
      <c r="Q395" s="91">
        <v>3950</v>
      </c>
      <c r="R395" s="20">
        <f>800+(625*3)</f>
        <v>2675</v>
      </c>
      <c r="S395" s="20">
        <f t="shared" si="11"/>
        <v>6625</v>
      </c>
      <c r="T395" s="19" t="s">
        <v>41</v>
      </c>
      <c r="U395" s="19"/>
      <c r="V395" s="216" t="s">
        <v>48</v>
      </c>
      <c r="W395" s="216" t="s">
        <v>126</v>
      </c>
      <c r="X395" s="217"/>
    </row>
    <row r="396" spans="1:24" ht="128.25" hidden="1" customHeight="1">
      <c r="A396" s="54" t="s">
        <v>421</v>
      </c>
      <c r="B396" s="19" t="s">
        <v>1767</v>
      </c>
      <c r="C396" s="19" t="s">
        <v>1767</v>
      </c>
      <c r="D396" s="19" t="s">
        <v>1778</v>
      </c>
      <c r="E396" s="19">
        <v>20</v>
      </c>
      <c r="F396" s="19" t="s">
        <v>1810</v>
      </c>
      <c r="G396" s="19" t="s">
        <v>35</v>
      </c>
      <c r="H396" s="19" t="s">
        <v>310</v>
      </c>
      <c r="I396" s="19" t="s">
        <v>37</v>
      </c>
      <c r="J396" s="10">
        <v>16</v>
      </c>
      <c r="K396" s="10" t="s">
        <v>1793</v>
      </c>
      <c r="L396" s="192"/>
      <c r="M396" s="19">
        <v>1</v>
      </c>
      <c r="N396" s="37">
        <v>1567874</v>
      </c>
      <c r="O396" s="19" t="s">
        <v>1805</v>
      </c>
      <c r="P396" s="19" t="s">
        <v>107</v>
      </c>
      <c r="Q396" s="91">
        <v>3950</v>
      </c>
      <c r="R396" s="20">
        <f>800+(625*3)</f>
        <v>2675</v>
      </c>
      <c r="S396" s="20">
        <f t="shared" si="11"/>
        <v>6625</v>
      </c>
      <c r="T396" s="19" t="s">
        <v>41</v>
      </c>
      <c r="U396" s="19"/>
      <c r="V396" s="216" t="s">
        <v>48</v>
      </c>
      <c r="W396" s="216" t="s">
        <v>126</v>
      </c>
      <c r="X396" s="217"/>
    </row>
    <row r="397" spans="1:24" ht="128.25" hidden="1" customHeight="1">
      <c r="A397" s="54" t="s">
        <v>421</v>
      </c>
      <c r="B397" s="19" t="s">
        <v>1767</v>
      </c>
      <c r="C397" s="19" t="s">
        <v>1767</v>
      </c>
      <c r="D397" s="19" t="s">
        <v>1778</v>
      </c>
      <c r="E397" s="19">
        <v>20</v>
      </c>
      <c r="F397" s="19" t="s">
        <v>1810</v>
      </c>
      <c r="G397" s="19" t="s">
        <v>35</v>
      </c>
      <c r="H397" s="19" t="s">
        <v>310</v>
      </c>
      <c r="I397" s="19" t="s">
        <v>37</v>
      </c>
      <c r="J397" s="10">
        <v>16</v>
      </c>
      <c r="K397" s="10" t="s">
        <v>1793</v>
      </c>
      <c r="L397" s="192"/>
      <c r="M397" s="19">
        <v>1</v>
      </c>
      <c r="N397" s="37">
        <v>1074655</v>
      </c>
      <c r="O397" s="19" t="s">
        <v>1812</v>
      </c>
      <c r="P397" s="19" t="s">
        <v>107</v>
      </c>
      <c r="Q397" s="91">
        <v>0</v>
      </c>
      <c r="R397" s="20">
        <f>800+(625*3)</f>
        <v>2675</v>
      </c>
      <c r="S397" s="20">
        <f t="shared" si="11"/>
        <v>2675</v>
      </c>
      <c r="T397" s="19" t="s">
        <v>41</v>
      </c>
      <c r="U397" s="19"/>
      <c r="V397" s="216" t="s">
        <v>48</v>
      </c>
      <c r="W397" s="216" t="s">
        <v>126</v>
      </c>
      <c r="X397" s="217"/>
    </row>
    <row r="398" spans="1:24" ht="128.25" hidden="1" customHeight="1">
      <c r="A398" s="54" t="s">
        <v>421</v>
      </c>
      <c r="B398" s="19" t="s">
        <v>1767</v>
      </c>
      <c r="C398" s="19" t="s">
        <v>1768</v>
      </c>
      <c r="D398" s="19" t="s">
        <v>1773</v>
      </c>
      <c r="E398" s="19">
        <v>15</v>
      </c>
      <c r="F398" s="19" t="s">
        <v>1774</v>
      </c>
      <c r="G398" s="19" t="s">
        <v>35</v>
      </c>
      <c r="H398" s="19" t="s">
        <v>310</v>
      </c>
      <c r="I398" s="19" t="s">
        <v>37</v>
      </c>
      <c r="J398" s="10">
        <v>40</v>
      </c>
      <c r="K398" s="10" t="s">
        <v>1775</v>
      </c>
      <c r="L398" s="192"/>
      <c r="M398" s="19">
        <v>1</v>
      </c>
      <c r="N398" s="37">
        <v>1509978</v>
      </c>
      <c r="O398" s="19" t="s">
        <v>1772</v>
      </c>
      <c r="P398" s="19" t="s">
        <v>107</v>
      </c>
      <c r="Q398" s="20">
        <v>2560</v>
      </c>
      <c r="R398" s="20">
        <v>0</v>
      </c>
      <c r="S398" s="20">
        <f t="shared" si="11"/>
        <v>2560</v>
      </c>
      <c r="T398" s="19" t="s">
        <v>41</v>
      </c>
      <c r="U398" s="19"/>
      <c r="V398" s="216" t="s">
        <v>48</v>
      </c>
      <c r="W398" s="216" t="s">
        <v>126</v>
      </c>
      <c r="X398" s="217"/>
    </row>
    <row r="399" spans="1:24" ht="128.25" hidden="1" customHeight="1">
      <c r="A399" s="54" t="s">
        <v>421</v>
      </c>
      <c r="B399" s="19" t="s">
        <v>1767</v>
      </c>
      <c r="C399" s="19" t="s">
        <v>1767</v>
      </c>
      <c r="D399" s="19" t="s">
        <v>1778</v>
      </c>
      <c r="E399" s="19">
        <v>20</v>
      </c>
      <c r="F399" s="19" t="s">
        <v>1813</v>
      </c>
      <c r="G399" s="19" t="s">
        <v>35</v>
      </c>
      <c r="H399" s="8" t="s">
        <v>36</v>
      </c>
      <c r="I399" s="19" t="s">
        <v>37</v>
      </c>
      <c r="J399" s="10">
        <v>16</v>
      </c>
      <c r="K399" s="10" t="s">
        <v>1814</v>
      </c>
      <c r="L399" s="192"/>
      <c r="M399" s="19">
        <v>1</v>
      </c>
      <c r="N399" s="37">
        <v>1518199</v>
      </c>
      <c r="O399" s="19" t="s">
        <v>1815</v>
      </c>
      <c r="P399" s="19" t="s">
        <v>107</v>
      </c>
      <c r="Q399" s="91">
        <v>3950</v>
      </c>
      <c r="R399" s="20">
        <f>800+(625*3)</f>
        <v>2675</v>
      </c>
      <c r="S399" s="20">
        <f t="shared" si="11"/>
        <v>6625</v>
      </c>
      <c r="T399" s="19" t="s">
        <v>41</v>
      </c>
      <c r="U399" s="19"/>
      <c r="V399" s="216" t="s">
        <v>48</v>
      </c>
      <c r="W399" s="216" t="s">
        <v>126</v>
      </c>
      <c r="X399" s="217"/>
    </row>
    <row r="400" spans="1:24" ht="128.25" hidden="1" customHeight="1">
      <c r="A400" s="54" t="s">
        <v>421</v>
      </c>
      <c r="B400" s="19" t="s">
        <v>1767</v>
      </c>
      <c r="C400" s="19" t="s">
        <v>1767</v>
      </c>
      <c r="D400" s="19" t="s">
        <v>1778</v>
      </c>
      <c r="E400" s="19">
        <v>20</v>
      </c>
      <c r="F400" s="19" t="s">
        <v>1813</v>
      </c>
      <c r="G400" s="19" t="s">
        <v>35</v>
      </c>
      <c r="H400" s="8" t="s">
        <v>36</v>
      </c>
      <c r="I400" s="19" t="s">
        <v>37</v>
      </c>
      <c r="J400" s="10">
        <v>16</v>
      </c>
      <c r="K400" s="10" t="s">
        <v>1814</v>
      </c>
      <c r="L400" s="192"/>
      <c r="M400" s="19">
        <v>1</v>
      </c>
      <c r="N400" s="37">
        <v>2114439</v>
      </c>
      <c r="O400" s="19" t="s">
        <v>1816</v>
      </c>
      <c r="P400" s="19" t="s">
        <v>107</v>
      </c>
      <c r="Q400" s="91">
        <v>3950</v>
      </c>
      <c r="R400" s="20">
        <f>800+(625*3)</f>
        <v>2675</v>
      </c>
      <c r="S400" s="20">
        <f t="shared" si="11"/>
        <v>6625</v>
      </c>
      <c r="T400" s="19" t="s">
        <v>41</v>
      </c>
      <c r="U400" s="19"/>
      <c r="V400" s="216" t="s">
        <v>48</v>
      </c>
      <c r="W400" s="216" t="s">
        <v>126</v>
      </c>
      <c r="X400" s="217"/>
    </row>
    <row r="401" spans="1:24" ht="128.25" hidden="1" customHeight="1">
      <c r="A401" s="54" t="s">
        <v>421</v>
      </c>
      <c r="B401" s="19" t="s">
        <v>1767</v>
      </c>
      <c r="C401" s="19" t="s">
        <v>1767</v>
      </c>
      <c r="D401" s="19" t="s">
        <v>1778</v>
      </c>
      <c r="E401" s="19">
        <v>20</v>
      </c>
      <c r="F401" s="19" t="s">
        <v>1813</v>
      </c>
      <c r="G401" s="19" t="s">
        <v>35</v>
      </c>
      <c r="H401" s="8" t="s">
        <v>36</v>
      </c>
      <c r="I401" s="19" t="s">
        <v>37</v>
      </c>
      <c r="J401" s="10">
        <v>16</v>
      </c>
      <c r="K401" s="10" t="s">
        <v>1814</v>
      </c>
      <c r="L401" s="192"/>
      <c r="M401" s="19">
        <v>1</v>
      </c>
      <c r="N401" s="37">
        <v>2270163</v>
      </c>
      <c r="O401" s="19" t="s">
        <v>1817</v>
      </c>
      <c r="P401" s="19" t="s">
        <v>1791</v>
      </c>
      <c r="Q401" s="91">
        <v>3950</v>
      </c>
      <c r="R401" s="20">
        <f>800+(625*3)</f>
        <v>2675</v>
      </c>
      <c r="S401" s="20">
        <f t="shared" si="11"/>
        <v>6625</v>
      </c>
      <c r="T401" s="19" t="s">
        <v>41</v>
      </c>
      <c r="U401" s="19"/>
      <c r="V401" s="216" t="s">
        <v>48</v>
      </c>
      <c r="W401" s="216" t="s">
        <v>126</v>
      </c>
      <c r="X401" s="217"/>
    </row>
    <row r="402" spans="1:24" ht="128.25" hidden="1" customHeight="1">
      <c r="A402" s="54" t="s">
        <v>421</v>
      </c>
      <c r="B402" s="19" t="s">
        <v>1767</v>
      </c>
      <c r="C402" s="19" t="s">
        <v>1767</v>
      </c>
      <c r="D402" s="19" t="s">
        <v>1778</v>
      </c>
      <c r="E402" s="19">
        <v>20</v>
      </c>
      <c r="F402" s="19" t="s">
        <v>1813</v>
      </c>
      <c r="G402" s="19" t="s">
        <v>35</v>
      </c>
      <c r="H402" s="8" t="s">
        <v>36</v>
      </c>
      <c r="I402" s="19" t="s">
        <v>37</v>
      </c>
      <c r="J402" s="10">
        <v>16</v>
      </c>
      <c r="K402" s="10" t="s">
        <v>1814</v>
      </c>
      <c r="L402" s="192"/>
      <c r="M402" s="19">
        <v>1</v>
      </c>
      <c r="N402" s="37">
        <v>1567874</v>
      </c>
      <c r="O402" s="19" t="s">
        <v>1818</v>
      </c>
      <c r="P402" s="19" t="s">
        <v>107</v>
      </c>
      <c r="Q402" s="91">
        <v>3950</v>
      </c>
      <c r="R402" s="20">
        <f>800+(625*3)</f>
        <v>2675</v>
      </c>
      <c r="S402" s="20">
        <f t="shared" si="11"/>
        <v>6625</v>
      </c>
      <c r="T402" s="19" t="s">
        <v>41</v>
      </c>
      <c r="U402" s="19"/>
      <c r="V402" s="216" t="s">
        <v>48</v>
      </c>
      <c r="W402" s="216" t="s">
        <v>126</v>
      </c>
      <c r="X402" s="217"/>
    </row>
    <row r="403" spans="1:24" ht="128.25" hidden="1" customHeight="1">
      <c r="A403" s="54" t="s">
        <v>421</v>
      </c>
      <c r="B403" s="19" t="s">
        <v>1767</v>
      </c>
      <c r="C403" s="19" t="s">
        <v>1767</v>
      </c>
      <c r="D403" s="19" t="s">
        <v>1778</v>
      </c>
      <c r="E403" s="19">
        <v>20</v>
      </c>
      <c r="F403" s="19" t="s">
        <v>1819</v>
      </c>
      <c r="G403" s="19" t="s">
        <v>35</v>
      </c>
      <c r="H403" s="8" t="s">
        <v>36</v>
      </c>
      <c r="I403" s="19" t="s">
        <v>46</v>
      </c>
      <c r="J403" s="10">
        <v>360</v>
      </c>
      <c r="K403" s="10" t="s">
        <v>1820</v>
      </c>
      <c r="L403" s="192"/>
      <c r="M403" s="19">
        <v>1</v>
      </c>
      <c r="N403" s="37">
        <v>1531063</v>
      </c>
      <c r="O403" s="19" t="s">
        <v>1821</v>
      </c>
      <c r="P403" s="19" t="s">
        <v>107</v>
      </c>
      <c r="Q403" s="91">
        <v>5800</v>
      </c>
      <c r="R403" s="20">
        <v>0</v>
      </c>
      <c r="S403" s="20">
        <f t="shared" si="11"/>
        <v>5800</v>
      </c>
      <c r="T403" s="19" t="s">
        <v>41</v>
      </c>
      <c r="U403" s="19"/>
      <c r="V403" s="216" t="s">
        <v>48</v>
      </c>
      <c r="W403" s="216" t="s">
        <v>126</v>
      </c>
      <c r="X403" s="217"/>
    </row>
    <row r="404" spans="1:24" ht="128.25" hidden="1" customHeight="1">
      <c r="A404" s="54" t="s">
        <v>421</v>
      </c>
      <c r="B404" s="19" t="s">
        <v>1767</v>
      </c>
      <c r="C404" s="19" t="s">
        <v>1767</v>
      </c>
      <c r="D404" s="19" t="s">
        <v>1778</v>
      </c>
      <c r="E404" s="19">
        <v>20</v>
      </c>
      <c r="F404" s="19" t="s">
        <v>1822</v>
      </c>
      <c r="G404" s="19" t="s">
        <v>35</v>
      </c>
      <c r="H404" s="19" t="s">
        <v>310</v>
      </c>
      <c r="I404" s="19" t="s">
        <v>37</v>
      </c>
      <c r="J404" s="10">
        <v>16</v>
      </c>
      <c r="K404" s="10" t="s">
        <v>1823</v>
      </c>
      <c r="L404" s="192"/>
      <c r="M404" s="19">
        <v>1</v>
      </c>
      <c r="N404" s="37">
        <v>1820416</v>
      </c>
      <c r="O404" s="19" t="s">
        <v>1790</v>
      </c>
      <c r="P404" s="19" t="s">
        <v>1791</v>
      </c>
      <c r="Q404" s="91">
        <v>4890</v>
      </c>
      <c r="R404" s="20">
        <f>800+(625*5)</f>
        <v>3925</v>
      </c>
      <c r="S404" s="20">
        <f t="shared" si="11"/>
        <v>8815</v>
      </c>
      <c r="T404" s="19" t="s">
        <v>41</v>
      </c>
      <c r="U404" s="19"/>
      <c r="V404" s="216" t="s">
        <v>48</v>
      </c>
      <c r="W404" s="216" t="s">
        <v>126</v>
      </c>
      <c r="X404" s="217"/>
    </row>
    <row r="405" spans="1:24" ht="128.25" hidden="1" customHeight="1">
      <c r="A405" s="54" t="s">
        <v>421</v>
      </c>
      <c r="B405" s="19" t="s">
        <v>1767</v>
      </c>
      <c r="C405" s="19" t="s">
        <v>1767</v>
      </c>
      <c r="D405" s="19" t="s">
        <v>1778</v>
      </c>
      <c r="E405" s="19">
        <v>20</v>
      </c>
      <c r="F405" s="19" t="s">
        <v>1822</v>
      </c>
      <c r="G405" s="19" t="s">
        <v>35</v>
      </c>
      <c r="H405" s="19" t="s">
        <v>310</v>
      </c>
      <c r="I405" s="19" t="s">
        <v>37</v>
      </c>
      <c r="J405" s="10">
        <v>16</v>
      </c>
      <c r="K405" s="10" t="s">
        <v>1823</v>
      </c>
      <c r="L405" s="192"/>
      <c r="M405" s="19">
        <v>1</v>
      </c>
      <c r="N405" s="37">
        <v>1793041</v>
      </c>
      <c r="O405" s="19" t="s">
        <v>1811</v>
      </c>
      <c r="P405" s="19" t="s">
        <v>1791</v>
      </c>
      <c r="Q405" s="91">
        <v>4890</v>
      </c>
      <c r="R405" s="20">
        <f>800+(625*5)</f>
        <v>3925</v>
      </c>
      <c r="S405" s="20">
        <f t="shared" si="11"/>
        <v>8815</v>
      </c>
      <c r="T405" s="19" t="s">
        <v>41</v>
      </c>
      <c r="U405" s="19"/>
      <c r="V405" s="216" t="s">
        <v>48</v>
      </c>
      <c r="W405" s="216" t="s">
        <v>126</v>
      </c>
      <c r="X405" s="217"/>
    </row>
    <row r="406" spans="1:24" ht="128.25" hidden="1" customHeight="1">
      <c r="A406" s="54" t="s">
        <v>421</v>
      </c>
      <c r="B406" s="19" t="s">
        <v>1767</v>
      </c>
      <c r="C406" s="19" t="s">
        <v>1767</v>
      </c>
      <c r="D406" s="19" t="s">
        <v>1778</v>
      </c>
      <c r="E406" s="19">
        <v>20</v>
      </c>
      <c r="F406" s="19" t="s">
        <v>1822</v>
      </c>
      <c r="G406" s="19" t="s">
        <v>35</v>
      </c>
      <c r="H406" s="19" t="s">
        <v>310</v>
      </c>
      <c r="I406" s="19" t="s">
        <v>37</v>
      </c>
      <c r="J406" s="10">
        <v>16</v>
      </c>
      <c r="K406" s="10" t="s">
        <v>1823</v>
      </c>
      <c r="L406" s="192"/>
      <c r="M406" s="19">
        <v>1</v>
      </c>
      <c r="N406" s="37">
        <v>2270163</v>
      </c>
      <c r="O406" s="19" t="s">
        <v>1817</v>
      </c>
      <c r="P406" s="19" t="s">
        <v>1791</v>
      </c>
      <c r="Q406" s="91">
        <v>4890</v>
      </c>
      <c r="R406" s="20">
        <f>800+(625*5)</f>
        <v>3925</v>
      </c>
      <c r="S406" s="20">
        <f t="shared" si="11"/>
        <v>8815</v>
      </c>
      <c r="T406" s="19" t="s">
        <v>41</v>
      </c>
      <c r="U406" s="19"/>
      <c r="V406" s="216" t="s">
        <v>48</v>
      </c>
      <c r="W406" s="216" t="s">
        <v>126</v>
      </c>
      <c r="X406" s="217"/>
    </row>
    <row r="407" spans="1:24" ht="128.25" hidden="1" customHeight="1">
      <c r="A407" s="54" t="s">
        <v>421</v>
      </c>
      <c r="B407" s="19" t="s">
        <v>1767</v>
      </c>
      <c r="C407" s="19" t="s">
        <v>1767</v>
      </c>
      <c r="D407" s="19" t="s">
        <v>1778</v>
      </c>
      <c r="E407" s="19">
        <v>20</v>
      </c>
      <c r="F407" s="19" t="s">
        <v>1822</v>
      </c>
      <c r="G407" s="19" t="s">
        <v>35</v>
      </c>
      <c r="H407" s="19" t="s">
        <v>310</v>
      </c>
      <c r="I407" s="19" t="s">
        <v>37</v>
      </c>
      <c r="J407" s="10">
        <v>16</v>
      </c>
      <c r="K407" s="10" t="s">
        <v>1823</v>
      </c>
      <c r="L407" s="192"/>
      <c r="M407" s="19">
        <v>1</v>
      </c>
      <c r="N407" s="37">
        <v>1821146</v>
      </c>
      <c r="O407" s="19" t="s">
        <v>1795</v>
      </c>
      <c r="P407" s="19" t="s">
        <v>1791</v>
      </c>
      <c r="Q407" s="91">
        <v>4890</v>
      </c>
      <c r="R407" s="20">
        <v>3925</v>
      </c>
      <c r="S407" s="20">
        <f t="shared" si="11"/>
        <v>8815</v>
      </c>
      <c r="T407" s="19" t="s">
        <v>41</v>
      </c>
      <c r="U407" s="19"/>
      <c r="V407" s="216" t="s">
        <v>48</v>
      </c>
      <c r="W407" s="216" t="s">
        <v>126</v>
      </c>
      <c r="X407" s="217"/>
    </row>
    <row r="408" spans="1:24" ht="128.25" hidden="1" customHeight="1">
      <c r="A408" s="54" t="s">
        <v>421</v>
      </c>
      <c r="B408" s="19" t="s">
        <v>1767</v>
      </c>
      <c r="C408" s="19" t="s">
        <v>1767</v>
      </c>
      <c r="D408" s="19" t="s">
        <v>1778</v>
      </c>
      <c r="E408" s="19">
        <v>20</v>
      </c>
      <c r="F408" s="19" t="s">
        <v>1822</v>
      </c>
      <c r="G408" s="19" t="s">
        <v>35</v>
      </c>
      <c r="H408" s="57" t="s">
        <v>310</v>
      </c>
      <c r="I408" s="19" t="s">
        <v>37</v>
      </c>
      <c r="J408" s="10">
        <v>16</v>
      </c>
      <c r="K408" s="10" t="s">
        <v>1823</v>
      </c>
      <c r="L408" s="192"/>
      <c r="M408" s="19">
        <v>1</v>
      </c>
      <c r="N408" s="37">
        <v>1953465</v>
      </c>
      <c r="O408" s="19" t="s">
        <v>1824</v>
      </c>
      <c r="P408" s="19" t="s">
        <v>107</v>
      </c>
      <c r="Q408" s="91">
        <v>4890</v>
      </c>
      <c r="R408" s="20">
        <v>3925</v>
      </c>
      <c r="S408" s="20">
        <f t="shared" si="11"/>
        <v>8815</v>
      </c>
      <c r="T408" s="19" t="s">
        <v>41</v>
      </c>
      <c r="U408" s="19"/>
      <c r="V408" s="216" t="s">
        <v>48</v>
      </c>
      <c r="W408" s="216" t="s">
        <v>126</v>
      </c>
      <c r="X408" s="217"/>
    </row>
    <row r="409" spans="1:24" ht="128.25" hidden="1" customHeight="1">
      <c r="A409" s="51" t="s">
        <v>421</v>
      </c>
      <c r="B409" s="8" t="s">
        <v>1767</v>
      </c>
      <c r="C409" s="8" t="s">
        <v>1767</v>
      </c>
      <c r="D409" s="8" t="s">
        <v>1778</v>
      </c>
      <c r="E409" s="8">
        <v>20</v>
      </c>
      <c r="F409" s="8" t="s">
        <v>1822</v>
      </c>
      <c r="G409" s="8" t="s">
        <v>35</v>
      </c>
      <c r="H409" s="8" t="s">
        <v>310</v>
      </c>
      <c r="I409" s="8" t="s">
        <v>37</v>
      </c>
      <c r="J409" s="9">
        <v>16</v>
      </c>
      <c r="K409" s="10" t="s">
        <v>1823</v>
      </c>
      <c r="L409" s="192"/>
      <c r="M409" s="8">
        <v>1</v>
      </c>
      <c r="N409" s="12">
        <v>1306389</v>
      </c>
      <c r="O409" s="8" t="s">
        <v>1825</v>
      </c>
      <c r="P409" s="8" t="s">
        <v>107</v>
      </c>
      <c r="Q409" s="94">
        <v>0</v>
      </c>
      <c r="R409" s="14">
        <v>3925</v>
      </c>
      <c r="S409" s="14">
        <f t="shared" si="11"/>
        <v>3925</v>
      </c>
      <c r="T409" s="8" t="s">
        <v>41</v>
      </c>
      <c r="U409" s="33" t="s">
        <v>2263</v>
      </c>
      <c r="V409" s="216" t="s">
        <v>48</v>
      </c>
      <c r="W409" s="216" t="s">
        <v>126</v>
      </c>
      <c r="X409" s="217"/>
    </row>
    <row r="410" spans="1:24" ht="128.25" hidden="1" customHeight="1">
      <c r="A410" s="51" t="s">
        <v>421</v>
      </c>
      <c r="B410" s="8" t="s">
        <v>1767</v>
      </c>
      <c r="C410" s="8" t="s">
        <v>1767</v>
      </c>
      <c r="D410" s="8" t="s">
        <v>1778</v>
      </c>
      <c r="E410" s="8">
        <v>20</v>
      </c>
      <c r="F410" s="8" t="s">
        <v>1822</v>
      </c>
      <c r="G410" s="8" t="s">
        <v>35</v>
      </c>
      <c r="H410" s="8" t="s">
        <v>310</v>
      </c>
      <c r="I410" s="8" t="s">
        <v>37</v>
      </c>
      <c r="J410" s="9">
        <v>16</v>
      </c>
      <c r="K410" s="10" t="s">
        <v>1823</v>
      </c>
      <c r="L410" s="192"/>
      <c r="M410" s="8">
        <v>1</v>
      </c>
      <c r="N410" s="12">
        <v>1461291</v>
      </c>
      <c r="O410" s="8" t="s">
        <v>1826</v>
      </c>
      <c r="P410" s="8" t="s">
        <v>162</v>
      </c>
      <c r="Q410" s="94">
        <v>0</v>
      </c>
      <c r="R410" s="14">
        <v>3925</v>
      </c>
      <c r="S410" s="14">
        <f t="shared" si="11"/>
        <v>3925</v>
      </c>
      <c r="T410" s="8" t="s">
        <v>41</v>
      </c>
      <c r="U410" s="33" t="s">
        <v>2263</v>
      </c>
      <c r="V410" s="216" t="s">
        <v>48</v>
      </c>
      <c r="W410" s="216" t="s">
        <v>126</v>
      </c>
      <c r="X410" s="217"/>
    </row>
    <row r="411" spans="1:24" ht="128.25" hidden="1" customHeight="1">
      <c r="A411" s="95" t="s">
        <v>421</v>
      </c>
      <c r="B411" s="95" t="s">
        <v>2039</v>
      </c>
      <c r="C411" s="95" t="s">
        <v>2039</v>
      </c>
      <c r="D411" s="95" t="s">
        <v>2075</v>
      </c>
      <c r="E411" s="95">
        <v>15</v>
      </c>
      <c r="F411" s="95" t="s">
        <v>2077</v>
      </c>
      <c r="G411" s="95" t="s">
        <v>145</v>
      </c>
      <c r="H411" s="95" t="s">
        <v>36</v>
      </c>
      <c r="I411" s="95" t="s">
        <v>46</v>
      </c>
      <c r="J411" s="96">
        <v>180</v>
      </c>
      <c r="K411" s="10" t="s">
        <v>297</v>
      </c>
      <c r="L411" s="192" t="s">
        <v>224</v>
      </c>
      <c r="M411" s="95">
        <v>1</v>
      </c>
      <c r="N411" s="95">
        <v>2090643</v>
      </c>
      <c r="O411" s="95" t="s">
        <v>2069</v>
      </c>
      <c r="P411" s="95" t="s">
        <v>268</v>
      </c>
      <c r="Q411" s="97">
        <v>0</v>
      </c>
      <c r="R411" s="97">
        <v>0</v>
      </c>
      <c r="S411" s="97">
        <f t="shared" si="11"/>
        <v>0</v>
      </c>
      <c r="T411" s="95" t="s">
        <v>145</v>
      </c>
      <c r="U411" s="95" t="s">
        <v>2264</v>
      </c>
      <c r="V411" s="95" t="s">
        <v>230</v>
      </c>
      <c r="W411" s="131" t="s">
        <v>2078</v>
      </c>
      <c r="X411" s="99"/>
    </row>
    <row r="412" spans="1:24" ht="128.25" hidden="1" customHeight="1">
      <c r="A412" s="54" t="s">
        <v>421</v>
      </c>
      <c r="B412" s="54" t="s">
        <v>2039</v>
      </c>
      <c r="C412" s="54" t="s">
        <v>2039</v>
      </c>
      <c r="D412" s="54" t="s">
        <v>2075</v>
      </c>
      <c r="E412" s="54">
        <v>15</v>
      </c>
      <c r="F412" s="19" t="s">
        <v>2079</v>
      </c>
      <c r="G412" s="19" t="s">
        <v>35</v>
      </c>
      <c r="H412" s="19" t="s">
        <v>544</v>
      </c>
      <c r="I412" s="19" t="s">
        <v>37</v>
      </c>
      <c r="J412" s="10">
        <v>120</v>
      </c>
      <c r="K412" s="10" t="s">
        <v>797</v>
      </c>
      <c r="L412" s="192"/>
      <c r="M412" s="54">
        <v>1</v>
      </c>
      <c r="N412" s="54">
        <v>1568339</v>
      </c>
      <c r="O412" s="54" t="s">
        <v>2048</v>
      </c>
      <c r="P412" s="54" t="s">
        <v>162</v>
      </c>
      <c r="Q412" s="60">
        <v>0</v>
      </c>
      <c r="R412" s="60">
        <v>0</v>
      </c>
      <c r="S412" s="60">
        <f t="shared" si="11"/>
        <v>0</v>
      </c>
      <c r="T412" s="19" t="s">
        <v>41</v>
      </c>
      <c r="U412" s="92" t="s">
        <v>2265</v>
      </c>
      <c r="V412" s="131" t="s">
        <v>184</v>
      </c>
      <c r="W412" s="216" t="s">
        <v>1251</v>
      </c>
      <c r="X412" s="215" t="s">
        <v>78</v>
      </c>
    </row>
    <row r="413" spans="1:24" ht="128.25" hidden="1" customHeight="1">
      <c r="A413" s="54" t="s">
        <v>421</v>
      </c>
      <c r="B413" s="54" t="s">
        <v>2039</v>
      </c>
      <c r="C413" s="54" t="s">
        <v>2039</v>
      </c>
      <c r="D413" s="54" t="s">
        <v>2075</v>
      </c>
      <c r="E413" s="54">
        <v>15</v>
      </c>
      <c r="F413" s="19" t="s">
        <v>2080</v>
      </c>
      <c r="G413" s="19" t="s">
        <v>35</v>
      </c>
      <c r="H413" s="8" t="s">
        <v>36</v>
      </c>
      <c r="I413" s="19" t="s">
        <v>37</v>
      </c>
      <c r="J413" s="10">
        <v>120</v>
      </c>
      <c r="K413" s="10" t="s">
        <v>2081</v>
      </c>
      <c r="L413" s="192"/>
      <c r="M413" s="54">
        <v>1</v>
      </c>
      <c r="N413" s="37">
        <v>1492815</v>
      </c>
      <c r="O413" s="54" t="s">
        <v>2052</v>
      </c>
      <c r="P413" s="54" t="s">
        <v>162</v>
      </c>
      <c r="Q413" s="60">
        <v>0</v>
      </c>
      <c r="R413" s="60">
        <v>0</v>
      </c>
      <c r="S413" s="60">
        <f t="shared" si="11"/>
        <v>0</v>
      </c>
      <c r="T413" s="19" t="s">
        <v>41</v>
      </c>
      <c r="U413" s="92" t="s">
        <v>2265</v>
      </c>
      <c r="V413" s="131" t="s">
        <v>184</v>
      </c>
      <c r="W413" s="216" t="s">
        <v>1251</v>
      </c>
      <c r="X413" s="215" t="s">
        <v>78</v>
      </c>
    </row>
    <row r="414" spans="1:24" ht="128.25" hidden="1" customHeight="1">
      <c r="A414" s="54" t="s">
        <v>421</v>
      </c>
      <c r="B414" s="54" t="s">
        <v>2039</v>
      </c>
      <c r="C414" s="54" t="s">
        <v>2039</v>
      </c>
      <c r="D414" s="54" t="s">
        <v>2075</v>
      </c>
      <c r="E414" s="54">
        <v>15</v>
      </c>
      <c r="F414" s="19" t="s">
        <v>2080</v>
      </c>
      <c r="G414" s="19" t="s">
        <v>35</v>
      </c>
      <c r="H414" s="8" t="s">
        <v>36</v>
      </c>
      <c r="I414" s="19" t="s">
        <v>37</v>
      </c>
      <c r="J414" s="10">
        <v>120</v>
      </c>
      <c r="K414" s="10" t="s">
        <v>2081</v>
      </c>
      <c r="L414" s="192"/>
      <c r="M414" s="54">
        <v>1</v>
      </c>
      <c r="N414" s="37">
        <v>1492636</v>
      </c>
      <c r="O414" s="54" t="s">
        <v>2067</v>
      </c>
      <c r="P414" s="54" t="s">
        <v>162</v>
      </c>
      <c r="Q414" s="60">
        <v>0</v>
      </c>
      <c r="R414" s="60">
        <v>0</v>
      </c>
      <c r="S414" s="60">
        <f t="shared" si="11"/>
        <v>0</v>
      </c>
      <c r="T414" s="19" t="s">
        <v>41</v>
      </c>
      <c r="U414" s="92" t="s">
        <v>2265</v>
      </c>
      <c r="V414" s="131" t="s">
        <v>235</v>
      </c>
      <c r="W414" s="216" t="s">
        <v>236</v>
      </c>
      <c r="X414" s="217"/>
    </row>
    <row r="415" spans="1:24" ht="128.25" hidden="1" customHeight="1">
      <c r="A415" s="54" t="s">
        <v>421</v>
      </c>
      <c r="B415" s="54" t="s">
        <v>2039</v>
      </c>
      <c r="C415" s="54" t="s">
        <v>2039</v>
      </c>
      <c r="D415" s="54" t="s">
        <v>2075</v>
      </c>
      <c r="E415" s="54">
        <v>15</v>
      </c>
      <c r="F415" s="19" t="s">
        <v>2082</v>
      </c>
      <c r="G415" s="19" t="s">
        <v>35</v>
      </c>
      <c r="H415" s="8" t="s">
        <v>36</v>
      </c>
      <c r="I415" s="19" t="s">
        <v>37</v>
      </c>
      <c r="J415" s="10">
        <v>120</v>
      </c>
      <c r="K415" s="10" t="s">
        <v>2081</v>
      </c>
      <c r="L415" s="192"/>
      <c r="M415" s="54">
        <v>1</v>
      </c>
      <c r="N415" s="37">
        <v>1491408</v>
      </c>
      <c r="O415" s="54" t="s">
        <v>2054</v>
      </c>
      <c r="P415" s="37" t="s">
        <v>611</v>
      </c>
      <c r="Q415" s="60">
        <v>0</v>
      </c>
      <c r="R415" s="60">
        <v>0</v>
      </c>
      <c r="S415" s="60">
        <f t="shared" si="11"/>
        <v>0</v>
      </c>
      <c r="T415" s="19" t="s">
        <v>41</v>
      </c>
      <c r="U415" s="92" t="s">
        <v>2265</v>
      </c>
      <c r="V415" s="131" t="s">
        <v>235</v>
      </c>
      <c r="W415" s="216" t="s">
        <v>236</v>
      </c>
      <c r="X415" s="217"/>
    </row>
    <row r="416" spans="1:24" ht="128.25" hidden="1" customHeight="1">
      <c r="A416" s="54" t="s">
        <v>421</v>
      </c>
      <c r="B416" s="19" t="s">
        <v>422</v>
      </c>
      <c r="C416" s="19" t="s">
        <v>422</v>
      </c>
      <c r="D416" s="19" t="s">
        <v>365</v>
      </c>
      <c r="E416" s="19">
        <v>15</v>
      </c>
      <c r="F416" s="19" t="s">
        <v>426</v>
      </c>
      <c r="G416" s="19" t="s">
        <v>35</v>
      </c>
      <c r="H416" s="19" t="s">
        <v>310</v>
      </c>
      <c r="I416" s="19" t="s">
        <v>37</v>
      </c>
      <c r="J416" s="10">
        <v>32</v>
      </c>
      <c r="K416" s="10"/>
      <c r="L416" s="192"/>
      <c r="M416" s="19">
        <v>1</v>
      </c>
      <c r="N416" s="19">
        <v>1636635</v>
      </c>
      <c r="O416" s="19" t="s">
        <v>427</v>
      </c>
      <c r="P416" s="19" t="s">
        <v>425</v>
      </c>
      <c r="Q416" s="20">
        <v>400</v>
      </c>
      <c r="R416" s="20">
        <v>8000</v>
      </c>
      <c r="S416" s="20">
        <f t="shared" si="11"/>
        <v>8400</v>
      </c>
      <c r="T416" s="19" t="s">
        <v>41</v>
      </c>
      <c r="U416" s="100"/>
      <c r="V416" s="131" t="s">
        <v>148</v>
      </c>
      <c r="W416" s="221" t="s">
        <v>149</v>
      </c>
      <c r="X416" s="217"/>
    </row>
    <row r="417" spans="1:24" ht="128.25" hidden="1" customHeight="1">
      <c r="A417" s="54" t="s">
        <v>421</v>
      </c>
      <c r="B417" s="19" t="s">
        <v>422</v>
      </c>
      <c r="C417" s="19" t="s">
        <v>422</v>
      </c>
      <c r="D417" s="19" t="s">
        <v>365</v>
      </c>
      <c r="E417" s="19">
        <v>15</v>
      </c>
      <c r="F417" s="19" t="s">
        <v>426</v>
      </c>
      <c r="G417" s="19" t="s">
        <v>35</v>
      </c>
      <c r="H417" s="19" t="s">
        <v>310</v>
      </c>
      <c r="I417" s="19" t="s">
        <v>37</v>
      </c>
      <c r="J417" s="10">
        <v>32</v>
      </c>
      <c r="K417" s="10"/>
      <c r="L417" s="192"/>
      <c r="M417" s="19">
        <v>1</v>
      </c>
      <c r="N417" s="19">
        <v>2264120</v>
      </c>
      <c r="O417" s="19" t="s">
        <v>428</v>
      </c>
      <c r="P417" s="19" t="s">
        <v>425</v>
      </c>
      <c r="Q417" s="20">
        <v>400</v>
      </c>
      <c r="R417" s="20">
        <v>8000</v>
      </c>
      <c r="S417" s="20">
        <f t="shared" si="11"/>
        <v>8400</v>
      </c>
      <c r="T417" s="19" t="s">
        <v>41</v>
      </c>
      <c r="U417" s="19"/>
      <c r="V417" s="131" t="s">
        <v>148</v>
      </c>
      <c r="W417" s="221" t="s">
        <v>149</v>
      </c>
      <c r="X417" s="217"/>
    </row>
    <row r="418" spans="1:24" ht="128.25" hidden="1" customHeight="1">
      <c r="A418" s="54" t="s">
        <v>421</v>
      </c>
      <c r="B418" s="54" t="s">
        <v>2039</v>
      </c>
      <c r="C418" s="54" t="s">
        <v>2039</v>
      </c>
      <c r="D418" s="54" t="s">
        <v>2083</v>
      </c>
      <c r="E418" s="54">
        <v>20</v>
      </c>
      <c r="F418" s="54" t="s">
        <v>2084</v>
      </c>
      <c r="G418" s="54" t="s">
        <v>35</v>
      </c>
      <c r="H418" s="54" t="s">
        <v>825</v>
      </c>
      <c r="I418" s="19" t="s">
        <v>91</v>
      </c>
      <c r="J418" s="67">
        <v>40</v>
      </c>
      <c r="K418" s="10" t="s">
        <v>303</v>
      </c>
      <c r="L418" s="192"/>
      <c r="M418" s="54">
        <v>1</v>
      </c>
      <c r="N418" s="37"/>
      <c r="O418" s="54" t="s">
        <v>2053</v>
      </c>
      <c r="P418" s="54" t="s">
        <v>162</v>
      </c>
      <c r="Q418" s="20">
        <v>0</v>
      </c>
      <c r="R418" s="20">
        <v>0</v>
      </c>
      <c r="S418" s="60">
        <f t="shared" si="11"/>
        <v>0</v>
      </c>
      <c r="T418" s="19" t="s">
        <v>41</v>
      </c>
      <c r="U418" s="92" t="s">
        <v>2266</v>
      </c>
      <c r="V418" s="131" t="s">
        <v>866</v>
      </c>
      <c r="W418" s="216" t="s">
        <v>2085</v>
      </c>
      <c r="X418" s="215" t="s">
        <v>78</v>
      </c>
    </row>
    <row r="419" spans="1:24" ht="128.25" hidden="1" customHeight="1">
      <c r="A419" s="54" t="s">
        <v>421</v>
      </c>
      <c r="B419" s="54" t="s">
        <v>2039</v>
      </c>
      <c r="C419" s="54" t="s">
        <v>2039</v>
      </c>
      <c r="D419" s="54" t="s">
        <v>2083</v>
      </c>
      <c r="E419" s="54">
        <v>20</v>
      </c>
      <c r="F419" s="54" t="s">
        <v>2084</v>
      </c>
      <c r="G419" s="54" t="s">
        <v>35</v>
      </c>
      <c r="H419" s="54" t="s">
        <v>825</v>
      </c>
      <c r="I419" s="19" t="s">
        <v>91</v>
      </c>
      <c r="J419" s="67">
        <v>40</v>
      </c>
      <c r="K419" s="10" t="s">
        <v>303</v>
      </c>
      <c r="L419" s="192"/>
      <c r="M419" s="54">
        <v>1</v>
      </c>
      <c r="N419" s="37"/>
      <c r="O419" s="54" t="s">
        <v>2057</v>
      </c>
      <c r="P419" s="54" t="s">
        <v>162</v>
      </c>
      <c r="Q419" s="20">
        <v>0</v>
      </c>
      <c r="R419" s="20">
        <v>0</v>
      </c>
      <c r="S419" s="60">
        <f t="shared" si="11"/>
        <v>0</v>
      </c>
      <c r="T419" s="19" t="s">
        <v>41</v>
      </c>
      <c r="U419" s="92" t="s">
        <v>2266</v>
      </c>
      <c r="V419" s="131" t="s">
        <v>866</v>
      </c>
      <c r="W419" s="216" t="s">
        <v>2085</v>
      </c>
      <c r="X419" s="215" t="s">
        <v>78</v>
      </c>
    </row>
    <row r="420" spans="1:24" ht="128.25" hidden="1" customHeight="1">
      <c r="A420" s="54" t="s">
        <v>421</v>
      </c>
      <c r="B420" s="54" t="s">
        <v>2039</v>
      </c>
      <c r="C420" s="54" t="s">
        <v>2039</v>
      </c>
      <c r="D420" s="54" t="s">
        <v>2083</v>
      </c>
      <c r="E420" s="54">
        <v>20</v>
      </c>
      <c r="F420" s="54" t="s">
        <v>2084</v>
      </c>
      <c r="G420" s="54" t="s">
        <v>35</v>
      </c>
      <c r="H420" s="54" t="s">
        <v>825</v>
      </c>
      <c r="I420" s="19" t="s">
        <v>91</v>
      </c>
      <c r="J420" s="67">
        <v>40</v>
      </c>
      <c r="K420" s="10" t="s">
        <v>303</v>
      </c>
      <c r="L420" s="192"/>
      <c r="M420" s="54">
        <v>1</v>
      </c>
      <c r="N420" s="37">
        <v>1492815</v>
      </c>
      <c r="O420" s="54" t="s">
        <v>2052</v>
      </c>
      <c r="P420" s="54" t="s">
        <v>162</v>
      </c>
      <c r="Q420" s="20">
        <v>0</v>
      </c>
      <c r="R420" s="20">
        <v>0</v>
      </c>
      <c r="S420" s="60">
        <f t="shared" si="11"/>
        <v>0</v>
      </c>
      <c r="T420" s="19" t="s">
        <v>41</v>
      </c>
      <c r="U420" s="92" t="s">
        <v>2266</v>
      </c>
      <c r="V420" s="131" t="s">
        <v>866</v>
      </c>
      <c r="W420" s="216" t="s">
        <v>2085</v>
      </c>
      <c r="X420" s="215" t="s">
        <v>78</v>
      </c>
    </row>
    <row r="421" spans="1:24" ht="128.25" hidden="1" customHeight="1">
      <c r="A421" s="54" t="s">
        <v>421</v>
      </c>
      <c r="B421" s="54" t="s">
        <v>2039</v>
      </c>
      <c r="C421" s="54" t="s">
        <v>2039</v>
      </c>
      <c r="D421" s="54" t="s">
        <v>2083</v>
      </c>
      <c r="E421" s="54">
        <v>20</v>
      </c>
      <c r="F421" s="54" t="s">
        <v>2084</v>
      </c>
      <c r="G421" s="54" t="s">
        <v>35</v>
      </c>
      <c r="H421" s="54" t="s">
        <v>825</v>
      </c>
      <c r="I421" s="19" t="s">
        <v>91</v>
      </c>
      <c r="J421" s="67">
        <v>40</v>
      </c>
      <c r="K421" s="10" t="s">
        <v>303</v>
      </c>
      <c r="L421" s="192"/>
      <c r="M421" s="54">
        <v>1</v>
      </c>
      <c r="N421" s="54">
        <v>1568339</v>
      </c>
      <c r="O421" s="54" t="s">
        <v>2048</v>
      </c>
      <c r="P421" s="54" t="s">
        <v>162</v>
      </c>
      <c r="Q421" s="20">
        <v>0</v>
      </c>
      <c r="R421" s="20">
        <v>0</v>
      </c>
      <c r="S421" s="60">
        <f t="shared" si="11"/>
        <v>0</v>
      </c>
      <c r="T421" s="19" t="s">
        <v>41</v>
      </c>
      <c r="V421" s="131" t="s">
        <v>866</v>
      </c>
      <c r="W421" s="216" t="s">
        <v>2085</v>
      </c>
      <c r="X421" s="215" t="s">
        <v>78</v>
      </c>
    </row>
    <row r="422" spans="1:24" s="42" customFormat="1" ht="128.25" hidden="1" customHeight="1">
      <c r="A422" s="51" t="s">
        <v>421</v>
      </c>
      <c r="B422" s="8" t="s">
        <v>1767</v>
      </c>
      <c r="C422" s="8" t="s">
        <v>1767</v>
      </c>
      <c r="D422" s="8" t="s">
        <v>1827</v>
      </c>
      <c r="E422" s="8">
        <v>20</v>
      </c>
      <c r="F422" s="8" t="s">
        <v>1828</v>
      </c>
      <c r="G422" s="8" t="s">
        <v>45</v>
      </c>
      <c r="H422" s="8" t="s">
        <v>36</v>
      </c>
      <c r="I422" s="8" t="s">
        <v>46</v>
      </c>
      <c r="J422" s="9">
        <v>20</v>
      </c>
      <c r="K422" s="10">
        <v>2020</v>
      </c>
      <c r="L422" s="192"/>
      <c r="M422" s="8">
        <v>1</v>
      </c>
      <c r="N422" s="12">
        <v>3150903</v>
      </c>
      <c r="O422" s="8" t="s">
        <v>1784</v>
      </c>
      <c r="P422" s="8" t="s">
        <v>40</v>
      </c>
      <c r="Q422" s="14">
        <v>0</v>
      </c>
      <c r="R422" s="14">
        <v>0</v>
      </c>
      <c r="S422" s="14">
        <f t="shared" si="11"/>
        <v>0</v>
      </c>
      <c r="T422" s="8" t="s">
        <v>41</v>
      </c>
      <c r="U422" s="33" t="s">
        <v>2235</v>
      </c>
      <c r="V422" s="131" t="s">
        <v>48</v>
      </c>
      <c r="W422" s="210" t="s">
        <v>69</v>
      </c>
      <c r="X422" s="215" t="s">
        <v>50</v>
      </c>
    </row>
    <row r="423" spans="1:24" s="42" customFormat="1" ht="128.25" hidden="1" customHeight="1">
      <c r="A423" s="51" t="s">
        <v>421</v>
      </c>
      <c r="B423" s="8" t="s">
        <v>1767</v>
      </c>
      <c r="C423" s="8" t="s">
        <v>1767</v>
      </c>
      <c r="D423" s="8" t="s">
        <v>1827</v>
      </c>
      <c r="E423" s="8">
        <v>20</v>
      </c>
      <c r="F423" s="8" t="s">
        <v>1828</v>
      </c>
      <c r="G423" s="8" t="s">
        <v>45</v>
      </c>
      <c r="H423" s="8" t="s">
        <v>36</v>
      </c>
      <c r="I423" s="8" t="s">
        <v>46</v>
      </c>
      <c r="J423" s="9">
        <v>20</v>
      </c>
      <c r="K423" s="10">
        <v>2020</v>
      </c>
      <c r="L423" s="192"/>
      <c r="M423" s="8">
        <v>1</v>
      </c>
      <c r="N423" s="12">
        <v>1892404</v>
      </c>
      <c r="O423" s="8" t="s">
        <v>1785</v>
      </c>
      <c r="P423" s="8" t="s">
        <v>40</v>
      </c>
      <c r="Q423" s="14">
        <v>0</v>
      </c>
      <c r="R423" s="14">
        <v>0</v>
      </c>
      <c r="S423" s="14">
        <f t="shared" si="11"/>
        <v>0</v>
      </c>
      <c r="T423" s="8" t="s">
        <v>41</v>
      </c>
      <c r="U423" s="33" t="s">
        <v>2235</v>
      </c>
      <c r="V423" s="131" t="s">
        <v>48</v>
      </c>
      <c r="W423" s="210" t="s">
        <v>69</v>
      </c>
      <c r="X423" s="215" t="s">
        <v>50</v>
      </c>
    </row>
    <row r="424" spans="1:24" s="42" customFormat="1" ht="128.25" hidden="1" customHeight="1">
      <c r="A424" s="51" t="s">
        <v>421</v>
      </c>
      <c r="B424" s="8" t="s">
        <v>1767</v>
      </c>
      <c r="C424" s="8" t="s">
        <v>1767</v>
      </c>
      <c r="D424" s="8" t="s">
        <v>1827</v>
      </c>
      <c r="E424" s="8">
        <v>20</v>
      </c>
      <c r="F424" s="8" t="s">
        <v>1829</v>
      </c>
      <c r="G424" s="8" t="s">
        <v>45</v>
      </c>
      <c r="H424" s="8" t="s">
        <v>36</v>
      </c>
      <c r="I424" s="8" t="s">
        <v>37</v>
      </c>
      <c r="J424" s="9">
        <v>40</v>
      </c>
      <c r="K424" s="10">
        <v>2020</v>
      </c>
      <c r="L424" s="192"/>
      <c r="M424" s="8">
        <v>1</v>
      </c>
      <c r="N424" s="12">
        <v>1306389</v>
      </c>
      <c r="O424" s="8" t="s">
        <v>1804</v>
      </c>
      <c r="P424" s="8" t="s">
        <v>107</v>
      </c>
      <c r="Q424" s="14">
        <v>0</v>
      </c>
      <c r="R424" s="14">
        <v>0</v>
      </c>
      <c r="S424" s="14">
        <f t="shared" si="11"/>
        <v>0</v>
      </c>
      <c r="T424" s="8" t="s">
        <v>41</v>
      </c>
      <c r="U424" s="33" t="s">
        <v>2235</v>
      </c>
      <c r="V424" s="131" t="s">
        <v>92</v>
      </c>
      <c r="W424" s="210" t="s">
        <v>93</v>
      </c>
      <c r="X424" s="215" t="s">
        <v>50</v>
      </c>
    </row>
    <row r="425" spans="1:24" s="42" customFormat="1" ht="128.25" hidden="1" customHeight="1">
      <c r="A425" s="51" t="s">
        <v>421</v>
      </c>
      <c r="B425" s="8" t="s">
        <v>1767</v>
      </c>
      <c r="C425" s="8" t="s">
        <v>1767</v>
      </c>
      <c r="D425" s="8" t="s">
        <v>1827</v>
      </c>
      <c r="E425" s="8">
        <v>20</v>
      </c>
      <c r="F425" s="8" t="s">
        <v>1829</v>
      </c>
      <c r="G425" s="8" t="s">
        <v>45</v>
      </c>
      <c r="H425" s="8" t="s">
        <v>36</v>
      </c>
      <c r="I425" s="8" t="s">
        <v>37</v>
      </c>
      <c r="J425" s="9">
        <v>40</v>
      </c>
      <c r="K425" s="10">
        <v>2020</v>
      </c>
      <c r="L425" s="192"/>
      <c r="M425" s="8">
        <v>1</v>
      </c>
      <c r="N425" s="12">
        <v>1567874</v>
      </c>
      <c r="O425" s="8" t="s">
        <v>1805</v>
      </c>
      <c r="P425" s="8" t="s">
        <v>107</v>
      </c>
      <c r="Q425" s="14">
        <v>0</v>
      </c>
      <c r="R425" s="14">
        <v>0</v>
      </c>
      <c r="S425" s="14">
        <f t="shared" si="11"/>
        <v>0</v>
      </c>
      <c r="T425" s="8" t="s">
        <v>41</v>
      </c>
      <c r="U425" s="33" t="s">
        <v>2235</v>
      </c>
      <c r="V425" s="131" t="s">
        <v>92</v>
      </c>
      <c r="W425" s="210" t="s">
        <v>93</v>
      </c>
      <c r="X425" s="215" t="s">
        <v>50</v>
      </c>
    </row>
    <row r="426" spans="1:24" s="42" customFormat="1" ht="128.25" hidden="1" customHeight="1">
      <c r="A426" s="51" t="s">
        <v>421</v>
      </c>
      <c r="B426" s="8" t="s">
        <v>1767</v>
      </c>
      <c r="C426" s="8" t="s">
        <v>1767</v>
      </c>
      <c r="D426" s="8" t="s">
        <v>1827</v>
      </c>
      <c r="E426" s="8">
        <v>20</v>
      </c>
      <c r="F426" s="8" t="s">
        <v>1829</v>
      </c>
      <c r="G426" s="8" t="s">
        <v>45</v>
      </c>
      <c r="H426" s="8" t="s">
        <v>36</v>
      </c>
      <c r="I426" s="8" t="s">
        <v>37</v>
      </c>
      <c r="J426" s="9">
        <v>40</v>
      </c>
      <c r="K426" s="10">
        <v>2020</v>
      </c>
      <c r="L426" s="192"/>
      <c r="M426" s="8">
        <v>1</v>
      </c>
      <c r="N426" s="12">
        <v>1485900</v>
      </c>
      <c r="O426" s="8" t="s">
        <v>1806</v>
      </c>
      <c r="P426" s="8" t="s">
        <v>107</v>
      </c>
      <c r="Q426" s="14">
        <v>0</v>
      </c>
      <c r="R426" s="14">
        <v>0</v>
      </c>
      <c r="S426" s="14">
        <f t="shared" si="11"/>
        <v>0</v>
      </c>
      <c r="T426" s="8" t="s">
        <v>41</v>
      </c>
      <c r="U426" s="33" t="s">
        <v>2235</v>
      </c>
      <c r="V426" s="131" t="s">
        <v>92</v>
      </c>
      <c r="W426" s="210" t="s">
        <v>93</v>
      </c>
      <c r="X426" s="215" t="s">
        <v>50</v>
      </c>
    </row>
    <row r="427" spans="1:24" s="42" customFormat="1" ht="128.25" hidden="1" customHeight="1">
      <c r="A427" s="51" t="s">
        <v>421</v>
      </c>
      <c r="B427" s="8" t="s">
        <v>1767</v>
      </c>
      <c r="C427" s="8" t="s">
        <v>1767</v>
      </c>
      <c r="D427" s="8" t="s">
        <v>1827</v>
      </c>
      <c r="E427" s="8">
        <v>20</v>
      </c>
      <c r="F427" s="8" t="s">
        <v>1829</v>
      </c>
      <c r="G427" s="8" t="s">
        <v>45</v>
      </c>
      <c r="H427" s="8" t="s">
        <v>36</v>
      </c>
      <c r="I427" s="8" t="s">
        <v>37</v>
      </c>
      <c r="J427" s="9">
        <v>40</v>
      </c>
      <c r="K427" s="10">
        <v>2020</v>
      </c>
      <c r="L427" s="192"/>
      <c r="M427" s="8">
        <v>1</v>
      </c>
      <c r="N427" s="12">
        <v>3150903</v>
      </c>
      <c r="O427" s="8" t="s">
        <v>1784</v>
      </c>
      <c r="P427" s="8" t="s">
        <v>40</v>
      </c>
      <c r="Q427" s="14">
        <v>0</v>
      </c>
      <c r="R427" s="14">
        <v>0</v>
      </c>
      <c r="S427" s="14">
        <f t="shared" si="11"/>
        <v>0</v>
      </c>
      <c r="T427" s="8" t="s">
        <v>41</v>
      </c>
      <c r="U427" s="33" t="s">
        <v>2235</v>
      </c>
      <c r="V427" s="131" t="s">
        <v>92</v>
      </c>
      <c r="W427" s="210" t="s">
        <v>93</v>
      </c>
      <c r="X427" s="215" t="s">
        <v>50</v>
      </c>
    </row>
    <row r="428" spans="1:24" s="42" customFormat="1" ht="128.25" hidden="1" customHeight="1">
      <c r="A428" s="51" t="s">
        <v>421</v>
      </c>
      <c r="B428" s="8" t="s">
        <v>1767</v>
      </c>
      <c r="C428" s="8" t="s">
        <v>1767</v>
      </c>
      <c r="D428" s="8" t="s">
        <v>1827</v>
      </c>
      <c r="E428" s="8">
        <v>20</v>
      </c>
      <c r="F428" s="8" t="s">
        <v>1829</v>
      </c>
      <c r="G428" s="8" t="s">
        <v>45</v>
      </c>
      <c r="H428" s="8" t="s">
        <v>36</v>
      </c>
      <c r="I428" s="8" t="s">
        <v>37</v>
      </c>
      <c r="J428" s="9">
        <v>40</v>
      </c>
      <c r="K428" s="10">
        <v>2020</v>
      </c>
      <c r="L428" s="192"/>
      <c r="M428" s="8">
        <v>1</v>
      </c>
      <c r="N428" s="12">
        <v>1892404</v>
      </c>
      <c r="O428" s="8" t="s">
        <v>1785</v>
      </c>
      <c r="P428" s="8" t="s">
        <v>40</v>
      </c>
      <c r="Q428" s="14">
        <v>0</v>
      </c>
      <c r="R428" s="14">
        <v>0</v>
      </c>
      <c r="S428" s="14">
        <f t="shared" si="11"/>
        <v>0</v>
      </c>
      <c r="T428" s="8" t="s">
        <v>41</v>
      </c>
      <c r="U428" s="33" t="s">
        <v>2235</v>
      </c>
      <c r="V428" s="131" t="s">
        <v>92</v>
      </c>
      <c r="W428" s="210" t="s">
        <v>93</v>
      </c>
      <c r="X428" s="215" t="s">
        <v>50</v>
      </c>
    </row>
    <row r="429" spans="1:24" s="42" customFormat="1" ht="128.25" hidden="1" customHeight="1">
      <c r="A429" s="51" t="s">
        <v>421</v>
      </c>
      <c r="B429" s="8" t="s">
        <v>1767</v>
      </c>
      <c r="C429" s="8" t="s">
        <v>1767</v>
      </c>
      <c r="D429" s="8" t="s">
        <v>1827</v>
      </c>
      <c r="E429" s="8">
        <v>20</v>
      </c>
      <c r="F429" s="8" t="s">
        <v>1829</v>
      </c>
      <c r="G429" s="8" t="s">
        <v>45</v>
      </c>
      <c r="H429" s="8" t="s">
        <v>36</v>
      </c>
      <c r="I429" s="8" t="s">
        <v>37</v>
      </c>
      <c r="J429" s="9">
        <v>40</v>
      </c>
      <c r="K429" s="10">
        <v>2020</v>
      </c>
      <c r="L429" s="192"/>
      <c r="M429" s="8">
        <v>1</v>
      </c>
      <c r="N429" s="12">
        <v>1437588</v>
      </c>
      <c r="O429" s="8" t="s">
        <v>1807</v>
      </c>
      <c r="P429" s="8" t="s">
        <v>107</v>
      </c>
      <c r="Q429" s="14">
        <v>0</v>
      </c>
      <c r="R429" s="14">
        <v>0</v>
      </c>
      <c r="S429" s="14">
        <f t="shared" si="11"/>
        <v>0</v>
      </c>
      <c r="T429" s="8" t="s">
        <v>41</v>
      </c>
      <c r="U429" s="33" t="s">
        <v>2235</v>
      </c>
      <c r="V429" s="131" t="s">
        <v>92</v>
      </c>
      <c r="W429" s="210" t="s">
        <v>93</v>
      </c>
      <c r="X429" s="215" t="s">
        <v>50</v>
      </c>
    </row>
    <row r="430" spans="1:24" s="42" customFormat="1" ht="128.25" hidden="1" customHeight="1">
      <c r="A430" s="51" t="s">
        <v>421</v>
      </c>
      <c r="B430" s="8" t="s">
        <v>1767</v>
      </c>
      <c r="C430" s="8" t="s">
        <v>1767</v>
      </c>
      <c r="D430" s="8" t="s">
        <v>1827</v>
      </c>
      <c r="E430" s="8">
        <v>20</v>
      </c>
      <c r="F430" s="8" t="s">
        <v>1829</v>
      </c>
      <c r="G430" s="8" t="s">
        <v>45</v>
      </c>
      <c r="H430" s="8" t="s">
        <v>36</v>
      </c>
      <c r="I430" s="8" t="s">
        <v>37</v>
      </c>
      <c r="J430" s="9">
        <v>40</v>
      </c>
      <c r="K430" s="10">
        <v>2020</v>
      </c>
      <c r="L430" s="192"/>
      <c r="M430" s="8">
        <v>1</v>
      </c>
      <c r="N430" s="12">
        <v>1489272</v>
      </c>
      <c r="O430" s="8" t="s">
        <v>1808</v>
      </c>
      <c r="P430" s="8" t="s">
        <v>107</v>
      </c>
      <c r="Q430" s="14">
        <v>0</v>
      </c>
      <c r="R430" s="14">
        <v>0</v>
      </c>
      <c r="S430" s="14">
        <f t="shared" si="11"/>
        <v>0</v>
      </c>
      <c r="T430" s="8" t="s">
        <v>41</v>
      </c>
      <c r="U430" s="33" t="s">
        <v>2235</v>
      </c>
      <c r="V430" s="131" t="s">
        <v>92</v>
      </c>
      <c r="W430" s="210" t="s">
        <v>93</v>
      </c>
      <c r="X430" s="215" t="s">
        <v>50</v>
      </c>
    </row>
    <row r="431" spans="1:24" s="42" customFormat="1" ht="128.25" hidden="1" customHeight="1">
      <c r="A431" s="51" t="s">
        <v>421</v>
      </c>
      <c r="B431" s="8" t="s">
        <v>1767</v>
      </c>
      <c r="C431" s="8" t="s">
        <v>1767</v>
      </c>
      <c r="D431" s="8" t="s">
        <v>1827</v>
      </c>
      <c r="E431" s="8">
        <v>20</v>
      </c>
      <c r="F431" s="8" t="s">
        <v>1829</v>
      </c>
      <c r="G431" s="8" t="s">
        <v>45</v>
      </c>
      <c r="H431" s="8" t="s">
        <v>36</v>
      </c>
      <c r="I431" s="8" t="s">
        <v>37</v>
      </c>
      <c r="J431" s="9">
        <v>40</v>
      </c>
      <c r="K431" s="10">
        <v>2020</v>
      </c>
      <c r="L431" s="192"/>
      <c r="M431" s="8">
        <v>1</v>
      </c>
      <c r="N431" s="12">
        <v>2273781</v>
      </c>
      <c r="O431" s="8" t="s">
        <v>1783</v>
      </c>
      <c r="P431" s="8" t="s">
        <v>107</v>
      </c>
      <c r="Q431" s="14">
        <v>0</v>
      </c>
      <c r="R431" s="14">
        <v>0</v>
      </c>
      <c r="S431" s="14">
        <f t="shared" si="11"/>
        <v>0</v>
      </c>
      <c r="T431" s="8" t="s">
        <v>41</v>
      </c>
      <c r="U431" s="33" t="s">
        <v>2235</v>
      </c>
      <c r="V431" s="131" t="s">
        <v>92</v>
      </c>
      <c r="W431" s="210" t="s">
        <v>93</v>
      </c>
      <c r="X431" s="215" t="s">
        <v>50</v>
      </c>
    </row>
    <row r="432" spans="1:24" s="42" customFormat="1" ht="128.25" hidden="1" customHeight="1">
      <c r="A432" s="51" t="s">
        <v>421</v>
      </c>
      <c r="B432" s="8" t="s">
        <v>1767</v>
      </c>
      <c r="C432" s="8" t="s">
        <v>1767</v>
      </c>
      <c r="D432" s="8" t="s">
        <v>1827</v>
      </c>
      <c r="E432" s="8">
        <v>20</v>
      </c>
      <c r="F432" s="8" t="s">
        <v>1829</v>
      </c>
      <c r="G432" s="8" t="s">
        <v>45</v>
      </c>
      <c r="H432" s="8" t="s">
        <v>36</v>
      </c>
      <c r="I432" s="8" t="s">
        <v>37</v>
      </c>
      <c r="J432" s="9">
        <v>40</v>
      </c>
      <c r="K432" s="10">
        <v>2020</v>
      </c>
      <c r="L432" s="192"/>
      <c r="M432" s="8">
        <v>1</v>
      </c>
      <c r="N432" s="12">
        <v>1531063</v>
      </c>
      <c r="O432" s="8" t="s">
        <v>1809</v>
      </c>
      <c r="P432" s="8" t="s">
        <v>107</v>
      </c>
      <c r="Q432" s="14">
        <v>0</v>
      </c>
      <c r="R432" s="14">
        <v>0</v>
      </c>
      <c r="S432" s="14">
        <f t="shared" si="11"/>
        <v>0</v>
      </c>
      <c r="T432" s="8" t="s">
        <v>41</v>
      </c>
      <c r="U432" s="33" t="s">
        <v>2235</v>
      </c>
      <c r="V432" s="131" t="s">
        <v>92</v>
      </c>
      <c r="W432" s="210" t="s">
        <v>93</v>
      </c>
      <c r="X432" s="215" t="s">
        <v>50</v>
      </c>
    </row>
    <row r="433" spans="1:24" s="42" customFormat="1" ht="128.25" hidden="1" customHeight="1">
      <c r="A433" s="51" t="s">
        <v>421</v>
      </c>
      <c r="B433" s="8" t="s">
        <v>1767</v>
      </c>
      <c r="C433" s="8" t="s">
        <v>1767</v>
      </c>
      <c r="D433" s="8" t="s">
        <v>1827</v>
      </c>
      <c r="E433" s="8">
        <v>20</v>
      </c>
      <c r="F433" s="8" t="s">
        <v>1829</v>
      </c>
      <c r="G433" s="8" t="s">
        <v>45</v>
      </c>
      <c r="H433" s="8" t="s">
        <v>36</v>
      </c>
      <c r="I433" s="8" t="s">
        <v>37</v>
      </c>
      <c r="J433" s="9">
        <v>40</v>
      </c>
      <c r="K433" s="10">
        <v>2020</v>
      </c>
      <c r="L433" s="192"/>
      <c r="M433" s="8">
        <v>1</v>
      </c>
      <c r="N433" s="12">
        <v>1568331</v>
      </c>
      <c r="O433" s="8" t="s">
        <v>1771</v>
      </c>
      <c r="P433" s="8" t="s">
        <v>107</v>
      </c>
      <c r="Q433" s="14">
        <v>0</v>
      </c>
      <c r="R433" s="14">
        <v>0</v>
      </c>
      <c r="S433" s="14">
        <f t="shared" si="11"/>
        <v>0</v>
      </c>
      <c r="T433" s="8" t="s">
        <v>41</v>
      </c>
      <c r="U433" s="33" t="s">
        <v>2235</v>
      </c>
      <c r="V433" s="131" t="s">
        <v>92</v>
      </c>
      <c r="W433" s="210" t="s">
        <v>93</v>
      </c>
      <c r="X433" s="215" t="s">
        <v>50</v>
      </c>
    </row>
    <row r="434" spans="1:24" s="42" customFormat="1" ht="128.25" hidden="1" customHeight="1">
      <c r="A434" s="51" t="s">
        <v>421</v>
      </c>
      <c r="B434" s="8" t="s">
        <v>1767</v>
      </c>
      <c r="C434" s="8" t="s">
        <v>1767</v>
      </c>
      <c r="D434" s="8" t="s">
        <v>1827</v>
      </c>
      <c r="E434" s="8">
        <v>20</v>
      </c>
      <c r="F434" s="8" t="s">
        <v>1829</v>
      </c>
      <c r="G434" s="8" t="s">
        <v>45</v>
      </c>
      <c r="H434" s="8" t="s">
        <v>36</v>
      </c>
      <c r="I434" s="8" t="s">
        <v>37</v>
      </c>
      <c r="J434" s="9">
        <v>40</v>
      </c>
      <c r="K434" s="10">
        <v>2020</v>
      </c>
      <c r="L434" s="192"/>
      <c r="M434" s="8">
        <v>1</v>
      </c>
      <c r="N434" s="12">
        <v>1509978</v>
      </c>
      <c r="O434" s="8" t="s">
        <v>1799</v>
      </c>
      <c r="P434" s="8" t="s">
        <v>107</v>
      </c>
      <c r="Q434" s="14">
        <v>0</v>
      </c>
      <c r="R434" s="14">
        <v>0</v>
      </c>
      <c r="S434" s="14">
        <f t="shared" si="11"/>
        <v>0</v>
      </c>
      <c r="T434" s="8" t="s">
        <v>41</v>
      </c>
      <c r="U434" s="33" t="s">
        <v>2235</v>
      </c>
      <c r="V434" s="131" t="s">
        <v>92</v>
      </c>
      <c r="W434" s="210" t="s">
        <v>93</v>
      </c>
      <c r="X434" s="215" t="s">
        <v>50</v>
      </c>
    </row>
    <row r="435" spans="1:24" s="42" customFormat="1" ht="128.25" hidden="1" customHeight="1">
      <c r="A435" s="51" t="s">
        <v>421</v>
      </c>
      <c r="B435" s="8" t="s">
        <v>1767</v>
      </c>
      <c r="C435" s="8" t="s">
        <v>1767</v>
      </c>
      <c r="D435" s="8" t="s">
        <v>1827</v>
      </c>
      <c r="E435" s="8">
        <v>20</v>
      </c>
      <c r="F435" s="8" t="s">
        <v>1829</v>
      </c>
      <c r="G435" s="8" t="s">
        <v>45</v>
      </c>
      <c r="H435" s="8" t="s">
        <v>36</v>
      </c>
      <c r="I435" s="8" t="s">
        <v>37</v>
      </c>
      <c r="J435" s="9">
        <v>40</v>
      </c>
      <c r="K435" s="10">
        <v>2020</v>
      </c>
      <c r="L435" s="192"/>
      <c r="M435" s="8">
        <v>1</v>
      </c>
      <c r="N435" s="12">
        <v>1518199</v>
      </c>
      <c r="O435" s="8" t="s">
        <v>1815</v>
      </c>
      <c r="P435" s="8" t="s">
        <v>107</v>
      </c>
      <c r="Q435" s="14">
        <v>0</v>
      </c>
      <c r="R435" s="14">
        <v>0</v>
      </c>
      <c r="S435" s="14">
        <f t="shared" si="11"/>
        <v>0</v>
      </c>
      <c r="T435" s="8" t="s">
        <v>41</v>
      </c>
      <c r="U435" s="33" t="s">
        <v>2235</v>
      </c>
      <c r="V435" s="131" t="s">
        <v>92</v>
      </c>
      <c r="W435" s="210" t="s">
        <v>93</v>
      </c>
      <c r="X435" s="215" t="s">
        <v>50</v>
      </c>
    </row>
    <row r="436" spans="1:24" s="42" customFormat="1" ht="128.25" hidden="1" customHeight="1">
      <c r="A436" s="51" t="s">
        <v>421</v>
      </c>
      <c r="B436" s="8" t="s">
        <v>1767</v>
      </c>
      <c r="C436" s="8" t="s">
        <v>1767</v>
      </c>
      <c r="D436" s="8" t="s">
        <v>1827</v>
      </c>
      <c r="E436" s="8">
        <v>20</v>
      </c>
      <c r="F436" s="8" t="s">
        <v>1829</v>
      </c>
      <c r="G436" s="8" t="s">
        <v>45</v>
      </c>
      <c r="H436" s="8" t="s">
        <v>36</v>
      </c>
      <c r="I436" s="8" t="s">
        <v>37</v>
      </c>
      <c r="J436" s="9">
        <v>40</v>
      </c>
      <c r="K436" s="10">
        <v>2020</v>
      </c>
      <c r="L436" s="192"/>
      <c r="M436" s="8">
        <v>1</v>
      </c>
      <c r="N436" s="12">
        <v>2114439</v>
      </c>
      <c r="O436" s="8" t="s">
        <v>1816</v>
      </c>
      <c r="P436" s="8" t="s">
        <v>107</v>
      </c>
      <c r="Q436" s="14">
        <v>0</v>
      </c>
      <c r="R436" s="14">
        <v>0</v>
      </c>
      <c r="S436" s="14">
        <f t="shared" si="11"/>
        <v>0</v>
      </c>
      <c r="T436" s="8" t="s">
        <v>41</v>
      </c>
      <c r="U436" s="33" t="s">
        <v>2235</v>
      </c>
      <c r="V436" s="131" t="s">
        <v>92</v>
      </c>
      <c r="W436" s="210" t="s">
        <v>93</v>
      </c>
      <c r="X436" s="215" t="s">
        <v>50</v>
      </c>
    </row>
    <row r="437" spans="1:24" s="42" customFormat="1" ht="128.25" hidden="1" customHeight="1">
      <c r="A437" s="51" t="s">
        <v>421</v>
      </c>
      <c r="B437" s="8" t="s">
        <v>1767</v>
      </c>
      <c r="C437" s="8" t="s">
        <v>1767</v>
      </c>
      <c r="D437" s="8" t="s">
        <v>1827</v>
      </c>
      <c r="E437" s="8">
        <v>20</v>
      </c>
      <c r="F437" s="8" t="s">
        <v>1829</v>
      </c>
      <c r="G437" s="8" t="s">
        <v>45</v>
      </c>
      <c r="H437" s="8" t="s">
        <v>36</v>
      </c>
      <c r="I437" s="8" t="s">
        <v>37</v>
      </c>
      <c r="J437" s="9">
        <v>40</v>
      </c>
      <c r="K437" s="10">
        <v>2020</v>
      </c>
      <c r="L437" s="192"/>
      <c r="M437" s="8">
        <v>1</v>
      </c>
      <c r="N437" s="12">
        <v>1953465</v>
      </c>
      <c r="O437" s="8" t="s">
        <v>1830</v>
      </c>
      <c r="P437" s="8" t="s">
        <v>107</v>
      </c>
      <c r="Q437" s="14">
        <v>0</v>
      </c>
      <c r="R437" s="14">
        <v>0</v>
      </c>
      <c r="S437" s="14">
        <f t="shared" si="11"/>
        <v>0</v>
      </c>
      <c r="T437" s="8" t="s">
        <v>41</v>
      </c>
      <c r="U437" s="33" t="s">
        <v>2235</v>
      </c>
      <c r="V437" s="131" t="s">
        <v>92</v>
      </c>
      <c r="W437" s="210" t="s">
        <v>93</v>
      </c>
      <c r="X437" s="215" t="s">
        <v>50</v>
      </c>
    </row>
    <row r="438" spans="1:24" s="42" customFormat="1" ht="128.25" hidden="1" customHeight="1">
      <c r="A438" s="51" t="s">
        <v>421</v>
      </c>
      <c r="B438" s="8" t="s">
        <v>1767</v>
      </c>
      <c r="C438" s="8" t="s">
        <v>1767</v>
      </c>
      <c r="D438" s="8" t="s">
        <v>1827</v>
      </c>
      <c r="E438" s="8">
        <v>20</v>
      </c>
      <c r="F438" s="8" t="s">
        <v>1829</v>
      </c>
      <c r="G438" s="8" t="s">
        <v>45</v>
      </c>
      <c r="H438" s="8" t="s">
        <v>36</v>
      </c>
      <c r="I438" s="8" t="s">
        <v>37</v>
      </c>
      <c r="J438" s="9">
        <v>40</v>
      </c>
      <c r="K438" s="10">
        <v>2020</v>
      </c>
      <c r="L438" s="192"/>
      <c r="M438" s="8">
        <v>1</v>
      </c>
      <c r="N438" s="12">
        <v>1074655</v>
      </c>
      <c r="O438" s="8" t="s">
        <v>1831</v>
      </c>
      <c r="P438" s="8" t="s">
        <v>107</v>
      </c>
      <c r="Q438" s="14">
        <v>0</v>
      </c>
      <c r="R438" s="14">
        <v>0</v>
      </c>
      <c r="S438" s="14">
        <f t="shared" si="11"/>
        <v>0</v>
      </c>
      <c r="T438" s="8" t="s">
        <v>41</v>
      </c>
      <c r="U438" s="33" t="s">
        <v>2235</v>
      </c>
      <c r="V438" s="131" t="s">
        <v>92</v>
      </c>
      <c r="W438" s="210" t="s">
        <v>93</v>
      </c>
      <c r="X438" s="215" t="s">
        <v>50</v>
      </c>
    </row>
    <row r="439" spans="1:24" s="42" customFormat="1" ht="128.25" hidden="1" customHeight="1">
      <c r="A439" s="51" t="s">
        <v>421</v>
      </c>
      <c r="B439" s="8" t="s">
        <v>1767</v>
      </c>
      <c r="C439" s="8" t="s">
        <v>1767</v>
      </c>
      <c r="D439" s="8" t="s">
        <v>1827</v>
      </c>
      <c r="E439" s="8">
        <v>20</v>
      </c>
      <c r="F439" s="8" t="s">
        <v>1829</v>
      </c>
      <c r="G439" s="8" t="s">
        <v>45</v>
      </c>
      <c r="H439" s="8" t="s">
        <v>36</v>
      </c>
      <c r="I439" s="8" t="s">
        <v>37</v>
      </c>
      <c r="J439" s="9">
        <v>40</v>
      </c>
      <c r="K439" s="10">
        <v>2020</v>
      </c>
      <c r="L439" s="192"/>
      <c r="M439" s="8">
        <v>1</v>
      </c>
      <c r="N439" s="12">
        <v>1901791</v>
      </c>
      <c r="O439" s="8" t="s">
        <v>1781</v>
      </c>
      <c r="P439" s="8" t="s">
        <v>107</v>
      </c>
      <c r="Q439" s="14">
        <v>0</v>
      </c>
      <c r="R439" s="14">
        <v>0</v>
      </c>
      <c r="S439" s="14">
        <f t="shared" si="11"/>
        <v>0</v>
      </c>
      <c r="T439" s="8" t="s">
        <v>41</v>
      </c>
      <c r="U439" s="33" t="s">
        <v>2235</v>
      </c>
      <c r="V439" s="131" t="s">
        <v>92</v>
      </c>
      <c r="W439" s="210" t="s">
        <v>93</v>
      </c>
      <c r="X439" s="215" t="s">
        <v>50</v>
      </c>
    </row>
    <row r="440" spans="1:24" ht="128.25" hidden="1" customHeight="1">
      <c r="A440" s="51" t="s">
        <v>421</v>
      </c>
      <c r="B440" s="8" t="s">
        <v>1767</v>
      </c>
      <c r="C440" s="8" t="s">
        <v>1768</v>
      </c>
      <c r="D440" s="8" t="s">
        <v>1773</v>
      </c>
      <c r="E440" s="8">
        <v>15</v>
      </c>
      <c r="F440" s="8" t="s">
        <v>1776</v>
      </c>
      <c r="G440" s="8" t="s">
        <v>35</v>
      </c>
      <c r="H440" s="8" t="s">
        <v>310</v>
      </c>
      <c r="I440" s="8" t="s">
        <v>37</v>
      </c>
      <c r="J440" s="9">
        <v>16</v>
      </c>
      <c r="K440" s="10" t="s">
        <v>1777</v>
      </c>
      <c r="L440" s="192"/>
      <c r="M440" s="8">
        <v>1</v>
      </c>
      <c r="N440" s="12">
        <v>1509978</v>
      </c>
      <c r="O440" s="8" t="s">
        <v>1772</v>
      </c>
      <c r="P440" s="8" t="s">
        <v>107</v>
      </c>
      <c r="Q440" s="94">
        <v>3950</v>
      </c>
      <c r="R440" s="14">
        <f>800+(625*3)</f>
        <v>2675</v>
      </c>
      <c r="S440" s="14">
        <f t="shared" si="11"/>
        <v>6625</v>
      </c>
      <c r="T440" s="8" t="s">
        <v>41</v>
      </c>
      <c r="U440" s="33" t="s">
        <v>2235</v>
      </c>
      <c r="V440" s="216" t="s">
        <v>184</v>
      </c>
      <c r="W440" s="210" t="s">
        <v>799</v>
      </c>
      <c r="X440" s="99"/>
    </row>
    <row r="441" spans="1:24" ht="128.25" hidden="1" customHeight="1">
      <c r="A441" s="51" t="s">
        <v>421</v>
      </c>
      <c r="B441" s="8" t="s">
        <v>1767</v>
      </c>
      <c r="C441" s="8" t="s">
        <v>1768</v>
      </c>
      <c r="D441" s="8" t="s">
        <v>1773</v>
      </c>
      <c r="E441" s="8">
        <v>15</v>
      </c>
      <c r="F441" s="8" t="s">
        <v>1776</v>
      </c>
      <c r="G441" s="8" t="s">
        <v>35</v>
      </c>
      <c r="H441" s="8" t="s">
        <v>310</v>
      </c>
      <c r="I441" s="8" t="s">
        <v>37</v>
      </c>
      <c r="J441" s="9">
        <v>16</v>
      </c>
      <c r="K441" s="10" t="s">
        <v>1777</v>
      </c>
      <c r="L441" s="192"/>
      <c r="M441" s="8">
        <v>1</v>
      </c>
      <c r="N441" s="12">
        <v>1568331</v>
      </c>
      <c r="O441" s="8" t="s">
        <v>1771</v>
      </c>
      <c r="P441" s="8" t="s">
        <v>107</v>
      </c>
      <c r="Q441" s="94">
        <v>3950</v>
      </c>
      <c r="R441" s="14">
        <f>800+(625*3)</f>
        <v>2675</v>
      </c>
      <c r="S441" s="14">
        <f t="shared" si="11"/>
        <v>6625</v>
      </c>
      <c r="T441" s="8" t="s">
        <v>41</v>
      </c>
      <c r="U441" s="33" t="s">
        <v>2235</v>
      </c>
      <c r="V441" s="216" t="s">
        <v>184</v>
      </c>
      <c r="W441" s="210" t="s">
        <v>799</v>
      </c>
      <c r="X441" s="99"/>
    </row>
    <row r="442" spans="1:24" ht="128.25" hidden="1" customHeight="1">
      <c r="A442" s="54" t="s">
        <v>421</v>
      </c>
      <c r="B442" s="19" t="s">
        <v>577</v>
      </c>
      <c r="C442" s="19" t="s">
        <v>577</v>
      </c>
      <c r="D442" s="19" t="s">
        <v>578</v>
      </c>
      <c r="E442" s="19">
        <v>20</v>
      </c>
      <c r="F442" s="19" t="s">
        <v>579</v>
      </c>
      <c r="G442" s="19" t="s">
        <v>35</v>
      </c>
      <c r="H442" s="8" t="s">
        <v>36</v>
      </c>
      <c r="I442" s="19" t="s">
        <v>37</v>
      </c>
      <c r="J442" s="19" t="s">
        <v>580</v>
      </c>
      <c r="K442" s="10"/>
      <c r="L442" s="192"/>
      <c r="M442" s="19">
        <v>1</v>
      </c>
      <c r="N442" s="37">
        <v>1567993</v>
      </c>
      <c r="O442" s="37" t="s">
        <v>581</v>
      </c>
      <c r="P442" s="19" t="s">
        <v>582</v>
      </c>
      <c r="Q442" s="20">
        <v>2100</v>
      </c>
      <c r="R442" s="20">
        <v>875</v>
      </c>
      <c r="S442" s="60">
        <f t="shared" si="11"/>
        <v>2975</v>
      </c>
      <c r="T442" s="60" t="s">
        <v>41</v>
      </c>
      <c r="U442" s="19"/>
      <c r="V442" s="131" t="s">
        <v>48</v>
      </c>
      <c r="W442" s="221" t="s">
        <v>188</v>
      </c>
      <c r="X442" s="217"/>
    </row>
    <row r="443" spans="1:24" ht="128.25" hidden="1" customHeight="1">
      <c r="A443" s="54" t="s">
        <v>421</v>
      </c>
      <c r="B443" s="19" t="s">
        <v>577</v>
      </c>
      <c r="C443" s="19" t="s">
        <v>577</v>
      </c>
      <c r="D443" s="19" t="s">
        <v>578</v>
      </c>
      <c r="E443" s="19">
        <v>20</v>
      </c>
      <c r="F443" s="19" t="s">
        <v>583</v>
      </c>
      <c r="G443" s="19" t="s">
        <v>35</v>
      </c>
      <c r="H443" s="19" t="s">
        <v>310</v>
      </c>
      <c r="I443" s="19" t="s">
        <v>37</v>
      </c>
      <c r="J443" s="19" t="s">
        <v>584</v>
      </c>
      <c r="K443" s="10"/>
      <c r="L443" s="192"/>
      <c r="M443" s="19">
        <v>1</v>
      </c>
      <c r="N443" s="19">
        <v>1567993</v>
      </c>
      <c r="O443" s="19" t="s">
        <v>581</v>
      </c>
      <c r="P443" s="19" t="s">
        <v>582</v>
      </c>
      <c r="Q443" s="20">
        <v>11110</v>
      </c>
      <c r="R443" s="20">
        <v>14600</v>
      </c>
      <c r="S443" s="60">
        <f t="shared" si="11"/>
        <v>25710</v>
      </c>
      <c r="T443" s="60" t="s">
        <v>41</v>
      </c>
      <c r="U443" s="19"/>
      <c r="V443" s="131" t="s">
        <v>48</v>
      </c>
      <c r="W443" s="221" t="s">
        <v>188</v>
      </c>
      <c r="X443" s="217"/>
    </row>
    <row r="444" spans="1:24" ht="128.25" hidden="1" customHeight="1">
      <c r="A444" s="54" t="s">
        <v>421</v>
      </c>
      <c r="B444" s="19" t="s">
        <v>577</v>
      </c>
      <c r="C444" s="19" t="s">
        <v>577</v>
      </c>
      <c r="D444" s="19" t="s">
        <v>578</v>
      </c>
      <c r="E444" s="19">
        <v>20</v>
      </c>
      <c r="F444" s="19" t="s">
        <v>585</v>
      </c>
      <c r="G444" s="19" t="s">
        <v>35</v>
      </c>
      <c r="H444" s="19" t="s">
        <v>310</v>
      </c>
      <c r="I444" s="19" t="s">
        <v>37</v>
      </c>
      <c r="J444" s="19" t="s">
        <v>586</v>
      </c>
      <c r="K444" s="10"/>
      <c r="L444" s="192"/>
      <c r="M444" s="19">
        <v>1</v>
      </c>
      <c r="N444" s="19">
        <v>1567993</v>
      </c>
      <c r="O444" s="19" t="s">
        <v>581</v>
      </c>
      <c r="P444" s="19" t="s">
        <v>582</v>
      </c>
      <c r="Q444" s="20">
        <v>4725</v>
      </c>
      <c r="R444" s="20">
        <v>625</v>
      </c>
      <c r="S444" s="60">
        <f t="shared" si="11"/>
        <v>5350</v>
      </c>
      <c r="T444" s="19" t="s">
        <v>41</v>
      </c>
      <c r="U444" s="19"/>
      <c r="V444" s="131" t="s">
        <v>48</v>
      </c>
      <c r="W444" s="221" t="s">
        <v>188</v>
      </c>
      <c r="X444" s="217"/>
    </row>
    <row r="445" spans="1:24" ht="128.25" hidden="1" customHeight="1">
      <c r="A445" s="54" t="s">
        <v>421</v>
      </c>
      <c r="B445" s="19" t="s">
        <v>577</v>
      </c>
      <c r="C445" s="19" t="s">
        <v>577</v>
      </c>
      <c r="D445" s="19" t="s">
        <v>578</v>
      </c>
      <c r="E445" s="19">
        <v>20</v>
      </c>
      <c r="F445" s="19" t="s">
        <v>585</v>
      </c>
      <c r="G445" s="19" t="s">
        <v>35</v>
      </c>
      <c r="H445" s="19" t="s">
        <v>310</v>
      </c>
      <c r="I445" s="19" t="s">
        <v>37</v>
      </c>
      <c r="J445" s="19" t="s">
        <v>586</v>
      </c>
      <c r="K445" s="10"/>
      <c r="L445" s="192"/>
      <c r="M445" s="19">
        <v>1</v>
      </c>
      <c r="N445" s="19">
        <v>1491477</v>
      </c>
      <c r="O445" s="37" t="s">
        <v>587</v>
      </c>
      <c r="P445" s="19" t="s">
        <v>588</v>
      </c>
      <c r="Q445" s="20">
        <v>4725</v>
      </c>
      <c r="R445" s="20">
        <v>625</v>
      </c>
      <c r="S445" s="60">
        <f t="shared" si="11"/>
        <v>5350</v>
      </c>
      <c r="T445" s="19" t="s">
        <v>41</v>
      </c>
      <c r="U445" s="19"/>
      <c r="V445" s="131" t="s">
        <v>48</v>
      </c>
      <c r="W445" s="221" t="s">
        <v>188</v>
      </c>
      <c r="X445" s="217"/>
    </row>
    <row r="446" spans="1:24" ht="128.25" hidden="1" customHeight="1">
      <c r="A446" s="54" t="s">
        <v>421</v>
      </c>
      <c r="B446" s="19" t="s">
        <v>577</v>
      </c>
      <c r="C446" s="19" t="s">
        <v>577</v>
      </c>
      <c r="D446" s="19" t="s">
        <v>578</v>
      </c>
      <c r="E446" s="19">
        <v>20</v>
      </c>
      <c r="F446" s="19" t="s">
        <v>589</v>
      </c>
      <c r="G446" s="19" t="s">
        <v>35</v>
      </c>
      <c r="H446" s="8" t="s">
        <v>36</v>
      </c>
      <c r="I446" s="19" t="s">
        <v>37</v>
      </c>
      <c r="J446" s="19" t="s">
        <v>580</v>
      </c>
      <c r="K446" s="10"/>
      <c r="L446" s="192"/>
      <c r="M446" s="19">
        <v>1</v>
      </c>
      <c r="N446" s="19">
        <v>1567993</v>
      </c>
      <c r="O446" s="19" t="s">
        <v>581</v>
      </c>
      <c r="P446" s="19" t="s">
        <v>582</v>
      </c>
      <c r="Q446" s="20">
        <v>2100</v>
      </c>
      <c r="R446" s="20">
        <v>875</v>
      </c>
      <c r="S446" s="60">
        <f t="shared" si="11"/>
        <v>2975</v>
      </c>
      <c r="T446" s="60" t="s">
        <v>41</v>
      </c>
      <c r="U446" s="19"/>
      <c r="V446" s="131" t="s">
        <v>48</v>
      </c>
      <c r="W446" s="221" t="s">
        <v>188</v>
      </c>
      <c r="X446" s="217"/>
    </row>
    <row r="447" spans="1:24" s="42" customFormat="1" ht="128.25" hidden="1" customHeight="1">
      <c r="A447" s="51" t="s">
        <v>421</v>
      </c>
      <c r="B447" s="8" t="s">
        <v>577</v>
      </c>
      <c r="C447" s="8" t="s">
        <v>577</v>
      </c>
      <c r="D447" s="8" t="s">
        <v>590</v>
      </c>
      <c r="E447" s="8">
        <v>20</v>
      </c>
      <c r="F447" s="102" t="s">
        <v>276</v>
      </c>
      <c r="G447" s="8" t="s">
        <v>45</v>
      </c>
      <c r="H447" s="8" t="s">
        <v>36</v>
      </c>
      <c r="I447" s="8" t="s">
        <v>46</v>
      </c>
      <c r="J447" s="8" t="s">
        <v>591</v>
      </c>
      <c r="K447" s="10"/>
      <c r="L447" s="192"/>
      <c r="M447" s="8">
        <v>1</v>
      </c>
      <c r="N447" s="12">
        <v>1816331</v>
      </c>
      <c r="O447" s="12" t="s">
        <v>592</v>
      </c>
      <c r="P447" s="12" t="s">
        <v>40</v>
      </c>
      <c r="Q447" s="14">
        <v>0</v>
      </c>
      <c r="R447" s="14">
        <v>0</v>
      </c>
      <c r="S447" s="64">
        <f t="shared" si="11"/>
        <v>0</v>
      </c>
      <c r="T447" s="64" t="s">
        <v>41</v>
      </c>
      <c r="U447" s="33" t="s">
        <v>2235</v>
      </c>
      <c r="V447" s="210" t="s">
        <v>148</v>
      </c>
      <c r="W447" s="221" t="s">
        <v>93</v>
      </c>
      <c r="X447" s="215" t="s">
        <v>58</v>
      </c>
    </row>
    <row r="448" spans="1:24" s="42" customFormat="1" ht="128.25" hidden="1" customHeight="1">
      <c r="A448" s="51" t="s">
        <v>421</v>
      </c>
      <c r="B448" s="8" t="s">
        <v>577</v>
      </c>
      <c r="C448" s="8" t="s">
        <v>577</v>
      </c>
      <c r="D448" s="8" t="s">
        <v>590</v>
      </c>
      <c r="E448" s="8">
        <v>20</v>
      </c>
      <c r="F448" s="102" t="s">
        <v>276</v>
      </c>
      <c r="G448" s="8" t="s">
        <v>45</v>
      </c>
      <c r="H448" s="8" t="s">
        <v>36</v>
      </c>
      <c r="I448" s="8" t="s">
        <v>46</v>
      </c>
      <c r="J448" s="8" t="s">
        <v>591</v>
      </c>
      <c r="K448" s="10"/>
      <c r="L448" s="192"/>
      <c r="M448" s="8">
        <v>1</v>
      </c>
      <c r="N448" s="12">
        <v>2089649</v>
      </c>
      <c r="O448" s="12" t="s">
        <v>593</v>
      </c>
      <c r="P448" s="12" t="s">
        <v>40</v>
      </c>
      <c r="Q448" s="14">
        <v>0</v>
      </c>
      <c r="R448" s="14">
        <v>0</v>
      </c>
      <c r="S448" s="64">
        <f t="shared" si="11"/>
        <v>0</v>
      </c>
      <c r="T448" s="64" t="s">
        <v>41</v>
      </c>
      <c r="U448" s="33" t="s">
        <v>2235</v>
      </c>
      <c r="V448" s="210" t="s">
        <v>148</v>
      </c>
      <c r="W448" s="221" t="s">
        <v>93</v>
      </c>
      <c r="X448" s="215" t="s">
        <v>58</v>
      </c>
    </row>
    <row r="449" spans="1:24" s="42" customFormat="1" ht="128.25" hidden="1" customHeight="1">
      <c r="A449" s="51" t="s">
        <v>421</v>
      </c>
      <c r="B449" s="8" t="s">
        <v>577</v>
      </c>
      <c r="C449" s="8" t="s">
        <v>577</v>
      </c>
      <c r="D449" s="8" t="s">
        <v>590</v>
      </c>
      <c r="E449" s="8">
        <v>20</v>
      </c>
      <c r="F449" s="102" t="s">
        <v>276</v>
      </c>
      <c r="G449" s="8" t="s">
        <v>45</v>
      </c>
      <c r="H449" s="8" t="s">
        <v>36</v>
      </c>
      <c r="I449" s="8" t="s">
        <v>46</v>
      </c>
      <c r="J449" s="8" t="s">
        <v>591</v>
      </c>
      <c r="K449" s="10"/>
      <c r="L449" s="192"/>
      <c r="M449" s="8">
        <v>1</v>
      </c>
      <c r="N449" s="12">
        <v>1579514</v>
      </c>
      <c r="O449" s="12" t="s">
        <v>594</v>
      </c>
      <c r="P449" s="12" t="s">
        <v>40</v>
      </c>
      <c r="Q449" s="14">
        <v>0</v>
      </c>
      <c r="R449" s="14">
        <v>0</v>
      </c>
      <c r="S449" s="64">
        <f t="shared" si="11"/>
        <v>0</v>
      </c>
      <c r="T449" s="64" t="s">
        <v>41</v>
      </c>
      <c r="U449" s="33" t="s">
        <v>2235</v>
      </c>
      <c r="V449" s="210" t="s">
        <v>148</v>
      </c>
      <c r="W449" s="221" t="s">
        <v>93</v>
      </c>
      <c r="X449" s="215" t="s">
        <v>58</v>
      </c>
    </row>
    <row r="450" spans="1:24" s="42" customFormat="1" ht="128.25" hidden="1" customHeight="1">
      <c r="A450" s="51" t="s">
        <v>421</v>
      </c>
      <c r="B450" s="8" t="s">
        <v>577</v>
      </c>
      <c r="C450" s="8" t="s">
        <v>577</v>
      </c>
      <c r="D450" s="8" t="s">
        <v>590</v>
      </c>
      <c r="E450" s="8">
        <v>20</v>
      </c>
      <c r="F450" s="102" t="s">
        <v>276</v>
      </c>
      <c r="G450" s="8" t="s">
        <v>45</v>
      </c>
      <c r="H450" s="8" t="s">
        <v>36</v>
      </c>
      <c r="I450" s="8" t="s">
        <v>46</v>
      </c>
      <c r="J450" s="8" t="s">
        <v>591</v>
      </c>
      <c r="K450" s="10"/>
      <c r="L450" s="192"/>
      <c r="M450" s="8">
        <v>1</v>
      </c>
      <c r="N450" s="12">
        <v>1531703</v>
      </c>
      <c r="O450" s="12" t="s">
        <v>595</v>
      </c>
      <c r="P450" s="12" t="s">
        <v>596</v>
      </c>
      <c r="Q450" s="14">
        <v>0</v>
      </c>
      <c r="R450" s="14">
        <v>0</v>
      </c>
      <c r="S450" s="64">
        <f t="shared" si="11"/>
        <v>0</v>
      </c>
      <c r="T450" s="64" t="s">
        <v>41</v>
      </c>
      <c r="U450" s="33" t="s">
        <v>2235</v>
      </c>
      <c r="V450" s="210" t="s">
        <v>148</v>
      </c>
      <c r="W450" s="221" t="s">
        <v>93</v>
      </c>
      <c r="X450" s="215" t="s">
        <v>58</v>
      </c>
    </row>
    <row r="451" spans="1:24" s="42" customFormat="1" ht="128.25" hidden="1" customHeight="1">
      <c r="A451" s="51" t="s">
        <v>421</v>
      </c>
      <c r="B451" s="8" t="s">
        <v>577</v>
      </c>
      <c r="C451" s="8" t="s">
        <v>577</v>
      </c>
      <c r="D451" s="8" t="s">
        <v>590</v>
      </c>
      <c r="E451" s="8">
        <v>20</v>
      </c>
      <c r="F451" s="102" t="s">
        <v>276</v>
      </c>
      <c r="G451" s="8" t="s">
        <v>45</v>
      </c>
      <c r="H451" s="8" t="s">
        <v>36</v>
      </c>
      <c r="I451" s="8" t="s">
        <v>46</v>
      </c>
      <c r="J451" s="8" t="s">
        <v>591</v>
      </c>
      <c r="K451" s="10"/>
      <c r="L451" s="192"/>
      <c r="M451" s="8">
        <v>1</v>
      </c>
      <c r="N451" s="12">
        <v>1491556</v>
      </c>
      <c r="O451" s="12" t="s">
        <v>597</v>
      </c>
      <c r="P451" s="12" t="s">
        <v>598</v>
      </c>
      <c r="Q451" s="14">
        <v>0</v>
      </c>
      <c r="R451" s="14">
        <v>0</v>
      </c>
      <c r="S451" s="64">
        <f t="shared" si="11"/>
        <v>0</v>
      </c>
      <c r="T451" s="64" t="s">
        <v>41</v>
      </c>
      <c r="U451" s="33" t="s">
        <v>2235</v>
      </c>
      <c r="V451" s="210" t="s">
        <v>148</v>
      </c>
      <c r="W451" s="221" t="s">
        <v>93</v>
      </c>
      <c r="X451" s="215" t="s">
        <v>58</v>
      </c>
    </row>
    <row r="452" spans="1:24" s="42" customFormat="1" ht="128.25" hidden="1" customHeight="1">
      <c r="A452" s="51" t="s">
        <v>421</v>
      </c>
      <c r="B452" s="8" t="s">
        <v>577</v>
      </c>
      <c r="C452" s="8" t="s">
        <v>577</v>
      </c>
      <c r="D452" s="8" t="s">
        <v>590</v>
      </c>
      <c r="E452" s="8">
        <v>20</v>
      </c>
      <c r="F452" s="102" t="s">
        <v>276</v>
      </c>
      <c r="G452" s="8" t="s">
        <v>45</v>
      </c>
      <c r="H452" s="8" t="s">
        <v>36</v>
      </c>
      <c r="I452" s="8" t="s">
        <v>46</v>
      </c>
      <c r="J452" s="8" t="s">
        <v>591</v>
      </c>
      <c r="K452" s="10"/>
      <c r="L452" s="192"/>
      <c r="M452" s="8">
        <v>1</v>
      </c>
      <c r="N452" s="12">
        <v>3004381</v>
      </c>
      <c r="O452" s="12" t="s">
        <v>599</v>
      </c>
      <c r="P452" s="12" t="s">
        <v>40</v>
      </c>
      <c r="Q452" s="14">
        <v>0</v>
      </c>
      <c r="R452" s="14">
        <v>0</v>
      </c>
      <c r="S452" s="64">
        <f t="shared" ref="S452:S515" si="12">(R452+Q452)*M452</f>
        <v>0</v>
      </c>
      <c r="T452" s="64" t="s">
        <v>41</v>
      </c>
      <c r="U452" s="33" t="s">
        <v>2235</v>
      </c>
      <c r="V452" s="210" t="s">
        <v>148</v>
      </c>
      <c r="W452" s="221" t="s">
        <v>93</v>
      </c>
      <c r="X452" s="215" t="s">
        <v>58</v>
      </c>
    </row>
    <row r="453" spans="1:24" s="42" customFormat="1" ht="128.25" hidden="1" customHeight="1">
      <c r="A453" s="51" t="s">
        <v>421</v>
      </c>
      <c r="B453" s="8" t="s">
        <v>577</v>
      </c>
      <c r="C453" s="8" t="s">
        <v>577</v>
      </c>
      <c r="D453" s="8" t="s">
        <v>590</v>
      </c>
      <c r="E453" s="8">
        <v>20</v>
      </c>
      <c r="F453" s="102" t="s">
        <v>276</v>
      </c>
      <c r="G453" s="8" t="s">
        <v>45</v>
      </c>
      <c r="H453" s="8" t="s">
        <v>36</v>
      </c>
      <c r="I453" s="8" t="s">
        <v>46</v>
      </c>
      <c r="J453" s="8" t="s">
        <v>591</v>
      </c>
      <c r="K453" s="10"/>
      <c r="L453" s="192"/>
      <c r="M453" s="8">
        <v>1</v>
      </c>
      <c r="N453" s="12">
        <v>1583054</v>
      </c>
      <c r="O453" s="12" t="s">
        <v>600</v>
      </c>
      <c r="P453" s="12" t="s">
        <v>40</v>
      </c>
      <c r="Q453" s="14">
        <v>0</v>
      </c>
      <c r="R453" s="14">
        <v>0</v>
      </c>
      <c r="S453" s="64">
        <f t="shared" si="12"/>
        <v>0</v>
      </c>
      <c r="T453" s="64" t="s">
        <v>41</v>
      </c>
      <c r="U453" s="33" t="s">
        <v>2235</v>
      </c>
      <c r="V453" s="210" t="s">
        <v>148</v>
      </c>
      <c r="W453" s="221" t="s">
        <v>93</v>
      </c>
      <c r="X453" s="215" t="s">
        <v>58</v>
      </c>
    </row>
    <row r="454" spans="1:24" s="42" customFormat="1" ht="128.25" hidden="1" customHeight="1">
      <c r="A454" s="51" t="s">
        <v>421</v>
      </c>
      <c r="B454" s="8" t="s">
        <v>577</v>
      </c>
      <c r="C454" s="8" t="s">
        <v>577</v>
      </c>
      <c r="D454" s="8" t="s">
        <v>590</v>
      </c>
      <c r="E454" s="8">
        <v>20</v>
      </c>
      <c r="F454" s="102" t="s">
        <v>276</v>
      </c>
      <c r="G454" s="8" t="s">
        <v>45</v>
      </c>
      <c r="H454" s="8" t="s">
        <v>36</v>
      </c>
      <c r="I454" s="8" t="s">
        <v>46</v>
      </c>
      <c r="J454" s="8" t="s">
        <v>591</v>
      </c>
      <c r="K454" s="10"/>
      <c r="L454" s="192"/>
      <c r="M454" s="8">
        <v>1</v>
      </c>
      <c r="N454" s="12">
        <v>1493320</v>
      </c>
      <c r="O454" s="12" t="s">
        <v>601</v>
      </c>
      <c r="P454" s="12" t="s">
        <v>598</v>
      </c>
      <c r="Q454" s="14">
        <v>0</v>
      </c>
      <c r="R454" s="14">
        <v>0</v>
      </c>
      <c r="S454" s="64">
        <f t="shared" si="12"/>
        <v>0</v>
      </c>
      <c r="T454" s="64" t="s">
        <v>41</v>
      </c>
      <c r="U454" s="33" t="s">
        <v>2235</v>
      </c>
      <c r="V454" s="210" t="s">
        <v>148</v>
      </c>
      <c r="W454" s="221" t="s">
        <v>93</v>
      </c>
      <c r="X454" s="215" t="s">
        <v>58</v>
      </c>
    </row>
    <row r="455" spans="1:24" s="42" customFormat="1" ht="128.25" hidden="1" customHeight="1">
      <c r="A455" s="51" t="s">
        <v>421</v>
      </c>
      <c r="B455" s="8" t="s">
        <v>577</v>
      </c>
      <c r="C455" s="8" t="s">
        <v>577</v>
      </c>
      <c r="D455" s="8" t="s">
        <v>590</v>
      </c>
      <c r="E455" s="8">
        <v>20</v>
      </c>
      <c r="F455" s="102" t="s">
        <v>276</v>
      </c>
      <c r="G455" s="8" t="s">
        <v>45</v>
      </c>
      <c r="H455" s="8" t="s">
        <v>36</v>
      </c>
      <c r="I455" s="8" t="s">
        <v>46</v>
      </c>
      <c r="J455" s="8" t="s">
        <v>591</v>
      </c>
      <c r="K455" s="10"/>
      <c r="L455" s="192"/>
      <c r="M455" s="8">
        <v>1</v>
      </c>
      <c r="N455" s="12">
        <v>1242351</v>
      </c>
      <c r="O455" s="12" t="s">
        <v>602</v>
      </c>
      <c r="P455" s="12" t="s">
        <v>598</v>
      </c>
      <c r="Q455" s="14">
        <v>0</v>
      </c>
      <c r="R455" s="14">
        <v>0</v>
      </c>
      <c r="S455" s="64">
        <f t="shared" si="12"/>
        <v>0</v>
      </c>
      <c r="T455" s="64" t="s">
        <v>41</v>
      </c>
      <c r="U455" s="33" t="s">
        <v>2235</v>
      </c>
      <c r="V455" s="210" t="s">
        <v>148</v>
      </c>
      <c r="W455" s="221" t="s">
        <v>93</v>
      </c>
      <c r="X455" s="215" t="s">
        <v>58</v>
      </c>
    </row>
    <row r="456" spans="1:24" s="42" customFormat="1" ht="128.25" hidden="1" customHeight="1">
      <c r="A456" s="51" t="s">
        <v>421</v>
      </c>
      <c r="B456" s="8" t="s">
        <v>577</v>
      </c>
      <c r="C456" s="8" t="s">
        <v>577</v>
      </c>
      <c r="D456" s="8" t="s">
        <v>590</v>
      </c>
      <c r="E456" s="8">
        <v>20</v>
      </c>
      <c r="F456" s="102" t="s">
        <v>276</v>
      </c>
      <c r="G456" s="8" t="s">
        <v>45</v>
      </c>
      <c r="H456" s="8" t="s">
        <v>36</v>
      </c>
      <c r="I456" s="8" t="s">
        <v>46</v>
      </c>
      <c r="J456" s="8" t="s">
        <v>591</v>
      </c>
      <c r="K456" s="10"/>
      <c r="L456" s="192"/>
      <c r="M456" s="8">
        <v>1</v>
      </c>
      <c r="N456" s="12">
        <v>1569066</v>
      </c>
      <c r="O456" s="12" t="s">
        <v>603</v>
      </c>
      <c r="P456" s="12" t="s">
        <v>598</v>
      </c>
      <c r="Q456" s="14">
        <v>0</v>
      </c>
      <c r="R456" s="14">
        <v>0</v>
      </c>
      <c r="S456" s="64">
        <f t="shared" si="12"/>
        <v>0</v>
      </c>
      <c r="T456" s="64" t="s">
        <v>41</v>
      </c>
      <c r="U456" s="33" t="s">
        <v>2235</v>
      </c>
      <c r="V456" s="210" t="s">
        <v>148</v>
      </c>
      <c r="W456" s="221" t="s">
        <v>93</v>
      </c>
      <c r="X456" s="215" t="s">
        <v>58</v>
      </c>
    </row>
    <row r="457" spans="1:24" s="42" customFormat="1" ht="128.25" hidden="1" customHeight="1">
      <c r="A457" s="51" t="s">
        <v>421</v>
      </c>
      <c r="B457" s="8" t="s">
        <v>577</v>
      </c>
      <c r="C457" s="8" t="s">
        <v>577</v>
      </c>
      <c r="D457" s="8" t="s">
        <v>590</v>
      </c>
      <c r="E457" s="8">
        <v>20</v>
      </c>
      <c r="F457" s="8" t="s">
        <v>604</v>
      </c>
      <c r="G457" s="8" t="s">
        <v>45</v>
      </c>
      <c r="H457" s="8" t="s">
        <v>36</v>
      </c>
      <c r="I457" s="8" t="s">
        <v>46</v>
      </c>
      <c r="J457" s="8">
        <v>30</v>
      </c>
      <c r="K457" s="10"/>
      <c r="L457" s="192"/>
      <c r="M457" s="8">
        <v>1</v>
      </c>
      <c r="N457" s="12">
        <v>1816331</v>
      </c>
      <c r="O457" s="12" t="s">
        <v>592</v>
      </c>
      <c r="P457" s="12" t="s">
        <v>40</v>
      </c>
      <c r="Q457" s="14">
        <v>0</v>
      </c>
      <c r="R457" s="14">
        <v>0</v>
      </c>
      <c r="S457" s="64">
        <f t="shared" si="12"/>
        <v>0</v>
      </c>
      <c r="T457" s="64" t="s">
        <v>41</v>
      </c>
      <c r="U457" s="33" t="s">
        <v>2235</v>
      </c>
      <c r="V457" s="210" t="s">
        <v>148</v>
      </c>
      <c r="W457" s="221" t="s">
        <v>93</v>
      </c>
      <c r="X457" s="215" t="s">
        <v>58</v>
      </c>
    </row>
    <row r="458" spans="1:24" s="42" customFormat="1" ht="128.25" hidden="1" customHeight="1">
      <c r="A458" s="51" t="s">
        <v>421</v>
      </c>
      <c r="B458" s="8" t="s">
        <v>577</v>
      </c>
      <c r="C458" s="8" t="s">
        <v>577</v>
      </c>
      <c r="D458" s="8" t="s">
        <v>590</v>
      </c>
      <c r="E458" s="8">
        <v>20</v>
      </c>
      <c r="F458" s="8" t="s">
        <v>604</v>
      </c>
      <c r="G458" s="8" t="s">
        <v>45</v>
      </c>
      <c r="H458" s="8" t="s">
        <v>36</v>
      </c>
      <c r="I458" s="8" t="s">
        <v>46</v>
      </c>
      <c r="J458" s="8">
        <v>30</v>
      </c>
      <c r="K458" s="10"/>
      <c r="L458" s="192"/>
      <c r="M458" s="8">
        <v>1</v>
      </c>
      <c r="N458" s="12">
        <v>2089649</v>
      </c>
      <c r="O458" s="12" t="s">
        <v>593</v>
      </c>
      <c r="P458" s="12" t="s">
        <v>40</v>
      </c>
      <c r="Q458" s="14">
        <v>0</v>
      </c>
      <c r="R458" s="14">
        <v>0</v>
      </c>
      <c r="S458" s="64">
        <f t="shared" si="12"/>
        <v>0</v>
      </c>
      <c r="T458" s="64" t="s">
        <v>41</v>
      </c>
      <c r="U458" s="33" t="s">
        <v>2235</v>
      </c>
      <c r="V458" s="210" t="s">
        <v>148</v>
      </c>
      <c r="W458" s="221" t="s">
        <v>93</v>
      </c>
      <c r="X458" s="215" t="s">
        <v>58</v>
      </c>
    </row>
    <row r="459" spans="1:24" s="42" customFormat="1" ht="128.25" hidden="1" customHeight="1">
      <c r="A459" s="51" t="s">
        <v>421</v>
      </c>
      <c r="B459" s="8" t="s">
        <v>577</v>
      </c>
      <c r="C459" s="8" t="s">
        <v>577</v>
      </c>
      <c r="D459" s="8" t="s">
        <v>590</v>
      </c>
      <c r="E459" s="8">
        <v>20</v>
      </c>
      <c r="F459" s="8" t="s">
        <v>604</v>
      </c>
      <c r="G459" s="8" t="s">
        <v>45</v>
      </c>
      <c r="H459" s="8" t="s">
        <v>36</v>
      </c>
      <c r="I459" s="8" t="s">
        <v>46</v>
      </c>
      <c r="J459" s="8">
        <v>30</v>
      </c>
      <c r="K459" s="10"/>
      <c r="L459" s="192"/>
      <c r="M459" s="8">
        <v>1</v>
      </c>
      <c r="N459" s="12">
        <v>1579514</v>
      </c>
      <c r="O459" s="12" t="s">
        <v>594</v>
      </c>
      <c r="P459" s="12" t="s">
        <v>40</v>
      </c>
      <c r="Q459" s="14">
        <v>0</v>
      </c>
      <c r="R459" s="14">
        <v>0</v>
      </c>
      <c r="S459" s="64">
        <f t="shared" si="12"/>
        <v>0</v>
      </c>
      <c r="T459" s="64" t="s">
        <v>41</v>
      </c>
      <c r="U459" s="33" t="s">
        <v>2235</v>
      </c>
      <c r="V459" s="210" t="s">
        <v>148</v>
      </c>
      <c r="W459" s="221" t="s">
        <v>93</v>
      </c>
      <c r="X459" s="215" t="s">
        <v>58</v>
      </c>
    </row>
    <row r="460" spans="1:24" s="42" customFormat="1" ht="128.25" hidden="1" customHeight="1">
      <c r="A460" s="51" t="s">
        <v>421</v>
      </c>
      <c r="B460" s="8" t="s">
        <v>577</v>
      </c>
      <c r="C460" s="8" t="s">
        <v>577</v>
      </c>
      <c r="D460" s="8" t="s">
        <v>590</v>
      </c>
      <c r="E460" s="8">
        <v>20</v>
      </c>
      <c r="F460" s="8" t="s">
        <v>604</v>
      </c>
      <c r="G460" s="8" t="s">
        <v>45</v>
      </c>
      <c r="H460" s="8" t="s">
        <v>36</v>
      </c>
      <c r="I460" s="8" t="s">
        <v>46</v>
      </c>
      <c r="J460" s="8">
        <v>30</v>
      </c>
      <c r="K460" s="10"/>
      <c r="L460" s="192"/>
      <c r="M460" s="8">
        <v>1</v>
      </c>
      <c r="N460" s="12">
        <v>1531703</v>
      </c>
      <c r="O460" s="12" t="s">
        <v>595</v>
      </c>
      <c r="P460" s="12" t="s">
        <v>596</v>
      </c>
      <c r="Q460" s="14">
        <v>0</v>
      </c>
      <c r="R460" s="14">
        <v>0</v>
      </c>
      <c r="S460" s="64">
        <f t="shared" si="12"/>
        <v>0</v>
      </c>
      <c r="T460" s="64" t="s">
        <v>41</v>
      </c>
      <c r="U460" s="33" t="s">
        <v>2235</v>
      </c>
      <c r="V460" s="210" t="s">
        <v>148</v>
      </c>
      <c r="W460" s="221" t="s">
        <v>93</v>
      </c>
      <c r="X460" s="215" t="s">
        <v>58</v>
      </c>
    </row>
    <row r="461" spans="1:24" s="42" customFormat="1" ht="128.25" hidden="1" customHeight="1">
      <c r="A461" s="51" t="s">
        <v>421</v>
      </c>
      <c r="B461" s="8" t="s">
        <v>577</v>
      </c>
      <c r="C461" s="8" t="s">
        <v>577</v>
      </c>
      <c r="D461" s="8" t="s">
        <v>590</v>
      </c>
      <c r="E461" s="8">
        <v>20</v>
      </c>
      <c r="F461" s="8" t="s">
        <v>604</v>
      </c>
      <c r="G461" s="8" t="s">
        <v>45</v>
      </c>
      <c r="H461" s="8" t="s">
        <v>36</v>
      </c>
      <c r="I461" s="8" t="s">
        <v>46</v>
      </c>
      <c r="J461" s="8">
        <v>30</v>
      </c>
      <c r="K461" s="10"/>
      <c r="L461" s="192"/>
      <c r="M461" s="8">
        <v>1</v>
      </c>
      <c r="N461" s="12">
        <v>1491556</v>
      </c>
      <c r="O461" s="12" t="s">
        <v>597</v>
      </c>
      <c r="P461" s="12" t="s">
        <v>598</v>
      </c>
      <c r="Q461" s="14">
        <v>0</v>
      </c>
      <c r="R461" s="14">
        <v>0</v>
      </c>
      <c r="S461" s="64">
        <f t="shared" si="12"/>
        <v>0</v>
      </c>
      <c r="T461" s="64" t="s">
        <v>41</v>
      </c>
      <c r="U461" s="33" t="s">
        <v>2235</v>
      </c>
      <c r="V461" s="210" t="s">
        <v>148</v>
      </c>
      <c r="W461" s="221" t="s">
        <v>93</v>
      </c>
      <c r="X461" s="215" t="s">
        <v>58</v>
      </c>
    </row>
    <row r="462" spans="1:24" s="42" customFormat="1" ht="128.25" hidden="1" customHeight="1">
      <c r="A462" s="51" t="s">
        <v>421</v>
      </c>
      <c r="B462" s="8" t="s">
        <v>577</v>
      </c>
      <c r="C462" s="8" t="s">
        <v>577</v>
      </c>
      <c r="D462" s="8" t="s">
        <v>590</v>
      </c>
      <c r="E462" s="8">
        <v>20</v>
      </c>
      <c r="F462" s="8" t="s">
        <v>604</v>
      </c>
      <c r="G462" s="8" t="s">
        <v>45</v>
      </c>
      <c r="H462" s="8" t="s">
        <v>36</v>
      </c>
      <c r="I462" s="8" t="s">
        <v>46</v>
      </c>
      <c r="J462" s="8">
        <v>30</v>
      </c>
      <c r="K462" s="10"/>
      <c r="L462" s="192"/>
      <c r="M462" s="8">
        <v>1</v>
      </c>
      <c r="N462" s="12">
        <v>3004381</v>
      </c>
      <c r="O462" s="12" t="s">
        <v>599</v>
      </c>
      <c r="P462" s="12" t="s">
        <v>40</v>
      </c>
      <c r="Q462" s="14">
        <v>0</v>
      </c>
      <c r="R462" s="14">
        <v>0</v>
      </c>
      <c r="S462" s="64">
        <f t="shared" si="12"/>
        <v>0</v>
      </c>
      <c r="T462" s="64" t="s">
        <v>41</v>
      </c>
      <c r="U462" s="33" t="s">
        <v>2235</v>
      </c>
      <c r="V462" s="210" t="s">
        <v>148</v>
      </c>
      <c r="W462" s="221" t="s">
        <v>93</v>
      </c>
      <c r="X462" s="215" t="s">
        <v>58</v>
      </c>
    </row>
    <row r="463" spans="1:24" s="42" customFormat="1" ht="128.25" hidden="1" customHeight="1">
      <c r="A463" s="51" t="s">
        <v>421</v>
      </c>
      <c r="B463" s="8" t="s">
        <v>577</v>
      </c>
      <c r="C463" s="8" t="s">
        <v>577</v>
      </c>
      <c r="D463" s="8" t="s">
        <v>590</v>
      </c>
      <c r="E463" s="8">
        <v>20</v>
      </c>
      <c r="F463" s="8" t="s">
        <v>604</v>
      </c>
      <c r="G463" s="8" t="s">
        <v>45</v>
      </c>
      <c r="H463" s="8" t="s">
        <v>36</v>
      </c>
      <c r="I463" s="8" t="s">
        <v>46</v>
      </c>
      <c r="J463" s="8">
        <v>30</v>
      </c>
      <c r="K463" s="10"/>
      <c r="L463" s="192"/>
      <c r="M463" s="8">
        <v>1</v>
      </c>
      <c r="N463" s="12">
        <v>1583054</v>
      </c>
      <c r="O463" s="12" t="s">
        <v>600</v>
      </c>
      <c r="P463" s="12" t="s">
        <v>40</v>
      </c>
      <c r="Q463" s="14">
        <v>0</v>
      </c>
      <c r="R463" s="14">
        <v>0</v>
      </c>
      <c r="S463" s="64">
        <f t="shared" si="12"/>
        <v>0</v>
      </c>
      <c r="T463" s="64" t="s">
        <v>41</v>
      </c>
      <c r="U463" s="33" t="s">
        <v>2235</v>
      </c>
      <c r="V463" s="210" t="s">
        <v>148</v>
      </c>
      <c r="W463" s="221" t="s">
        <v>93</v>
      </c>
      <c r="X463" s="215" t="s">
        <v>58</v>
      </c>
    </row>
    <row r="464" spans="1:24" s="42" customFormat="1" ht="128.25" hidden="1" customHeight="1">
      <c r="A464" s="51" t="s">
        <v>421</v>
      </c>
      <c r="B464" s="8" t="s">
        <v>577</v>
      </c>
      <c r="C464" s="8" t="s">
        <v>577</v>
      </c>
      <c r="D464" s="8" t="s">
        <v>590</v>
      </c>
      <c r="E464" s="8">
        <v>20</v>
      </c>
      <c r="F464" s="8" t="s">
        <v>604</v>
      </c>
      <c r="G464" s="8" t="s">
        <v>45</v>
      </c>
      <c r="H464" s="8" t="s">
        <v>36</v>
      </c>
      <c r="I464" s="8" t="s">
        <v>46</v>
      </c>
      <c r="J464" s="8">
        <v>30</v>
      </c>
      <c r="K464" s="10"/>
      <c r="L464" s="192"/>
      <c r="M464" s="8">
        <v>1</v>
      </c>
      <c r="N464" s="12">
        <v>1493320</v>
      </c>
      <c r="O464" s="12" t="s">
        <v>601</v>
      </c>
      <c r="P464" s="12" t="s">
        <v>598</v>
      </c>
      <c r="Q464" s="14">
        <v>0</v>
      </c>
      <c r="R464" s="14">
        <v>0</v>
      </c>
      <c r="S464" s="64">
        <f t="shared" si="12"/>
        <v>0</v>
      </c>
      <c r="T464" s="64" t="s">
        <v>41</v>
      </c>
      <c r="U464" s="33" t="s">
        <v>2235</v>
      </c>
      <c r="V464" s="210" t="s">
        <v>148</v>
      </c>
      <c r="W464" s="221" t="s">
        <v>93</v>
      </c>
      <c r="X464" s="215" t="s">
        <v>58</v>
      </c>
    </row>
    <row r="465" spans="1:24" s="42" customFormat="1" ht="128.25" hidden="1" customHeight="1">
      <c r="A465" s="51" t="s">
        <v>421</v>
      </c>
      <c r="B465" s="8" t="s">
        <v>577</v>
      </c>
      <c r="C465" s="8" t="s">
        <v>577</v>
      </c>
      <c r="D465" s="8" t="s">
        <v>590</v>
      </c>
      <c r="E465" s="8">
        <v>20</v>
      </c>
      <c r="F465" s="8" t="s">
        <v>604</v>
      </c>
      <c r="G465" s="8" t="s">
        <v>45</v>
      </c>
      <c r="H465" s="8" t="s">
        <v>36</v>
      </c>
      <c r="I465" s="8" t="s">
        <v>46</v>
      </c>
      <c r="J465" s="8">
        <v>30</v>
      </c>
      <c r="K465" s="10"/>
      <c r="L465" s="192"/>
      <c r="M465" s="8">
        <v>1</v>
      </c>
      <c r="N465" s="12">
        <v>1242351</v>
      </c>
      <c r="O465" s="12" t="s">
        <v>602</v>
      </c>
      <c r="P465" s="12" t="s">
        <v>598</v>
      </c>
      <c r="Q465" s="14">
        <v>0</v>
      </c>
      <c r="R465" s="14">
        <v>0</v>
      </c>
      <c r="S465" s="64">
        <f t="shared" si="12"/>
        <v>0</v>
      </c>
      <c r="T465" s="64" t="s">
        <v>41</v>
      </c>
      <c r="U465" s="33" t="s">
        <v>2235</v>
      </c>
      <c r="V465" s="210" t="s">
        <v>148</v>
      </c>
      <c r="W465" s="221" t="s">
        <v>93</v>
      </c>
      <c r="X465" s="215" t="s">
        <v>58</v>
      </c>
    </row>
    <row r="466" spans="1:24" s="42" customFormat="1" ht="128.25" hidden="1" customHeight="1">
      <c r="A466" s="51" t="s">
        <v>421</v>
      </c>
      <c r="B466" s="8" t="s">
        <v>577</v>
      </c>
      <c r="C466" s="8" t="s">
        <v>577</v>
      </c>
      <c r="D466" s="8" t="s">
        <v>590</v>
      </c>
      <c r="E466" s="8">
        <v>20</v>
      </c>
      <c r="F466" s="8" t="s">
        <v>604</v>
      </c>
      <c r="G466" s="8" t="s">
        <v>45</v>
      </c>
      <c r="H466" s="8" t="s">
        <v>36</v>
      </c>
      <c r="I466" s="8" t="s">
        <v>46</v>
      </c>
      <c r="J466" s="8">
        <v>30</v>
      </c>
      <c r="K466" s="10"/>
      <c r="L466" s="192"/>
      <c r="M466" s="8">
        <v>1</v>
      </c>
      <c r="N466" s="12">
        <v>1569066</v>
      </c>
      <c r="O466" s="12" t="s">
        <v>603</v>
      </c>
      <c r="P466" s="12" t="s">
        <v>598</v>
      </c>
      <c r="Q466" s="14">
        <v>0</v>
      </c>
      <c r="R466" s="14">
        <v>0</v>
      </c>
      <c r="S466" s="64">
        <f t="shared" si="12"/>
        <v>0</v>
      </c>
      <c r="T466" s="64" t="s">
        <v>41</v>
      </c>
      <c r="U466" s="33" t="s">
        <v>2235</v>
      </c>
      <c r="V466" s="210" t="s">
        <v>148</v>
      </c>
      <c r="W466" s="221" t="s">
        <v>93</v>
      </c>
      <c r="X466" s="215" t="s">
        <v>58</v>
      </c>
    </row>
    <row r="467" spans="1:24" ht="128.25" hidden="1" customHeight="1">
      <c r="A467" s="54" t="s">
        <v>421</v>
      </c>
      <c r="B467" s="19" t="s">
        <v>577</v>
      </c>
      <c r="C467" s="19" t="s">
        <v>577</v>
      </c>
      <c r="D467" s="19" t="s">
        <v>605</v>
      </c>
      <c r="E467" s="19">
        <v>20</v>
      </c>
      <c r="F467" s="19" t="s">
        <v>606</v>
      </c>
      <c r="G467" s="19" t="s">
        <v>35</v>
      </c>
      <c r="H467" s="19" t="s">
        <v>310</v>
      </c>
      <c r="I467" s="19" t="s">
        <v>37</v>
      </c>
      <c r="J467" s="19" t="s">
        <v>580</v>
      </c>
      <c r="K467" s="10">
        <v>44105</v>
      </c>
      <c r="L467" s="192"/>
      <c r="M467" s="19">
        <v>1</v>
      </c>
      <c r="N467" s="37">
        <v>1531703</v>
      </c>
      <c r="O467" s="37" t="s">
        <v>595</v>
      </c>
      <c r="P467" s="37" t="s">
        <v>596</v>
      </c>
      <c r="Q467" s="20">
        <v>3950</v>
      </c>
      <c r="R467" s="20">
        <v>9700</v>
      </c>
      <c r="S467" s="60">
        <f t="shared" si="12"/>
        <v>13650</v>
      </c>
      <c r="T467" s="60" t="s">
        <v>41</v>
      </c>
      <c r="U467" s="19"/>
      <c r="V467" s="216" t="s">
        <v>56</v>
      </c>
      <c r="W467" s="262" t="s">
        <v>57</v>
      </c>
      <c r="X467" s="217"/>
    </row>
    <row r="468" spans="1:24" ht="128.25" hidden="1" customHeight="1">
      <c r="A468" s="54" t="s">
        <v>421</v>
      </c>
      <c r="B468" s="19" t="s">
        <v>577</v>
      </c>
      <c r="C468" s="19" t="s">
        <v>577</v>
      </c>
      <c r="D468" s="19" t="s">
        <v>605</v>
      </c>
      <c r="E468" s="19">
        <v>20</v>
      </c>
      <c r="F468" s="19" t="s">
        <v>606</v>
      </c>
      <c r="G468" s="19" t="s">
        <v>35</v>
      </c>
      <c r="H468" s="19" t="s">
        <v>310</v>
      </c>
      <c r="I468" s="19" t="s">
        <v>37</v>
      </c>
      <c r="J468" s="19" t="s">
        <v>580</v>
      </c>
      <c r="K468" s="10">
        <v>44105</v>
      </c>
      <c r="L468" s="192"/>
      <c r="M468" s="19">
        <v>2</v>
      </c>
      <c r="N468" s="38"/>
      <c r="O468" s="38"/>
      <c r="P468" s="38"/>
      <c r="Q468" s="20">
        <v>3950</v>
      </c>
      <c r="R468" s="20">
        <v>9700</v>
      </c>
      <c r="S468" s="60">
        <f t="shared" si="12"/>
        <v>27300</v>
      </c>
      <c r="T468" s="60" t="s">
        <v>41</v>
      </c>
      <c r="U468" s="19"/>
      <c r="V468" s="216" t="s">
        <v>56</v>
      </c>
      <c r="W468" s="262" t="s">
        <v>57</v>
      </c>
      <c r="X468" s="217"/>
    </row>
    <row r="469" spans="1:24" ht="128.25" hidden="1" customHeight="1">
      <c r="A469" s="54" t="s">
        <v>421</v>
      </c>
      <c r="B469" s="19" t="s">
        <v>577</v>
      </c>
      <c r="C469" s="19" t="s">
        <v>577</v>
      </c>
      <c r="D469" s="19" t="s">
        <v>607</v>
      </c>
      <c r="E469" s="19">
        <v>20</v>
      </c>
      <c r="F469" s="19" t="s">
        <v>608</v>
      </c>
      <c r="G469" s="19" t="s">
        <v>145</v>
      </c>
      <c r="H469" s="19" t="s">
        <v>609</v>
      </c>
      <c r="I469" s="19" t="s">
        <v>46</v>
      </c>
      <c r="J469" s="19">
        <v>120</v>
      </c>
      <c r="K469" s="10">
        <v>44044</v>
      </c>
      <c r="L469" s="192" t="s">
        <v>610</v>
      </c>
      <c r="M469" s="19">
        <v>1</v>
      </c>
      <c r="N469" s="19">
        <v>1491477</v>
      </c>
      <c r="O469" s="37" t="s">
        <v>587</v>
      </c>
      <c r="P469" s="37" t="s">
        <v>611</v>
      </c>
      <c r="Q469" s="20">
        <v>0</v>
      </c>
      <c r="R469" s="20">
        <v>0</v>
      </c>
      <c r="S469" s="20">
        <f t="shared" si="12"/>
        <v>0</v>
      </c>
      <c r="T469" s="19" t="s">
        <v>145</v>
      </c>
      <c r="U469" s="19"/>
      <c r="V469" s="131" t="s">
        <v>48</v>
      </c>
      <c r="W469" s="262" t="s">
        <v>188</v>
      </c>
      <c r="X469" s="217"/>
    </row>
    <row r="470" spans="1:24" ht="128.25" hidden="1" customHeight="1">
      <c r="A470" s="54" t="s">
        <v>421</v>
      </c>
      <c r="B470" s="19" t="s">
        <v>577</v>
      </c>
      <c r="C470" s="19" t="s">
        <v>577</v>
      </c>
      <c r="D470" s="19" t="s">
        <v>612</v>
      </c>
      <c r="E470" s="19">
        <v>12</v>
      </c>
      <c r="F470" s="19" t="s">
        <v>608</v>
      </c>
      <c r="G470" s="19" t="s">
        <v>145</v>
      </c>
      <c r="H470" s="8" t="s">
        <v>36</v>
      </c>
      <c r="I470" s="19" t="s">
        <v>46</v>
      </c>
      <c r="J470" s="19">
        <v>120</v>
      </c>
      <c r="K470" s="10">
        <v>44075</v>
      </c>
      <c r="L470" s="192" t="s">
        <v>610</v>
      </c>
      <c r="M470" s="19">
        <v>1</v>
      </c>
      <c r="N470" s="19">
        <v>1300882</v>
      </c>
      <c r="O470" s="37" t="s">
        <v>613</v>
      </c>
      <c r="P470" s="37" t="s">
        <v>582</v>
      </c>
      <c r="Q470" s="20">
        <v>0</v>
      </c>
      <c r="R470" s="20">
        <v>0</v>
      </c>
      <c r="S470" s="20">
        <f t="shared" si="12"/>
        <v>0</v>
      </c>
      <c r="T470" s="19" t="s">
        <v>145</v>
      </c>
      <c r="U470" s="19"/>
      <c r="V470" s="131" t="s">
        <v>148</v>
      </c>
      <c r="W470" s="262" t="s">
        <v>149</v>
      </c>
      <c r="X470" s="217"/>
    </row>
    <row r="471" spans="1:24" ht="128.25" hidden="1" customHeight="1">
      <c r="A471" s="54" t="s">
        <v>421</v>
      </c>
      <c r="B471" s="19" t="s">
        <v>577</v>
      </c>
      <c r="C471" s="19" t="s">
        <v>577</v>
      </c>
      <c r="D471" s="19" t="s">
        <v>614</v>
      </c>
      <c r="E471" s="19">
        <v>12</v>
      </c>
      <c r="F471" s="19" t="s">
        <v>608</v>
      </c>
      <c r="G471" s="19" t="s">
        <v>145</v>
      </c>
      <c r="H471" s="19" t="s">
        <v>609</v>
      </c>
      <c r="I471" s="19" t="s">
        <v>37</v>
      </c>
      <c r="J471" s="19">
        <v>372</v>
      </c>
      <c r="K471" s="10" t="s">
        <v>615</v>
      </c>
      <c r="L471" s="192" t="s">
        <v>385</v>
      </c>
      <c r="M471" s="19">
        <v>1</v>
      </c>
      <c r="N471" s="19">
        <v>1491054</v>
      </c>
      <c r="O471" s="37" t="s">
        <v>616</v>
      </c>
      <c r="P471" s="37" t="s">
        <v>596</v>
      </c>
      <c r="Q471" s="20">
        <v>0</v>
      </c>
      <c r="R471" s="20">
        <v>0</v>
      </c>
      <c r="S471" s="20">
        <f t="shared" si="12"/>
        <v>0</v>
      </c>
      <c r="T471" s="19" t="s">
        <v>145</v>
      </c>
      <c r="U471" s="19"/>
      <c r="V471" s="131" t="s">
        <v>148</v>
      </c>
      <c r="W471" s="262" t="s">
        <v>149</v>
      </c>
      <c r="X471" s="217"/>
    </row>
    <row r="472" spans="1:24" ht="114" hidden="1" customHeight="1">
      <c r="A472" s="19" t="s">
        <v>30</v>
      </c>
      <c r="B472" s="19" t="s">
        <v>51</v>
      </c>
      <c r="C472" s="19" t="s">
        <v>51</v>
      </c>
      <c r="D472" s="19" t="s">
        <v>89</v>
      </c>
      <c r="E472" s="19">
        <v>12</v>
      </c>
      <c r="F472" s="19" t="s">
        <v>90</v>
      </c>
      <c r="G472" s="19" t="s">
        <v>45</v>
      </c>
      <c r="H472" s="8" t="s">
        <v>36</v>
      </c>
      <c r="I472" s="19" t="s">
        <v>91</v>
      </c>
      <c r="J472" s="19">
        <v>21</v>
      </c>
      <c r="K472" s="10">
        <v>2020</v>
      </c>
      <c r="L472" s="192"/>
      <c r="M472" s="37">
        <v>4</v>
      </c>
      <c r="N472" s="37" t="s">
        <v>54</v>
      </c>
      <c r="O472" s="37" t="s">
        <v>54</v>
      </c>
      <c r="P472" s="37" t="s">
        <v>62</v>
      </c>
      <c r="Q472" s="20">
        <v>0</v>
      </c>
      <c r="R472" s="20">
        <v>0</v>
      </c>
      <c r="S472" s="20">
        <f t="shared" si="12"/>
        <v>0</v>
      </c>
      <c r="T472" s="19" t="s">
        <v>41</v>
      </c>
      <c r="U472" s="15" t="s">
        <v>2267</v>
      </c>
      <c r="V472" s="131" t="s">
        <v>92</v>
      </c>
      <c r="W472" s="131" t="s">
        <v>93</v>
      </c>
      <c r="X472" s="215" t="s">
        <v>50</v>
      </c>
    </row>
    <row r="473" spans="1:24" ht="85.5" hidden="1" customHeight="1">
      <c r="A473" s="19" t="s">
        <v>30</v>
      </c>
      <c r="B473" s="19" t="s">
        <v>284</v>
      </c>
      <c r="C473" s="19" t="s">
        <v>284</v>
      </c>
      <c r="D473" s="19" t="s">
        <v>285</v>
      </c>
      <c r="E473" s="19">
        <v>15</v>
      </c>
      <c r="F473" s="19" t="s">
        <v>286</v>
      </c>
      <c r="G473" s="19" t="s">
        <v>45</v>
      </c>
      <c r="H473" s="19" t="s">
        <v>287</v>
      </c>
      <c r="I473" s="19" t="s">
        <v>37</v>
      </c>
      <c r="J473" s="19">
        <v>3</v>
      </c>
      <c r="K473" s="10" t="s">
        <v>288</v>
      </c>
      <c r="L473" s="192"/>
      <c r="M473" s="37">
        <v>60</v>
      </c>
      <c r="N473" s="19" t="s">
        <v>289</v>
      </c>
      <c r="O473" s="19" t="s">
        <v>290</v>
      </c>
      <c r="P473" s="20" t="s">
        <v>291</v>
      </c>
      <c r="Q473" s="20">
        <v>0</v>
      </c>
      <c r="R473" s="20">
        <v>0</v>
      </c>
      <c r="S473" s="20">
        <f t="shared" si="12"/>
        <v>0</v>
      </c>
      <c r="T473" s="19" t="s">
        <v>41</v>
      </c>
      <c r="U473" s="15" t="s">
        <v>2268</v>
      </c>
      <c r="V473" s="216" t="s">
        <v>230</v>
      </c>
      <c r="W473" s="216" t="s">
        <v>231</v>
      </c>
      <c r="X473" s="215" t="s">
        <v>78</v>
      </c>
    </row>
    <row r="474" spans="1:24" ht="171" hidden="1" customHeight="1">
      <c r="A474" s="19" t="s">
        <v>30</v>
      </c>
      <c r="B474" s="19" t="s">
        <v>284</v>
      </c>
      <c r="C474" s="19" t="s">
        <v>284</v>
      </c>
      <c r="D474" s="19" t="s">
        <v>285</v>
      </c>
      <c r="E474" s="19">
        <v>15</v>
      </c>
      <c r="F474" s="19" t="s">
        <v>292</v>
      </c>
      <c r="G474" s="19" t="s">
        <v>45</v>
      </c>
      <c r="H474" s="19" t="s">
        <v>287</v>
      </c>
      <c r="I474" s="19" t="s">
        <v>37</v>
      </c>
      <c r="J474" s="19">
        <v>3</v>
      </c>
      <c r="K474" s="10" t="s">
        <v>293</v>
      </c>
      <c r="L474" s="192"/>
      <c r="M474" s="37">
        <v>60</v>
      </c>
      <c r="N474" s="19" t="s">
        <v>289</v>
      </c>
      <c r="O474" s="19" t="s">
        <v>290</v>
      </c>
      <c r="P474" s="20" t="s">
        <v>291</v>
      </c>
      <c r="Q474" s="20">
        <v>0</v>
      </c>
      <c r="R474" s="20">
        <v>0</v>
      </c>
      <c r="S474" s="20">
        <f t="shared" si="12"/>
        <v>0</v>
      </c>
      <c r="T474" s="19" t="s">
        <v>41</v>
      </c>
      <c r="U474" s="15" t="s">
        <v>2269</v>
      </c>
      <c r="V474" s="216" t="s">
        <v>230</v>
      </c>
      <c r="W474" s="216" t="s">
        <v>231</v>
      </c>
      <c r="X474" s="215" t="s">
        <v>78</v>
      </c>
    </row>
    <row r="475" spans="1:24" ht="156.75" hidden="1" customHeight="1">
      <c r="A475" s="19" t="s">
        <v>30</v>
      </c>
      <c r="B475" s="19" t="s">
        <v>284</v>
      </c>
      <c r="C475" s="19" t="s">
        <v>284</v>
      </c>
      <c r="D475" s="19" t="s">
        <v>285</v>
      </c>
      <c r="E475" s="19">
        <v>15</v>
      </c>
      <c r="F475" s="19" t="s">
        <v>294</v>
      </c>
      <c r="G475" s="19" t="s">
        <v>45</v>
      </c>
      <c r="H475" s="19" t="s">
        <v>287</v>
      </c>
      <c r="I475" s="19" t="s">
        <v>37</v>
      </c>
      <c r="J475" s="19">
        <v>3</v>
      </c>
      <c r="K475" s="10" t="s">
        <v>295</v>
      </c>
      <c r="L475" s="192"/>
      <c r="M475" s="37">
        <v>60</v>
      </c>
      <c r="N475" s="19" t="s">
        <v>289</v>
      </c>
      <c r="O475" s="19" t="s">
        <v>290</v>
      </c>
      <c r="P475" s="20" t="s">
        <v>291</v>
      </c>
      <c r="Q475" s="20">
        <v>0</v>
      </c>
      <c r="R475" s="20">
        <v>0</v>
      </c>
      <c r="S475" s="20">
        <f t="shared" si="12"/>
        <v>0</v>
      </c>
      <c r="T475" s="19" t="s">
        <v>41</v>
      </c>
      <c r="U475" s="15" t="s">
        <v>2269</v>
      </c>
      <c r="V475" s="216" t="s">
        <v>230</v>
      </c>
      <c r="W475" s="216" t="s">
        <v>231</v>
      </c>
      <c r="X475" s="215" t="s">
        <v>78</v>
      </c>
    </row>
    <row r="476" spans="1:24" ht="114" hidden="1" customHeight="1">
      <c r="A476" s="19" t="s">
        <v>30</v>
      </c>
      <c r="B476" s="19" t="s">
        <v>284</v>
      </c>
      <c r="C476" s="19" t="s">
        <v>284</v>
      </c>
      <c r="D476" s="19" t="s">
        <v>296</v>
      </c>
      <c r="E476" s="19">
        <v>15</v>
      </c>
      <c r="F476" s="19" t="s">
        <v>294</v>
      </c>
      <c r="G476" s="19" t="s">
        <v>45</v>
      </c>
      <c r="H476" s="19" t="s">
        <v>287</v>
      </c>
      <c r="I476" s="19" t="s">
        <v>37</v>
      </c>
      <c r="J476" s="19">
        <v>3</v>
      </c>
      <c r="K476" s="10" t="s">
        <v>297</v>
      </c>
      <c r="L476" s="192"/>
      <c r="M476" s="37">
        <v>30</v>
      </c>
      <c r="N476" s="19" t="s">
        <v>289</v>
      </c>
      <c r="O476" s="19" t="s">
        <v>298</v>
      </c>
      <c r="P476" s="20" t="s">
        <v>291</v>
      </c>
      <c r="Q476" s="20">
        <v>0</v>
      </c>
      <c r="R476" s="20">
        <v>0</v>
      </c>
      <c r="S476" s="20">
        <f t="shared" si="12"/>
        <v>0</v>
      </c>
      <c r="T476" s="19" t="s">
        <v>41</v>
      </c>
      <c r="U476" s="15" t="s">
        <v>2269</v>
      </c>
      <c r="V476" s="216" t="s">
        <v>230</v>
      </c>
      <c r="W476" s="216" t="s">
        <v>231</v>
      </c>
      <c r="X476" s="215" t="s">
        <v>78</v>
      </c>
    </row>
    <row r="477" spans="1:24" ht="156.75" hidden="1" customHeight="1">
      <c r="A477" s="19" t="s">
        <v>30</v>
      </c>
      <c r="B477" s="19" t="s">
        <v>284</v>
      </c>
      <c r="C477" s="19" t="s">
        <v>284</v>
      </c>
      <c r="D477" s="19" t="s">
        <v>285</v>
      </c>
      <c r="E477" s="19">
        <v>15</v>
      </c>
      <c r="F477" s="19" t="s">
        <v>294</v>
      </c>
      <c r="G477" s="19" t="s">
        <v>45</v>
      </c>
      <c r="H477" s="19" t="s">
        <v>287</v>
      </c>
      <c r="I477" s="19" t="s">
        <v>37</v>
      </c>
      <c r="J477" s="19">
        <v>3</v>
      </c>
      <c r="K477" s="10" t="s">
        <v>297</v>
      </c>
      <c r="L477" s="192"/>
      <c r="M477" s="37">
        <v>30</v>
      </c>
      <c r="N477" s="19" t="s">
        <v>289</v>
      </c>
      <c r="O477" s="19" t="s">
        <v>299</v>
      </c>
      <c r="P477" s="20" t="s">
        <v>291</v>
      </c>
      <c r="Q477" s="20">
        <v>0</v>
      </c>
      <c r="R477" s="20">
        <v>0</v>
      </c>
      <c r="S477" s="20">
        <f t="shared" si="12"/>
        <v>0</v>
      </c>
      <c r="T477" s="19" t="s">
        <v>41</v>
      </c>
      <c r="U477" s="15" t="s">
        <v>2268</v>
      </c>
      <c r="V477" s="216" t="s">
        <v>230</v>
      </c>
      <c r="W477" s="216" t="s">
        <v>231</v>
      </c>
      <c r="X477" s="215" t="s">
        <v>78</v>
      </c>
    </row>
    <row r="478" spans="1:24" ht="114" hidden="1" customHeight="1">
      <c r="A478" s="19" t="s">
        <v>30</v>
      </c>
      <c r="B478" s="19" t="s">
        <v>284</v>
      </c>
      <c r="C478" s="19" t="s">
        <v>284</v>
      </c>
      <c r="D478" s="19" t="s">
        <v>296</v>
      </c>
      <c r="E478" s="19">
        <v>15</v>
      </c>
      <c r="F478" s="19" t="s">
        <v>294</v>
      </c>
      <c r="G478" s="19" t="s">
        <v>45</v>
      </c>
      <c r="H478" s="19" t="s">
        <v>287</v>
      </c>
      <c r="I478" s="19" t="s">
        <v>37</v>
      </c>
      <c r="J478" s="19">
        <v>3</v>
      </c>
      <c r="K478" s="10" t="s">
        <v>300</v>
      </c>
      <c r="L478" s="192"/>
      <c r="M478" s="37">
        <v>30</v>
      </c>
      <c r="N478" s="19" t="s">
        <v>289</v>
      </c>
      <c r="O478" s="19" t="s">
        <v>301</v>
      </c>
      <c r="P478" s="20" t="s">
        <v>291</v>
      </c>
      <c r="Q478" s="20">
        <v>0</v>
      </c>
      <c r="R478" s="20">
        <v>0</v>
      </c>
      <c r="S478" s="20">
        <f t="shared" si="12"/>
        <v>0</v>
      </c>
      <c r="T478" s="19" t="s">
        <v>41</v>
      </c>
      <c r="U478" s="15" t="s">
        <v>2269</v>
      </c>
      <c r="V478" s="216" t="s">
        <v>230</v>
      </c>
      <c r="W478" s="216" t="s">
        <v>231</v>
      </c>
      <c r="X478" s="215" t="s">
        <v>78</v>
      </c>
    </row>
    <row r="479" spans="1:24" ht="156.75" hidden="1" customHeight="1">
      <c r="A479" s="19" t="s">
        <v>30</v>
      </c>
      <c r="B479" s="19" t="s">
        <v>284</v>
      </c>
      <c r="C479" s="19" t="s">
        <v>284</v>
      </c>
      <c r="D479" s="19" t="s">
        <v>285</v>
      </c>
      <c r="E479" s="19">
        <v>15</v>
      </c>
      <c r="F479" s="19" t="s">
        <v>294</v>
      </c>
      <c r="G479" s="19" t="s">
        <v>45</v>
      </c>
      <c r="H479" s="19" t="s">
        <v>287</v>
      </c>
      <c r="I479" s="19" t="s">
        <v>37</v>
      </c>
      <c r="J479" s="19">
        <v>3</v>
      </c>
      <c r="K479" s="10" t="s">
        <v>300</v>
      </c>
      <c r="L479" s="192"/>
      <c r="M479" s="37">
        <v>30</v>
      </c>
      <c r="N479" s="19" t="s">
        <v>289</v>
      </c>
      <c r="O479" s="19" t="s">
        <v>302</v>
      </c>
      <c r="P479" s="20" t="s">
        <v>291</v>
      </c>
      <c r="Q479" s="20">
        <v>0</v>
      </c>
      <c r="R479" s="20">
        <v>0</v>
      </c>
      <c r="S479" s="20">
        <f t="shared" si="12"/>
        <v>0</v>
      </c>
      <c r="T479" s="19" t="s">
        <v>41</v>
      </c>
      <c r="U479" s="15" t="s">
        <v>2269</v>
      </c>
      <c r="V479" s="216" t="s">
        <v>230</v>
      </c>
      <c r="W479" s="216" t="s">
        <v>231</v>
      </c>
      <c r="X479" s="215" t="s">
        <v>78</v>
      </c>
    </row>
    <row r="480" spans="1:24" ht="142.5" hidden="1" customHeight="1">
      <c r="A480" s="19" t="s">
        <v>30</v>
      </c>
      <c r="B480" s="19" t="s">
        <v>284</v>
      </c>
      <c r="C480" s="19" t="s">
        <v>284</v>
      </c>
      <c r="D480" s="19" t="s">
        <v>296</v>
      </c>
      <c r="E480" s="19">
        <v>15</v>
      </c>
      <c r="F480" s="19" t="s">
        <v>294</v>
      </c>
      <c r="G480" s="19" t="s">
        <v>45</v>
      </c>
      <c r="H480" s="19" t="s">
        <v>287</v>
      </c>
      <c r="I480" s="19" t="s">
        <v>37</v>
      </c>
      <c r="J480" s="19">
        <v>3</v>
      </c>
      <c r="K480" s="10" t="s">
        <v>303</v>
      </c>
      <c r="L480" s="192"/>
      <c r="M480" s="37">
        <v>30</v>
      </c>
      <c r="N480" s="19" t="s">
        <v>289</v>
      </c>
      <c r="O480" s="19" t="s">
        <v>298</v>
      </c>
      <c r="P480" s="20" t="s">
        <v>291</v>
      </c>
      <c r="Q480" s="20">
        <v>0</v>
      </c>
      <c r="R480" s="20">
        <v>0</v>
      </c>
      <c r="S480" s="20">
        <f t="shared" si="12"/>
        <v>0</v>
      </c>
      <c r="T480" s="19" t="s">
        <v>41</v>
      </c>
      <c r="U480" s="15" t="s">
        <v>2268</v>
      </c>
      <c r="V480" s="216" t="s">
        <v>230</v>
      </c>
      <c r="W480" s="216" t="s">
        <v>231</v>
      </c>
      <c r="X480" s="215" t="s">
        <v>78</v>
      </c>
    </row>
    <row r="481" spans="1:24" ht="156.75" hidden="1" customHeight="1">
      <c r="A481" s="19" t="s">
        <v>30</v>
      </c>
      <c r="B481" s="19" t="s">
        <v>284</v>
      </c>
      <c r="C481" s="19" t="s">
        <v>284</v>
      </c>
      <c r="D481" s="19" t="s">
        <v>296</v>
      </c>
      <c r="E481" s="19">
        <v>15</v>
      </c>
      <c r="F481" s="19" t="s">
        <v>294</v>
      </c>
      <c r="G481" s="19" t="s">
        <v>45</v>
      </c>
      <c r="H481" s="19" t="s">
        <v>287</v>
      </c>
      <c r="I481" s="19" t="s">
        <v>37</v>
      </c>
      <c r="J481" s="19">
        <v>3</v>
      </c>
      <c r="K481" s="10" t="s">
        <v>303</v>
      </c>
      <c r="L481" s="192"/>
      <c r="M481" s="37">
        <v>30</v>
      </c>
      <c r="N481" s="19" t="s">
        <v>289</v>
      </c>
      <c r="O481" s="19" t="s">
        <v>304</v>
      </c>
      <c r="P481" s="20" t="s">
        <v>291</v>
      </c>
      <c r="Q481" s="20">
        <v>0</v>
      </c>
      <c r="R481" s="20">
        <v>0</v>
      </c>
      <c r="S481" s="20">
        <f t="shared" si="12"/>
        <v>0</v>
      </c>
      <c r="T481" s="19" t="s">
        <v>41</v>
      </c>
      <c r="U481" s="15" t="s">
        <v>2269</v>
      </c>
      <c r="V481" s="216" t="s">
        <v>230</v>
      </c>
      <c r="W481" s="216" t="s">
        <v>231</v>
      </c>
      <c r="X481" s="215" t="s">
        <v>78</v>
      </c>
    </row>
    <row r="482" spans="1:24" ht="142.5" hidden="1" customHeight="1">
      <c r="A482" s="19" t="s">
        <v>30</v>
      </c>
      <c r="B482" s="19" t="s">
        <v>284</v>
      </c>
      <c r="C482" s="19" t="s">
        <v>284</v>
      </c>
      <c r="D482" s="19" t="s">
        <v>296</v>
      </c>
      <c r="E482" s="19">
        <v>15</v>
      </c>
      <c r="F482" s="19" t="s">
        <v>294</v>
      </c>
      <c r="G482" s="19" t="s">
        <v>45</v>
      </c>
      <c r="H482" s="19" t="s">
        <v>287</v>
      </c>
      <c r="I482" s="19" t="s">
        <v>37</v>
      </c>
      <c r="J482" s="19">
        <v>3</v>
      </c>
      <c r="K482" s="10" t="s">
        <v>305</v>
      </c>
      <c r="L482" s="192"/>
      <c r="M482" s="37">
        <v>30</v>
      </c>
      <c r="N482" s="19" t="s">
        <v>289</v>
      </c>
      <c r="O482" s="19" t="s">
        <v>306</v>
      </c>
      <c r="P482" s="20" t="s">
        <v>291</v>
      </c>
      <c r="Q482" s="20">
        <v>0</v>
      </c>
      <c r="R482" s="20">
        <v>0</v>
      </c>
      <c r="S482" s="20">
        <f t="shared" si="12"/>
        <v>0</v>
      </c>
      <c r="T482" s="19" t="s">
        <v>41</v>
      </c>
      <c r="U482" s="15" t="s">
        <v>2269</v>
      </c>
      <c r="V482" s="216" t="s">
        <v>230</v>
      </c>
      <c r="W482" s="216" t="s">
        <v>231</v>
      </c>
      <c r="X482" s="215" t="s">
        <v>78</v>
      </c>
    </row>
    <row r="483" spans="1:24" ht="156.75" hidden="1" customHeight="1">
      <c r="A483" s="19" t="s">
        <v>30</v>
      </c>
      <c r="B483" s="19" t="s">
        <v>284</v>
      </c>
      <c r="C483" s="19" t="s">
        <v>284</v>
      </c>
      <c r="D483" s="19" t="s">
        <v>285</v>
      </c>
      <c r="E483" s="19">
        <v>15</v>
      </c>
      <c r="F483" s="19" t="s">
        <v>294</v>
      </c>
      <c r="G483" s="19" t="s">
        <v>45</v>
      </c>
      <c r="H483" s="19" t="s">
        <v>287</v>
      </c>
      <c r="I483" s="19" t="s">
        <v>37</v>
      </c>
      <c r="J483" s="19">
        <v>3</v>
      </c>
      <c r="K483" s="10" t="s">
        <v>305</v>
      </c>
      <c r="L483" s="192"/>
      <c r="M483" s="37">
        <v>30</v>
      </c>
      <c r="N483" s="19" t="s">
        <v>289</v>
      </c>
      <c r="O483" s="19" t="s">
        <v>307</v>
      </c>
      <c r="P483" s="20" t="s">
        <v>291</v>
      </c>
      <c r="Q483" s="20">
        <v>0</v>
      </c>
      <c r="R483" s="20">
        <v>0</v>
      </c>
      <c r="S483" s="20">
        <f t="shared" si="12"/>
        <v>0</v>
      </c>
      <c r="T483" s="19" t="s">
        <v>41</v>
      </c>
      <c r="U483" s="15" t="s">
        <v>2269</v>
      </c>
      <c r="V483" s="216" t="s">
        <v>230</v>
      </c>
      <c r="W483" s="216" t="s">
        <v>231</v>
      </c>
      <c r="X483" s="215" t="s">
        <v>78</v>
      </c>
    </row>
    <row r="484" spans="1:24" ht="142.5" hidden="1" customHeight="1">
      <c r="A484" s="19" t="s">
        <v>30</v>
      </c>
      <c r="B484" s="19" t="s">
        <v>51</v>
      </c>
      <c r="C484" s="19" t="s">
        <v>51</v>
      </c>
      <c r="D484" s="19" t="s">
        <v>94</v>
      </c>
      <c r="E484" s="19">
        <v>12</v>
      </c>
      <c r="F484" s="19" t="s">
        <v>95</v>
      </c>
      <c r="G484" s="19" t="s">
        <v>45</v>
      </c>
      <c r="H484" s="8" t="s">
        <v>36</v>
      </c>
      <c r="I484" s="19" t="s">
        <v>46</v>
      </c>
      <c r="J484" s="19">
        <v>21</v>
      </c>
      <c r="K484" s="10">
        <v>2020</v>
      </c>
      <c r="L484" s="192"/>
      <c r="M484" s="37">
        <v>30</v>
      </c>
      <c r="N484" s="37" t="s">
        <v>54</v>
      </c>
      <c r="O484" s="37" t="s">
        <v>54</v>
      </c>
      <c r="P484" s="78" t="s">
        <v>55</v>
      </c>
      <c r="Q484" s="20">
        <v>0</v>
      </c>
      <c r="R484" s="20">
        <v>0</v>
      </c>
      <c r="S484" s="20">
        <f t="shared" si="12"/>
        <v>0</v>
      </c>
      <c r="T484" s="19" t="s">
        <v>41</v>
      </c>
      <c r="U484" s="15" t="s">
        <v>2270</v>
      </c>
      <c r="V484" s="221" t="s">
        <v>76</v>
      </c>
      <c r="W484" s="131" t="s">
        <v>77</v>
      </c>
      <c r="X484" s="215" t="s">
        <v>78</v>
      </c>
    </row>
    <row r="485" spans="1:24" ht="142.5" hidden="1" customHeight="1">
      <c r="A485" s="19" t="s">
        <v>30</v>
      </c>
      <c r="B485" s="19" t="s">
        <v>51</v>
      </c>
      <c r="C485" s="19" t="s">
        <v>51</v>
      </c>
      <c r="D485" s="19" t="s">
        <v>79</v>
      </c>
      <c r="E485" s="19">
        <v>15</v>
      </c>
      <c r="F485" s="19" t="s">
        <v>80</v>
      </c>
      <c r="G485" s="19" t="s">
        <v>45</v>
      </c>
      <c r="H485" s="8" t="s">
        <v>36</v>
      </c>
      <c r="I485" s="19" t="s">
        <v>37</v>
      </c>
      <c r="J485" s="19">
        <v>20</v>
      </c>
      <c r="K485" s="10">
        <v>2020</v>
      </c>
      <c r="L485" s="192"/>
      <c r="M485" s="37">
        <v>30</v>
      </c>
      <c r="N485" s="37" t="s">
        <v>54</v>
      </c>
      <c r="O485" s="37" t="s">
        <v>54</v>
      </c>
      <c r="P485" s="78" t="s">
        <v>55</v>
      </c>
      <c r="Q485" s="75">
        <v>0</v>
      </c>
      <c r="R485" s="20">
        <v>0</v>
      </c>
      <c r="S485" s="20">
        <f t="shared" si="12"/>
        <v>0</v>
      </c>
      <c r="T485" s="19" t="s">
        <v>41</v>
      </c>
      <c r="U485" s="15" t="s">
        <v>2270</v>
      </c>
      <c r="V485" s="221" t="s">
        <v>76</v>
      </c>
      <c r="W485" s="131" t="s">
        <v>77</v>
      </c>
      <c r="X485" s="215" t="s">
        <v>78</v>
      </c>
    </row>
    <row r="486" spans="1:24" ht="142.5" hidden="1" customHeight="1">
      <c r="A486" s="19" t="s">
        <v>30</v>
      </c>
      <c r="B486" s="19" t="s">
        <v>51</v>
      </c>
      <c r="C486" s="19" t="s">
        <v>51</v>
      </c>
      <c r="D486" s="19" t="s">
        <v>96</v>
      </c>
      <c r="E486" s="19">
        <v>12</v>
      </c>
      <c r="F486" s="19" t="s">
        <v>97</v>
      </c>
      <c r="G486" s="19" t="s">
        <v>45</v>
      </c>
      <c r="H486" s="8" t="s">
        <v>36</v>
      </c>
      <c r="I486" s="19" t="s">
        <v>37</v>
      </c>
      <c r="J486" s="19">
        <v>14</v>
      </c>
      <c r="K486" s="10">
        <v>2020</v>
      </c>
      <c r="L486" s="192"/>
      <c r="M486" s="37">
        <v>10</v>
      </c>
      <c r="N486" s="37" t="s">
        <v>54</v>
      </c>
      <c r="O486" s="37" t="s">
        <v>54</v>
      </c>
      <c r="P486" s="37" t="s">
        <v>67</v>
      </c>
      <c r="Q486" s="75">
        <v>2280</v>
      </c>
      <c r="R486" s="20">
        <v>0</v>
      </c>
      <c r="S486" s="20">
        <f t="shared" si="12"/>
        <v>22800</v>
      </c>
      <c r="T486" s="19" t="s">
        <v>41</v>
      </c>
      <c r="U486" s="15" t="s">
        <v>2270</v>
      </c>
      <c r="V486" s="221" t="s">
        <v>76</v>
      </c>
      <c r="W486" s="131" t="s">
        <v>77</v>
      </c>
      <c r="X486" s="215" t="s">
        <v>78</v>
      </c>
    </row>
    <row r="487" spans="1:24" ht="156.75" hidden="1" customHeight="1">
      <c r="A487" s="19" t="s">
        <v>30</v>
      </c>
      <c r="B487" s="19" t="s">
        <v>51</v>
      </c>
      <c r="C487" s="19" t="s">
        <v>51</v>
      </c>
      <c r="D487" s="19" t="s">
        <v>74</v>
      </c>
      <c r="E487" s="19">
        <v>16</v>
      </c>
      <c r="F487" s="19" t="s">
        <v>75</v>
      </c>
      <c r="G487" s="19" t="s">
        <v>45</v>
      </c>
      <c r="H487" s="8" t="s">
        <v>36</v>
      </c>
      <c r="I487" s="19" t="s">
        <v>37</v>
      </c>
      <c r="J487" s="19">
        <v>14</v>
      </c>
      <c r="K487" s="10">
        <v>2020</v>
      </c>
      <c r="L487" s="192"/>
      <c r="M487" s="37">
        <v>30</v>
      </c>
      <c r="N487" s="37" t="s">
        <v>54</v>
      </c>
      <c r="O487" s="37" t="s">
        <v>54</v>
      </c>
      <c r="P487" s="37" t="s">
        <v>67</v>
      </c>
      <c r="Q487" s="75">
        <v>0</v>
      </c>
      <c r="R487" s="20">
        <v>0</v>
      </c>
      <c r="S487" s="20">
        <f t="shared" si="12"/>
        <v>0</v>
      </c>
      <c r="T487" s="19" t="s">
        <v>41</v>
      </c>
      <c r="U487" s="15" t="s">
        <v>2270</v>
      </c>
      <c r="V487" s="221" t="s">
        <v>76</v>
      </c>
      <c r="W487" s="131" t="s">
        <v>77</v>
      </c>
      <c r="X487" s="215" t="s">
        <v>78</v>
      </c>
    </row>
    <row r="488" spans="1:24" ht="128.25" hidden="1" customHeight="1">
      <c r="A488" s="19" t="s">
        <v>30</v>
      </c>
      <c r="B488" s="19" t="s">
        <v>51</v>
      </c>
      <c r="C488" s="19" t="s">
        <v>51</v>
      </c>
      <c r="D488" s="19" t="s">
        <v>52</v>
      </c>
      <c r="E488" s="19">
        <v>20</v>
      </c>
      <c r="F488" s="103" t="s">
        <v>53</v>
      </c>
      <c r="G488" s="19" t="s">
        <v>45</v>
      </c>
      <c r="H488" s="8" t="s">
        <v>36</v>
      </c>
      <c r="I488" s="19" t="s">
        <v>37</v>
      </c>
      <c r="J488" s="19">
        <v>21</v>
      </c>
      <c r="K488" s="10">
        <v>2020</v>
      </c>
      <c r="L488" s="192"/>
      <c r="M488" s="37">
        <v>20</v>
      </c>
      <c r="N488" s="37" t="s">
        <v>54</v>
      </c>
      <c r="O488" s="37" t="s">
        <v>54</v>
      </c>
      <c r="P488" s="78" t="s">
        <v>55</v>
      </c>
      <c r="Q488" s="20">
        <v>0</v>
      </c>
      <c r="R488" s="20">
        <v>0</v>
      </c>
      <c r="S488" s="20">
        <f t="shared" si="12"/>
        <v>0</v>
      </c>
      <c r="T488" s="19" t="s">
        <v>41</v>
      </c>
      <c r="U488" s="15" t="s">
        <v>2270</v>
      </c>
      <c r="V488" s="216" t="s">
        <v>56</v>
      </c>
      <c r="W488" s="131" t="s">
        <v>57</v>
      </c>
      <c r="X488" s="215" t="s">
        <v>58</v>
      </c>
    </row>
    <row r="489" spans="1:24" ht="142.5" hidden="1" customHeight="1">
      <c r="A489" s="19" t="s">
        <v>30</v>
      </c>
      <c r="B489" s="19" t="s">
        <v>51</v>
      </c>
      <c r="C489" s="19" t="s">
        <v>51</v>
      </c>
      <c r="D489" s="19" t="s">
        <v>59</v>
      </c>
      <c r="E489" s="19">
        <v>20</v>
      </c>
      <c r="F489" s="103" t="s">
        <v>53</v>
      </c>
      <c r="G489" s="19" t="s">
        <v>45</v>
      </c>
      <c r="H489" s="8" t="s">
        <v>36</v>
      </c>
      <c r="I489" s="19" t="s">
        <v>37</v>
      </c>
      <c r="J489" s="19">
        <v>21</v>
      </c>
      <c r="K489" s="10">
        <v>2020</v>
      </c>
      <c r="L489" s="192"/>
      <c r="M489" s="37">
        <v>20</v>
      </c>
      <c r="N489" s="37" t="s">
        <v>54</v>
      </c>
      <c r="O489" s="37" t="s">
        <v>54</v>
      </c>
      <c r="P489" s="78" t="s">
        <v>55</v>
      </c>
      <c r="Q489" s="20">
        <v>0</v>
      </c>
      <c r="R489" s="20">
        <v>0</v>
      </c>
      <c r="S489" s="20">
        <f t="shared" si="12"/>
        <v>0</v>
      </c>
      <c r="T489" s="19" t="s">
        <v>41</v>
      </c>
      <c r="U489" s="15" t="s">
        <v>2271</v>
      </c>
      <c r="V489" s="216" t="s">
        <v>56</v>
      </c>
      <c r="W489" s="131" t="s">
        <v>57</v>
      </c>
      <c r="X489" s="215" t="s">
        <v>58</v>
      </c>
    </row>
    <row r="490" spans="1:24" ht="142.5" hidden="1" customHeight="1">
      <c r="A490" s="19" t="s">
        <v>30</v>
      </c>
      <c r="B490" s="19" t="s">
        <v>51</v>
      </c>
      <c r="C490" s="19" t="s">
        <v>51</v>
      </c>
      <c r="D490" s="19" t="s">
        <v>81</v>
      </c>
      <c r="E490" s="19">
        <v>15</v>
      </c>
      <c r="F490" s="103" t="s">
        <v>53</v>
      </c>
      <c r="G490" s="19" t="s">
        <v>45</v>
      </c>
      <c r="H490" s="8" t="s">
        <v>36</v>
      </c>
      <c r="I490" s="19" t="s">
        <v>37</v>
      </c>
      <c r="J490" s="19">
        <v>21</v>
      </c>
      <c r="K490" s="10">
        <v>2020</v>
      </c>
      <c r="L490" s="192"/>
      <c r="M490" s="37">
        <v>20</v>
      </c>
      <c r="N490" s="37" t="s">
        <v>54</v>
      </c>
      <c r="O490" s="37" t="s">
        <v>54</v>
      </c>
      <c r="P490" s="78" t="s">
        <v>55</v>
      </c>
      <c r="Q490" s="20">
        <v>0</v>
      </c>
      <c r="R490" s="20">
        <v>0</v>
      </c>
      <c r="S490" s="20">
        <f t="shared" si="12"/>
        <v>0</v>
      </c>
      <c r="T490" s="19" t="s">
        <v>41</v>
      </c>
      <c r="U490" s="15" t="s">
        <v>2271</v>
      </c>
      <c r="V490" s="216" t="s">
        <v>56</v>
      </c>
      <c r="W490" s="131" t="s">
        <v>57</v>
      </c>
      <c r="X490" s="215" t="s">
        <v>58</v>
      </c>
    </row>
    <row r="491" spans="1:24" ht="71.25" hidden="1" customHeight="1">
      <c r="A491" s="19" t="s">
        <v>30</v>
      </c>
      <c r="B491" s="19" t="s">
        <v>51</v>
      </c>
      <c r="C491" s="19" t="s">
        <v>51</v>
      </c>
      <c r="D491" s="19" t="s">
        <v>82</v>
      </c>
      <c r="E491" s="19">
        <v>15</v>
      </c>
      <c r="F491" s="19" t="s">
        <v>83</v>
      </c>
      <c r="G491" s="19" t="s">
        <v>45</v>
      </c>
      <c r="H491" s="8" t="s">
        <v>36</v>
      </c>
      <c r="I491" s="19" t="s">
        <v>37</v>
      </c>
      <c r="J491" s="19">
        <v>8</v>
      </c>
      <c r="K491" s="10">
        <v>2020</v>
      </c>
      <c r="L491" s="192"/>
      <c r="M491" s="37">
        <v>8</v>
      </c>
      <c r="N491" s="37" t="s">
        <v>54</v>
      </c>
      <c r="O491" s="37" t="s">
        <v>54</v>
      </c>
      <c r="P491" s="37" t="s">
        <v>62</v>
      </c>
      <c r="Q491" s="75">
        <v>36000</v>
      </c>
      <c r="R491" s="20">
        <v>0</v>
      </c>
      <c r="S491" s="20">
        <f t="shared" si="12"/>
        <v>288000</v>
      </c>
      <c r="T491" s="19" t="s">
        <v>41</v>
      </c>
      <c r="U491" s="15" t="s">
        <v>2251</v>
      </c>
      <c r="V491" s="131" t="s">
        <v>48</v>
      </c>
      <c r="W491" s="131" t="s">
        <v>84</v>
      </c>
      <c r="X491" s="215" t="s">
        <v>58</v>
      </c>
    </row>
    <row r="492" spans="1:24" ht="114" hidden="1" customHeight="1">
      <c r="A492" s="19" t="s">
        <v>30</v>
      </c>
      <c r="B492" s="19" t="s">
        <v>51</v>
      </c>
      <c r="C492" s="19" t="s">
        <v>51</v>
      </c>
      <c r="D492" s="19" t="s">
        <v>85</v>
      </c>
      <c r="E492" s="19">
        <v>15</v>
      </c>
      <c r="F492" s="19" t="s">
        <v>86</v>
      </c>
      <c r="G492" s="19" t="s">
        <v>45</v>
      </c>
      <c r="H492" s="8" t="s">
        <v>36</v>
      </c>
      <c r="I492" s="19" t="s">
        <v>37</v>
      </c>
      <c r="J492" s="19">
        <v>36</v>
      </c>
      <c r="K492" s="10">
        <v>2020</v>
      </c>
      <c r="L492" s="192"/>
      <c r="M492" s="37">
        <v>4</v>
      </c>
      <c r="N492" s="37" t="s">
        <v>54</v>
      </c>
      <c r="O492" s="37" t="s">
        <v>54</v>
      </c>
      <c r="P492" s="37" t="s">
        <v>62</v>
      </c>
      <c r="Q492" s="20">
        <v>2540</v>
      </c>
      <c r="R492" s="20">
        <v>0</v>
      </c>
      <c r="S492" s="20">
        <f t="shared" si="12"/>
        <v>10160</v>
      </c>
      <c r="T492" s="19" t="s">
        <v>41</v>
      </c>
      <c r="U492" s="15" t="s">
        <v>2272</v>
      </c>
      <c r="V492" s="131" t="s">
        <v>63</v>
      </c>
      <c r="W492" s="131" t="s">
        <v>64</v>
      </c>
      <c r="X492" s="215" t="s">
        <v>58</v>
      </c>
    </row>
    <row r="493" spans="1:24" ht="114" hidden="1" customHeight="1">
      <c r="A493" s="19" t="s">
        <v>30</v>
      </c>
      <c r="B493" s="19" t="s">
        <v>51</v>
      </c>
      <c r="C493" s="19" t="s">
        <v>51</v>
      </c>
      <c r="D493" s="19" t="s">
        <v>87</v>
      </c>
      <c r="E493" s="19">
        <v>15</v>
      </c>
      <c r="F493" s="19" t="s">
        <v>61</v>
      </c>
      <c r="G493" s="19" t="s">
        <v>45</v>
      </c>
      <c r="H493" s="8" t="s">
        <v>36</v>
      </c>
      <c r="I493" s="19" t="s">
        <v>37</v>
      </c>
      <c r="J493" s="19">
        <v>20</v>
      </c>
      <c r="K493" s="10">
        <v>2020</v>
      </c>
      <c r="L493" s="192"/>
      <c r="M493" s="37">
        <v>8</v>
      </c>
      <c r="N493" s="37" t="s">
        <v>54</v>
      </c>
      <c r="O493" s="37" t="s">
        <v>54</v>
      </c>
      <c r="P493" s="37" t="s">
        <v>62</v>
      </c>
      <c r="Q493" s="75">
        <v>2280</v>
      </c>
      <c r="R493" s="20">
        <v>0</v>
      </c>
      <c r="S493" s="20">
        <f t="shared" si="12"/>
        <v>18240</v>
      </c>
      <c r="T493" s="19" t="s">
        <v>41</v>
      </c>
      <c r="U493" s="15" t="s">
        <v>2273</v>
      </c>
      <c r="V493" s="131" t="s">
        <v>63</v>
      </c>
      <c r="W493" s="131" t="s">
        <v>64</v>
      </c>
      <c r="X493" s="215" t="s">
        <v>58</v>
      </c>
    </row>
    <row r="494" spans="1:24" ht="114" hidden="1" customHeight="1">
      <c r="A494" s="19" t="s">
        <v>30</v>
      </c>
      <c r="B494" s="19" t="s">
        <v>51</v>
      </c>
      <c r="C494" s="19" t="s">
        <v>51</v>
      </c>
      <c r="D494" s="19" t="s">
        <v>60</v>
      </c>
      <c r="E494" s="19">
        <v>20</v>
      </c>
      <c r="F494" s="19" t="s">
        <v>61</v>
      </c>
      <c r="G494" s="19" t="s">
        <v>45</v>
      </c>
      <c r="H494" s="8" t="s">
        <v>36</v>
      </c>
      <c r="I494" s="19" t="s">
        <v>37</v>
      </c>
      <c r="J494" s="65">
        <v>20</v>
      </c>
      <c r="K494" s="10">
        <v>2020</v>
      </c>
      <c r="L494" s="192"/>
      <c r="M494" s="37">
        <v>8</v>
      </c>
      <c r="N494" s="37" t="s">
        <v>54</v>
      </c>
      <c r="O494" s="37" t="s">
        <v>54</v>
      </c>
      <c r="P494" s="37" t="s">
        <v>62</v>
      </c>
      <c r="Q494" s="75">
        <v>2280</v>
      </c>
      <c r="R494" s="20">
        <v>0</v>
      </c>
      <c r="S494" s="20">
        <f t="shared" si="12"/>
        <v>18240</v>
      </c>
      <c r="T494" s="19" t="s">
        <v>41</v>
      </c>
      <c r="U494" s="15" t="s">
        <v>2273</v>
      </c>
      <c r="V494" s="131" t="s">
        <v>63</v>
      </c>
      <c r="W494" s="131" t="s">
        <v>64</v>
      </c>
      <c r="X494" s="215" t="s">
        <v>58</v>
      </c>
    </row>
    <row r="495" spans="1:24" ht="99.75" hidden="1" customHeight="1">
      <c r="A495" s="19" t="s">
        <v>30</v>
      </c>
      <c r="B495" s="19" t="s">
        <v>51</v>
      </c>
      <c r="C495" s="19" t="s">
        <v>51</v>
      </c>
      <c r="D495" s="19" t="s">
        <v>88</v>
      </c>
      <c r="E495" s="19">
        <v>15</v>
      </c>
      <c r="F495" s="19" t="s">
        <v>61</v>
      </c>
      <c r="G495" s="19" t="s">
        <v>45</v>
      </c>
      <c r="H495" s="8" t="s">
        <v>36</v>
      </c>
      <c r="I495" s="19" t="s">
        <v>37</v>
      </c>
      <c r="J495" s="65">
        <v>20</v>
      </c>
      <c r="K495" s="10">
        <v>2020</v>
      </c>
      <c r="L495" s="192"/>
      <c r="M495" s="37">
        <v>8</v>
      </c>
      <c r="N495" s="37" t="s">
        <v>54</v>
      </c>
      <c r="O495" s="37" t="s">
        <v>54</v>
      </c>
      <c r="P495" s="37" t="s">
        <v>62</v>
      </c>
      <c r="Q495" s="75">
        <v>2280</v>
      </c>
      <c r="R495" s="20">
        <v>0</v>
      </c>
      <c r="S495" s="20">
        <f t="shared" si="12"/>
        <v>18240</v>
      </c>
      <c r="T495" s="19" t="s">
        <v>41</v>
      </c>
      <c r="U495" s="15" t="s">
        <v>2273</v>
      </c>
      <c r="V495" s="131" t="s">
        <v>63</v>
      </c>
      <c r="W495" s="131" t="s">
        <v>64</v>
      </c>
      <c r="X495" s="215" t="s">
        <v>58</v>
      </c>
    </row>
    <row r="496" spans="1:24" ht="71.25" customHeight="1">
      <c r="A496" s="19" t="s">
        <v>30</v>
      </c>
      <c r="B496" s="19" t="s">
        <v>51</v>
      </c>
      <c r="C496" s="19" t="s">
        <v>51</v>
      </c>
      <c r="D496" s="19" t="s">
        <v>65</v>
      </c>
      <c r="E496" s="19">
        <v>20</v>
      </c>
      <c r="F496" s="37" t="s">
        <v>66</v>
      </c>
      <c r="G496" s="19" t="s">
        <v>45</v>
      </c>
      <c r="H496" s="8" t="s">
        <v>36</v>
      </c>
      <c r="I496" s="19" t="s">
        <v>46</v>
      </c>
      <c r="J496" s="19">
        <v>20</v>
      </c>
      <c r="K496" s="10">
        <v>2020</v>
      </c>
      <c r="L496" s="192"/>
      <c r="M496" s="37">
        <v>50</v>
      </c>
      <c r="N496" s="37" t="s">
        <v>54</v>
      </c>
      <c r="O496" s="37" t="s">
        <v>54</v>
      </c>
      <c r="P496" s="37" t="s">
        <v>67</v>
      </c>
      <c r="Q496" s="75">
        <v>0</v>
      </c>
      <c r="R496" s="20">
        <v>0</v>
      </c>
      <c r="S496" s="20">
        <f t="shared" si="12"/>
        <v>0</v>
      </c>
      <c r="T496" s="19" t="s">
        <v>68</v>
      </c>
      <c r="U496" s="15" t="s">
        <v>2270</v>
      </c>
      <c r="V496" s="131" t="s">
        <v>48</v>
      </c>
      <c r="W496" s="131" t="s">
        <v>69</v>
      </c>
      <c r="X496" s="215" t="s">
        <v>50</v>
      </c>
    </row>
    <row r="497" spans="1:24" ht="128.25" hidden="1" customHeight="1">
      <c r="A497" s="19" t="s">
        <v>30</v>
      </c>
      <c r="B497" s="19" t="s">
        <v>51</v>
      </c>
      <c r="C497" s="19" t="s">
        <v>51</v>
      </c>
      <c r="D497" s="19" t="s">
        <v>70</v>
      </c>
      <c r="E497" s="19">
        <v>20</v>
      </c>
      <c r="F497" s="19" t="s">
        <v>71</v>
      </c>
      <c r="G497" s="19" t="s">
        <v>45</v>
      </c>
      <c r="H497" s="8" t="s">
        <v>36</v>
      </c>
      <c r="I497" s="19" t="s">
        <v>37</v>
      </c>
      <c r="J497" s="38"/>
      <c r="K497" s="10">
        <v>2020</v>
      </c>
      <c r="L497" s="192"/>
      <c r="M497" s="37">
        <v>30</v>
      </c>
      <c r="N497" s="37" t="s">
        <v>54</v>
      </c>
      <c r="O497" s="37" t="s">
        <v>54</v>
      </c>
      <c r="P497" s="37" t="s">
        <v>55</v>
      </c>
      <c r="Q497" s="75">
        <v>0</v>
      </c>
      <c r="R497" s="20">
        <v>0</v>
      </c>
      <c r="S497" s="20">
        <f t="shared" si="12"/>
        <v>0</v>
      </c>
      <c r="T497" s="19" t="s">
        <v>41</v>
      </c>
      <c r="U497" s="15" t="s">
        <v>2271</v>
      </c>
      <c r="V497" s="131" t="s">
        <v>48</v>
      </c>
      <c r="W497" s="131" t="s">
        <v>72</v>
      </c>
      <c r="X497" s="215" t="s">
        <v>50</v>
      </c>
    </row>
    <row r="498" spans="1:24" ht="71.25" hidden="1" customHeight="1">
      <c r="A498" s="19" t="s">
        <v>30</v>
      </c>
      <c r="B498" s="19" t="s">
        <v>51</v>
      </c>
      <c r="C498" s="19" t="s">
        <v>51</v>
      </c>
      <c r="D498" s="19" t="s">
        <v>73</v>
      </c>
      <c r="E498" s="19">
        <v>20</v>
      </c>
      <c r="F498" s="19" t="s">
        <v>71</v>
      </c>
      <c r="G498" s="19" t="s">
        <v>45</v>
      </c>
      <c r="H498" s="8" t="s">
        <v>36</v>
      </c>
      <c r="I498" s="19" t="s">
        <v>37</v>
      </c>
      <c r="J498" s="38"/>
      <c r="K498" s="10">
        <v>2020</v>
      </c>
      <c r="L498" s="192"/>
      <c r="M498" s="37">
        <v>30</v>
      </c>
      <c r="N498" s="37" t="s">
        <v>54</v>
      </c>
      <c r="O498" s="37" t="s">
        <v>54</v>
      </c>
      <c r="P498" s="37" t="s">
        <v>55</v>
      </c>
      <c r="Q498" s="75">
        <v>0</v>
      </c>
      <c r="R498" s="20">
        <v>0</v>
      </c>
      <c r="S498" s="20">
        <f t="shared" si="12"/>
        <v>0</v>
      </c>
      <c r="T498" s="19" t="s">
        <v>41</v>
      </c>
      <c r="U498" s="15" t="s">
        <v>2271</v>
      </c>
      <c r="V498" s="131" t="s">
        <v>48</v>
      </c>
      <c r="W498" s="131" t="s">
        <v>72</v>
      </c>
      <c r="X498" s="215" t="s">
        <v>50</v>
      </c>
    </row>
    <row r="499" spans="1:24" ht="142.5" hidden="1" customHeight="1">
      <c r="A499" s="19" t="s">
        <v>30</v>
      </c>
      <c r="B499" s="19" t="s">
        <v>30</v>
      </c>
      <c r="C499" s="19" t="s">
        <v>30</v>
      </c>
      <c r="D499" s="19" t="s">
        <v>483</v>
      </c>
      <c r="E499" s="19">
        <v>15</v>
      </c>
      <c r="F499" s="19" t="s">
        <v>484</v>
      </c>
      <c r="G499" s="19" t="s">
        <v>145</v>
      </c>
      <c r="H499" s="8" t="s">
        <v>36</v>
      </c>
      <c r="I499" s="19" t="s">
        <v>46</v>
      </c>
      <c r="J499" s="52">
        <v>180</v>
      </c>
      <c r="K499" s="10" t="s">
        <v>485</v>
      </c>
      <c r="L499" s="192" t="s">
        <v>147</v>
      </c>
      <c r="M499" s="19">
        <v>1</v>
      </c>
      <c r="N499" s="19">
        <v>1491169</v>
      </c>
      <c r="O499" s="19" t="s">
        <v>486</v>
      </c>
      <c r="P499" s="54" t="s">
        <v>162</v>
      </c>
      <c r="Q499" s="20">
        <v>0</v>
      </c>
      <c r="R499" s="20">
        <v>0</v>
      </c>
      <c r="S499" s="20">
        <f t="shared" si="12"/>
        <v>0</v>
      </c>
      <c r="T499" s="19" t="s">
        <v>145</v>
      </c>
      <c r="U499" s="19"/>
      <c r="V499" s="216" t="s">
        <v>218</v>
      </c>
      <c r="W499" s="216" t="s">
        <v>398</v>
      </c>
      <c r="X499" s="217"/>
    </row>
    <row r="500" spans="1:24" ht="142.5" hidden="1" customHeight="1">
      <c r="A500" s="19" t="s">
        <v>30</v>
      </c>
      <c r="B500" s="19" t="s">
        <v>30</v>
      </c>
      <c r="C500" s="19" t="s">
        <v>30</v>
      </c>
      <c r="D500" s="19" t="s">
        <v>483</v>
      </c>
      <c r="E500" s="19">
        <v>15</v>
      </c>
      <c r="F500" s="19" t="s">
        <v>435</v>
      </c>
      <c r="G500" s="19" t="s">
        <v>145</v>
      </c>
      <c r="H500" s="8" t="s">
        <v>36</v>
      </c>
      <c r="I500" s="19" t="s">
        <v>46</v>
      </c>
      <c r="J500" s="52">
        <v>180</v>
      </c>
      <c r="K500" s="10" t="s">
        <v>485</v>
      </c>
      <c r="L500" s="192" t="s">
        <v>147</v>
      </c>
      <c r="M500" s="19">
        <v>1</v>
      </c>
      <c r="N500" s="19">
        <v>1491169</v>
      </c>
      <c r="O500" s="19" t="s">
        <v>486</v>
      </c>
      <c r="P500" s="54" t="s">
        <v>162</v>
      </c>
      <c r="Q500" s="20">
        <v>0</v>
      </c>
      <c r="R500" s="20">
        <v>0</v>
      </c>
      <c r="S500" s="20">
        <f t="shared" si="12"/>
        <v>0</v>
      </c>
      <c r="T500" s="19" t="s">
        <v>145</v>
      </c>
      <c r="U500" s="19"/>
      <c r="V500" s="131" t="s">
        <v>148</v>
      </c>
      <c r="W500" s="131" t="s">
        <v>157</v>
      </c>
      <c r="X500" s="217"/>
    </row>
    <row r="501" spans="1:24" ht="142.5" hidden="1" customHeight="1">
      <c r="A501" s="19" t="s">
        <v>30</v>
      </c>
      <c r="B501" s="19" t="s">
        <v>284</v>
      </c>
      <c r="C501" s="19" t="s">
        <v>284</v>
      </c>
      <c r="D501" s="19" t="s">
        <v>308</v>
      </c>
      <c r="E501" s="19">
        <v>15</v>
      </c>
      <c r="F501" s="19" t="s">
        <v>309</v>
      </c>
      <c r="G501" s="19" t="s">
        <v>35</v>
      </c>
      <c r="H501" s="19" t="s">
        <v>310</v>
      </c>
      <c r="I501" s="19" t="s">
        <v>37</v>
      </c>
      <c r="J501" s="52">
        <v>32</v>
      </c>
      <c r="K501" s="10" t="s">
        <v>295</v>
      </c>
      <c r="L501" s="192"/>
      <c r="M501" s="37">
        <v>1</v>
      </c>
      <c r="N501" s="19">
        <v>2092294</v>
      </c>
      <c r="O501" s="19" t="s">
        <v>311</v>
      </c>
      <c r="P501" s="19" t="s">
        <v>268</v>
      </c>
      <c r="Q501" s="20">
        <v>1000</v>
      </c>
      <c r="R501" s="20">
        <v>9200</v>
      </c>
      <c r="S501" s="20">
        <f t="shared" si="12"/>
        <v>10200</v>
      </c>
      <c r="T501" s="19" t="s">
        <v>41</v>
      </c>
      <c r="U501" s="19"/>
      <c r="V501" s="131" t="s">
        <v>148</v>
      </c>
      <c r="W501" s="221" t="s">
        <v>149</v>
      </c>
      <c r="X501" s="217"/>
    </row>
    <row r="502" spans="1:24" ht="142.5" hidden="1" customHeight="1">
      <c r="A502" s="19" t="s">
        <v>30</v>
      </c>
      <c r="B502" s="19" t="s">
        <v>284</v>
      </c>
      <c r="C502" s="19" t="s">
        <v>284</v>
      </c>
      <c r="D502" s="19" t="s">
        <v>308</v>
      </c>
      <c r="E502" s="19">
        <v>15</v>
      </c>
      <c r="F502" s="19" t="s">
        <v>309</v>
      </c>
      <c r="G502" s="19" t="s">
        <v>35</v>
      </c>
      <c r="H502" s="19" t="s">
        <v>310</v>
      </c>
      <c r="I502" s="19" t="s">
        <v>37</v>
      </c>
      <c r="J502" s="52">
        <v>32</v>
      </c>
      <c r="K502" s="10" t="s">
        <v>295</v>
      </c>
      <c r="L502" s="192"/>
      <c r="M502" s="37">
        <v>1</v>
      </c>
      <c r="N502" s="19">
        <v>1491857</v>
      </c>
      <c r="O502" s="19" t="s">
        <v>312</v>
      </c>
      <c r="P502" s="19" t="s">
        <v>107</v>
      </c>
      <c r="Q502" s="20">
        <v>1000</v>
      </c>
      <c r="R502" s="20">
        <v>9200</v>
      </c>
      <c r="S502" s="20">
        <f t="shared" si="12"/>
        <v>10200</v>
      </c>
      <c r="T502" s="19" t="s">
        <v>41</v>
      </c>
      <c r="U502" s="19"/>
      <c r="V502" s="131" t="s">
        <v>148</v>
      </c>
      <c r="W502" s="221" t="s">
        <v>149</v>
      </c>
      <c r="X502" s="217"/>
    </row>
    <row r="503" spans="1:24" ht="85.5" hidden="1" customHeight="1">
      <c r="A503" s="24" t="s">
        <v>30</v>
      </c>
      <c r="B503" s="24" t="s">
        <v>284</v>
      </c>
      <c r="C503" s="24" t="s">
        <v>284</v>
      </c>
      <c r="D503" s="24" t="s">
        <v>308</v>
      </c>
      <c r="E503" s="24">
        <v>15</v>
      </c>
      <c r="F503" s="24" t="s">
        <v>313</v>
      </c>
      <c r="G503" s="24" t="s">
        <v>35</v>
      </c>
      <c r="H503" s="24" t="s">
        <v>314</v>
      </c>
      <c r="I503" s="24" t="s">
        <v>37</v>
      </c>
      <c r="J503" s="69">
        <v>8</v>
      </c>
      <c r="K503" s="10" t="s">
        <v>303</v>
      </c>
      <c r="L503" s="192"/>
      <c r="M503" s="27">
        <v>1</v>
      </c>
      <c r="N503" s="24">
        <v>1491857</v>
      </c>
      <c r="O503" s="24" t="s">
        <v>312</v>
      </c>
      <c r="P503" s="79" t="s">
        <v>107</v>
      </c>
      <c r="Q503" s="28">
        <v>0</v>
      </c>
      <c r="R503" s="28">
        <v>0</v>
      </c>
      <c r="S503" s="28">
        <f t="shared" si="12"/>
        <v>0</v>
      </c>
      <c r="T503" s="24" t="s">
        <v>41</v>
      </c>
      <c r="U503" s="31" t="s">
        <v>2235</v>
      </c>
      <c r="V503" s="216" t="s">
        <v>230</v>
      </c>
      <c r="W503" s="262" t="s">
        <v>231</v>
      </c>
      <c r="X503" s="215" t="s">
        <v>78</v>
      </c>
    </row>
    <row r="504" spans="1:24" ht="114" hidden="1" customHeight="1">
      <c r="A504" s="24" t="s">
        <v>30</v>
      </c>
      <c r="B504" s="24" t="s">
        <v>284</v>
      </c>
      <c r="C504" s="24" t="s">
        <v>284</v>
      </c>
      <c r="D504" s="24" t="s">
        <v>308</v>
      </c>
      <c r="E504" s="24">
        <v>15</v>
      </c>
      <c r="F504" s="24" t="s">
        <v>313</v>
      </c>
      <c r="G504" s="24" t="s">
        <v>35</v>
      </c>
      <c r="H504" s="24" t="s">
        <v>314</v>
      </c>
      <c r="I504" s="24" t="s">
        <v>37</v>
      </c>
      <c r="J504" s="69">
        <v>8</v>
      </c>
      <c r="K504" s="10" t="s">
        <v>303</v>
      </c>
      <c r="L504" s="192"/>
      <c r="M504" s="27">
        <v>1</v>
      </c>
      <c r="N504" s="24">
        <v>2092294</v>
      </c>
      <c r="O504" s="24" t="s">
        <v>315</v>
      </c>
      <c r="P504" s="24" t="s">
        <v>268</v>
      </c>
      <c r="Q504" s="28">
        <v>0</v>
      </c>
      <c r="R504" s="28">
        <v>0</v>
      </c>
      <c r="S504" s="28">
        <f t="shared" si="12"/>
        <v>0</v>
      </c>
      <c r="T504" s="24" t="s">
        <v>41</v>
      </c>
      <c r="U504" s="31" t="s">
        <v>2235</v>
      </c>
      <c r="V504" s="216" t="s">
        <v>230</v>
      </c>
      <c r="W504" s="262" t="s">
        <v>231</v>
      </c>
      <c r="X504" s="215" t="s">
        <v>78</v>
      </c>
    </row>
    <row r="505" spans="1:24" ht="114" hidden="1" customHeight="1">
      <c r="A505" s="24" t="s">
        <v>30</v>
      </c>
      <c r="B505" s="24" t="s">
        <v>284</v>
      </c>
      <c r="C505" s="24" t="s">
        <v>284</v>
      </c>
      <c r="D505" s="24" t="s">
        <v>308</v>
      </c>
      <c r="E505" s="24">
        <v>15</v>
      </c>
      <c r="F505" s="24" t="s">
        <v>313</v>
      </c>
      <c r="G505" s="24" t="s">
        <v>35</v>
      </c>
      <c r="H505" s="24" t="s">
        <v>314</v>
      </c>
      <c r="I505" s="24" t="s">
        <v>37</v>
      </c>
      <c r="J505" s="69">
        <v>8</v>
      </c>
      <c r="K505" s="10" t="s">
        <v>303</v>
      </c>
      <c r="L505" s="192"/>
      <c r="M505" s="27">
        <v>1</v>
      </c>
      <c r="N505" s="24">
        <v>1636635</v>
      </c>
      <c r="O505" s="24" t="s">
        <v>316</v>
      </c>
      <c r="P505" s="24" t="s">
        <v>40</v>
      </c>
      <c r="Q505" s="28">
        <v>0</v>
      </c>
      <c r="R505" s="28">
        <v>0</v>
      </c>
      <c r="S505" s="28">
        <f t="shared" si="12"/>
        <v>0</v>
      </c>
      <c r="T505" s="24" t="s">
        <v>41</v>
      </c>
      <c r="U505" s="31" t="s">
        <v>2235</v>
      </c>
      <c r="V505" s="216" t="s">
        <v>230</v>
      </c>
      <c r="W505" s="262" t="s">
        <v>231</v>
      </c>
      <c r="X505" s="215" t="s">
        <v>78</v>
      </c>
    </row>
    <row r="506" spans="1:24" ht="114" hidden="1" customHeight="1">
      <c r="A506" s="24" t="s">
        <v>30</v>
      </c>
      <c r="B506" s="24" t="s">
        <v>284</v>
      </c>
      <c r="C506" s="24" t="s">
        <v>284</v>
      </c>
      <c r="D506" s="24" t="s">
        <v>308</v>
      </c>
      <c r="E506" s="24">
        <v>15</v>
      </c>
      <c r="F506" s="24" t="s">
        <v>313</v>
      </c>
      <c r="G506" s="24" t="s">
        <v>35</v>
      </c>
      <c r="H506" s="24" t="s">
        <v>314</v>
      </c>
      <c r="I506" s="24" t="s">
        <v>37</v>
      </c>
      <c r="J506" s="69">
        <v>8</v>
      </c>
      <c r="K506" s="10" t="s">
        <v>303</v>
      </c>
      <c r="L506" s="192"/>
      <c r="M506" s="27">
        <v>1</v>
      </c>
      <c r="N506" s="24">
        <v>1492858</v>
      </c>
      <c r="O506" s="24" t="s">
        <v>317</v>
      </c>
      <c r="P506" s="68" t="s">
        <v>162</v>
      </c>
      <c r="Q506" s="28">
        <v>0</v>
      </c>
      <c r="R506" s="28">
        <v>0</v>
      </c>
      <c r="S506" s="28">
        <f t="shared" si="12"/>
        <v>0</v>
      </c>
      <c r="T506" s="24" t="s">
        <v>41</v>
      </c>
      <c r="U506" s="31" t="s">
        <v>2235</v>
      </c>
      <c r="V506" s="216" t="s">
        <v>230</v>
      </c>
      <c r="W506" s="262" t="s">
        <v>231</v>
      </c>
      <c r="X506" s="215" t="s">
        <v>78</v>
      </c>
    </row>
    <row r="507" spans="1:24" ht="114" hidden="1" customHeight="1">
      <c r="A507" s="24" t="s">
        <v>30</v>
      </c>
      <c r="B507" s="24" t="s">
        <v>284</v>
      </c>
      <c r="C507" s="24" t="s">
        <v>284</v>
      </c>
      <c r="D507" s="24" t="s">
        <v>308</v>
      </c>
      <c r="E507" s="24">
        <v>15</v>
      </c>
      <c r="F507" s="24" t="s">
        <v>313</v>
      </c>
      <c r="G507" s="24" t="s">
        <v>35</v>
      </c>
      <c r="H507" s="24" t="s">
        <v>314</v>
      </c>
      <c r="I507" s="24" t="s">
        <v>37</v>
      </c>
      <c r="J507" s="69">
        <v>8</v>
      </c>
      <c r="K507" s="10" t="s">
        <v>303</v>
      </c>
      <c r="L507" s="192"/>
      <c r="M507" s="27">
        <v>1</v>
      </c>
      <c r="N507" s="24">
        <v>1518751</v>
      </c>
      <c r="O507" s="24" t="s">
        <v>318</v>
      </c>
      <c r="P507" s="68" t="s">
        <v>162</v>
      </c>
      <c r="Q507" s="28">
        <v>0</v>
      </c>
      <c r="R507" s="28">
        <v>0</v>
      </c>
      <c r="S507" s="28">
        <f t="shared" si="12"/>
        <v>0</v>
      </c>
      <c r="T507" s="24" t="s">
        <v>41</v>
      </c>
      <c r="U507" s="31" t="s">
        <v>2235</v>
      </c>
      <c r="V507" s="216" t="s">
        <v>230</v>
      </c>
      <c r="W507" s="262" t="s">
        <v>231</v>
      </c>
      <c r="X507" s="215" t="s">
        <v>78</v>
      </c>
    </row>
    <row r="508" spans="1:24" ht="114" hidden="1" customHeight="1">
      <c r="A508" s="24" t="s">
        <v>30</v>
      </c>
      <c r="B508" s="24" t="s">
        <v>284</v>
      </c>
      <c r="C508" s="24" t="s">
        <v>284</v>
      </c>
      <c r="D508" s="24" t="s">
        <v>308</v>
      </c>
      <c r="E508" s="24">
        <v>15</v>
      </c>
      <c r="F508" s="24" t="s">
        <v>313</v>
      </c>
      <c r="G508" s="24" t="s">
        <v>35</v>
      </c>
      <c r="H508" s="24" t="s">
        <v>314</v>
      </c>
      <c r="I508" s="24" t="s">
        <v>37</v>
      </c>
      <c r="J508" s="69">
        <v>8</v>
      </c>
      <c r="K508" s="10" t="s">
        <v>303</v>
      </c>
      <c r="L508" s="192"/>
      <c r="M508" s="27">
        <v>1</v>
      </c>
      <c r="N508" s="24">
        <v>445195</v>
      </c>
      <c r="O508" s="24" t="s">
        <v>319</v>
      </c>
      <c r="P508" s="79" t="s">
        <v>107</v>
      </c>
      <c r="Q508" s="28">
        <v>0</v>
      </c>
      <c r="R508" s="28">
        <v>0</v>
      </c>
      <c r="S508" s="28">
        <f t="shared" si="12"/>
        <v>0</v>
      </c>
      <c r="T508" s="24" t="s">
        <v>41</v>
      </c>
      <c r="U508" s="31" t="s">
        <v>2235</v>
      </c>
      <c r="V508" s="216" t="s">
        <v>230</v>
      </c>
      <c r="W508" s="262" t="s">
        <v>231</v>
      </c>
      <c r="X508" s="215" t="s">
        <v>78</v>
      </c>
    </row>
    <row r="509" spans="1:24" ht="114" hidden="1" customHeight="1">
      <c r="A509" s="24" t="s">
        <v>30</v>
      </c>
      <c r="B509" s="24" t="s">
        <v>284</v>
      </c>
      <c r="C509" s="24" t="s">
        <v>284</v>
      </c>
      <c r="D509" s="24" t="s">
        <v>308</v>
      </c>
      <c r="E509" s="24">
        <v>15</v>
      </c>
      <c r="F509" s="24" t="s">
        <v>313</v>
      </c>
      <c r="G509" s="24" t="s">
        <v>35</v>
      </c>
      <c r="H509" s="24" t="s">
        <v>314</v>
      </c>
      <c r="I509" s="24" t="s">
        <v>37</v>
      </c>
      <c r="J509" s="69">
        <v>8</v>
      </c>
      <c r="K509" s="10" t="s">
        <v>303</v>
      </c>
      <c r="L509" s="192"/>
      <c r="M509" s="27">
        <v>1</v>
      </c>
      <c r="N509" s="24">
        <v>1980441</v>
      </c>
      <c r="O509" s="24" t="s">
        <v>320</v>
      </c>
      <c r="P509" s="79" t="s">
        <v>107</v>
      </c>
      <c r="Q509" s="28">
        <v>0</v>
      </c>
      <c r="R509" s="28">
        <v>0</v>
      </c>
      <c r="S509" s="28">
        <f t="shared" si="12"/>
        <v>0</v>
      </c>
      <c r="T509" s="24" t="s">
        <v>41</v>
      </c>
      <c r="U509" s="31" t="s">
        <v>2235</v>
      </c>
      <c r="V509" s="216" t="s">
        <v>230</v>
      </c>
      <c r="W509" s="262" t="s">
        <v>231</v>
      </c>
      <c r="X509" s="215" t="s">
        <v>78</v>
      </c>
    </row>
    <row r="510" spans="1:24" ht="71.25" hidden="1" customHeight="1">
      <c r="A510" s="24" t="s">
        <v>30</v>
      </c>
      <c r="B510" s="24" t="s">
        <v>284</v>
      </c>
      <c r="C510" s="24" t="s">
        <v>284</v>
      </c>
      <c r="D510" s="24" t="s">
        <v>308</v>
      </c>
      <c r="E510" s="24">
        <v>15</v>
      </c>
      <c r="F510" s="24" t="s">
        <v>313</v>
      </c>
      <c r="G510" s="24" t="s">
        <v>35</v>
      </c>
      <c r="H510" s="24" t="s">
        <v>314</v>
      </c>
      <c r="I510" s="24" t="s">
        <v>37</v>
      </c>
      <c r="J510" s="69">
        <v>8</v>
      </c>
      <c r="K510" s="10" t="s">
        <v>303</v>
      </c>
      <c r="L510" s="192"/>
      <c r="M510" s="27">
        <v>1</v>
      </c>
      <c r="N510" s="24">
        <v>1525343</v>
      </c>
      <c r="O510" s="24" t="s">
        <v>321</v>
      </c>
      <c r="P510" s="24" t="s">
        <v>107</v>
      </c>
      <c r="Q510" s="28">
        <v>0</v>
      </c>
      <c r="R510" s="28">
        <v>0</v>
      </c>
      <c r="S510" s="28">
        <f t="shared" si="12"/>
        <v>0</v>
      </c>
      <c r="T510" s="24" t="s">
        <v>41</v>
      </c>
      <c r="U510" s="31" t="s">
        <v>2235</v>
      </c>
      <c r="V510" s="216" t="s">
        <v>230</v>
      </c>
      <c r="W510" s="262" t="s">
        <v>231</v>
      </c>
      <c r="X510" s="215" t="s">
        <v>78</v>
      </c>
    </row>
    <row r="511" spans="1:24" ht="142.5" hidden="1" customHeight="1">
      <c r="A511" s="24" t="s">
        <v>30</v>
      </c>
      <c r="B511" s="24" t="s">
        <v>284</v>
      </c>
      <c r="C511" s="24" t="s">
        <v>284</v>
      </c>
      <c r="D511" s="24" t="s">
        <v>308</v>
      </c>
      <c r="E511" s="24">
        <v>15</v>
      </c>
      <c r="F511" s="24" t="s">
        <v>313</v>
      </c>
      <c r="G511" s="24" t="s">
        <v>35</v>
      </c>
      <c r="H511" s="24" t="s">
        <v>314</v>
      </c>
      <c r="I511" s="24" t="s">
        <v>37</v>
      </c>
      <c r="J511" s="69">
        <v>8</v>
      </c>
      <c r="K511" s="10" t="s">
        <v>303</v>
      </c>
      <c r="L511" s="192"/>
      <c r="M511" s="27">
        <v>1</v>
      </c>
      <c r="N511" s="24">
        <v>1518749</v>
      </c>
      <c r="O511" s="24" t="s">
        <v>322</v>
      </c>
      <c r="P511" s="24" t="s">
        <v>107</v>
      </c>
      <c r="Q511" s="28">
        <v>0</v>
      </c>
      <c r="R511" s="28">
        <v>0</v>
      </c>
      <c r="S511" s="28">
        <f t="shared" si="12"/>
        <v>0</v>
      </c>
      <c r="T511" s="24" t="s">
        <v>41</v>
      </c>
      <c r="U511" s="31" t="s">
        <v>2235</v>
      </c>
      <c r="V511" s="216" t="s">
        <v>230</v>
      </c>
      <c r="W511" s="262" t="s">
        <v>231</v>
      </c>
      <c r="X511" s="215" t="s">
        <v>78</v>
      </c>
    </row>
    <row r="512" spans="1:24" ht="142.5" hidden="1" customHeight="1">
      <c r="A512" s="24" t="s">
        <v>30</v>
      </c>
      <c r="B512" s="24" t="s">
        <v>284</v>
      </c>
      <c r="C512" s="24" t="s">
        <v>284</v>
      </c>
      <c r="D512" s="24" t="s">
        <v>308</v>
      </c>
      <c r="E512" s="24">
        <v>15</v>
      </c>
      <c r="F512" s="24" t="s">
        <v>313</v>
      </c>
      <c r="G512" s="24" t="s">
        <v>35</v>
      </c>
      <c r="H512" s="24" t="s">
        <v>314</v>
      </c>
      <c r="I512" s="24" t="s">
        <v>37</v>
      </c>
      <c r="J512" s="69">
        <v>8</v>
      </c>
      <c r="K512" s="10" t="s">
        <v>303</v>
      </c>
      <c r="L512" s="192"/>
      <c r="M512" s="27">
        <v>1</v>
      </c>
      <c r="N512" s="24">
        <v>2264120</v>
      </c>
      <c r="O512" s="24" t="s">
        <v>323</v>
      </c>
      <c r="P512" s="24" t="s">
        <v>40</v>
      </c>
      <c r="Q512" s="28">
        <v>0</v>
      </c>
      <c r="R512" s="28">
        <v>0</v>
      </c>
      <c r="S512" s="28">
        <f t="shared" si="12"/>
        <v>0</v>
      </c>
      <c r="T512" s="24" t="s">
        <v>41</v>
      </c>
      <c r="U512" s="31" t="s">
        <v>2235</v>
      </c>
      <c r="V512" s="216" t="s">
        <v>230</v>
      </c>
      <c r="W512" s="262" t="s">
        <v>231</v>
      </c>
      <c r="X512" s="215" t="s">
        <v>78</v>
      </c>
    </row>
    <row r="513" spans="1:24" ht="142.5" hidden="1" customHeight="1">
      <c r="A513" s="24" t="s">
        <v>30</v>
      </c>
      <c r="B513" s="24" t="s">
        <v>31</v>
      </c>
      <c r="C513" s="24" t="s">
        <v>32</v>
      </c>
      <c r="D513" s="24" t="s">
        <v>33</v>
      </c>
      <c r="E513" s="24">
        <v>15</v>
      </c>
      <c r="F513" s="24" t="s">
        <v>34</v>
      </c>
      <c r="G513" s="24" t="s">
        <v>35</v>
      </c>
      <c r="H513" s="24" t="s">
        <v>36</v>
      </c>
      <c r="I513" s="24" t="s">
        <v>37</v>
      </c>
      <c r="J513" s="69">
        <v>21</v>
      </c>
      <c r="K513" s="10" t="s">
        <v>38</v>
      </c>
      <c r="L513" s="192"/>
      <c r="M513" s="24">
        <v>1</v>
      </c>
      <c r="N513" s="24">
        <v>1820878</v>
      </c>
      <c r="O513" s="24" t="s">
        <v>39</v>
      </c>
      <c r="P513" s="24" t="s">
        <v>40</v>
      </c>
      <c r="Q513" s="80">
        <v>0</v>
      </c>
      <c r="R513" s="28">
        <v>0</v>
      </c>
      <c r="S513" s="28">
        <f t="shared" si="12"/>
        <v>0</v>
      </c>
      <c r="T513" s="24" t="s">
        <v>41</v>
      </c>
      <c r="U513" s="31" t="s">
        <v>2235</v>
      </c>
      <c r="V513" s="131" t="s">
        <v>42</v>
      </c>
      <c r="W513" s="262" t="s">
        <v>43</v>
      </c>
      <c r="X513" s="217"/>
    </row>
    <row r="514" spans="1:24" ht="114" hidden="1" customHeight="1">
      <c r="A514" s="24" t="s">
        <v>30</v>
      </c>
      <c r="B514" s="24" t="s">
        <v>284</v>
      </c>
      <c r="C514" s="24" t="s">
        <v>284</v>
      </c>
      <c r="D514" s="24" t="s">
        <v>308</v>
      </c>
      <c r="E514" s="24">
        <v>15</v>
      </c>
      <c r="F514" s="24" t="s">
        <v>324</v>
      </c>
      <c r="G514" s="24" t="s">
        <v>35</v>
      </c>
      <c r="H514" s="24" t="s">
        <v>36</v>
      </c>
      <c r="I514" s="24" t="s">
        <v>37</v>
      </c>
      <c r="J514" s="69">
        <v>24</v>
      </c>
      <c r="K514" s="10" t="s">
        <v>325</v>
      </c>
      <c r="L514" s="192"/>
      <c r="M514" s="27">
        <v>1</v>
      </c>
      <c r="N514" s="24">
        <v>1518751</v>
      </c>
      <c r="O514" s="24" t="s">
        <v>318</v>
      </c>
      <c r="P514" s="27" t="s">
        <v>162</v>
      </c>
      <c r="Q514" s="80">
        <v>0</v>
      </c>
      <c r="R514" s="28">
        <v>0</v>
      </c>
      <c r="S514" s="28">
        <f t="shared" si="12"/>
        <v>0</v>
      </c>
      <c r="T514" s="24" t="s">
        <v>41</v>
      </c>
      <c r="U514" s="31" t="s">
        <v>2235</v>
      </c>
      <c r="V514" s="216" t="s">
        <v>230</v>
      </c>
      <c r="W514" s="262" t="s">
        <v>231</v>
      </c>
      <c r="X514" s="215" t="s">
        <v>78</v>
      </c>
    </row>
    <row r="515" spans="1:24" ht="128.25" hidden="1" customHeight="1">
      <c r="A515" s="24" t="s">
        <v>30</v>
      </c>
      <c r="B515" s="24" t="s">
        <v>284</v>
      </c>
      <c r="C515" s="24" t="s">
        <v>284</v>
      </c>
      <c r="D515" s="24" t="s">
        <v>308</v>
      </c>
      <c r="E515" s="24">
        <v>15</v>
      </c>
      <c r="F515" s="24" t="s">
        <v>324</v>
      </c>
      <c r="G515" s="24" t="s">
        <v>35</v>
      </c>
      <c r="H515" s="24" t="s">
        <v>36</v>
      </c>
      <c r="I515" s="24" t="s">
        <v>37</v>
      </c>
      <c r="J515" s="69">
        <v>24</v>
      </c>
      <c r="K515" s="10" t="s">
        <v>325</v>
      </c>
      <c r="L515" s="192"/>
      <c r="M515" s="27">
        <v>1</v>
      </c>
      <c r="N515" s="24">
        <v>1525343</v>
      </c>
      <c r="O515" s="24" t="s">
        <v>321</v>
      </c>
      <c r="P515" s="27" t="s">
        <v>107</v>
      </c>
      <c r="Q515" s="80">
        <v>0</v>
      </c>
      <c r="R515" s="28">
        <v>0</v>
      </c>
      <c r="S515" s="28">
        <f t="shared" si="12"/>
        <v>0</v>
      </c>
      <c r="T515" s="24" t="s">
        <v>41</v>
      </c>
      <c r="U515" s="31" t="s">
        <v>2235</v>
      </c>
      <c r="V515" s="216" t="s">
        <v>230</v>
      </c>
      <c r="W515" s="262" t="s">
        <v>231</v>
      </c>
      <c r="X515" s="215" t="s">
        <v>78</v>
      </c>
    </row>
    <row r="516" spans="1:24" ht="102.75" hidden="1" customHeight="1">
      <c r="A516" s="24" t="s">
        <v>30</v>
      </c>
      <c r="B516" s="24" t="s">
        <v>284</v>
      </c>
      <c r="C516" s="24" t="s">
        <v>284</v>
      </c>
      <c r="D516" s="24" t="s">
        <v>308</v>
      </c>
      <c r="E516" s="24">
        <v>15</v>
      </c>
      <c r="F516" s="24" t="s">
        <v>324</v>
      </c>
      <c r="G516" s="24" t="s">
        <v>35</v>
      </c>
      <c r="H516" s="24" t="s">
        <v>36</v>
      </c>
      <c r="I516" s="24" t="s">
        <v>37</v>
      </c>
      <c r="J516" s="69">
        <v>24</v>
      </c>
      <c r="K516" s="10" t="s">
        <v>325</v>
      </c>
      <c r="L516" s="192"/>
      <c r="M516" s="27">
        <v>1</v>
      </c>
      <c r="N516" s="24">
        <v>1518749</v>
      </c>
      <c r="O516" s="24" t="s">
        <v>322</v>
      </c>
      <c r="P516" s="27" t="s">
        <v>107</v>
      </c>
      <c r="Q516" s="80">
        <v>0</v>
      </c>
      <c r="R516" s="28">
        <v>0</v>
      </c>
      <c r="S516" s="28">
        <f t="shared" ref="S516:S542" si="13">(R516+Q516)*M516</f>
        <v>0</v>
      </c>
      <c r="T516" s="24" t="s">
        <v>41</v>
      </c>
      <c r="U516" s="31" t="s">
        <v>2235</v>
      </c>
      <c r="V516" s="216" t="s">
        <v>230</v>
      </c>
      <c r="W516" s="262" t="s">
        <v>231</v>
      </c>
      <c r="X516" s="215" t="s">
        <v>78</v>
      </c>
    </row>
    <row r="517" spans="1:24" ht="85.5" hidden="1" customHeight="1">
      <c r="A517" s="24" t="s">
        <v>30</v>
      </c>
      <c r="B517" s="24" t="s">
        <v>284</v>
      </c>
      <c r="C517" s="24" t="s">
        <v>284</v>
      </c>
      <c r="D517" s="24" t="s">
        <v>308</v>
      </c>
      <c r="E517" s="24">
        <v>15</v>
      </c>
      <c r="F517" s="24" t="s">
        <v>324</v>
      </c>
      <c r="G517" s="24" t="s">
        <v>35</v>
      </c>
      <c r="H517" s="24" t="s">
        <v>36</v>
      </c>
      <c r="I517" s="24" t="s">
        <v>37</v>
      </c>
      <c r="J517" s="69">
        <v>24</v>
      </c>
      <c r="K517" s="10" t="s">
        <v>325</v>
      </c>
      <c r="L517" s="192"/>
      <c r="M517" s="27">
        <v>1</v>
      </c>
      <c r="N517" s="24">
        <v>2264120</v>
      </c>
      <c r="O517" s="24" t="s">
        <v>323</v>
      </c>
      <c r="P517" s="27" t="s">
        <v>40</v>
      </c>
      <c r="Q517" s="80">
        <v>0</v>
      </c>
      <c r="R517" s="28">
        <v>0</v>
      </c>
      <c r="S517" s="28">
        <f t="shared" si="13"/>
        <v>0</v>
      </c>
      <c r="T517" s="24" t="s">
        <v>41</v>
      </c>
      <c r="U517" s="31" t="s">
        <v>2235</v>
      </c>
      <c r="V517" s="216" t="s">
        <v>230</v>
      </c>
      <c r="W517" s="262" t="s">
        <v>231</v>
      </c>
      <c r="X517" s="215" t="s">
        <v>78</v>
      </c>
    </row>
    <row r="518" spans="1:24" ht="85.5" hidden="1" customHeight="1">
      <c r="A518" s="19" t="s">
        <v>30</v>
      </c>
      <c r="B518" s="19" t="s">
        <v>30</v>
      </c>
      <c r="C518" s="19" t="s">
        <v>30</v>
      </c>
      <c r="D518" s="19" t="s">
        <v>483</v>
      </c>
      <c r="E518" s="19">
        <v>15</v>
      </c>
      <c r="F518" s="54" t="s">
        <v>487</v>
      </c>
      <c r="G518" s="19" t="s">
        <v>145</v>
      </c>
      <c r="H518" s="8" t="s">
        <v>36</v>
      </c>
      <c r="I518" s="19" t="s">
        <v>46</v>
      </c>
      <c r="J518" s="52">
        <v>180</v>
      </c>
      <c r="K518" s="10" t="s">
        <v>485</v>
      </c>
      <c r="L518" s="192" t="s">
        <v>147</v>
      </c>
      <c r="M518" s="19">
        <v>1</v>
      </c>
      <c r="N518" s="19">
        <v>1491169</v>
      </c>
      <c r="O518" s="19" t="s">
        <v>486</v>
      </c>
      <c r="P518" s="37" t="s">
        <v>162</v>
      </c>
      <c r="Q518" s="20">
        <v>0</v>
      </c>
      <c r="R518" s="20">
        <v>0</v>
      </c>
      <c r="S518" s="20">
        <f t="shared" si="13"/>
        <v>0</v>
      </c>
      <c r="T518" s="19" t="s">
        <v>145</v>
      </c>
      <c r="U518" s="19"/>
      <c r="V518" s="216" t="s">
        <v>218</v>
      </c>
      <c r="W518" s="216" t="s">
        <v>398</v>
      </c>
      <c r="X518" s="217"/>
    </row>
    <row r="519" spans="1:24" ht="85.5" hidden="1" customHeight="1">
      <c r="A519" s="19" t="s">
        <v>30</v>
      </c>
      <c r="B519" s="19" t="s">
        <v>30</v>
      </c>
      <c r="C519" s="19" t="s">
        <v>30</v>
      </c>
      <c r="D519" s="19" t="s">
        <v>483</v>
      </c>
      <c r="E519" s="19">
        <v>15</v>
      </c>
      <c r="F519" s="54" t="s">
        <v>487</v>
      </c>
      <c r="G519" s="19" t="s">
        <v>145</v>
      </c>
      <c r="H519" s="8" t="s">
        <v>36</v>
      </c>
      <c r="I519" s="19" t="s">
        <v>46</v>
      </c>
      <c r="J519" s="52">
        <v>120</v>
      </c>
      <c r="K519" s="10" t="s">
        <v>488</v>
      </c>
      <c r="L519" s="192" t="s">
        <v>152</v>
      </c>
      <c r="M519" s="19">
        <v>1</v>
      </c>
      <c r="N519" s="19">
        <v>2115007</v>
      </c>
      <c r="O519" s="19" t="s">
        <v>489</v>
      </c>
      <c r="P519" s="37" t="s">
        <v>162</v>
      </c>
      <c r="Q519" s="20">
        <v>0</v>
      </c>
      <c r="R519" s="20">
        <v>0</v>
      </c>
      <c r="S519" s="20">
        <f t="shared" si="13"/>
        <v>0</v>
      </c>
      <c r="T519" s="19" t="s">
        <v>490</v>
      </c>
      <c r="U519" s="19"/>
      <c r="V519" s="216" t="s">
        <v>218</v>
      </c>
      <c r="W519" s="216" t="s">
        <v>398</v>
      </c>
      <c r="X519" s="217"/>
    </row>
    <row r="520" spans="1:24" ht="114" hidden="1" customHeight="1">
      <c r="A520" s="19" t="s">
        <v>30</v>
      </c>
      <c r="B520" s="19" t="s">
        <v>30</v>
      </c>
      <c r="C520" s="19" t="s">
        <v>465</v>
      </c>
      <c r="D520" s="19" t="s">
        <v>466</v>
      </c>
      <c r="E520" s="19">
        <v>15</v>
      </c>
      <c r="F520" s="19" t="s">
        <v>467</v>
      </c>
      <c r="G520" s="19" t="s">
        <v>145</v>
      </c>
      <c r="H520" s="8" t="s">
        <v>36</v>
      </c>
      <c r="I520" s="19" t="s">
        <v>46</v>
      </c>
      <c r="J520" s="52">
        <v>180</v>
      </c>
      <c r="K520" s="10" t="s">
        <v>468</v>
      </c>
      <c r="L520" s="192" t="s">
        <v>216</v>
      </c>
      <c r="M520" s="19">
        <v>1</v>
      </c>
      <c r="N520" s="19">
        <v>1821518</v>
      </c>
      <c r="O520" s="19" t="s">
        <v>469</v>
      </c>
      <c r="P520" s="37" t="s">
        <v>40</v>
      </c>
      <c r="Q520" s="20">
        <v>0</v>
      </c>
      <c r="R520" s="20">
        <v>0</v>
      </c>
      <c r="S520" s="20">
        <f t="shared" si="13"/>
        <v>0</v>
      </c>
      <c r="T520" s="19" t="s">
        <v>145</v>
      </c>
      <c r="U520" s="19"/>
      <c r="V520" s="131" t="s">
        <v>148</v>
      </c>
      <c r="W520" s="131" t="s">
        <v>157</v>
      </c>
      <c r="X520" s="217"/>
    </row>
    <row r="521" spans="1:24" ht="71.25" hidden="1" customHeight="1">
      <c r="A521" s="8" t="s">
        <v>30</v>
      </c>
      <c r="B521" s="8" t="s">
        <v>30</v>
      </c>
      <c r="C521" s="8" t="s">
        <v>465</v>
      </c>
      <c r="D521" s="8" t="s">
        <v>470</v>
      </c>
      <c r="E521" s="8">
        <v>15</v>
      </c>
      <c r="F521" s="8" t="s">
        <v>471</v>
      </c>
      <c r="G521" s="8" t="s">
        <v>45</v>
      </c>
      <c r="H521" s="8" t="s">
        <v>36</v>
      </c>
      <c r="I521" s="8" t="s">
        <v>46</v>
      </c>
      <c r="J521" s="52">
        <v>130</v>
      </c>
      <c r="K521" s="10">
        <v>2020</v>
      </c>
      <c r="L521" s="192"/>
      <c r="M521" s="8">
        <v>1</v>
      </c>
      <c r="N521" s="8">
        <v>2439065</v>
      </c>
      <c r="O521" s="8" t="s">
        <v>472</v>
      </c>
      <c r="P521" s="12" t="s">
        <v>162</v>
      </c>
      <c r="Q521" s="77">
        <v>0</v>
      </c>
      <c r="R521" s="14">
        <v>0</v>
      </c>
      <c r="S521" s="64">
        <f t="shared" si="13"/>
        <v>0</v>
      </c>
      <c r="T521" s="8" t="s">
        <v>41</v>
      </c>
      <c r="U521" s="40" t="s">
        <v>2235</v>
      </c>
      <c r="V521" s="221" t="s">
        <v>48</v>
      </c>
      <c r="W521" s="221" t="s">
        <v>473</v>
      </c>
      <c r="X521" s="215" t="s">
        <v>78</v>
      </c>
    </row>
    <row r="522" spans="1:24" ht="71.25" hidden="1" customHeight="1">
      <c r="A522" s="8" t="s">
        <v>30</v>
      </c>
      <c r="B522" s="8" t="s">
        <v>30</v>
      </c>
      <c r="C522" s="8" t="s">
        <v>465</v>
      </c>
      <c r="D522" s="8" t="s">
        <v>474</v>
      </c>
      <c r="E522" s="8">
        <v>15</v>
      </c>
      <c r="F522" s="8" t="s">
        <v>471</v>
      </c>
      <c r="G522" s="8" t="s">
        <v>45</v>
      </c>
      <c r="H522" s="8" t="s">
        <v>36</v>
      </c>
      <c r="I522" s="8" t="s">
        <v>46</v>
      </c>
      <c r="J522" s="52">
        <v>130</v>
      </c>
      <c r="K522" s="10">
        <v>2020</v>
      </c>
      <c r="L522" s="192"/>
      <c r="M522" s="8">
        <v>1</v>
      </c>
      <c r="N522" s="8">
        <v>1060737</v>
      </c>
      <c r="O522" s="8" t="s">
        <v>475</v>
      </c>
      <c r="P522" s="12" t="s">
        <v>40</v>
      </c>
      <c r="Q522" s="77">
        <v>0</v>
      </c>
      <c r="R522" s="14">
        <v>0</v>
      </c>
      <c r="S522" s="64">
        <f t="shared" si="13"/>
        <v>0</v>
      </c>
      <c r="T522" s="8" t="s">
        <v>41</v>
      </c>
      <c r="U522" s="40" t="s">
        <v>2235</v>
      </c>
      <c r="V522" s="221" t="s">
        <v>48</v>
      </c>
      <c r="W522" s="221" t="s">
        <v>473</v>
      </c>
      <c r="X522" s="215" t="s">
        <v>78</v>
      </c>
    </row>
    <row r="523" spans="1:24" ht="85.5" hidden="1">
      <c r="A523" s="8" t="s">
        <v>30</v>
      </c>
      <c r="B523" s="8" t="s">
        <v>30</v>
      </c>
      <c r="C523" s="8" t="s">
        <v>465</v>
      </c>
      <c r="D523" s="8" t="s">
        <v>474</v>
      </c>
      <c r="E523" s="8">
        <v>15</v>
      </c>
      <c r="F523" s="8" t="s">
        <v>471</v>
      </c>
      <c r="G523" s="8" t="s">
        <v>45</v>
      </c>
      <c r="H523" s="8" t="s">
        <v>36</v>
      </c>
      <c r="I523" s="8" t="s">
        <v>46</v>
      </c>
      <c r="J523" s="52">
        <v>130</v>
      </c>
      <c r="K523" s="10">
        <v>2020</v>
      </c>
      <c r="L523" s="192"/>
      <c r="M523" s="8">
        <v>1</v>
      </c>
      <c r="N523" s="8">
        <v>19996163</v>
      </c>
      <c r="O523" s="8" t="s">
        <v>476</v>
      </c>
      <c r="P523" s="12" t="s">
        <v>40</v>
      </c>
      <c r="Q523" s="77">
        <v>0</v>
      </c>
      <c r="R523" s="14">
        <v>0</v>
      </c>
      <c r="S523" s="64">
        <f t="shared" si="13"/>
        <v>0</v>
      </c>
      <c r="T523" s="8" t="s">
        <v>41</v>
      </c>
      <c r="U523" s="40" t="s">
        <v>2235</v>
      </c>
      <c r="V523" s="221" t="s">
        <v>48</v>
      </c>
      <c r="W523" s="221" t="s">
        <v>473</v>
      </c>
      <c r="X523" s="215" t="s">
        <v>78</v>
      </c>
    </row>
    <row r="524" spans="1:24" ht="85.5" hidden="1" customHeight="1">
      <c r="A524" s="8" t="s">
        <v>30</v>
      </c>
      <c r="B524" s="8" t="s">
        <v>30</v>
      </c>
      <c r="C524" s="8" t="s">
        <v>465</v>
      </c>
      <c r="D524" s="8" t="s">
        <v>474</v>
      </c>
      <c r="E524" s="8">
        <v>15</v>
      </c>
      <c r="F524" s="8" t="s">
        <v>471</v>
      </c>
      <c r="G524" s="8" t="s">
        <v>45</v>
      </c>
      <c r="H524" s="8" t="s">
        <v>36</v>
      </c>
      <c r="I524" s="8" t="s">
        <v>46</v>
      </c>
      <c r="J524" s="52">
        <v>130</v>
      </c>
      <c r="K524" s="10">
        <v>2020</v>
      </c>
      <c r="L524" s="192"/>
      <c r="M524" s="8">
        <v>1</v>
      </c>
      <c r="N524" s="8">
        <v>1516425</v>
      </c>
      <c r="O524" s="8" t="s">
        <v>477</v>
      </c>
      <c r="P524" s="12" t="s">
        <v>478</v>
      </c>
      <c r="Q524" s="77">
        <v>0</v>
      </c>
      <c r="R524" s="14">
        <v>0</v>
      </c>
      <c r="S524" s="64">
        <f t="shared" si="13"/>
        <v>0</v>
      </c>
      <c r="T524" s="8" t="s">
        <v>41</v>
      </c>
      <c r="U524" s="40" t="s">
        <v>2235</v>
      </c>
      <c r="V524" s="221" t="s">
        <v>48</v>
      </c>
      <c r="W524" s="221" t="s">
        <v>473</v>
      </c>
      <c r="X524" s="215" t="s">
        <v>78</v>
      </c>
    </row>
    <row r="525" spans="1:24" ht="114" hidden="1" customHeight="1">
      <c r="A525" s="8" t="s">
        <v>30</v>
      </c>
      <c r="B525" s="8" t="s">
        <v>30</v>
      </c>
      <c r="C525" s="8" t="s">
        <v>465</v>
      </c>
      <c r="D525" s="8" t="s">
        <v>474</v>
      </c>
      <c r="E525" s="8">
        <v>15</v>
      </c>
      <c r="F525" s="8" t="s">
        <v>471</v>
      </c>
      <c r="G525" s="8" t="s">
        <v>45</v>
      </c>
      <c r="H525" s="8" t="s">
        <v>36</v>
      </c>
      <c r="I525" s="8" t="s">
        <v>46</v>
      </c>
      <c r="J525" s="52">
        <v>130</v>
      </c>
      <c r="K525" s="10">
        <v>2020</v>
      </c>
      <c r="L525" s="192"/>
      <c r="M525" s="8">
        <v>1</v>
      </c>
      <c r="N525" s="8">
        <v>2089606</v>
      </c>
      <c r="O525" s="8" t="s">
        <v>479</v>
      </c>
      <c r="P525" s="12" t="s">
        <v>40</v>
      </c>
      <c r="Q525" s="77">
        <v>0</v>
      </c>
      <c r="R525" s="14">
        <v>0</v>
      </c>
      <c r="S525" s="64">
        <f t="shared" si="13"/>
        <v>0</v>
      </c>
      <c r="T525" s="8" t="s">
        <v>41</v>
      </c>
      <c r="U525" s="40" t="s">
        <v>2235</v>
      </c>
      <c r="V525" s="221" t="s">
        <v>48</v>
      </c>
      <c r="W525" s="221" t="s">
        <v>473</v>
      </c>
      <c r="X525" s="215" t="s">
        <v>78</v>
      </c>
    </row>
    <row r="526" spans="1:24" ht="142.5" hidden="1" customHeight="1">
      <c r="A526" s="19" t="s">
        <v>30</v>
      </c>
      <c r="B526" s="19" t="s">
        <v>30</v>
      </c>
      <c r="C526" s="19" t="s">
        <v>30</v>
      </c>
      <c r="D526" s="19" t="s">
        <v>483</v>
      </c>
      <c r="E526" s="19">
        <v>15</v>
      </c>
      <c r="F526" s="19" t="s">
        <v>491</v>
      </c>
      <c r="G526" s="19" t="s">
        <v>145</v>
      </c>
      <c r="H526" s="8" t="s">
        <v>36</v>
      </c>
      <c r="I526" s="19" t="s">
        <v>46</v>
      </c>
      <c r="J526" s="9">
        <v>160</v>
      </c>
      <c r="K526" s="10" t="s">
        <v>492</v>
      </c>
      <c r="L526" s="192" t="s">
        <v>356</v>
      </c>
      <c r="M526" s="19">
        <v>1</v>
      </c>
      <c r="N526" s="19">
        <v>2439468</v>
      </c>
      <c r="O526" s="19" t="s">
        <v>493</v>
      </c>
      <c r="P526" s="37" t="s">
        <v>162</v>
      </c>
      <c r="Q526" s="20">
        <v>0</v>
      </c>
      <c r="R526" s="20">
        <v>0</v>
      </c>
      <c r="S526" s="20">
        <f t="shared" si="13"/>
        <v>0</v>
      </c>
      <c r="T526" s="19" t="s">
        <v>145</v>
      </c>
      <c r="U526" s="74" t="s">
        <v>1048</v>
      </c>
      <c r="V526" s="131" t="s">
        <v>235</v>
      </c>
      <c r="W526" s="216" t="s">
        <v>236</v>
      </c>
      <c r="X526" s="217"/>
    </row>
    <row r="527" spans="1:24" ht="71.25" hidden="1" customHeight="1">
      <c r="A527" s="19" t="s">
        <v>30</v>
      </c>
      <c r="B527" s="19" t="s">
        <v>30</v>
      </c>
      <c r="C527" s="19" t="s">
        <v>30</v>
      </c>
      <c r="D527" s="19" t="s">
        <v>483</v>
      </c>
      <c r="E527" s="19">
        <v>15</v>
      </c>
      <c r="F527" s="19" t="s">
        <v>426</v>
      </c>
      <c r="G527" s="19" t="s">
        <v>35</v>
      </c>
      <c r="H527" s="19" t="s">
        <v>310</v>
      </c>
      <c r="I527" s="19" t="s">
        <v>37</v>
      </c>
      <c r="J527" s="9">
        <v>32</v>
      </c>
      <c r="K527" s="10">
        <v>44136</v>
      </c>
      <c r="L527" s="192"/>
      <c r="M527" s="19">
        <v>1</v>
      </c>
      <c r="N527" s="19">
        <v>2264120</v>
      </c>
      <c r="O527" s="19" t="s">
        <v>428</v>
      </c>
      <c r="P527" s="37" t="s">
        <v>425</v>
      </c>
      <c r="Q527" s="75">
        <v>400</v>
      </c>
      <c r="R527" s="75">
        <v>8000</v>
      </c>
      <c r="S527" s="20">
        <f t="shared" si="13"/>
        <v>8400</v>
      </c>
      <c r="T527" s="19" t="s">
        <v>41</v>
      </c>
      <c r="U527" s="19"/>
      <c r="V527" s="131" t="s">
        <v>148</v>
      </c>
      <c r="W527" s="221" t="s">
        <v>149</v>
      </c>
      <c r="X527" s="217"/>
    </row>
    <row r="528" spans="1:24" ht="71.25" hidden="1" customHeight="1">
      <c r="A528" s="24" t="s">
        <v>30</v>
      </c>
      <c r="B528" s="24" t="s">
        <v>30</v>
      </c>
      <c r="C528" s="24" t="s">
        <v>465</v>
      </c>
      <c r="D528" s="24" t="s">
        <v>466</v>
      </c>
      <c r="E528" s="24">
        <v>15</v>
      </c>
      <c r="F528" s="24" t="s">
        <v>480</v>
      </c>
      <c r="G528" s="24" t="s">
        <v>35</v>
      </c>
      <c r="H528" s="24" t="s">
        <v>36</v>
      </c>
      <c r="I528" s="24" t="s">
        <v>37</v>
      </c>
      <c r="J528" s="26">
        <v>390</v>
      </c>
      <c r="K528" s="10">
        <v>43862</v>
      </c>
      <c r="L528" s="192"/>
      <c r="M528" s="24">
        <v>1</v>
      </c>
      <c r="N528" s="24">
        <v>1516425</v>
      </c>
      <c r="O528" s="24" t="s">
        <v>481</v>
      </c>
      <c r="P528" s="27" t="s">
        <v>478</v>
      </c>
      <c r="Q528" s="80">
        <v>0</v>
      </c>
      <c r="R528" s="28">
        <v>0</v>
      </c>
      <c r="S528" s="85">
        <f t="shared" si="13"/>
        <v>0</v>
      </c>
      <c r="T528" s="24" t="s">
        <v>41</v>
      </c>
      <c r="U528" s="31" t="s">
        <v>2274</v>
      </c>
      <c r="V528" s="262" t="s">
        <v>218</v>
      </c>
      <c r="W528" s="262" t="s">
        <v>219</v>
      </c>
      <c r="X528" s="272"/>
    </row>
    <row r="529" spans="1:24" s="42" customFormat="1" ht="99.75" hidden="1" customHeight="1">
      <c r="A529" s="8" t="s">
        <v>30</v>
      </c>
      <c r="B529" s="8" t="s">
        <v>31</v>
      </c>
      <c r="C529" s="8" t="s">
        <v>32</v>
      </c>
      <c r="D529" s="8" t="s">
        <v>33</v>
      </c>
      <c r="E529" s="8">
        <v>15</v>
      </c>
      <c r="F529" s="8" t="s">
        <v>44</v>
      </c>
      <c r="G529" s="8" t="s">
        <v>45</v>
      </c>
      <c r="H529" s="8" t="s">
        <v>36</v>
      </c>
      <c r="I529" s="8" t="s">
        <v>46</v>
      </c>
      <c r="J529" s="9">
        <v>30</v>
      </c>
      <c r="K529" s="10" t="s">
        <v>47</v>
      </c>
      <c r="L529" s="192"/>
      <c r="M529" s="8">
        <v>1</v>
      </c>
      <c r="N529" s="8">
        <v>1820878</v>
      </c>
      <c r="O529" s="8" t="s">
        <v>39</v>
      </c>
      <c r="P529" s="12" t="s">
        <v>40</v>
      </c>
      <c r="Q529" s="77">
        <v>250</v>
      </c>
      <c r="R529" s="14">
        <v>0</v>
      </c>
      <c r="S529" s="14">
        <f t="shared" si="13"/>
        <v>250</v>
      </c>
      <c r="T529" s="8" t="s">
        <v>41</v>
      </c>
      <c r="U529" s="102" t="s">
        <v>2275</v>
      </c>
      <c r="V529" s="131" t="s">
        <v>48</v>
      </c>
      <c r="W529" s="221" t="s">
        <v>49</v>
      </c>
      <c r="X529" s="215" t="s">
        <v>50</v>
      </c>
    </row>
    <row r="530" spans="1:24" ht="99.75" hidden="1" customHeight="1">
      <c r="A530" s="19" t="s">
        <v>30</v>
      </c>
      <c r="B530" s="19" t="s">
        <v>30</v>
      </c>
      <c r="C530" s="19" t="s">
        <v>465</v>
      </c>
      <c r="D530" s="19" t="s">
        <v>466</v>
      </c>
      <c r="E530" s="19">
        <v>15</v>
      </c>
      <c r="F530" s="19" t="s">
        <v>482</v>
      </c>
      <c r="G530" s="19" t="s">
        <v>145</v>
      </c>
      <c r="H530" s="8" t="s">
        <v>36</v>
      </c>
      <c r="I530" s="19" t="s">
        <v>46</v>
      </c>
      <c r="J530" s="9">
        <v>180</v>
      </c>
      <c r="K530" s="10" t="s">
        <v>468</v>
      </c>
      <c r="L530" s="192" t="s">
        <v>216</v>
      </c>
      <c r="M530" s="19">
        <v>1</v>
      </c>
      <c r="N530" s="19">
        <v>1821518</v>
      </c>
      <c r="O530" s="19" t="s">
        <v>469</v>
      </c>
      <c r="P530" s="19" t="s">
        <v>40</v>
      </c>
      <c r="Q530" s="20">
        <v>0</v>
      </c>
      <c r="R530" s="20">
        <v>0</v>
      </c>
      <c r="S530" s="20">
        <f t="shared" si="13"/>
        <v>0</v>
      </c>
      <c r="T530" s="19" t="s">
        <v>145</v>
      </c>
      <c r="V530" s="131" t="s">
        <v>201</v>
      </c>
      <c r="W530" s="131" t="s">
        <v>202</v>
      </c>
      <c r="X530" s="217"/>
    </row>
    <row r="531" spans="1:24" ht="128.25" hidden="1" customHeight="1">
      <c r="A531" s="8" t="s">
        <v>30</v>
      </c>
      <c r="B531" s="8" t="s">
        <v>30</v>
      </c>
      <c r="C531" s="8" t="s">
        <v>30</v>
      </c>
      <c r="D531" s="8" t="s">
        <v>494</v>
      </c>
      <c r="E531" s="8">
        <v>15</v>
      </c>
      <c r="F531" s="8" t="s">
        <v>423</v>
      </c>
      <c r="G531" s="8" t="s">
        <v>45</v>
      </c>
      <c r="H531" s="8" t="s">
        <v>36</v>
      </c>
      <c r="I531" s="8" t="s">
        <v>46</v>
      </c>
      <c r="J531" s="9">
        <v>20</v>
      </c>
      <c r="K531" s="10" t="s">
        <v>495</v>
      </c>
      <c r="L531" s="192"/>
      <c r="M531" s="8">
        <v>1</v>
      </c>
      <c r="N531" s="8">
        <v>1060737</v>
      </c>
      <c r="O531" s="8" t="s">
        <v>496</v>
      </c>
      <c r="P531" s="8" t="s">
        <v>497</v>
      </c>
      <c r="Q531" s="77">
        <v>0</v>
      </c>
      <c r="R531" s="14">
        <v>0</v>
      </c>
      <c r="S531" s="64">
        <f t="shared" si="13"/>
        <v>0</v>
      </c>
      <c r="T531" s="8" t="s">
        <v>41</v>
      </c>
      <c r="U531" s="33" t="s">
        <v>45</v>
      </c>
      <c r="V531" s="131" t="s">
        <v>201</v>
      </c>
      <c r="W531" s="210" t="s">
        <v>207</v>
      </c>
      <c r="X531" s="215" t="s">
        <v>50</v>
      </c>
    </row>
    <row r="532" spans="1:24" ht="57" hidden="1" customHeight="1">
      <c r="A532" s="8" t="s">
        <v>30</v>
      </c>
      <c r="B532" s="8" t="s">
        <v>30</v>
      </c>
      <c r="C532" s="8" t="s">
        <v>30</v>
      </c>
      <c r="D532" s="8" t="s">
        <v>494</v>
      </c>
      <c r="E532" s="8">
        <v>15</v>
      </c>
      <c r="F532" s="8" t="s">
        <v>423</v>
      </c>
      <c r="G532" s="8" t="s">
        <v>45</v>
      </c>
      <c r="H532" s="8" t="s">
        <v>36</v>
      </c>
      <c r="I532" s="8" t="s">
        <v>46</v>
      </c>
      <c r="J532" s="9">
        <v>20</v>
      </c>
      <c r="K532" s="10" t="s">
        <v>406</v>
      </c>
      <c r="L532" s="192"/>
      <c r="M532" s="8">
        <v>1</v>
      </c>
      <c r="N532" s="8">
        <v>2264120</v>
      </c>
      <c r="O532" s="8" t="s">
        <v>428</v>
      </c>
      <c r="P532" s="8" t="s">
        <v>425</v>
      </c>
      <c r="Q532" s="77">
        <v>0</v>
      </c>
      <c r="R532" s="14">
        <v>0</v>
      </c>
      <c r="S532" s="64">
        <f t="shared" si="13"/>
        <v>0</v>
      </c>
      <c r="T532" s="8" t="s">
        <v>41</v>
      </c>
      <c r="U532" s="33" t="s">
        <v>45</v>
      </c>
      <c r="V532" s="131" t="s">
        <v>201</v>
      </c>
      <c r="W532" s="210" t="s">
        <v>207</v>
      </c>
      <c r="X532" s="215" t="s">
        <v>50</v>
      </c>
    </row>
    <row r="533" spans="1:24" ht="114" hidden="1" customHeight="1">
      <c r="A533" s="8" t="s">
        <v>30</v>
      </c>
      <c r="B533" s="8" t="s">
        <v>284</v>
      </c>
      <c r="C533" s="8" t="s">
        <v>284</v>
      </c>
      <c r="D533" s="8" t="s">
        <v>326</v>
      </c>
      <c r="E533" s="8">
        <v>12</v>
      </c>
      <c r="F533" s="8" t="s">
        <v>327</v>
      </c>
      <c r="G533" s="8" t="s">
        <v>35</v>
      </c>
      <c r="H533" s="8" t="s">
        <v>314</v>
      </c>
      <c r="I533" s="8" t="s">
        <v>37</v>
      </c>
      <c r="J533" s="9">
        <v>16</v>
      </c>
      <c r="K533" s="10" t="s">
        <v>295</v>
      </c>
      <c r="L533" s="192"/>
      <c r="M533" s="12">
        <v>1</v>
      </c>
      <c r="N533" s="8">
        <v>1491857</v>
      </c>
      <c r="O533" s="8" t="s">
        <v>312</v>
      </c>
      <c r="P533" s="8" t="s">
        <v>107</v>
      </c>
      <c r="Q533" s="14">
        <v>0</v>
      </c>
      <c r="R533" s="14">
        <v>0</v>
      </c>
      <c r="S533" s="14">
        <f t="shared" si="13"/>
        <v>0</v>
      </c>
      <c r="T533" s="8" t="s">
        <v>41</v>
      </c>
      <c r="U533" s="33"/>
      <c r="V533" s="216" t="s">
        <v>230</v>
      </c>
      <c r="W533" s="221" t="s">
        <v>231</v>
      </c>
      <c r="X533" s="215" t="s">
        <v>78</v>
      </c>
    </row>
    <row r="534" spans="1:24" ht="114" hidden="1" customHeight="1">
      <c r="A534" s="19" t="s">
        <v>30</v>
      </c>
      <c r="B534" s="19" t="s">
        <v>284</v>
      </c>
      <c r="C534" s="19" t="s">
        <v>284</v>
      </c>
      <c r="D534" s="19" t="s">
        <v>326</v>
      </c>
      <c r="E534" s="19">
        <v>12</v>
      </c>
      <c r="F534" s="19" t="s">
        <v>327</v>
      </c>
      <c r="G534" s="19" t="s">
        <v>35</v>
      </c>
      <c r="H534" s="19" t="s">
        <v>314</v>
      </c>
      <c r="I534" s="19" t="s">
        <v>37</v>
      </c>
      <c r="J534" s="10">
        <v>16</v>
      </c>
      <c r="K534" s="10" t="s">
        <v>295</v>
      </c>
      <c r="L534" s="192"/>
      <c r="M534" s="37">
        <v>1</v>
      </c>
      <c r="N534" s="19">
        <v>2092294</v>
      </c>
      <c r="O534" s="19" t="s">
        <v>315</v>
      </c>
      <c r="P534" s="19" t="s">
        <v>268</v>
      </c>
      <c r="Q534" s="20">
        <v>0</v>
      </c>
      <c r="R534" s="20">
        <v>0</v>
      </c>
      <c r="S534" s="20">
        <f t="shared" si="13"/>
        <v>0</v>
      </c>
      <c r="T534" s="19" t="s">
        <v>41</v>
      </c>
      <c r="U534" s="19"/>
      <c r="V534" s="216" t="s">
        <v>230</v>
      </c>
      <c r="W534" s="216" t="s">
        <v>231</v>
      </c>
      <c r="X534" s="215" t="s">
        <v>78</v>
      </c>
    </row>
    <row r="535" spans="1:24" ht="114" hidden="1" customHeight="1">
      <c r="A535" s="19" t="s">
        <v>30</v>
      </c>
      <c r="B535" s="19" t="s">
        <v>284</v>
      </c>
      <c r="C535" s="19" t="s">
        <v>284</v>
      </c>
      <c r="D535" s="19" t="s">
        <v>326</v>
      </c>
      <c r="E535" s="19">
        <v>12</v>
      </c>
      <c r="F535" s="19" t="s">
        <v>327</v>
      </c>
      <c r="G535" s="19" t="s">
        <v>35</v>
      </c>
      <c r="H535" s="19" t="s">
        <v>314</v>
      </c>
      <c r="I535" s="19" t="s">
        <v>37</v>
      </c>
      <c r="J535" s="10">
        <v>16</v>
      </c>
      <c r="K535" s="10" t="s">
        <v>295</v>
      </c>
      <c r="L535" s="192"/>
      <c r="M535" s="37">
        <v>1</v>
      </c>
      <c r="N535" s="19">
        <v>1636635</v>
      </c>
      <c r="O535" s="19" t="s">
        <v>316</v>
      </c>
      <c r="P535" s="19" t="s">
        <v>40</v>
      </c>
      <c r="Q535" s="20">
        <v>0</v>
      </c>
      <c r="R535" s="20">
        <v>0</v>
      </c>
      <c r="S535" s="20">
        <f t="shared" si="13"/>
        <v>0</v>
      </c>
      <c r="T535" s="19" t="s">
        <v>41</v>
      </c>
      <c r="U535" s="19"/>
      <c r="V535" s="216" t="s">
        <v>230</v>
      </c>
      <c r="W535" s="216" t="s">
        <v>231</v>
      </c>
      <c r="X535" s="215" t="s">
        <v>78</v>
      </c>
    </row>
    <row r="536" spans="1:24" ht="114" hidden="1" customHeight="1">
      <c r="A536" s="19" t="s">
        <v>30</v>
      </c>
      <c r="B536" s="19" t="s">
        <v>284</v>
      </c>
      <c r="C536" s="19" t="s">
        <v>284</v>
      </c>
      <c r="D536" s="19" t="s">
        <v>326</v>
      </c>
      <c r="E536" s="19">
        <v>12</v>
      </c>
      <c r="F536" s="19" t="s">
        <v>327</v>
      </c>
      <c r="G536" s="19" t="s">
        <v>35</v>
      </c>
      <c r="H536" s="19" t="s">
        <v>314</v>
      </c>
      <c r="I536" s="19" t="s">
        <v>37</v>
      </c>
      <c r="J536" s="10">
        <v>16</v>
      </c>
      <c r="K536" s="10" t="s">
        <v>295</v>
      </c>
      <c r="L536" s="192"/>
      <c r="M536" s="37">
        <v>1</v>
      </c>
      <c r="N536" s="19">
        <v>1492858</v>
      </c>
      <c r="O536" s="19" t="s">
        <v>317</v>
      </c>
      <c r="P536" s="54" t="s">
        <v>162</v>
      </c>
      <c r="Q536" s="20">
        <v>0</v>
      </c>
      <c r="R536" s="20">
        <v>0</v>
      </c>
      <c r="S536" s="20">
        <f t="shared" si="13"/>
        <v>0</v>
      </c>
      <c r="T536" s="19" t="s">
        <v>41</v>
      </c>
      <c r="U536" s="19"/>
      <c r="V536" s="216" t="s">
        <v>230</v>
      </c>
      <c r="W536" s="216" t="s">
        <v>231</v>
      </c>
      <c r="X536" s="215" t="s">
        <v>78</v>
      </c>
    </row>
    <row r="537" spans="1:24" ht="128.25" hidden="1" customHeight="1">
      <c r="A537" s="19" t="s">
        <v>30</v>
      </c>
      <c r="B537" s="19" t="s">
        <v>284</v>
      </c>
      <c r="C537" s="19" t="s">
        <v>284</v>
      </c>
      <c r="D537" s="19" t="s">
        <v>326</v>
      </c>
      <c r="E537" s="19">
        <v>12</v>
      </c>
      <c r="F537" s="19" t="s">
        <v>327</v>
      </c>
      <c r="G537" s="19" t="s">
        <v>35</v>
      </c>
      <c r="H537" s="19" t="s">
        <v>314</v>
      </c>
      <c r="I537" s="19" t="s">
        <v>37</v>
      </c>
      <c r="J537" s="10">
        <v>16</v>
      </c>
      <c r="K537" s="10" t="s">
        <v>295</v>
      </c>
      <c r="L537" s="192"/>
      <c r="M537" s="37">
        <v>1</v>
      </c>
      <c r="N537" s="19">
        <v>1518751</v>
      </c>
      <c r="O537" s="19" t="s">
        <v>318</v>
      </c>
      <c r="P537" s="54" t="s">
        <v>162</v>
      </c>
      <c r="Q537" s="20">
        <v>0</v>
      </c>
      <c r="R537" s="20">
        <v>0</v>
      </c>
      <c r="S537" s="20">
        <f t="shared" si="13"/>
        <v>0</v>
      </c>
      <c r="T537" s="19" t="s">
        <v>41</v>
      </c>
      <c r="U537" s="19"/>
      <c r="V537" s="216" t="s">
        <v>230</v>
      </c>
      <c r="W537" s="216" t="s">
        <v>231</v>
      </c>
      <c r="X537" s="215" t="s">
        <v>78</v>
      </c>
    </row>
    <row r="538" spans="1:24" ht="128.25" hidden="1" customHeight="1">
      <c r="A538" s="19" t="s">
        <v>30</v>
      </c>
      <c r="B538" s="19" t="s">
        <v>284</v>
      </c>
      <c r="C538" s="19" t="s">
        <v>284</v>
      </c>
      <c r="D538" s="19" t="s">
        <v>326</v>
      </c>
      <c r="E538" s="19">
        <v>12</v>
      </c>
      <c r="F538" s="19" t="s">
        <v>327</v>
      </c>
      <c r="G538" s="19" t="s">
        <v>35</v>
      </c>
      <c r="H538" s="19" t="s">
        <v>314</v>
      </c>
      <c r="I538" s="19" t="s">
        <v>37</v>
      </c>
      <c r="J538" s="10">
        <v>16</v>
      </c>
      <c r="K538" s="10" t="s">
        <v>295</v>
      </c>
      <c r="L538" s="192"/>
      <c r="M538" s="37">
        <v>1</v>
      </c>
      <c r="N538" s="19">
        <v>445195</v>
      </c>
      <c r="O538" s="19" t="s">
        <v>319</v>
      </c>
      <c r="P538" s="19" t="s">
        <v>107</v>
      </c>
      <c r="Q538" s="20">
        <v>0</v>
      </c>
      <c r="R538" s="20">
        <v>0</v>
      </c>
      <c r="S538" s="20">
        <f t="shared" si="13"/>
        <v>0</v>
      </c>
      <c r="T538" s="19" t="s">
        <v>41</v>
      </c>
      <c r="U538" s="19"/>
      <c r="V538" s="216" t="s">
        <v>230</v>
      </c>
      <c r="W538" s="216" t="s">
        <v>231</v>
      </c>
      <c r="X538" s="215" t="s">
        <v>78</v>
      </c>
    </row>
    <row r="539" spans="1:24" ht="128.25" hidden="1" customHeight="1">
      <c r="A539" s="19" t="s">
        <v>30</v>
      </c>
      <c r="B539" s="19" t="s">
        <v>284</v>
      </c>
      <c r="C539" s="19" t="s">
        <v>284</v>
      </c>
      <c r="D539" s="19" t="s">
        <v>326</v>
      </c>
      <c r="E539" s="19">
        <v>12</v>
      </c>
      <c r="F539" s="19" t="s">
        <v>327</v>
      </c>
      <c r="G539" s="19" t="s">
        <v>35</v>
      </c>
      <c r="H539" s="19" t="s">
        <v>314</v>
      </c>
      <c r="I539" s="19" t="s">
        <v>37</v>
      </c>
      <c r="J539" s="10">
        <v>16</v>
      </c>
      <c r="K539" s="10" t="s">
        <v>295</v>
      </c>
      <c r="L539" s="192"/>
      <c r="M539" s="37">
        <v>1</v>
      </c>
      <c r="N539" s="19">
        <v>1980441</v>
      </c>
      <c r="O539" s="19" t="s">
        <v>320</v>
      </c>
      <c r="P539" s="19" t="s">
        <v>107</v>
      </c>
      <c r="Q539" s="20">
        <v>0</v>
      </c>
      <c r="R539" s="20">
        <v>0</v>
      </c>
      <c r="S539" s="20">
        <f t="shared" si="13"/>
        <v>0</v>
      </c>
      <c r="T539" s="19" t="s">
        <v>41</v>
      </c>
      <c r="U539" s="19"/>
      <c r="V539" s="216" t="s">
        <v>230</v>
      </c>
      <c r="W539" s="216" t="s">
        <v>231</v>
      </c>
      <c r="X539" s="215" t="s">
        <v>78</v>
      </c>
    </row>
    <row r="540" spans="1:24" ht="128.25" hidden="1" customHeight="1">
      <c r="A540" s="19" t="s">
        <v>30</v>
      </c>
      <c r="B540" s="19" t="s">
        <v>284</v>
      </c>
      <c r="C540" s="19" t="s">
        <v>284</v>
      </c>
      <c r="D540" s="19" t="s">
        <v>326</v>
      </c>
      <c r="E540" s="19">
        <v>12</v>
      </c>
      <c r="F540" s="19" t="s">
        <v>327</v>
      </c>
      <c r="G540" s="19" t="s">
        <v>35</v>
      </c>
      <c r="H540" s="19" t="s">
        <v>314</v>
      </c>
      <c r="I540" s="19" t="s">
        <v>37</v>
      </c>
      <c r="J540" s="10">
        <v>16</v>
      </c>
      <c r="K540" s="10" t="s">
        <v>295</v>
      </c>
      <c r="L540" s="192"/>
      <c r="M540" s="37">
        <v>1</v>
      </c>
      <c r="N540" s="19">
        <v>1525343</v>
      </c>
      <c r="O540" s="19" t="s">
        <v>321</v>
      </c>
      <c r="P540" s="19" t="s">
        <v>107</v>
      </c>
      <c r="Q540" s="20">
        <v>0</v>
      </c>
      <c r="R540" s="20">
        <v>0</v>
      </c>
      <c r="S540" s="20">
        <f t="shared" si="13"/>
        <v>0</v>
      </c>
      <c r="T540" s="19" t="s">
        <v>41</v>
      </c>
      <c r="U540" s="19"/>
      <c r="V540" s="216" t="s">
        <v>230</v>
      </c>
      <c r="W540" s="216" t="s">
        <v>231</v>
      </c>
      <c r="X540" s="215" t="s">
        <v>78</v>
      </c>
    </row>
    <row r="541" spans="1:24" ht="114" hidden="1" customHeight="1">
      <c r="A541" s="19" t="s">
        <v>30</v>
      </c>
      <c r="B541" s="19" t="s">
        <v>284</v>
      </c>
      <c r="C541" s="19" t="s">
        <v>284</v>
      </c>
      <c r="D541" s="19" t="s">
        <v>326</v>
      </c>
      <c r="E541" s="19">
        <v>12</v>
      </c>
      <c r="F541" s="19" t="s">
        <v>327</v>
      </c>
      <c r="G541" s="19" t="s">
        <v>35</v>
      </c>
      <c r="H541" s="19" t="s">
        <v>314</v>
      </c>
      <c r="I541" s="19" t="s">
        <v>37</v>
      </c>
      <c r="J541" s="10">
        <v>16</v>
      </c>
      <c r="K541" s="10" t="s">
        <v>295</v>
      </c>
      <c r="L541" s="192"/>
      <c r="M541" s="37">
        <v>1</v>
      </c>
      <c r="N541" s="19">
        <v>1518749</v>
      </c>
      <c r="O541" s="19" t="s">
        <v>322</v>
      </c>
      <c r="P541" s="19" t="s">
        <v>107</v>
      </c>
      <c r="Q541" s="20">
        <v>0</v>
      </c>
      <c r="R541" s="20">
        <v>0</v>
      </c>
      <c r="S541" s="20">
        <f t="shared" si="13"/>
        <v>0</v>
      </c>
      <c r="T541" s="19" t="s">
        <v>41</v>
      </c>
      <c r="U541" s="19"/>
      <c r="V541" s="216" t="s">
        <v>230</v>
      </c>
      <c r="W541" s="216" t="s">
        <v>231</v>
      </c>
      <c r="X541" s="215" t="s">
        <v>78</v>
      </c>
    </row>
    <row r="542" spans="1:24" ht="42.75" hidden="1" customHeight="1">
      <c r="A542" s="57" t="s">
        <v>30</v>
      </c>
      <c r="B542" s="57" t="s">
        <v>284</v>
      </c>
      <c r="C542" s="57" t="s">
        <v>284</v>
      </c>
      <c r="D542" s="57" t="s">
        <v>326</v>
      </c>
      <c r="E542" s="57">
        <v>12</v>
      </c>
      <c r="F542" s="57" t="s">
        <v>327</v>
      </c>
      <c r="G542" s="57" t="s">
        <v>35</v>
      </c>
      <c r="H542" s="57" t="s">
        <v>314</v>
      </c>
      <c r="I542" s="57" t="s">
        <v>37</v>
      </c>
      <c r="J542" s="90">
        <v>16</v>
      </c>
      <c r="K542" s="10" t="s">
        <v>295</v>
      </c>
      <c r="L542" s="192"/>
      <c r="M542" s="56">
        <v>1</v>
      </c>
      <c r="N542" s="57">
        <v>2264120</v>
      </c>
      <c r="O542" s="57" t="s">
        <v>323</v>
      </c>
      <c r="P542" s="57" t="s">
        <v>40</v>
      </c>
      <c r="Q542" s="59">
        <v>0</v>
      </c>
      <c r="R542" s="59">
        <v>0</v>
      </c>
      <c r="S542" s="59">
        <f t="shared" si="13"/>
        <v>0</v>
      </c>
      <c r="T542" s="57" t="s">
        <v>41</v>
      </c>
      <c r="U542" s="57"/>
      <c r="V542" s="216" t="s">
        <v>230</v>
      </c>
      <c r="W542" s="216" t="s">
        <v>231</v>
      </c>
      <c r="X542" s="215" t="s">
        <v>78</v>
      </c>
    </row>
    <row r="543" spans="1:24" ht="99.75" hidden="1">
      <c r="A543" s="19" t="s">
        <v>358</v>
      </c>
      <c r="B543" s="54" t="s">
        <v>1005</v>
      </c>
      <c r="C543" s="54" t="s">
        <v>1111</v>
      </c>
      <c r="D543" s="54" t="s">
        <v>1112</v>
      </c>
      <c r="E543" s="19">
        <v>15</v>
      </c>
      <c r="F543" s="95" t="s">
        <v>1113</v>
      </c>
      <c r="G543" s="95" t="s">
        <v>35</v>
      </c>
      <c r="H543" s="95" t="s">
        <v>36</v>
      </c>
      <c r="I543" s="95" t="s">
        <v>37</v>
      </c>
      <c r="J543" s="67">
        <v>16</v>
      </c>
      <c r="K543" s="54" t="s">
        <v>1114</v>
      </c>
      <c r="L543" s="192"/>
      <c r="M543" s="54">
        <v>1</v>
      </c>
      <c r="N543" s="106"/>
      <c r="O543" s="106"/>
      <c r="P543" s="54" t="s">
        <v>162</v>
      </c>
      <c r="Q543" s="60">
        <v>0</v>
      </c>
      <c r="R543" s="20">
        <v>0</v>
      </c>
      <c r="S543" s="60">
        <v>0</v>
      </c>
      <c r="T543" s="37" t="s">
        <v>41</v>
      </c>
      <c r="U543" s="107" t="s">
        <v>2276</v>
      </c>
      <c r="V543" s="131" t="s">
        <v>866</v>
      </c>
      <c r="W543" s="221" t="s">
        <v>1014</v>
      </c>
      <c r="X543" s="215" t="s">
        <v>78</v>
      </c>
    </row>
    <row r="544" spans="1:24" ht="71.25" hidden="1">
      <c r="A544" s="19" t="s">
        <v>358</v>
      </c>
      <c r="B544" s="19" t="s">
        <v>1005</v>
      </c>
      <c r="C544" s="19" t="s">
        <v>1032</v>
      </c>
      <c r="D544" s="19" t="s">
        <v>1033</v>
      </c>
      <c r="E544" s="19">
        <v>10</v>
      </c>
      <c r="F544" s="12" t="s">
        <v>1034</v>
      </c>
      <c r="G544" s="8" t="s">
        <v>45</v>
      </c>
      <c r="H544" s="19" t="s">
        <v>36</v>
      </c>
      <c r="I544" s="37" t="s">
        <v>37</v>
      </c>
      <c r="J544" s="10">
        <v>40</v>
      </c>
      <c r="K544" s="19">
        <v>2020</v>
      </c>
      <c r="L544" s="192"/>
      <c r="M544" s="19">
        <v>4</v>
      </c>
      <c r="N544" s="106"/>
      <c r="O544" s="106"/>
      <c r="P544" s="54" t="s">
        <v>162</v>
      </c>
      <c r="Q544" s="60">
        <v>0</v>
      </c>
      <c r="R544" s="20">
        <v>0</v>
      </c>
      <c r="S544" s="60">
        <v>0</v>
      </c>
      <c r="T544" s="19" t="s">
        <v>41</v>
      </c>
      <c r="U544" s="108" t="s">
        <v>2277</v>
      </c>
      <c r="V544" s="216" t="s">
        <v>184</v>
      </c>
      <c r="W544" s="216" t="s">
        <v>248</v>
      </c>
      <c r="X544" s="215" t="s">
        <v>58</v>
      </c>
    </row>
    <row r="545" spans="1:24" ht="120" hidden="1">
      <c r="A545" s="8" t="s">
        <v>358</v>
      </c>
      <c r="B545" s="8" t="s">
        <v>1005</v>
      </c>
      <c r="C545" s="12" t="s">
        <v>1170</v>
      </c>
      <c r="D545" s="12" t="s">
        <v>1171</v>
      </c>
      <c r="E545" s="8">
        <v>15</v>
      </c>
      <c r="F545" s="12" t="s">
        <v>1172</v>
      </c>
      <c r="G545" s="8" t="s">
        <v>45</v>
      </c>
      <c r="H545" s="12" t="s">
        <v>139</v>
      </c>
      <c r="I545" s="12" t="s">
        <v>37</v>
      </c>
      <c r="J545" s="62">
        <v>8</v>
      </c>
      <c r="K545" s="12">
        <v>2020</v>
      </c>
      <c r="L545" s="192"/>
      <c r="M545" s="12">
        <v>43</v>
      </c>
      <c r="N545" s="106"/>
      <c r="O545" s="106"/>
      <c r="P545" s="51" t="s">
        <v>162</v>
      </c>
      <c r="Q545" s="64">
        <v>0</v>
      </c>
      <c r="R545" s="14">
        <v>0</v>
      </c>
      <c r="S545" s="64">
        <v>0</v>
      </c>
      <c r="T545" s="8" t="s">
        <v>41</v>
      </c>
      <c r="U545" s="107" t="s">
        <v>2278</v>
      </c>
      <c r="V545" s="210" t="s">
        <v>184</v>
      </c>
      <c r="W545" s="221" t="s">
        <v>696</v>
      </c>
      <c r="X545" s="215" t="s">
        <v>78</v>
      </c>
    </row>
    <row r="546" spans="1:24" ht="57" hidden="1">
      <c r="A546" s="19" t="s">
        <v>358</v>
      </c>
      <c r="B546" s="19" t="s">
        <v>1005</v>
      </c>
      <c r="C546" s="19" t="s">
        <v>1084</v>
      </c>
      <c r="D546" s="19" t="s">
        <v>1085</v>
      </c>
      <c r="E546" s="19">
        <v>15</v>
      </c>
      <c r="F546" s="8" t="s">
        <v>1086</v>
      </c>
      <c r="G546" s="8" t="s">
        <v>45</v>
      </c>
      <c r="H546" s="19" t="s">
        <v>36</v>
      </c>
      <c r="I546" s="37" t="s">
        <v>37</v>
      </c>
      <c r="J546" s="10">
        <v>20</v>
      </c>
      <c r="K546" s="19">
        <v>2020</v>
      </c>
      <c r="L546" s="192"/>
      <c r="M546" s="37">
        <v>1</v>
      </c>
      <c r="N546" s="8">
        <v>1493041</v>
      </c>
      <c r="O546" s="8" t="s">
        <v>1087</v>
      </c>
      <c r="P546" s="19" t="s">
        <v>1088</v>
      </c>
      <c r="Q546" s="60">
        <v>0</v>
      </c>
      <c r="R546" s="20">
        <v>0</v>
      </c>
      <c r="S546" s="60">
        <v>0</v>
      </c>
      <c r="T546" s="19" t="s">
        <v>41</v>
      </c>
      <c r="U546" s="15" t="s">
        <v>2279</v>
      </c>
      <c r="V546" s="210" t="s">
        <v>148</v>
      </c>
      <c r="W546" s="131" t="s">
        <v>225</v>
      </c>
      <c r="X546" s="219" t="s">
        <v>50</v>
      </c>
    </row>
    <row r="547" spans="1:24" ht="57" hidden="1">
      <c r="A547" s="19" t="s">
        <v>358</v>
      </c>
      <c r="B547" s="19" t="s">
        <v>1005</v>
      </c>
      <c r="C547" s="19" t="s">
        <v>1084</v>
      </c>
      <c r="D547" s="19" t="s">
        <v>1085</v>
      </c>
      <c r="E547" s="19">
        <v>15</v>
      </c>
      <c r="F547" s="8" t="s">
        <v>1086</v>
      </c>
      <c r="G547" s="8" t="s">
        <v>45</v>
      </c>
      <c r="H547" s="19" t="s">
        <v>36</v>
      </c>
      <c r="I547" s="37" t="s">
        <v>37</v>
      </c>
      <c r="J547" s="10">
        <v>20</v>
      </c>
      <c r="K547" s="19">
        <v>2020</v>
      </c>
      <c r="L547" s="192"/>
      <c r="M547" s="19">
        <v>1</v>
      </c>
      <c r="N547" s="8">
        <v>2090087</v>
      </c>
      <c r="O547" s="8" t="s">
        <v>1089</v>
      </c>
      <c r="P547" s="19" t="s">
        <v>268</v>
      </c>
      <c r="Q547" s="60">
        <v>0</v>
      </c>
      <c r="R547" s="20">
        <v>0</v>
      </c>
      <c r="S547" s="60">
        <v>0</v>
      </c>
      <c r="T547" s="19" t="s">
        <v>41</v>
      </c>
      <c r="U547" s="15" t="s">
        <v>2279</v>
      </c>
      <c r="V547" s="210" t="s">
        <v>148</v>
      </c>
      <c r="W547" s="131" t="s">
        <v>225</v>
      </c>
      <c r="X547" s="219" t="s">
        <v>50</v>
      </c>
    </row>
    <row r="548" spans="1:24" ht="75" hidden="1">
      <c r="A548" s="19" t="s">
        <v>358</v>
      </c>
      <c r="B548" s="19" t="s">
        <v>1005</v>
      </c>
      <c r="C548" s="19" t="s">
        <v>1005</v>
      </c>
      <c r="D548" s="19" t="s">
        <v>1101</v>
      </c>
      <c r="E548" s="37">
        <v>15</v>
      </c>
      <c r="F548" s="12" t="s">
        <v>1108</v>
      </c>
      <c r="G548" s="8" t="s">
        <v>45</v>
      </c>
      <c r="H548" s="8" t="s">
        <v>36</v>
      </c>
      <c r="I548" s="37" t="s">
        <v>37</v>
      </c>
      <c r="J548" s="10">
        <v>24</v>
      </c>
      <c r="K548" s="19">
        <v>2020</v>
      </c>
      <c r="L548" s="192"/>
      <c r="M548" s="19">
        <v>10</v>
      </c>
      <c r="N548" s="106"/>
      <c r="O548" s="106"/>
      <c r="P548" s="54" t="s">
        <v>1109</v>
      </c>
      <c r="Q548" s="20">
        <v>0</v>
      </c>
      <c r="R548" s="20">
        <v>8000</v>
      </c>
      <c r="S548" s="60">
        <v>16000</v>
      </c>
      <c r="T548" s="19" t="s">
        <v>41</v>
      </c>
      <c r="U548" s="107" t="s">
        <v>2280</v>
      </c>
      <c r="V548" s="210" t="s">
        <v>184</v>
      </c>
      <c r="W548" s="131" t="s">
        <v>1068</v>
      </c>
      <c r="X548" s="215" t="s">
        <v>78</v>
      </c>
    </row>
    <row r="549" spans="1:24" ht="242.25" hidden="1">
      <c r="A549" s="19" t="s">
        <v>358</v>
      </c>
      <c r="B549" s="19" t="s">
        <v>1005</v>
      </c>
      <c r="C549" s="19" t="s">
        <v>1063</v>
      </c>
      <c r="D549" s="19" t="s">
        <v>1064</v>
      </c>
      <c r="E549" s="19">
        <v>15</v>
      </c>
      <c r="F549" s="12" t="s">
        <v>1065</v>
      </c>
      <c r="G549" s="12" t="s">
        <v>45</v>
      </c>
      <c r="H549" s="19" t="s">
        <v>36</v>
      </c>
      <c r="I549" s="37" t="s">
        <v>37</v>
      </c>
      <c r="J549" s="65">
        <v>16</v>
      </c>
      <c r="K549" s="37">
        <v>2020</v>
      </c>
      <c r="L549" s="192"/>
      <c r="M549" s="37">
        <v>16</v>
      </c>
      <c r="N549" s="8" t="s">
        <v>1066</v>
      </c>
      <c r="O549" s="8" t="s">
        <v>1067</v>
      </c>
      <c r="P549" s="19" t="s">
        <v>247</v>
      </c>
      <c r="Q549" s="20">
        <v>0</v>
      </c>
      <c r="R549" s="20">
        <v>0</v>
      </c>
      <c r="S549" s="20">
        <v>0</v>
      </c>
      <c r="T549" s="19" t="s">
        <v>41</v>
      </c>
      <c r="U549" s="109" t="s">
        <v>2281</v>
      </c>
      <c r="V549" s="210" t="s">
        <v>184</v>
      </c>
      <c r="W549" s="131" t="s">
        <v>1068</v>
      </c>
      <c r="X549" s="215" t="s">
        <v>78</v>
      </c>
    </row>
    <row r="550" spans="1:24" ht="128.25" hidden="1">
      <c r="A550" s="19" t="s">
        <v>358</v>
      </c>
      <c r="B550" s="19" t="s">
        <v>526</v>
      </c>
      <c r="C550" s="19" t="s">
        <v>526</v>
      </c>
      <c r="D550" s="19" t="s">
        <v>527</v>
      </c>
      <c r="E550" s="19">
        <v>15</v>
      </c>
      <c r="F550" s="19" t="s">
        <v>528</v>
      </c>
      <c r="G550" s="19" t="s">
        <v>45</v>
      </c>
      <c r="H550" s="19" t="s">
        <v>36</v>
      </c>
      <c r="I550" s="37" t="s">
        <v>37</v>
      </c>
      <c r="J550" s="10">
        <v>35</v>
      </c>
      <c r="K550" s="19">
        <v>2020</v>
      </c>
      <c r="L550" s="192"/>
      <c r="M550" s="37">
        <v>4</v>
      </c>
      <c r="N550" s="106"/>
      <c r="O550" s="106"/>
      <c r="P550" s="19" t="s">
        <v>529</v>
      </c>
      <c r="Q550" s="20">
        <v>0</v>
      </c>
      <c r="R550" s="20">
        <v>0</v>
      </c>
      <c r="S550" s="20">
        <v>0</v>
      </c>
      <c r="T550" s="19" t="s">
        <v>41</v>
      </c>
      <c r="U550" s="15" t="s">
        <v>2282</v>
      </c>
      <c r="V550" s="221" t="s">
        <v>48</v>
      </c>
      <c r="W550" s="221" t="s">
        <v>163</v>
      </c>
      <c r="X550" s="219" t="s">
        <v>50</v>
      </c>
    </row>
    <row r="551" spans="1:24" ht="99.75" hidden="1">
      <c r="A551" s="19" t="s">
        <v>358</v>
      </c>
      <c r="B551" s="19" t="s">
        <v>1005</v>
      </c>
      <c r="C551" s="19" t="s">
        <v>1051</v>
      </c>
      <c r="D551" s="19" t="s">
        <v>1052</v>
      </c>
      <c r="E551" s="19">
        <v>10</v>
      </c>
      <c r="F551" s="19" t="s">
        <v>528</v>
      </c>
      <c r="G551" s="19" t="s">
        <v>45</v>
      </c>
      <c r="H551" s="19" t="s">
        <v>36</v>
      </c>
      <c r="I551" s="37" t="s">
        <v>37</v>
      </c>
      <c r="J551" s="10">
        <v>40</v>
      </c>
      <c r="K551" s="37">
        <v>2020</v>
      </c>
      <c r="L551" s="192"/>
      <c r="M551" s="8">
        <v>3</v>
      </c>
      <c r="N551" s="106"/>
      <c r="O551" s="106"/>
      <c r="P551" s="54" t="s">
        <v>162</v>
      </c>
      <c r="Q551" s="20">
        <v>0</v>
      </c>
      <c r="R551" s="20">
        <v>0</v>
      </c>
      <c r="S551" s="20">
        <v>0</v>
      </c>
      <c r="T551" s="19" t="s">
        <v>41</v>
      </c>
      <c r="U551" s="15" t="s">
        <v>2282</v>
      </c>
      <c r="V551" s="221" t="s">
        <v>48</v>
      </c>
      <c r="W551" s="221" t="s">
        <v>163</v>
      </c>
      <c r="X551" s="219" t="s">
        <v>50</v>
      </c>
    </row>
    <row r="552" spans="1:24" ht="45">
      <c r="A552" s="19" t="s">
        <v>358</v>
      </c>
      <c r="B552" s="19" t="s">
        <v>1005</v>
      </c>
      <c r="C552" s="19" t="s">
        <v>1006</v>
      </c>
      <c r="D552" s="19" t="s">
        <v>1007</v>
      </c>
      <c r="E552" s="37">
        <v>15</v>
      </c>
      <c r="F552" s="37" t="s">
        <v>1008</v>
      </c>
      <c r="G552" s="37" t="s">
        <v>45</v>
      </c>
      <c r="H552" s="19" t="s">
        <v>36</v>
      </c>
      <c r="I552" s="37" t="s">
        <v>37</v>
      </c>
      <c r="J552" s="10">
        <v>40</v>
      </c>
      <c r="K552" s="19">
        <v>2020</v>
      </c>
      <c r="L552" s="192"/>
      <c r="M552" s="19">
        <v>2</v>
      </c>
      <c r="N552" s="192"/>
      <c r="O552" s="192"/>
      <c r="P552" s="54" t="s">
        <v>162</v>
      </c>
      <c r="Q552" s="20">
        <v>0</v>
      </c>
      <c r="R552" s="20">
        <v>0</v>
      </c>
      <c r="S552" s="60">
        <v>0</v>
      </c>
      <c r="T552" s="19" t="s">
        <v>68</v>
      </c>
      <c r="U552" s="15" t="s">
        <v>2282</v>
      </c>
      <c r="V552" s="131" t="s">
        <v>148</v>
      </c>
      <c r="W552" s="131" t="s">
        <v>149</v>
      </c>
      <c r="X552" s="219" t="s">
        <v>50</v>
      </c>
    </row>
    <row r="553" spans="1:24" ht="99.75" hidden="1">
      <c r="A553" s="19" t="s">
        <v>358</v>
      </c>
      <c r="B553" s="19" t="s">
        <v>1005</v>
      </c>
      <c r="C553" s="19" t="s">
        <v>1051</v>
      </c>
      <c r="D553" s="19" t="s">
        <v>1052</v>
      </c>
      <c r="E553" s="19">
        <v>10</v>
      </c>
      <c r="F553" s="8" t="s">
        <v>1053</v>
      </c>
      <c r="G553" s="19" t="s">
        <v>35</v>
      </c>
      <c r="H553" s="19" t="s">
        <v>36</v>
      </c>
      <c r="I553" s="37" t="s">
        <v>37</v>
      </c>
      <c r="J553" s="10">
        <v>80</v>
      </c>
      <c r="K553" s="37">
        <v>2020</v>
      </c>
      <c r="L553" s="192"/>
      <c r="M553" s="19">
        <v>5</v>
      </c>
      <c r="N553" s="192"/>
      <c r="O553" s="192"/>
      <c r="P553" s="54" t="s">
        <v>162</v>
      </c>
      <c r="Q553" s="60">
        <v>0</v>
      </c>
      <c r="R553" s="20">
        <v>0</v>
      </c>
      <c r="S553" s="60">
        <v>0</v>
      </c>
      <c r="T553" s="19" t="s">
        <v>235</v>
      </c>
      <c r="U553" s="107" t="s">
        <v>2283</v>
      </c>
      <c r="V553" s="131" t="s">
        <v>235</v>
      </c>
      <c r="W553" s="216" t="s">
        <v>236</v>
      </c>
      <c r="X553" s="219"/>
    </row>
    <row r="554" spans="1:24" ht="57" hidden="1">
      <c r="A554" s="19" t="s">
        <v>358</v>
      </c>
      <c r="B554" s="19" t="s">
        <v>1005</v>
      </c>
      <c r="C554" s="19" t="s">
        <v>1084</v>
      </c>
      <c r="D554" s="19" t="s">
        <v>1090</v>
      </c>
      <c r="E554" s="19">
        <v>15</v>
      </c>
      <c r="F554" s="8" t="s">
        <v>1053</v>
      </c>
      <c r="G554" s="19" t="s">
        <v>35</v>
      </c>
      <c r="H554" s="19" t="s">
        <v>36</v>
      </c>
      <c r="I554" s="37" t="s">
        <v>37</v>
      </c>
      <c r="J554" s="10">
        <v>80</v>
      </c>
      <c r="K554" s="19">
        <v>2020</v>
      </c>
      <c r="L554" s="192"/>
      <c r="M554" s="8">
        <v>2</v>
      </c>
      <c r="N554" s="192"/>
      <c r="O554" s="192"/>
      <c r="P554" s="19" t="s">
        <v>247</v>
      </c>
      <c r="Q554" s="20">
        <v>0</v>
      </c>
      <c r="R554" s="20">
        <v>0</v>
      </c>
      <c r="S554" s="20">
        <v>0</v>
      </c>
      <c r="T554" s="19" t="s">
        <v>235</v>
      </c>
      <c r="U554" s="107" t="s">
        <v>2283</v>
      </c>
      <c r="V554" s="131" t="s">
        <v>235</v>
      </c>
      <c r="W554" s="216" t="s">
        <v>236</v>
      </c>
      <c r="X554" s="219"/>
    </row>
    <row r="555" spans="1:24" ht="90" hidden="1">
      <c r="A555" s="24" t="s">
        <v>358</v>
      </c>
      <c r="B555" s="24" t="s">
        <v>1005</v>
      </c>
      <c r="C555" s="24" t="s">
        <v>1032</v>
      </c>
      <c r="D555" s="24" t="s">
        <v>1033</v>
      </c>
      <c r="E555" s="24">
        <v>10</v>
      </c>
      <c r="F555" s="110" t="s">
        <v>1035</v>
      </c>
      <c r="G555" s="110" t="s">
        <v>35</v>
      </c>
      <c r="H555" s="110" t="s">
        <v>36</v>
      </c>
      <c r="I555" s="27" t="s">
        <v>37</v>
      </c>
      <c r="J555" s="26">
        <v>40</v>
      </c>
      <c r="K555" s="24">
        <v>2020</v>
      </c>
      <c r="L555" s="192"/>
      <c r="M555" s="24">
        <v>3</v>
      </c>
      <c r="N555" s="192"/>
      <c r="O555" s="192"/>
      <c r="P555" s="68" t="s">
        <v>162</v>
      </c>
      <c r="Q555" s="85">
        <v>0</v>
      </c>
      <c r="R555" s="28">
        <v>0</v>
      </c>
      <c r="S555" s="85">
        <v>0</v>
      </c>
      <c r="T555" s="24" t="s">
        <v>41</v>
      </c>
      <c r="U555" s="112" t="s">
        <v>2284</v>
      </c>
      <c r="V555" s="210" t="s">
        <v>1036</v>
      </c>
      <c r="W555" s="262" t="s">
        <v>1037</v>
      </c>
      <c r="X555" s="219"/>
    </row>
    <row r="556" spans="1:24" ht="85.5">
      <c r="A556" s="19" t="s">
        <v>358</v>
      </c>
      <c r="B556" s="19" t="s">
        <v>1005</v>
      </c>
      <c r="C556" s="37" t="s">
        <v>1170</v>
      </c>
      <c r="D556" s="19" t="s">
        <v>1007</v>
      </c>
      <c r="E556" s="37">
        <v>15</v>
      </c>
      <c r="F556" s="37" t="s">
        <v>1173</v>
      </c>
      <c r="G556" s="19" t="s">
        <v>45</v>
      </c>
      <c r="H556" s="37" t="s">
        <v>1174</v>
      </c>
      <c r="I556" s="19" t="s">
        <v>46</v>
      </c>
      <c r="J556" s="65">
        <v>10</v>
      </c>
      <c r="K556" s="37">
        <v>2020</v>
      </c>
      <c r="L556" s="192"/>
      <c r="M556" s="37">
        <v>11</v>
      </c>
      <c r="N556" s="192"/>
      <c r="O556" s="192"/>
      <c r="P556" s="37" t="s">
        <v>1175</v>
      </c>
      <c r="Q556" s="60">
        <v>0</v>
      </c>
      <c r="R556" s="20">
        <v>0</v>
      </c>
      <c r="S556" s="60">
        <v>0</v>
      </c>
      <c r="T556" s="37" t="s">
        <v>68</v>
      </c>
      <c r="U556" s="107" t="s">
        <v>2285</v>
      </c>
      <c r="V556" s="216" t="s">
        <v>56</v>
      </c>
      <c r="W556" s="131" t="s">
        <v>57</v>
      </c>
      <c r="X556" s="219" t="s">
        <v>78</v>
      </c>
    </row>
    <row r="557" spans="1:24" ht="99.75" hidden="1">
      <c r="A557" s="19" t="s">
        <v>358</v>
      </c>
      <c r="B557" s="19" t="s">
        <v>358</v>
      </c>
      <c r="C557" s="19" t="s">
        <v>358</v>
      </c>
      <c r="D557" s="19" t="s">
        <v>359</v>
      </c>
      <c r="E557" s="19">
        <v>10</v>
      </c>
      <c r="F557" s="19" t="s">
        <v>360</v>
      </c>
      <c r="G557" s="19" t="s">
        <v>45</v>
      </c>
      <c r="H557" s="19" t="s">
        <v>36</v>
      </c>
      <c r="I557" s="37" t="s">
        <v>37</v>
      </c>
      <c r="J557" s="10">
        <v>20</v>
      </c>
      <c r="K557" s="19">
        <v>2020</v>
      </c>
      <c r="L557" s="192"/>
      <c r="M557" s="19">
        <v>1</v>
      </c>
      <c r="N557" s="19">
        <v>1454718</v>
      </c>
      <c r="O557" s="19" t="s">
        <v>361</v>
      </c>
      <c r="P557" s="54" t="s">
        <v>162</v>
      </c>
      <c r="Q557" s="20">
        <v>0</v>
      </c>
      <c r="R557" s="20">
        <v>0</v>
      </c>
      <c r="S557" s="20">
        <v>0</v>
      </c>
      <c r="T557" s="19" t="s">
        <v>41</v>
      </c>
      <c r="U557" s="15" t="s">
        <v>2267</v>
      </c>
      <c r="V557" s="210" t="s">
        <v>148</v>
      </c>
      <c r="W557" s="131" t="s">
        <v>225</v>
      </c>
      <c r="X557" s="219" t="s">
        <v>50</v>
      </c>
    </row>
    <row r="558" spans="1:24" ht="85.5" hidden="1">
      <c r="A558" s="19" t="s">
        <v>358</v>
      </c>
      <c r="B558" s="19" t="s">
        <v>358</v>
      </c>
      <c r="C558" s="19" t="s">
        <v>358</v>
      </c>
      <c r="D558" s="19" t="s">
        <v>362</v>
      </c>
      <c r="E558" s="19">
        <v>10</v>
      </c>
      <c r="F558" s="19" t="s">
        <v>363</v>
      </c>
      <c r="G558" s="19" t="s">
        <v>45</v>
      </c>
      <c r="H558" s="19" t="s">
        <v>331</v>
      </c>
      <c r="I558" s="37" t="s">
        <v>37</v>
      </c>
      <c r="J558" s="10">
        <v>16</v>
      </c>
      <c r="K558" s="19">
        <v>2020</v>
      </c>
      <c r="L558" s="192"/>
      <c r="M558" s="19">
        <v>1</v>
      </c>
      <c r="N558" s="19">
        <v>1568137</v>
      </c>
      <c r="O558" s="19" t="s">
        <v>364</v>
      </c>
      <c r="P558" s="54" t="s">
        <v>162</v>
      </c>
      <c r="Q558" s="20">
        <v>0</v>
      </c>
      <c r="R558" s="20">
        <v>0</v>
      </c>
      <c r="S558" s="20">
        <v>0</v>
      </c>
      <c r="T558" s="19" t="s">
        <v>41</v>
      </c>
      <c r="U558" s="15" t="s">
        <v>2286</v>
      </c>
      <c r="V558" s="216" t="s">
        <v>56</v>
      </c>
      <c r="W558" s="131" t="s">
        <v>57</v>
      </c>
      <c r="X558" s="215" t="s">
        <v>58</v>
      </c>
    </row>
    <row r="559" spans="1:24" ht="85.5" hidden="1">
      <c r="A559" s="19" t="s">
        <v>358</v>
      </c>
      <c r="B559" s="19" t="s">
        <v>358</v>
      </c>
      <c r="C559" s="19" t="s">
        <v>358</v>
      </c>
      <c r="D559" s="19" t="s">
        <v>365</v>
      </c>
      <c r="E559" s="19">
        <v>10</v>
      </c>
      <c r="F559" s="19" t="s">
        <v>366</v>
      </c>
      <c r="G559" s="19" t="s">
        <v>45</v>
      </c>
      <c r="H559" s="19" t="s">
        <v>331</v>
      </c>
      <c r="I559" s="37" t="s">
        <v>37</v>
      </c>
      <c r="J559" s="10">
        <v>16</v>
      </c>
      <c r="K559" s="19">
        <v>2020</v>
      </c>
      <c r="L559" s="192"/>
      <c r="M559" s="19">
        <v>1</v>
      </c>
      <c r="N559" s="19">
        <v>1492768</v>
      </c>
      <c r="O559" s="19" t="s">
        <v>367</v>
      </c>
      <c r="P559" s="54" t="s">
        <v>162</v>
      </c>
      <c r="Q559" s="20">
        <v>0</v>
      </c>
      <c r="R559" s="20">
        <v>0</v>
      </c>
      <c r="S559" s="20">
        <v>0</v>
      </c>
      <c r="T559" s="19" t="s">
        <v>41</v>
      </c>
      <c r="U559" s="15" t="s">
        <v>2286</v>
      </c>
      <c r="V559" s="131" t="s">
        <v>176</v>
      </c>
      <c r="W559" s="131" t="s">
        <v>368</v>
      </c>
      <c r="X559" s="219" t="s">
        <v>50</v>
      </c>
    </row>
    <row r="560" spans="1:24" ht="85.5" hidden="1">
      <c r="A560" s="19" t="s">
        <v>358</v>
      </c>
      <c r="B560" s="19" t="s">
        <v>358</v>
      </c>
      <c r="C560" s="19" t="s">
        <v>358</v>
      </c>
      <c r="D560" s="19" t="s">
        <v>365</v>
      </c>
      <c r="E560" s="19">
        <v>10</v>
      </c>
      <c r="F560" s="19" t="s">
        <v>366</v>
      </c>
      <c r="G560" s="19" t="s">
        <v>45</v>
      </c>
      <c r="H560" s="19" t="s">
        <v>331</v>
      </c>
      <c r="I560" s="37" t="s">
        <v>37</v>
      </c>
      <c r="J560" s="10">
        <v>16</v>
      </c>
      <c r="K560" s="19">
        <v>2020</v>
      </c>
      <c r="L560" s="192"/>
      <c r="M560" s="19">
        <v>1</v>
      </c>
      <c r="N560" s="19" t="s">
        <v>369</v>
      </c>
      <c r="O560" s="19" t="s">
        <v>370</v>
      </c>
      <c r="P560" s="54" t="s">
        <v>162</v>
      </c>
      <c r="Q560" s="20">
        <v>0</v>
      </c>
      <c r="R560" s="20">
        <v>0</v>
      </c>
      <c r="S560" s="20">
        <v>0</v>
      </c>
      <c r="T560" s="19" t="s">
        <v>41</v>
      </c>
      <c r="U560" s="15" t="s">
        <v>2286</v>
      </c>
      <c r="V560" s="131" t="s">
        <v>176</v>
      </c>
      <c r="W560" s="131" t="s">
        <v>368</v>
      </c>
      <c r="X560" s="219" t="s">
        <v>50</v>
      </c>
    </row>
    <row r="561" spans="1:24" ht="90" hidden="1">
      <c r="A561" s="24" t="s">
        <v>358</v>
      </c>
      <c r="B561" s="24" t="s">
        <v>1005</v>
      </c>
      <c r="C561" s="24" t="s">
        <v>1006</v>
      </c>
      <c r="D561" s="24" t="s">
        <v>1009</v>
      </c>
      <c r="E561" s="27">
        <v>15</v>
      </c>
      <c r="F561" s="110" t="s">
        <v>1010</v>
      </c>
      <c r="G561" s="110" t="s">
        <v>35</v>
      </c>
      <c r="H561" s="110" t="s">
        <v>36</v>
      </c>
      <c r="I561" s="27" t="s">
        <v>37</v>
      </c>
      <c r="J561" s="26">
        <v>40</v>
      </c>
      <c r="K561" s="24">
        <v>2020</v>
      </c>
      <c r="L561" s="192"/>
      <c r="M561" s="24">
        <v>5</v>
      </c>
      <c r="N561" s="111"/>
      <c r="O561" s="111"/>
      <c r="P561" s="68" t="s">
        <v>162</v>
      </c>
      <c r="Q561" s="28">
        <v>0</v>
      </c>
      <c r="R561" s="28">
        <v>0</v>
      </c>
      <c r="S561" s="85">
        <v>0</v>
      </c>
      <c r="T561" s="24" t="s">
        <v>41</v>
      </c>
      <c r="U561" s="112" t="s">
        <v>2287</v>
      </c>
      <c r="V561" s="112" t="s">
        <v>184</v>
      </c>
      <c r="W561" s="112" t="s">
        <v>1011</v>
      </c>
      <c r="X561" s="219"/>
    </row>
    <row r="562" spans="1:24" ht="242.25" hidden="1">
      <c r="A562" s="19" t="s">
        <v>358</v>
      </c>
      <c r="B562" s="19" t="s">
        <v>1005</v>
      </c>
      <c r="C562" s="19" t="s">
        <v>1063</v>
      </c>
      <c r="D562" s="19" t="s">
        <v>1064</v>
      </c>
      <c r="E562" s="19">
        <v>15</v>
      </c>
      <c r="F562" s="12" t="s">
        <v>1069</v>
      </c>
      <c r="G562" s="12" t="s">
        <v>45</v>
      </c>
      <c r="H562" s="19" t="s">
        <v>36</v>
      </c>
      <c r="I562" s="37" t="s">
        <v>37</v>
      </c>
      <c r="J562" s="65">
        <v>16</v>
      </c>
      <c r="K562" s="37">
        <v>2020</v>
      </c>
      <c r="L562" s="192"/>
      <c r="M562" s="37">
        <v>16</v>
      </c>
      <c r="N562" s="8" t="s">
        <v>1070</v>
      </c>
      <c r="O562" s="8" t="s">
        <v>1067</v>
      </c>
      <c r="P562" s="19" t="s">
        <v>247</v>
      </c>
      <c r="Q562" s="20">
        <v>0</v>
      </c>
      <c r="R562" s="20">
        <v>0</v>
      </c>
      <c r="S562" s="20">
        <v>0</v>
      </c>
      <c r="T562" s="19" t="s">
        <v>41</v>
      </c>
      <c r="U562" s="107" t="s">
        <v>2288</v>
      </c>
      <c r="V562" s="216" t="s">
        <v>184</v>
      </c>
      <c r="W562" s="131" t="s">
        <v>1071</v>
      </c>
      <c r="X562" s="219" t="s">
        <v>78</v>
      </c>
    </row>
    <row r="563" spans="1:24" ht="242.25" hidden="1">
      <c r="A563" s="19" t="s">
        <v>358</v>
      </c>
      <c r="B563" s="19" t="s">
        <v>1005</v>
      </c>
      <c r="C563" s="19" t="s">
        <v>1063</v>
      </c>
      <c r="D563" s="19" t="s">
        <v>1064</v>
      </c>
      <c r="E563" s="19">
        <v>15</v>
      </c>
      <c r="F563" s="12" t="s">
        <v>1072</v>
      </c>
      <c r="G563" s="12" t="s">
        <v>45</v>
      </c>
      <c r="H563" s="19" t="s">
        <v>36</v>
      </c>
      <c r="I563" s="37" t="s">
        <v>37</v>
      </c>
      <c r="J563" s="65">
        <v>16</v>
      </c>
      <c r="K563" s="37">
        <v>2020</v>
      </c>
      <c r="L563" s="192"/>
      <c r="M563" s="37">
        <v>16</v>
      </c>
      <c r="N563" s="8" t="s">
        <v>1070</v>
      </c>
      <c r="O563" s="8" t="s">
        <v>1067</v>
      </c>
      <c r="P563" s="19" t="s">
        <v>247</v>
      </c>
      <c r="Q563" s="20">
        <v>0</v>
      </c>
      <c r="R563" s="20">
        <v>0</v>
      </c>
      <c r="S563" s="20">
        <v>0</v>
      </c>
      <c r="T563" s="19" t="s">
        <v>41</v>
      </c>
      <c r="U563" s="33" t="s">
        <v>2289</v>
      </c>
      <c r="V563" s="216" t="s">
        <v>184</v>
      </c>
      <c r="W563" s="210" t="s">
        <v>1071</v>
      </c>
      <c r="X563" s="219" t="s">
        <v>78</v>
      </c>
    </row>
    <row r="564" spans="1:24" ht="242.25" hidden="1">
      <c r="A564" s="19" t="s">
        <v>358</v>
      </c>
      <c r="B564" s="19" t="s">
        <v>1005</v>
      </c>
      <c r="C564" s="19" t="s">
        <v>1063</v>
      </c>
      <c r="D564" s="19" t="s">
        <v>1064</v>
      </c>
      <c r="E564" s="19">
        <v>15</v>
      </c>
      <c r="F564" s="12" t="s">
        <v>1073</v>
      </c>
      <c r="G564" s="12" t="s">
        <v>45</v>
      </c>
      <c r="H564" s="19" t="s">
        <v>1074</v>
      </c>
      <c r="I564" s="37" t="s">
        <v>37</v>
      </c>
      <c r="J564" s="65">
        <v>16</v>
      </c>
      <c r="K564" s="37">
        <v>2020</v>
      </c>
      <c r="L564" s="192"/>
      <c r="M564" s="37">
        <v>16</v>
      </c>
      <c r="N564" s="8" t="s">
        <v>1070</v>
      </c>
      <c r="O564" s="8" t="s">
        <v>1067</v>
      </c>
      <c r="P564" s="19" t="s">
        <v>247</v>
      </c>
      <c r="Q564" s="20">
        <v>0</v>
      </c>
      <c r="R564" s="20">
        <v>0</v>
      </c>
      <c r="S564" s="20">
        <v>0</v>
      </c>
      <c r="T564" s="19" t="s">
        <v>41</v>
      </c>
      <c r="U564" s="33" t="s">
        <v>2290</v>
      </c>
      <c r="V564" s="216" t="s">
        <v>184</v>
      </c>
      <c r="W564" s="131" t="s">
        <v>1071</v>
      </c>
      <c r="X564" s="219" t="s">
        <v>78</v>
      </c>
    </row>
    <row r="565" spans="1:24" ht="242.25" hidden="1">
      <c r="A565" s="19" t="s">
        <v>358</v>
      </c>
      <c r="B565" s="19" t="s">
        <v>1005</v>
      </c>
      <c r="C565" s="19" t="s">
        <v>1063</v>
      </c>
      <c r="D565" s="19" t="s">
        <v>1064</v>
      </c>
      <c r="E565" s="19">
        <v>15</v>
      </c>
      <c r="F565" s="19" t="s">
        <v>1075</v>
      </c>
      <c r="G565" s="19" t="s">
        <v>45</v>
      </c>
      <c r="H565" s="19" t="s">
        <v>1074</v>
      </c>
      <c r="I565" s="37" t="s">
        <v>37</v>
      </c>
      <c r="J565" s="10">
        <v>8</v>
      </c>
      <c r="K565" s="37">
        <v>2020</v>
      </c>
      <c r="L565" s="192"/>
      <c r="M565" s="37">
        <v>10</v>
      </c>
      <c r="N565" s="8" t="s">
        <v>1070</v>
      </c>
      <c r="O565" s="8" t="s">
        <v>1067</v>
      </c>
      <c r="P565" s="54" t="s">
        <v>162</v>
      </c>
      <c r="Q565" s="20">
        <v>0</v>
      </c>
      <c r="R565" s="20">
        <v>0</v>
      </c>
      <c r="S565" s="20">
        <v>0</v>
      </c>
      <c r="T565" s="19" t="s">
        <v>41</v>
      </c>
      <c r="U565" s="33" t="s">
        <v>2289</v>
      </c>
      <c r="V565" s="216" t="s">
        <v>184</v>
      </c>
      <c r="W565" s="131" t="s">
        <v>1071</v>
      </c>
      <c r="X565" s="219" t="s">
        <v>78</v>
      </c>
    </row>
    <row r="566" spans="1:24" ht="128.25" hidden="1">
      <c r="A566" s="19" t="s">
        <v>358</v>
      </c>
      <c r="B566" s="19" t="s">
        <v>526</v>
      </c>
      <c r="C566" s="19" t="s">
        <v>526</v>
      </c>
      <c r="D566" s="19" t="s">
        <v>527</v>
      </c>
      <c r="E566" s="19">
        <v>15</v>
      </c>
      <c r="F566" s="19" t="s">
        <v>44</v>
      </c>
      <c r="G566" s="19" t="s">
        <v>45</v>
      </c>
      <c r="H566" s="19" t="s">
        <v>36</v>
      </c>
      <c r="I566" s="37" t="s">
        <v>37</v>
      </c>
      <c r="J566" s="10">
        <v>30</v>
      </c>
      <c r="K566" s="19">
        <v>2020</v>
      </c>
      <c r="L566" s="192"/>
      <c r="M566" s="37">
        <v>5</v>
      </c>
      <c r="N566" s="106"/>
      <c r="O566" s="106"/>
      <c r="P566" s="19" t="s">
        <v>529</v>
      </c>
      <c r="Q566" s="20">
        <v>0</v>
      </c>
      <c r="R566" s="20">
        <v>0</v>
      </c>
      <c r="S566" s="20">
        <v>0</v>
      </c>
      <c r="T566" s="19" t="s">
        <v>41</v>
      </c>
      <c r="U566" s="15" t="s">
        <v>2282</v>
      </c>
      <c r="V566" s="131" t="s">
        <v>48</v>
      </c>
      <c r="W566" s="131" t="s">
        <v>49</v>
      </c>
      <c r="X566" s="219" t="s">
        <v>50</v>
      </c>
    </row>
    <row r="567" spans="1:24" ht="99.75" hidden="1">
      <c r="A567" s="19" t="s">
        <v>358</v>
      </c>
      <c r="B567" s="19" t="s">
        <v>1005</v>
      </c>
      <c r="C567" s="19" t="s">
        <v>1051</v>
      </c>
      <c r="D567" s="19" t="s">
        <v>1052</v>
      </c>
      <c r="E567" s="19">
        <v>10</v>
      </c>
      <c r="F567" s="19" t="s">
        <v>44</v>
      </c>
      <c r="G567" s="19" t="s">
        <v>45</v>
      </c>
      <c r="H567" s="19" t="s">
        <v>36</v>
      </c>
      <c r="I567" s="37" t="s">
        <v>37</v>
      </c>
      <c r="J567" s="10">
        <v>40</v>
      </c>
      <c r="K567" s="37">
        <v>2020</v>
      </c>
      <c r="L567" s="192"/>
      <c r="M567" s="19">
        <v>3</v>
      </c>
      <c r="N567" s="106"/>
      <c r="O567" s="106"/>
      <c r="P567" s="54" t="s">
        <v>162</v>
      </c>
      <c r="Q567" s="20">
        <v>0</v>
      </c>
      <c r="R567" s="20">
        <v>0</v>
      </c>
      <c r="S567" s="20">
        <v>0</v>
      </c>
      <c r="T567" s="19" t="s">
        <v>41</v>
      </c>
      <c r="U567" s="15" t="s">
        <v>2282</v>
      </c>
      <c r="V567" s="131" t="s">
        <v>48</v>
      </c>
      <c r="W567" s="131" t="s">
        <v>49</v>
      </c>
      <c r="X567" s="219" t="s">
        <v>50</v>
      </c>
    </row>
    <row r="568" spans="1:24" ht="99.75" hidden="1">
      <c r="A568" s="19" t="s">
        <v>358</v>
      </c>
      <c r="B568" s="19" t="s">
        <v>358</v>
      </c>
      <c r="C568" s="19" t="s">
        <v>358</v>
      </c>
      <c r="D568" s="19" t="s">
        <v>359</v>
      </c>
      <c r="E568" s="19">
        <v>10</v>
      </c>
      <c r="F568" s="19" t="s">
        <v>371</v>
      </c>
      <c r="G568" s="19" t="s">
        <v>45</v>
      </c>
      <c r="H568" s="19" t="s">
        <v>36</v>
      </c>
      <c r="I568" s="37" t="s">
        <v>37</v>
      </c>
      <c r="J568" s="10">
        <v>30</v>
      </c>
      <c r="K568" s="19"/>
      <c r="L568" s="192"/>
      <c r="M568" s="19">
        <v>1</v>
      </c>
      <c r="N568" s="19">
        <v>3003053</v>
      </c>
      <c r="O568" s="19" t="s">
        <v>372</v>
      </c>
      <c r="P568" s="19" t="s">
        <v>40</v>
      </c>
      <c r="Q568" s="20">
        <v>0</v>
      </c>
      <c r="R568" s="20">
        <v>0</v>
      </c>
      <c r="S568" s="20">
        <v>0</v>
      </c>
      <c r="T568" s="19" t="s">
        <v>41</v>
      </c>
      <c r="U568" s="15" t="s">
        <v>2267</v>
      </c>
      <c r="V568" s="131" t="s">
        <v>48</v>
      </c>
      <c r="W568" s="131" t="s">
        <v>49</v>
      </c>
      <c r="X568" s="219" t="s">
        <v>50</v>
      </c>
    </row>
    <row r="569" spans="1:24" ht="85.5" hidden="1">
      <c r="A569" s="19" t="s">
        <v>358</v>
      </c>
      <c r="B569" s="19" t="s">
        <v>526</v>
      </c>
      <c r="C569" s="19" t="s">
        <v>526</v>
      </c>
      <c r="D569" s="19" t="s">
        <v>530</v>
      </c>
      <c r="E569" s="19">
        <v>10</v>
      </c>
      <c r="F569" s="19" t="s">
        <v>531</v>
      </c>
      <c r="G569" s="19" t="s">
        <v>45</v>
      </c>
      <c r="H569" s="19" t="s">
        <v>36</v>
      </c>
      <c r="I569" s="19" t="s">
        <v>46</v>
      </c>
      <c r="J569" s="10">
        <v>40</v>
      </c>
      <c r="K569" s="19">
        <v>2020</v>
      </c>
      <c r="L569" s="192"/>
      <c r="M569" s="19">
        <v>2</v>
      </c>
      <c r="N569" s="106"/>
      <c r="O569" s="106"/>
      <c r="P569" s="19" t="s">
        <v>532</v>
      </c>
      <c r="Q569" s="20">
        <v>0</v>
      </c>
      <c r="R569" s="20">
        <v>0</v>
      </c>
      <c r="S569" s="20">
        <v>0</v>
      </c>
      <c r="T569" s="19" t="s">
        <v>41</v>
      </c>
      <c r="U569" s="15" t="s">
        <v>2282</v>
      </c>
      <c r="V569" s="131" t="s">
        <v>201</v>
      </c>
      <c r="W569" s="131" t="s">
        <v>202</v>
      </c>
      <c r="X569" s="219" t="s">
        <v>50</v>
      </c>
    </row>
    <row r="570" spans="1:24" ht="57" hidden="1">
      <c r="A570" s="19" t="s">
        <v>358</v>
      </c>
      <c r="B570" s="19" t="s">
        <v>1005</v>
      </c>
      <c r="C570" s="19" t="s">
        <v>1084</v>
      </c>
      <c r="D570" s="19" t="s">
        <v>1085</v>
      </c>
      <c r="E570" s="19">
        <v>15</v>
      </c>
      <c r="F570" s="19" t="s">
        <v>1091</v>
      </c>
      <c r="G570" s="19" t="s">
        <v>45</v>
      </c>
      <c r="H570" s="19" t="s">
        <v>36</v>
      </c>
      <c r="I570" s="37" t="s">
        <v>37</v>
      </c>
      <c r="J570" s="10">
        <v>20</v>
      </c>
      <c r="K570" s="19">
        <v>2020</v>
      </c>
      <c r="L570" s="192"/>
      <c r="M570" s="19">
        <v>3</v>
      </c>
      <c r="N570" s="106"/>
      <c r="O570" s="106"/>
      <c r="P570" s="19" t="s">
        <v>247</v>
      </c>
      <c r="Q570" s="60">
        <v>0</v>
      </c>
      <c r="R570" s="20">
        <v>0</v>
      </c>
      <c r="S570" s="60">
        <v>0</v>
      </c>
      <c r="T570" s="19" t="s">
        <v>41</v>
      </c>
      <c r="U570" s="15" t="s">
        <v>2291</v>
      </c>
      <c r="V570" s="131" t="s">
        <v>201</v>
      </c>
      <c r="W570" s="131" t="s">
        <v>202</v>
      </c>
      <c r="X570" s="219" t="s">
        <v>50</v>
      </c>
    </row>
    <row r="571" spans="1:24" ht="99.75" hidden="1">
      <c r="A571" s="8" t="s">
        <v>358</v>
      </c>
      <c r="B571" s="51" t="s">
        <v>1005</v>
      </c>
      <c r="C571" s="51" t="s">
        <v>1111</v>
      </c>
      <c r="D571" s="51" t="s">
        <v>1112</v>
      </c>
      <c r="E571" s="8">
        <v>15</v>
      </c>
      <c r="F571" s="95" t="s">
        <v>1115</v>
      </c>
      <c r="G571" s="95" t="s">
        <v>35</v>
      </c>
      <c r="H571" s="95" t="s">
        <v>36</v>
      </c>
      <c r="I571" s="12" t="s">
        <v>37</v>
      </c>
      <c r="J571" s="52">
        <v>24</v>
      </c>
      <c r="K571" s="51" t="s">
        <v>1116</v>
      </c>
      <c r="L571" s="192"/>
      <c r="M571" s="51">
        <v>1</v>
      </c>
      <c r="N571" s="106"/>
      <c r="O571" s="106"/>
      <c r="P571" s="51" t="s">
        <v>162</v>
      </c>
      <c r="Q571" s="64">
        <v>0</v>
      </c>
      <c r="R571" s="14">
        <v>0</v>
      </c>
      <c r="S571" s="64">
        <v>0</v>
      </c>
      <c r="T571" s="12" t="s">
        <v>41</v>
      </c>
      <c r="U571" s="107" t="s">
        <v>2292</v>
      </c>
      <c r="V571" s="131" t="s">
        <v>866</v>
      </c>
      <c r="W571" s="221" t="s">
        <v>1014</v>
      </c>
      <c r="X571" s="219" t="s">
        <v>78</v>
      </c>
    </row>
    <row r="572" spans="1:24" ht="99.75" hidden="1">
      <c r="A572" s="8" t="s">
        <v>358</v>
      </c>
      <c r="B572" s="51" t="s">
        <v>1005</v>
      </c>
      <c r="C572" s="51" t="s">
        <v>1111</v>
      </c>
      <c r="D572" s="51" t="s">
        <v>1112</v>
      </c>
      <c r="E572" s="8">
        <v>15</v>
      </c>
      <c r="F572" s="95" t="s">
        <v>1117</v>
      </c>
      <c r="G572" s="95" t="s">
        <v>35</v>
      </c>
      <c r="H572" s="95" t="s">
        <v>36</v>
      </c>
      <c r="I572" s="12" t="s">
        <v>37</v>
      </c>
      <c r="J572" s="52">
        <v>16</v>
      </c>
      <c r="K572" s="51" t="s">
        <v>1118</v>
      </c>
      <c r="L572" s="192"/>
      <c r="M572" s="51">
        <v>1</v>
      </c>
      <c r="N572" s="106"/>
      <c r="O572" s="106"/>
      <c r="P572" s="51" t="s">
        <v>162</v>
      </c>
      <c r="Q572" s="64">
        <v>0</v>
      </c>
      <c r="R572" s="14">
        <v>0</v>
      </c>
      <c r="S572" s="64">
        <v>0</v>
      </c>
      <c r="T572" s="12" t="s">
        <v>41</v>
      </c>
      <c r="U572" s="107" t="s">
        <v>2292</v>
      </c>
      <c r="V572" s="131" t="s">
        <v>866</v>
      </c>
      <c r="W572" s="221" t="s">
        <v>1014</v>
      </c>
      <c r="X572" s="219" t="s">
        <v>78</v>
      </c>
    </row>
    <row r="573" spans="1:24" ht="299.25" hidden="1">
      <c r="A573" s="24" t="s">
        <v>358</v>
      </c>
      <c r="B573" s="24" t="s">
        <v>1005</v>
      </c>
      <c r="C573" s="24" t="s">
        <v>1111</v>
      </c>
      <c r="D573" s="24" t="s">
        <v>1119</v>
      </c>
      <c r="E573" s="24">
        <v>15</v>
      </c>
      <c r="F573" s="110" t="s">
        <v>1120</v>
      </c>
      <c r="G573" s="110" t="s">
        <v>35</v>
      </c>
      <c r="H573" s="110" t="s">
        <v>36</v>
      </c>
      <c r="I573" s="27" t="s">
        <v>37</v>
      </c>
      <c r="J573" s="84">
        <v>40</v>
      </c>
      <c r="K573" s="27">
        <v>2020</v>
      </c>
      <c r="L573" s="192"/>
      <c r="M573" s="24">
        <v>5</v>
      </c>
      <c r="N573" s="111"/>
      <c r="O573" s="111"/>
      <c r="P573" s="68" t="s">
        <v>162</v>
      </c>
      <c r="Q573" s="85">
        <v>0</v>
      </c>
      <c r="R573" s="28">
        <v>0</v>
      </c>
      <c r="S573" s="85">
        <v>0</v>
      </c>
      <c r="T573" s="24" t="s">
        <v>41</v>
      </c>
      <c r="U573" s="113" t="s">
        <v>2293</v>
      </c>
      <c r="V573" s="131" t="s">
        <v>866</v>
      </c>
      <c r="W573" s="262" t="s">
        <v>1014</v>
      </c>
      <c r="X573" s="219"/>
    </row>
    <row r="574" spans="1:24" ht="299.25" hidden="1">
      <c r="A574" s="24" t="s">
        <v>358</v>
      </c>
      <c r="B574" s="24" t="s">
        <v>1005</v>
      </c>
      <c r="C574" s="24" t="s">
        <v>1111</v>
      </c>
      <c r="D574" s="24" t="s">
        <v>1119</v>
      </c>
      <c r="E574" s="24">
        <v>15</v>
      </c>
      <c r="F574" s="110" t="s">
        <v>1121</v>
      </c>
      <c r="G574" s="110" t="s">
        <v>35</v>
      </c>
      <c r="H574" s="110" t="s">
        <v>36</v>
      </c>
      <c r="I574" s="27" t="s">
        <v>37</v>
      </c>
      <c r="J574" s="84">
        <v>40</v>
      </c>
      <c r="K574" s="27">
        <v>2020</v>
      </c>
      <c r="L574" s="192"/>
      <c r="M574" s="24">
        <v>5</v>
      </c>
      <c r="N574" s="111"/>
      <c r="O574" s="111"/>
      <c r="P574" s="68" t="s">
        <v>162</v>
      </c>
      <c r="Q574" s="85">
        <v>0</v>
      </c>
      <c r="R574" s="28">
        <v>0</v>
      </c>
      <c r="S574" s="85">
        <v>0</v>
      </c>
      <c r="T574" s="24" t="s">
        <v>41</v>
      </c>
      <c r="U574" s="113" t="s">
        <v>2293</v>
      </c>
      <c r="V574" s="131" t="s">
        <v>866</v>
      </c>
      <c r="W574" s="262" t="s">
        <v>1014</v>
      </c>
      <c r="X574" s="219"/>
    </row>
    <row r="575" spans="1:24" ht="225" hidden="1">
      <c r="A575" s="8" t="s">
        <v>358</v>
      </c>
      <c r="B575" s="8" t="s">
        <v>1005</v>
      </c>
      <c r="C575" s="12" t="s">
        <v>1170</v>
      </c>
      <c r="D575" s="12" t="s">
        <v>1176</v>
      </c>
      <c r="E575" s="8">
        <v>15</v>
      </c>
      <c r="F575" s="12" t="s">
        <v>1177</v>
      </c>
      <c r="G575" s="8" t="s">
        <v>45</v>
      </c>
      <c r="H575" s="12" t="s">
        <v>331</v>
      </c>
      <c r="I575" s="12" t="s">
        <v>37</v>
      </c>
      <c r="J575" s="62">
        <v>8</v>
      </c>
      <c r="K575" s="12">
        <v>2020</v>
      </c>
      <c r="L575" s="192"/>
      <c r="M575" s="12">
        <v>43</v>
      </c>
      <c r="N575" s="106"/>
      <c r="O575" s="106"/>
      <c r="P575" s="51" t="s">
        <v>162</v>
      </c>
      <c r="Q575" s="64">
        <v>0</v>
      </c>
      <c r="R575" s="14">
        <v>0</v>
      </c>
      <c r="S575" s="64">
        <v>15000</v>
      </c>
      <c r="T575" s="8" t="s">
        <v>41</v>
      </c>
      <c r="U575" s="107" t="s">
        <v>2294</v>
      </c>
      <c r="V575" s="131" t="s">
        <v>866</v>
      </c>
      <c r="W575" s="221" t="s">
        <v>1014</v>
      </c>
      <c r="X575" s="219" t="s">
        <v>78</v>
      </c>
    </row>
    <row r="576" spans="1:24" ht="85.5" hidden="1">
      <c r="A576" s="24" t="s">
        <v>358</v>
      </c>
      <c r="B576" s="24" t="s">
        <v>1005</v>
      </c>
      <c r="C576" s="24" t="s">
        <v>1006</v>
      </c>
      <c r="D576" s="24" t="s">
        <v>1012</v>
      </c>
      <c r="E576" s="27">
        <v>15</v>
      </c>
      <c r="F576" s="110" t="s">
        <v>1013</v>
      </c>
      <c r="G576" s="110" t="s">
        <v>35</v>
      </c>
      <c r="H576" s="110" t="s">
        <v>36</v>
      </c>
      <c r="I576" s="27" t="s">
        <v>37</v>
      </c>
      <c r="J576" s="26">
        <v>40</v>
      </c>
      <c r="K576" s="24">
        <v>2020</v>
      </c>
      <c r="L576" s="192"/>
      <c r="M576" s="24">
        <v>5</v>
      </c>
      <c r="N576" s="111"/>
      <c r="O576" s="111"/>
      <c r="P576" s="68" t="s">
        <v>162</v>
      </c>
      <c r="Q576" s="28">
        <v>0</v>
      </c>
      <c r="R576" s="28">
        <v>0</v>
      </c>
      <c r="S576" s="85">
        <v>0</v>
      </c>
      <c r="T576" s="24" t="s">
        <v>41</v>
      </c>
      <c r="U576" s="113" t="s">
        <v>2295</v>
      </c>
      <c r="V576" s="131" t="s">
        <v>866</v>
      </c>
      <c r="W576" s="262" t="s">
        <v>1014</v>
      </c>
      <c r="X576" s="219"/>
    </row>
    <row r="577" spans="1:24" ht="85.5" hidden="1">
      <c r="A577" s="24" t="s">
        <v>358</v>
      </c>
      <c r="B577" s="24" t="s">
        <v>1005</v>
      </c>
      <c r="C577" s="24" t="s">
        <v>1006</v>
      </c>
      <c r="D577" s="24" t="s">
        <v>1012</v>
      </c>
      <c r="E577" s="27">
        <v>15</v>
      </c>
      <c r="F577" s="110" t="s">
        <v>1015</v>
      </c>
      <c r="G577" s="110" t="s">
        <v>35</v>
      </c>
      <c r="H577" s="110" t="s">
        <v>36</v>
      </c>
      <c r="I577" s="27" t="s">
        <v>37</v>
      </c>
      <c r="J577" s="26">
        <v>40</v>
      </c>
      <c r="K577" s="24">
        <v>2020</v>
      </c>
      <c r="L577" s="192"/>
      <c r="M577" s="24">
        <v>5</v>
      </c>
      <c r="N577" s="111"/>
      <c r="O577" s="111"/>
      <c r="P577" s="68" t="s">
        <v>162</v>
      </c>
      <c r="Q577" s="28">
        <v>0</v>
      </c>
      <c r="R577" s="28">
        <v>0</v>
      </c>
      <c r="S577" s="85">
        <v>0</v>
      </c>
      <c r="T577" s="24" t="s">
        <v>41</v>
      </c>
      <c r="U577" s="113" t="s">
        <v>2295</v>
      </c>
      <c r="V577" s="131" t="s">
        <v>866</v>
      </c>
      <c r="W577" s="262" t="s">
        <v>1014</v>
      </c>
      <c r="X577" s="219"/>
    </row>
    <row r="578" spans="1:24" ht="85.5" hidden="1">
      <c r="A578" s="8" t="s">
        <v>358</v>
      </c>
      <c r="B578" s="8" t="s">
        <v>1005</v>
      </c>
      <c r="C578" s="8" t="s">
        <v>1006</v>
      </c>
      <c r="D578" s="8" t="s">
        <v>1012</v>
      </c>
      <c r="E578" s="12">
        <v>15</v>
      </c>
      <c r="F578" s="95" t="s">
        <v>1016</v>
      </c>
      <c r="G578" s="95" t="s">
        <v>35</v>
      </c>
      <c r="H578" s="95" t="s">
        <v>36</v>
      </c>
      <c r="I578" s="12" t="s">
        <v>37</v>
      </c>
      <c r="J578" s="9">
        <v>40</v>
      </c>
      <c r="K578" s="8">
        <v>2020</v>
      </c>
      <c r="L578" s="192"/>
      <c r="M578" s="8">
        <v>5</v>
      </c>
      <c r="N578" s="106"/>
      <c r="O578" s="106"/>
      <c r="P578" s="51" t="s">
        <v>162</v>
      </c>
      <c r="Q578" s="14">
        <v>0</v>
      </c>
      <c r="R578" s="14">
        <v>0</v>
      </c>
      <c r="S578" s="64">
        <v>0</v>
      </c>
      <c r="T578" s="8" t="s">
        <v>41</v>
      </c>
      <c r="U578" s="107" t="s">
        <v>2296</v>
      </c>
      <c r="V578" s="131" t="s">
        <v>866</v>
      </c>
      <c r="W578" s="216" t="s">
        <v>1014</v>
      </c>
      <c r="X578" s="219" t="s">
        <v>78</v>
      </c>
    </row>
    <row r="579" spans="1:24" ht="165" hidden="1">
      <c r="A579" s="8" t="s">
        <v>358</v>
      </c>
      <c r="B579" s="8" t="s">
        <v>1005</v>
      </c>
      <c r="C579" s="12" t="s">
        <v>1170</v>
      </c>
      <c r="D579" s="12" t="s">
        <v>1176</v>
      </c>
      <c r="E579" s="8">
        <v>15</v>
      </c>
      <c r="F579" s="12" t="s">
        <v>1178</v>
      </c>
      <c r="G579" s="8" t="s">
        <v>45</v>
      </c>
      <c r="H579" s="12" t="s">
        <v>331</v>
      </c>
      <c r="I579" s="12" t="s">
        <v>37</v>
      </c>
      <c r="J579" s="62">
        <v>4</v>
      </c>
      <c r="K579" s="12">
        <v>2020</v>
      </c>
      <c r="L579" s="192"/>
      <c r="M579" s="12">
        <v>43</v>
      </c>
      <c r="N579" s="106"/>
      <c r="O579" s="106"/>
      <c r="P579" s="51" t="s">
        <v>162</v>
      </c>
      <c r="Q579" s="64">
        <v>0</v>
      </c>
      <c r="R579" s="14">
        <v>0</v>
      </c>
      <c r="S579" s="85">
        <v>10000</v>
      </c>
      <c r="T579" s="8" t="s">
        <v>41</v>
      </c>
      <c r="U579" s="107" t="s">
        <v>2297</v>
      </c>
      <c r="V579" s="131" t="s">
        <v>866</v>
      </c>
      <c r="W579" s="221" t="s">
        <v>1014</v>
      </c>
      <c r="X579" s="219" t="s">
        <v>78</v>
      </c>
    </row>
    <row r="580" spans="1:24" ht="135" hidden="1">
      <c r="A580" s="8" t="s">
        <v>358</v>
      </c>
      <c r="B580" s="8" t="s">
        <v>1005</v>
      </c>
      <c r="C580" s="12" t="s">
        <v>1170</v>
      </c>
      <c r="D580" s="12" t="s">
        <v>1176</v>
      </c>
      <c r="E580" s="8">
        <v>15</v>
      </c>
      <c r="F580" s="12" t="s">
        <v>1179</v>
      </c>
      <c r="G580" s="8" t="s">
        <v>45</v>
      </c>
      <c r="H580" s="12" t="s">
        <v>36</v>
      </c>
      <c r="I580" s="12" t="s">
        <v>37</v>
      </c>
      <c r="J580" s="62">
        <v>16</v>
      </c>
      <c r="K580" s="12">
        <v>2020</v>
      </c>
      <c r="L580" s="192"/>
      <c r="M580" s="12">
        <v>43</v>
      </c>
      <c r="N580" s="106"/>
      <c r="O580" s="106"/>
      <c r="P580" s="8" t="s">
        <v>247</v>
      </c>
      <c r="Q580" s="64">
        <v>0</v>
      </c>
      <c r="R580" s="14">
        <v>0</v>
      </c>
      <c r="S580" s="64">
        <v>0</v>
      </c>
      <c r="T580" s="8" t="s">
        <v>41</v>
      </c>
      <c r="U580" s="107" t="s">
        <v>2298</v>
      </c>
      <c r="V580" s="131" t="s">
        <v>866</v>
      </c>
      <c r="W580" s="221" t="s">
        <v>1014</v>
      </c>
      <c r="X580" s="219" t="s">
        <v>78</v>
      </c>
    </row>
    <row r="581" spans="1:24" ht="135" hidden="1">
      <c r="A581" s="8" t="s">
        <v>358</v>
      </c>
      <c r="B581" s="12" t="s">
        <v>1005</v>
      </c>
      <c r="C581" s="12" t="s">
        <v>1170</v>
      </c>
      <c r="D581" s="12" t="s">
        <v>1176</v>
      </c>
      <c r="E581" s="12">
        <v>15</v>
      </c>
      <c r="F581" s="12" t="s">
        <v>1180</v>
      </c>
      <c r="G581" s="12" t="s">
        <v>45</v>
      </c>
      <c r="H581" s="12" t="s">
        <v>331</v>
      </c>
      <c r="I581" s="12" t="s">
        <v>37</v>
      </c>
      <c r="J581" s="62">
        <v>8</v>
      </c>
      <c r="K581" s="12">
        <v>2020</v>
      </c>
      <c r="L581" s="192"/>
      <c r="M581" s="12">
        <v>43</v>
      </c>
      <c r="N581" s="106"/>
      <c r="O581" s="106"/>
      <c r="P581" s="51" t="s">
        <v>162</v>
      </c>
      <c r="Q581" s="64">
        <v>0</v>
      </c>
      <c r="R581" s="14">
        <v>0</v>
      </c>
      <c r="S581" s="85">
        <v>15000</v>
      </c>
      <c r="T581" s="8" t="s">
        <v>41</v>
      </c>
      <c r="U581" s="107" t="s">
        <v>2299</v>
      </c>
      <c r="V581" s="131" t="s">
        <v>866</v>
      </c>
      <c r="W581" s="221" t="s">
        <v>1014</v>
      </c>
      <c r="X581" s="219" t="s">
        <v>78</v>
      </c>
    </row>
    <row r="582" spans="1:24" ht="135" hidden="1">
      <c r="A582" s="8" t="s">
        <v>358</v>
      </c>
      <c r="B582" s="8" t="s">
        <v>1005</v>
      </c>
      <c r="C582" s="12" t="s">
        <v>1170</v>
      </c>
      <c r="D582" s="12" t="s">
        <v>1176</v>
      </c>
      <c r="E582" s="8">
        <v>15</v>
      </c>
      <c r="F582" s="12" t="s">
        <v>1181</v>
      </c>
      <c r="G582" s="8" t="s">
        <v>45</v>
      </c>
      <c r="H582" s="12" t="s">
        <v>331</v>
      </c>
      <c r="I582" s="12" t="s">
        <v>37</v>
      </c>
      <c r="J582" s="62">
        <v>8</v>
      </c>
      <c r="K582" s="12">
        <v>2020</v>
      </c>
      <c r="L582" s="192"/>
      <c r="M582" s="12">
        <v>43</v>
      </c>
      <c r="N582" s="106"/>
      <c r="O582" s="106"/>
      <c r="P582" s="51" t="s">
        <v>162</v>
      </c>
      <c r="Q582" s="64">
        <v>0</v>
      </c>
      <c r="R582" s="14">
        <v>0</v>
      </c>
      <c r="S582" s="85">
        <v>15000</v>
      </c>
      <c r="T582" s="8" t="s">
        <v>41</v>
      </c>
      <c r="U582" s="107" t="s">
        <v>2300</v>
      </c>
      <c r="V582" s="131" t="s">
        <v>866</v>
      </c>
      <c r="W582" s="221" t="s">
        <v>1014</v>
      </c>
      <c r="X582" s="219" t="s">
        <v>78</v>
      </c>
    </row>
    <row r="583" spans="1:24" ht="135" hidden="1">
      <c r="A583" s="8" t="s">
        <v>358</v>
      </c>
      <c r="B583" s="8" t="s">
        <v>1005</v>
      </c>
      <c r="C583" s="12" t="s">
        <v>1170</v>
      </c>
      <c r="D583" s="12" t="s">
        <v>1176</v>
      </c>
      <c r="E583" s="8">
        <v>15</v>
      </c>
      <c r="F583" s="12" t="s">
        <v>1182</v>
      </c>
      <c r="G583" s="8" t="s">
        <v>45</v>
      </c>
      <c r="H583" s="12" t="s">
        <v>331</v>
      </c>
      <c r="I583" s="12" t="s">
        <v>37</v>
      </c>
      <c r="J583" s="62">
        <v>8</v>
      </c>
      <c r="K583" s="12">
        <v>2020</v>
      </c>
      <c r="L583" s="192"/>
      <c r="M583" s="12">
        <v>43</v>
      </c>
      <c r="N583" s="106"/>
      <c r="O583" s="106"/>
      <c r="P583" s="51" t="s">
        <v>162</v>
      </c>
      <c r="Q583" s="64">
        <v>0</v>
      </c>
      <c r="R583" s="14">
        <v>0</v>
      </c>
      <c r="S583" s="64">
        <v>0</v>
      </c>
      <c r="T583" s="8" t="s">
        <v>41</v>
      </c>
      <c r="U583" s="107" t="s">
        <v>2301</v>
      </c>
      <c r="V583" s="131" t="s">
        <v>866</v>
      </c>
      <c r="W583" s="221" t="s">
        <v>1014</v>
      </c>
      <c r="X583" s="219" t="s">
        <v>78</v>
      </c>
    </row>
    <row r="584" spans="1:24" ht="120" hidden="1">
      <c r="A584" s="19" t="s">
        <v>358</v>
      </c>
      <c r="B584" s="19" t="s">
        <v>1005</v>
      </c>
      <c r="C584" s="19" t="s">
        <v>1143</v>
      </c>
      <c r="D584" s="37" t="s">
        <v>1144</v>
      </c>
      <c r="E584" s="19">
        <v>15</v>
      </c>
      <c r="F584" s="8" t="s">
        <v>1145</v>
      </c>
      <c r="G584" s="8" t="s">
        <v>45</v>
      </c>
      <c r="H584" s="19" t="s">
        <v>1074</v>
      </c>
      <c r="I584" s="37" t="s">
        <v>37</v>
      </c>
      <c r="J584" s="10">
        <v>24</v>
      </c>
      <c r="K584" s="19">
        <v>2020</v>
      </c>
      <c r="L584" s="192"/>
      <c r="M584" s="19">
        <v>22</v>
      </c>
      <c r="N584" s="106"/>
      <c r="O584" s="106"/>
      <c r="P584" s="19" t="s">
        <v>247</v>
      </c>
      <c r="Q584" s="20">
        <v>0</v>
      </c>
      <c r="R584" s="20">
        <v>0</v>
      </c>
      <c r="S584" s="20">
        <f>(Q584+R584)*M584</f>
        <v>0</v>
      </c>
      <c r="T584" s="19" t="s">
        <v>41</v>
      </c>
      <c r="U584" s="107" t="s">
        <v>2302</v>
      </c>
      <c r="V584" s="131" t="s">
        <v>866</v>
      </c>
      <c r="W584" s="216" t="s">
        <v>1014</v>
      </c>
      <c r="X584" s="219" t="s">
        <v>78</v>
      </c>
    </row>
    <row r="585" spans="1:24" ht="180" hidden="1">
      <c r="A585" s="8" t="s">
        <v>358</v>
      </c>
      <c r="B585" s="8" t="s">
        <v>1005</v>
      </c>
      <c r="C585" s="12" t="s">
        <v>1170</v>
      </c>
      <c r="D585" s="12" t="s">
        <v>1176</v>
      </c>
      <c r="E585" s="8">
        <v>15</v>
      </c>
      <c r="F585" s="12" t="s">
        <v>1183</v>
      </c>
      <c r="G585" s="8" t="s">
        <v>45</v>
      </c>
      <c r="H585" s="51" t="s">
        <v>544</v>
      </c>
      <c r="I585" s="12" t="s">
        <v>37</v>
      </c>
      <c r="J585" s="62">
        <v>16</v>
      </c>
      <c r="K585" s="12">
        <v>2020</v>
      </c>
      <c r="L585" s="192"/>
      <c r="M585" s="12">
        <v>10</v>
      </c>
      <c r="N585" s="106"/>
      <c r="O585" s="106"/>
      <c r="P585" s="51" t="s">
        <v>162</v>
      </c>
      <c r="Q585" s="64">
        <v>0</v>
      </c>
      <c r="R585" s="64">
        <v>0</v>
      </c>
      <c r="S585" s="85">
        <v>39484</v>
      </c>
      <c r="T585" s="8" t="s">
        <v>41</v>
      </c>
      <c r="U585" s="107" t="s">
        <v>2303</v>
      </c>
      <c r="V585" s="131" t="s">
        <v>866</v>
      </c>
      <c r="W585" s="221" t="s">
        <v>1014</v>
      </c>
      <c r="X585" s="219" t="s">
        <v>78</v>
      </c>
    </row>
    <row r="586" spans="1:24" ht="60" hidden="1">
      <c r="A586" s="19" t="s">
        <v>358</v>
      </c>
      <c r="B586" s="19" t="s">
        <v>1005</v>
      </c>
      <c r="C586" s="19" t="s">
        <v>1143</v>
      </c>
      <c r="D586" s="37" t="s">
        <v>1144</v>
      </c>
      <c r="E586" s="19">
        <v>15</v>
      </c>
      <c r="F586" s="8" t="s">
        <v>1146</v>
      </c>
      <c r="G586" s="8" t="s">
        <v>45</v>
      </c>
      <c r="H586" s="19" t="s">
        <v>331</v>
      </c>
      <c r="I586" s="37" t="s">
        <v>37</v>
      </c>
      <c r="J586" s="10">
        <v>8</v>
      </c>
      <c r="K586" s="19">
        <v>2020</v>
      </c>
      <c r="L586" s="192"/>
      <c r="M586" s="19">
        <v>22</v>
      </c>
      <c r="N586" s="106"/>
      <c r="O586" s="106"/>
      <c r="P586" s="19" t="s">
        <v>247</v>
      </c>
      <c r="Q586" s="20">
        <v>0</v>
      </c>
      <c r="R586" s="20">
        <v>0</v>
      </c>
      <c r="S586" s="20">
        <v>0</v>
      </c>
      <c r="T586" s="19" t="s">
        <v>41</v>
      </c>
      <c r="U586" s="107" t="s">
        <v>2304</v>
      </c>
      <c r="V586" s="131" t="s">
        <v>866</v>
      </c>
      <c r="W586" s="216" t="s">
        <v>1014</v>
      </c>
      <c r="X586" s="219" t="s">
        <v>78</v>
      </c>
    </row>
    <row r="587" spans="1:24" ht="105" hidden="1">
      <c r="A587" s="8" t="s">
        <v>358</v>
      </c>
      <c r="B587" s="8" t="s">
        <v>1005</v>
      </c>
      <c r="C587" s="12" t="s">
        <v>1170</v>
      </c>
      <c r="D587" s="12" t="s">
        <v>1176</v>
      </c>
      <c r="E587" s="8">
        <v>15</v>
      </c>
      <c r="F587" s="12" t="s">
        <v>1184</v>
      </c>
      <c r="G587" s="8" t="s">
        <v>45</v>
      </c>
      <c r="H587" s="12" t="s">
        <v>331</v>
      </c>
      <c r="I587" s="12" t="s">
        <v>37</v>
      </c>
      <c r="J587" s="62">
        <v>8</v>
      </c>
      <c r="K587" s="12">
        <v>2020</v>
      </c>
      <c r="L587" s="192"/>
      <c r="M587" s="12">
        <v>43</v>
      </c>
      <c r="N587" s="106"/>
      <c r="O587" s="106"/>
      <c r="P587" s="51" t="s">
        <v>162</v>
      </c>
      <c r="Q587" s="64">
        <v>0</v>
      </c>
      <c r="R587" s="14">
        <v>0</v>
      </c>
      <c r="S587" s="64">
        <v>0</v>
      </c>
      <c r="T587" s="8" t="s">
        <v>41</v>
      </c>
      <c r="U587" s="107" t="s">
        <v>2305</v>
      </c>
      <c r="V587" s="131" t="s">
        <v>866</v>
      </c>
      <c r="W587" s="221" t="s">
        <v>1014</v>
      </c>
      <c r="X587" s="219" t="s">
        <v>78</v>
      </c>
    </row>
    <row r="588" spans="1:24" ht="90" hidden="1">
      <c r="A588" s="8" t="s">
        <v>358</v>
      </c>
      <c r="B588" s="8" t="s">
        <v>1005</v>
      </c>
      <c r="C588" s="8" t="s">
        <v>1143</v>
      </c>
      <c r="D588" s="37" t="s">
        <v>1144</v>
      </c>
      <c r="E588" s="8">
        <v>15</v>
      </c>
      <c r="F588" s="8" t="s">
        <v>1147</v>
      </c>
      <c r="G588" s="8" t="s">
        <v>45</v>
      </c>
      <c r="H588" s="114" t="s">
        <v>1074</v>
      </c>
      <c r="I588" s="12" t="s">
        <v>37</v>
      </c>
      <c r="J588" s="9">
        <v>8</v>
      </c>
      <c r="K588" s="8">
        <v>2020</v>
      </c>
      <c r="L588" s="192"/>
      <c r="M588" s="8">
        <v>22</v>
      </c>
      <c r="N588" s="106"/>
      <c r="O588" s="106"/>
      <c r="P588" s="8" t="s">
        <v>247</v>
      </c>
      <c r="Q588" s="14">
        <v>0</v>
      </c>
      <c r="R588" s="14">
        <v>0</v>
      </c>
      <c r="S588" s="14">
        <f>(Q588+R588)*M588</f>
        <v>0</v>
      </c>
      <c r="T588" s="8" t="s">
        <v>41</v>
      </c>
      <c r="U588" s="107" t="s">
        <v>2306</v>
      </c>
      <c r="V588" s="131" t="s">
        <v>866</v>
      </c>
      <c r="W588" s="216" t="s">
        <v>1014</v>
      </c>
      <c r="X588" s="219" t="s">
        <v>78</v>
      </c>
    </row>
    <row r="589" spans="1:24" ht="90" hidden="1">
      <c r="A589" s="8" t="s">
        <v>358</v>
      </c>
      <c r="B589" s="8" t="s">
        <v>1005</v>
      </c>
      <c r="C589" s="8" t="s">
        <v>1143</v>
      </c>
      <c r="D589" s="37" t="s">
        <v>1144</v>
      </c>
      <c r="E589" s="8">
        <v>15</v>
      </c>
      <c r="F589" s="8" t="s">
        <v>1148</v>
      </c>
      <c r="G589" s="8" t="s">
        <v>45</v>
      </c>
      <c r="H589" s="8" t="s">
        <v>331</v>
      </c>
      <c r="I589" s="12" t="s">
        <v>37</v>
      </c>
      <c r="J589" s="9">
        <v>8</v>
      </c>
      <c r="K589" s="8">
        <v>2020</v>
      </c>
      <c r="L589" s="192"/>
      <c r="M589" s="8">
        <v>22</v>
      </c>
      <c r="N589" s="106"/>
      <c r="O589" s="106"/>
      <c r="P589" s="8" t="s">
        <v>247</v>
      </c>
      <c r="Q589" s="14">
        <v>0</v>
      </c>
      <c r="R589" s="14">
        <v>0</v>
      </c>
      <c r="S589" s="14">
        <v>0</v>
      </c>
      <c r="T589" s="8" t="s">
        <v>41</v>
      </c>
      <c r="U589" s="107" t="s">
        <v>2307</v>
      </c>
      <c r="V589" s="131" t="s">
        <v>866</v>
      </c>
      <c r="W589" s="216" t="s">
        <v>1014</v>
      </c>
      <c r="X589" s="219" t="s">
        <v>78</v>
      </c>
    </row>
    <row r="590" spans="1:24" ht="90" hidden="1">
      <c r="A590" s="8" t="s">
        <v>358</v>
      </c>
      <c r="B590" s="8" t="s">
        <v>1005</v>
      </c>
      <c r="C590" s="8" t="s">
        <v>1143</v>
      </c>
      <c r="D590" s="37" t="s">
        <v>1144</v>
      </c>
      <c r="E590" s="8">
        <v>15</v>
      </c>
      <c r="F590" s="8" t="s">
        <v>1075</v>
      </c>
      <c r="G590" s="8" t="s">
        <v>45</v>
      </c>
      <c r="H590" s="114" t="s">
        <v>1074</v>
      </c>
      <c r="I590" s="12" t="s">
        <v>37</v>
      </c>
      <c r="J590" s="9">
        <v>8</v>
      </c>
      <c r="K590" s="8">
        <v>2020</v>
      </c>
      <c r="L590" s="192"/>
      <c r="M590" s="8">
        <v>20</v>
      </c>
      <c r="N590" s="106"/>
      <c r="O590" s="106"/>
      <c r="P590" s="51" t="s">
        <v>162</v>
      </c>
      <c r="Q590" s="14">
        <v>0</v>
      </c>
      <c r="R590" s="14">
        <v>0</v>
      </c>
      <c r="S590" s="14">
        <f>(Q590+R590)*M590</f>
        <v>0</v>
      </c>
      <c r="T590" s="8" t="s">
        <v>41</v>
      </c>
      <c r="U590" s="107" t="s">
        <v>2308</v>
      </c>
      <c r="V590" s="131" t="s">
        <v>866</v>
      </c>
      <c r="W590" s="216" t="s">
        <v>1014</v>
      </c>
      <c r="X590" s="219" t="s">
        <v>78</v>
      </c>
    </row>
    <row r="591" spans="1:24" ht="85.5" hidden="1">
      <c r="A591" s="8" t="s">
        <v>358</v>
      </c>
      <c r="B591" s="8" t="s">
        <v>1005</v>
      </c>
      <c r="C591" s="8" t="s">
        <v>1006</v>
      </c>
      <c r="D591" s="8" t="s">
        <v>1012</v>
      </c>
      <c r="E591" s="12">
        <v>15</v>
      </c>
      <c r="F591" s="95" t="s">
        <v>1017</v>
      </c>
      <c r="G591" s="95" t="s">
        <v>35</v>
      </c>
      <c r="H591" s="95" t="s">
        <v>36</v>
      </c>
      <c r="I591" s="12" t="s">
        <v>37</v>
      </c>
      <c r="J591" s="9">
        <v>40</v>
      </c>
      <c r="K591" s="8">
        <v>2020</v>
      </c>
      <c r="L591" s="192"/>
      <c r="M591" s="8">
        <v>5</v>
      </c>
      <c r="N591" s="106"/>
      <c r="O591" s="106"/>
      <c r="P591" s="51" t="s">
        <v>162</v>
      </c>
      <c r="Q591" s="64">
        <v>0</v>
      </c>
      <c r="R591" s="64">
        <v>0</v>
      </c>
      <c r="S591" s="64">
        <v>0</v>
      </c>
      <c r="T591" s="51" t="s">
        <v>41</v>
      </c>
      <c r="U591" s="107" t="s">
        <v>2296</v>
      </c>
      <c r="V591" s="131" t="s">
        <v>866</v>
      </c>
      <c r="W591" s="221" t="s">
        <v>1014</v>
      </c>
      <c r="X591" s="219" t="s">
        <v>78</v>
      </c>
    </row>
    <row r="592" spans="1:24" ht="45" hidden="1">
      <c r="A592" s="19" t="s">
        <v>358</v>
      </c>
      <c r="B592" s="19" t="s">
        <v>1005</v>
      </c>
      <c r="C592" s="19" t="s">
        <v>1006</v>
      </c>
      <c r="D592" s="19" t="s">
        <v>1007</v>
      </c>
      <c r="E592" s="37">
        <v>15</v>
      </c>
      <c r="F592" s="37" t="s">
        <v>1018</v>
      </c>
      <c r="G592" s="37" t="s">
        <v>45</v>
      </c>
      <c r="H592" s="19" t="s">
        <v>36</v>
      </c>
      <c r="I592" s="37" t="s">
        <v>37</v>
      </c>
      <c r="J592" s="10">
        <v>40</v>
      </c>
      <c r="K592" s="19">
        <v>2020</v>
      </c>
      <c r="L592" s="192"/>
      <c r="M592" s="19">
        <v>2</v>
      </c>
      <c r="N592" s="106"/>
      <c r="O592" s="106"/>
      <c r="P592" s="19" t="s">
        <v>162</v>
      </c>
      <c r="Q592" s="20">
        <v>0</v>
      </c>
      <c r="R592" s="20">
        <v>0</v>
      </c>
      <c r="S592" s="60">
        <v>0</v>
      </c>
      <c r="T592" s="19" t="s">
        <v>41</v>
      </c>
      <c r="U592" s="15" t="s">
        <v>2282</v>
      </c>
      <c r="V592" s="131" t="s">
        <v>201</v>
      </c>
      <c r="W592" s="210" t="s">
        <v>207</v>
      </c>
      <c r="X592" s="219" t="s">
        <v>50</v>
      </c>
    </row>
    <row r="593" spans="1:24" ht="85.5" hidden="1">
      <c r="A593" s="8" t="s">
        <v>358</v>
      </c>
      <c r="B593" s="8" t="s">
        <v>1005</v>
      </c>
      <c r="C593" s="8" t="s">
        <v>1006</v>
      </c>
      <c r="D593" s="8" t="s">
        <v>1012</v>
      </c>
      <c r="E593" s="12">
        <v>15</v>
      </c>
      <c r="F593" s="95" t="s">
        <v>1019</v>
      </c>
      <c r="G593" s="95" t="s">
        <v>35</v>
      </c>
      <c r="H593" s="95" t="s">
        <v>36</v>
      </c>
      <c r="I593" s="12" t="s">
        <v>37</v>
      </c>
      <c r="J593" s="9">
        <v>40</v>
      </c>
      <c r="K593" s="8">
        <v>2020</v>
      </c>
      <c r="L593" s="192"/>
      <c r="M593" s="8">
        <v>5</v>
      </c>
      <c r="N593" s="106"/>
      <c r="O593" s="106"/>
      <c r="P593" s="8" t="s">
        <v>162</v>
      </c>
      <c r="Q593" s="14">
        <v>0</v>
      </c>
      <c r="R593" s="14">
        <v>0</v>
      </c>
      <c r="S593" s="64">
        <v>0</v>
      </c>
      <c r="T593" s="8" t="s">
        <v>41</v>
      </c>
      <c r="U593" s="107" t="s">
        <v>2296</v>
      </c>
      <c r="V593" s="131" t="s">
        <v>866</v>
      </c>
      <c r="W593" s="221" t="s">
        <v>1014</v>
      </c>
      <c r="X593" s="219" t="s">
        <v>78</v>
      </c>
    </row>
    <row r="594" spans="1:24" ht="120" hidden="1">
      <c r="A594" s="8" t="s">
        <v>358</v>
      </c>
      <c r="B594" s="8" t="s">
        <v>1005</v>
      </c>
      <c r="C594" s="12" t="s">
        <v>1170</v>
      </c>
      <c r="D594" s="8" t="s">
        <v>1176</v>
      </c>
      <c r="E594" s="8">
        <v>15</v>
      </c>
      <c r="F594" s="12" t="s">
        <v>1185</v>
      </c>
      <c r="G594" s="8" t="s">
        <v>45</v>
      </c>
      <c r="H594" s="12" t="s">
        <v>331</v>
      </c>
      <c r="I594" s="12" t="s">
        <v>37</v>
      </c>
      <c r="J594" s="62">
        <v>8</v>
      </c>
      <c r="K594" s="12">
        <v>2020</v>
      </c>
      <c r="L594" s="192"/>
      <c r="M594" s="12">
        <v>43</v>
      </c>
      <c r="N594" s="106"/>
      <c r="O594" s="106"/>
      <c r="P594" s="51" t="s">
        <v>162</v>
      </c>
      <c r="Q594" s="64">
        <v>0</v>
      </c>
      <c r="R594" s="14">
        <v>0</v>
      </c>
      <c r="S594" s="60">
        <v>0</v>
      </c>
      <c r="T594" s="8" t="s">
        <v>41</v>
      </c>
      <c r="U594" s="92" t="s">
        <v>2309</v>
      </c>
      <c r="V594" s="131" t="s">
        <v>866</v>
      </c>
      <c r="W594" s="221" t="s">
        <v>1014</v>
      </c>
      <c r="X594" s="219" t="s">
        <v>78</v>
      </c>
    </row>
    <row r="595" spans="1:24" ht="105" hidden="1">
      <c r="A595" s="8" t="s">
        <v>358</v>
      </c>
      <c r="B595" s="8" t="s">
        <v>1005</v>
      </c>
      <c r="C595" s="12" t="s">
        <v>1170</v>
      </c>
      <c r="D595" s="12" t="s">
        <v>1176</v>
      </c>
      <c r="E595" s="8">
        <v>15</v>
      </c>
      <c r="F595" s="12" t="s">
        <v>1186</v>
      </c>
      <c r="G595" s="8" t="s">
        <v>45</v>
      </c>
      <c r="H595" s="12" t="s">
        <v>1174</v>
      </c>
      <c r="I595" s="12" t="s">
        <v>37</v>
      </c>
      <c r="J595" s="62">
        <v>16</v>
      </c>
      <c r="K595" s="12">
        <v>2020</v>
      </c>
      <c r="L595" s="192"/>
      <c r="M595" s="12">
        <v>43</v>
      </c>
      <c r="N595" s="106"/>
      <c r="O595" s="106"/>
      <c r="P595" s="51" t="s">
        <v>162</v>
      </c>
      <c r="Q595" s="64">
        <v>0</v>
      </c>
      <c r="R595" s="14">
        <v>0</v>
      </c>
      <c r="S595" s="60">
        <v>0</v>
      </c>
      <c r="T595" s="8" t="s">
        <v>41</v>
      </c>
      <c r="U595" s="92" t="s">
        <v>2310</v>
      </c>
      <c r="V595" s="131" t="s">
        <v>866</v>
      </c>
      <c r="W595" s="221" t="s">
        <v>1014</v>
      </c>
      <c r="X595" s="219" t="s">
        <v>78</v>
      </c>
    </row>
    <row r="596" spans="1:24" ht="120" hidden="1">
      <c r="A596" s="8" t="s">
        <v>358</v>
      </c>
      <c r="B596" s="8" t="s">
        <v>1005</v>
      </c>
      <c r="C596" s="12" t="s">
        <v>1170</v>
      </c>
      <c r="D596" s="12" t="s">
        <v>1176</v>
      </c>
      <c r="E596" s="8">
        <v>15</v>
      </c>
      <c r="F596" s="12" t="s">
        <v>1187</v>
      </c>
      <c r="G596" s="8" t="s">
        <v>45</v>
      </c>
      <c r="H596" s="12" t="s">
        <v>331</v>
      </c>
      <c r="I596" s="12" t="s">
        <v>37</v>
      </c>
      <c r="J596" s="62">
        <v>8</v>
      </c>
      <c r="K596" s="12">
        <v>2020</v>
      </c>
      <c r="L596" s="192"/>
      <c r="M596" s="12">
        <v>43</v>
      </c>
      <c r="N596" s="106"/>
      <c r="O596" s="106"/>
      <c r="P596" s="51" t="s">
        <v>162</v>
      </c>
      <c r="Q596" s="64">
        <v>0</v>
      </c>
      <c r="R596" s="14">
        <v>0</v>
      </c>
      <c r="S596" s="60">
        <v>0</v>
      </c>
      <c r="T596" s="8" t="s">
        <v>41</v>
      </c>
      <c r="U596" s="92" t="s">
        <v>2311</v>
      </c>
      <c r="V596" s="131" t="s">
        <v>866</v>
      </c>
      <c r="W596" s="221" t="s">
        <v>1014</v>
      </c>
      <c r="X596" s="219" t="s">
        <v>78</v>
      </c>
    </row>
    <row r="597" spans="1:24" ht="45" hidden="1">
      <c r="A597" s="19" t="s">
        <v>358</v>
      </c>
      <c r="B597" s="19" t="s">
        <v>1005</v>
      </c>
      <c r="C597" s="19" t="s">
        <v>1005</v>
      </c>
      <c r="D597" s="19" t="s">
        <v>1007</v>
      </c>
      <c r="E597" s="37">
        <v>15</v>
      </c>
      <c r="F597" s="37" t="s">
        <v>1110</v>
      </c>
      <c r="G597" s="37" t="s">
        <v>45</v>
      </c>
      <c r="H597" s="19" t="s">
        <v>36</v>
      </c>
      <c r="I597" s="37" t="s">
        <v>37</v>
      </c>
      <c r="J597" s="10">
        <v>20</v>
      </c>
      <c r="K597" s="37">
        <v>2020</v>
      </c>
      <c r="L597" s="192"/>
      <c r="M597" s="19">
        <v>2</v>
      </c>
      <c r="N597" s="106"/>
      <c r="O597" s="106"/>
      <c r="P597" s="54" t="s">
        <v>162</v>
      </c>
      <c r="Q597" s="20">
        <v>0</v>
      </c>
      <c r="R597" s="20">
        <v>0</v>
      </c>
      <c r="S597" s="60">
        <v>0</v>
      </c>
      <c r="T597" s="19" t="s">
        <v>41</v>
      </c>
      <c r="U597" s="33" t="s">
        <v>2312</v>
      </c>
      <c r="V597" s="216" t="s">
        <v>218</v>
      </c>
      <c r="W597" s="131" t="s">
        <v>377</v>
      </c>
      <c r="X597" s="219" t="s">
        <v>58</v>
      </c>
    </row>
    <row r="598" spans="1:24" ht="90" hidden="1">
      <c r="A598" s="19" t="s">
        <v>358</v>
      </c>
      <c r="B598" s="19" t="s">
        <v>1005</v>
      </c>
      <c r="C598" s="19" t="s">
        <v>1143</v>
      </c>
      <c r="D598" s="37" t="s">
        <v>1149</v>
      </c>
      <c r="E598" s="19">
        <v>15</v>
      </c>
      <c r="F598" s="95" t="s">
        <v>1150</v>
      </c>
      <c r="G598" s="95" t="s">
        <v>45</v>
      </c>
      <c r="H598" s="95" t="s">
        <v>1074</v>
      </c>
      <c r="I598" s="37" t="s">
        <v>37</v>
      </c>
      <c r="J598" s="10">
        <v>16</v>
      </c>
      <c r="K598" s="19">
        <v>2020</v>
      </c>
      <c r="L598" s="192"/>
      <c r="M598" s="19">
        <v>5</v>
      </c>
      <c r="N598" s="106"/>
      <c r="O598" s="106"/>
      <c r="P598" s="19" t="s">
        <v>247</v>
      </c>
      <c r="Q598" s="20">
        <v>0</v>
      </c>
      <c r="R598" s="20">
        <v>0</v>
      </c>
      <c r="S598" s="20">
        <f>(Q598+R598)*M598</f>
        <v>0</v>
      </c>
      <c r="T598" s="19" t="s">
        <v>41</v>
      </c>
      <c r="U598" s="107" t="s">
        <v>2313</v>
      </c>
      <c r="V598" s="210" t="s">
        <v>184</v>
      </c>
      <c r="W598" s="131" t="s">
        <v>1011</v>
      </c>
      <c r="X598" s="219" t="s">
        <v>58</v>
      </c>
    </row>
    <row r="599" spans="1:24" ht="85.5" hidden="1">
      <c r="A599" s="19" t="s">
        <v>358</v>
      </c>
      <c r="B599" s="19" t="s">
        <v>1005</v>
      </c>
      <c r="C599" s="37" t="s">
        <v>1170</v>
      </c>
      <c r="D599" s="19" t="s">
        <v>1188</v>
      </c>
      <c r="E599" s="37">
        <v>15</v>
      </c>
      <c r="F599" s="37" t="s">
        <v>66</v>
      </c>
      <c r="G599" s="19" t="s">
        <v>45</v>
      </c>
      <c r="H599" s="37" t="s">
        <v>1174</v>
      </c>
      <c r="I599" s="19" t="s">
        <v>46</v>
      </c>
      <c r="J599" s="65">
        <v>20</v>
      </c>
      <c r="K599" s="37">
        <v>2020</v>
      </c>
      <c r="L599" s="192"/>
      <c r="M599" s="37">
        <v>11</v>
      </c>
      <c r="N599" s="106"/>
      <c r="O599" s="106"/>
      <c r="P599" s="37" t="s">
        <v>1175</v>
      </c>
      <c r="Q599" s="60">
        <v>0</v>
      </c>
      <c r="R599" s="20">
        <v>0</v>
      </c>
      <c r="S599" s="60">
        <v>0</v>
      </c>
      <c r="T599" s="37" t="s">
        <v>41</v>
      </c>
      <c r="U599" s="15" t="s">
        <v>2279</v>
      </c>
      <c r="V599" s="216" t="s">
        <v>184</v>
      </c>
      <c r="W599" s="131" t="s">
        <v>799</v>
      </c>
      <c r="X599" s="219" t="s">
        <v>58</v>
      </c>
    </row>
    <row r="600" spans="1:24" ht="60" hidden="1">
      <c r="A600" s="19" t="s">
        <v>358</v>
      </c>
      <c r="B600" s="19" t="s">
        <v>526</v>
      </c>
      <c r="C600" s="19" t="s">
        <v>526</v>
      </c>
      <c r="D600" s="19" t="s">
        <v>533</v>
      </c>
      <c r="E600" s="19">
        <v>15</v>
      </c>
      <c r="F600" s="19" t="s">
        <v>534</v>
      </c>
      <c r="G600" s="19" t="s">
        <v>45</v>
      </c>
      <c r="H600" s="19" t="s">
        <v>331</v>
      </c>
      <c r="I600" s="37" t="s">
        <v>37</v>
      </c>
      <c r="J600" s="10">
        <v>16</v>
      </c>
      <c r="K600" s="115" t="s">
        <v>535</v>
      </c>
      <c r="L600" s="192"/>
      <c r="M600" s="19">
        <v>20</v>
      </c>
      <c r="N600" s="106"/>
      <c r="O600" s="106"/>
      <c r="P600" s="19" t="s">
        <v>532</v>
      </c>
      <c r="Q600" s="20">
        <v>0</v>
      </c>
      <c r="R600" s="20">
        <v>0</v>
      </c>
      <c r="S600" s="20">
        <v>0</v>
      </c>
      <c r="T600" s="19" t="s">
        <v>41</v>
      </c>
      <c r="U600" s="92" t="s">
        <v>2314</v>
      </c>
      <c r="V600" s="131" t="s">
        <v>184</v>
      </c>
      <c r="W600" s="216" t="s">
        <v>536</v>
      </c>
      <c r="X600" s="219" t="s">
        <v>78</v>
      </c>
    </row>
    <row r="601" spans="1:24" ht="57" hidden="1">
      <c r="A601" s="19" t="s">
        <v>358</v>
      </c>
      <c r="B601" s="19" t="s">
        <v>1005</v>
      </c>
      <c r="C601" s="19" t="s">
        <v>1084</v>
      </c>
      <c r="D601" s="19" t="s">
        <v>1085</v>
      </c>
      <c r="E601" s="19">
        <v>15</v>
      </c>
      <c r="F601" s="19" t="s">
        <v>1092</v>
      </c>
      <c r="G601" s="19" t="s">
        <v>45</v>
      </c>
      <c r="H601" s="19" t="s">
        <v>36</v>
      </c>
      <c r="I601" s="37" t="s">
        <v>37</v>
      </c>
      <c r="J601" s="10">
        <v>20</v>
      </c>
      <c r="K601" s="19">
        <v>2020</v>
      </c>
      <c r="L601" s="192"/>
      <c r="M601" s="19">
        <v>3</v>
      </c>
      <c r="N601" s="106"/>
      <c r="O601" s="106"/>
      <c r="P601" s="19" t="s">
        <v>247</v>
      </c>
      <c r="Q601" s="60">
        <v>0</v>
      </c>
      <c r="R601" s="20">
        <v>0</v>
      </c>
      <c r="S601" s="60">
        <v>0</v>
      </c>
      <c r="T601" s="19" t="s">
        <v>41</v>
      </c>
      <c r="U601" s="15" t="s">
        <v>2312</v>
      </c>
      <c r="V601" s="131" t="s">
        <v>63</v>
      </c>
      <c r="W601" s="131" t="s">
        <v>449</v>
      </c>
      <c r="X601" s="219" t="s">
        <v>58</v>
      </c>
    </row>
    <row r="602" spans="1:24" ht="99.75" hidden="1">
      <c r="A602" s="19" t="s">
        <v>358</v>
      </c>
      <c r="B602" s="54" t="s">
        <v>1005</v>
      </c>
      <c r="C602" s="54" t="s">
        <v>1111</v>
      </c>
      <c r="D602" s="54" t="s">
        <v>1112</v>
      </c>
      <c r="E602" s="19">
        <v>15</v>
      </c>
      <c r="F602" s="54" t="s">
        <v>1122</v>
      </c>
      <c r="G602" s="19" t="s">
        <v>35</v>
      </c>
      <c r="H602" s="54" t="s">
        <v>36</v>
      </c>
      <c r="I602" s="19" t="s">
        <v>46</v>
      </c>
      <c r="J602" s="67">
        <v>40</v>
      </c>
      <c r="K602" s="54" t="s">
        <v>1123</v>
      </c>
      <c r="L602" s="192"/>
      <c r="M602" s="54">
        <v>1</v>
      </c>
      <c r="N602" s="54">
        <v>1000744</v>
      </c>
      <c r="O602" s="54" t="s">
        <v>1124</v>
      </c>
      <c r="P602" s="19" t="s">
        <v>268</v>
      </c>
      <c r="Q602" s="60">
        <v>0</v>
      </c>
      <c r="R602" s="20">
        <v>0</v>
      </c>
      <c r="S602" s="60">
        <v>0</v>
      </c>
      <c r="T602" s="37" t="s">
        <v>235</v>
      </c>
      <c r="U602" s="37"/>
      <c r="V602" s="131" t="s">
        <v>235</v>
      </c>
      <c r="W602" s="216" t="s">
        <v>236</v>
      </c>
      <c r="X602" s="219"/>
    </row>
    <row r="603" spans="1:24" ht="28.5" hidden="1">
      <c r="A603" s="19" t="s">
        <v>358</v>
      </c>
      <c r="B603" s="19" t="s">
        <v>1005</v>
      </c>
      <c r="C603" s="19" t="s">
        <v>1006</v>
      </c>
      <c r="D603" s="37" t="s">
        <v>1020</v>
      </c>
      <c r="E603" s="37">
        <v>15</v>
      </c>
      <c r="F603" s="37" t="s">
        <v>1021</v>
      </c>
      <c r="G603" s="37" t="s">
        <v>145</v>
      </c>
      <c r="H603" s="19" t="s">
        <v>36</v>
      </c>
      <c r="I603" s="19" t="s">
        <v>46</v>
      </c>
      <c r="J603" s="116">
        <v>100</v>
      </c>
      <c r="K603" s="19" t="s">
        <v>1022</v>
      </c>
      <c r="L603" s="192" t="s">
        <v>759</v>
      </c>
      <c r="M603" s="19">
        <v>1</v>
      </c>
      <c r="N603" s="37">
        <v>2110915</v>
      </c>
      <c r="O603" s="37" t="s">
        <v>1023</v>
      </c>
      <c r="P603" s="54" t="s">
        <v>162</v>
      </c>
      <c r="Q603" s="20">
        <v>0</v>
      </c>
      <c r="R603" s="20">
        <v>0</v>
      </c>
      <c r="S603" s="20">
        <v>0</v>
      </c>
      <c r="T603" s="19" t="s">
        <v>145</v>
      </c>
      <c r="U603" s="37"/>
      <c r="V603" s="216" t="s">
        <v>218</v>
      </c>
      <c r="W603" s="216" t="s">
        <v>398</v>
      </c>
      <c r="X603" s="219"/>
    </row>
    <row r="604" spans="1:24" ht="71.25" hidden="1">
      <c r="A604" s="8" t="s">
        <v>358</v>
      </c>
      <c r="B604" s="8" t="s">
        <v>526</v>
      </c>
      <c r="C604" s="8" t="s">
        <v>526</v>
      </c>
      <c r="D604" s="8" t="s">
        <v>537</v>
      </c>
      <c r="E604" s="8">
        <v>10</v>
      </c>
      <c r="F604" s="8" t="s">
        <v>538</v>
      </c>
      <c r="G604" s="8" t="s">
        <v>45</v>
      </c>
      <c r="H604" s="8" t="s">
        <v>36</v>
      </c>
      <c r="I604" s="12" t="s">
        <v>37</v>
      </c>
      <c r="J604" s="9">
        <v>40</v>
      </c>
      <c r="K604" s="8">
        <v>2020</v>
      </c>
      <c r="L604" s="192"/>
      <c r="M604" s="8">
        <v>1</v>
      </c>
      <c r="N604" s="106"/>
      <c r="O604" s="106"/>
      <c r="P604" s="54" t="s">
        <v>162</v>
      </c>
      <c r="Q604" s="14">
        <v>0</v>
      </c>
      <c r="R604" s="14">
        <v>15000</v>
      </c>
      <c r="S604" s="14">
        <v>15000</v>
      </c>
      <c r="T604" s="19" t="s">
        <v>41</v>
      </c>
      <c r="U604" s="117" t="s">
        <v>2315</v>
      </c>
      <c r="V604" s="213" t="s">
        <v>539</v>
      </c>
      <c r="W604" s="214" t="s">
        <v>540</v>
      </c>
      <c r="X604" s="219" t="s">
        <v>58</v>
      </c>
    </row>
    <row r="605" spans="1:24" ht="60" hidden="1">
      <c r="A605" s="8" t="s">
        <v>358</v>
      </c>
      <c r="B605" s="8" t="s">
        <v>1005</v>
      </c>
      <c r="C605" s="8" t="s">
        <v>1143</v>
      </c>
      <c r="D605" s="12" t="s">
        <v>1144</v>
      </c>
      <c r="E605" s="8">
        <v>15</v>
      </c>
      <c r="F605" s="12" t="s">
        <v>1151</v>
      </c>
      <c r="G605" s="8" t="s">
        <v>45</v>
      </c>
      <c r="H605" s="8" t="s">
        <v>36</v>
      </c>
      <c r="I605" s="12" t="s">
        <v>37</v>
      </c>
      <c r="J605" s="9">
        <v>40</v>
      </c>
      <c r="K605" s="8">
        <v>2020</v>
      </c>
      <c r="L605" s="192"/>
      <c r="M605" s="8">
        <v>10</v>
      </c>
      <c r="N605" s="106"/>
      <c r="O605" s="106"/>
      <c r="P605" s="8" t="s">
        <v>247</v>
      </c>
      <c r="Q605" s="14">
        <v>0</v>
      </c>
      <c r="R605" s="14">
        <v>2250</v>
      </c>
      <c r="S605" s="14">
        <v>22500</v>
      </c>
      <c r="T605" s="8" t="s">
        <v>41</v>
      </c>
      <c r="U605" s="107" t="s">
        <v>2316</v>
      </c>
      <c r="V605" s="131" t="s">
        <v>866</v>
      </c>
      <c r="W605" s="221" t="s">
        <v>1014</v>
      </c>
      <c r="X605" s="219" t="s">
        <v>78</v>
      </c>
    </row>
    <row r="606" spans="1:24" ht="60" hidden="1">
      <c r="A606" s="19" t="s">
        <v>358</v>
      </c>
      <c r="B606" s="19" t="s">
        <v>526</v>
      </c>
      <c r="C606" s="19" t="s">
        <v>526</v>
      </c>
      <c r="D606" s="19" t="s">
        <v>533</v>
      </c>
      <c r="E606" s="19">
        <v>15</v>
      </c>
      <c r="F606" s="19" t="s">
        <v>541</v>
      </c>
      <c r="G606" s="19" t="s">
        <v>35</v>
      </c>
      <c r="H606" s="19" t="s">
        <v>36</v>
      </c>
      <c r="I606" s="37" t="s">
        <v>91</v>
      </c>
      <c r="J606" s="10">
        <v>40</v>
      </c>
      <c r="K606" s="19">
        <v>2020</v>
      </c>
      <c r="L606" s="192"/>
      <c r="M606" s="19">
        <v>4</v>
      </c>
      <c r="N606" s="106"/>
      <c r="O606" s="106"/>
      <c r="P606" s="54" t="s">
        <v>162</v>
      </c>
      <c r="Q606" s="20">
        <v>0</v>
      </c>
      <c r="R606" s="20">
        <v>0</v>
      </c>
      <c r="S606" s="20">
        <v>0</v>
      </c>
      <c r="T606" s="19" t="s">
        <v>41</v>
      </c>
      <c r="U606" s="92" t="s">
        <v>2317</v>
      </c>
      <c r="V606" s="131" t="s">
        <v>184</v>
      </c>
      <c r="W606" s="216" t="s">
        <v>542</v>
      </c>
      <c r="X606" s="219" t="s">
        <v>78</v>
      </c>
    </row>
    <row r="607" spans="1:24" ht="60" hidden="1">
      <c r="A607" s="113" t="s">
        <v>358</v>
      </c>
      <c r="B607" s="113" t="s">
        <v>526</v>
      </c>
      <c r="C607" s="113" t="s">
        <v>526</v>
      </c>
      <c r="D607" s="113" t="s">
        <v>533</v>
      </c>
      <c r="E607" s="113">
        <v>15</v>
      </c>
      <c r="F607" s="113" t="s">
        <v>543</v>
      </c>
      <c r="G607" s="113" t="s">
        <v>35</v>
      </c>
      <c r="H607" s="113" t="s">
        <v>544</v>
      </c>
      <c r="I607" s="113" t="s">
        <v>37</v>
      </c>
      <c r="J607" s="113">
        <v>480</v>
      </c>
      <c r="K607" s="113" t="s">
        <v>545</v>
      </c>
      <c r="L607" s="192"/>
      <c r="M607" s="113">
        <v>1</v>
      </c>
      <c r="N607" s="113">
        <v>1611355</v>
      </c>
      <c r="O607" s="113" t="s">
        <v>546</v>
      </c>
      <c r="P607" s="113" t="s">
        <v>162</v>
      </c>
      <c r="Q607" s="85">
        <v>0</v>
      </c>
      <c r="R607" s="28">
        <v>0</v>
      </c>
      <c r="S607" s="85">
        <v>0</v>
      </c>
      <c r="T607" s="113" t="s">
        <v>41</v>
      </c>
      <c r="U607" s="113" t="s">
        <v>2318</v>
      </c>
      <c r="V607" s="131" t="s">
        <v>184</v>
      </c>
      <c r="W607" s="262" t="s">
        <v>547</v>
      </c>
      <c r="X607" s="219"/>
    </row>
    <row r="608" spans="1:24" ht="99.75" hidden="1">
      <c r="A608" s="8" t="s">
        <v>358</v>
      </c>
      <c r="B608" s="8" t="s">
        <v>1005</v>
      </c>
      <c r="C608" s="8" t="s">
        <v>1051</v>
      </c>
      <c r="D608" s="8" t="s">
        <v>1052</v>
      </c>
      <c r="E608" s="8">
        <v>10</v>
      </c>
      <c r="F608" s="8" t="s">
        <v>1054</v>
      </c>
      <c r="G608" s="8" t="s">
        <v>35</v>
      </c>
      <c r="H608" s="8" t="s">
        <v>36</v>
      </c>
      <c r="I608" s="12" t="s">
        <v>37</v>
      </c>
      <c r="J608" s="9">
        <v>45</v>
      </c>
      <c r="K608" s="12">
        <v>2020</v>
      </c>
      <c r="L608" s="192"/>
      <c r="M608" s="8">
        <v>5</v>
      </c>
      <c r="N608" s="106"/>
      <c r="O608" s="106"/>
      <c r="P608" s="51" t="s">
        <v>162</v>
      </c>
      <c r="Q608" s="64">
        <v>0</v>
      </c>
      <c r="R608" s="14">
        <v>0</v>
      </c>
      <c r="S608" s="64">
        <v>0</v>
      </c>
      <c r="T608" s="8" t="s">
        <v>41</v>
      </c>
      <c r="U608" s="76" t="s">
        <v>2319</v>
      </c>
      <c r="V608" s="210" t="s">
        <v>184</v>
      </c>
      <c r="W608" s="221" t="s">
        <v>1011</v>
      </c>
      <c r="X608" s="219" t="s">
        <v>78</v>
      </c>
    </row>
    <row r="609" spans="1:24" ht="99.75" hidden="1">
      <c r="A609" s="8" t="s">
        <v>358</v>
      </c>
      <c r="B609" s="8" t="s">
        <v>1005</v>
      </c>
      <c r="C609" s="8" t="s">
        <v>1051</v>
      </c>
      <c r="D609" s="8" t="s">
        <v>1052</v>
      </c>
      <c r="E609" s="8">
        <v>10</v>
      </c>
      <c r="F609" s="8" t="s">
        <v>1055</v>
      </c>
      <c r="G609" s="8" t="s">
        <v>35</v>
      </c>
      <c r="H609" s="8" t="s">
        <v>36</v>
      </c>
      <c r="I609" s="12" t="s">
        <v>37</v>
      </c>
      <c r="J609" s="9">
        <v>30</v>
      </c>
      <c r="K609" s="12">
        <v>2020</v>
      </c>
      <c r="L609" s="192"/>
      <c r="M609" s="8">
        <v>2</v>
      </c>
      <c r="N609" s="106"/>
      <c r="O609" s="106"/>
      <c r="P609" s="51" t="s">
        <v>162</v>
      </c>
      <c r="Q609" s="14">
        <v>0</v>
      </c>
      <c r="R609" s="14">
        <v>0</v>
      </c>
      <c r="S609" s="14">
        <v>0</v>
      </c>
      <c r="T609" s="8" t="s">
        <v>41</v>
      </c>
      <c r="U609" s="76" t="s">
        <v>2319</v>
      </c>
      <c r="V609" s="210" t="s">
        <v>184</v>
      </c>
      <c r="W609" s="221" t="s">
        <v>1011</v>
      </c>
      <c r="X609" s="219" t="s">
        <v>78</v>
      </c>
    </row>
    <row r="610" spans="1:24" ht="45">
      <c r="A610" s="8" t="s">
        <v>358</v>
      </c>
      <c r="B610" s="8" t="s">
        <v>1005</v>
      </c>
      <c r="C610" s="8" t="s">
        <v>1111</v>
      </c>
      <c r="D610" s="8" t="s">
        <v>1007</v>
      </c>
      <c r="E610" s="8">
        <v>15</v>
      </c>
      <c r="F610" s="12" t="s">
        <v>1125</v>
      </c>
      <c r="G610" s="8" t="s">
        <v>45</v>
      </c>
      <c r="H610" s="8" t="s">
        <v>36</v>
      </c>
      <c r="I610" s="12" t="s">
        <v>37</v>
      </c>
      <c r="J610" s="9">
        <v>16</v>
      </c>
      <c r="K610" s="8" t="s">
        <v>1126</v>
      </c>
      <c r="L610" s="192"/>
      <c r="M610" s="8">
        <v>1</v>
      </c>
      <c r="N610" s="8">
        <v>1491166</v>
      </c>
      <c r="O610" s="8" t="s">
        <v>1127</v>
      </c>
      <c r="P610" s="51" t="s">
        <v>162</v>
      </c>
      <c r="Q610" s="64">
        <v>0</v>
      </c>
      <c r="R610" s="14">
        <v>0</v>
      </c>
      <c r="S610" s="64">
        <v>0</v>
      </c>
      <c r="T610" s="8" t="s">
        <v>68</v>
      </c>
      <c r="U610" s="33" t="s">
        <v>2320</v>
      </c>
      <c r="V610" s="131" t="s">
        <v>42</v>
      </c>
      <c r="W610" s="131" t="s">
        <v>43</v>
      </c>
      <c r="X610" s="219" t="s">
        <v>50</v>
      </c>
    </row>
    <row r="611" spans="1:24" ht="42.75" hidden="1">
      <c r="A611" s="19" t="s">
        <v>358</v>
      </c>
      <c r="B611" s="19" t="s">
        <v>1005</v>
      </c>
      <c r="C611" s="19" t="s">
        <v>1143</v>
      </c>
      <c r="D611" s="37" t="s">
        <v>1152</v>
      </c>
      <c r="E611" s="19">
        <v>15</v>
      </c>
      <c r="F611" s="19" t="s">
        <v>1153</v>
      </c>
      <c r="G611" s="19" t="s">
        <v>35</v>
      </c>
      <c r="H611" s="19" t="s">
        <v>36</v>
      </c>
      <c r="I611" s="37" t="s">
        <v>37</v>
      </c>
      <c r="J611" s="10">
        <v>24</v>
      </c>
      <c r="K611" s="19">
        <v>2020</v>
      </c>
      <c r="L611" s="192"/>
      <c r="M611" s="19">
        <v>2</v>
      </c>
      <c r="N611" s="106"/>
      <c r="O611" s="106"/>
      <c r="P611" s="54" t="s">
        <v>162</v>
      </c>
      <c r="Q611" s="20">
        <v>0</v>
      </c>
      <c r="R611" s="20">
        <v>1750</v>
      </c>
      <c r="S611" s="20">
        <v>3500</v>
      </c>
      <c r="T611" s="19" t="s">
        <v>41</v>
      </c>
      <c r="U611" s="15" t="s">
        <v>2321</v>
      </c>
      <c r="V611" s="131" t="s">
        <v>866</v>
      </c>
      <c r="W611" s="216" t="s">
        <v>1014</v>
      </c>
      <c r="X611" s="219"/>
    </row>
    <row r="612" spans="1:24" ht="42.75" hidden="1">
      <c r="A612" s="19" t="s">
        <v>358</v>
      </c>
      <c r="B612" s="19" t="s">
        <v>1005</v>
      </c>
      <c r="C612" s="19" t="s">
        <v>1143</v>
      </c>
      <c r="D612" s="37" t="s">
        <v>1152</v>
      </c>
      <c r="E612" s="19">
        <v>15</v>
      </c>
      <c r="F612" s="19" t="s">
        <v>1153</v>
      </c>
      <c r="G612" s="19" t="s">
        <v>35</v>
      </c>
      <c r="H612" s="19" t="s">
        <v>36</v>
      </c>
      <c r="I612" s="37" t="s">
        <v>37</v>
      </c>
      <c r="J612" s="10">
        <v>24</v>
      </c>
      <c r="K612" s="19">
        <v>2020</v>
      </c>
      <c r="L612" s="192"/>
      <c r="M612" s="19">
        <v>2</v>
      </c>
      <c r="N612" s="106"/>
      <c r="O612" s="106"/>
      <c r="P612" s="54" t="s">
        <v>162</v>
      </c>
      <c r="Q612" s="20">
        <v>0</v>
      </c>
      <c r="R612" s="20">
        <v>1750</v>
      </c>
      <c r="S612" s="20">
        <v>3500</v>
      </c>
      <c r="T612" s="19" t="s">
        <v>41</v>
      </c>
      <c r="U612" s="15" t="s">
        <v>2321</v>
      </c>
      <c r="V612" s="131" t="s">
        <v>866</v>
      </c>
      <c r="W612" s="216" t="s">
        <v>1014</v>
      </c>
      <c r="X612" s="219"/>
    </row>
    <row r="613" spans="1:24" ht="42.75" hidden="1">
      <c r="A613" s="19" t="s">
        <v>358</v>
      </c>
      <c r="B613" s="19" t="s">
        <v>1005</v>
      </c>
      <c r="C613" s="19" t="s">
        <v>1143</v>
      </c>
      <c r="D613" s="37" t="s">
        <v>1144</v>
      </c>
      <c r="E613" s="19">
        <v>15</v>
      </c>
      <c r="F613" s="19" t="s">
        <v>1153</v>
      </c>
      <c r="G613" s="19" t="s">
        <v>35</v>
      </c>
      <c r="H613" s="19" t="s">
        <v>36</v>
      </c>
      <c r="I613" s="37" t="s">
        <v>37</v>
      </c>
      <c r="J613" s="10">
        <v>16</v>
      </c>
      <c r="K613" s="19">
        <v>2020</v>
      </c>
      <c r="L613" s="192"/>
      <c r="M613" s="19">
        <v>2</v>
      </c>
      <c r="N613" s="106"/>
      <c r="O613" s="106"/>
      <c r="P613" s="54" t="s">
        <v>162</v>
      </c>
      <c r="Q613" s="20">
        <v>0</v>
      </c>
      <c r="R613" s="20">
        <v>1500</v>
      </c>
      <c r="S613" s="20">
        <v>3000</v>
      </c>
      <c r="T613" s="19" t="s">
        <v>41</v>
      </c>
      <c r="U613" s="15" t="s">
        <v>2322</v>
      </c>
      <c r="V613" s="131" t="s">
        <v>866</v>
      </c>
      <c r="W613" s="216" t="s">
        <v>1014</v>
      </c>
      <c r="X613" s="219"/>
    </row>
    <row r="614" spans="1:24" ht="99.75" hidden="1">
      <c r="A614" s="19" t="s">
        <v>358</v>
      </c>
      <c r="B614" s="19" t="s">
        <v>1005</v>
      </c>
      <c r="C614" s="19" t="s">
        <v>1051</v>
      </c>
      <c r="D614" s="19" t="s">
        <v>1052</v>
      </c>
      <c r="E614" s="19">
        <v>10</v>
      </c>
      <c r="F614" s="19" t="s">
        <v>1056</v>
      </c>
      <c r="G614" s="19" t="s">
        <v>35</v>
      </c>
      <c r="H614" s="19" t="s">
        <v>310</v>
      </c>
      <c r="I614" s="37" t="s">
        <v>37</v>
      </c>
      <c r="J614" s="10">
        <v>32</v>
      </c>
      <c r="K614" s="115" t="s">
        <v>1057</v>
      </c>
      <c r="L614" s="192"/>
      <c r="M614" s="19">
        <v>4</v>
      </c>
      <c r="N614" s="106"/>
      <c r="O614" s="106"/>
      <c r="P614" s="54" t="s">
        <v>162</v>
      </c>
      <c r="Q614" s="20">
        <v>950</v>
      </c>
      <c r="R614" s="20">
        <v>2000</v>
      </c>
      <c r="S614" s="20">
        <v>11950</v>
      </c>
      <c r="T614" s="19" t="s">
        <v>41</v>
      </c>
      <c r="U614" s="15" t="s">
        <v>1056</v>
      </c>
      <c r="V614" s="131" t="s">
        <v>1036</v>
      </c>
      <c r="W614" s="216" t="s">
        <v>1058</v>
      </c>
      <c r="X614" s="219"/>
    </row>
    <row r="615" spans="1:24" ht="57" hidden="1">
      <c r="A615" s="19" t="s">
        <v>358</v>
      </c>
      <c r="B615" s="19" t="s">
        <v>1005</v>
      </c>
      <c r="C615" s="19" t="s">
        <v>1100</v>
      </c>
      <c r="D615" s="19" t="s">
        <v>1101</v>
      </c>
      <c r="E615" s="37">
        <v>15</v>
      </c>
      <c r="F615" s="37" t="s">
        <v>1102</v>
      </c>
      <c r="G615" s="19" t="s">
        <v>35</v>
      </c>
      <c r="H615" s="19" t="s">
        <v>36</v>
      </c>
      <c r="I615" s="37" t="s">
        <v>37</v>
      </c>
      <c r="J615" s="10">
        <v>40</v>
      </c>
      <c r="K615" s="19">
        <v>2020</v>
      </c>
      <c r="L615" s="192"/>
      <c r="M615" s="19">
        <v>1</v>
      </c>
      <c r="N615" s="19">
        <v>1681661</v>
      </c>
      <c r="O615" s="19" t="s">
        <v>1103</v>
      </c>
      <c r="P615" s="54" t="s">
        <v>162</v>
      </c>
      <c r="Q615" s="20">
        <v>3864</v>
      </c>
      <c r="R615" s="20">
        <v>2000</v>
      </c>
      <c r="S615" s="60">
        <v>5864</v>
      </c>
      <c r="T615" s="19" t="s">
        <v>41</v>
      </c>
      <c r="U615" s="37"/>
      <c r="V615" s="131" t="s">
        <v>866</v>
      </c>
      <c r="W615" s="216" t="s">
        <v>1014</v>
      </c>
      <c r="X615" s="219"/>
    </row>
    <row r="616" spans="1:24" ht="57" hidden="1">
      <c r="A616" s="19" t="s">
        <v>358</v>
      </c>
      <c r="B616" s="19" t="s">
        <v>526</v>
      </c>
      <c r="C616" s="19" t="s">
        <v>526</v>
      </c>
      <c r="D616" s="19" t="s">
        <v>533</v>
      </c>
      <c r="E616" s="19">
        <v>15</v>
      </c>
      <c r="F616" s="19" t="s">
        <v>548</v>
      </c>
      <c r="G616" s="19" t="s">
        <v>35</v>
      </c>
      <c r="H616" s="19" t="s">
        <v>36</v>
      </c>
      <c r="I616" s="37" t="s">
        <v>37</v>
      </c>
      <c r="J616" s="10">
        <v>40</v>
      </c>
      <c r="K616" s="19">
        <v>2020</v>
      </c>
      <c r="L616" s="192"/>
      <c r="M616" s="37">
        <v>5</v>
      </c>
      <c r="N616" s="106"/>
      <c r="O616" s="106"/>
      <c r="P616" s="54" t="s">
        <v>162</v>
      </c>
      <c r="Q616" s="20">
        <v>15000</v>
      </c>
      <c r="R616" s="20">
        <v>0</v>
      </c>
      <c r="S616" s="20">
        <v>75000</v>
      </c>
      <c r="T616" s="19" t="s">
        <v>41</v>
      </c>
      <c r="U616" s="15" t="s">
        <v>2323</v>
      </c>
      <c r="V616" s="131" t="s">
        <v>184</v>
      </c>
      <c r="W616" s="216" t="s">
        <v>549</v>
      </c>
      <c r="X616" s="219"/>
    </row>
    <row r="617" spans="1:24" ht="57" hidden="1">
      <c r="A617" s="19" t="s">
        <v>358</v>
      </c>
      <c r="B617" s="19" t="s">
        <v>1005</v>
      </c>
      <c r="C617" s="19" t="s">
        <v>1143</v>
      </c>
      <c r="D617" s="37" t="s">
        <v>1154</v>
      </c>
      <c r="E617" s="19">
        <v>15</v>
      </c>
      <c r="F617" s="19" t="s">
        <v>1155</v>
      </c>
      <c r="G617" s="19" t="s">
        <v>145</v>
      </c>
      <c r="H617" s="19" t="s">
        <v>36</v>
      </c>
      <c r="I617" s="37" t="s">
        <v>37</v>
      </c>
      <c r="J617" s="10">
        <v>360</v>
      </c>
      <c r="K617" s="37" t="s">
        <v>1156</v>
      </c>
      <c r="L617" s="192" t="s">
        <v>152</v>
      </c>
      <c r="M617" s="19">
        <v>1</v>
      </c>
      <c r="N617" s="19">
        <v>1568343</v>
      </c>
      <c r="O617" s="19" t="s">
        <v>1157</v>
      </c>
      <c r="P617" s="54" t="s">
        <v>162</v>
      </c>
      <c r="Q617" s="20">
        <v>0</v>
      </c>
      <c r="R617" s="20">
        <v>0</v>
      </c>
      <c r="S617" s="20">
        <v>0</v>
      </c>
      <c r="T617" s="19" t="s">
        <v>145</v>
      </c>
      <c r="U617" s="19"/>
      <c r="V617" s="131" t="s">
        <v>235</v>
      </c>
      <c r="W617" s="216" t="s">
        <v>236</v>
      </c>
      <c r="X617" s="219"/>
    </row>
    <row r="618" spans="1:24" ht="71.25" hidden="1">
      <c r="A618" s="57" t="s">
        <v>358</v>
      </c>
      <c r="B618" s="57" t="s">
        <v>1005</v>
      </c>
      <c r="C618" s="57" t="s">
        <v>1032</v>
      </c>
      <c r="D618" s="57" t="s">
        <v>1033</v>
      </c>
      <c r="E618" s="57">
        <v>10</v>
      </c>
      <c r="F618" s="56" t="s">
        <v>1038</v>
      </c>
      <c r="G618" s="57" t="s">
        <v>145</v>
      </c>
      <c r="H618" s="57" t="s">
        <v>36</v>
      </c>
      <c r="I618" s="56" t="s">
        <v>37</v>
      </c>
      <c r="J618" s="90">
        <v>80</v>
      </c>
      <c r="K618" s="57" t="s">
        <v>1039</v>
      </c>
      <c r="L618" s="192" t="s">
        <v>632</v>
      </c>
      <c r="M618" s="57">
        <v>1</v>
      </c>
      <c r="N618" s="56">
        <v>2111401</v>
      </c>
      <c r="O618" s="57" t="s">
        <v>1040</v>
      </c>
      <c r="P618" s="54" t="s">
        <v>162</v>
      </c>
      <c r="Q618" s="59">
        <v>0</v>
      </c>
      <c r="R618" s="20">
        <v>0</v>
      </c>
      <c r="S618" s="59">
        <v>0</v>
      </c>
      <c r="T618" s="37" t="s">
        <v>145</v>
      </c>
      <c r="U618" s="118"/>
      <c r="V618" s="221" t="s">
        <v>48</v>
      </c>
      <c r="W618" s="131" t="s">
        <v>163</v>
      </c>
      <c r="X618" s="219"/>
    </row>
    <row r="619" spans="1:24" ht="42.75" hidden="1">
      <c r="A619" s="19" t="s">
        <v>358</v>
      </c>
      <c r="B619" s="19" t="s">
        <v>1005</v>
      </c>
      <c r="C619" s="19" t="s">
        <v>1143</v>
      </c>
      <c r="D619" s="37" t="s">
        <v>1144</v>
      </c>
      <c r="E619" s="19">
        <v>15</v>
      </c>
      <c r="F619" s="19" t="s">
        <v>1158</v>
      </c>
      <c r="G619" s="19" t="s">
        <v>35</v>
      </c>
      <c r="H619" s="19" t="s">
        <v>36</v>
      </c>
      <c r="I619" s="19" t="s">
        <v>46</v>
      </c>
      <c r="J619" s="10">
        <v>25</v>
      </c>
      <c r="K619" s="19">
        <v>2020</v>
      </c>
      <c r="L619" s="192"/>
      <c r="M619" s="37">
        <v>5</v>
      </c>
      <c r="N619" s="106"/>
      <c r="O619" s="106"/>
      <c r="P619" s="54" t="s">
        <v>162</v>
      </c>
      <c r="Q619" s="60">
        <v>1659</v>
      </c>
      <c r="R619" s="20">
        <v>0</v>
      </c>
      <c r="S619" s="20">
        <v>8475</v>
      </c>
      <c r="T619" s="19" t="s">
        <v>41</v>
      </c>
      <c r="U619" s="15" t="s">
        <v>2324</v>
      </c>
      <c r="V619" s="131" t="s">
        <v>866</v>
      </c>
      <c r="W619" s="216" t="s">
        <v>1014</v>
      </c>
      <c r="X619" s="217"/>
    </row>
    <row r="620" spans="1:24" ht="42.75" hidden="1">
      <c r="A620" s="19" t="s">
        <v>358</v>
      </c>
      <c r="B620" s="19" t="s">
        <v>1005</v>
      </c>
      <c r="C620" s="19" t="s">
        <v>1143</v>
      </c>
      <c r="D620" s="37" t="s">
        <v>1144</v>
      </c>
      <c r="E620" s="19">
        <v>15</v>
      </c>
      <c r="F620" s="19" t="s">
        <v>1159</v>
      </c>
      <c r="G620" s="19" t="s">
        <v>35</v>
      </c>
      <c r="H620" s="19" t="s">
        <v>36</v>
      </c>
      <c r="I620" s="19" t="s">
        <v>46</v>
      </c>
      <c r="J620" s="10">
        <v>38</v>
      </c>
      <c r="K620" s="19">
        <v>2020</v>
      </c>
      <c r="L620" s="192"/>
      <c r="M620" s="37">
        <v>5</v>
      </c>
      <c r="N620" s="106"/>
      <c r="O620" s="106"/>
      <c r="P620" s="54" t="s">
        <v>162</v>
      </c>
      <c r="Q620" s="60">
        <v>2835</v>
      </c>
      <c r="R620" s="20">
        <v>0</v>
      </c>
      <c r="S620" s="20">
        <v>14175</v>
      </c>
      <c r="T620" s="19" t="s">
        <v>41</v>
      </c>
      <c r="U620" s="15" t="s">
        <v>2324</v>
      </c>
      <c r="V620" s="131" t="s">
        <v>866</v>
      </c>
      <c r="W620" s="216" t="s">
        <v>1014</v>
      </c>
      <c r="X620" s="217"/>
    </row>
    <row r="621" spans="1:24" ht="28.5" hidden="1">
      <c r="A621" s="19" t="s">
        <v>358</v>
      </c>
      <c r="B621" s="19" t="s">
        <v>1005</v>
      </c>
      <c r="C621" s="19" t="s">
        <v>1111</v>
      </c>
      <c r="D621" s="19" t="s">
        <v>1007</v>
      </c>
      <c r="E621" s="19">
        <v>15</v>
      </c>
      <c r="F621" s="19" t="s">
        <v>1128</v>
      </c>
      <c r="G621" s="19" t="s">
        <v>145</v>
      </c>
      <c r="H621" s="19" t="s">
        <v>36</v>
      </c>
      <c r="I621" s="19" t="s">
        <v>46</v>
      </c>
      <c r="J621" s="10">
        <v>180</v>
      </c>
      <c r="K621" s="19" t="s">
        <v>1129</v>
      </c>
      <c r="L621" s="192" t="s">
        <v>224</v>
      </c>
      <c r="M621" s="19">
        <v>1</v>
      </c>
      <c r="N621" s="19">
        <v>1568102</v>
      </c>
      <c r="O621" s="19" t="s">
        <v>1130</v>
      </c>
      <c r="P621" s="19" t="s">
        <v>1131</v>
      </c>
      <c r="Q621" s="20">
        <v>0</v>
      </c>
      <c r="R621" s="20">
        <v>0</v>
      </c>
      <c r="S621" s="20">
        <v>0</v>
      </c>
      <c r="T621" s="19" t="s">
        <v>145</v>
      </c>
      <c r="U621" s="118"/>
      <c r="V621" s="210" t="s">
        <v>48</v>
      </c>
      <c r="W621" s="131" t="s">
        <v>274</v>
      </c>
      <c r="X621" s="217"/>
    </row>
    <row r="622" spans="1:24" ht="71.25" hidden="1">
      <c r="A622" s="19" t="s">
        <v>358</v>
      </c>
      <c r="B622" s="19" t="s">
        <v>1005</v>
      </c>
      <c r="C622" s="19" t="s">
        <v>1032</v>
      </c>
      <c r="D622" s="19" t="s">
        <v>1033</v>
      </c>
      <c r="E622" s="19">
        <v>10</v>
      </c>
      <c r="F622" s="37" t="s">
        <v>1041</v>
      </c>
      <c r="G622" s="19" t="s">
        <v>145</v>
      </c>
      <c r="H622" s="19" t="s">
        <v>36</v>
      </c>
      <c r="I622" s="37" t="s">
        <v>37</v>
      </c>
      <c r="J622" s="10">
        <v>90</v>
      </c>
      <c r="K622" s="19" t="s">
        <v>1042</v>
      </c>
      <c r="L622" s="192" t="s">
        <v>152</v>
      </c>
      <c r="M622" s="19">
        <v>1</v>
      </c>
      <c r="N622" s="37">
        <v>2111659</v>
      </c>
      <c r="O622" s="19" t="s">
        <v>1043</v>
      </c>
      <c r="P622" s="54" t="s">
        <v>162</v>
      </c>
      <c r="Q622" s="20">
        <v>0</v>
      </c>
      <c r="R622" s="20">
        <v>0</v>
      </c>
      <c r="S622" s="20">
        <v>0</v>
      </c>
      <c r="T622" s="37" t="s">
        <v>145</v>
      </c>
      <c r="U622" s="118"/>
      <c r="V622" s="131" t="s">
        <v>148</v>
      </c>
      <c r="W622" s="131" t="s">
        <v>149</v>
      </c>
      <c r="X622" s="217"/>
    </row>
    <row r="623" spans="1:24" ht="99.75" hidden="1">
      <c r="A623" s="19" t="s">
        <v>358</v>
      </c>
      <c r="B623" s="19" t="s">
        <v>1005</v>
      </c>
      <c r="C623" s="19" t="s">
        <v>1111</v>
      </c>
      <c r="D623" s="54" t="s">
        <v>1112</v>
      </c>
      <c r="E623" s="19">
        <v>15</v>
      </c>
      <c r="F623" s="19" t="s">
        <v>1132</v>
      </c>
      <c r="G623" s="19" t="s">
        <v>145</v>
      </c>
      <c r="H623" s="19" t="s">
        <v>36</v>
      </c>
      <c r="I623" s="19" t="s">
        <v>46</v>
      </c>
      <c r="J623" s="10">
        <v>240</v>
      </c>
      <c r="K623" s="19" t="s">
        <v>1133</v>
      </c>
      <c r="L623" s="192" t="s">
        <v>224</v>
      </c>
      <c r="M623" s="19">
        <v>1</v>
      </c>
      <c r="N623" s="19">
        <v>1568692</v>
      </c>
      <c r="O623" s="19" t="s">
        <v>1134</v>
      </c>
      <c r="P623" s="54" t="s">
        <v>162</v>
      </c>
      <c r="Q623" s="20">
        <v>0</v>
      </c>
      <c r="R623" s="20">
        <v>0</v>
      </c>
      <c r="S623" s="20">
        <v>0</v>
      </c>
      <c r="T623" s="19" t="s">
        <v>145</v>
      </c>
      <c r="U623" s="19"/>
      <c r="V623" s="131" t="s">
        <v>148</v>
      </c>
      <c r="W623" s="131" t="s">
        <v>149</v>
      </c>
      <c r="X623" s="217"/>
    </row>
    <row r="624" spans="1:24" ht="28.5" hidden="1">
      <c r="A624" s="19" t="s">
        <v>358</v>
      </c>
      <c r="B624" s="19" t="s">
        <v>1005</v>
      </c>
      <c r="C624" s="19" t="s">
        <v>1111</v>
      </c>
      <c r="D624" s="19" t="s">
        <v>1007</v>
      </c>
      <c r="E624" s="19">
        <v>15</v>
      </c>
      <c r="F624" s="19" t="s">
        <v>1135</v>
      </c>
      <c r="G624" s="19" t="s">
        <v>145</v>
      </c>
      <c r="H624" s="19" t="s">
        <v>36</v>
      </c>
      <c r="I624" s="19" t="s">
        <v>46</v>
      </c>
      <c r="J624" s="10">
        <v>180</v>
      </c>
      <c r="K624" s="19" t="s">
        <v>1136</v>
      </c>
      <c r="L624" s="192" t="s">
        <v>566</v>
      </c>
      <c r="M624" s="19">
        <v>1</v>
      </c>
      <c r="N624" s="19">
        <v>1568102</v>
      </c>
      <c r="O624" s="19" t="s">
        <v>1130</v>
      </c>
      <c r="P624" s="19" t="s">
        <v>1131</v>
      </c>
      <c r="Q624" s="20">
        <v>0</v>
      </c>
      <c r="R624" s="20">
        <v>0</v>
      </c>
      <c r="S624" s="20">
        <v>0</v>
      </c>
      <c r="T624" s="19" t="s">
        <v>145</v>
      </c>
      <c r="U624" s="19"/>
      <c r="V624" s="131" t="s">
        <v>148</v>
      </c>
      <c r="W624" s="131" t="s">
        <v>149</v>
      </c>
      <c r="X624" s="217"/>
    </row>
    <row r="625" spans="1:24" ht="71.25" hidden="1">
      <c r="A625" s="19" t="s">
        <v>358</v>
      </c>
      <c r="B625" s="19" t="s">
        <v>526</v>
      </c>
      <c r="C625" s="19" t="s">
        <v>526</v>
      </c>
      <c r="D625" s="19" t="s">
        <v>550</v>
      </c>
      <c r="E625" s="19">
        <v>10</v>
      </c>
      <c r="F625" s="19" t="s">
        <v>551</v>
      </c>
      <c r="G625" s="19" t="s">
        <v>145</v>
      </c>
      <c r="H625" s="19" t="s">
        <v>36</v>
      </c>
      <c r="I625" s="37" t="s">
        <v>37</v>
      </c>
      <c r="J625" s="10">
        <v>160</v>
      </c>
      <c r="K625" s="115" t="s">
        <v>552</v>
      </c>
      <c r="L625" s="192" t="s">
        <v>152</v>
      </c>
      <c r="M625" s="19">
        <v>1</v>
      </c>
      <c r="N625" s="19">
        <v>1491449</v>
      </c>
      <c r="O625" s="19" t="s">
        <v>553</v>
      </c>
      <c r="P625" s="19" t="s">
        <v>532</v>
      </c>
      <c r="Q625" s="20">
        <v>0</v>
      </c>
      <c r="R625" s="20">
        <v>0</v>
      </c>
      <c r="S625" s="20">
        <v>0</v>
      </c>
      <c r="T625" s="19" t="s">
        <v>145</v>
      </c>
      <c r="V625" s="131" t="s">
        <v>235</v>
      </c>
      <c r="W625" s="216" t="s">
        <v>236</v>
      </c>
      <c r="X625" s="217"/>
    </row>
    <row r="626" spans="1:24" ht="71.25" hidden="1">
      <c r="A626" s="19" t="s">
        <v>358</v>
      </c>
      <c r="B626" s="19" t="s">
        <v>526</v>
      </c>
      <c r="C626" s="19" t="s">
        <v>526</v>
      </c>
      <c r="D626" s="19" t="s">
        <v>550</v>
      </c>
      <c r="E626" s="19">
        <v>10</v>
      </c>
      <c r="F626" s="19" t="s">
        <v>551</v>
      </c>
      <c r="G626" s="19" t="s">
        <v>145</v>
      </c>
      <c r="H626" s="19" t="s">
        <v>36</v>
      </c>
      <c r="I626" s="37" t="s">
        <v>37</v>
      </c>
      <c r="J626" s="10">
        <v>120</v>
      </c>
      <c r="K626" s="19" t="s">
        <v>554</v>
      </c>
      <c r="L626" s="192" t="s">
        <v>224</v>
      </c>
      <c r="M626" s="19">
        <v>1</v>
      </c>
      <c r="N626" s="19">
        <v>1492833</v>
      </c>
      <c r="O626" s="19" t="s">
        <v>555</v>
      </c>
      <c r="P626" s="54" t="s">
        <v>162</v>
      </c>
      <c r="Q626" s="20">
        <v>0</v>
      </c>
      <c r="R626" s="20">
        <v>0</v>
      </c>
      <c r="S626" s="20">
        <v>0</v>
      </c>
      <c r="T626" s="19" t="s">
        <v>145</v>
      </c>
      <c r="U626" s="15"/>
      <c r="V626" s="131" t="s">
        <v>235</v>
      </c>
      <c r="W626" s="216" t="s">
        <v>236</v>
      </c>
      <c r="X626" s="217"/>
    </row>
    <row r="627" spans="1:24" ht="57" hidden="1">
      <c r="A627" s="19" t="s">
        <v>358</v>
      </c>
      <c r="B627" s="19" t="s">
        <v>526</v>
      </c>
      <c r="C627" s="19" t="s">
        <v>526</v>
      </c>
      <c r="D627" s="19" t="s">
        <v>533</v>
      </c>
      <c r="E627" s="19">
        <v>15</v>
      </c>
      <c r="F627" s="19" t="s">
        <v>556</v>
      </c>
      <c r="G627" s="19" t="s">
        <v>145</v>
      </c>
      <c r="H627" s="19" t="s">
        <v>36</v>
      </c>
      <c r="I627" s="37" t="s">
        <v>37</v>
      </c>
      <c r="J627" s="10">
        <v>126</v>
      </c>
      <c r="K627" s="19" t="s">
        <v>557</v>
      </c>
      <c r="L627" s="192" t="s">
        <v>216</v>
      </c>
      <c r="M627" s="19">
        <v>1</v>
      </c>
      <c r="N627" s="19">
        <v>1569170</v>
      </c>
      <c r="O627" s="19" t="s">
        <v>558</v>
      </c>
      <c r="P627" s="19" t="s">
        <v>532</v>
      </c>
      <c r="Q627" s="20">
        <v>0</v>
      </c>
      <c r="R627" s="20">
        <v>0</v>
      </c>
      <c r="S627" s="20">
        <v>0</v>
      </c>
      <c r="T627" s="19" t="s">
        <v>145</v>
      </c>
      <c r="U627" s="15"/>
      <c r="V627" s="131" t="s">
        <v>235</v>
      </c>
      <c r="W627" s="216" t="s">
        <v>236</v>
      </c>
      <c r="X627" s="217"/>
    </row>
    <row r="628" spans="1:24" ht="57" hidden="1">
      <c r="A628" s="19" t="s">
        <v>358</v>
      </c>
      <c r="B628" s="19" t="s">
        <v>526</v>
      </c>
      <c r="C628" s="19" t="s">
        <v>526</v>
      </c>
      <c r="D628" s="19" t="s">
        <v>533</v>
      </c>
      <c r="E628" s="19">
        <v>15</v>
      </c>
      <c r="F628" s="19" t="s">
        <v>556</v>
      </c>
      <c r="G628" s="19" t="s">
        <v>145</v>
      </c>
      <c r="H628" s="19" t="s">
        <v>36</v>
      </c>
      <c r="I628" s="37" t="s">
        <v>37</v>
      </c>
      <c r="J628" s="10">
        <v>120</v>
      </c>
      <c r="K628" s="115" t="s">
        <v>559</v>
      </c>
      <c r="L628" s="192" t="s">
        <v>147</v>
      </c>
      <c r="M628" s="19">
        <v>1</v>
      </c>
      <c r="N628" s="19">
        <v>1492830</v>
      </c>
      <c r="O628" s="19" t="s">
        <v>560</v>
      </c>
      <c r="P628" s="54" t="s">
        <v>162</v>
      </c>
      <c r="Q628" s="20">
        <v>0</v>
      </c>
      <c r="R628" s="20">
        <v>0</v>
      </c>
      <c r="S628" s="20">
        <v>0</v>
      </c>
      <c r="T628" s="19" t="s">
        <v>145</v>
      </c>
      <c r="U628" s="15"/>
      <c r="V628" s="131" t="s">
        <v>235</v>
      </c>
      <c r="W628" s="216" t="s">
        <v>236</v>
      </c>
      <c r="X628" s="217"/>
    </row>
    <row r="629" spans="1:24" ht="71.25" hidden="1">
      <c r="A629" s="19" t="s">
        <v>358</v>
      </c>
      <c r="B629" s="19" t="s">
        <v>1005</v>
      </c>
      <c r="C629" s="19" t="s">
        <v>1032</v>
      </c>
      <c r="D629" s="19" t="s">
        <v>1033</v>
      </c>
      <c r="E629" s="19">
        <v>10</v>
      </c>
      <c r="F629" s="37" t="s">
        <v>1044</v>
      </c>
      <c r="G629" s="19" t="s">
        <v>145</v>
      </c>
      <c r="H629" s="19" t="s">
        <v>36</v>
      </c>
      <c r="I629" s="37" t="s">
        <v>37</v>
      </c>
      <c r="J629" s="10">
        <v>80</v>
      </c>
      <c r="K629" s="19" t="s">
        <v>1031</v>
      </c>
      <c r="L629" s="192" t="s">
        <v>566</v>
      </c>
      <c r="M629" s="19">
        <v>1</v>
      </c>
      <c r="N629" s="37">
        <v>1492640</v>
      </c>
      <c r="O629" s="19" t="s">
        <v>1045</v>
      </c>
      <c r="P629" s="54" t="s">
        <v>162</v>
      </c>
      <c r="Q629" s="20">
        <v>0</v>
      </c>
      <c r="R629" s="20">
        <v>0</v>
      </c>
      <c r="S629" s="20">
        <v>0</v>
      </c>
      <c r="T629" s="37" t="s">
        <v>145</v>
      </c>
      <c r="U629" s="19"/>
      <c r="V629" s="131" t="s">
        <v>235</v>
      </c>
      <c r="W629" s="216" t="s">
        <v>236</v>
      </c>
      <c r="X629" s="217"/>
    </row>
    <row r="630" spans="1:24" ht="57" hidden="1">
      <c r="A630" s="19" t="s">
        <v>358</v>
      </c>
      <c r="B630" s="19" t="s">
        <v>1005</v>
      </c>
      <c r="C630" s="19" t="s">
        <v>1143</v>
      </c>
      <c r="D630" s="37" t="s">
        <v>1154</v>
      </c>
      <c r="E630" s="19">
        <v>15</v>
      </c>
      <c r="F630" s="37" t="s">
        <v>1044</v>
      </c>
      <c r="G630" s="19" t="s">
        <v>145</v>
      </c>
      <c r="H630" s="19" t="s">
        <v>825</v>
      </c>
      <c r="I630" s="37" t="s">
        <v>37</v>
      </c>
      <c r="J630" s="10">
        <v>240</v>
      </c>
      <c r="K630" s="37" t="s">
        <v>1160</v>
      </c>
      <c r="L630" s="192" t="s">
        <v>272</v>
      </c>
      <c r="M630" s="19">
        <v>1</v>
      </c>
      <c r="N630" s="19">
        <v>1491214</v>
      </c>
      <c r="O630" s="19" t="s">
        <v>1161</v>
      </c>
      <c r="P630" s="54" t="s">
        <v>162</v>
      </c>
      <c r="Q630" s="20">
        <v>0</v>
      </c>
      <c r="R630" s="20">
        <v>0</v>
      </c>
      <c r="S630" s="20">
        <v>0</v>
      </c>
      <c r="T630" s="19" t="s">
        <v>145</v>
      </c>
      <c r="U630" s="19"/>
      <c r="V630" s="131" t="s">
        <v>235</v>
      </c>
      <c r="W630" s="216" t="s">
        <v>236</v>
      </c>
      <c r="X630" s="217"/>
    </row>
    <row r="631" spans="1:24" ht="57" hidden="1">
      <c r="A631" s="19" t="s">
        <v>358</v>
      </c>
      <c r="B631" s="19" t="s">
        <v>1005</v>
      </c>
      <c r="C631" s="19" t="s">
        <v>1143</v>
      </c>
      <c r="D631" s="37" t="s">
        <v>1154</v>
      </c>
      <c r="E631" s="19">
        <v>15</v>
      </c>
      <c r="F631" s="37" t="s">
        <v>1044</v>
      </c>
      <c r="G631" s="19" t="s">
        <v>145</v>
      </c>
      <c r="H631" s="19" t="s">
        <v>825</v>
      </c>
      <c r="I631" s="37" t="s">
        <v>37</v>
      </c>
      <c r="J631" s="10">
        <v>360</v>
      </c>
      <c r="K631" s="37" t="s">
        <v>1162</v>
      </c>
      <c r="L631" s="192" t="s">
        <v>356</v>
      </c>
      <c r="M631" s="19">
        <v>1</v>
      </c>
      <c r="N631" s="19">
        <v>1491429</v>
      </c>
      <c r="O631" s="19" t="s">
        <v>1163</v>
      </c>
      <c r="P631" s="54" t="s">
        <v>162</v>
      </c>
      <c r="Q631" s="20">
        <v>0</v>
      </c>
      <c r="R631" s="20">
        <v>0</v>
      </c>
      <c r="S631" s="20">
        <v>0</v>
      </c>
      <c r="T631" s="19" t="s">
        <v>145</v>
      </c>
      <c r="U631" s="19"/>
      <c r="V631" s="131" t="s">
        <v>235</v>
      </c>
      <c r="W631" s="216" t="s">
        <v>236</v>
      </c>
      <c r="X631" s="217"/>
    </row>
    <row r="632" spans="1:24" ht="57" hidden="1">
      <c r="A632" s="19" t="s">
        <v>358</v>
      </c>
      <c r="B632" s="19" t="s">
        <v>1005</v>
      </c>
      <c r="C632" s="19" t="s">
        <v>1143</v>
      </c>
      <c r="D632" s="37" t="s">
        <v>1154</v>
      </c>
      <c r="E632" s="19">
        <v>15</v>
      </c>
      <c r="F632" s="37" t="s">
        <v>1044</v>
      </c>
      <c r="G632" s="19" t="s">
        <v>145</v>
      </c>
      <c r="H632" s="19" t="s">
        <v>825</v>
      </c>
      <c r="I632" s="37" t="s">
        <v>37</v>
      </c>
      <c r="J632" s="10">
        <v>360</v>
      </c>
      <c r="K632" s="37" t="s">
        <v>1164</v>
      </c>
      <c r="L632" s="192" t="s">
        <v>216</v>
      </c>
      <c r="M632" s="19">
        <v>1</v>
      </c>
      <c r="N632" s="19" t="s">
        <v>1165</v>
      </c>
      <c r="O632" s="19" t="s">
        <v>1166</v>
      </c>
      <c r="P632" s="54" t="s">
        <v>162</v>
      </c>
      <c r="Q632" s="20">
        <v>0</v>
      </c>
      <c r="R632" s="20">
        <v>0</v>
      </c>
      <c r="S632" s="20">
        <v>0</v>
      </c>
      <c r="T632" s="19" t="s">
        <v>145</v>
      </c>
      <c r="U632" s="19"/>
      <c r="V632" s="131" t="s">
        <v>235</v>
      </c>
      <c r="W632" s="216" t="s">
        <v>236</v>
      </c>
      <c r="X632" s="217"/>
    </row>
    <row r="633" spans="1:24" ht="57" hidden="1">
      <c r="A633" s="19" t="s">
        <v>358</v>
      </c>
      <c r="B633" s="19" t="s">
        <v>1005</v>
      </c>
      <c r="C633" s="19" t="s">
        <v>1143</v>
      </c>
      <c r="D633" s="37" t="s">
        <v>1154</v>
      </c>
      <c r="E633" s="19">
        <v>15</v>
      </c>
      <c r="F633" s="37" t="s">
        <v>1044</v>
      </c>
      <c r="G633" s="19" t="s">
        <v>145</v>
      </c>
      <c r="H633" s="19" t="s">
        <v>36</v>
      </c>
      <c r="I633" s="37" t="s">
        <v>37</v>
      </c>
      <c r="J633" s="10">
        <v>360</v>
      </c>
      <c r="K633" s="37" t="s">
        <v>1156</v>
      </c>
      <c r="L633" s="192" t="s">
        <v>152</v>
      </c>
      <c r="M633" s="19">
        <v>1</v>
      </c>
      <c r="N633" s="37">
        <v>2445303</v>
      </c>
      <c r="O633" s="19" t="s">
        <v>1167</v>
      </c>
      <c r="P633" s="54" t="s">
        <v>162</v>
      </c>
      <c r="Q633" s="20">
        <v>0</v>
      </c>
      <c r="R633" s="20">
        <v>0</v>
      </c>
      <c r="S633" s="20">
        <v>0</v>
      </c>
      <c r="T633" s="19" t="s">
        <v>145</v>
      </c>
      <c r="U633" s="19"/>
      <c r="V633" s="131" t="s">
        <v>235</v>
      </c>
      <c r="W633" s="216" t="s">
        <v>236</v>
      </c>
      <c r="X633" s="217"/>
    </row>
    <row r="634" spans="1:24" ht="57" hidden="1">
      <c r="A634" s="19" t="s">
        <v>358</v>
      </c>
      <c r="B634" s="19" t="s">
        <v>1005</v>
      </c>
      <c r="C634" s="19" t="s">
        <v>1143</v>
      </c>
      <c r="D634" s="37" t="s">
        <v>1154</v>
      </c>
      <c r="E634" s="19">
        <v>15</v>
      </c>
      <c r="F634" s="37" t="s">
        <v>1044</v>
      </c>
      <c r="G634" s="19" t="s">
        <v>145</v>
      </c>
      <c r="H634" s="19" t="s">
        <v>36</v>
      </c>
      <c r="I634" s="37" t="s">
        <v>37</v>
      </c>
      <c r="J634" s="10">
        <v>360</v>
      </c>
      <c r="K634" s="37" t="s">
        <v>1168</v>
      </c>
      <c r="L634" s="192" t="s">
        <v>566</v>
      </c>
      <c r="M634" s="19">
        <v>1</v>
      </c>
      <c r="N634" s="37">
        <v>1491227</v>
      </c>
      <c r="O634" s="19" t="s">
        <v>1169</v>
      </c>
      <c r="P634" s="54" t="s">
        <v>162</v>
      </c>
      <c r="Q634" s="20">
        <v>0</v>
      </c>
      <c r="R634" s="20">
        <v>0</v>
      </c>
      <c r="S634" s="20">
        <v>0</v>
      </c>
      <c r="T634" s="19" t="s">
        <v>145</v>
      </c>
      <c r="U634" s="19"/>
      <c r="V634" s="131" t="s">
        <v>235</v>
      </c>
      <c r="W634" s="216" t="s">
        <v>236</v>
      </c>
      <c r="X634" s="217"/>
    </row>
    <row r="635" spans="1:24" ht="85.5" hidden="1">
      <c r="A635" s="19" t="s">
        <v>358</v>
      </c>
      <c r="B635" s="19" t="s">
        <v>1005</v>
      </c>
      <c r="C635" s="19" t="s">
        <v>1046</v>
      </c>
      <c r="D635" s="19" t="s">
        <v>1047</v>
      </c>
      <c r="E635" s="19">
        <v>10</v>
      </c>
      <c r="F635" s="24" t="s">
        <v>1048</v>
      </c>
      <c r="G635" s="19" t="s">
        <v>145</v>
      </c>
      <c r="H635" s="19" t="s">
        <v>36</v>
      </c>
      <c r="I635" s="37" t="s">
        <v>37</v>
      </c>
      <c r="J635" s="10">
        <v>360</v>
      </c>
      <c r="K635" s="19" t="s">
        <v>1049</v>
      </c>
      <c r="L635" s="192" t="s">
        <v>759</v>
      </c>
      <c r="M635" s="19">
        <v>1</v>
      </c>
      <c r="N635" s="37">
        <v>1866971</v>
      </c>
      <c r="O635" s="19" t="s">
        <v>1050</v>
      </c>
      <c r="P635" s="54" t="s">
        <v>162</v>
      </c>
      <c r="Q635" s="20">
        <v>0</v>
      </c>
      <c r="R635" s="20">
        <v>0</v>
      </c>
      <c r="S635" s="20">
        <v>0</v>
      </c>
      <c r="T635" s="19" t="s">
        <v>145</v>
      </c>
      <c r="U635" s="37"/>
      <c r="V635" s="131" t="s">
        <v>235</v>
      </c>
      <c r="W635" s="216" t="s">
        <v>236</v>
      </c>
      <c r="X635" s="217"/>
    </row>
    <row r="636" spans="1:24" ht="42.75" hidden="1">
      <c r="A636" s="19" t="s">
        <v>358</v>
      </c>
      <c r="B636" s="19" t="s">
        <v>1005</v>
      </c>
      <c r="C636" s="19" t="s">
        <v>1006</v>
      </c>
      <c r="D636" s="19" t="s">
        <v>1007</v>
      </c>
      <c r="E636" s="37">
        <v>15</v>
      </c>
      <c r="F636" s="37" t="s">
        <v>1024</v>
      </c>
      <c r="G636" s="37" t="s">
        <v>145</v>
      </c>
      <c r="H636" s="19" t="s">
        <v>36</v>
      </c>
      <c r="I636" s="19" t="s">
        <v>46</v>
      </c>
      <c r="J636" s="10">
        <v>80</v>
      </c>
      <c r="K636" s="19" t="s">
        <v>557</v>
      </c>
      <c r="L636" s="192" t="s">
        <v>216</v>
      </c>
      <c r="M636" s="19">
        <v>1</v>
      </c>
      <c r="N636" s="37">
        <v>2110915</v>
      </c>
      <c r="O636" s="37" t="s">
        <v>1023</v>
      </c>
      <c r="P636" s="54" t="s">
        <v>162</v>
      </c>
      <c r="Q636" s="20">
        <v>0</v>
      </c>
      <c r="R636" s="20">
        <v>0</v>
      </c>
      <c r="S636" s="20">
        <v>0</v>
      </c>
      <c r="T636" s="19" t="s">
        <v>145</v>
      </c>
      <c r="U636" s="37"/>
      <c r="V636" s="131" t="s">
        <v>866</v>
      </c>
      <c r="W636" s="216" t="s">
        <v>1014</v>
      </c>
      <c r="X636" s="217"/>
    </row>
    <row r="637" spans="1:24" ht="57" hidden="1">
      <c r="A637" s="19" t="s">
        <v>358</v>
      </c>
      <c r="B637" s="19" t="s">
        <v>1005</v>
      </c>
      <c r="C637" s="19" t="s">
        <v>1100</v>
      </c>
      <c r="D637" s="19" t="s">
        <v>1101</v>
      </c>
      <c r="E637" s="37">
        <v>15</v>
      </c>
      <c r="F637" s="37" t="s">
        <v>1104</v>
      </c>
      <c r="G637" s="19" t="s">
        <v>35</v>
      </c>
      <c r="H637" s="19" t="s">
        <v>36</v>
      </c>
      <c r="I637" s="37" t="s">
        <v>37</v>
      </c>
      <c r="J637" s="10">
        <v>40</v>
      </c>
      <c r="K637" s="19">
        <v>2020</v>
      </c>
      <c r="L637" s="192"/>
      <c r="M637" s="19">
        <v>2</v>
      </c>
      <c r="N637" s="106"/>
      <c r="O637" s="106"/>
      <c r="P637" s="54" t="s">
        <v>162</v>
      </c>
      <c r="Q637" s="20">
        <v>0</v>
      </c>
      <c r="R637" s="20">
        <v>2000</v>
      </c>
      <c r="S637" s="20">
        <v>4000</v>
      </c>
      <c r="T637" s="19" t="s">
        <v>41</v>
      </c>
      <c r="U637" s="15" t="s">
        <v>2325</v>
      </c>
      <c r="V637" s="210" t="s">
        <v>184</v>
      </c>
      <c r="W637" s="216" t="s">
        <v>1011</v>
      </c>
      <c r="X637" s="217"/>
    </row>
    <row r="638" spans="1:24" ht="57">
      <c r="A638" s="19" t="s">
        <v>358</v>
      </c>
      <c r="B638" s="19" t="s">
        <v>1005</v>
      </c>
      <c r="C638" s="19" t="s">
        <v>1084</v>
      </c>
      <c r="D638" s="19" t="s">
        <v>1090</v>
      </c>
      <c r="E638" s="19">
        <v>15</v>
      </c>
      <c r="F638" s="19" t="s">
        <v>1093</v>
      </c>
      <c r="G638" s="19" t="s">
        <v>35</v>
      </c>
      <c r="H638" s="19" t="s">
        <v>36</v>
      </c>
      <c r="I638" s="37" t="s">
        <v>37</v>
      </c>
      <c r="J638" s="10">
        <v>20</v>
      </c>
      <c r="K638" s="19">
        <v>2020</v>
      </c>
      <c r="L638" s="192"/>
      <c r="M638" s="19">
        <v>2</v>
      </c>
      <c r="N638" s="37" t="s">
        <v>1094</v>
      </c>
      <c r="O638" s="19" t="s">
        <v>1095</v>
      </c>
      <c r="P638" s="19" t="s">
        <v>247</v>
      </c>
      <c r="Q638" s="20">
        <v>0</v>
      </c>
      <c r="R638" s="20">
        <v>0</v>
      </c>
      <c r="S638" s="20">
        <v>0</v>
      </c>
      <c r="T638" s="19" t="s">
        <v>68</v>
      </c>
      <c r="U638" s="37"/>
      <c r="V638" s="131" t="s">
        <v>148</v>
      </c>
      <c r="W638" s="131" t="s">
        <v>149</v>
      </c>
      <c r="X638" s="217"/>
    </row>
    <row r="639" spans="1:24" ht="71.25" hidden="1">
      <c r="A639" s="19" t="s">
        <v>358</v>
      </c>
      <c r="B639" s="19" t="s">
        <v>526</v>
      </c>
      <c r="C639" s="19" t="s">
        <v>526</v>
      </c>
      <c r="D639" s="19" t="s">
        <v>537</v>
      </c>
      <c r="E639" s="19">
        <v>10</v>
      </c>
      <c r="F639" s="19" t="s">
        <v>561</v>
      </c>
      <c r="G639" s="19" t="s">
        <v>35</v>
      </c>
      <c r="H639" s="19" t="s">
        <v>36</v>
      </c>
      <c r="I639" s="37" t="s">
        <v>37</v>
      </c>
      <c r="J639" s="10">
        <v>21</v>
      </c>
      <c r="K639" s="19">
        <v>2020</v>
      </c>
      <c r="L639" s="192"/>
      <c r="M639" s="19">
        <v>2</v>
      </c>
      <c r="N639" s="106"/>
      <c r="O639" s="106"/>
      <c r="P639" s="19" t="s">
        <v>532</v>
      </c>
      <c r="Q639" s="20">
        <v>0</v>
      </c>
      <c r="R639" s="20">
        <v>0</v>
      </c>
      <c r="S639" s="20">
        <v>0</v>
      </c>
      <c r="T639" s="19" t="s">
        <v>41</v>
      </c>
      <c r="U639" s="15" t="s">
        <v>2326</v>
      </c>
      <c r="V639" s="216" t="s">
        <v>56</v>
      </c>
      <c r="W639" s="216" t="s">
        <v>57</v>
      </c>
      <c r="X639" s="217"/>
    </row>
    <row r="640" spans="1:24" ht="128.25" hidden="1">
      <c r="A640" s="19" t="s">
        <v>358</v>
      </c>
      <c r="B640" s="19" t="s">
        <v>526</v>
      </c>
      <c r="C640" s="19" t="s">
        <v>526</v>
      </c>
      <c r="D640" s="19" t="s">
        <v>527</v>
      </c>
      <c r="E640" s="19">
        <v>15</v>
      </c>
      <c r="F640" s="19" t="s">
        <v>562</v>
      </c>
      <c r="G640" s="19" t="s">
        <v>35</v>
      </c>
      <c r="H640" s="19" t="s">
        <v>36</v>
      </c>
      <c r="I640" s="37" t="s">
        <v>37</v>
      </c>
      <c r="J640" s="10">
        <v>20</v>
      </c>
      <c r="K640" s="19">
        <v>2020</v>
      </c>
      <c r="L640" s="192"/>
      <c r="M640" s="37">
        <v>2</v>
      </c>
      <c r="N640" s="106"/>
      <c r="O640" s="106"/>
      <c r="P640" s="19" t="s">
        <v>532</v>
      </c>
      <c r="Q640" s="20">
        <v>10000</v>
      </c>
      <c r="R640" s="20">
        <v>0</v>
      </c>
      <c r="S640" s="20">
        <v>20000</v>
      </c>
      <c r="T640" s="19" t="s">
        <v>41</v>
      </c>
      <c r="U640" s="15" t="s">
        <v>2327</v>
      </c>
      <c r="V640" s="131" t="s">
        <v>48</v>
      </c>
      <c r="W640" s="216" t="s">
        <v>188</v>
      </c>
      <c r="X640" s="217"/>
    </row>
    <row r="641" spans="1:24" ht="60" hidden="1">
      <c r="A641" s="8" t="s">
        <v>358</v>
      </c>
      <c r="B641" s="8" t="s">
        <v>526</v>
      </c>
      <c r="C641" s="8" t="s">
        <v>526</v>
      </c>
      <c r="D641" s="8" t="s">
        <v>533</v>
      </c>
      <c r="E641" s="8">
        <v>15</v>
      </c>
      <c r="F641" s="8" t="s">
        <v>563</v>
      </c>
      <c r="G641" s="8" t="s">
        <v>35</v>
      </c>
      <c r="H641" s="8" t="s">
        <v>36</v>
      </c>
      <c r="I641" s="12" t="s">
        <v>37</v>
      </c>
      <c r="J641" s="9">
        <v>40</v>
      </c>
      <c r="K641" s="8">
        <v>2020</v>
      </c>
      <c r="L641" s="192"/>
      <c r="M641" s="12">
        <v>5</v>
      </c>
      <c r="N641" s="106"/>
      <c r="O641" s="106"/>
      <c r="P641" s="51" t="s">
        <v>162</v>
      </c>
      <c r="Q641" s="14">
        <v>15000</v>
      </c>
      <c r="R641" s="14">
        <v>0</v>
      </c>
      <c r="S641" s="14">
        <v>75000</v>
      </c>
      <c r="T641" s="8" t="s">
        <v>41</v>
      </c>
      <c r="U641" s="33" t="s">
        <v>2328</v>
      </c>
      <c r="V641" s="131" t="s">
        <v>184</v>
      </c>
      <c r="W641" s="221" t="s">
        <v>547</v>
      </c>
      <c r="X641" s="99"/>
    </row>
    <row r="642" spans="1:24" ht="57" hidden="1">
      <c r="A642" s="19" t="s">
        <v>358</v>
      </c>
      <c r="B642" s="19" t="s">
        <v>1005</v>
      </c>
      <c r="C642" s="19" t="s">
        <v>1084</v>
      </c>
      <c r="D642" s="19" t="s">
        <v>1090</v>
      </c>
      <c r="E642" s="19">
        <v>15</v>
      </c>
      <c r="F642" s="19" t="s">
        <v>1096</v>
      </c>
      <c r="G642" s="19" t="s">
        <v>35</v>
      </c>
      <c r="H642" s="19" t="s">
        <v>36</v>
      </c>
      <c r="I642" s="37" t="s">
        <v>37</v>
      </c>
      <c r="J642" s="10">
        <v>80</v>
      </c>
      <c r="K642" s="19" t="s">
        <v>1097</v>
      </c>
      <c r="L642" s="192"/>
      <c r="M642" s="19">
        <v>1</v>
      </c>
      <c r="N642" s="37" t="s">
        <v>1098</v>
      </c>
      <c r="O642" s="19" t="s">
        <v>1099</v>
      </c>
      <c r="P642" s="19" t="s">
        <v>268</v>
      </c>
      <c r="Q642" s="20">
        <v>0</v>
      </c>
      <c r="R642" s="20">
        <v>0</v>
      </c>
      <c r="S642" s="20">
        <v>0</v>
      </c>
      <c r="T642" s="19" t="s">
        <v>41</v>
      </c>
      <c r="U642" s="37"/>
      <c r="V642" s="210" t="s">
        <v>184</v>
      </c>
      <c r="W642" s="216" t="s">
        <v>1011</v>
      </c>
      <c r="X642" s="217"/>
    </row>
    <row r="643" spans="1:24" ht="71.25" hidden="1">
      <c r="A643" s="19" t="s">
        <v>358</v>
      </c>
      <c r="B643" s="19" t="s">
        <v>526</v>
      </c>
      <c r="C643" s="19" t="s">
        <v>526</v>
      </c>
      <c r="D643" s="19" t="s">
        <v>537</v>
      </c>
      <c r="E643" s="19">
        <v>10</v>
      </c>
      <c r="F643" s="19" t="s">
        <v>564</v>
      </c>
      <c r="G643" s="19" t="s">
        <v>145</v>
      </c>
      <c r="H643" s="19" t="s">
        <v>36</v>
      </c>
      <c r="I643" s="19" t="s">
        <v>46</v>
      </c>
      <c r="J643" s="10">
        <v>180</v>
      </c>
      <c r="K643" s="19" t="s">
        <v>565</v>
      </c>
      <c r="L643" s="192" t="s">
        <v>566</v>
      </c>
      <c r="M643" s="19">
        <v>1</v>
      </c>
      <c r="N643" s="19">
        <v>2438602</v>
      </c>
      <c r="O643" s="19" t="s">
        <v>567</v>
      </c>
      <c r="P643" s="54" t="s">
        <v>162</v>
      </c>
      <c r="Q643" s="20">
        <v>0</v>
      </c>
      <c r="R643" s="20">
        <v>0</v>
      </c>
      <c r="S643" s="20">
        <v>0</v>
      </c>
      <c r="T643" s="19" t="s">
        <v>145</v>
      </c>
      <c r="U643" s="19"/>
      <c r="V643" s="227" t="s">
        <v>218</v>
      </c>
      <c r="W643" s="216" t="s">
        <v>568</v>
      </c>
      <c r="X643" s="217"/>
    </row>
    <row r="644" spans="1:24" ht="71.25" hidden="1">
      <c r="A644" s="19" t="s">
        <v>358</v>
      </c>
      <c r="B644" s="19" t="s">
        <v>526</v>
      </c>
      <c r="C644" s="19" t="s">
        <v>526</v>
      </c>
      <c r="D644" s="19" t="s">
        <v>537</v>
      </c>
      <c r="E644" s="19">
        <v>10</v>
      </c>
      <c r="F644" s="19" t="s">
        <v>564</v>
      </c>
      <c r="G644" s="19" t="s">
        <v>145</v>
      </c>
      <c r="H644" s="19" t="s">
        <v>36</v>
      </c>
      <c r="I644" s="19" t="s">
        <v>46</v>
      </c>
      <c r="J644" s="10">
        <v>180</v>
      </c>
      <c r="K644" s="19" t="s">
        <v>569</v>
      </c>
      <c r="L644" s="192" t="s">
        <v>385</v>
      </c>
      <c r="M644" s="19">
        <v>1</v>
      </c>
      <c r="N644" s="19">
        <v>1568136</v>
      </c>
      <c r="O644" s="19" t="s">
        <v>570</v>
      </c>
      <c r="P644" s="54" t="s">
        <v>162</v>
      </c>
      <c r="Q644" s="20">
        <v>0</v>
      </c>
      <c r="R644" s="20">
        <v>0</v>
      </c>
      <c r="S644" s="20">
        <v>0</v>
      </c>
      <c r="T644" s="19" t="s">
        <v>145</v>
      </c>
      <c r="U644" s="19"/>
      <c r="V644" s="227" t="s">
        <v>218</v>
      </c>
      <c r="W644" s="216" t="s">
        <v>568</v>
      </c>
      <c r="X644" s="217"/>
    </row>
    <row r="645" spans="1:24" ht="56.45" hidden="1" customHeight="1">
      <c r="A645" s="19" t="s">
        <v>358</v>
      </c>
      <c r="B645" s="19" t="s">
        <v>1005</v>
      </c>
      <c r="C645" s="19" t="s">
        <v>1063</v>
      </c>
      <c r="D645" s="19" t="s">
        <v>1064</v>
      </c>
      <c r="E645" s="19">
        <v>15</v>
      </c>
      <c r="F645" s="37" t="s">
        <v>1076</v>
      </c>
      <c r="G645" s="19" t="s">
        <v>35</v>
      </c>
      <c r="H645" s="19" t="s">
        <v>544</v>
      </c>
      <c r="I645" s="37" t="s">
        <v>37</v>
      </c>
      <c r="J645" s="65">
        <v>30</v>
      </c>
      <c r="K645" s="37">
        <v>2020</v>
      </c>
      <c r="L645" s="192"/>
      <c r="M645" s="37">
        <v>2</v>
      </c>
      <c r="N645" s="19" t="s">
        <v>1077</v>
      </c>
      <c r="O645" s="19" t="s">
        <v>1078</v>
      </c>
      <c r="P645" s="19" t="s">
        <v>247</v>
      </c>
      <c r="Q645" s="20">
        <v>0</v>
      </c>
      <c r="R645" s="20">
        <v>0</v>
      </c>
      <c r="S645" s="20">
        <v>0</v>
      </c>
      <c r="T645" s="19" t="s">
        <v>41</v>
      </c>
      <c r="U645" s="19"/>
      <c r="V645" s="226" t="s">
        <v>184</v>
      </c>
      <c r="W645" s="216" t="s">
        <v>1071</v>
      </c>
      <c r="X645" s="217"/>
    </row>
    <row r="646" spans="1:24" ht="182.45" hidden="1" customHeight="1">
      <c r="A646" s="19" t="s">
        <v>358</v>
      </c>
      <c r="B646" s="19" t="s">
        <v>1005</v>
      </c>
      <c r="C646" s="19" t="s">
        <v>1111</v>
      </c>
      <c r="D646" s="54" t="s">
        <v>1112</v>
      </c>
      <c r="E646" s="19">
        <v>15</v>
      </c>
      <c r="F646" s="19" t="s">
        <v>1137</v>
      </c>
      <c r="G646" s="19" t="s">
        <v>145</v>
      </c>
      <c r="H646" s="19" t="s">
        <v>544</v>
      </c>
      <c r="I646" s="37" t="s">
        <v>37</v>
      </c>
      <c r="J646" s="10">
        <v>120</v>
      </c>
      <c r="K646" s="19" t="s">
        <v>1138</v>
      </c>
      <c r="L646" s="192" t="s">
        <v>759</v>
      </c>
      <c r="M646" s="19">
        <v>1</v>
      </c>
      <c r="N646" s="19">
        <v>1568692</v>
      </c>
      <c r="O646" s="19" t="s">
        <v>1134</v>
      </c>
      <c r="P646" s="54" t="s">
        <v>162</v>
      </c>
      <c r="Q646" s="20">
        <v>0</v>
      </c>
      <c r="R646" s="20">
        <v>0</v>
      </c>
      <c r="S646" s="20">
        <v>0</v>
      </c>
      <c r="T646" s="19" t="s">
        <v>145</v>
      </c>
      <c r="U646" s="19"/>
      <c r="V646" s="210" t="s">
        <v>184</v>
      </c>
      <c r="W646" s="216" t="s">
        <v>1011</v>
      </c>
      <c r="X646" s="217"/>
    </row>
    <row r="647" spans="1:24" ht="56.45" hidden="1" customHeight="1">
      <c r="A647" s="19" t="s">
        <v>358</v>
      </c>
      <c r="B647" s="19" t="s">
        <v>1005</v>
      </c>
      <c r="C647" s="19" t="s">
        <v>1100</v>
      </c>
      <c r="D647" s="19" t="s">
        <v>1101</v>
      </c>
      <c r="E647" s="37">
        <v>15</v>
      </c>
      <c r="F647" s="37" t="s">
        <v>1105</v>
      </c>
      <c r="G647" s="19" t="s">
        <v>35</v>
      </c>
      <c r="H647" s="19" t="s">
        <v>331</v>
      </c>
      <c r="I647" s="37" t="s">
        <v>37</v>
      </c>
      <c r="J647" s="10">
        <v>24</v>
      </c>
      <c r="K647" s="19">
        <v>2020</v>
      </c>
      <c r="L647" s="192"/>
      <c r="M647" s="19">
        <v>2</v>
      </c>
      <c r="N647" s="106"/>
      <c r="O647" s="106"/>
      <c r="P647" s="54" t="s">
        <v>162</v>
      </c>
      <c r="Q647" s="20">
        <v>0</v>
      </c>
      <c r="R647" s="20">
        <v>8000</v>
      </c>
      <c r="S647" s="60">
        <v>16000</v>
      </c>
      <c r="T647" s="19" t="s">
        <v>41</v>
      </c>
      <c r="U647" s="15" t="s">
        <v>2325</v>
      </c>
      <c r="V647" s="226" t="s">
        <v>184</v>
      </c>
      <c r="W647" s="216" t="s">
        <v>1071</v>
      </c>
      <c r="X647" s="217"/>
    </row>
    <row r="648" spans="1:24" ht="71.25" hidden="1">
      <c r="A648" s="19" t="s">
        <v>358</v>
      </c>
      <c r="B648" s="19" t="s">
        <v>1005</v>
      </c>
      <c r="C648" s="19" t="s">
        <v>1063</v>
      </c>
      <c r="D648" s="19" t="s">
        <v>1064</v>
      </c>
      <c r="E648" s="19">
        <v>15</v>
      </c>
      <c r="F648" s="37" t="s">
        <v>1079</v>
      </c>
      <c r="G648" s="19" t="s">
        <v>35</v>
      </c>
      <c r="H648" s="19" t="s">
        <v>36</v>
      </c>
      <c r="I648" s="19" t="s">
        <v>46</v>
      </c>
      <c r="J648" s="65">
        <v>360</v>
      </c>
      <c r="K648" s="37">
        <v>2020</v>
      </c>
      <c r="L648" s="192"/>
      <c r="M648" s="37">
        <v>1</v>
      </c>
      <c r="N648" s="19">
        <v>1421133</v>
      </c>
      <c r="O648" s="19" t="s">
        <v>1080</v>
      </c>
      <c r="P648" s="19" t="s">
        <v>247</v>
      </c>
      <c r="Q648" s="20">
        <v>0</v>
      </c>
      <c r="R648" s="20">
        <v>0</v>
      </c>
      <c r="S648" s="20">
        <v>0</v>
      </c>
      <c r="T648" s="19" t="s">
        <v>41</v>
      </c>
      <c r="U648" s="19"/>
      <c r="V648" s="216" t="s">
        <v>184</v>
      </c>
      <c r="W648" s="216" t="s">
        <v>1071</v>
      </c>
      <c r="X648" s="217"/>
    </row>
    <row r="649" spans="1:24" ht="57" hidden="1">
      <c r="A649" s="19" t="s">
        <v>358</v>
      </c>
      <c r="B649" s="19" t="s">
        <v>1005</v>
      </c>
      <c r="C649" s="19" t="s">
        <v>1063</v>
      </c>
      <c r="D649" s="19" t="s">
        <v>1064</v>
      </c>
      <c r="E649" s="19">
        <v>15</v>
      </c>
      <c r="F649" s="37" t="s">
        <v>1081</v>
      </c>
      <c r="G649" s="19" t="s">
        <v>145</v>
      </c>
      <c r="H649" s="19" t="s">
        <v>36</v>
      </c>
      <c r="I649" s="19" t="s">
        <v>46</v>
      </c>
      <c r="J649" s="65">
        <v>120</v>
      </c>
      <c r="K649" s="37" t="s">
        <v>1082</v>
      </c>
      <c r="L649" s="192" t="s">
        <v>632</v>
      </c>
      <c r="M649" s="37">
        <v>1</v>
      </c>
      <c r="N649" s="19">
        <v>1421133</v>
      </c>
      <c r="O649" s="19" t="s">
        <v>1080</v>
      </c>
      <c r="P649" s="19" t="s">
        <v>247</v>
      </c>
      <c r="Q649" s="20">
        <v>0</v>
      </c>
      <c r="R649" s="20">
        <v>0</v>
      </c>
      <c r="S649" s="20">
        <v>0</v>
      </c>
      <c r="T649" s="19" t="s">
        <v>145</v>
      </c>
      <c r="U649" s="19" t="s">
        <v>2329</v>
      </c>
      <c r="V649" s="131" t="s">
        <v>184</v>
      </c>
      <c r="W649" s="216" t="s">
        <v>1083</v>
      </c>
      <c r="X649" s="217"/>
    </row>
    <row r="650" spans="1:24" ht="28.5" hidden="1">
      <c r="A650" s="19" t="s">
        <v>358</v>
      </c>
      <c r="B650" s="19" t="s">
        <v>1005</v>
      </c>
      <c r="C650" s="37" t="s">
        <v>1170</v>
      </c>
      <c r="D650" s="19" t="s">
        <v>1007</v>
      </c>
      <c r="E650" s="19">
        <v>15</v>
      </c>
      <c r="F650" s="37" t="s">
        <v>1189</v>
      </c>
      <c r="G650" s="19" t="s">
        <v>145</v>
      </c>
      <c r="H650" s="37" t="s">
        <v>154</v>
      </c>
      <c r="I650" s="37" t="s">
        <v>37</v>
      </c>
      <c r="J650" s="65">
        <v>30</v>
      </c>
      <c r="K650" s="37" t="s">
        <v>1190</v>
      </c>
      <c r="L650" s="192" t="s">
        <v>224</v>
      </c>
      <c r="M650" s="37">
        <v>1</v>
      </c>
      <c r="N650" s="19">
        <v>2110522</v>
      </c>
      <c r="O650" s="19" t="s">
        <v>1191</v>
      </c>
      <c r="P650" s="54" t="s">
        <v>162</v>
      </c>
      <c r="Q650" s="20">
        <v>0</v>
      </c>
      <c r="R650" s="20">
        <v>0</v>
      </c>
      <c r="S650" s="20">
        <v>0</v>
      </c>
      <c r="T650" s="19" t="s">
        <v>145</v>
      </c>
      <c r="U650" s="19"/>
      <c r="V650" s="131" t="s">
        <v>148</v>
      </c>
      <c r="W650" s="131" t="s">
        <v>149</v>
      </c>
      <c r="X650" s="217"/>
    </row>
    <row r="651" spans="1:24" ht="128.25" hidden="1">
      <c r="A651" s="19" t="s">
        <v>358</v>
      </c>
      <c r="B651" s="19" t="s">
        <v>526</v>
      </c>
      <c r="C651" s="19" t="s">
        <v>526</v>
      </c>
      <c r="D651" s="19" t="s">
        <v>527</v>
      </c>
      <c r="E651" s="19">
        <v>15</v>
      </c>
      <c r="F651" s="19" t="s">
        <v>571</v>
      </c>
      <c r="G651" s="19" t="s">
        <v>35</v>
      </c>
      <c r="H651" s="19" t="s">
        <v>36</v>
      </c>
      <c r="I651" s="37" t="s">
        <v>37</v>
      </c>
      <c r="J651" s="10">
        <v>16</v>
      </c>
      <c r="K651" s="19">
        <v>2020</v>
      </c>
      <c r="L651" s="192"/>
      <c r="M651" s="37">
        <v>2</v>
      </c>
      <c r="N651" s="106"/>
      <c r="O651" s="106"/>
      <c r="P651" s="19" t="s">
        <v>532</v>
      </c>
      <c r="Q651" s="60">
        <v>13600</v>
      </c>
      <c r="R651" s="20">
        <v>0</v>
      </c>
      <c r="S651" s="20">
        <v>27200</v>
      </c>
      <c r="T651" s="19" t="s">
        <v>41</v>
      </c>
      <c r="U651" s="19"/>
      <c r="V651" s="131" t="s">
        <v>184</v>
      </c>
      <c r="W651" s="216" t="s">
        <v>547</v>
      </c>
      <c r="X651" s="217"/>
    </row>
    <row r="652" spans="1:24" ht="85.5" hidden="1">
      <c r="A652" s="19" t="s">
        <v>358</v>
      </c>
      <c r="B652" s="19" t="s">
        <v>526</v>
      </c>
      <c r="C652" s="19" t="s">
        <v>526</v>
      </c>
      <c r="D652" s="19" t="s">
        <v>572</v>
      </c>
      <c r="E652" s="19">
        <v>10</v>
      </c>
      <c r="F652" s="19" t="s">
        <v>66</v>
      </c>
      <c r="G652" s="19" t="s">
        <v>45</v>
      </c>
      <c r="H652" s="19" t="s">
        <v>36</v>
      </c>
      <c r="I652" s="19" t="s">
        <v>46</v>
      </c>
      <c r="J652" s="10">
        <v>20</v>
      </c>
      <c r="K652" s="19">
        <v>2020</v>
      </c>
      <c r="L652" s="192"/>
      <c r="M652" s="19">
        <v>2</v>
      </c>
      <c r="N652" s="106"/>
      <c r="O652" s="106"/>
      <c r="P652" s="19" t="s">
        <v>532</v>
      </c>
      <c r="Q652" s="14">
        <v>0</v>
      </c>
      <c r="R652" s="14">
        <v>0</v>
      </c>
      <c r="S652" s="14">
        <v>0</v>
      </c>
      <c r="T652" s="19" t="s">
        <v>41</v>
      </c>
      <c r="U652" s="15" t="s">
        <v>2330</v>
      </c>
      <c r="V652" s="131" t="s">
        <v>48</v>
      </c>
      <c r="W652" s="131" t="s">
        <v>69</v>
      </c>
      <c r="X652" s="219" t="s">
        <v>50</v>
      </c>
    </row>
    <row r="653" spans="1:24" ht="99.75" hidden="1">
      <c r="A653" s="19" t="s">
        <v>358</v>
      </c>
      <c r="B653" s="19" t="s">
        <v>358</v>
      </c>
      <c r="C653" s="19" t="s">
        <v>358</v>
      </c>
      <c r="D653" s="19" t="s">
        <v>373</v>
      </c>
      <c r="E653" s="19">
        <v>10</v>
      </c>
      <c r="F653" s="19" t="s">
        <v>374</v>
      </c>
      <c r="G653" s="19" t="s">
        <v>35</v>
      </c>
      <c r="H653" s="19" t="s">
        <v>36</v>
      </c>
      <c r="I653" s="37" t="s">
        <v>37</v>
      </c>
      <c r="J653" s="10">
        <v>35</v>
      </c>
      <c r="K653" s="120" t="s">
        <v>375</v>
      </c>
      <c r="L653" s="192"/>
      <c r="M653" s="19">
        <v>1</v>
      </c>
      <c r="N653" s="19">
        <v>1518751</v>
      </c>
      <c r="O653" s="19" t="s">
        <v>376</v>
      </c>
      <c r="P653" s="54" t="s">
        <v>162</v>
      </c>
      <c r="Q653" s="20">
        <v>6200</v>
      </c>
      <c r="R653" s="20">
        <v>17400</v>
      </c>
      <c r="S653" s="20">
        <v>23600</v>
      </c>
      <c r="T653" s="19" t="s">
        <v>41</v>
      </c>
      <c r="U653" s="19"/>
      <c r="V653" s="216" t="s">
        <v>218</v>
      </c>
      <c r="W653" s="216" t="s">
        <v>377</v>
      </c>
      <c r="X653" s="217"/>
    </row>
    <row r="654" spans="1:24" ht="99.75" hidden="1">
      <c r="A654" s="19" t="s">
        <v>358</v>
      </c>
      <c r="B654" s="19" t="s">
        <v>358</v>
      </c>
      <c r="C654" s="19" t="s">
        <v>358</v>
      </c>
      <c r="D654" s="19" t="s">
        <v>373</v>
      </c>
      <c r="E654" s="19">
        <v>10</v>
      </c>
      <c r="F654" s="19" t="s">
        <v>374</v>
      </c>
      <c r="G654" s="19" t="s">
        <v>35</v>
      </c>
      <c r="H654" s="19" t="s">
        <v>36</v>
      </c>
      <c r="I654" s="37" t="s">
        <v>37</v>
      </c>
      <c r="J654" s="10">
        <v>35</v>
      </c>
      <c r="K654" s="120" t="s">
        <v>375</v>
      </c>
      <c r="L654" s="192"/>
      <c r="M654" s="19">
        <v>1</v>
      </c>
      <c r="N654" s="19">
        <v>1896085</v>
      </c>
      <c r="O654" s="19" t="s">
        <v>378</v>
      </c>
      <c r="P654" s="19" t="s">
        <v>40</v>
      </c>
      <c r="Q654" s="20">
        <v>6200</v>
      </c>
      <c r="R654" s="20">
        <v>17400</v>
      </c>
      <c r="S654" s="20">
        <v>23600</v>
      </c>
      <c r="T654" s="19" t="s">
        <v>41</v>
      </c>
      <c r="U654" s="19"/>
      <c r="V654" s="216" t="s">
        <v>218</v>
      </c>
      <c r="W654" s="216" t="s">
        <v>377</v>
      </c>
      <c r="X654" s="217"/>
    </row>
    <row r="655" spans="1:24" ht="85.5" hidden="1">
      <c r="A655" s="19" t="s">
        <v>358</v>
      </c>
      <c r="B655" s="19" t="s">
        <v>358</v>
      </c>
      <c r="C655" s="19" t="s">
        <v>358</v>
      </c>
      <c r="D655" s="19" t="s">
        <v>365</v>
      </c>
      <c r="E655" s="19">
        <v>10</v>
      </c>
      <c r="F655" s="19" t="s">
        <v>379</v>
      </c>
      <c r="G655" s="19" t="s">
        <v>35</v>
      </c>
      <c r="H655" s="19" t="s">
        <v>36</v>
      </c>
      <c r="I655" s="37" t="s">
        <v>37</v>
      </c>
      <c r="J655" s="10">
        <v>40</v>
      </c>
      <c r="K655" s="19" t="s">
        <v>380</v>
      </c>
      <c r="L655" s="192"/>
      <c r="M655" s="19">
        <v>1</v>
      </c>
      <c r="N655" s="19">
        <v>3003781</v>
      </c>
      <c r="O655" s="19" t="s">
        <v>381</v>
      </c>
      <c r="P655" s="19" t="s">
        <v>382</v>
      </c>
      <c r="Q655" s="20">
        <v>0</v>
      </c>
      <c r="R655" s="20">
        <v>0</v>
      </c>
      <c r="S655" s="20">
        <v>0</v>
      </c>
      <c r="T655" s="19" t="s">
        <v>235</v>
      </c>
      <c r="U655" s="118"/>
      <c r="V655" s="131" t="s">
        <v>235</v>
      </c>
      <c r="W655" s="216" t="s">
        <v>236</v>
      </c>
      <c r="X655" s="217"/>
    </row>
    <row r="656" spans="1:24" ht="85.5" hidden="1">
      <c r="A656" s="19" t="s">
        <v>358</v>
      </c>
      <c r="B656" s="19" t="s">
        <v>358</v>
      </c>
      <c r="C656" s="19" t="s">
        <v>358</v>
      </c>
      <c r="D656" s="19" t="s">
        <v>365</v>
      </c>
      <c r="E656" s="19">
        <v>10</v>
      </c>
      <c r="F656" s="19" t="s">
        <v>383</v>
      </c>
      <c r="G656" s="19" t="s">
        <v>35</v>
      </c>
      <c r="H656" s="19" t="s">
        <v>36</v>
      </c>
      <c r="I656" s="37" t="s">
        <v>37</v>
      </c>
      <c r="J656" s="10">
        <v>80</v>
      </c>
      <c r="K656" s="19" t="s">
        <v>384</v>
      </c>
      <c r="L656" s="192"/>
      <c r="M656" s="19">
        <v>1</v>
      </c>
      <c r="N656" s="19">
        <v>1518751</v>
      </c>
      <c r="O656" s="19" t="s">
        <v>376</v>
      </c>
      <c r="P656" s="54" t="s">
        <v>162</v>
      </c>
      <c r="Q656" s="20">
        <v>0</v>
      </c>
      <c r="R656" s="20">
        <v>0</v>
      </c>
      <c r="S656" s="20">
        <v>0</v>
      </c>
      <c r="T656" s="19" t="s">
        <v>235</v>
      </c>
      <c r="U656" s="15"/>
      <c r="V656" s="131" t="s">
        <v>235</v>
      </c>
      <c r="W656" s="216" t="s">
        <v>236</v>
      </c>
      <c r="X656" s="217"/>
    </row>
    <row r="657" spans="1:24" ht="85.5" hidden="1">
      <c r="A657" s="19" t="s">
        <v>358</v>
      </c>
      <c r="B657" s="19" t="s">
        <v>358</v>
      </c>
      <c r="C657" s="19" t="s">
        <v>358</v>
      </c>
      <c r="D657" s="19" t="s">
        <v>365</v>
      </c>
      <c r="E657" s="19">
        <v>10</v>
      </c>
      <c r="F657" s="19" t="s">
        <v>383</v>
      </c>
      <c r="G657" s="19" t="s">
        <v>35</v>
      </c>
      <c r="H657" s="19" t="s">
        <v>36</v>
      </c>
      <c r="I657" s="37" t="s">
        <v>37</v>
      </c>
      <c r="J657" s="10">
        <v>80</v>
      </c>
      <c r="K657" s="19" t="s">
        <v>384</v>
      </c>
      <c r="L657" s="192"/>
      <c r="M657" s="19">
        <v>1</v>
      </c>
      <c r="N657" s="19" t="s">
        <v>369</v>
      </c>
      <c r="O657" s="19" t="s">
        <v>370</v>
      </c>
      <c r="P657" s="54" t="s">
        <v>162</v>
      </c>
      <c r="Q657" s="20">
        <v>0</v>
      </c>
      <c r="R657" s="20">
        <v>0</v>
      </c>
      <c r="S657" s="20">
        <v>0</v>
      </c>
      <c r="T657" s="19" t="s">
        <v>235</v>
      </c>
      <c r="U657" s="15"/>
      <c r="V657" s="131" t="s">
        <v>235</v>
      </c>
      <c r="W657" s="216" t="s">
        <v>236</v>
      </c>
      <c r="X657" s="217"/>
    </row>
    <row r="658" spans="1:24" ht="85.5" hidden="1">
      <c r="A658" s="19" t="s">
        <v>358</v>
      </c>
      <c r="B658" s="19" t="s">
        <v>358</v>
      </c>
      <c r="C658" s="19" t="s">
        <v>358</v>
      </c>
      <c r="D658" s="19" t="s">
        <v>365</v>
      </c>
      <c r="E658" s="19">
        <v>10</v>
      </c>
      <c r="F658" s="19" t="s">
        <v>383</v>
      </c>
      <c r="G658" s="19" t="s">
        <v>35</v>
      </c>
      <c r="H658" s="19" t="s">
        <v>36</v>
      </c>
      <c r="I658" s="37" t="s">
        <v>37</v>
      </c>
      <c r="J658" s="10">
        <v>80</v>
      </c>
      <c r="K658" s="19" t="s">
        <v>384</v>
      </c>
      <c r="L658" s="192"/>
      <c r="M658" s="19">
        <v>1</v>
      </c>
      <c r="N658" s="19">
        <v>3003053</v>
      </c>
      <c r="O658" s="19" t="s">
        <v>372</v>
      </c>
      <c r="P658" s="19" t="s">
        <v>40</v>
      </c>
      <c r="Q658" s="20">
        <v>0</v>
      </c>
      <c r="R658" s="20">
        <v>0</v>
      </c>
      <c r="S658" s="20">
        <v>0</v>
      </c>
      <c r="T658" s="19" t="s">
        <v>235</v>
      </c>
      <c r="U658" s="15"/>
      <c r="V658" s="131" t="s">
        <v>235</v>
      </c>
      <c r="W658" s="216" t="s">
        <v>236</v>
      </c>
      <c r="X658" s="217"/>
    </row>
    <row r="659" spans="1:24" ht="85.5" hidden="1">
      <c r="A659" s="19" t="s">
        <v>358</v>
      </c>
      <c r="B659" s="19" t="s">
        <v>358</v>
      </c>
      <c r="C659" s="19" t="s">
        <v>358</v>
      </c>
      <c r="D659" s="19" t="s">
        <v>365</v>
      </c>
      <c r="E659" s="19">
        <v>10</v>
      </c>
      <c r="F659" s="19" t="s">
        <v>383</v>
      </c>
      <c r="G659" s="19" t="s">
        <v>145</v>
      </c>
      <c r="H659" s="19" t="s">
        <v>36</v>
      </c>
      <c r="I659" s="37" t="s">
        <v>37</v>
      </c>
      <c r="J659" s="10">
        <v>150</v>
      </c>
      <c r="K659" s="19" t="s">
        <v>385</v>
      </c>
      <c r="L659" s="192" t="s">
        <v>385</v>
      </c>
      <c r="M659" s="19">
        <v>1</v>
      </c>
      <c r="N659" s="19" t="s">
        <v>369</v>
      </c>
      <c r="O659" s="19" t="s">
        <v>370</v>
      </c>
      <c r="P659" s="54" t="s">
        <v>162</v>
      </c>
      <c r="Q659" s="20">
        <v>0</v>
      </c>
      <c r="R659" s="20">
        <v>0</v>
      </c>
      <c r="S659" s="20">
        <v>0</v>
      </c>
      <c r="T659" s="19" t="s">
        <v>145</v>
      </c>
      <c r="U659" s="15"/>
      <c r="V659" s="131" t="s">
        <v>235</v>
      </c>
      <c r="W659" s="216" t="s">
        <v>236</v>
      </c>
      <c r="X659" s="217"/>
    </row>
    <row r="660" spans="1:24" ht="114" hidden="1">
      <c r="A660" s="121" t="s">
        <v>358</v>
      </c>
      <c r="B660" s="121" t="s">
        <v>526</v>
      </c>
      <c r="C660" s="121" t="s">
        <v>526</v>
      </c>
      <c r="D660" s="121" t="s">
        <v>2331</v>
      </c>
      <c r="E660" s="121">
        <v>10</v>
      </c>
      <c r="F660" s="121" t="s">
        <v>2332</v>
      </c>
      <c r="G660" s="121" t="s">
        <v>145</v>
      </c>
      <c r="H660" s="121" t="s">
        <v>154</v>
      </c>
      <c r="I660" s="122" t="s">
        <v>37</v>
      </c>
      <c r="J660" s="123">
        <v>176</v>
      </c>
      <c r="K660" s="121" t="s">
        <v>2333</v>
      </c>
      <c r="L660" s="192" t="s">
        <v>272</v>
      </c>
      <c r="M660" s="121">
        <v>1</v>
      </c>
      <c r="N660" s="121">
        <v>1491072</v>
      </c>
      <c r="O660" s="121" t="s">
        <v>2334</v>
      </c>
      <c r="P660" s="121" t="s">
        <v>532</v>
      </c>
      <c r="Q660" s="124">
        <v>0</v>
      </c>
      <c r="R660" s="124">
        <v>0</v>
      </c>
      <c r="S660" s="124">
        <v>0</v>
      </c>
      <c r="T660" s="121" t="s">
        <v>145</v>
      </c>
      <c r="U660" s="121" t="s">
        <v>2335</v>
      </c>
      <c r="V660" s="263" t="s">
        <v>148</v>
      </c>
      <c r="W660" s="216" t="s">
        <v>1328</v>
      </c>
      <c r="X660" s="217"/>
    </row>
    <row r="661" spans="1:24" ht="71.25" hidden="1">
      <c r="A661" s="19" t="s">
        <v>358</v>
      </c>
      <c r="B661" s="19" t="s">
        <v>526</v>
      </c>
      <c r="C661" s="19" t="s">
        <v>526</v>
      </c>
      <c r="D661" s="19" t="s">
        <v>537</v>
      </c>
      <c r="E661" s="19">
        <v>10</v>
      </c>
      <c r="F661" s="19" t="s">
        <v>573</v>
      </c>
      <c r="G661" s="19" t="s">
        <v>45</v>
      </c>
      <c r="H661" s="19" t="s">
        <v>36</v>
      </c>
      <c r="I661" s="37" t="s">
        <v>37</v>
      </c>
      <c r="J661" s="10">
        <v>36</v>
      </c>
      <c r="K661" s="19">
        <v>2020</v>
      </c>
      <c r="L661" s="192"/>
      <c r="M661" s="37">
        <v>2</v>
      </c>
      <c r="N661" s="106"/>
      <c r="O661" s="106"/>
      <c r="P661" s="19" t="s">
        <v>532</v>
      </c>
      <c r="Q661" s="20">
        <v>0</v>
      </c>
      <c r="R661" s="20">
        <v>0</v>
      </c>
      <c r="S661" s="20">
        <v>0</v>
      </c>
      <c r="T661" s="19" t="s">
        <v>41</v>
      </c>
      <c r="U661" s="15" t="s">
        <v>2336</v>
      </c>
      <c r="V661" s="213" t="s">
        <v>539</v>
      </c>
      <c r="W661" s="214" t="s">
        <v>540</v>
      </c>
      <c r="X661" s="215" t="s">
        <v>574</v>
      </c>
    </row>
    <row r="662" spans="1:24" ht="45">
      <c r="A662" s="12" t="s">
        <v>358</v>
      </c>
      <c r="B662" s="12" t="s">
        <v>1005</v>
      </c>
      <c r="C662" s="12" t="s">
        <v>1111</v>
      </c>
      <c r="D662" s="12" t="s">
        <v>1007</v>
      </c>
      <c r="E662" s="12">
        <v>15</v>
      </c>
      <c r="F662" s="12" t="s">
        <v>1139</v>
      </c>
      <c r="G662" s="12" t="s">
        <v>45</v>
      </c>
      <c r="H662" s="12" t="s">
        <v>36</v>
      </c>
      <c r="I662" s="12" t="s">
        <v>37</v>
      </c>
      <c r="J662" s="62">
        <v>16</v>
      </c>
      <c r="K662" s="12">
        <v>2020</v>
      </c>
      <c r="L662" s="192"/>
      <c r="M662" s="12">
        <v>1</v>
      </c>
      <c r="N662" s="12">
        <v>1491166</v>
      </c>
      <c r="O662" s="12" t="s">
        <v>1127</v>
      </c>
      <c r="P662" s="12" t="s">
        <v>162</v>
      </c>
      <c r="Q662" s="64">
        <v>0</v>
      </c>
      <c r="R662" s="64">
        <v>0</v>
      </c>
      <c r="S662" s="64">
        <v>0</v>
      </c>
      <c r="T662" s="12" t="s">
        <v>68</v>
      </c>
      <c r="U662" s="15" t="s">
        <v>2337</v>
      </c>
      <c r="V662" s="131" t="s">
        <v>148</v>
      </c>
      <c r="W662" s="131" t="s">
        <v>149</v>
      </c>
      <c r="X662" s="219" t="s">
        <v>50</v>
      </c>
    </row>
    <row r="663" spans="1:24" ht="57" hidden="1">
      <c r="A663" s="8" t="s">
        <v>358</v>
      </c>
      <c r="B663" s="8" t="s">
        <v>1005</v>
      </c>
      <c r="C663" s="8" t="s">
        <v>1100</v>
      </c>
      <c r="D663" s="8" t="s">
        <v>1101</v>
      </c>
      <c r="E663" s="12">
        <v>15</v>
      </c>
      <c r="F663" s="12" t="s">
        <v>1106</v>
      </c>
      <c r="G663" s="8" t="s">
        <v>35</v>
      </c>
      <c r="H663" s="8" t="s">
        <v>36</v>
      </c>
      <c r="I663" s="12" t="s">
        <v>37</v>
      </c>
      <c r="J663" s="9">
        <v>40</v>
      </c>
      <c r="K663" s="8">
        <v>2020</v>
      </c>
      <c r="L663" s="106"/>
      <c r="M663" s="8">
        <v>2</v>
      </c>
      <c r="N663" s="106"/>
      <c r="O663" s="106"/>
      <c r="P663" s="51" t="s">
        <v>162</v>
      </c>
      <c r="Q663" s="14">
        <v>0</v>
      </c>
      <c r="R663" s="14">
        <v>5000</v>
      </c>
      <c r="S663" s="14">
        <v>10000</v>
      </c>
      <c r="T663" s="8" t="s">
        <v>41</v>
      </c>
      <c r="U663" s="33" t="s">
        <v>2338</v>
      </c>
      <c r="V663" s="131" t="s">
        <v>866</v>
      </c>
      <c r="W663" s="216" t="s">
        <v>1014</v>
      </c>
      <c r="X663" s="217"/>
    </row>
    <row r="664" spans="1:24" ht="28.5" hidden="1">
      <c r="A664" s="19" t="s">
        <v>358</v>
      </c>
      <c r="B664" s="19" t="s">
        <v>1005</v>
      </c>
      <c r="C664" s="19" t="s">
        <v>1006</v>
      </c>
      <c r="D664" s="19" t="s">
        <v>1025</v>
      </c>
      <c r="E664" s="37">
        <v>15</v>
      </c>
      <c r="F664" s="37" t="s">
        <v>1026</v>
      </c>
      <c r="G664" s="37" t="s">
        <v>145</v>
      </c>
      <c r="H664" s="19" t="s">
        <v>36</v>
      </c>
      <c r="I664" s="19" t="s">
        <v>46</v>
      </c>
      <c r="J664" s="10">
        <v>180</v>
      </c>
      <c r="K664" s="19" t="s">
        <v>1027</v>
      </c>
      <c r="L664" s="19" t="s">
        <v>385</v>
      </c>
      <c r="M664" s="19">
        <v>1</v>
      </c>
      <c r="N664" s="37">
        <v>1491223</v>
      </c>
      <c r="O664" s="37" t="s">
        <v>1028</v>
      </c>
      <c r="P664" s="54" t="s">
        <v>162</v>
      </c>
      <c r="Q664" s="20">
        <v>0</v>
      </c>
      <c r="R664" s="20">
        <v>0</v>
      </c>
      <c r="S664" s="20">
        <v>0</v>
      </c>
      <c r="T664" s="19" t="s">
        <v>145</v>
      </c>
      <c r="U664" s="37"/>
      <c r="V664" s="37" t="s">
        <v>42</v>
      </c>
      <c r="W664" s="216" t="s">
        <v>1029</v>
      </c>
      <c r="X664" s="217"/>
    </row>
    <row r="665" spans="1:24" ht="105" hidden="1">
      <c r="A665" s="8" t="s">
        <v>358</v>
      </c>
      <c r="B665" s="8" t="s">
        <v>1005</v>
      </c>
      <c r="C665" s="8" t="s">
        <v>1111</v>
      </c>
      <c r="D665" s="8" t="s">
        <v>1112</v>
      </c>
      <c r="E665" s="8">
        <v>15</v>
      </c>
      <c r="F665" s="8" t="s">
        <v>1140</v>
      </c>
      <c r="G665" s="8" t="s">
        <v>35</v>
      </c>
      <c r="H665" s="8" t="s">
        <v>265</v>
      </c>
      <c r="I665" s="8" t="s">
        <v>46</v>
      </c>
      <c r="J665" s="9">
        <v>120</v>
      </c>
      <c r="K665" s="8" t="s">
        <v>1141</v>
      </c>
      <c r="L665" s="106"/>
      <c r="M665" s="8">
        <v>1</v>
      </c>
      <c r="N665" s="8">
        <v>1437869</v>
      </c>
      <c r="O665" s="8" t="s">
        <v>1142</v>
      </c>
      <c r="P665" s="51" t="s">
        <v>162</v>
      </c>
      <c r="Q665" s="14">
        <v>240</v>
      </c>
      <c r="R665" s="14">
        <v>0</v>
      </c>
      <c r="S665" s="14">
        <v>7116</v>
      </c>
      <c r="T665" s="8" t="s">
        <v>228</v>
      </c>
      <c r="U665" s="33" t="s">
        <v>2339</v>
      </c>
      <c r="V665" s="131" t="s">
        <v>148</v>
      </c>
      <c r="W665" s="131" t="s">
        <v>149</v>
      </c>
      <c r="X665" s="217"/>
    </row>
    <row r="666" spans="1:24" ht="57" hidden="1">
      <c r="A666" s="8" t="s">
        <v>358</v>
      </c>
      <c r="B666" s="8" t="s">
        <v>1005</v>
      </c>
      <c r="C666" s="8" t="s">
        <v>1100</v>
      </c>
      <c r="D666" s="8" t="s">
        <v>1101</v>
      </c>
      <c r="E666" s="12">
        <v>15</v>
      </c>
      <c r="F666" s="12" t="s">
        <v>1107</v>
      </c>
      <c r="G666" s="8" t="s">
        <v>35</v>
      </c>
      <c r="H666" s="8" t="s">
        <v>36</v>
      </c>
      <c r="I666" s="12" t="s">
        <v>37</v>
      </c>
      <c r="J666" s="9">
        <v>24</v>
      </c>
      <c r="K666" s="8">
        <v>2020</v>
      </c>
      <c r="L666" s="106"/>
      <c r="M666" s="8">
        <v>2</v>
      </c>
      <c r="N666" s="106"/>
      <c r="O666" s="106"/>
      <c r="P666" s="51" t="s">
        <v>162</v>
      </c>
      <c r="Q666" s="14">
        <v>0</v>
      </c>
      <c r="R666" s="14">
        <v>8000</v>
      </c>
      <c r="S666" s="14">
        <v>16000</v>
      </c>
      <c r="T666" s="8" t="s">
        <v>41</v>
      </c>
      <c r="U666" s="33" t="s">
        <v>2338</v>
      </c>
      <c r="V666" s="216" t="s">
        <v>184</v>
      </c>
      <c r="W666" s="221" t="s">
        <v>1071</v>
      </c>
      <c r="X666" s="217"/>
    </row>
    <row r="667" spans="1:24" ht="42.75" hidden="1">
      <c r="A667" s="19" t="s">
        <v>358</v>
      </c>
      <c r="B667" s="19" t="s">
        <v>1005</v>
      </c>
      <c r="C667" s="19" t="s">
        <v>1006</v>
      </c>
      <c r="D667" s="37" t="s">
        <v>1020</v>
      </c>
      <c r="E667" s="37">
        <v>15</v>
      </c>
      <c r="F667" s="37" t="s">
        <v>1030</v>
      </c>
      <c r="G667" s="37" t="s">
        <v>145</v>
      </c>
      <c r="H667" s="19" t="s">
        <v>36</v>
      </c>
      <c r="I667" s="19" t="s">
        <v>46</v>
      </c>
      <c r="J667" s="10">
        <v>100</v>
      </c>
      <c r="K667" s="19" t="s">
        <v>1031</v>
      </c>
      <c r="L667" s="19" t="s">
        <v>566</v>
      </c>
      <c r="M667" s="19">
        <v>1</v>
      </c>
      <c r="N667" s="37">
        <v>2110915</v>
      </c>
      <c r="O667" s="37" t="s">
        <v>1023</v>
      </c>
      <c r="P667" s="54" t="s">
        <v>162</v>
      </c>
      <c r="Q667" s="20">
        <v>0</v>
      </c>
      <c r="R667" s="20">
        <v>0</v>
      </c>
      <c r="S667" s="20">
        <v>0</v>
      </c>
      <c r="T667" s="19" t="s">
        <v>145</v>
      </c>
      <c r="U667" s="118"/>
      <c r="V667" s="131" t="s">
        <v>866</v>
      </c>
      <c r="W667" s="216" t="s">
        <v>1014</v>
      </c>
      <c r="X667" s="217"/>
    </row>
    <row r="668" spans="1:24" ht="99.75" hidden="1">
      <c r="A668" s="24" t="s">
        <v>358</v>
      </c>
      <c r="B668" s="24" t="s">
        <v>1005</v>
      </c>
      <c r="C668" s="24" t="s">
        <v>1051</v>
      </c>
      <c r="D668" s="24" t="s">
        <v>1052</v>
      </c>
      <c r="E668" s="24">
        <v>10</v>
      </c>
      <c r="F668" s="24" t="s">
        <v>1059</v>
      </c>
      <c r="G668" s="24" t="s">
        <v>35</v>
      </c>
      <c r="H668" s="24" t="s">
        <v>1060</v>
      </c>
      <c r="I668" s="27" t="s">
        <v>37</v>
      </c>
      <c r="J668" s="26">
        <v>24</v>
      </c>
      <c r="K668" s="128" t="s">
        <v>1061</v>
      </c>
      <c r="L668" s="106"/>
      <c r="M668" s="24">
        <v>4</v>
      </c>
      <c r="N668" s="106"/>
      <c r="O668" s="106"/>
      <c r="P668" s="68" t="s">
        <v>162</v>
      </c>
      <c r="Q668" s="85">
        <v>0</v>
      </c>
      <c r="R668" s="28">
        <v>0</v>
      </c>
      <c r="S668" s="85">
        <v>0</v>
      </c>
      <c r="T668" s="24" t="s">
        <v>41</v>
      </c>
      <c r="U668" s="29" t="s">
        <v>2340</v>
      </c>
      <c r="V668" s="131" t="s">
        <v>866</v>
      </c>
      <c r="W668" s="262" t="s">
        <v>1014</v>
      </c>
      <c r="X668" s="273" t="s">
        <v>1062</v>
      </c>
    </row>
    <row r="669" spans="1:24" ht="71.25" hidden="1">
      <c r="A669" s="19" t="s">
        <v>358</v>
      </c>
      <c r="B669" s="19" t="s">
        <v>526</v>
      </c>
      <c r="C669" s="19" t="s">
        <v>526</v>
      </c>
      <c r="D669" s="19" t="s">
        <v>537</v>
      </c>
      <c r="E669" s="19">
        <v>10</v>
      </c>
      <c r="F669" s="19" t="s">
        <v>575</v>
      </c>
      <c r="G669" s="19" t="s">
        <v>145</v>
      </c>
      <c r="H669" s="19" t="s">
        <v>36</v>
      </c>
      <c r="I669" s="19" t="s">
        <v>46</v>
      </c>
      <c r="J669" s="10">
        <v>180</v>
      </c>
      <c r="K669" s="19" t="s">
        <v>576</v>
      </c>
      <c r="L669" s="19" t="s">
        <v>152</v>
      </c>
      <c r="M669" s="19">
        <v>1</v>
      </c>
      <c r="N669" s="19">
        <v>1568136</v>
      </c>
      <c r="O669" s="19" t="s">
        <v>570</v>
      </c>
      <c r="P669" s="54" t="s">
        <v>162</v>
      </c>
      <c r="Q669" s="20">
        <v>0</v>
      </c>
      <c r="R669" s="20">
        <v>0</v>
      </c>
      <c r="S669" s="20">
        <v>0</v>
      </c>
      <c r="T669" s="19" t="s">
        <v>145</v>
      </c>
      <c r="U669" s="19"/>
      <c r="V669" s="216" t="s">
        <v>218</v>
      </c>
      <c r="W669" s="216" t="s">
        <v>219</v>
      </c>
      <c r="X669" s="217"/>
    </row>
    <row r="670" spans="1:24" ht="150" hidden="1">
      <c r="A670" s="19" t="s">
        <v>1587</v>
      </c>
      <c r="B670" s="19" t="s">
        <v>1588</v>
      </c>
      <c r="C670" s="19" t="s">
        <v>1589</v>
      </c>
      <c r="D670" s="19" t="s">
        <v>1590</v>
      </c>
      <c r="E670" s="19">
        <v>15</v>
      </c>
      <c r="F670" s="19" t="s">
        <v>1591</v>
      </c>
      <c r="G670" s="19" t="s">
        <v>45</v>
      </c>
      <c r="H670" s="19" t="s">
        <v>36</v>
      </c>
      <c r="I670" s="19" t="s">
        <v>37</v>
      </c>
      <c r="J670" s="52">
        <v>40</v>
      </c>
      <c r="K670" s="8">
        <v>2020</v>
      </c>
      <c r="L670" s="11"/>
      <c r="M670" s="8">
        <v>15</v>
      </c>
      <c r="N670" s="12" t="s">
        <v>1230</v>
      </c>
      <c r="O670" s="12" t="s">
        <v>1230</v>
      </c>
      <c r="P670" s="8" t="s">
        <v>1592</v>
      </c>
      <c r="Q670" s="14">
        <v>0</v>
      </c>
      <c r="R670" s="14">
        <v>0</v>
      </c>
      <c r="S670" s="14">
        <v>0</v>
      </c>
      <c r="T670" s="19" t="s">
        <v>41</v>
      </c>
      <c r="U670" s="15" t="s">
        <v>2341</v>
      </c>
      <c r="V670" s="213" t="s">
        <v>539</v>
      </c>
      <c r="W670" s="214" t="s">
        <v>540</v>
      </c>
      <c r="X670" s="215" t="s">
        <v>78</v>
      </c>
    </row>
    <row r="671" spans="1:24" ht="105" hidden="1">
      <c r="A671" s="8" t="s">
        <v>1587</v>
      </c>
      <c r="B671" s="8" t="s">
        <v>1588</v>
      </c>
      <c r="C671" s="8" t="s">
        <v>1589</v>
      </c>
      <c r="D671" s="8" t="s">
        <v>1590</v>
      </c>
      <c r="E671" s="8">
        <v>15</v>
      </c>
      <c r="F671" s="8" t="s">
        <v>1593</v>
      </c>
      <c r="G671" s="8" t="s">
        <v>45</v>
      </c>
      <c r="H671" s="8" t="s">
        <v>36</v>
      </c>
      <c r="I671" s="8" t="s">
        <v>37</v>
      </c>
      <c r="J671" s="52">
        <v>40</v>
      </c>
      <c r="K671" s="8">
        <v>2020</v>
      </c>
      <c r="L671" s="11"/>
      <c r="M671" s="8">
        <v>30</v>
      </c>
      <c r="N671" s="12" t="s">
        <v>1230</v>
      </c>
      <c r="O671" s="12" t="s">
        <v>1230</v>
      </c>
      <c r="P671" s="8" t="s">
        <v>1592</v>
      </c>
      <c r="Q671" s="14">
        <v>0</v>
      </c>
      <c r="R671" s="14">
        <v>0</v>
      </c>
      <c r="S671" s="14">
        <v>0</v>
      </c>
      <c r="T671" s="8" t="s">
        <v>41</v>
      </c>
      <c r="U671" s="15" t="s">
        <v>2342</v>
      </c>
      <c r="V671" s="213" t="s">
        <v>539</v>
      </c>
      <c r="W671" s="214" t="s">
        <v>540</v>
      </c>
      <c r="X671" s="215" t="s">
        <v>78</v>
      </c>
    </row>
    <row r="672" spans="1:24" ht="120" hidden="1">
      <c r="A672" s="8" t="s">
        <v>1587</v>
      </c>
      <c r="B672" s="8" t="s">
        <v>1588</v>
      </c>
      <c r="C672" s="8" t="s">
        <v>1589</v>
      </c>
      <c r="D672" s="8" t="s">
        <v>1590</v>
      </c>
      <c r="E672" s="8">
        <v>15</v>
      </c>
      <c r="F672" s="8" t="s">
        <v>1594</v>
      </c>
      <c r="G672" s="8" t="s">
        <v>45</v>
      </c>
      <c r="H672" s="8" t="s">
        <v>36</v>
      </c>
      <c r="I672" s="8" t="s">
        <v>37</v>
      </c>
      <c r="J672" s="52">
        <v>40</v>
      </c>
      <c r="K672" s="8">
        <v>2020</v>
      </c>
      <c r="L672" s="11"/>
      <c r="M672" s="8">
        <v>30</v>
      </c>
      <c r="N672" s="12" t="s">
        <v>1230</v>
      </c>
      <c r="O672" s="12" t="s">
        <v>1230</v>
      </c>
      <c r="P672" s="8" t="s">
        <v>1592</v>
      </c>
      <c r="Q672" s="14">
        <v>0</v>
      </c>
      <c r="R672" s="14">
        <v>0</v>
      </c>
      <c r="S672" s="14">
        <v>0</v>
      </c>
      <c r="T672" s="8" t="s">
        <v>41</v>
      </c>
      <c r="U672" s="15" t="s">
        <v>2343</v>
      </c>
      <c r="V672" s="213" t="s">
        <v>539</v>
      </c>
      <c r="W672" s="214" t="s">
        <v>540</v>
      </c>
      <c r="X672" s="215" t="s">
        <v>78</v>
      </c>
    </row>
    <row r="673" spans="1:24" ht="142.5" hidden="1">
      <c r="A673" s="19" t="s">
        <v>1587</v>
      </c>
      <c r="B673" s="19" t="s">
        <v>1588</v>
      </c>
      <c r="C673" s="19" t="s">
        <v>1589</v>
      </c>
      <c r="D673" s="19" t="s">
        <v>1590</v>
      </c>
      <c r="E673" s="19">
        <v>15</v>
      </c>
      <c r="F673" s="19" t="s">
        <v>1595</v>
      </c>
      <c r="G673" s="19" t="s">
        <v>45</v>
      </c>
      <c r="H673" s="19" t="s">
        <v>36</v>
      </c>
      <c r="I673" s="19" t="s">
        <v>37</v>
      </c>
      <c r="J673" s="52">
        <v>40</v>
      </c>
      <c r="K673" s="8">
        <v>2020</v>
      </c>
      <c r="L673" s="11"/>
      <c r="M673" s="8">
        <v>30</v>
      </c>
      <c r="N673" s="12" t="s">
        <v>1230</v>
      </c>
      <c r="O673" s="12" t="s">
        <v>1230</v>
      </c>
      <c r="P673" s="8" t="s">
        <v>1592</v>
      </c>
      <c r="Q673" s="14">
        <v>0</v>
      </c>
      <c r="R673" s="14">
        <v>0</v>
      </c>
      <c r="S673" s="14">
        <v>0</v>
      </c>
      <c r="T673" s="19" t="s">
        <v>41</v>
      </c>
      <c r="U673" s="15" t="s">
        <v>2343</v>
      </c>
      <c r="V673" s="213" t="s">
        <v>539</v>
      </c>
      <c r="W673" s="214" t="s">
        <v>540</v>
      </c>
      <c r="X673" s="215" t="s">
        <v>78</v>
      </c>
    </row>
    <row r="674" spans="1:24" ht="142.5" hidden="1">
      <c r="A674" s="19" t="s">
        <v>1587</v>
      </c>
      <c r="B674" s="19" t="s">
        <v>1588</v>
      </c>
      <c r="C674" s="19" t="s">
        <v>1589</v>
      </c>
      <c r="D674" s="19" t="s">
        <v>1596</v>
      </c>
      <c r="E674" s="19">
        <v>15</v>
      </c>
      <c r="F674" s="19" t="s">
        <v>1595</v>
      </c>
      <c r="G674" s="19" t="s">
        <v>45</v>
      </c>
      <c r="H674" s="19" t="s">
        <v>36</v>
      </c>
      <c r="I674" s="19" t="s">
        <v>37</v>
      </c>
      <c r="J674" s="52">
        <v>40</v>
      </c>
      <c r="K674" s="8">
        <v>2020</v>
      </c>
      <c r="L674" s="11"/>
      <c r="M674" s="8">
        <v>30</v>
      </c>
      <c r="N674" s="12" t="s">
        <v>1230</v>
      </c>
      <c r="O674" s="12" t="s">
        <v>1230</v>
      </c>
      <c r="P674" s="8" t="s">
        <v>1592</v>
      </c>
      <c r="Q674" s="14">
        <v>0</v>
      </c>
      <c r="R674" s="14">
        <v>0</v>
      </c>
      <c r="S674" s="14">
        <v>0</v>
      </c>
      <c r="T674" s="19" t="s">
        <v>41</v>
      </c>
      <c r="U674" s="15" t="s">
        <v>2343</v>
      </c>
      <c r="V674" s="213" t="s">
        <v>539</v>
      </c>
      <c r="W674" s="214" t="s">
        <v>540</v>
      </c>
      <c r="X674" s="215" t="s">
        <v>78</v>
      </c>
    </row>
    <row r="675" spans="1:24" ht="142.5" hidden="1">
      <c r="A675" s="19" t="s">
        <v>1587</v>
      </c>
      <c r="B675" s="19" t="s">
        <v>1588</v>
      </c>
      <c r="C675" s="19" t="s">
        <v>1589</v>
      </c>
      <c r="D675" s="19" t="s">
        <v>1597</v>
      </c>
      <c r="E675" s="19">
        <v>15</v>
      </c>
      <c r="F675" s="19" t="s">
        <v>1595</v>
      </c>
      <c r="G675" s="19" t="s">
        <v>45</v>
      </c>
      <c r="H675" s="19" t="s">
        <v>36</v>
      </c>
      <c r="I675" s="19" t="s">
        <v>37</v>
      </c>
      <c r="J675" s="52">
        <v>40</v>
      </c>
      <c r="K675" s="130">
        <v>2020</v>
      </c>
      <c r="L675" s="11"/>
      <c r="M675" s="8">
        <v>30</v>
      </c>
      <c r="N675" s="12" t="s">
        <v>1230</v>
      </c>
      <c r="O675" s="12" t="s">
        <v>1230</v>
      </c>
      <c r="P675" s="8" t="s">
        <v>1592</v>
      </c>
      <c r="Q675" s="14">
        <v>0</v>
      </c>
      <c r="R675" s="14">
        <v>0</v>
      </c>
      <c r="S675" s="14">
        <v>0</v>
      </c>
      <c r="T675" s="19" t="s">
        <v>41</v>
      </c>
      <c r="U675" s="15" t="s">
        <v>2343</v>
      </c>
      <c r="V675" s="213" t="s">
        <v>539</v>
      </c>
      <c r="W675" s="214" t="s">
        <v>540</v>
      </c>
      <c r="X675" s="215" t="s">
        <v>78</v>
      </c>
    </row>
    <row r="676" spans="1:24" ht="120" hidden="1">
      <c r="A676" s="8" t="s">
        <v>1587</v>
      </c>
      <c r="B676" s="8" t="s">
        <v>1588</v>
      </c>
      <c r="C676" s="8" t="s">
        <v>1589</v>
      </c>
      <c r="D676" s="8" t="s">
        <v>1590</v>
      </c>
      <c r="E676" s="8">
        <v>15</v>
      </c>
      <c r="F676" s="8" t="s">
        <v>1598</v>
      </c>
      <c r="G676" s="8" t="s">
        <v>45</v>
      </c>
      <c r="H676" s="8" t="s">
        <v>36</v>
      </c>
      <c r="I676" s="8" t="s">
        <v>37</v>
      </c>
      <c r="J676" s="52">
        <v>20</v>
      </c>
      <c r="K676" s="8">
        <v>2020</v>
      </c>
      <c r="L676" s="11"/>
      <c r="M676" s="8">
        <v>30</v>
      </c>
      <c r="N676" s="12" t="s">
        <v>1230</v>
      </c>
      <c r="O676" s="12" t="s">
        <v>1230</v>
      </c>
      <c r="P676" s="8" t="s">
        <v>1592</v>
      </c>
      <c r="Q676" s="14">
        <v>0</v>
      </c>
      <c r="R676" s="14">
        <v>0</v>
      </c>
      <c r="S676" s="14">
        <v>0</v>
      </c>
      <c r="T676" s="8" t="s">
        <v>41</v>
      </c>
      <c r="U676" s="15" t="s">
        <v>2343</v>
      </c>
      <c r="V676" s="213" t="s">
        <v>539</v>
      </c>
      <c r="W676" s="214" t="s">
        <v>540</v>
      </c>
      <c r="X676" s="215" t="s">
        <v>78</v>
      </c>
    </row>
    <row r="677" spans="1:24" ht="120" hidden="1">
      <c r="A677" s="8" t="s">
        <v>1587</v>
      </c>
      <c r="B677" s="8" t="s">
        <v>1588</v>
      </c>
      <c r="C677" s="8" t="s">
        <v>1588</v>
      </c>
      <c r="D677" s="8" t="s">
        <v>1618</v>
      </c>
      <c r="E677" s="8">
        <v>15</v>
      </c>
      <c r="F677" s="8" t="s">
        <v>1598</v>
      </c>
      <c r="G677" s="8" t="s">
        <v>45</v>
      </c>
      <c r="H677" s="8" t="s">
        <v>36</v>
      </c>
      <c r="I677" s="8" t="s">
        <v>37</v>
      </c>
      <c r="J677" s="52">
        <v>20</v>
      </c>
      <c r="K677" s="8">
        <v>2020</v>
      </c>
      <c r="L677" s="11"/>
      <c r="M677" s="8">
        <v>30</v>
      </c>
      <c r="N677" s="12" t="s">
        <v>1230</v>
      </c>
      <c r="O677" s="12" t="s">
        <v>1230</v>
      </c>
      <c r="P677" s="8" t="s">
        <v>1592</v>
      </c>
      <c r="Q677" s="14">
        <v>0</v>
      </c>
      <c r="R677" s="14">
        <v>0</v>
      </c>
      <c r="S677" s="14">
        <v>0</v>
      </c>
      <c r="T677" s="8" t="s">
        <v>41</v>
      </c>
      <c r="U677" s="15" t="s">
        <v>2343</v>
      </c>
      <c r="V677" s="213" t="s">
        <v>539</v>
      </c>
      <c r="W677" s="214" t="s">
        <v>540</v>
      </c>
      <c r="X677" s="215" t="s">
        <v>78</v>
      </c>
    </row>
    <row r="678" spans="1:24" ht="120" hidden="1">
      <c r="A678" s="19" t="s">
        <v>1587</v>
      </c>
      <c r="B678" s="19" t="s">
        <v>1588</v>
      </c>
      <c r="C678" s="19" t="s">
        <v>1588</v>
      </c>
      <c r="D678" s="19" t="s">
        <v>1619</v>
      </c>
      <c r="E678" s="19">
        <v>15</v>
      </c>
      <c r="F678" s="19" t="s">
        <v>1620</v>
      </c>
      <c r="G678" s="19" t="s">
        <v>45</v>
      </c>
      <c r="H678" s="19" t="s">
        <v>36</v>
      </c>
      <c r="I678" s="19" t="s">
        <v>37</v>
      </c>
      <c r="J678" s="52">
        <v>30</v>
      </c>
      <c r="K678" s="8">
        <v>2020</v>
      </c>
      <c r="L678" s="11"/>
      <c r="M678" s="8">
        <v>30</v>
      </c>
      <c r="N678" s="12" t="s">
        <v>1230</v>
      </c>
      <c r="O678" s="12" t="s">
        <v>1230</v>
      </c>
      <c r="P678" s="8" t="s">
        <v>1592</v>
      </c>
      <c r="Q678" s="14">
        <v>0</v>
      </c>
      <c r="R678" s="14">
        <v>0</v>
      </c>
      <c r="S678" s="14">
        <v>0</v>
      </c>
      <c r="T678" s="19" t="s">
        <v>41</v>
      </c>
      <c r="U678" s="15" t="s">
        <v>2343</v>
      </c>
      <c r="V678" s="213" t="s">
        <v>539</v>
      </c>
      <c r="W678" s="214" t="s">
        <v>540</v>
      </c>
      <c r="X678" s="215" t="s">
        <v>78</v>
      </c>
    </row>
    <row r="679" spans="1:24" ht="120" hidden="1">
      <c r="A679" s="19" t="s">
        <v>1587</v>
      </c>
      <c r="B679" s="19" t="s">
        <v>1588</v>
      </c>
      <c r="C679" s="19" t="s">
        <v>1589</v>
      </c>
      <c r="D679" s="19" t="s">
        <v>1590</v>
      </c>
      <c r="E679" s="19">
        <v>15</v>
      </c>
      <c r="F679" s="19" t="s">
        <v>1599</v>
      </c>
      <c r="G679" s="19" t="s">
        <v>45</v>
      </c>
      <c r="H679" s="19" t="s">
        <v>36</v>
      </c>
      <c r="I679" s="19" t="s">
        <v>37</v>
      </c>
      <c r="J679" s="52">
        <v>20</v>
      </c>
      <c r="K679" s="8">
        <v>2020</v>
      </c>
      <c r="L679" s="11"/>
      <c r="M679" s="8">
        <v>15</v>
      </c>
      <c r="N679" s="12" t="s">
        <v>1230</v>
      </c>
      <c r="O679" s="12" t="s">
        <v>1230</v>
      </c>
      <c r="P679" s="8" t="s">
        <v>1592</v>
      </c>
      <c r="Q679" s="14">
        <v>0</v>
      </c>
      <c r="R679" s="14">
        <v>0</v>
      </c>
      <c r="S679" s="14">
        <v>0</v>
      </c>
      <c r="T679" s="19" t="s">
        <v>41</v>
      </c>
      <c r="U679" s="15" t="s">
        <v>2343</v>
      </c>
      <c r="V679" s="213" t="s">
        <v>539</v>
      </c>
      <c r="W679" s="214" t="s">
        <v>540</v>
      </c>
      <c r="X679" s="215" t="s">
        <v>78</v>
      </c>
    </row>
    <row r="680" spans="1:24" ht="120" hidden="1">
      <c r="A680" s="19" t="s">
        <v>1587</v>
      </c>
      <c r="B680" s="19" t="s">
        <v>1588</v>
      </c>
      <c r="C680" s="19" t="s">
        <v>1589</v>
      </c>
      <c r="D680" s="19" t="s">
        <v>1590</v>
      </c>
      <c r="E680" s="19">
        <v>15</v>
      </c>
      <c r="F680" s="8" t="s">
        <v>1600</v>
      </c>
      <c r="G680" s="8" t="s">
        <v>45</v>
      </c>
      <c r="H680" s="19" t="s">
        <v>36</v>
      </c>
      <c r="I680" s="19" t="s">
        <v>37</v>
      </c>
      <c r="J680" s="52">
        <v>40</v>
      </c>
      <c r="K680" s="8">
        <v>2020</v>
      </c>
      <c r="L680" s="11"/>
      <c r="M680" s="8">
        <v>30</v>
      </c>
      <c r="N680" s="12" t="s">
        <v>1230</v>
      </c>
      <c r="O680" s="12" t="s">
        <v>1230</v>
      </c>
      <c r="P680" s="8" t="s">
        <v>1592</v>
      </c>
      <c r="Q680" s="14">
        <v>0</v>
      </c>
      <c r="R680" s="14">
        <v>0</v>
      </c>
      <c r="S680" s="14">
        <v>0</v>
      </c>
      <c r="T680" s="19" t="s">
        <v>41</v>
      </c>
      <c r="U680" s="15" t="s">
        <v>2343</v>
      </c>
      <c r="V680" s="213" t="s">
        <v>539</v>
      </c>
      <c r="W680" s="214" t="s">
        <v>540</v>
      </c>
      <c r="X680" s="215" t="s">
        <v>78</v>
      </c>
    </row>
    <row r="681" spans="1:24" ht="71.25" hidden="1">
      <c r="A681" s="19" t="s">
        <v>1587</v>
      </c>
      <c r="B681" s="19" t="s">
        <v>1832</v>
      </c>
      <c r="C681" s="19" t="s">
        <v>1832</v>
      </c>
      <c r="D681" s="37" t="s">
        <v>1863</v>
      </c>
      <c r="E681" s="37">
        <v>12</v>
      </c>
      <c r="F681" s="37" t="s">
        <v>1864</v>
      </c>
      <c r="G681" s="131" t="s">
        <v>45</v>
      </c>
      <c r="H681" s="37" t="s">
        <v>36</v>
      </c>
      <c r="I681" s="37" t="s">
        <v>37</v>
      </c>
      <c r="J681" s="52">
        <v>40</v>
      </c>
      <c r="K681" s="19" t="s">
        <v>1230</v>
      </c>
      <c r="L681" s="11"/>
      <c r="M681" s="37">
        <v>4</v>
      </c>
      <c r="N681" s="37" t="s">
        <v>1230</v>
      </c>
      <c r="O681" s="37" t="s">
        <v>1230</v>
      </c>
      <c r="P681" s="19" t="s">
        <v>247</v>
      </c>
      <c r="Q681" s="20">
        <v>0</v>
      </c>
      <c r="R681" s="20">
        <v>0</v>
      </c>
      <c r="S681" s="20">
        <v>0</v>
      </c>
      <c r="T681" s="19" t="s">
        <v>41</v>
      </c>
      <c r="U681" s="15" t="s">
        <v>2344</v>
      </c>
      <c r="V681" s="213" t="s">
        <v>539</v>
      </c>
      <c r="W681" s="214" t="s">
        <v>540</v>
      </c>
      <c r="X681" s="215" t="s">
        <v>58</v>
      </c>
    </row>
    <row r="682" spans="1:24" ht="142.5" hidden="1">
      <c r="A682" s="19" t="s">
        <v>1587</v>
      </c>
      <c r="B682" s="19" t="s">
        <v>1588</v>
      </c>
      <c r="C682" s="19" t="s">
        <v>1658</v>
      </c>
      <c r="D682" s="19" t="s">
        <v>1659</v>
      </c>
      <c r="E682" s="19">
        <v>15</v>
      </c>
      <c r="F682" s="19" t="s">
        <v>1660</v>
      </c>
      <c r="G682" s="19" t="s">
        <v>45</v>
      </c>
      <c r="H682" s="19" t="s">
        <v>36</v>
      </c>
      <c r="I682" s="19" t="s">
        <v>37</v>
      </c>
      <c r="J682" s="52">
        <v>40</v>
      </c>
      <c r="K682" s="8">
        <v>2020</v>
      </c>
      <c r="L682" s="11"/>
      <c r="M682" s="8">
        <v>30</v>
      </c>
      <c r="N682" s="12" t="s">
        <v>1230</v>
      </c>
      <c r="O682" s="12" t="s">
        <v>1230</v>
      </c>
      <c r="P682" s="8" t="s">
        <v>1592</v>
      </c>
      <c r="Q682" s="14">
        <v>0</v>
      </c>
      <c r="R682" s="14">
        <v>0</v>
      </c>
      <c r="S682" s="14">
        <v>0</v>
      </c>
      <c r="T682" s="19" t="s">
        <v>41</v>
      </c>
      <c r="U682" s="15" t="s">
        <v>2343</v>
      </c>
      <c r="V682" s="213" t="s">
        <v>539</v>
      </c>
      <c r="W682" s="214" t="s">
        <v>540</v>
      </c>
      <c r="X682" s="215" t="s">
        <v>78</v>
      </c>
    </row>
    <row r="683" spans="1:24" ht="142.5" hidden="1">
      <c r="A683" s="19" t="s">
        <v>1587</v>
      </c>
      <c r="B683" s="19" t="s">
        <v>1588</v>
      </c>
      <c r="C683" s="19" t="s">
        <v>1608</v>
      </c>
      <c r="D683" s="19" t="s">
        <v>1609</v>
      </c>
      <c r="E683" s="19">
        <v>20</v>
      </c>
      <c r="F683" s="19" t="s">
        <v>1602</v>
      </c>
      <c r="G683" s="19" t="s">
        <v>45</v>
      </c>
      <c r="H683" s="19" t="s">
        <v>36</v>
      </c>
      <c r="I683" s="19" t="s">
        <v>37</v>
      </c>
      <c r="J683" s="52">
        <v>64</v>
      </c>
      <c r="K683" s="8">
        <v>2020</v>
      </c>
      <c r="L683" s="11"/>
      <c r="M683" s="8">
        <v>15</v>
      </c>
      <c r="N683" s="12" t="s">
        <v>1230</v>
      </c>
      <c r="O683" s="12" t="s">
        <v>1230</v>
      </c>
      <c r="P683" s="8" t="s">
        <v>1592</v>
      </c>
      <c r="Q683" s="14">
        <v>0</v>
      </c>
      <c r="R683" s="14">
        <v>0</v>
      </c>
      <c r="S683" s="14">
        <v>0</v>
      </c>
      <c r="T683" s="19" t="s">
        <v>41</v>
      </c>
      <c r="U683" s="15" t="s">
        <v>2343</v>
      </c>
      <c r="V683" s="213" t="s">
        <v>539</v>
      </c>
      <c r="W683" s="214" t="s">
        <v>540</v>
      </c>
      <c r="X683" s="215" t="s">
        <v>78</v>
      </c>
    </row>
    <row r="684" spans="1:24" ht="120" hidden="1">
      <c r="A684" s="19" t="s">
        <v>1587</v>
      </c>
      <c r="B684" s="19" t="s">
        <v>1588</v>
      </c>
      <c r="C684" s="19" t="s">
        <v>1589</v>
      </c>
      <c r="D684" s="19" t="s">
        <v>1601</v>
      </c>
      <c r="E684" s="19">
        <v>20</v>
      </c>
      <c r="F684" s="19" t="s">
        <v>1602</v>
      </c>
      <c r="G684" s="19" t="s">
        <v>45</v>
      </c>
      <c r="H684" s="19" t="s">
        <v>36</v>
      </c>
      <c r="I684" s="19" t="s">
        <v>37</v>
      </c>
      <c r="J684" s="52">
        <v>64</v>
      </c>
      <c r="K684" s="8">
        <v>2020</v>
      </c>
      <c r="L684" s="11"/>
      <c r="M684" s="8">
        <v>15</v>
      </c>
      <c r="N684" s="12" t="s">
        <v>1230</v>
      </c>
      <c r="O684" s="12" t="s">
        <v>1230</v>
      </c>
      <c r="P684" s="8" t="s">
        <v>1592</v>
      </c>
      <c r="Q684" s="14">
        <v>0</v>
      </c>
      <c r="R684" s="14">
        <v>0</v>
      </c>
      <c r="S684" s="14">
        <v>0</v>
      </c>
      <c r="T684" s="19" t="s">
        <v>41</v>
      </c>
      <c r="U684" s="15" t="s">
        <v>2343</v>
      </c>
      <c r="V684" s="213" t="s">
        <v>539</v>
      </c>
      <c r="W684" s="214" t="s">
        <v>540</v>
      </c>
      <c r="X684" s="215" t="s">
        <v>78</v>
      </c>
    </row>
    <row r="685" spans="1:24" ht="120" hidden="1">
      <c r="A685" s="19" t="s">
        <v>1587</v>
      </c>
      <c r="B685" s="19" t="s">
        <v>1588</v>
      </c>
      <c r="C685" s="19" t="s">
        <v>1608</v>
      </c>
      <c r="D685" s="19" t="s">
        <v>1610</v>
      </c>
      <c r="E685" s="19">
        <v>20</v>
      </c>
      <c r="F685" s="19" t="s">
        <v>1602</v>
      </c>
      <c r="G685" s="19" t="s">
        <v>45</v>
      </c>
      <c r="H685" s="19" t="s">
        <v>36</v>
      </c>
      <c r="I685" s="19" t="s">
        <v>37</v>
      </c>
      <c r="J685" s="52">
        <v>64</v>
      </c>
      <c r="K685" s="8">
        <v>2020</v>
      </c>
      <c r="L685" s="11"/>
      <c r="M685" s="8">
        <v>15</v>
      </c>
      <c r="N685" s="12" t="s">
        <v>1230</v>
      </c>
      <c r="O685" s="12" t="s">
        <v>1230</v>
      </c>
      <c r="P685" s="8" t="s">
        <v>1592</v>
      </c>
      <c r="Q685" s="14">
        <v>0</v>
      </c>
      <c r="R685" s="14">
        <v>0</v>
      </c>
      <c r="S685" s="14">
        <v>0</v>
      </c>
      <c r="T685" s="19" t="s">
        <v>41</v>
      </c>
      <c r="U685" s="15" t="s">
        <v>2343</v>
      </c>
      <c r="V685" s="213" t="s">
        <v>539</v>
      </c>
      <c r="W685" s="214" t="s">
        <v>540</v>
      </c>
      <c r="X685" s="215" t="s">
        <v>78</v>
      </c>
    </row>
    <row r="686" spans="1:24" ht="120" hidden="1">
      <c r="A686" s="19" t="s">
        <v>1587</v>
      </c>
      <c r="B686" s="19" t="s">
        <v>1588</v>
      </c>
      <c r="C686" s="19" t="s">
        <v>1588</v>
      </c>
      <c r="D686" s="19" t="s">
        <v>1619</v>
      </c>
      <c r="E686" s="19">
        <v>15</v>
      </c>
      <c r="F686" s="19" t="s">
        <v>1602</v>
      </c>
      <c r="G686" s="19" t="s">
        <v>45</v>
      </c>
      <c r="H686" s="19" t="s">
        <v>36</v>
      </c>
      <c r="I686" s="19" t="s">
        <v>37</v>
      </c>
      <c r="J686" s="52">
        <v>64</v>
      </c>
      <c r="K686" s="8">
        <v>2020</v>
      </c>
      <c r="L686" s="11"/>
      <c r="M686" s="8">
        <v>15</v>
      </c>
      <c r="N686" s="12" t="s">
        <v>1230</v>
      </c>
      <c r="O686" s="12" t="s">
        <v>1230</v>
      </c>
      <c r="P686" s="8" t="s">
        <v>1592</v>
      </c>
      <c r="Q686" s="14">
        <v>0</v>
      </c>
      <c r="R686" s="14">
        <v>0</v>
      </c>
      <c r="S686" s="14">
        <v>0</v>
      </c>
      <c r="T686" s="19" t="s">
        <v>41</v>
      </c>
      <c r="U686" s="15" t="s">
        <v>2343</v>
      </c>
      <c r="V686" s="213" t="s">
        <v>539</v>
      </c>
      <c r="W686" s="214" t="s">
        <v>540</v>
      </c>
      <c r="X686" s="215" t="s">
        <v>78</v>
      </c>
    </row>
    <row r="687" spans="1:24" ht="120" hidden="1">
      <c r="A687" s="19" t="s">
        <v>1587</v>
      </c>
      <c r="B687" s="19" t="s">
        <v>1588</v>
      </c>
      <c r="C687" s="19" t="s">
        <v>1588</v>
      </c>
      <c r="D687" s="19" t="s">
        <v>1618</v>
      </c>
      <c r="E687" s="19">
        <v>15</v>
      </c>
      <c r="F687" s="19" t="s">
        <v>1602</v>
      </c>
      <c r="G687" s="19" t="s">
        <v>45</v>
      </c>
      <c r="H687" s="19" t="s">
        <v>36</v>
      </c>
      <c r="I687" s="19" t="s">
        <v>37</v>
      </c>
      <c r="J687" s="52">
        <v>64</v>
      </c>
      <c r="K687" s="8">
        <v>2020</v>
      </c>
      <c r="L687" s="11"/>
      <c r="M687" s="8">
        <v>15</v>
      </c>
      <c r="N687" s="12" t="s">
        <v>1230</v>
      </c>
      <c r="O687" s="12" t="s">
        <v>1230</v>
      </c>
      <c r="P687" s="8" t="s">
        <v>1592</v>
      </c>
      <c r="Q687" s="14">
        <v>0</v>
      </c>
      <c r="R687" s="14">
        <v>0</v>
      </c>
      <c r="S687" s="14">
        <v>0</v>
      </c>
      <c r="T687" s="19" t="s">
        <v>41</v>
      </c>
      <c r="U687" s="15" t="s">
        <v>2343</v>
      </c>
      <c r="V687" s="213" t="s">
        <v>539</v>
      </c>
      <c r="W687" s="214" t="s">
        <v>540</v>
      </c>
      <c r="X687" s="215" t="s">
        <v>78</v>
      </c>
    </row>
    <row r="688" spans="1:24" ht="71.25" hidden="1">
      <c r="A688" s="19" t="s">
        <v>1587</v>
      </c>
      <c r="B688" s="19" t="s">
        <v>1832</v>
      </c>
      <c r="C688" s="19" t="s">
        <v>1832</v>
      </c>
      <c r="D688" s="37" t="s">
        <v>1863</v>
      </c>
      <c r="E688" s="37">
        <v>12</v>
      </c>
      <c r="F688" s="37" t="s">
        <v>1865</v>
      </c>
      <c r="G688" s="131" t="s">
        <v>45</v>
      </c>
      <c r="H688" s="37" t="s">
        <v>36</v>
      </c>
      <c r="I688" s="37" t="s">
        <v>37</v>
      </c>
      <c r="J688" s="52">
        <v>30</v>
      </c>
      <c r="K688" s="8" t="s">
        <v>1230</v>
      </c>
      <c r="L688" s="11"/>
      <c r="M688" s="37">
        <v>4</v>
      </c>
      <c r="N688" s="37" t="s">
        <v>1230</v>
      </c>
      <c r="O688" s="37" t="s">
        <v>1230</v>
      </c>
      <c r="P688" s="19" t="s">
        <v>247</v>
      </c>
      <c r="Q688" s="20">
        <v>0</v>
      </c>
      <c r="R688" s="20">
        <v>0</v>
      </c>
      <c r="S688" s="20">
        <v>0</v>
      </c>
      <c r="T688" s="19" t="s">
        <v>41</v>
      </c>
      <c r="U688" s="15" t="s">
        <v>2344</v>
      </c>
      <c r="V688" s="213" t="s">
        <v>539</v>
      </c>
      <c r="W688" s="214" t="s">
        <v>540</v>
      </c>
      <c r="X688" s="215" t="s">
        <v>58</v>
      </c>
    </row>
    <row r="689" spans="1:24" ht="120" hidden="1">
      <c r="A689" s="19" t="s">
        <v>1587</v>
      </c>
      <c r="B689" s="19" t="s">
        <v>1588</v>
      </c>
      <c r="C689" s="19" t="s">
        <v>1589</v>
      </c>
      <c r="D689" s="19" t="s">
        <v>1590</v>
      </c>
      <c r="E689" s="19">
        <v>15</v>
      </c>
      <c r="F689" s="19" t="s">
        <v>1603</v>
      </c>
      <c r="G689" s="19" t="s">
        <v>45</v>
      </c>
      <c r="H689" s="19" t="s">
        <v>36</v>
      </c>
      <c r="I689" s="19" t="s">
        <v>37</v>
      </c>
      <c r="J689" s="52">
        <v>8</v>
      </c>
      <c r="K689" s="8">
        <v>2020</v>
      </c>
      <c r="L689" s="11"/>
      <c r="M689" s="8">
        <v>30</v>
      </c>
      <c r="N689" s="12" t="s">
        <v>1230</v>
      </c>
      <c r="O689" s="12" t="s">
        <v>1230</v>
      </c>
      <c r="P689" s="8" t="s">
        <v>1592</v>
      </c>
      <c r="Q689" s="14">
        <v>0</v>
      </c>
      <c r="R689" s="14">
        <v>0</v>
      </c>
      <c r="S689" s="14">
        <v>0</v>
      </c>
      <c r="T689" s="19" t="s">
        <v>41</v>
      </c>
      <c r="U689" s="15" t="s">
        <v>2343</v>
      </c>
      <c r="V689" s="213" t="s">
        <v>539</v>
      </c>
      <c r="W689" s="214" t="s">
        <v>540</v>
      </c>
      <c r="X689" s="215" t="s">
        <v>78</v>
      </c>
    </row>
    <row r="690" spans="1:24" ht="142.5" hidden="1">
      <c r="A690" s="19" t="s">
        <v>1587</v>
      </c>
      <c r="B690" s="19" t="s">
        <v>1588</v>
      </c>
      <c r="C690" s="19" t="s">
        <v>1658</v>
      </c>
      <c r="D690" s="19" t="s">
        <v>1659</v>
      </c>
      <c r="E690" s="19">
        <v>15</v>
      </c>
      <c r="F690" s="19" t="s">
        <v>1661</v>
      </c>
      <c r="G690" s="19" t="s">
        <v>45</v>
      </c>
      <c r="H690" s="19" t="s">
        <v>36</v>
      </c>
      <c r="I690" s="19" t="s">
        <v>37</v>
      </c>
      <c r="J690" s="52">
        <v>20</v>
      </c>
      <c r="K690" s="8">
        <v>2020</v>
      </c>
      <c r="L690" s="11"/>
      <c r="M690" s="8">
        <v>30</v>
      </c>
      <c r="N690" s="12" t="s">
        <v>1230</v>
      </c>
      <c r="O690" s="12" t="s">
        <v>1230</v>
      </c>
      <c r="P690" s="8" t="s">
        <v>1592</v>
      </c>
      <c r="Q690" s="14">
        <v>0</v>
      </c>
      <c r="R690" s="14">
        <v>0</v>
      </c>
      <c r="S690" s="14">
        <v>0</v>
      </c>
      <c r="T690" s="19" t="s">
        <v>41</v>
      </c>
      <c r="U690" s="15" t="s">
        <v>2343</v>
      </c>
      <c r="V690" s="213" t="s">
        <v>539</v>
      </c>
      <c r="W690" s="214" t="s">
        <v>540</v>
      </c>
      <c r="X690" s="215" t="s">
        <v>78</v>
      </c>
    </row>
    <row r="691" spans="1:24" ht="99.75" hidden="1">
      <c r="A691" s="19" t="s">
        <v>1587</v>
      </c>
      <c r="B691" s="19" t="s">
        <v>1588</v>
      </c>
      <c r="C691" s="19" t="s">
        <v>1588</v>
      </c>
      <c r="D691" s="19" t="s">
        <v>1621</v>
      </c>
      <c r="E691" s="19">
        <v>15</v>
      </c>
      <c r="F691" s="8" t="s">
        <v>1622</v>
      </c>
      <c r="G691" s="8" t="s">
        <v>45</v>
      </c>
      <c r="H691" s="19" t="s">
        <v>36</v>
      </c>
      <c r="I691" s="19" t="s">
        <v>37</v>
      </c>
      <c r="J691" s="52">
        <v>16</v>
      </c>
      <c r="K691" s="8">
        <v>2020</v>
      </c>
      <c r="L691" s="11"/>
      <c r="M691" s="8">
        <v>10</v>
      </c>
      <c r="N691" s="12" t="s">
        <v>1230</v>
      </c>
      <c r="O691" s="12" t="s">
        <v>1230</v>
      </c>
      <c r="P691" s="8" t="s">
        <v>1592</v>
      </c>
      <c r="Q691" s="14">
        <v>0</v>
      </c>
      <c r="R691" s="14">
        <v>0</v>
      </c>
      <c r="S691" s="14">
        <v>0</v>
      </c>
      <c r="T691" s="19" t="s">
        <v>41</v>
      </c>
      <c r="U691" s="15" t="s">
        <v>2345</v>
      </c>
      <c r="V691" s="131" t="s">
        <v>336</v>
      </c>
      <c r="W691" s="131" t="s">
        <v>1623</v>
      </c>
      <c r="X691" s="215" t="s">
        <v>78</v>
      </c>
    </row>
    <row r="692" spans="1:24" ht="57" hidden="1">
      <c r="A692" s="19" t="s">
        <v>1587</v>
      </c>
      <c r="B692" s="19" t="s">
        <v>1935</v>
      </c>
      <c r="C692" s="19" t="s">
        <v>2001</v>
      </c>
      <c r="D692" s="19" t="s">
        <v>2002</v>
      </c>
      <c r="E692" s="19">
        <v>10</v>
      </c>
      <c r="F692" s="19" t="s">
        <v>1938</v>
      </c>
      <c r="G692" s="19" t="s">
        <v>45</v>
      </c>
      <c r="H692" s="19" t="s">
        <v>36</v>
      </c>
      <c r="I692" s="37" t="s">
        <v>37</v>
      </c>
      <c r="J692" s="52">
        <v>40</v>
      </c>
      <c r="K692" s="37" t="s">
        <v>1230</v>
      </c>
      <c r="L692" s="11"/>
      <c r="M692" s="19">
        <v>10</v>
      </c>
      <c r="N692" s="37" t="s">
        <v>1230</v>
      </c>
      <c r="O692" s="37" t="s">
        <v>1230</v>
      </c>
      <c r="P692" s="37" t="s">
        <v>1955</v>
      </c>
      <c r="Q692" s="20">
        <v>0</v>
      </c>
      <c r="R692" s="20">
        <v>0</v>
      </c>
      <c r="S692" s="20">
        <v>0</v>
      </c>
      <c r="T692" s="19" t="s">
        <v>41</v>
      </c>
      <c r="U692" s="15" t="s">
        <v>2346</v>
      </c>
      <c r="V692" s="216" t="s">
        <v>184</v>
      </c>
      <c r="W692" s="216" t="s">
        <v>248</v>
      </c>
      <c r="X692" s="215" t="s">
        <v>58</v>
      </c>
    </row>
    <row r="693" spans="1:24" ht="57" hidden="1">
      <c r="A693" s="19" t="s">
        <v>1587</v>
      </c>
      <c r="B693" s="19" t="s">
        <v>1935</v>
      </c>
      <c r="C693" s="19" t="s">
        <v>1936</v>
      </c>
      <c r="D693" s="19" t="s">
        <v>1937</v>
      </c>
      <c r="E693" s="19">
        <v>15</v>
      </c>
      <c r="F693" s="19" t="s">
        <v>1938</v>
      </c>
      <c r="G693" s="19" t="s">
        <v>45</v>
      </c>
      <c r="H693" s="19" t="s">
        <v>36</v>
      </c>
      <c r="I693" s="19" t="s">
        <v>37</v>
      </c>
      <c r="J693" s="52">
        <v>40</v>
      </c>
      <c r="K693" s="37" t="s">
        <v>1230</v>
      </c>
      <c r="L693" s="11"/>
      <c r="M693" s="19">
        <v>10</v>
      </c>
      <c r="N693" s="37" t="s">
        <v>1230</v>
      </c>
      <c r="O693" s="37" t="s">
        <v>1230</v>
      </c>
      <c r="P693" s="19" t="s">
        <v>1939</v>
      </c>
      <c r="Q693" s="20">
        <v>0</v>
      </c>
      <c r="R693" s="20">
        <v>0</v>
      </c>
      <c r="S693" s="20">
        <v>0</v>
      </c>
      <c r="T693" s="19" t="s">
        <v>41</v>
      </c>
      <c r="U693" s="15" t="s">
        <v>2346</v>
      </c>
      <c r="V693" s="216" t="s">
        <v>184</v>
      </c>
      <c r="W693" s="216" t="s">
        <v>248</v>
      </c>
      <c r="X693" s="215" t="s">
        <v>58</v>
      </c>
    </row>
    <row r="694" spans="1:24" ht="57" hidden="1">
      <c r="A694" s="19" t="s">
        <v>1587</v>
      </c>
      <c r="B694" s="19" t="s">
        <v>1727</v>
      </c>
      <c r="C694" s="19" t="s">
        <v>1680</v>
      </c>
      <c r="D694" s="19" t="s">
        <v>1710</v>
      </c>
      <c r="E694" s="19">
        <v>15</v>
      </c>
      <c r="F694" s="12" t="s">
        <v>1711</v>
      </c>
      <c r="G694" s="8" t="s">
        <v>45</v>
      </c>
      <c r="H694" s="8" t="s">
        <v>36</v>
      </c>
      <c r="I694" s="8" t="s">
        <v>37</v>
      </c>
      <c r="J694" s="52">
        <v>30</v>
      </c>
      <c r="K694" s="37" t="s">
        <v>1712</v>
      </c>
      <c r="L694" s="11"/>
      <c r="M694" s="19">
        <v>1</v>
      </c>
      <c r="N694" s="19">
        <v>2112196</v>
      </c>
      <c r="O694" s="19" t="s">
        <v>1716</v>
      </c>
      <c r="P694" s="19" t="s">
        <v>40</v>
      </c>
      <c r="Q694" s="20">
        <v>0</v>
      </c>
      <c r="R694" s="20">
        <v>0</v>
      </c>
      <c r="S694" s="20">
        <v>0</v>
      </c>
      <c r="T694" s="19" t="s">
        <v>41</v>
      </c>
      <c r="U694" s="15" t="s">
        <v>2347</v>
      </c>
      <c r="V694" s="131" t="s">
        <v>92</v>
      </c>
      <c r="W694" s="131" t="s">
        <v>93</v>
      </c>
      <c r="X694" s="219" t="s">
        <v>50</v>
      </c>
    </row>
    <row r="695" spans="1:24" ht="57" hidden="1">
      <c r="A695" s="19" t="s">
        <v>1587</v>
      </c>
      <c r="B695" s="19" t="s">
        <v>1680</v>
      </c>
      <c r="C695" s="19" t="s">
        <v>1709</v>
      </c>
      <c r="D695" s="19" t="s">
        <v>1710</v>
      </c>
      <c r="E695" s="19">
        <v>15</v>
      </c>
      <c r="F695" s="12" t="s">
        <v>1711</v>
      </c>
      <c r="G695" s="8" t="s">
        <v>45</v>
      </c>
      <c r="H695" s="8" t="s">
        <v>36</v>
      </c>
      <c r="I695" s="8" t="s">
        <v>37</v>
      </c>
      <c r="J695" s="52">
        <v>30</v>
      </c>
      <c r="K695" s="37" t="s">
        <v>1712</v>
      </c>
      <c r="L695" s="11"/>
      <c r="M695" s="19">
        <v>1</v>
      </c>
      <c r="N695" s="19">
        <v>1567999</v>
      </c>
      <c r="O695" s="37" t="s">
        <v>1708</v>
      </c>
      <c r="P695" s="19" t="s">
        <v>107</v>
      </c>
      <c r="Q695" s="20">
        <v>0</v>
      </c>
      <c r="R695" s="20">
        <v>0</v>
      </c>
      <c r="S695" s="20">
        <v>0</v>
      </c>
      <c r="T695" s="19" t="s">
        <v>41</v>
      </c>
      <c r="U695" s="15" t="s">
        <v>2347</v>
      </c>
      <c r="V695" s="131" t="s">
        <v>92</v>
      </c>
      <c r="W695" s="131" t="s">
        <v>93</v>
      </c>
      <c r="X695" s="219" t="s">
        <v>50</v>
      </c>
    </row>
    <row r="696" spans="1:24" ht="142.5" hidden="1">
      <c r="A696" s="19" t="s">
        <v>1587</v>
      </c>
      <c r="B696" s="19" t="s">
        <v>1935</v>
      </c>
      <c r="C696" s="19" t="s">
        <v>1936</v>
      </c>
      <c r="D696" s="19" t="s">
        <v>1940</v>
      </c>
      <c r="E696" s="19">
        <v>15</v>
      </c>
      <c r="F696" s="19" t="s">
        <v>1941</v>
      </c>
      <c r="G696" s="19" t="s">
        <v>45</v>
      </c>
      <c r="H696" s="19" t="s">
        <v>36</v>
      </c>
      <c r="I696" s="19" t="s">
        <v>46</v>
      </c>
      <c r="J696" s="52">
        <v>12</v>
      </c>
      <c r="K696" s="19" t="s">
        <v>1942</v>
      </c>
      <c r="L696" s="11"/>
      <c r="M696" s="19">
        <v>11</v>
      </c>
      <c r="N696" s="37" t="s">
        <v>1230</v>
      </c>
      <c r="O696" s="37" t="s">
        <v>1230</v>
      </c>
      <c r="P696" s="19" t="s">
        <v>1943</v>
      </c>
      <c r="Q696" s="20">
        <v>870</v>
      </c>
      <c r="R696" s="20">
        <v>0</v>
      </c>
      <c r="S696" s="132">
        <f>Tabela2126[[#This Row],[CUSTO INDIVIDUAL INSCRIÇÃO]]*Tabela2126[[#This Row],[QUANTIDADE DE SERVIDORES]]</f>
        <v>9570</v>
      </c>
      <c r="T696" s="19" t="s">
        <v>41</v>
      </c>
      <c r="U696" s="15" t="s">
        <v>2348</v>
      </c>
      <c r="V696" s="131" t="s">
        <v>184</v>
      </c>
      <c r="W696" s="131" t="s">
        <v>706</v>
      </c>
      <c r="X696" s="215" t="s">
        <v>78</v>
      </c>
    </row>
    <row r="697" spans="1:24" ht="142.5" hidden="1">
      <c r="A697" s="19" t="s">
        <v>1587</v>
      </c>
      <c r="B697" s="19" t="s">
        <v>1935</v>
      </c>
      <c r="C697" s="19" t="s">
        <v>1936</v>
      </c>
      <c r="D697" s="19" t="s">
        <v>1944</v>
      </c>
      <c r="E697" s="19">
        <v>15</v>
      </c>
      <c r="F697" s="19" t="s">
        <v>1945</v>
      </c>
      <c r="G697" s="19" t="s">
        <v>45</v>
      </c>
      <c r="H697" s="19" t="s">
        <v>36</v>
      </c>
      <c r="I697" s="19" t="s">
        <v>46</v>
      </c>
      <c r="J697" s="52">
        <v>16</v>
      </c>
      <c r="K697" s="19" t="s">
        <v>1946</v>
      </c>
      <c r="L697" s="11"/>
      <c r="M697" s="19">
        <v>11</v>
      </c>
      <c r="N697" s="37" t="s">
        <v>1230</v>
      </c>
      <c r="O697" s="37" t="s">
        <v>1230</v>
      </c>
      <c r="P697" s="19" t="s">
        <v>1943</v>
      </c>
      <c r="Q697" s="20">
        <v>570</v>
      </c>
      <c r="R697" s="20">
        <v>0</v>
      </c>
      <c r="S697" s="132">
        <f>Tabela2126[[#This Row],[CUSTO INDIVIDUAL INSCRIÇÃO]]*Tabela2126[[#This Row],[QUANTIDADE DE SERVIDORES]]</f>
        <v>6270</v>
      </c>
      <c r="T697" s="19" t="s">
        <v>41</v>
      </c>
      <c r="U697" s="15" t="s">
        <v>2348</v>
      </c>
      <c r="V697" s="131" t="s">
        <v>184</v>
      </c>
      <c r="W697" s="131" t="s">
        <v>706</v>
      </c>
      <c r="X697" s="215" t="s">
        <v>78</v>
      </c>
    </row>
    <row r="698" spans="1:24" ht="135" hidden="1">
      <c r="A698" s="19" t="s">
        <v>1587</v>
      </c>
      <c r="B698" s="19" t="s">
        <v>1588</v>
      </c>
      <c r="C698" s="19" t="s">
        <v>1608</v>
      </c>
      <c r="D698" s="19" t="s">
        <v>1611</v>
      </c>
      <c r="E698" s="19">
        <v>15</v>
      </c>
      <c r="F698" s="19" t="s">
        <v>1612</v>
      </c>
      <c r="G698" s="19" t="s">
        <v>45</v>
      </c>
      <c r="H698" s="19" t="s">
        <v>36</v>
      </c>
      <c r="I698" s="19" t="s">
        <v>37</v>
      </c>
      <c r="J698" s="52">
        <v>40</v>
      </c>
      <c r="K698" s="8">
        <v>2020</v>
      </c>
      <c r="L698" s="11"/>
      <c r="M698" s="8">
        <v>25</v>
      </c>
      <c r="N698" s="12" t="s">
        <v>1230</v>
      </c>
      <c r="O698" s="12" t="s">
        <v>1230</v>
      </c>
      <c r="P698" s="8" t="s">
        <v>1592</v>
      </c>
      <c r="Q698" s="14">
        <v>0</v>
      </c>
      <c r="R698" s="14">
        <v>0</v>
      </c>
      <c r="S698" s="14">
        <v>0</v>
      </c>
      <c r="T698" s="19" t="s">
        <v>41</v>
      </c>
      <c r="U698" s="15" t="s">
        <v>2349</v>
      </c>
      <c r="V698" s="131" t="s">
        <v>336</v>
      </c>
      <c r="W698" s="131" t="s">
        <v>1613</v>
      </c>
      <c r="X698" s="215" t="s">
        <v>78</v>
      </c>
    </row>
    <row r="699" spans="1:24" ht="114" hidden="1">
      <c r="A699" s="19" t="s">
        <v>1587</v>
      </c>
      <c r="B699" s="19" t="s">
        <v>1680</v>
      </c>
      <c r="C699" s="19" t="s">
        <v>1681</v>
      </c>
      <c r="D699" s="19" t="s">
        <v>1682</v>
      </c>
      <c r="E699" s="19">
        <v>15</v>
      </c>
      <c r="F699" s="19" t="s">
        <v>1683</v>
      </c>
      <c r="G699" s="19" t="s">
        <v>45</v>
      </c>
      <c r="H699" s="19" t="s">
        <v>36</v>
      </c>
      <c r="I699" s="19" t="s">
        <v>37</v>
      </c>
      <c r="J699" s="52">
        <v>20</v>
      </c>
      <c r="K699" s="8" t="s">
        <v>1684</v>
      </c>
      <c r="L699" s="11"/>
      <c r="M699" s="19">
        <v>1</v>
      </c>
      <c r="N699" s="19">
        <v>1445351</v>
      </c>
      <c r="O699" s="19" t="s">
        <v>1685</v>
      </c>
      <c r="P699" s="54" t="s">
        <v>162</v>
      </c>
      <c r="Q699" s="20">
        <v>0</v>
      </c>
      <c r="R699" s="20">
        <v>1750</v>
      </c>
      <c r="S699" s="20">
        <v>1750</v>
      </c>
      <c r="T699" s="19" t="s">
        <v>41</v>
      </c>
      <c r="U699" s="15" t="s">
        <v>2350</v>
      </c>
      <c r="V699" s="210" t="s">
        <v>148</v>
      </c>
      <c r="W699" s="210" t="s">
        <v>225</v>
      </c>
      <c r="X699" s="215" t="s">
        <v>58</v>
      </c>
    </row>
    <row r="700" spans="1:24" ht="114" hidden="1">
      <c r="A700" s="19" t="s">
        <v>1587</v>
      </c>
      <c r="B700" s="19" t="s">
        <v>1680</v>
      </c>
      <c r="C700" s="19" t="s">
        <v>1681</v>
      </c>
      <c r="D700" s="19" t="s">
        <v>1682</v>
      </c>
      <c r="E700" s="19">
        <v>15</v>
      </c>
      <c r="F700" s="19" t="s">
        <v>1683</v>
      </c>
      <c r="G700" s="19" t="s">
        <v>45</v>
      </c>
      <c r="H700" s="19" t="s">
        <v>36</v>
      </c>
      <c r="I700" s="19" t="s">
        <v>37</v>
      </c>
      <c r="J700" s="52">
        <v>20</v>
      </c>
      <c r="K700" s="8" t="s">
        <v>1684</v>
      </c>
      <c r="L700" s="11"/>
      <c r="M700" s="19">
        <v>1</v>
      </c>
      <c r="N700" s="19">
        <v>1492970</v>
      </c>
      <c r="O700" s="19" t="s">
        <v>1686</v>
      </c>
      <c r="P700" s="54" t="s">
        <v>162</v>
      </c>
      <c r="Q700" s="20">
        <v>0</v>
      </c>
      <c r="R700" s="20">
        <v>1750</v>
      </c>
      <c r="S700" s="20">
        <v>1750</v>
      </c>
      <c r="T700" s="19" t="s">
        <v>41</v>
      </c>
      <c r="U700" s="15" t="s">
        <v>2351</v>
      </c>
      <c r="V700" s="210" t="s">
        <v>148</v>
      </c>
      <c r="W700" s="210" t="s">
        <v>225</v>
      </c>
      <c r="X700" s="215" t="s">
        <v>58</v>
      </c>
    </row>
    <row r="701" spans="1:24" ht="114" hidden="1">
      <c r="A701" s="19" t="s">
        <v>1587</v>
      </c>
      <c r="B701" s="19" t="s">
        <v>1680</v>
      </c>
      <c r="C701" s="19" t="s">
        <v>1680</v>
      </c>
      <c r="D701" s="19" t="s">
        <v>1682</v>
      </c>
      <c r="E701" s="19">
        <v>15</v>
      </c>
      <c r="F701" s="19" t="s">
        <v>1683</v>
      </c>
      <c r="G701" s="19" t="s">
        <v>45</v>
      </c>
      <c r="H701" s="19" t="s">
        <v>36</v>
      </c>
      <c r="I701" s="19" t="s">
        <v>37</v>
      </c>
      <c r="J701" s="52">
        <v>20</v>
      </c>
      <c r="K701" s="12" t="s">
        <v>1684</v>
      </c>
      <c r="L701" s="11"/>
      <c r="M701" s="19">
        <v>1</v>
      </c>
      <c r="N701" s="19">
        <v>1570487</v>
      </c>
      <c r="O701" s="19" t="s">
        <v>1699</v>
      </c>
      <c r="P701" s="54" t="s">
        <v>162</v>
      </c>
      <c r="Q701" s="20">
        <v>0</v>
      </c>
      <c r="R701" s="20">
        <v>1750</v>
      </c>
      <c r="S701" s="20">
        <v>1750</v>
      </c>
      <c r="T701" s="19" t="s">
        <v>41</v>
      </c>
      <c r="U701" s="15" t="s">
        <v>2350</v>
      </c>
      <c r="V701" s="210" t="s">
        <v>148</v>
      </c>
      <c r="W701" s="210" t="s">
        <v>225</v>
      </c>
      <c r="X701" s="215" t="s">
        <v>58</v>
      </c>
    </row>
    <row r="702" spans="1:24" ht="105" hidden="1">
      <c r="A702" s="19" t="s">
        <v>1587</v>
      </c>
      <c r="B702" s="19" t="s">
        <v>1680</v>
      </c>
      <c r="C702" s="19" t="s">
        <v>1680</v>
      </c>
      <c r="D702" s="19" t="s">
        <v>1713</v>
      </c>
      <c r="E702" s="19">
        <v>10</v>
      </c>
      <c r="F702" s="19" t="s">
        <v>1714</v>
      </c>
      <c r="G702" s="19" t="s">
        <v>35</v>
      </c>
      <c r="H702" s="19" t="s">
        <v>36</v>
      </c>
      <c r="I702" s="19" t="s">
        <v>37</v>
      </c>
      <c r="J702" s="52">
        <v>24</v>
      </c>
      <c r="K702" s="12" t="s">
        <v>408</v>
      </c>
      <c r="L702" s="11"/>
      <c r="M702" s="19">
        <v>1</v>
      </c>
      <c r="N702" s="19">
        <v>1486018</v>
      </c>
      <c r="O702" s="37" t="s">
        <v>1715</v>
      </c>
      <c r="P702" s="54" t="s">
        <v>162</v>
      </c>
      <c r="Q702" s="20">
        <v>0</v>
      </c>
      <c r="R702" s="20">
        <v>1750</v>
      </c>
      <c r="S702" s="20">
        <v>1750</v>
      </c>
      <c r="T702" s="19" t="s">
        <v>41</v>
      </c>
      <c r="U702" s="15" t="s">
        <v>2350</v>
      </c>
      <c r="V702" s="210" t="s">
        <v>148</v>
      </c>
      <c r="W702" s="210" t="s">
        <v>225</v>
      </c>
      <c r="X702" s="215" t="s">
        <v>58</v>
      </c>
    </row>
    <row r="703" spans="1:24" ht="142.5" hidden="1">
      <c r="A703" s="19" t="s">
        <v>1587</v>
      </c>
      <c r="B703" s="19" t="s">
        <v>1680</v>
      </c>
      <c r="C703" s="19" t="s">
        <v>1681</v>
      </c>
      <c r="D703" s="19" t="s">
        <v>1687</v>
      </c>
      <c r="E703" s="19">
        <v>10</v>
      </c>
      <c r="F703" s="19" t="s">
        <v>1688</v>
      </c>
      <c r="G703" s="19" t="s">
        <v>45</v>
      </c>
      <c r="H703" s="19" t="s">
        <v>36</v>
      </c>
      <c r="I703" s="19" t="s">
        <v>37</v>
      </c>
      <c r="J703" s="52">
        <v>24</v>
      </c>
      <c r="K703" s="12" t="s">
        <v>408</v>
      </c>
      <c r="L703" s="11"/>
      <c r="M703" s="19">
        <v>1</v>
      </c>
      <c r="N703" s="19">
        <v>1491409</v>
      </c>
      <c r="O703" s="37" t="s">
        <v>1689</v>
      </c>
      <c r="P703" s="54" t="s">
        <v>162</v>
      </c>
      <c r="Q703" s="20">
        <v>0</v>
      </c>
      <c r="R703" s="20">
        <v>1750</v>
      </c>
      <c r="S703" s="20">
        <v>1750</v>
      </c>
      <c r="T703" s="19" t="s">
        <v>41</v>
      </c>
      <c r="U703" s="15" t="s">
        <v>2350</v>
      </c>
      <c r="V703" s="210" t="s">
        <v>148</v>
      </c>
      <c r="W703" s="210" t="s">
        <v>225</v>
      </c>
      <c r="X703" s="215" t="s">
        <v>58</v>
      </c>
    </row>
    <row r="704" spans="1:24" ht="142.5" hidden="1">
      <c r="A704" s="19" t="s">
        <v>1587</v>
      </c>
      <c r="B704" s="19" t="s">
        <v>1680</v>
      </c>
      <c r="C704" s="19" t="s">
        <v>1681</v>
      </c>
      <c r="D704" s="19" t="s">
        <v>1687</v>
      </c>
      <c r="E704" s="19">
        <v>10</v>
      </c>
      <c r="F704" s="19" t="s">
        <v>1688</v>
      </c>
      <c r="G704" s="19" t="s">
        <v>35</v>
      </c>
      <c r="H704" s="19" t="s">
        <v>36</v>
      </c>
      <c r="I704" s="19" t="s">
        <v>37</v>
      </c>
      <c r="J704" s="52">
        <v>24</v>
      </c>
      <c r="K704" s="12" t="s">
        <v>408</v>
      </c>
      <c r="L704" s="11"/>
      <c r="M704" s="19">
        <v>1</v>
      </c>
      <c r="N704" s="19">
        <v>2322859</v>
      </c>
      <c r="O704" s="37" t="s">
        <v>1690</v>
      </c>
      <c r="P704" s="54" t="s">
        <v>162</v>
      </c>
      <c r="Q704" s="20">
        <v>0</v>
      </c>
      <c r="R704" s="20">
        <v>1750</v>
      </c>
      <c r="S704" s="20">
        <v>1750</v>
      </c>
      <c r="T704" s="19" t="s">
        <v>41</v>
      </c>
      <c r="U704" s="15" t="s">
        <v>2350</v>
      </c>
      <c r="V704" s="210" t="s">
        <v>148</v>
      </c>
      <c r="W704" s="210" t="s">
        <v>225</v>
      </c>
      <c r="X704" s="215" t="s">
        <v>58</v>
      </c>
    </row>
    <row r="705" spans="1:24" ht="142.5" hidden="1">
      <c r="A705" s="19" t="s">
        <v>1587</v>
      </c>
      <c r="B705" s="19" t="s">
        <v>1680</v>
      </c>
      <c r="C705" s="19" t="s">
        <v>1680</v>
      </c>
      <c r="D705" s="19" t="s">
        <v>1687</v>
      </c>
      <c r="E705" s="19">
        <v>10</v>
      </c>
      <c r="F705" s="19" t="s">
        <v>1688</v>
      </c>
      <c r="G705" s="19" t="s">
        <v>45</v>
      </c>
      <c r="H705" s="19" t="s">
        <v>36</v>
      </c>
      <c r="I705" s="19" t="s">
        <v>37</v>
      </c>
      <c r="J705" s="52">
        <v>24</v>
      </c>
      <c r="K705" s="12" t="s">
        <v>408</v>
      </c>
      <c r="L705" s="11"/>
      <c r="M705" s="19">
        <v>1</v>
      </c>
      <c r="N705" s="19">
        <v>2112196</v>
      </c>
      <c r="O705" s="37" t="s">
        <v>1716</v>
      </c>
      <c r="P705" s="19" t="s">
        <v>40</v>
      </c>
      <c r="Q705" s="20">
        <v>0</v>
      </c>
      <c r="R705" s="20">
        <v>1750</v>
      </c>
      <c r="S705" s="20">
        <v>1750</v>
      </c>
      <c r="T705" s="19" t="s">
        <v>41</v>
      </c>
      <c r="U705" s="15" t="s">
        <v>2350</v>
      </c>
      <c r="V705" s="210" t="s">
        <v>148</v>
      </c>
      <c r="W705" s="210" t="s">
        <v>225</v>
      </c>
      <c r="X705" s="215" t="s">
        <v>58</v>
      </c>
    </row>
    <row r="706" spans="1:24" ht="71.25" hidden="1">
      <c r="A706" s="19" t="s">
        <v>1587</v>
      </c>
      <c r="B706" s="19" t="s">
        <v>1935</v>
      </c>
      <c r="C706" s="19" t="s">
        <v>1936</v>
      </c>
      <c r="D706" s="19" t="s">
        <v>1947</v>
      </c>
      <c r="E706" s="19">
        <v>15</v>
      </c>
      <c r="F706" s="19" t="s">
        <v>1038</v>
      </c>
      <c r="G706" s="19" t="s">
        <v>45</v>
      </c>
      <c r="H706" s="19" t="s">
        <v>36</v>
      </c>
      <c r="I706" s="19" t="s">
        <v>37</v>
      </c>
      <c r="J706" s="52"/>
      <c r="K706" s="37" t="s">
        <v>1230</v>
      </c>
      <c r="L706" s="11"/>
      <c r="M706" s="19">
        <v>10</v>
      </c>
      <c r="N706" s="37" t="s">
        <v>1230</v>
      </c>
      <c r="O706" s="37" t="s">
        <v>1230</v>
      </c>
      <c r="P706" s="37" t="s">
        <v>1948</v>
      </c>
      <c r="Q706" s="20">
        <v>0</v>
      </c>
      <c r="R706" s="20">
        <v>0</v>
      </c>
      <c r="S706" s="20">
        <v>0</v>
      </c>
      <c r="T706" s="19" t="s">
        <v>41</v>
      </c>
      <c r="U706" s="15" t="s">
        <v>2347</v>
      </c>
      <c r="V706" s="221" t="s">
        <v>48</v>
      </c>
      <c r="W706" s="221" t="s">
        <v>163</v>
      </c>
      <c r="X706" s="219" t="s">
        <v>50</v>
      </c>
    </row>
    <row r="707" spans="1:24" ht="85.5" hidden="1">
      <c r="A707" s="19" t="s">
        <v>1587</v>
      </c>
      <c r="B707" s="19" t="s">
        <v>1935</v>
      </c>
      <c r="C707" s="19" t="s">
        <v>2001</v>
      </c>
      <c r="D707" s="19" t="s">
        <v>1947</v>
      </c>
      <c r="E707" s="19">
        <v>15</v>
      </c>
      <c r="F707" s="19" t="s">
        <v>2003</v>
      </c>
      <c r="G707" s="19" t="s">
        <v>45</v>
      </c>
      <c r="H707" s="19" t="s">
        <v>36</v>
      </c>
      <c r="I707" s="19" t="s">
        <v>37</v>
      </c>
      <c r="J707" s="52"/>
      <c r="K707" s="37" t="s">
        <v>1230</v>
      </c>
      <c r="L707" s="11"/>
      <c r="M707" s="19">
        <v>10</v>
      </c>
      <c r="N707" s="37" t="s">
        <v>1230</v>
      </c>
      <c r="O707" s="37" t="s">
        <v>1230</v>
      </c>
      <c r="P707" s="37" t="s">
        <v>1175</v>
      </c>
      <c r="Q707" s="60">
        <v>0</v>
      </c>
      <c r="R707" s="20">
        <v>0</v>
      </c>
      <c r="S707" s="60">
        <v>0</v>
      </c>
      <c r="T707" s="19" t="s">
        <v>41</v>
      </c>
      <c r="U707" s="15" t="s">
        <v>2347</v>
      </c>
      <c r="V707" s="221" t="s">
        <v>48</v>
      </c>
      <c r="W707" s="221" t="s">
        <v>163</v>
      </c>
      <c r="X707" s="219" t="s">
        <v>50</v>
      </c>
    </row>
    <row r="708" spans="1:24" ht="128.25" hidden="1">
      <c r="A708" s="19" t="s">
        <v>1587</v>
      </c>
      <c r="B708" s="19" t="s">
        <v>1891</v>
      </c>
      <c r="C708" s="19" t="s">
        <v>1891</v>
      </c>
      <c r="D708" s="19" t="s">
        <v>1934</v>
      </c>
      <c r="E708" s="19">
        <v>20</v>
      </c>
      <c r="F708" s="19" t="s">
        <v>44</v>
      </c>
      <c r="G708" s="19" t="s">
        <v>45</v>
      </c>
      <c r="H708" s="19" t="s">
        <v>36</v>
      </c>
      <c r="I708" s="19" t="s">
        <v>37</v>
      </c>
      <c r="J708" s="52">
        <v>40</v>
      </c>
      <c r="K708" s="8" t="s">
        <v>1230</v>
      </c>
      <c r="L708" s="11"/>
      <c r="M708" s="19">
        <v>16</v>
      </c>
      <c r="N708" s="37" t="s">
        <v>1230</v>
      </c>
      <c r="O708" s="37" t="s">
        <v>1230</v>
      </c>
      <c r="P708" s="19" t="s">
        <v>247</v>
      </c>
      <c r="Q708" s="20">
        <v>0</v>
      </c>
      <c r="R708" s="20">
        <v>0</v>
      </c>
      <c r="S708" s="20">
        <v>0</v>
      </c>
      <c r="T708" s="19" t="s">
        <v>41</v>
      </c>
      <c r="U708" s="19" t="s">
        <v>2352</v>
      </c>
      <c r="V708" s="131" t="s">
        <v>48</v>
      </c>
      <c r="W708" s="131" t="s">
        <v>49</v>
      </c>
      <c r="X708" s="215" t="s">
        <v>78</v>
      </c>
    </row>
    <row r="709" spans="1:24" ht="85.5" hidden="1">
      <c r="A709" s="19" t="s">
        <v>1587</v>
      </c>
      <c r="B709" s="19" t="s">
        <v>1588</v>
      </c>
      <c r="C709" s="19" t="s">
        <v>1588</v>
      </c>
      <c r="D709" s="19" t="s">
        <v>1624</v>
      </c>
      <c r="E709" s="19">
        <v>15</v>
      </c>
      <c r="F709" s="19" t="s">
        <v>1625</v>
      </c>
      <c r="G709" s="19" t="s">
        <v>45</v>
      </c>
      <c r="H709" s="19" t="s">
        <v>36</v>
      </c>
      <c r="I709" s="19" t="s">
        <v>46</v>
      </c>
      <c r="J709" s="52">
        <v>108</v>
      </c>
      <c r="K709" s="8">
        <v>2020</v>
      </c>
      <c r="L709" s="11"/>
      <c r="M709" s="8">
        <v>15</v>
      </c>
      <c r="N709" s="12" t="s">
        <v>1230</v>
      </c>
      <c r="O709" s="12" t="s">
        <v>1230</v>
      </c>
      <c r="P709" s="8" t="s">
        <v>1592</v>
      </c>
      <c r="Q709" s="14">
        <v>0</v>
      </c>
      <c r="R709" s="14">
        <v>0</v>
      </c>
      <c r="S709" s="14">
        <v>0</v>
      </c>
      <c r="T709" s="19" t="s">
        <v>41</v>
      </c>
      <c r="U709" s="15" t="s">
        <v>2353</v>
      </c>
      <c r="V709" s="131" t="s">
        <v>176</v>
      </c>
      <c r="W709" s="131" t="s">
        <v>177</v>
      </c>
      <c r="X709" s="219" t="s">
        <v>50</v>
      </c>
    </row>
    <row r="710" spans="1:24" ht="114" hidden="1">
      <c r="A710" s="19" t="s">
        <v>1587</v>
      </c>
      <c r="B710" s="19" t="s">
        <v>1588</v>
      </c>
      <c r="C710" s="19" t="s">
        <v>1588</v>
      </c>
      <c r="D710" s="19" t="s">
        <v>1619</v>
      </c>
      <c r="E710" s="19">
        <v>15</v>
      </c>
      <c r="F710" s="19" t="s">
        <v>1625</v>
      </c>
      <c r="G710" s="19" t="s">
        <v>45</v>
      </c>
      <c r="H710" s="19" t="s">
        <v>36</v>
      </c>
      <c r="I710" s="19" t="s">
        <v>46</v>
      </c>
      <c r="J710" s="52">
        <v>108</v>
      </c>
      <c r="K710" s="8">
        <v>2020</v>
      </c>
      <c r="L710" s="11"/>
      <c r="M710" s="8">
        <v>15</v>
      </c>
      <c r="N710" s="12" t="s">
        <v>1230</v>
      </c>
      <c r="O710" s="12" t="s">
        <v>1230</v>
      </c>
      <c r="P710" s="8" t="s">
        <v>1592</v>
      </c>
      <c r="Q710" s="14">
        <v>0</v>
      </c>
      <c r="R710" s="14">
        <v>0</v>
      </c>
      <c r="S710" s="14">
        <v>0</v>
      </c>
      <c r="T710" s="19" t="s">
        <v>41</v>
      </c>
      <c r="U710" s="15" t="s">
        <v>2353</v>
      </c>
      <c r="V710" s="131" t="s">
        <v>176</v>
      </c>
      <c r="W710" s="131" t="s">
        <v>177</v>
      </c>
      <c r="X710" s="219" t="s">
        <v>50</v>
      </c>
    </row>
    <row r="711" spans="1:24" ht="57" hidden="1">
      <c r="A711" s="19" t="s">
        <v>1587</v>
      </c>
      <c r="B711" s="19" t="s">
        <v>1832</v>
      </c>
      <c r="C711" s="19" t="s">
        <v>1832</v>
      </c>
      <c r="D711" s="37" t="s">
        <v>1866</v>
      </c>
      <c r="E711" s="37">
        <v>10</v>
      </c>
      <c r="F711" s="19" t="s">
        <v>1867</v>
      </c>
      <c r="G711" s="19" t="s">
        <v>45</v>
      </c>
      <c r="H711" s="19" t="s">
        <v>36</v>
      </c>
      <c r="I711" s="19" t="s">
        <v>46</v>
      </c>
      <c r="J711" s="52">
        <v>40</v>
      </c>
      <c r="K711" s="12" t="s">
        <v>1230</v>
      </c>
      <c r="L711" s="11"/>
      <c r="M711" s="37">
        <v>5</v>
      </c>
      <c r="N711" s="37" t="s">
        <v>1230</v>
      </c>
      <c r="O711" s="37" t="s">
        <v>1230</v>
      </c>
      <c r="P711" s="19" t="s">
        <v>247</v>
      </c>
      <c r="Q711" s="60">
        <v>0</v>
      </c>
      <c r="R711" s="20">
        <v>0</v>
      </c>
      <c r="S711" s="20">
        <v>0</v>
      </c>
      <c r="T711" s="19" t="s">
        <v>41</v>
      </c>
      <c r="U711" s="15" t="s">
        <v>2354</v>
      </c>
      <c r="V711" s="131" t="s">
        <v>56</v>
      </c>
      <c r="W711" s="131" t="s">
        <v>726</v>
      </c>
      <c r="X711" s="219" t="s">
        <v>50</v>
      </c>
    </row>
    <row r="712" spans="1:24" ht="57" hidden="1">
      <c r="A712" s="19" t="s">
        <v>1587</v>
      </c>
      <c r="B712" s="19" t="s">
        <v>1935</v>
      </c>
      <c r="C712" s="19" t="s">
        <v>2001</v>
      </c>
      <c r="D712" s="19" t="s">
        <v>1951</v>
      </c>
      <c r="E712" s="134">
        <v>15</v>
      </c>
      <c r="F712" s="19" t="s">
        <v>1950</v>
      </c>
      <c r="G712" s="19" t="s">
        <v>35</v>
      </c>
      <c r="H712" s="19" t="s">
        <v>36</v>
      </c>
      <c r="I712" s="19" t="s">
        <v>37</v>
      </c>
      <c r="J712" s="52"/>
      <c r="K712" s="135" t="s">
        <v>1230</v>
      </c>
      <c r="L712" s="11"/>
      <c r="M712" s="19">
        <v>2</v>
      </c>
      <c r="N712" s="135" t="s">
        <v>1230</v>
      </c>
      <c r="O712" s="135" t="s">
        <v>1230</v>
      </c>
      <c r="P712" s="19" t="s">
        <v>247</v>
      </c>
      <c r="Q712" s="20">
        <v>0</v>
      </c>
      <c r="R712" s="20">
        <v>0</v>
      </c>
      <c r="S712" s="20">
        <v>0</v>
      </c>
      <c r="T712" s="19" t="s">
        <v>235</v>
      </c>
      <c r="U712" s="15" t="s">
        <v>236</v>
      </c>
      <c r="V712" s="131" t="s">
        <v>235</v>
      </c>
      <c r="W712" s="131" t="s">
        <v>236</v>
      </c>
      <c r="X712" s="217"/>
    </row>
    <row r="713" spans="1:24" ht="57" hidden="1">
      <c r="A713" s="19" t="s">
        <v>1587</v>
      </c>
      <c r="B713" s="19" t="s">
        <v>1935</v>
      </c>
      <c r="C713" s="19" t="s">
        <v>1936</v>
      </c>
      <c r="D713" s="19" t="s">
        <v>1949</v>
      </c>
      <c r="E713" s="134">
        <v>15</v>
      </c>
      <c r="F713" s="19" t="s">
        <v>1950</v>
      </c>
      <c r="G713" s="19" t="s">
        <v>35</v>
      </c>
      <c r="H713" s="19" t="s">
        <v>36</v>
      </c>
      <c r="I713" s="19" t="s">
        <v>37</v>
      </c>
      <c r="J713" s="52"/>
      <c r="K713" s="135" t="s">
        <v>1230</v>
      </c>
      <c r="L713" s="11"/>
      <c r="M713" s="19">
        <v>2</v>
      </c>
      <c r="N713" s="135" t="s">
        <v>1230</v>
      </c>
      <c r="O713" s="135" t="s">
        <v>1230</v>
      </c>
      <c r="P713" s="19" t="s">
        <v>247</v>
      </c>
      <c r="Q713" s="20">
        <v>0</v>
      </c>
      <c r="R713" s="20">
        <v>0</v>
      </c>
      <c r="S713" s="20">
        <v>0</v>
      </c>
      <c r="T713" s="19" t="s">
        <v>235</v>
      </c>
      <c r="U713" s="15" t="s">
        <v>236</v>
      </c>
      <c r="V713" s="131" t="s">
        <v>235</v>
      </c>
      <c r="W713" s="131" t="s">
        <v>236</v>
      </c>
      <c r="X713" s="217"/>
    </row>
    <row r="714" spans="1:24" ht="57" hidden="1">
      <c r="A714" s="19" t="s">
        <v>1587</v>
      </c>
      <c r="B714" s="19" t="s">
        <v>1935</v>
      </c>
      <c r="C714" s="19" t="s">
        <v>2001</v>
      </c>
      <c r="D714" s="19" t="s">
        <v>1951</v>
      </c>
      <c r="E714" s="134">
        <v>15</v>
      </c>
      <c r="F714" s="19" t="s">
        <v>1952</v>
      </c>
      <c r="G714" s="19" t="s">
        <v>35</v>
      </c>
      <c r="H714" s="19" t="s">
        <v>36</v>
      </c>
      <c r="I714" s="19" t="s">
        <v>37</v>
      </c>
      <c r="J714" s="52"/>
      <c r="K714" s="135" t="s">
        <v>1230</v>
      </c>
      <c r="L714" s="11"/>
      <c r="M714" s="19">
        <v>2</v>
      </c>
      <c r="N714" s="135" t="s">
        <v>1230</v>
      </c>
      <c r="O714" s="135" t="s">
        <v>1230</v>
      </c>
      <c r="P714" s="19" t="s">
        <v>247</v>
      </c>
      <c r="Q714" s="20">
        <v>0</v>
      </c>
      <c r="R714" s="20">
        <v>0</v>
      </c>
      <c r="S714" s="20">
        <v>0</v>
      </c>
      <c r="T714" s="19" t="s">
        <v>235</v>
      </c>
      <c r="U714" s="15" t="s">
        <v>236</v>
      </c>
      <c r="V714" s="131" t="s">
        <v>235</v>
      </c>
      <c r="W714" s="131" t="s">
        <v>236</v>
      </c>
      <c r="X714" s="217"/>
    </row>
    <row r="715" spans="1:24" ht="57" hidden="1">
      <c r="A715" s="19" t="s">
        <v>1587</v>
      </c>
      <c r="B715" s="19" t="s">
        <v>1935</v>
      </c>
      <c r="C715" s="19" t="s">
        <v>1936</v>
      </c>
      <c r="D715" s="19" t="s">
        <v>1951</v>
      </c>
      <c r="E715" s="134">
        <v>15</v>
      </c>
      <c r="F715" s="19" t="s">
        <v>1952</v>
      </c>
      <c r="G715" s="19" t="s">
        <v>35</v>
      </c>
      <c r="H715" s="19" t="s">
        <v>36</v>
      </c>
      <c r="I715" s="19" t="s">
        <v>37</v>
      </c>
      <c r="J715" s="52"/>
      <c r="K715" s="135" t="s">
        <v>1230</v>
      </c>
      <c r="L715" s="11"/>
      <c r="M715" s="19">
        <v>2</v>
      </c>
      <c r="N715" s="135" t="s">
        <v>1230</v>
      </c>
      <c r="O715" s="135" t="s">
        <v>1230</v>
      </c>
      <c r="P715" s="19" t="s">
        <v>247</v>
      </c>
      <c r="Q715" s="20">
        <v>0</v>
      </c>
      <c r="R715" s="20">
        <v>0</v>
      </c>
      <c r="S715" s="20">
        <v>0</v>
      </c>
      <c r="T715" s="19" t="s">
        <v>235</v>
      </c>
      <c r="U715" s="15" t="s">
        <v>236</v>
      </c>
      <c r="V715" s="131" t="s">
        <v>235</v>
      </c>
      <c r="W715" s="131" t="s">
        <v>236</v>
      </c>
      <c r="X715" s="217"/>
    </row>
    <row r="716" spans="1:24" ht="99.75" hidden="1">
      <c r="A716" s="19" t="s">
        <v>1587</v>
      </c>
      <c r="B716" s="19" t="s">
        <v>1832</v>
      </c>
      <c r="C716" s="19" t="s">
        <v>1832</v>
      </c>
      <c r="D716" s="37" t="s">
        <v>1868</v>
      </c>
      <c r="E716" s="37">
        <v>10</v>
      </c>
      <c r="F716" s="37" t="s">
        <v>1869</v>
      </c>
      <c r="G716" s="37" t="s">
        <v>45</v>
      </c>
      <c r="H716" s="37" t="s">
        <v>36</v>
      </c>
      <c r="I716" s="37" t="s">
        <v>37</v>
      </c>
      <c r="J716" s="52"/>
      <c r="K716" s="12" t="s">
        <v>1230</v>
      </c>
      <c r="L716" s="11"/>
      <c r="M716" s="37">
        <v>20</v>
      </c>
      <c r="N716" s="37" t="s">
        <v>1230</v>
      </c>
      <c r="O716" s="37" t="s">
        <v>1230</v>
      </c>
      <c r="P716" s="19" t="s">
        <v>247</v>
      </c>
      <c r="Q716" s="60">
        <v>0</v>
      </c>
      <c r="R716" s="20">
        <v>0</v>
      </c>
      <c r="S716" s="60">
        <v>0</v>
      </c>
      <c r="T716" s="37" t="s">
        <v>235</v>
      </c>
      <c r="U716" s="15" t="s">
        <v>236</v>
      </c>
      <c r="V716" s="131" t="s">
        <v>235</v>
      </c>
      <c r="W716" s="131" t="s">
        <v>236</v>
      </c>
      <c r="X716" s="217"/>
    </row>
    <row r="717" spans="1:24" ht="99.75" hidden="1">
      <c r="A717" s="19" t="s">
        <v>1587</v>
      </c>
      <c r="B717" s="19" t="s">
        <v>1832</v>
      </c>
      <c r="C717" s="19" t="s">
        <v>1832</v>
      </c>
      <c r="D717" s="37" t="s">
        <v>1868</v>
      </c>
      <c r="E717" s="37">
        <v>10</v>
      </c>
      <c r="F717" s="37" t="s">
        <v>1294</v>
      </c>
      <c r="G717" s="37" t="s">
        <v>45</v>
      </c>
      <c r="H717" s="37" t="s">
        <v>36</v>
      </c>
      <c r="I717" s="37" t="s">
        <v>37</v>
      </c>
      <c r="J717" s="52"/>
      <c r="K717" s="12" t="s">
        <v>1230</v>
      </c>
      <c r="L717" s="11"/>
      <c r="M717" s="37">
        <v>20</v>
      </c>
      <c r="N717" s="37" t="s">
        <v>1230</v>
      </c>
      <c r="O717" s="37" t="s">
        <v>1230</v>
      </c>
      <c r="P717" s="19" t="s">
        <v>247</v>
      </c>
      <c r="Q717" s="60">
        <v>0</v>
      </c>
      <c r="R717" s="20">
        <v>0</v>
      </c>
      <c r="S717" s="60">
        <v>0</v>
      </c>
      <c r="T717" s="37" t="s">
        <v>235</v>
      </c>
      <c r="U717" s="15" t="s">
        <v>236</v>
      </c>
      <c r="V717" s="131" t="s">
        <v>235</v>
      </c>
      <c r="W717" s="131" t="s">
        <v>236</v>
      </c>
      <c r="X717" s="217"/>
    </row>
    <row r="718" spans="1:24" ht="150" hidden="1">
      <c r="A718" s="19" t="s">
        <v>1587</v>
      </c>
      <c r="B718" s="19" t="s">
        <v>1832</v>
      </c>
      <c r="C718" s="19" t="s">
        <v>1832</v>
      </c>
      <c r="D718" s="37" t="s">
        <v>1870</v>
      </c>
      <c r="E718" s="37">
        <v>15</v>
      </c>
      <c r="F718" s="37" t="s">
        <v>1871</v>
      </c>
      <c r="G718" s="37" t="s">
        <v>45</v>
      </c>
      <c r="H718" s="37" t="s">
        <v>36</v>
      </c>
      <c r="I718" s="19" t="s">
        <v>46</v>
      </c>
      <c r="J718" s="52">
        <v>40</v>
      </c>
      <c r="K718" s="12" t="s">
        <v>1230</v>
      </c>
      <c r="L718" s="11"/>
      <c r="M718" s="37">
        <v>5</v>
      </c>
      <c r="N718" s="37" t="s">
        <v>1230</v>
      </c>
      <c r="O718" s="37" t="s">
        <v>1230</v>
      </c>
      <c r="P718" s="19" t="s">
        <v>247</v>
      </c>
      <c r="Q718" s="60">
        <v>0</v>
      </c>
      <c r="R718" s="20">
        <v>0</v>
      </c>
      <c r="S718" s="60">
        <v>0</v>
      </c>
      <c r="T718" s="19" t="s">
        <v>41</v>
      </c>
      <c r="U718" s="15" t="s">
        <v>2355</v>
      </c>
      <c r="V718" s="131" t="s">
        <v>48</v>
      </c>
      <c r="W718" s="131" t="s">
        <v>188</v>
      </c>
      <c r="X718" s="215" t="s">
        <v>78</v>
      </c>
    </row>
    <row r="719" spans="1:24" ht="99.75" hidden="1">
      <c r="A719" s="19" t="s">
        <v>1587</v>
      </c>
      <c r="B719" s="19" t="s">
        <v>1588</v>
      </c>
      <c r="C719" s="19" t="s">
        <v>1588</v>
      </c>
      <c r="D719" s="19" t="s">
        <v>1626</v>
      </c>
      <c r="E719" s="19">
        <v>15</v>
      </c>
      <c r="F719" s="19" t="s">
        <v>1627</v>
      </c>
      <c r="G719" s="19" t="s">
        <v>45</v>
      </c>
      <c r="H719" s="19" t="s">
        <v>36</v>
      </c>
      <c r="I719" s="19" t="s">
        <v>37</v>
      </c>
      <c r="J719" s="52">
        <v>40</v>
      </c>
      <c r="K719" s="8">
        <v>2020</v>
      </c>
      <c r="L719" s="11"/>
      <c r="M719" s="8">
        <v>25</v>
      </c>
      <c r="N719" s="12" t="s">
        <v>1230</v>
      </c>
      <c r="O719" s="12" t="s">
        <v>1230</v>
      </c>
      <c r="P719" s="8" t="s">
        <v>1592</v>
      </c>
      <c r="Q719" s="14">
        <v>0</v>
      </c>
      <c r="R719" s="14">
        <v>0</v>
      </c>
      <c r="S719" s="14">
        <v>0</v>
      </c>
      <c r="T719" s="19" t="s">
        <v>41</v>
      </c>
      <c r="U719" s="15" t="s">
        <v>2345</v>
      </c>
      <c r="V719" s="131" t="s">
        <v>48</v>
      </c>
      <c r="W719" s="131" t="s">
        <v>188</v>
      </c>
      <c r="X719" s="215" t="s">
        <v>78</v>
      </c>
    </row>
    <row r="720" spans="1:24" ht="57" hidden="1">
      <c r="A720" s="19" t="s">
        <v>1587</v>
      </c>
      <c r="B720" s="19" t="s">
        <v>1832</v>
      </c>
      <c r="C720" s="19" t="s">
        <v>1832</v>
      </c>
      <c r="D720" s="37" t="s">
        <v>1872</v>
      </c>
      <c r="E720" s="37">
        <v>12</v>
      </c>
      <c r="F720" s="37" t="s">
        <v>1873</v>
      </c>
      <c r="G720" s="37" t="s">
        <v>45</v>
      </c>
      <c r="H720" s="37" t="s">
        <v>36</v>
      </c>
      <c r="I720" s="19" t="s">
        <v>46</v>
      </c>
      <c r="J720" s="62">
        <v>20</v>
      </c>
      <c r="K720" s="12" t="s">
        <v>1230</v>
      </c>
      <c r="L720" s="11"/>
      <c r="M720" s="37">
        <v>5</v>
      </c>
      <c r="N720" s="37" t="s">
        <v>1230</v>
      </c>
      <c r="O720" s="37" t="s">
        <v>1230</v>
      </c>
      <c r="P720" s="19" t="s">
        <v>247</v>
      </c>
      <c r="Q720" s="60">
        <v>0</v>
      </c>
      <c r="R720" s="20">
        <v>0</v>
      </c>
      <c r="S720" s="60">
        <v>0</v>
      </c>
      <c r="T720" s="19" t="s">
        <v>41</v>
      </c>
      <c r="U720" s="15" t="s">
        <v>2356</v>
      </c>
      <c r="V720" s="221" t="s">
        <v>48</v>
      </c>
      <c r="W720" s="131" t="s">
        <v>473</v>
      </c>
      <c r="X720" s="215" t="s">
        <v>58</v>
      </c>
    </row>
    <row r="721" spans="1:24" ht="90" hidden="1">
      <c r="A721" s="19" t="s">
        <v>1587</v>
      </c>
      <c r="B721" s="19" t="s">
        <v>1680</v>
      </c>
      <c r="C721" s="19" t="s">
        <v>1680</v>
      </c>
      <c r="D721" s="19" t="s">
        <v>1717</v>
      </c>
      <c r="E721" s="19">
        <v>10</v>
      </c>
      <c r="F721" s="37" t="s">
        <v>1718</v>
      </c>
      <c r="G721" s="19" t="s">
        <v>45</v>
      </c>
      <c r="H721" s="19" t="s">
        <v>1074</v>
      </c>
      <c r="I721" s="19" t="s">
        <v>37</v>
      </c>
      <c r="J721" s="52">
        <v>8</v>
      </c>
      <c r="K721" s="8" t="s">
        <v>416</v>
      </c>
      <c r="L721" s="11"/>
      <c r="M721" s="19">
        <v>1</v>
      </c>
      <c r="N721" s="19">
        <v>1492970</v>
      </c>
      <c r="O721" s="37" t="s">
        <v>1686</v>
      </c>
      <c r="P721" s="54" t="s">
        <v>162</v>
      </c>
      <c r="Q721" s="20">
        <v>0</v>
      </c>
      <c r="R721" s="20">
        <v>1250</v>
      </c>
      <c r="S721" s="20">
        <v>1250</v>
      </c>
      <c r="T721" s="19" t="s">
        <v>41</v>
      </c>
      <c r="U721" s="15" t="s">
        <v>2357</v>
      </c>
      <c r="V721" s="221" t="s">
        <v>48</v>
      </c>
      <c r="W721" s="131" t="s">
        <v>473</v>
      </c>
      <c r="X721" s="215" t="s">
        <v>58</v>
      </c>
    </row>
    <row r="722" spans="1:24" ht="90" hidden="1">
      <c r="A722" s="19" t="s">
        <v>1587</v>
      </c>
      <c r="B722" s="19" t="s">
        <v>1680</v>
      </c>
      <c r="C722" s="19" t="s">
        <v>1680</v>
      </c>
      <c r="D722" s="19" t="s">
        <v>1717</v>
      </c>
      <c r="E722" s="19">
        <v>10</v>
      </c>
      <c r="F722" s="37" t="s">
        <v>1718</v>
      </c>
      <c r="G722" s="19" t="s">
        <v>45</v>
      </c>
      <c r="H722" s="19" t="s">
        <v>1074</v>
      </c>
      <c r="I722" s="19" t="s">
        <v>37</v>
      </c>
      <c r="J722" s="52">
        <v>8</v>
      </c>
      <c r="K722" s="8" t="s">
        <v>416</v>
      </c>
      <c r="L722" s="11"/>
      <c r="M722" s="19">
        <v>1</v>
      </c>
      <c r="N722" s="19">
        <v>1445351</v>
      </c>
      <c r="O722" s="37" t="s">
        <v>1685</v>
      </c>
      <c r="P722" s="54" t="s">
        <v>162</v>
      </c>
      <c r="Q722" s="20">
        <v>0</v>
      </c>
      <c r="R722" s="20">
        <v>1250</v>
      </c>
      <c r="S722" s="20">
        <v>1250</v>
      </c>
      <c r="T722" s="19" t="s">
        <v>41</v>
      </c>
      <c r="U722" s="15" t="s">
        <v>2357</v>
      </c>
      <c r="V722" s="221" t="s">
        <v>48</v>
      </c>
      <c r="W722" s="131" t="s">
        <v>473</v>
      </c>
      <c r="X722" s="215" t="s">
        <v>58</v>
      </c>
    </row>
    <row r="723" spans="1:24" ht="45" hidden="1">
      <c r="A723" s="19" t="s">
        <v>1587</v>
      </c>
      <c r="B723" s="19" t="s">
        <v>1832</v>
      </c>
      <c r="C723" s="19" t="s">
        <v>1832</v>
      </c>
      <c r="D723" s="37" t="s">
        <v>1837</v>
      </c>
      <c r="E723" s="37">
        <v>12</v>
      </c>
      <c r="F723" s="37" t="s">
        <v>1874</v>
      </c>
      <c r="G723" s="37" t="s">
        <v>45</v>
      </c>
      <c r="H723" s="37" t="s">
        <v>36</v>
      </c>
      <c r="I723" s="19" t="s">
        <v>46</v>
      </c>
      <c r="J723" s="52">
        <v>50</v>
      </c>
      <c r="K723" s="12" t="s">
        <v>1230</v>
      </c>
      <c r="L723" s="11"/>
      <c r="M723" s="37">
        <v>4</v>
      </c>
      <c r="N723" s="37" t="s">
        <v>1230</v>
      </c>
      <c r="O723" s="37" t="s">
        <v>1230</v>
      </c>
      <c r="P723" s="19" t="s">
        <v>247</v>
      </c>
      <c r="Q723" s="60">
        <v>0</v>
      </c>
      <c r="R723" s="20">
        <v>0</v>
      </c>
      <c r="S723" s="20">
        <v>0</v>
      </c>
      <c r="T723" s="19" t="s">
        <v>41</v>
      </c>
      <c r="U723" s="15" t="s">
        <v>2353</v>
      </c>
      <c r="V723" s="220" t="s">
        <v>176</v>
      </c>
      <c r="W723" s="131" t="s">
        <v>254</v>
      </c>
      <c r="X723" s="219" t="s">
        <v>50</v>
      </c>
    </row>
    <row r="724" spans="1:24" ht="99.75" hidden="1">
      <c r="A724" s="19" t="s">
        <v>1587</v>
      </c>
      <c r="B724" s="19" t="s">
        <v>1588</v>
      </c>
      <c r="C724" s="19" t="s">
        <v>1644</v>
      </c>
      <c r="D724" s="19" t="s">
        <v>1645</v>
      </c>
      <c r="E724" s="19">
        <v>15</v>
      </c>
      <c r="F724" s="8" t="s">
        <v>1646</v>
      </c>
      <c r="G724" s="8" t="s">
        <v>45</v>
      </c>
      <c r="H724" s="19" t="s">
        <v>36</v>
      </c>
      <c r="I724" s="19" t="s">
        <v>37</v>
      </c>
      <c r="J724" s="52">
        <v>40</v>
      </c>
      <c r="K724" s="8">
        <v>2020</v>
      </c>
      <c r="L724" s="11"/>
      <c r="M724" s="8">
        <v>25</v>
      </c>
      <c r="N724" s="12" t="s">
        <v>1230</v>
      </c>
      <c r="O724" s="12" t="s">
        <v>1230</v>
      </c>
      <c r="P724" s="8" t="s">
        <v>1592</v>
      </c>
      <c r="Q724" s="14">
        <v>0</v>
      </c>
      <c r="R724" s="14">
        <v>0</v>
      </c>
      <c r="S724" s="14">
        <v>0</v>
      </c>
      <c r="T724" s="19" t="s">
        <v>41</v>
      </c>
      <c r="U724" s="15" t="s">
        <v>2345</v>
      </c>
      <c r="V724" s="131" t="s">
        <v>48</v>
      </c>
      <c r="W724" s="131" t="s">
        <v>84</v>
      </c>
      <c r="X724" s="215" t="s">
        <v>78</v>
      </c>
    </row>
    <row r="725" spans="1:24" ht="90" hidden="1">
      <c r="A725" s="19" t="s">
        <v>1587</v>
      </c>
      <c r="B725" s="19" t="s">
        <v>1935</v>
      </c>
      <c r="C725" s="19" t="s">
        <v>2001</v>
      </c>
      <c r="D725" s="19" t="s">
        <v>1953</v>
      </c>
      <c r="E725" s="19">
        <v>15</v>
      </c>
      <c r="F725" s="19" t="s">
        <v>1954</v>
      </c>
      <c r="G725" s="19" t="s">
        <v>45</v>
      </c>
      <c r="H725" s="19" t="s">
        <v>36</v>
      </c>
      <c r="I725" s="19" t="s">
        <v>37</v>
      </c>
      <c r="J725" s="52">
        <v>16</v>
      </c>
      <c r="K725" s="136">
        <v>44075</v>
      </c>
      <c r="L725" s="11"/>
      <c r="M725" s="19">
        <v>14</v>
      </c>
      <c r="N725" s="37" t="s">
        <v>1230</v>
      </c>
      <c r="O725" s="37" t="s">
        <v>1230</v>
      </c>
      <c r="P725" s="135" t="s">
        <v>1955</v>
      </c>
      <c r="Q725" s="20">
        <v>0</v>
      </c>
      <c r="R725" s="20">
        <v>0</v>
      </c>
      <c r="S725" s="20">
        <v>0</v>
      </c>
      <c r="T725" s="19" t="s">
        <v>41</v>
      </c>
      <c r="U725" s="15" t="s">
        <v>2358</v>
      </c>
      <c r="V725" s="210" t="s">
        <v>1036</v>
      </c>
      <c r="W725" s="131" t="s">
        <v>1481</v>
      </c>
      <c r="X725" s="215" t="s">
        <v>78</v>
      </c>
    </row>
    <row r="726" spans="1:24" ht="90" hidden="1">
      <c r="A726" s="19" t="s">
        <v>1587</v>
      </c>
      <c r="B726" s="19" t="s">
        <v>1935</v>
      </c>
      <c r="C726" s="19" t="s">
        <v>1936</v>
      </c>
      <c r="D726" s="19" t="s">
        <v>1953</v>
      </c>
      <c r="E726" s="19">
        <v>15</v>
      </c>
      <c r="F726" s="19" t="s">
        <v>1954</v>
      </c>
      <c r="G726" s="19" t="s">
        <v>45</v>
      </c>
      <c r="H726" s="19" t="s">
        <v>36</v>
      </c>
      <c r="I726" s="19" t="s">
        <v>37</v>
      </c>
      <c r="J726" s="52">
        <v>16</v>
      </c>
      <c r="K726" s="115">
        <v>44075</v>
      </c>
      <c r="L726" s="11"/>
      <c r="M726" s="19">
        <v>14</v>
      </c>
      <c r="N726" s="37" t="s">
        <v>1230</v>
      </c>
      <c r="O726" s="37" t="s">
        <v>1230</v>
      </c>
      <c r="P726" s="37" t="s">
        <v>1955</v>
      </c>
      <c r="Q726" s="20">
        <v>0</v>
      </c>
      <c r="R726" s="20">
        <v>0</v>
      </c>
      <c r="S726" s="20">
        <v>0</v>
      </c>
      <c r="T726" s="19" t="s">
        <v>41</v>
      </c>
      <c r="U726" s="15" t="s">
        <v>2358</v>
      </c>
      <c r="V726" s="210" t="s">
        <v>1036</v>
      </c>
      <c r="W726" s="131" t="s">
        <v>1481</v>
      </c>
      <c r="X726" s="215" t="s">
        <v>78</v>
      </c>
    </row>
    <row r="727" spans="1:24" ht="114" hidden="1">
      <c r="A727" s="19" t="s">
        <v>1587</v>
      </c>
      <c r="B727" s="19" t="s">
        <v>1588</v>
      </c>
      <c r="C727" s="19" t="s">
        <v>1588</v>
      </c>
      <c r="D727" s="19" t="s">
        <v>1619</v>
      </c>
      <c r="E727" s="19">
        <v>15</v>
      </c>
      <c r="F727" s="8" t="s">
        <v>1628</v>
      </c>
      <c r="G727" s="8" t="s">
        <v>45</v>
      </c>
      <c r="H727" s="19" t="s">
        <v>36</v>
      </c>
      <c r="I727" s="19" t="s">
        <v>37</v>
      </c>
      <c r="J727" s="52">
        <v>30</v>
      </c>
      <c r="K727" s="8">
        <v>2020</v>
      </c>
      <c r="L727" s="11"/>
      <c r="M727" s="8">
        <v>15</v>
      </c>
      <c r="N727" s="12" t="s">
        <v>1230</v>
      </c>
      <c r="O727" s="12" t="s">
        <v>1230</v>
      </c>
      <c r="P727" s="8" t="s">
        <v>1592</v>
      </c>
      <c r="Q727" s="14">
        <v>0</v>
      </c>
      <c r="R727" s="14">
        <v>0</v>
      </c>
      <c r="S727" s="14">
        <v>0</v>
      </c>
      <c r="T727" s="19" t="s">
        <v>41</v>
      </c>
      <c r="U727" s="15" t="s">
        <v>2353</v>
      </c>
      <c r="V727" s="131" t="s">
        <v>176</v>
      </c>
      <c r="W727" s="131" t="s">
        <v>190</v>
      </c>
      <c r="X727" s="219" t="s">
        <v>50</v>
      </c>
    </row>
    <row r="728" spans="1:24" ht="99.75" hidden="1">
      <c r="A728" s="19" t="s">
        <v>1587</v>
      </c>
      <c r="B728" s="19" t="s">
        <v>1680</v>
      </c>
      <c r="C728" s="19" t="s">
        <v>1680</v>
      </c>
      <c r="D728" s="19" t="s">
        <v>1719</v>
      </c>
      <c r="E728" s="19">
        <v>15</v>
      </c>
      <c r="F728" s="19" t="s">
        <v>1720</v>
      </c>
      <c r="G728" s="19" t="s">
        <v>45</v>
      </c>
      <c r="H728" s="19" t="s">
        <v>1074</v>
      </c>
      <c r="I728" s="19" t="s">
        <v>37</v>
      </c>
      <c r="J728" s="52">
        <v>16</v>
      </c>
      <c r="K728" s="12" t="s">
        <v>403</v>
      </c>
      <c r="L728" s="11"/>
      <c r="M728" s="19">
        <v>1</v>
      </c>
      <c r="N728" s="19">
        <v>1492970</v>
      </c>
      <c r="O728" s="37" t="s">
        <v>1686</v>
      </c>
      <c r="P728" s="54" t="s">
        <v>162</v>
      </c>
      <c r="Q728" s="20">
        <v>0</v>
      </c>
      <c r="R728" s="20">
        <v>1500</v>
      </c>
      <c r="S728" s="20">
        <v>1500</v>
      </c>
      <c r="T728" s="19" t="s">
        <v>41</v>
      </c>
      <c r="U728" s="15" t="s">
        <v>2359</v>
      </c>
      <c r="V728" s="131" t="s">
        <v>184</v>
      </c>
      <c r="W728" s="131" t="s">
        <v>1694</v>
      </c>
      <c r="X728" s="215" t="s">
        <v>58</v>
      </c>
    </row>
    <row r="729" spans="1:24" ht="99.75" hidden="1">
      <c r="A729" s="19" t="s">
        <v>1587</v>
      </c>
      <c r="B729" s="19" t="s">
        <v>1680</v>
      </c>
      <c r="C729" s="19" t="s">
        <v>1680</v>
      </c>
      <c r="D729" s="19" t="s">
        <v>1719</v>
      </c>
      <c r="E729" s="19">
        <v>15</v>
      </c>
      <c r="F729" s="19" t="s">
        <v>1720</v>
      </c>
      <c r="G729" s="19" t="s">
        <v>45</v>
      </c>
      <c r="H729" s="19" t="s">
        <v>1074</v>
      </c>
      <c r="I729" s="19" t="s">
        <v>37</v>
      </c>
      <c r="J729" s="52">
        <v>16</v>
      </c>
      <c r="K729" s="12" t="s">
        <v>403</v>
      </c>
      <c r="L729" s="11"/>
      <c r="M729" s="19">
        <v>1</v>
      </c>
      <c r="N729" s="19">
        <v>1445351</v>
      </c>
      <c r="O729" s="37" t="s">
        <v>1685</v>
      </c>
      <c r="P729" s="54" t="s">
        <v>162</v>
      </c>
      <c r="Q729" s="20">
        <v>0</v>
      </c>
      <c r="R729" s="20">
        <v>1500</v>
      </c>
      <c r="S729" s="20">
        <v>1500</v>
      </c>
      <c r="T729" s="19" t="s">
        <v>41</v>
      </c>
      <c r="U729" s="15" t="s">
        <v>2359</v>
      </c>
      <c r="V729" s="131" t="s">
        <v>184</v>
      </c>
      <c r="W729" s="131" t="s">
        <v>1694</v>
      </c>
      <c r="X729" s="215" t="s">
        <v>58</v>
      </c>
    </row>
    <row r="730" spans="1:24" ht="99.75" hidden="1">
      <c r="A730" s="19" t="s">
        <v>1587</v>
      </c>
      <c r="B730" s="19" t="s">
        <v>1680</v>
      </c>
      <c r="C730" s="19" t="s">
        <v>1680</v>
      </c>
      <c r="D730" s="19" t="s">
        <v>1719</v>
      </c>
      <c r="E730" s="19">
        <v>15</v>
      </c>
      <c r="F730" s="19" t="s">
        <v>1720</v>
      </c>
      <c r="G730" s="19" t="s">
        <v>45</v>
      </c>
      <c r="H730" s="19" t="s">
        <v>1074</v>
      </c>
      <c r="I730" s="19" t="s">
        <v>37</v>
      </c>
      <c r="J730" s="52">
        <v>16</v>
      </c>
      <c r="K730" s="12" t="s">
        <v>403</v>
      </c>
      <c r="L730" s="11"/>
      <c r="M730" s="19">
        <v>1</v>
      </c>
      <c r="N730" s="19">
        <v>2112196</v>
      </c>
      <c r="O730" s="37" t="s">
        <v>1716</v>
      </c>
      <c r="P730" s="19" t="s">
        <v>40</v>
      </c>
      <c r="Q730" s="20">
        <v>0</v>
      </c>
      <c r="R730" s="20">
        <v>1500</v>
      </c>
      <c r="S730" s="20">
        <v>1500</v>
      </c>
      <c r="T730" s="19" t="s">
        <v>41</v>
      </c>
      <c r="U730" s="15" t="s">
        <v>2359</v>
      </c>
      <c r="V730" s="131" t="s">
        <v>184</v>
      </c>
      <c r="W730" s="131" t="s">
        <v>1694</v>
      </c>
      <c r="X730" s="215" t="s">
        <v>58</v>
      </c>
    </row>
    <row r="731" spans="1:24" ht="99.75" hidden="1">
      <c r="A731" s="19" t="s">
        <v>1587</v>
      </c>
      <c r="B731" s="19" t="s">
        <v>1680</v>
      </c>
      <c r="C731" s="19" t="s">
        <v>1680</v>
      </c>
      <c r="D731" s="19" t="s">
        <v>1719</v>
      </c>
      <c r="E731" s="19">
        <v>15</v>
      </c>
      <c r="F731" s="19" t="s">
        <v>1720</v>
      </c>
      <c r="G731" s="19" t="s">
        <v>45</v>
      </c>
      <c r="H731" s="19" t="s">
        <v>1074</v>
      </c>
      <c r="I731" s="19" t="s">
        <v>37</v>
      </c>
      <c r="J731" s="52">
        <v>16</v>
      </c>
      <c r="K731" s="12" t="s">
        <v>403</v>
      </c>
      <c r="L731" s="11"/>
      <c r="M731" s="19">
        <v>1</v>
      </c>
      <c r="N731" s="19">
        <v>1568085</v>
      </c>
      <c r="O731" s="37" t="s">
        <v>1721</v>
      </c>
      <c r="P731" s="54" t="s">
        <v>162</v>
      </c>
      <c r="Q731" s="20">
        <v>0</v>
      </c>
      <c r="R731" s="20">
        <v>1500</v>
      </c>
      <c r="S731" s="20">
        <v>1500</v>
      </c>
      <c r="T731" s="19" t="s">
        <v>41</v>
      </c>
      <c r="U731" s="15" t="s">
        <v>2359</v>
      </c>
      <c r="V731" s="131" t="s">
        <v>184</v>
      </c>
      <c r="W731" s="131" t="s">
        <v>1694</v>
      </c>
      <c r="X731" s="215" t="s">
        <v>58</v>
      </c>
    </row>
    <row r="732" spans="1:24" ht="132.75" hidden="1">
      <c r="A732" s="19" t="s">
        <v>1587</v>
      </c>
      <c r="B732" s="19" t="s">
        <v>1680</v>
      </c>
      <c r="C732" s="19" t="s">
        <v>1681</v>
      </c>
      <c r="D732" s="19" t="s">
        <v>1691</v>
      </c>
      <c r="E732" s="19">
        <v>15</v>
      </c>
      <c r="F732" s="37" t="s">
        <v>1692</v>
      </c>
      <c r="G732" s="19" t="s">
        <v>45</v>
      </c>
      <c r="H732" s="19" t="s">
        <v>36</v>
      </c>
      <c r="I732" s="19" t="s">
        <v>37</v>
      </c>
      <c r="J732" s="52">
        <v>30</v>
      </c>
      <c r="K732" s="8" t="s">
        <v>1693</v>
      </c>
      <c r="L732" s="11"/>
      <c r="M732" s="137">
        <v>15</v>
      </c>
      <c r="N732" s="37" t="s">
        <v>1230</v>
      </c>
      <c r="O732" s="37" t="s">
        <v>1230</v>
      </c>
      <c r="P732" s="54" t="s">
        <v>162</v>
      </c>
      <c r="Q732" s="138">
        <v>850</v>
      </c>
      <c r="R732" s="139">
        <v>0</v>
      </c>
      <c r="S732" s="138">
        <v>12750</v>
      </c>
      <c r="T732" s="19" t="s">
        <v>41</v>
      </c>
      <c r="U732" s="19" t="s">
        <v>2360</v>
      </c>
      <c r="V732" s="131" t="s">
        <v>184</v>
      </c>
      <c r="W732" s="131" t="s">
        <v>1694</v>
      </c>
      <c r="X732" s="215" t="s">
        <v>78</v>
      </c>
    </row>
    <row r="733" spans="1:24" ht="71.25" hidden="1">
      <c r="A733" s="19" t="s">
        <v>1587</v>
      </c>
      <c r="B733" s="19" t="s">
        <v>1935</v>
      </c>
      <c r="C733" s="19" t="s">
        <v>2001</v>
      </c>
      <c r="D733" s="19" t="s">
        <v>1956</v>
      </c>
      <c r="E733" s="140">
        <v>20</v>
      </c>
      <c r="F733" s="19" t="s">
        <v>1957</v>
      </c>
      <c r="G733" s="19" t="s">
        <v>45</v>
      </c>
      <c r="H733" s="19" t="s">
        <v>36</v>
      </c>
      <c r="I733" s="19" t="s">
        <v>37</v>
      </c>
      <c r="J733" s="52">
        <v>40</v>
      </c>
      <c r="K733" s="8" t="s">
        <v>1230</v>
      </c>
      <c r="L733" s="11"/>
      <c r="M733" s="19">
        <v>5</v>
      </c>
      <c r="N733" s="37" t="s">
        <v>1230</v>
      </c>
      <c r="O733" s="37" t="s">
        <v>1230</v>
      </c>
      <c r="P733" s="19" t="s">
        <v>268</v>
      </c>
      <c r="Q733" s="20">
        <v>0</v>
      </c>
      <c r="R733" s="20">
        <v>0</v>
      </c>
      <c r="S733" s="20">
        <v>0</v>
      </c>
      <c r="T733" s="19" t="s">
        <v>41</v>
      </c>
      <c r="U733" s="15" t="s">
        <v>2347</v>
      </c>
      <c r="V733" s="131" t="s">
        <v>201</v>
      </c>
      <c r="W733" s="131" t="s">
        <v>202</v>
      </c>
      <c r="X733" s="219" t="s">
        <v>50</v>
      </c>
    </row>
    <row r="734" spans="1:24" ht="128.25" hidden="1">
      <c r="A734" s="19" t="s">
        <v>1587</v>
      </c>
      <c r="B734" s="19" t="s">
        <v>1935</v>
      </c>
      <c r="C734" s="19" t="s">
        <v>2001</v>
      </c>
      <c r="D734" s="19" t="s">
        <v>1958</v>
      </c>
      <c r="E734" s="140">
        <v>15</v>
      </c>
      <c r="F734" s="19" t="s">
        <v>1957</v>
      </c>
      <c r="G734" s="19" t="s">
        <v>45</v>
      </c>
      <c r="H734" s="19" t="s">
        <v>36</v>
      </c>
      <c r="I734" s="19" t="s">
        <v>37</v>
      </c>
      <c r="J734" s="52">
        <v>40</v>
      </c>
      <c r="K734" s="8" t="s">
        <v>1230</v>
      </c>
      <c r="L734" s="11"/>
      <c r="M734" s="19">
        <v>5</v>
      </c>
      <c r="N734" s="37" t="s">
        <v>1230</v>
      </c>
      <c r="O734" s="37" t="s">
        <v>1230</v>
      </c>
      <c r="P734" s="54" t="s">
        <v>162</v>
      </c>
      <c r="Q734" s="20">
        <v>0</v>
      </c>
      <c r="R734" s="20">
        <v>0</v>
      </c>
      <c r="S734" s="20">
        <v>0</v>
      </c>
      <c r="T734" s="19" t="s">
        <v>41</v>
      </c>
      <c r="U734" s="15" t="s">
        <v>2347</v>
      </c>
      <c r="V734" s="131" t="s">
        <v>201</v>
      </c>
      <c r="W734" s="131" t="s">
        <v>202</v>
      </c>
      <c r="X734" s="219" t="s">
        <v>50</v>
      </c>
    </row>
    <row r="735" spans="1:24" ht="71.25" hidden="1">
      <c r="A735" s="19" t="s">
        <v>1587</v>
      </c>
      <c r="B735" s="19" t="s">
        <v>1935</v>
      </c>
      <c r="C735" s="19" t="s">
        <v>1936</v>
      </c>
      <c r="D735" s="19" t="s">
        <v>1956</v>
      </c>
      <c r="E735" s="19">
        <v>20</v>
      </c>
      <c r="F735" s="19" t="s">
        <v>1957</v>
      </c>
      <c r="G735" s="19" t="s">
        <v>45</v>
      </c>
      <c r="H735" s="19" t="s">
        <v>36</v>
      </c>
      <c r="I735" s="19" t="s">
        <v>37</v>
      </c>
      <c r="J735" s="52">
        <v>40</v>
      </c>
      <c r="K735" s="8" t="s">
        <v>1230</v>
      </c>
      <c r="L735" s="11"/>
      <c r="M735" s="19">
        <v>1</v>
      </c>
      <c r="N735" s="37" t="s">
        <v>1230</v>
      </c>
      <c r="O735" s="37" t="s">
        <v>1230</v>
      </c>
      <c r="P735" s="19" t="s">
        <v>268</v>
      </c>
      <c r="Q735" s="20">
        <v>0</v>
      </c>
      <c r="R735" s="20">
        <v>0</v>
      </c>
      <c r="S735" s="20">
        <v>0</v>
      </c>
      <c r="T735" s="19" t="s">
        <v>41</v>
      </c>
      <c r="U735" s="15" t="s">
        <v>2347</v>
      </c>
      <c r="V735" s="131" t="s">
        <v>201</v>
      </c>
      <c r="W735" s="131" t="s">
        <v>202</v>
      </c>
      <c r="X735" s="219" t="s">
        <v>50</v>
      </c>
    </row>
    <row r="736" spans="1:24" ht="128.25" hidden="1">
      <c r="A736" s="19" t="s">
        <v>1587</v>
      </c>
      <c r="B736" s="19" t="s">
        <v>1935</v>
      </c>
      <c r="C736" s="19" t="s">
        <v>1936</v>
      </c>
      <c r="D736" s="19" t="s">
        <v>1958</v>
      </c>
      <c r="E736" s="19">
        <v>15</v>
      </c>
      <c r="F736" s="19" t="s">
        <v>1957</v>
      </c>
      <c r="G736" s="19" t="s">
        <v>45</v>
      </c>
      <c r="H736" s="19" t="s">
        <v>36</v>
      </c>
      <c r="I736" s="19" t="s">
        <v>37</v>
      </c>
      <c r="J736" s="52">
        <v>40</v>
      </c>
      <c r="K736" s="8" t="s">
        <v>1230</v>
      </c>
      <c r="L736" s="11"/>
      <c r="M736" s="19">
        <v>8</v>
      </c>
      <c r="N736" s="37" t="s">
        <v>1230</v>
      </c>
      <c r="O736" s="37" t="s">
        <v>1230</v>
      </c>
      <c r="P736" s="54" t="s">
        <v>162</v>
      </c>
      <c r="Q736" s="20">
        <v>0</v>
      </c>
      <c r="R736" s="20">
        <v>0</v>
      </c>
      <c r="S736" s="20">
        <v>0</v>
      </c>
      <c r="T736" s="19" t="s">
        <v>41</v>
      </c>
      <c r="U736" s="15" t="s">
        <v>2347</v>
      </c>
      <c r="V736" s="131" t="s">
        <v>201</v>
      </c>
      <c r="W736" s="131" t="s">
        <v>202</v>
      </c>
      <c r="X736" s="219" t="s">
        <v>50</v>
      </c>
    </row>
    <row r="737" spans="1:24" ht="114" hidden="1">
      <c r="A737" s="19" t="s">
        <v>1587</v>
      </c>
      <c r="B737" s="19" t="s">
        <v>1588</v>
      </c>
      <c r="C737" s="19" t="s">
        <v>1588</v>
      </c>
      <c r="D737" s="19" t="s">
        <v>1619</v>
      </c>
      <c r="E737" s="19">
        <v>15</v>
      </c>
      <c r="F737" s="8" t="s">
        <v>1629</v>
      </c>
      <c r="G737" s="8" t="s">
        <v>45</v>
      </c>
      <c r="H737" s="19" t="s">
        <v>36</v>
      </c>
      <c r="I737" s="19" t="s">
        <v>37</v>
      </c>
      <c r="J737" s="52">
        <v>40</v>
      </c>
      <c r="K737" s="8">
        <v>2020</v>
      </c>
      <c r="L737" s="11"/>
      <c r="M737" s="8">
        <v>15</v>
      </c>
      <c r="N737" s="12" t="s">
        <v>1230</v>
      </c>
      <c r="O737" s="12" t="s">
        <v>1230</v>
      </c>
      <c r="P737" s="8" t="s">
        <v>1592</v>
      </c>
      <c r="Q737" s="14">
        <v>0</v>
      </c>
      <c r="R737" s="14">
        <v>0</v>
      </c>
      <c r="S737" s="14">
        <v>0</v>
      </c>
      <c r="T737" s="19" t="s">
        <v>41</v>
      </c>
      <c r="U737" s="15" t="s">
        <v>2361</v>
      </c>
      <c r="V737" s="131" t="s">
        <v>201</v>
      </c>
      <c r="W737" s="131" t="s">
        <v>202</v>
      </c>
      <c r="X737" s="219" t="s">
        <v>50</v>
      </c>
    </row>
    <row r="738" spans="1:24" ht="114" hidden="1">
      <c r="A738" s="19" t="s">
        <v>1587</v>
      </c>
      <c r="B738" s="19" t="s">
        <v>1588</v>
      </c>
      <c r="C738" s="19" t="s">
        <v>1644</v>
      </c>
      <c r="D738" s="19" t="s">
        <v>1647</v>
      </c>
      <c r="E738" s="19">
        <v>20</v>
      </c>
      <c r="F738" s="19" t="s">
        <v>1648</v>
      </c>
      <c r="G738" s="19" t="s">
        <v>45</v>
      </c>
      <c r="H738" s="19" t="s">
        <v>36</v>
      </c>
      <c r="I738" s="19" t="s">
        <v>37</v>
      </c>
      <c r="J738" s="52">
        <v>40</v>
      </c>
      <c r="K738" s="8">
        <v>2020</v>
      </c>
      <c r="L738" s="11"/>
      <c r="M738" s="8">
        <v>25</v>
      </c>
      <c r="N738" s="12" t="s">
        <v>1230</v>
      </c>
      <c r="O738" s="12" t="s">
        <v>1230</v>
      </c>
      <c r="P738" s="8" t="s">
        <v>1592</v>
      </c>
      <c r="Q738" s="14">
        <v>0</v>
      </c>
      <c r="R738" s="14">
        <v>0</v>
      </c>
      <c r="S738" s="14">
        <v>0</v>
      </c>
      <c r="T738" s="19" t="s">
        <v>41</v>
      </c>
      <c r="U738" s="15" t="s">
        <v>2361</v>
      </c>
      <c r="V738" s="131" t="s">
        <v>201</v>
      </c>
      <c r="W738" s="131" t="s">
        <v>202</v>
      </c>
      <c r="X738" s="219" t="s">
        <v>50</v>
      </c>
    </row>
    <row r="739" spans="1:24" ht="185.25" hidden="1">
      <c r="A739" s="19" t="s">
        <v>1587</v>
      </c>
      <c r="B739" s="19" t="s">
        <v>1935</v>
      </c>
      <c r="C739" s="19" t="s">
        <v>2001</v>
      </c>
      <c r="D739" s="54" t="s">
        <v>2004</v>
      </c>
      <c r="E739" s="19">
        <v>15</v>
      </c>
      <c r="F739" s="19" t="s">
        <v>1959</v>
      </c>
      <c r="G739" s="19" t="s">
        <v>45</v>
      </c>
      <c r="H739" s="19" t="s">
        <v>331</v>
      </c>
      <c r="I739" s="37" t="s">
        <v>37</v>
      </c>
      <c r="J739" s="52">
        <v>8</v>
      </c>
      <c r="K739" s="12" t="s">
        <v>1230</v>
      </c>
      <c r="L739" s="11"/>
      <c r="M739" s="19">
        <v>14</v>
      </c>
      <c r="N739" s="37" t="s">
        <v>1230</v>
      </c>
      <c r="O739" s="37" t="s">
        <v>1230</v>
      </c>
      <c r="P739" s="37" t="s">
        <v>1955</v>
      </c>
      <c r="Q739" s="20">
        <v>0</v>
      </c>
      <c r="R739" s="20">
        <v>0</v>
      </c>
      <c r="S739" s="20">
        <v>0</v>
      </c>
      <c r="T739" s="19" t="s">
        <v>41</v>
      </c>
      <c r="U739" s="15" t="s">
        <v>2362</v>
      </c>
      <c r="V739" s="131" t="s">
        <v>866</v>
      </c>
      <c r="W739" s="216" t="s">
        <v>1014</v>
      </c>
      <c r="X739" s="215" t="s">
        <v>78</v>
      </c>
    </row>
    <row r="740" spans="1:24" ht="142.5" hidden="1">
      <c r="A740" s="19" t="s">
        <v>1587</v>
      </c>
      <c r="B740" s="19" t="s">
        <v>1935</v>
      </c>
      <c r="C740" s="114" t="s">
        <v>1936</v>
      </c>
      <c r="D740" s="19" t="s">
        <v>1944</v>
      </c>
      <c r="E740" s="19">
        <v>15</v>
      </c>
      <c r="F740" s="19" t="s">
        <v>1959</v>
      </c>
      <c r="G740" s="19" t="s">
        <v>45</v>
      </c>
      <c r="H740" s="19" t="s">
        <v>331</v>
      </c>
      <c r="I740" s="37" t="s">
        <v>37</v>
      </c>
      <c r="J740" s="52">
        <v>8</v>
      </c>
      <c r="K740" s="12" t="s">
        <v>1230</v>
      </c>
      <c r="L740" s="11"/>
      <c r="M740" s="19">
        <v>14</v>
      </c>
      <c r="N740" s="37" t="s">
        <v>1230</v>
      </c>
      <c r="O740" s="37" t="s">
        <v>1230</v>
      </c>
      <c r="P740" s="37" t="s">
        <v>1955</v>
      </c>
      <c r="Q740" s="20">
        <v>0</v>
      </c>
      <c r="R740" s="20">
        <v>0</v>
      </c>
      <c r="S740" s="20">
        <v>0</v>
      </c>
      <c r="T740" s="19" t="s">
        <v>41</v>
      </c>
      <c r="U740" s="15" t="s">
        <v>2363</v>
      </c>
      <c r="V740" s="131" t="s">
        <v>866</v>
      </c>
      <c r="W740" s="216" t="s">
        <v>1014</v>
      </c>
      <c r="X740" s="215" t="s">
        <v>78</v>
      </c>
    </row>
    <row r="741" spans="1:24" ht="185.25" hidden="1">
      <c r="A741" s="19" t="s">
        <v>1587</v>
      </c>
      <c r="B741" s="19" t="s">
        <v>1935</v>
      </c>
      <c r="C741" s="19" t="s">
        <v>2036</v>
      </c>
      <c r="D741" s="19" t="s">
        <v>2019</v>
      </c>
      <c r="E741" s="19">
        <v>15</v>
      </c>
      <c r="F741" s="19" t="s">
        <v>2037</v>
      </c>
      <c r="G741" s="19" t="s">
        <v>45</v>
      </c>
      <c r="H741" s="19" t="s">
        <v>36</v>
      </c>
      <c r="I741" s="37" t="s">
        <v>37</v>
      </c>
      <c r="J741" s="52">
        <v>16</v>
      </c>
      <c r="K741" s="12" t="s">
        <v>1230</v>
      </c>
      <c r="L741" s="11"/>
      <c r="M741" s="19">
        <v>14</v>
      </c>
      <c r="N741" s="37" t="s">
        <v>1230</v>
      </c>
      <c r="O741" s="37" t="s">
        <v>1230</v>
      </c>
      <c r="P741" s="37" t="s">
        <v>2038</v>
      </c>
      <c r="Q741" s="20">
        <v>0</v>
      </c>
      <c r="R741" s="20">
        <v>0</v>
      </c>
      <c r="S741" s="20">
        <v>0</v>
      </c>
      <c r="T741" s="19" t="s">
        <v>41</v>
      </c>
      <c r="U741" s="15" t="s">
        <v>2358</v>
      </c>
      <c r="V741" s="131" t="s">
        <v>866</v>
      </c>
      <c r="W741" s="216" t="s">
        <v>1014</v>
      </c>
      <c r="X741" s="215" t="s">
        <v>78</v>
      </c>
    </row>
    <row r="742" spans="1:24" ht="135" hidden="1">
      <c r="A742" s="19" t="s">
        <v>1587</v>
      </c>
      <c r="B742" s="19" t="s">
        <v>1588</v>
      </c>
      <c r="C742" s="19" t="s">
        <v>1588</v>
      </c>
      <c r="D742" s="19" t="s">
        <v>1624</v>
      </c>
      <c r="E742" s="19">
        <v>15</v>
      </c>
      <c r="F742" s="19" t="s">
        <v>1630</v>
      </c>
      <c r="G742" s="19" t="s">
        <v>45</v>
      </c>
      <c r="H742" s="19" t="s">
        <v>36</v>
      </c>
      <c r="I742" s="19" t="s">
        <v>37</v>
      </c>
      <c r="J742" s="52">
        <v>40</v>
      </c>
      <c r="K742" s="8">
        <v>2020</v>
      </c>
      <c r="L742" s="11"/>
      <c r="M742" s="8">
        <v>25</v>
      </c>
      <c r="N742" s="12" t="s">
        <v>1230</v>
      </c>
      <c r="O742" s="12" t="s">
        <v>1230</v>
      </c>
      <c r="P742" s="8" t="s">
        <v>1592</v>
      </c>
      <c r="Q742" s="14">
        <v>0</v>
      </c>
      <c r="R742" s="14">
        <v>0</v>
      </c>
      <c r="S742" s="14">
        <v>0</v>
      </c>
      <c r="T742" s="19" t="s">
        <v>41</v>
      </c>
      <c r="U742" s="15" t="s">
        <v>2364</v>
      </c>
      <c r="V742" s="216" t="s">
        <v>218</v>
      </c>
      <c r="W742" s="131" t="s">
        <v>377</v>
      </c>
      <c r="X742" s="215" t="s">
        <v>78</v>
      </c>
    </row>
    <row r="743" spans="1:24" ht="135" hidden="1">
      <c r="A743" s="19" t="s">
        <v>1587</v>
      </c>
      <c r="B743" s="19" t="s">
        <v>1588</v>
      </c>
      <c r="C743" s="19" t="s">
        <v>1588</v>
      </c>
      <c r="D743" s="19" t="s">
        <v>1619</v>
      </c>
      <c r="E743" s="19">
        <v>15</v>
      </c>
      <c r="F743" s="8" t="s">
        <v>1630</v>
      </c>
      <c r="G743" s="8" t="s">
        <v>45</v>
      </c>
      <c r="H743" s="19" t="s">
        <v>36</v>
      </c>
      <c r="I743" s="19" t="s">
        <v>37</v>
      </c>
      <c r="J743" s="52">
        <v>40</v>
      </c>
      <c r="K743" s="8">
        <v>2020</v>
      </c>
      <c r="L743" s="11"/>
      <c r="M743" s="8">
        <v>25</v>
      </c>
      <c r="N743" s="12" t="s">
        <v>1230</v>
      </c>
      <c r="O743" s="12" t="s">
        <v>1230</v>
      </c>
      <c r="P743" s="8" t="s">
        <v>1592</v>
      </c>
      <c r="Q743" s="14">
        <v>0</v>
      </c>
      <c r="R743" s="14">
        <v>0</v>
      </c>
      <c r="S743" s="14">
        <v>0</v>
      </c>
      <c r="T743" s="19" t="s">
        <v>41</v>
      </c>
      <c r="U743" s="15" t="s">
        <v>2364</v>
      </c>
      <c r="V743" s="216" t="s">
        <v>218</v>
      </c>
      <c r="W743" s="131" t="s">
        <v>377</v>
      </c>
      <c r="X743" s="215" t="s">
        <v>78</v>
      </c>
    </row>
    <row r="744" spans="1:24" ht="142.5" hidden="1">
      <c r="A744" s="19" t="s">
        <v>1587</v>
      </c>
      <c r="B744" s="19" t="s">
        <v>1588</v>
      </c>
      <c r="C744" s="19" t="s">
        <v>1658</v>
      </c>
      <c r="D744" s="19" t="s">
        <v>1659</v>
      </c>
      <c r="E744" s="19">
        <v>15</v>
      </c>
      <c r="F744" s="8" t="s">
        <v>1662</v>
      </c>
      <c r="G744" s="8" t="s">
        <v>45</v>
      </c>
      <c r="H744" s="19" t="s">
        <v>36</v>
      </c>
      <c r="I744" s="19" t="s">
        <v>37</v>
      </c>
      <c r="J744" s="52">
        <v>30</v>
      </c>
      <c r="K744" s="8">
        <v>2020</v>
      </c>
      <c r="L744" s="11"/>
      <c r="M744" s="8">
        <v>30</v>
      </c>
      <c r="N744" s="12" t="s">
        <v>1230</v>
      </c>
      <c r="O744" s="12" t="s">
        <v>1230</v>
      </c>
      <c r="P744" s="8" t="s">
        <v>1592</v>
      </c>
      <c r="Q744" s="14">
        <v>0</v>
      </c>
      <c r="R744" s="14">
        <v>0</v>
      </c>
      <c r="S744" s="14">
        <v>0</v>
      </c>
      <c r="T744" s="19" t="s">
        <v>41</v>
      </c>
      <c r="U744" s="15" t="s">
        <v>2364</v>
      </c>
      <c r="V744" s="216" t="s">
        <v>218</v>
      </c>
      <c r="W744" s="131" t="s">
        <v>377</v>
      </c>
      <c r="X744" s="215" t="s">
        <v>78</v>
      </c>
    </row>
    <row r="745" spans="1:24" ht="165" hidden="1">
      <c r="A745" s="19" t="s">
        <v>1587</v>
      </c>
      <c r="B745" s="19" t="s">
        <v>1588</v>
      </c>
      <c r="C745" s="19" t="s">
        <v>1588</v>
      </c>
      <c r="D745" s="19" t="s">
        <v>1618</v>
      </c>
      <c r="E745" s="19">
        <v>15</v>
      </c>
      <c r="F745" s="19" t="s">
        <v>1631</v>
      </c>
      <c r="G745" s="19" t="s">
        <v>45</v>
      </c>
      <c r="H745" s="19" t="s">
        <v>36</v>
      </c>
      <c r="I745" s="19" t="s">
        <v>37</v>
      </c>
      <c r="J745" s="52">
        <v>40</v>
      </c>
      <c r="K745" s="8">
        <v>2020</v>
      </c>
      <c r="L745" s="11"/>
      <c r="M745" s="8">
        <v>5</v>
      </c>
      <c r="N745" s="12" t="s">
        <v>1230</v>
      </c>
      <c r="O745" s="12" t="s">
        <v>1230</v>
      </c>
      <c r="P745" s="8" t="s">
        <v>1592</v>
      </c>
      <c r="Q745" s="14">
        <v>0</v>
      </c>
      <c r="R745" s="14">
        <v>0</v>
      </c>
      <c r="S745" s="14">
        <v>0</v>
      </c>
      <c r="T745" s="19" t="s">
        <v>41</v>
      </c>
      <c r="U745" s="15" t="s">
        <v>2365</v>
      </c>
      <c r="V745" s="216" t="s">
        <v>218</v>
      </c>
      <c r="W745" s="131" t="s">
        <v>377</v>
      </c>
      <c r="X745" s="215" t="s">
        <v>78</v>
      </c>
    </row>
    <row r="746" spans="1:24" ht="142.5" hidden="1">
      <c r="A746" s="19" t="s">
        <v>1587</v>
      </c>
      <c r="B746" s="19" t="s">
        <v>1588</v>
      </c>
      <c r="C746" s="19" t="s">
        <v>1658</v>
      </c>
      <c r="D746" s="19" t="s">
        <v>1659</v>
      </c>
      <c r="E746" s="19">
        <v>15</v>
      </c>
      <c r="F746" s="19" t="s">
        <v>1663</v>
      </c>
      <c r="G746" s="19" t="s">
        <v>45</v>
      </c>
      <c r="H746" s="19" t="s">
        <v>36</v>
      </c>
      <c r="I746" s="19" t="s">
        <v>37</v>
      </c>
      <c r="J746" s="52">
        <v>40</v>
      </c>
      <c r="K746" s="8">
        <v>2020</v>
      </c>
      <c r="L746" s="11"/>
      <c r="M746" s="8">
        <v>15</v>
      </c>
      <c r="N746" s="12" t="s">
        <v>1230</v>
      </c>
      <c r="O746" s="12" t="s">
        <v>1230</v>
      </c>
      <c r="P746" s="8" t="s">
        <v>1592</v>
      </c>
      <c r="Q746" s="14">
        <v>0</v>
      </c>
      <c r="R746" s="14">
        <v>0</v>
      </c>
      <c r="S746" s="14">
        <v>0</v>
      </c>
      <c r="T746" s="19" t="s">
        <v>41</v>
      </c>
      <c r="U746" s="15" t="s">
        <v>2366</v>
      </c>
      <c r="V746" s="216" t="s">
        <v>184</v>
      </c>
      <c r="W746" s="131" t="s">
        <v>799</v>
      </c>
      <c r="X746" s="215" t="s">
        <v>78</v>
      </c>
    </row>
    <row r="747" spans="1:24" ht="142.5" hidden="1">
      <c r="A747" s="19" t="s">
        <v>1587</v>
      </c>
      <c r="B747" s="19" t="s">
        <v>1588</v>
      </c>
      <c r="C747" s="19" t="s">
        <v>1658</v>
      </c>
      <c r="D747" s="19" t="s">
        <v>1659</v>
      </c>
      <c r="E747" s="19">
        <v>15</v>
      </c>
      <c r="F747" s="19" t="s">
        <v>1664</v>
      </c>
      <c r="G747" s="19" t="s">
        <v>45</v>
      </c>
      <c r="H747" s="19" t="s">
        <v>36</v>
      </c>
      <c r="I747" s="19" t="s">
        <v>37</v>
      </c>
      <c r="J747" s="52">
        <v>20</v>
      </c>
      <c r="K747" s="8">
        <v>2020</v>
      </c>
      <c r="L747" s="11"/>
      <c r="M747" s="8">
        <v>30</v>
      </c>
      <c r="N747" s="12" t="s">
        <v>1230</v>
      </c>
      <c r="O747" s="12" t="s">
        <v>1230</v>
      </c>
      <c r="P747" s="8" t="s">
        <v>1592</v>
      </c>
      <c r="Q747" s="14">
        <v>0</v>
      </c>
      <c r="R747" s="14">
        <v>0</v>
      </c>
      <c r="S747" s="14">
        <v>0</v>
      </c>
      <c r="T747" s="19" t="s">
        <v>41</v>
      </c>
      <c r="U747" s="15" t="s">
        <v>2366</v>
      </c>
      <c r="V747" s="216" t="s">
        <v>184</v>
      </c>
      <c r="W747" s="131" t="s">
        <v>799</v>
      </c>
      <c r="X747" s="215" t="s">
        <v>78</v>
      </c>
    </row>
    <row r="748" spans="1:24" ht="142.5" hidden="1">
      <c r="A748" s="19" t="s">
        <v>1587</v>
      </c>
      <c r="B748" s="19" t="s">
        <v>1935</v>
      </c>
      <c r="C748" s="19" t="s">
        <v>1936</v>
      </c>
      <c r="D748" s="19" t="s">
        <v>1940</v>
      </c>
      <c r="E748" s="19">
        <v>15</v>
      </c>
      <c r="F748" s="19" t="s">
        <v>1960</v>
      </c>
      <c r="G748" s="19" t="s">
        <v>45</v>
      </c>
      <c r="H748" s="19" t="s">
        <v>36</v>
      </c>
      <c r="I748" s="19" t="s">
        <v>37</v>
      </c>
      <c r="J748" s="52">
        <v>16</v>
      </c>
      <c r="K748" s="12" t="s">
        <v>1230</v>
      </c>
      <c r="L748" s="11"/>
      <c r="M748" s="19">
        <v>14</v>
      </c>
      <c r="N748" s="37" t="s">
        <v>1230</v>
      </c>
      <c r="O748" s="37" t="s">
        <v>1230</v>
      </c>
      <c r="P748" s="19" t="s">
        <v>1943</v>
      </c>
      <c r="Q748" s="20">
        <v>0</v>
      </c>
      <c r="R748" s="20">
        <v>0</v>
      </c>
      <c r="S748" s="20">
        <v>0</v>
      </c>
      <c r="T748" s="19" t="s">
        <v>41</v>
      </c>
      <c r="U748" s="15" t="s">
        <v>2358</v>
      </c>
      <c r="V748" s="210" t="s">
        <v>1036</v>
      </c>
      <c r="W748" s="131" t="s">
        <v>1961</v>
      </c>
      <c r="X748" s="215" t="s">
        <v>78</v>
      </c>
    </row>
    <row r="749" spans="1:24" ht="85.5" hidden="1">
      <c r="A749" s="19" t="s">
        <v>1587</v>
      </c>
      <c r="B749" s="19" t="s">
        <v>1935</v>
      </c>
      <c r="C749" s="19" t="s">
        <v>2001</v>
      </c>
      <c r="D749" s="19" t="s">
        <v>1978</v>
      </c>
      <c r="E749" s="19">
        <v>15</v>
      </c>
      <c r="F749" s="19" t="s">
        <v>2005</v>
      </c>
      <c r="G749" s="19" t="s">
        <v>45</v>
      </c>
      <c r="H749" s="19" t="s">
        <v>36</v>
      </c>
      <c r="I749" s="37" t="s">
        <v>37</v>
      </c>
      <c r="J749" s="52"/>
      <c r="K749" s="8" t="s">
        <v>1230</v>
      </c>
      <c r="L749" s="11"/>
      <c r="M749" s="19">
        <v>5</v>
      </c>
      <c r="N749" s="37" t="s">
        <v>1230</v>
      </c>
      <c r="O749" s="37" t="s">
        <v>1230</v>
      </c>
      <c r="P749" s="37" t="s">
        <v>1175</v>
      </c>
      <c r="Q749" s="60">
        <v>0</v>
      </c>
      <c r="R749" s="20">
        <v>0</v>
      </c>
      <c r="S749" s="60">
        <v>0</v>
      </c>
      <c r="T749" s="19" t="s">
        <v>41</v>
      </c>
      <c r="U749" s="15" t="s">
        <v>2347</v>
      </c>
      <c r="V749" s="131" t="s">
        <v>48</v>
      </c>
      <c r="W749" s="131" t="s">
        <v>49</v>
      </c>
      <c r="X749" s="219" t="s">
        <v>50</v>
      </c>
    </row>
    <row r="750" spans="1:24" ht="135" hidden="1">
      <c r="A750" s="19" t="s">
        <v>1587</v>
      </c>
      <c r="B750" s="19" t="s">
        <v>1832</v>
      </c>
      <c r="C750" s="19" t="s">
        <v>1832</v>
      </c>
      <c r="D750" s="37" t="s">
        <v>1847</v>
      </c>
      <c r="E750" s="37">
        <v>15</v>
      </c>
      <c r="F750" s="12" t="s">
        <v>1875</v>
      </c>
      <c r="G750" s="12" t="s">
        <v>45</v>
      </c>
      <c r="H750" s="37" t="s">
        <v>36</v>
      </c>
      <c r="I750" s="37" t="s">
        <v>37</v>
      </c>
      <c r="J750" s="52">
        <v>24</v>
      </c>
      <c r="K750" s="12" t="s">
        <v>1230</v>
      </c>
      <c r="L750" s="11"/>
      <c r="M750" s="37">
        <v>15</v>
      </c>
      <c r="N750" s="37" t="s">
        <v>1230</v>
      </c>
      <c r="O750" s="37" t="s">
        <v>1230</v>
      </c>
      <c r="P750" s="19" t="s">
        <v>247</v>
      </c>
      <c r="Q750" s="60">
        <v>0</v>
      </c>
      <c r="R750" s="20">
        <v>0</v>
      </c>
      <c r="S750" s="60">
        <v>0</v>
      </c>
      <c r="T750" s="19" t="s">
        <v>41</v>
      </c>
      <c r="U750" s="15" t="s">
        <v>2349</v>
      </c>
      <c r="V750" s="131" t="s">
        <v>184</v>
      </c>
      <c r="W750" s="131" t="s">
        <v>549</v>
      </c>
      <c r="X750" s="215" t="s">
        <v>58</v>
      </c>
    </row>
    <row r="751" spans="1:24" ht="142.5" hidden="1">
      <c r="A751" s="19" t="s">
        <v>1587</v>
      </c>
      <c r="B751" s="19" t="s">
        <v>1588</v>
      </c>
      <c r="C751" s="19" t="s">
        <v>1658</v>
      </c>
      <c r="D751" s="19" t="s">
        <v>1659</v>
      </c>
      <c r="E751" s="19">
        <v>15</v>
      </c>
      <c r="F751" s="19" t="s">
        <v>1665</v>
      </c>
      <c r="G751" s="19" t="s">
        <v>145</v>
      </c>
      <c r="H751" s="19" t="s">
        <v>36</v>
      </c>
      <c r="I751" s="19" t="s">
        <v>46</v>
      </c>
      <c r="J751" s="9">
        <v>390</v>
      </c>
      <c r="K751" s="141" t="s">
        <v>1666</v>
      </c>
      <c r="L751" s="141" t="s">
        <v>156</v>
      </c>
      <c r="M751" s="8">
        <v>1</v>
      </c>
      <c r="N751" s="8">
        <v>1491178</v>
      </c>
      <c r="O751" s="12" t="s">
        <v>1667</v>
      </c>
      <c r="P751" s="51" t="s">
        <v>162</v>
      </c>
      <c r="Q751" s="14">
        <v>0</v>
      </c>
      <c r="R751" s="14">
        <v>0</v>
      </c>
      <c r="S751" s="14">
        <v>0</v>
      </c>
      <c r="T751" s="19" t="s">
        <v>145</v>
      </c>
      <c r="V751" s="131" t="s">
        <v>201</v>
      </c>
      <c r="W751" s="131" t="s">
        <v>202</v>
      </c>
      <c r="X751" s="217"/>
    </row>
    <row r="752" spans="1:24" ht="142.5" hidden="1">
      <c r="A752" s="19" t="s">
        <v>1587</v>
      </c>
      <c r="B752" s="19" t="s">
        <v>1935</v>
      </c>
      <c r="C752" s="19" t="s">
        <v>2001</v>
      </c>
      <c r="D752" s="19" t="s">
        <v>2006</v>
      </c>
      <c r="E752" s="19">
        <v>15</v>
      </c>
      <c r="F752" s="19" t="s">
        <v>2007</v>
      </c>
      <c r="G752" s="19" t="s">
        <v>35</v>
      </c>
      <c r="H752" s="19" t="s">
        <v>310</v>
      </c>
      <c r="I752" s="37" t="s">
        <v>37</v>
      </c>
      <c r="J752" s="9">
        <v>30</v>
      </c>
      <c r="K752" s="12" t="s">
        <v>2008</v>
      </c>
      <c r="L752" s="11"/>
      <c r="M752" s="19">
        <v>1</v>
      </c>
      <c r="N752" s="37">
        <v>156811</v>
      </c>
      <c r="O752" s="37" t="s">
        <v>2009</v>
      </c>
      <c r="P752" s="54" t="s">
        <v>162</v>
      </c>
      <c r="Q752" s="20">
        <v>1980</v>
      </c>
      <c r="R752" s="20">
        <v>13000</v>
      </c>
      <c r="S752" s="20">
        <v>14980</v>
      </c>
      <c r="T752" s="19" t="s">
        <v>41</v>
      </c>
      <c r="U752" s="19"/>
      <c r="V752" s="216" t="s">
        <v>218</v>
      </c>
      <c r="W752" s="216" t="s">
        <v>219</v>
      </c>
      <c r="X752" s="217"/>
    </row>
    <row r="753" spans="1:24" ht="142.5" hidden="1">
      <c r="A753" s="19" t="s">
        <v>1587</v>
      </c>
      <c r="B753" s="19" t="s">
        <v>1935</v>
      </c>
      <c r="C753" s="19" t="s">
        <v>2001</v>
      </c>
      <c r="D753" s="19" t="s">
        <v>2006</v>
      </c>
      <c r="E753" s="19">
        <v>15</v>
      </c>
      <c r="F753" s="19" t="s">
        <v>1203</v>
      </c>
      <c r="G753" s="19" t="s">
        <v>35</v>
      </c>
      <c r="H753" s="19" t="s">
        <v>310</v>
      </c>
      <c r="I753" s="37" t="s">
        <v>37</v>
      </c>
      <c r="J753" s="9">
        <v>40</v>
      </c>
      <c r="K753" s="12" t="s">
        <v>2010</v>
      </c>
      <c r="L753" s="11"/>
      <c r="M753" s="19">
        <v>1</v>
      </c>
      <c r="N753" s="37">
        <v>156811</v>
      </c>
      <c r="O753" s="37" t="s">
        <v>2009</v>
      </c>
      <c r="P753" s="54" t="s">
        <v>162</v>
      </c>
      <c r="Q753" s="20">
        <v>980</v>
      </c>
      <c r="R753" s="20">
        <v>6000</v>
      </c>
      <c r="S753" s="20">
        <v>6980</v>
      </c>
      <c r="T753" s="19" t="s">
        <v>41</v>
      </c>
      <c r="U753" s="20" t="s">
        <v>2367</v>
      </c>
      <c r="V753" s="227" t="s">
        <v>218</v>
      </c>
      <c r="W753" s="216" t="s">
        <v>568</v>
      </c>
      <c r="X753" s="217"/>
    </row>
    <row r="754" spans="1:24" ht="171" hidden="1">
      <c r="A754" s="19" t="s">
        <v>1587</v>
      </c>
      <c r="B754" s="19" t="s">
        <v>1891</v>
      </c>
      <c r="C754" s="19" t="s">
        <v>1902</v>
      </c>
      <c r="D754" s="19" t="s">
        <v>1899</v>
      </c>
      <c r="E754" s="19">
        <v>20</v>
      </c>
      <c r="F754" s="19" t="s">
        <v>1903</v>
      </c>
      <c r="G754" s="19" t="s">
        <v>35</v>
      </c>
      <c r="H754" s="19" t="s">
        <v>310</v>
      </c>
      <c r="I754" s="19" t="s">
        <v>37</v>
      </c>
      <c r="J754" s="10">
        <v>30</v>
      </c>
      <c r="K754" s="19" t="s">
        <v>1904</v>
      </c>
      <c r="L754" s="11"/>
      <c r="M754" s="19">
        <v>1</v>
      </c>
      <c r="N754" s="19">
        <v>1712490</v>
      </c>
      <c r="O754" s="19" t="s">
        <v>1905</v>
      </c>
      <c r="P754" s="54" t="s">
        <v>162</v>
      </c>
      <c r="Q754" s="20">
        <v>4000</v>
      </c>
      <c r="R754" s="20">
        <v>15300</v>
      </c>
      <c r="S754" s="20">
        <v>19300</v>
      </c>
      <c r="T754" s="19" t="s">
        <v>41</v>
      </c>
      <c r="U754" s="19"/>
      <c r="V754" s="131" t="s">
        <v>866</v>
      </c>
      <c r="W754" s="216" t="s">
        <v>1014</v>
      </c>
      <c r="X754" s="217"/>
    </row>
    <row r="755" spans="1:24" ht="185.25" hidden="1">
      <c r="A755" s="19" t="s">
        <v>1587</v>
      </c>
      <c r="B755" s="19" t="s">
        <v>1891</v>
      </c>
      <c r="C755" s="19" t="s">
        <v>1892</v>
      </c>
      <c r="D755" s="19" t="s">
        <v>1893</v>
      </c>
      <c r="E755" s="19">
        <v>20</v>
      </c>
      <c r="F755" s="19" t="s">
        <v>1894</v>
      </c>
      <c r="G755" s="19" t="s">
        <v>35</v>
      </c>
      <c r="H755" s="19" t="s">
        <v>310</v>
      </c>
      <c r="I755" s="19" t="s">
        <v>37</v>
      </c>
      <c r="J755" s="10">
        <v>16</v>
      </c>
      <c r="K755" s="142" t="s">
        <v>1895</v>
      </c>
      <c r="L755" s="11"/>
      <c r="M755" s="19">
        <v>1</v>
      </c>
      <c r="N755" s="19">
        <v>1476493</v>
      </c>
      <c r="O755" s="19" t="s">
        <v>1896</v>
      </c>
      <c r="P755" s="54" t="s">
        <v>162</v>
      </c>
      <c r="Q755" s="20">
        <v>1000</v>
      </c>
      <c r="R755" s="20">
        <v>0</v>
      </c>
      <c r="S755" s="20">
        <v>1000</v>
      </c>
      <c r="T755" s="19" t="s">
        <v>41</v>
      </c>
      <c r="U755" s="19"/>
      <c r="V755" s="131" t="s">
        <v>866</v>
      </c>
      <c r="W755" s="216" t="s">
        <v>1014</v>
      </c>
      <c r="X755" s="217"/>
    </row>
    <row r="756" spans="1:24" ht="85.5" hidden="1">
      <c r="A756" s="8" t="s">
        <v>1587</v>
      </c>
      <c r="B756" s="8" t="s">
        <v>1588</v>
      </c>
      <c r="C756" s="8" t="s">
        <v>1589</v>
      </c>
      <c r="D756" s="8" t="s">
        <v>1590</v>
      </c>
      <c r="E756" s="8">
        <v>15</v>
      </c>
      <c r="F756" s="12" t="s">
        <v>394</v>
      </c>
      <c r="G756" s="8" t="s">
        <v>35</v>
      </c>
      <c r="H756" s="8" t="s">
        <v>310</v>
      </c>
      <c r="I756" s="8" t="s">
        <v>37</v>
      </c>
      <c r="J756" s="9">
        <v>40</v>
      </c>
      <c r="K756" s="141">
        <v>44105</v>
      </c>
      <c r="L756" s="11"/>
      <c r="M756" s="8">
        <v>2</v>
      </c>
      <c r="N756" s="12" t="s">
        <v>1230</v>
      </c>
      <c r="O756" s="12" t="s">
        <v>1230</v>
      </c>
      <c r="P756" s="8" t="s">
        <v>1592</v>
      </c>
      <c r="Q756" s="14">
        <v>3850</v>
      </c>
      <c r="R756" s="14">
        <v>4000</v>
      </c>
      <c r="S756" s="14">
        <v>15700</v>
      </c>
      <c r="T756" s="8" t="s">
        <v>41</v>
      </c>
      <c r="U756" s="130" t="s">
        <v>2368</v>
      </c>
      <c r="V756" s="216" t="s">
        <v>218</v>
      </c>
      <c r="W756" s="216" t="s">
        <v>398</v>
      </c>
      <c r="X756" s="217"/>
    </row>
    <row r="757" spans="1:24" ht="156.75" hidden="1">
      <c r="A757" s="19" t="s">
        <v>1587</v>
      </c>
      <c r="B757" s="19" t="s">
        <v>1935</v>
      </c>
      <c r="C757" s="19" t="s">
        <v>2001</v>
      </c>
      <c r="D757" s="19" t="s">
        <v>2011</v>
      </c>
      <c r="E757" s="19">
        <v>15</v>
      </c>
      <c r="F757" s="19" t="s">
        <v>1963</v>
      </c>
      <c r="G757" s="19" t="s">
        <v>45</v>
      </c>
      <c r="H757" s="19" t="s">
        <v>36</v>
      </c>
      <c r="I757" s="19" t="s">
        <v>46</v>
      </c>
      <c r="J757" s="9">
        <v>20</v>
      </c>
      <c r="K757" s="143">
        <v>44044</v>
      </c>
      <c r="L757" s="11"/>
      <c r="M757" s="19">
        <v>1</v>
      </c>
      <c r="N757" s="37">
        <v>1627800</v>
      </c>
      <c r="O757" s="37" t="s">
        <v>2012</v>
      </c>
      <c r="P757" s="19" t="s">
        <v>268</v>
      </c>
      <c r="Q757" s="20">
        <v>0</v>
      </c>
      <c r="R757" s="20">
        <v>0</v>
      </c>
      <c r="S757" s="20">
        <v>0</v>
      </c>
      <c r="T757" s="19" t="s">
        <v>41</v>
      </c>
      <c r="U757" s="19"/>
      <c r="V757" s="131" t="s">
        <v>48</v>
      </c>
      <c r="W757" s="216" t="s">
        <v>188</v>
      </c>
      <c r="X757" s="219" t="s">
        <v>50</v>
      </c>
    </row>
    <row r="758" spans="1:24" ht="156.75" hidden="1">
      <c r="A758" s="19" t="s">
        <v>1587</v>
      </c>
      <c r="B758" s="19" t="s">
        <v>1935</v>
      </c>
      <c r="C758" s="19" t="s">
        <v>1936</v>
      </c>
      <c r="D758" s="19" t="s">
        <v>1962</v>
      </c>
      <c r="E758" s="19">
        <v>15</v>
      </c>
      <c r="F758" s="19" t="s">
        <v>1963</v>
      </c>
      <c r="G758" s="19" t="s">
        <v>45</v>
      </c>
      <c r="H758" s="19" t="s">
        <v>36</v>
      </c>
      <c r="I758" s="19" t="s">
        <v>46</v>
      </c>
      <c r="J758" s="62">
        <v>20</v>
      </c>
      <c r="K758" s="141">
        <v>44075</v>
      </c>
      <c r="L758" s="11"/>
      <c r="M758" s="19">
        <v>1</v>
      </c>
      <c r="N758" s="19">
        <v>1481088</v>
      </c>
      <c r="O758" s="37" t="s">
        <v>1964</v>
      </c>
      <c r="P758" s="54" t="s">
        <v>162</v>
      </c>
      <c r="Q758" s="20">
        <v>0</v>
      </c>
      <c r="R758" s="20">
        <v>0</v>
      </c>
      <c r="S758" s="20">
        <v>0</v>
      </c>
      <c r="T758" s="19" t="s">
        <v>41</v>
      </c>
      <c r="U758" s="19"/>
      <c r="V758" s="131" t="s">
        <v>48</v>
      </c>
      <c r="W758" s="216" t="s">
        <v>188</v>
      </c>
      <c r="X758" s="219" t="s">
        <v>50</v>
      </c>
    </row>
    <row r="759" spans="1:24" ht="171" hidden="1">
      <c r="A759" s="19" t="s">
        <v>1587</v>
      </c>
      <c r="B759" s="19" t="s">
        <v>1891</v>
      </c>
      <c r="C759" s="19" t="s">
        <v>1902</v>
      </c>
      <c r="D759" s="19" t="s">
        <v>1899</v>
      </c>
      <c r="E759" s="19">
        <v>20</v>
      </c>
      <c r="F759" s="19" t="s">
        <v>1906</v>
      </c>
      <c r="G759" s="19" t="s">
        <v>35</v>
      </c>
      <c r="H759" s="19" t="s">
        <v>310</v>
      </c>
      <c r="I759" s="19" t="s">
        <v>37</v>
      </c>
      <c r="J759" s="10">
        <v>36</v>
      </c>
      <c r="K759" s="19" t="s">
        <v>1230</v>
      </c>
      <c r="L759" s="11"/>
      <c r="M759" s="19">
        <v>1</v>
      </c>
      <c r="N759" s="19">
        <v>2090737</v>
      </c>
      <c r="O759" s="19" t="s">
        <v>1907</v>
      </c>
      <c r="P759" s="19" t="s">
        <v>268</v>
      </c>
      <c r="Q759" s="20">
        <v>4500</v>
      </c>
      <c r="R759" s="20">
        <v>0</v>
      </c>
      <c r="S759" s="20">
        <v>4500</v>
      </c>
      <c r="T759" s="19" t="s">
        <v>41</v>
      </c>
      <c r="U759" s="19" t="s">
        <v>2369</v>
      </c>
      <c r="V759" s="131" t="s">
        <v>866</v>
      </c>
      <c r="W759" s="216" t="s">
        <v>1014</v>
      </c>
      <c r="X759" s="217"/>
    </row>
    <row r="760" spans="1:24" ht="114.95" hidden="1" customHeight="1">
      <c r="A760" s="19" t="s">
        <v>1587</v>
      </c>
      <c r="B760" s="19" t="s">
        <v>1588</v>
      </c>
      <c r="C760" s="19" t="s">
        <v>1588</v>
      </c>
      <c r="D760" s="19" t="s">
        <v>1619</v>
      </c>
      <c r="E760" s="19">
        <v>15</v>
      </c>
      <c r="F760" s="19" t="s">
        <v>1632</v>
      </c>
      <c r="G760" s="19" t="s">
        <v>145</v>
      </c>
      <c r="H760" s="19" t="s">
        <v>265</v>
      </c>
      <c r="I760" s="19" t="s">
        <v>37</v>
      </c>
      <c r="J760" s="52"/>
      <c r="K760" s="141">
        <v>43922</v>
      </c>
      <c r="L760" s="141" t="s">
        <v>147</v>
      </c>
      <c r="M760" s="8">
        <v>1</v>
      </c>
      <c r="N760" s="8">
        <v>1492742</v>
      </c>
      <c r="O760" s="12" t="s">
        <v>1633</v>
      </c>
      <c r="P760" s="8" t="s">
        <v>107</v>
      </c>
      <c r="Q760" s="14">
        <v>0</v>
      </c>
      <c r="R760" s="14">
        <v>0</v>
      </c>
      <c r="S760" s="14">
        <v>0</v>
      </c>
      <c r="T760" s="19" t="s">
        <v>145</v>
      </c>
      <c r="U760" s="19" t="s">
        <v>2370</v>
      </c>
      <c r="V760" s="37"/>
      <c r="W760" s="216" t="s">
        <v>1328</v>
      </c>
      <c r="X760" s="215"/>
    </row>
    <row r="761" spans="1:24" ht="114" hidden="1">
      <c r="A761" s="19" t="s">
        <v>1587</v>
      </c>
      <c r="B761" s="19" t="s">
        <v>1588</v>
      </c>
      <c r="C761" s="19" t="s">
        <v>1644</v>
      </c>
      <c r="D761" s="19" t="s">
        <v>1649</v>
      </c>
      <c r="E761" s="19">
        <v>15</v>
      </c>
      <c r="F761" s="19" t="s">
        <v>1650</v>
      </c>
      <c r="G761" s="19" t="s">
        <v>145</v>
      </c>
      <c r="H761" s="19" t="s">
        <v>154</v>
      </c>
      <c r="I761" s="19" t="s">
        <v>37</v>
      </c>
      <c r="J761" s="52"/>
      <c r="K761" s="141">
        <v>44044</v>
      </c>
      <c r="L761" s="141" t="s">
        <v>759</v>
      </c>
      <c r="M761" s="8">
        <v>1</v>
      </c>
      <c r="N761" s="8">
        <v>2090481</v>
      </c>
      <c r="O761" s="12" t="s">
        <v>1651</v>
      </c>
      <c r="P761" s="8" t="s">
        <v>268</v>
      </c>
      <c r="Q761" s="14">
        <v>0</v>
      </c>
      <c r="R761" s="14">
        <v>0</v>
      </c>
      <c r="S761" s="14">
        <v>0</v>
      </c>
      <c r="T761" s="19" t="s">
        <v>145</v>
      </c>
      <c r="U761" s="19" t="s">
        <v>2371</v>
      </c>
      <c r="V761" s="37"/>
      <c r="W761" s="216" t="s">
        <v>1328</v>
      </c>
      <c r="X761" s="217"/>
    </row>
    <row r="762" spans="1:24" ht="57" hidden="1">
      <c r="A762" s="8" t="s">
        <v>1587</v>
      </c>
      <c r="B762" s="8" t="s">
        <v>1891</v>
      </c>
      <c r="C762" s="8" t="s">
        <v>1892</v>
      </c>
      <c r="D762" s="8" t="s">
        <v>1897</v>
      </c>
      <c r="E762" s="8">
        <v>20</v>
      </c>
      <c r="F762" s="8" t="s">
        <v>538</v>
      </c>
      <c r="G762" s="8" t="s">
        <v>45</v>
      </c>
      <c r="H762" s="8" t="s">
        <v>36</v>
      </c>
      <c r="I762" s="8" t="s">
        <v>37</v>
      </c>
      <c r="J762" s="52">
        <v>40</v>
      </c>
      <c r="K762" s="19" t="s">
        <v>1230</v>
      </c>
      <c r="L762" s="11"/>
      <c r="M762" s="8">
        <v>1</v>
      </c>
      <c r="N762" s="8">
        <v>1491165</v>
      </c>
      <c r="O762" s="8" t="s">
        <v>1898</v>
      </c>
      <c r="P762" s="54" t="s">
        <v>162</v>
      </c>
      <c r="Q762" s="14">
        <v>0</v>
      </c>
      <c r="R762" s="20">
        <v>0</v>
      </c>
      <c r="S762" s="14">
        <v>0</v>
      </c>
      <c r="T762" s="8" t="s">
        <v>41</v>
      </c>
      <c r="U762" s="33" t="s">
        <v>2372</v>
      </c>
      <c r="V762" s="213" t="s">
        <v>539</v>
      </c>
      <c r="W762" s="214" t="s">
        <v>540</v>
      </c>
      <c r="X762" s="215" t="s">
        <v>58</v>
      </c>
    </row>
    <row r="763" spans="1:24" ht="85.5" hidden="1">
      <c r="A763" s="19" t="s">
        <v>1587</v>
      </c>
      <c r="B763" s="19" t="s">
        <v>1588</v>
      </c>
      <c r="C763" s="19" t="s">
        <v>1588</v>
      </c>
      <c r="D763" s="19" t="s">
        <v>1634</v>
      </c>
      <c r="E763" s="19">
        <v>15</v>
      </c>
      <c r="F763" s="19" t="s">
        <v>1635</v>
      </c>
      <c r="G763" s="19" t="s">
        <v>45</v>
      </c>
      <c r="H763" s="19" t="s">
        <v>36</v>
      </c>
      <c r="I763" s="19" t="s">
        <v>37</v>
      </c>
      <c r="J763" s="52">
        <v>40</v>
      </c>
      <c r="K763" s="8">
        <v>2020</v>
      </c>
      <c r="L763" s="11"/>
      <c r="M763" s="8">
        <v>5</v>
      </c>
      <c r="N763" s="12" t="s">
        <v>1230</v>
      </c>
      <c r="O763" s="12" t="s">
        <v>1230</v>
      </c>
      <c r="P763" s="8" t="s">
        <v>1592</v>
      </c>
      <c r="Q763" s="14">
        <v>0</v>
      </c>
      <c r="R763" s="14">
        <v>0</v>
      </c>
      <c r="S763" s="14">
        <v>0</v>
      </c>
      <c r="T763" s="19" t="s">
        <v>41</v>
      </c>
      <c r="U763" s="19"/>
      <c r="V763" s="131" t="s">
        <v>48</v>
      </c>
      <c r="W763" s="216" t="s">
        <v>455</v>
      </c>
      <c r="X763" s="215" t="s">
        <v>58</v>
      </c>
    </row>
    <row r="764" spans="1:24" ht="85.5" hidden="1">
      <c r="A764" s="19" t="s">
        <v>1587</v>
      </c>
      <c r="B764" s="19" t="s">
        <v>1588</v>
      </c>
      <c r="C764" s="19" t="s">
        <v>1588</v>
      </c>
      <c r="D764" s="19" t="s">
        <v>1636</v>
      </c>
      <c r="E764" s="19">
        <v>15</v>
      </c>
      <c r="F764" s="19" t="s">
        <v>1635</v>
      </c>
      <c r="G764" s="19" t="s">
        <v>45</v>
      </c>
      <c r="H764" s="19" t="s">
        <v>36</v>
      </c>
      <c r="I764" s="19" t="s">
        <v>37</v>
      </c>
      <c r="J764" s="52">
        <v>40</v>
      </c>
      <c r="K764" s="8">
        <v>2020</v>
      </c>
      <c r="L764" s="11"/>
      <c r="M764" s="8">
        <v>5</v>
      </c>
      <c r="N764" s="12" t="s">
        <v>1230</v>
      </c>
      <c r="O764" s="12" t="s">
        <v>1230</v>
      </c>
      <c r="P764" s="8" t="s">
        <v>1592</v>
      </c>
      <c r="Q764" s="14">
        <v>0</v>
      </c>
      <c r="R764" s="14">
        <v>0</v>
      </c>
      <c r="S764" s="14">
        <v>0</v>
      </c>
      <c r="T764" s="19" t="s">
        <v>41</v>
      </c>
      <c r="U764" s="19"/>
      <c r="V764" s="131" t="s">
        <v>48</v>
      </c>
      <c r="W764" s="216" t="s">
        <v>455</v>
      </c>
      <c r="X764" s="215" t="s">
        <v>58</v>
      </c>
    </row>
    <row r="765" spans="1:24" ht="114" hidden="1">
      <c r="A765" s="19" t="s">
        <v>1587</v>
      </c>
      <c r="B765" s="19" t="s">
        <v>1588</v>
      </c>
      <c r="C765" s="19" t="s">
        <v>1644</v>
      </c>
      <c r="D765" s="19" t="s">
        <v>1649</v>
      </c>
      <c r="E765" s="19">
        <v>15</v>
      </c>
      <c r="F765" s="19" t="s">
        <v>1635</v>
      </c>
      <c r="G765" s="19" t="s">
        <v>45</v>
      </c>
      <c r="H765" s="19" t="s">
        <v>36</v>
      </c>
      <c r="I765" s="19" t="s">
        <v>37</v>
      </c>
      <c r="J765" s="52">
        <v>40</v>
      </c>
      <c r="K765" s="8">
        <v>2020</v>
      </c>
      <c r="L765" s="11"/>
      <c r="M765" s="8">
        <v>5</v>
      </c>
      <c r="N765" s="12" t="s">
        <v>1230</v>
      </c>
      <c r="O765" s="12" t="s">
        <v>1230</v>
      </c>
      <c r="P765" s="8" t="s">
        <v>1592</v>
      </c>
      <c r="Q765" s="14">
        <v>0</v>
      </c>
      <c r="R765" s="14">
        <v>0</v>
      </c>
      <c r="S765" s="14">
        <v>0</v>
      </c>
      <c r="T765" s="19" t="s">
        <v>41</v>
      </c>
      <c r="U765" s="19"/>
      <c r="V765" s="131" t="s">
        <v>48</v>
      </c>
      <c r="W765" s="216" t="s">
        <v>455</v>
      </c>
      <c r="X765" s="215" t="s">
        <v>58</v>
      </c>
    </row>
    <row r="766" spans="1:24" ht="128.25" hidden="1">
      <c r="A766" s="19" t="s">
        <v>1587</v>
      </c>
      <c r="B766" s="19" t="s">
        <v>1588</v>
      </c>
      <c r="C766" s="19" t="s">
        <v>1644</v>
      </c>
      <c r="D766" s="19" t="s">
        <v>1652</v>
      </c>
      <c r="E766" s="19">
        <v>15</v>
      </c>
      <c r="F766" s="19" t="s">
        <v>1635</v>
      </c>
      <c r="G766" s="19" t="s">
        <v>45</v>
      </c>
      <c r="H766" s="19" t="s">
        <v>36</v>
      </c>
      <c r="I766" s="19" t="s">
        <v>37</v>
      </c>
      <c r="J766" s="52">
        <v>40</v>
      </c>
      <c r="K766" s="8">
        <v>2020</v>
      </c>
      <c r="L766" s="11"/>
      <c r="M766" s="8">
        <v>5</v>
      </c>
      <c r="N766" s="12" t="s">
        <v>1230</v>
      </c>
      <c r="O766" s="12" t="s">
        <v>1230</v>
      </c>
      <c r="P766" s="8" t="s">
        <v>1592</v>
      </c>
      <c r="Q766" s="14">
        <v>0</v>
      </c>
      <c r="R766" s="14">
        <v>0</v>
      </c>
      <c r="S766" s="14">
        <v>0</v>
      </c>
      <c r="T766" s="19" t="s">
        <v>41</v>
      </c>
      <c r="U766" s="19"/>
      <c r="V766" s="131" t="s">
        <v>48</v>
      </c>
      <c r="W766" s="216" t="s">
        <v>455</v>
      </c>
      <c r="X766" s="215" t="s">
        <v>58</v>
      </c>
    </row>
    <row r="767" spans="1:24" ht="156.75" hidden="1">
      <c r="A767" s="19" t="s">
        <v>1587</v>
      </c>
      <c r="B767" s="19" t="s">
        <v>1588</v>
      </c>
      <c r="C767" s="19" t="s">
        <v>1644</v>
      </c>
      <c r="D767" s="19" t="s">
        <v>1653</v>
      </c>
      <c r="E767" s="19">
        <v>15</v>
      </c>
      <c r="F767" s="19" t="s">
        <v>1635</v>
      </c>
      <c r="G767" s="19" t="s">
        <v>45</v>
      </c>
      <c r="H767" s="19" t="s">
        <v>36</v>
      </c>
      <c r="I767" s="19" t="s">
        <v>37</v>
      </c>
      <c r="J767" s="52">
        <v>40</v>
      </c>
      <c r="K767" s="8">
        <v>2020</v>
      </c>
      <c r="L767" s="11"/>
      <c r="M767" s="8">
        <v>5</v>
      </c>
      <c r="N767" s="12" t="s">
        <v>1230</v>
      </c>
      <c r="O767" s="12" t="s">
        <v>1230</v>
      </c>
      <c r="P767" s="8" t="s">
        <v>1592</v>
      </c>
      <c r="Q767" s="14">
        <v>0</v>
      </c>
      <c r="R767" s="14">
        <v>0</v>
      </c>
      <c r="S767" s="14">
        <v>0</v>
      </c>
      <c r="T767" s="19" t="s">
        <v>41</v>
      </c>
      <c r="U767" s="19"/>
      <c r="V767" s="131" t="s">
        <v>48</v>
      </c>
      <c r="W767" s="216" t="s">
        <v>455</v>
      </c>
      <c r="X767" s="215" t="s">
        <v>58</v>
      </c>
    </row>
    <row r="768" spans="1:24" ht="85.5" hidden="1">
      <c r="A768" s="19" t="s">
        <v>1587</v>
      </c>
      <c r="B768" s="19" t="s">
        <v>1588</v>
      </c>
      <c r="C768" s="19" t="s">
        <v>1589</v>
      </c>
      <c r="D768" s="19" t="s">
        <v>1590</v>
      </c>
      <c r="E768" s="19">
        <v>15</v>
      </c>
      <c r="F768" s="19" t="s">
        <v>1604</v>
      </c>
      <c r="G768" s="19" t="s">
        <v>35</v>
      </c>
      <c r="H768" s="19" t="s">
        <v>36</v>
      </c>
      <c r="I768" s="19" t="s">
        <v>37</v>
      </c>
      <c r="J768" s="52">
        <v>40</v>
      </c>
      <c r="K768" s="8">
        <v>2020</v>
      </c>
      <c r="L768" s="11"/>
      <c r="M768" s="8">
        <v>3</v>
      </c>
      <c r="N768" s="12" t="s">
        <v>1230</v>
      </c>
      <c r="O768" s="12" t="s">
        <v>1230</v>
      </c>
      <c r="P768" s="8" t="s">
        <v>1592</v>
      </c>
      <c r="Q768" s="14">
        <v>14875</v>
      </c>
      <c r="R768" s="14">
        <v>4000</v>
      </c>
      <c r="S768" s="14">
        <v>56625</v>
      </c>
      <c r="T768" s="19" t="s">
        <v>41</v>
      </c>
      <c r="U768" s="19"/>
      <c r="V768" s="213" t="s">
        <v>539</v>
      </c>
      <c r="W768" s="216" t="s">
        <v>540</v>
      </c>
      <c r="X768" s="217"/>
    </row>
    <row r="769" spans="1:24" ht="128.25" hidden="1">
      <c r="A769" s="19" t="s">
        <v>1587</v>
      </c>
      <c r="B769" s="19" t="s">
        <v>1935</v>
      </c>
      <c r="C769" s="19" t="s">
        <v>1936</v>
      </c>
      <c r="D769" s="19" t="s">
        <v>1965</v>
      </c>
      <c r="E769" s="19">
        <v>15</v>
      </c>
      <c r="F769" s="19" t="s">
        <v>1966</v>
      </c>
      <c r="G769" s="19" t="s">
        <v>145</v>
      </c>
      <c r="H769" s="19" t="s">
        <v>36</v>
      </c>
      <c r="I769" s="19" t="s">
        <v>46</v>
      </c>
      <c r="J769" s="52">
        <v>140</v>
      </c>
      <c r="K769" s="8" t="s">
        <v>1967</v>
      </c>
      <c r="L769" s="8" t="s">
        <v>216</v>
      </c>
      <c r="M769" s="19">
        <v>1</v>
      </c>
      <c r="N769" s="19">
        <v>1481088</v>
      </c>
      <c r="O769" s="37" t="s">
        <v>1964</v>
      </c>
      <c r="P769" s="54" t="s">
        <v>162</v>
      </c>
      <c r="Q769" s="20">
        <v>0</v>
      </c>
      <c r="R769" s="20">
        <v>0</v>
      </c>
      <c r="S769" s="20">
        <v>0</v>
      </c>
      <c r="T769" s="19" t="s">
        <v>145</v>
      </c>
      <c r="U769" s="19"/>
      <c r="V769" s="131" t="s">
        <v>866</v>
      </c>
      <c r="W769" s="216" t="s">
        <v>1014</v>
      </c>
      <c r="X769" s="217"/>
    </row>
    <row r="770" spans="1:24" ht="171" hidden="1">
      <c r="A770" s="19" t="s">
        <v>1587</v>
      </c>
      <c r="B770" s="19" t="s">
        <v>1891</v>
      </c>
      <c r="C770" s="19" t="s">
        <v>1902</v>
      </c>
      <c r="D770" s="19" t="s">
        <v>1899</v>
      </c>
      <c r="E770" s="19">
        <v>20</v>
      </c>
      <c r="F770" s="19" t="s">
        <v>1900</v>
      </c>
      <c r="G770" s="19" t="s">
        <v>35</v>
      </c>
      <c r="H770" s="19" t="s">
        <v>36</v>
      </c>
      <c r="I770" s="19" t="s">
        <v>37</v>
      </c>
      <c r="J770" s="52">
        <v>16</v>
      </c>
      <c r="K770" s="19" t="s">
        <v>293</v>
      </c>
      <c r="L770" s="11"/>
      <c r="M770" s="19">
        <v>1</v>
      </c>
      <c r="N770" s="19">
        <v>2091100</v>
      </c>
      <c r="O770" s="19" t="s">
        <v>1908</v>
      </c>
      <c r="P770" s="19" t="s">
        <v>268</v>
      </c>
      <c r="Q770" s="20">
        <v>1560</v>
      </c>
      <c r="R770" s="20">
        <v>1750</v>
      </c>
      <c r="S770" s="20">
        <v>3310</v>
      </c>
      <c r="T770" s="19" t="s">
        <v>41</v>
      </c>
      <c r="U770" s="19"/>
      <c r="V770" s="131" t="s">
        <v>866</v>
      </c>
      <c r="W770" s="216" t="s">
        <v>1014</v>
      </c>
      <c r="X770" s="217"/>
    </row>
    <row r="771" spans="1:24" ht="171" hidden="1">
      <c r="A771" s="19" t="s">
        <v>1587</v>
      </c>
      <c r="B771" s="19" t="s">
        <v>1891</v>
      </c>
      <c r="C771" s="19" t="s">
        <v>1892</v>
      </c>
      <c r="D771" s="19" t="s">
        <v>1899</v>
      </c>
      <c r="E771" s="19">
        <v>20</v>
      </c>
      <c r="F771" s="19" t="s">
        <v>1900</v>
      </c>
      <c r="G771" s="19" t="s">
        <v>35</v>
      </c>
      <c r="H771" s="19" t="s">
        <v>36</v>
      </c>
      <c r="I771" s="19" t="s">
        <v>37</v>
      </c>
      <c r="J771" s="52">
        <v>16</v>
      </c>
      <c r="K771" s="19" t="s">
        <v>293</v>
      </c>
      <c r="L771" s="11"/>
      <c r="M771" s="19">
        <v>1</v>
      </c>
      <c r="N771" s="19">
        <v>1491165</v>
      </c>
      <c r="O771" s="19" t="s">
        <v>1898</v>
      </c>
      <c r="P771" s="54" t="s">
        <v>162</v>
      </c>
      <c r="Q771" s="20">
        <v>1560</v>
      </c>
      <c r="R771" s="20">
        <v>1750</v>
      </c>
      <c r="S771" s="20">
        <v>3310</v>
      </c>
      <c r="T771" s="19" t="s">
        <v>41</v>
      </c>
      <c r="U771" s="19"/>
      <c r="V771" s="131" t="s">
        <v>866</v>
      </c>
      <c r="W771" s="216" t="s">
        <v>1014</v>
      </c>
      <c r="X771" s="217"/>
    </row>
    <row r="772" spans="1:24" ht="128.25" hidden="1">
      <c r="A772" s="19" t="s">
        <v>1587</v>
      </c>
      <c r="B772" s="19" t="s">
        <v>1891</v>
      </c>
      <c r="C772" s="19" t="s">
        <v>1902</v>
      </c>
      <c r="D772" s="19" t="s">
        <v>1909</v>
      </c>
      <c r="E772" s="19">
        <v>20</v>
      </c>
      <c r="F772" s="19" t="s">
        <v>541</v>
      </c>
      <c r="G772" s="19" t="s">
        <v>35</v>
      </c>
      <c r="H772" s="19" t="s">
        <v>36</v>
      </c>
      <c r="I772" s="19" t="s">
        <v>46</v>
      </c>
      <c r="J772" s="52">
        <v>180</v>
      </c>
      <c r="K772" s="19" t="s">
        <v>288</v>
      </c>
      <c r="L772" s="11"/>
      <c r="M772" s="19">
        <v>1</v>
      </c>
      <c r="N772" s="19">
        <v>2090813</v>
      </c>
      <c r="O772" s="19" t="s">
        <v>1910</v>
      </c>
      <c r="P772" s="54" t="s">
        <v>162</v>
      </c>
      <c r="Q772" s="20">
        <v>0</v>
      </c>
      <c r="R772" s="20">
        <v>0</v>
      </c>
      <c r="S772" s="20">
        <v>0</v>
      </c>
      <c r="T772" s="19" t="s">
        <v>41</v>
      </c>
      <c r="U772" s="19" t="s">
        <v>2373</v>
      </c>
      <c r="V772" s="131" t="s">
        <v>184</v>
      </c>
      <c r="W772" s="216" t="s">
        <v>542</v>
      </c>
      <c r="X772" s="217"/>
    </row>
    <row r="773" spans="1:24" ht="42.75" hidden="1">
      <c r="A773" s="19" t="s">
        <v>1587</v>
      </c>
      <c r="B773" s="19" t="s">
        <v>1935</v>
      </c>
      <c r="C773" s="19" t="s">
        <v>1936</v>
      </c>
      <c r="D773" s="19" t="s">
        <v>1947</v>
      </c>
      <c r="E773" s="19">
        <v>15</v>
      </c>
      <c r="F773" s="19" t="s">
        <v>1968</v>
      </c>
      <c r="G773" s="19" t="s">
        <v>145</v>
      </c>
      <c r="H773" s="19" t="s">
        <v>36</v>
      </c>
      <c r="I773" s="19" t="s">
        <v>46</v>
      </c>
      <c r="J773" s="52">
        <v>300</v>
      </c>
      <c r="K773" s="8" t="s">
        <v>1969</v>
      </c>
      <c r="L773" s="8" t="s">
        <v>152</v>
      </c>
      <c r="M773" s="19">
        <v>1</v>
      </c>
      <c r="N773" s="19">
        <v>2110004</v>
      </c>
      <c r="O773" s="37" t="s">
        <v>1970</v>
      </c>
      <c r="P773" s="54" t="s">
        <v>162</v>
      </c>
      <c r="Q773" s="20">
        <v>0</v>
      </c>
      <c r="R773" s="20">
        <v>0</v>
      </c>
      <c r="S773" s="20">
        <v>0</v>
      </c>
      <c r="T773" s="19" t="s">
        <v>145</v>
      </c>
      <c r="U773" s="19"/>
      <c r="V773" s="37" t="s">
        <v>218</v>
      </c>
      <c r="W773" s="216" t="s">
        <v>1836</v>
      </c>
      <c r="X773" s="217"/>
    </row>
    <row r="774" spans="1:24" ht="171" hidden="1">
      <c r="A774" s="19" t="s">
        <v>1587</v>
      </c>
      <c r="B774" s="19" t="s">
        <v>1891</v>
      </c>
      <c r="C774" s="19" t="s">
        <v>1902</v>
      </c>
      <c r="D774" s="19" t="s">
        <v>1899</v>
      </c>
      <c r="E774" s="19">
        <v>20</v>
      </c>
      <c r="F774" s="19" t="s">
        <v>1911</v>
      </c>
      <c r="G774" s="19" t="s">
        <v>35</v>
      </c>
      <c r="H774" s="19" t="s">
        <v>36</v>
      </c>
      <c r="I774" s="19" t="s">
        <v>37</v>
      </c>
      <c r="J774" s="52">
        <v>16</v>
      </c>
      <c r="K774" s="19" t="s">
        <v>300</v>
      </c>
      <c r="L774" s="11"/>
      <c r="M774" s="19">
        <v>1</v>
      </c>
      <c r="N774" s="19">
        <v>2091100</v>
      </c>
      <c r="O774" s="19" t="s">
        <v>1908</v>
      </c>
      <c r="P774" s="19" t="s">
        <v>268</v>
      </c>
      <c r="Q774" s="20">
        <v>1560</v>
      </c>
      <c r="R774" s="20">
        <v>1750</v>
      </c>
      <c r="S774" s="20">
        <v>3310</v>
      </c>
      <c r="T774" s="19" t="s">
        <v>41</v>
      </c>
      <c r="U774" s="19"/>
      <c r="V774" s="37" t="s">
        <v>218</v>
      </c>
      <c r="W774" s="216" t="s">
        <v>1836</v>
      </c>
      <c r="X774" s="217"/>
    </row>
    <row r="775" spans="1:24" ht="42.75" hidden="1">
      <c r="A775" s="19" t="s">
        <v>1587</v>
      </c>
      <c r="B775" s="19" t="s">
        <v>1832</v>
      </c>
      <c r="C775" s="19" t="s">
        <v>1832</v>
      </c>
      <c r="D775" s="37" t="s">
        <v>1834</v>
      </c>
      <c r="E775" s="37">
        <v>15</v>
      </c>
      <c r="F775" s="37" t="s">
        <v>1835</v>
      </c>
      <c r="G775" s="37" t="s">
        <v>35</v>
      </c>
      <c r="H775" s="37" t="s">
        <v>36</v>
      </c>
      <c r="I775" s="37" t="s">
        <v>37</v>
      </c>
      <c r="J775" s="52">
        <v>120</v>
      </c>
      <c r="K775" s="12" t="s">
        <v>1230</v>
      </c>
      <c r="L775" s="11"/>
      <c r="M775" s="37">
        <v>1</v>
      </c>
      <c r="N775" s="37" t="s">
        <v>1230</v>
      </c>
      <c r="O775" s="37" t="s">
        <v>1230</v>
      </c>
      <c r="P775" s="19" t="s">
        <v>247</v>
      </c>
      <c r="Q775" s="60">
        <v>3150</v>
      </c>
      <c r="R775" s="20">
        <v>0</v>
      </c>
      <c r="S775" s="60">
        <v>0</v>
      </c>
      <c r="T775" s="19" t="s">
        <v>41</v>
      </c>
      <c r="U775" s="131"/>
      <c r="V775" s="37" t="s">
        <v>218</v>
      </c>
      <c r="W775" s="216" t="s">
        <v>1836</v>
      </c>
      <c r="X775" s="217"/>
    </row>
    <row r="776" spans="1:24" ht="42.75" hidden="1">
      <c r="A776" s="19" t="s">
        <v>1587</v>
      </c>
      <c r="B776" s="19" t="s">
        <v>1832</v>
      </c>
      <c r="C776" s="19" t="s">
        <v>1832</v>
      </c>
      <c r="D776" s="37" t="s">
        <v>1834</v>
      </c>
      <c r="E776" s="37">
        <v>15</v>
      </c>
      <c r="F776" s="37" t="s">
        <v>1835</v>
      </c>
      <c r="G776" s="37" t="s">
        <v>35</v>
      </c>
      <c r="H776" s="37" t="s">
        <v>36</v>
      </c>
      <c r="I776" s="37" t="s">
        <v>37</v>
      </c>
      <c r="J776" s="52">
        <v>120</v>
      </c>
      <c r="K776" s="12" t="s">
        <v>1230</v>
      </c>
      <c r="L776" s="11"/>
      <c r="M776" s="37">
        <v>1</v>
      </c>
      <c r="N776" s="37" t="s">
        <v>1230</v>
      </c>
      <c r="O776" s="37" t="s">
        <v>1230</v>
      </c>
      <c r="P776" s="19" t="s">
        <v>247</v>
      </c>
      <c r="Q776" s="60">
        <v>3150</v>
      </c>
      <c r="R776" s="20">
        <v>0</v>
      </c>
      <c r="S776" s="60">
        <v>0</v>
      </c>
      <c r="T776" s="19" t="s">
        <v>41</v>
      </c>
      <c r="U776" s="131"/>
      <c r="V776" s="37" t="s">
        <v>218</v>
      </c>
      <c r="W776" s="216" t="s">
        <v>1836</v>
      </c>
      <c r="X776" s="217"/>
    </row>
    <row r="777" spans="1:24" ht="42.75" hidden="1">
      <c r="A777" s="19" t="s">
        <v>1587</v>
      </c>
      <c r="B777" s="19" t="s">
        <v>1832</v>
      </c>
      <c r="C777" s="19" t="s">
        <v>1890</v>
      </c>
      <c r="D777" s="37" t="s">
        <v>1834</v>
      </c>
      <c r="E777" s="37">
        <v>15</v>
      </c>
      <c r="F777" s="37" t="s">
        <v>1835</v>
      </c>
      <c r="G777" s="37" t="s">
        <v>35</v>
      </c>
      <c r="H777" s="37" t="s">
        <v>36</v>
      </c>
      <c r="I777" s="37" t="s">
        <v>37</v>
      </c>
      <c r="J777" s="52">
        <v>120</v>
      </c>
      <c r="K777" s="12" t="s">
        <v>1230</v>
      </c>
      <c r="L777" s="11"/>
      <c r="M777" s="37">
        <v>1</v>
      </c>
      <c r="N777" s="37" t="s">
        <v>1230</v>
      </c>
      <c r="O777" s="37" t="s">
        <v>1230</v>
      </c>
      <c r="P777" s="19" t="s">
        <v>247</v>
      </c>
      <c r="Q777" s="60">
        <v>3150</v>
      </c>
      <c r="R777" s="20">
        <v>0</v>
      </c>
      <c r="S777" s="60">
        <v>0</v>
      </c>
      <c r="T777" s="19" t="s">
        <v>41</v>
      </c>
      <c r="U777" s="131"/>
      <c r="V777" s="37" t="s">
        <v>218</v>
      </c>
      <c r="W777" s="216" t="s">
        <v>1836</v>
      </c>
      <c r="X777" s="217"/>
    </row>
    <row r="778" spans="1:24" ht="42.75" hidden="1">
      <c r="A778" s="19" t="s">
        <v>1587</v>
      </c>
      <c r="B778" s="19" t="s">
        <v>1832</v>
      </c>
      <c r="C778" s="19" t="s">
        <v>1833</v>
      </c>
      <c r="D778" s="37" t="s">
        <v>1834</v>
      </c>
      <c r="E778" s="37">
        <v>15</v>
      </c>
      <c r="F778" s="37" t="s">
        <v>1835</v>
      </c>
      <c r="G778" s="37" t="s">
        <v>35</v>
      </c>
      <c r="H778" s="37" t="s">
        <v>36</v>
      </c>
      <c r="I778" s="37" t="s">
        <v>37</v>
      </c>
      <c r="J778" s="52">
        <v>120</v>
      </c>
      <c r="K778" s="12" t="s">
        <v>1230</v>
      </c>
      <c r="L778" s="11"/>
      <c r="M778" s="37">
        <v>1</v>
      </c>
      <c r="N778" s="37" t="s">
        <v>1230</v>
      </c>
      <c r="O778" s="37" t="s">
        <v>1230</v>
      </c>
      <c r="P778" s="19" t="s">
        <v>247</v>
      </c>
      <c r="Q778" s="60">
        <v>3150</v>
      </c>
      <c r="R778" s="20">
        <v>0</v>
      </c>
      <c r="S778" s="60">
        <v>0</v>
      </c>
      <c r="T778" s="19" t="s">
        <v>41</v>
      </c>
      <c r="U778" s="131"/>
      <c r="V778" s="37" t="s">
        <v>218</v>
      </c>
      <c r="W778" s="216" t="s">
        <v>1836</v>
      </c>
      <c r="X778" s="217"/>
    </row>
    <row r="779" spans="1:24" ht="42.75" hidden="1">
      <c r="A779" s="19" t="s">
        <v>1587</v>
      </c>
      <c r="B779" s="19" t="s">
        <v>1832</v>
      </c>
      <c r="C779" s="19" t="s">
        <v>1852</v>
      </c>
      <c r="D779" s="37" t="s">
        <v>1834</v>
      </c>
      <c r="E779" s="37">
        <v>15</v>
      </c>
      <c r="F779" s="37" t="s">
        <v>1835</v>
      </c>
      <c r="G779" s="37" t="s">
        <v>35</v>
      </c>
      <c r="H779" s="37" t="s">
        <v>36</v>
      </c>
      <c r="I779" s="37" t="s">
        <v>37</v>
      </c>
      <c r="J779" s="52">
        <v>120</v>
      </c>
      <c r="K779" s="12" t="s">
        <v>1230</v>
      </c>
      <c r="L779" s="11"/>
      <c r="M779" s="37">
        <v>1</v>
      </c>
      <c r="N779" s="37" t="s">
        <v>1230</v>
      </c>
      <c r="O779" s="37" t="s">
        <v>1230</v>
      </c>
      <c r="P779" s="19" t="s">
        <v>247</v>
      </c>
      <c r="Q779" s="60">
        <v>3150</v>
      </c>
      <c r="R779" s="20">
        <v>0</v>
      </c>
      <c r="S779" s="60">
        <v>0</v>
      </c>
      <c r="T779" s="19" t="s">
        <v>41</v>
      </c>
      <c r="U779" s="131"/>
      <c r="V779" s="37" t="s">
        <v>218</v>
      </c>
      <c r="W779" s="216" t="s">
        <v>1836</v>
      </c>
      <c r="X779" s="217"/>
    </row>
    <row r="780" spans="1:24" ht="171" hidden="1">
      <c r="A780" s="19" t="s">
        <v>1587</v>
      </c>
      <c r="B780" s="19" t="s">
        <v>1891</v>
      </c>
      <c r="C780" s="19" t="s">
        <v>1902</v>
      </c>
      <c r="D780" s="19" t="s">
        <v>1899</v>
      </c>
      <c r="E780" s="19">
        <v>20</v>
      </c>
      <c r="F780" s="19" t="s">
        <v>1912</v>
      </c>
      <c r="G780" s="19" t="s">
        <v>35</v>
      </c>
      <c r="H780" s="19" t="s">
        <v>1060</v>
      </c>
      <c r="I780" s="19" t="s">
        <v>37</v>
      </c>
      <c r="J780" s="52">
        <v>16</v>
      </c>
      <c r="K780" s="19" t="s">
        <v>1913</v>
      </c>
      <c r="L780" s="11"/>
      <c r="M780" s="19">
        <v>1</v>
      </c>
      <c r="N780" s="19">
        <v>1712490</v>
      </c>
      <c r="O780" s="19" t="s">
        <v>1905</v>
      </c>
      <c r="P780" s="54" t="s">
        <v>162</v>
      </c>
      <c r="Q780" s="20">
        <v>10500</v>
      </c>
      <c r="R780" s="20">
        <v>11100</v>
      </c>
      <c r="S780" s="20">
        <v>21600</v>
      </c>
      <c r="T780" s="19" t="s">
        <v>41</v>
      </c>
      <c r="U780" s="19"/>
      <c r="V780" s="131" t="s">
        <v>866</v>
      </c>
      <c r="W780" s="216" t="s">
        <v>1014</v>
      </c>
      <c r="X780" s="217"/>
    </row>
    <row r="781" spans="1:24" ht="85.5" hidden="1">
      <c r="A781" s="19" t="s">
        <v>1587</v>
      </c>
      <c r="B781" s="19" t="s">
        <v>1588</v>
      </c>
      <c r="C781" s="19" t="s">
        <v>1644</v>
      </c>
      <c r="D781" s="19" t="s">
        <v>1654</v>
      </c>
      <c r="E781" s="19">
        <v>15</v>
      </c>
      <c r="F781" s="19" t="s">
        <v>1655</v>
      </c>
      <c r="G781" s="19" t="s">
        <v>145</v>
      </c>
      <c r="H781" s="19" t="s">
        <v>36</v>
      </c>
      <c r="I781" s="19" t="s">
        <v>46</v>
      </c>
      <c r="J781" s="52"/>
      <c r="K781" s="141">
        <v>44044</v>
      </c>
      <c r="L781" s="141" t="s">
        <v>759</v>
      </c>
      <c r="M781" s="8">
        <v>1</v>
      </c>
      <c r="N781" s="8">
        <v>2111833</v>
      </c>
      <c r="O781" s="12" t="s">
        <v>1656</v>
      </c>
      <c r="P781" s="8" t="s">
        <v>268</v>
      </c>
      <c r="Q781" s="14">
        <v>0</v>
      </c>
      <c r="R781" s="14">
        <v>0</v>
      </c>
      <c r="S781" s="14">
        <v>0</v>
      </c>
      <c r="T781" s="19" t="s">
        <v>145</v>
      </c>
      <c r="U781" s="19" t="s">
        <v>2374</v>
      </c>
      <c r="V781" s="131" t="s">
        <v>48</v>
      </c>
      <c r="W781" s="216" t="s">
        <v>49</v>
      </c>
      <c r="X781" s="217"/>
    </row>
    <row r="782" spans="1:24" ht="75" hidden="1">
      <c r="A782" s="19" t="s">
        <v>1587</v>
      </c>
      <c r="B782" s="19" t="s">
        <v>1680</v>
      </c>
      <c r="C782" s="19" t="s">
        <v>1680</v>
      </c>
      <c r="D782" s="19" t="s">
        <v>1722</v>
      </c>
      <c r="E782" s="19">
        <v>10</v>
      </c>
      <c r="F782" s="37" t="s">
        <v>1723</v>
      </c>
      <c r="G782" s="19" t="s">
        <v>35</v>
      </c>
      <c r="H782" s="19" t="s">
        <v>36</v>
      </c>
      <c r="I782" s="19" t="s">
        <v>37</v>
      </c>
      <c r="J782" s="52">
        <v>16</v>
      </c>
      <c r="K782" s="12" t="s">
        <v>408</v>
      </c>
      <c r="L782" s="11"/>
      <c r="M782" s="19">
        <v>1</v>
      </c>
      <c r="N782" s="19">
        <v>2112196</v>
      </c>
      <c r="O782" s="37" t="s">
        <v>1716</v>
      </c>
      <c r="P782" s="19" t="s">
        <v>40</v>
      </c>
      <c r="Q782" s="20">
        <v>0</v>
      </c>
      <c r="R782" s="20">
        <v>1500</v>
      </c>
      <c r="S782" s="20">
        <v>1500</v>
      </c>
      <c r="T782" s="19" t="s">
        <v>41</v>
      </c>
      <c r="U782" s="15" t="s">
        <v>2375</v>
      </c>
      <c r="V782" s="210" t="s">
        <v>148</v>
      </c>
      <c r="W782" s="216" t="s">
        <v>225</v>
      </c>
      <c r="X782" s="217"/>
    </row>
    <row r="783" spans="1:24" ht="156.75" hidden="1">
      <c r="A783" s="19" t="s">
        <v>1587</v>
      </c>
      <c r="B783" s="19" t="s">
        <v>1935</v>
      </c>
      <c r="C783" s="19" t="s">
        <v>2001</v>
      </c>
      <c r="D783" s="19" t="s">
        <v>2011</v>
      </c>
      <c r="E783" s="19">
        <v>15</v>
      </c>
      <c r="F783" s="19" t="s">
        <v>2013</v>
      </c>
      <c r="G783" s="19" t="s">
        <v>145</v>
      </c>
      <c r="H783" s="19" t="s">
        <v>36</v>
      </c>
      <c r="I783" s="19" t="s">
        <v>46</v>
      </c>
      <c r="J783" s="52">
        <v>240</v>
      </c>
      <c r="K783" s="12" t="s">
        <v>507</v>
      </c>
      <c r="L783" s="12" t="s">
        <v>152</v>
      </c>
      <c r="M783" s="19">
        <v>1</v>
      </c>
      <c r="N783" s="37">
        <v>2439785</v>
      </c>
      <c r="O783" s="37" t="s">
        <v>2014</v>
      </c>
      <c r="P783" s="54" t="s">
        <v>162</v>
      </c>
      <c r="Q783" s="20">
        <v>0</v>
      </c>
      <c r="R783" s="20">
        <v>0</v>
      </c>
      <c r="S783" s="20">
        <v>0</v>
      </c>
      <c r="T783" s="19" t="s">
        <v>145</v>
      </c>
      <c r="U783" s="19"/>
      <c r="V783" s="131" t="s">
        <v>243</v>
      </c>
      <c r="W783" s="216" t="s">
        <v>244</v>
      </c>
      <c r="X783" s="217"/>
    </row>
    <row r="784" spans="1:24" ht="185.25" hidden="1">
      <c r="A784" s="19" t="s">
        <v>1587</v>
      </c>
      <c r="B784" s="19" t="s">
        <v>1935</v>
      </c>
      <c r="C784" s="19" t="s">
        <v>1936</v>
      </c>
      <c r="D784" s="19" t="s">
        <v>1971</v>
      </c>
      <c r="E784" s="19">
        <v>15</v>
      </c>
      <c r="F784" s="19" t="s">
        <v>1972</v>
      </c>
      <c r="G784" s="19" t="s">
        <v>35</v>
      </c>
      <c r="H784" s="19" t="s">
        <v>310</v>
      </c>
      <c r="I784" s="19" t="s">
        <v>37</v>
      </c>
      <c r="J784" s="52">
        <v>24</v>
      </c>
      <c r="K784" s="12" t="s">
        <v>1973</v>
      </c>
      <c r="L784" s="11"/>
      <c r="M784" s="19">
        <v>1</v>
      </c>
      <c r="N784" s="19">
        <v>2114493</v>
      </c>
      <c r="O784" s="37" t="s">
        <v>1974</v>
      </c>
      <c r="P784" s="37" t="s">
        <v>611</v>
      </c>
      <c r="Q784" s="20">
        <v>5554</v>
      </c>
      <c r="R784" s="20">
        <v>14600</v>
      </c>
      <c r="S784" s="20">
        <v>20154</v>
      </c>
      <c r="T784" s="19" t="s">
        <v>41</v>
      </c>
      <c r="U784" s="19"/>
      <c r="V784" s="131" t="s">
        <v>184</v>
      </c>
      <c r="W784" s="131" t="s">
        <v>706</v>
      </c>
      <c r="X784" s="217"/>
    </row>
    <row r="785" spans="1:24" ht="185.25" hidden="1">
      <c r="A785" s="19" t="s">
        <v>1587</v>
      </c>
      <c r="B785" s="19" t="s">
        <v>1935</v>
      </c>
      <c r="C785" s="19" t="s">
        <v>1936</v>
      </c>
      <c r="D785" s="19" t="s">
        <v>1971</v>
      </c>
      <c r="E785" s="19">
        <v>15</v>
      </c>
      <c r="F785" s="19" t="s">
        <v>1972</v>
      </c>
      <c r="G785" s="19" t="s">
        <v>35</v>
      </c>
      <c r="H785" s="19" t="s">
        <v>310</v>
      </c>
      <c r="I785" s="19" t="s">
        <v>37</v>
      </c>
      <c r="J785" s="52">
        <v>24</v>
      </c>
      <c r="K785" s="12" t="s">
        <v>1973</v>
      </c>
      <c r="L785" s="11"/>
      <c r="M785" s="19">
        <v>1</v>
      </c>
      <c r="N785" s="19">
        <v>1491202</v>
      </c>
      <c r="O785" s="37" t="s">
        <v>1975</v>
      </c>
      <c r="P785" s="37" t="s">
        <v>611</v>
      </c>
      <c r="Q785" s="20">
        <v>5554</v>
      </c>
      <c r="R785" s="20">
        <v>14600</v>
      </c>
      <c r="S785" s="20">
        <v>20154</v>
      </c>
      <c r="T785" s="19" t="s">
        <v>41</v>
      </c>
      <c r="U785" s="19"/>
      <c r="V785" s="131" t="s">
        <v>184</v>
      </c>
      <c r="W785" s="131" t="s">
        <v>706</v>
      </c>
      <c r="X785" s="217"/>
    </row>
    <row r="786" spans="1:24" ht="185.25" hidden="1">
      <c r="A786" s="19" t="s">
        <v>1587</v>
      </c>
      <c r="B786" s="19" t="s">
        <v>1935</v>
      </c>
      <c r="C786" s="19" t="s">
        <v>1936</v>
      </c>
      <c r="D786" s="19" t="s">
        <v>1971</v>
      </c>
      <c r="E786" s="19">
        <v>15</v>
      </c>
      <c r="F786" s="19" t="s">
        <v>1976</v>
      </c>
      <c r="G786" s="19" t="s">
        <v>35</v>
      </c>
      <c r="H786" s="19" t="s">
        <v>310</v>
      </c>
      <c r="I786" s="19" t="s">
        <v>37</v>
      </c>
      <c r="J786" s="52">
        <v>32</v>
      </c>
      <c r="K786" s="8" t="s">
        <v>1977</v>
      </c>
      <c r="L786" s="11"/>
      <c r="M786" s="19">
        <v>1</v>
      </c>
      <c r="N786" s="19">
        <v>1481088</v>
      </c>
      <c r="O786" s="37" t="s">
        <v>1964</v>
      </c>
      <c r="P786" s="54" t="s">
        <v>162</v>
      </c>
      <c r="Q786" s="20">
        <v>350</v>
      </c>
      <c r="R786" s="20">
        <v>2000</v>
      </c>
      <c r="S786" s="20">
        <v>2350</v>
      </c>
      <c r="T786" s="19" t="s">
        <v>41</v>
      </c>
      <c r="U786" s="19"/>
      <c r="V786" s="131" t="s">
        <v>184</v>
      </c>
      <c r="W786" s="131" t="s">
        <v>706</v>
      </c>
      <c r="X786" s="217"/>
    </row>
    <row r="787" spans="1:24" ht="85.5" hidden="1">
      <c r="A787" s="19" t="s">
        <v>1587</v>
      </c>
      <c r="B787" s="19" t="s">
        <v>1935</v>
      </c>
      <c r="C787" s="19" t="s">
        <v>2001</v>
      </c>
      <c r="D787" s="54" t="s">
        <v>2015</v>
      </c>
      <c r="E787" s="19">
        <v>15</v>
      </c>
      <c r="F787" s="19" t="s">
        <v>2016</v>
      </c>
      <c r="G787" s="19" t="s">
        <v>35</v>
      </c>
      <c r="H787" s="19" t="s">
        <v>36</v>
      </c>
      <c r="I787" s="37" t="s">
        <v>37</v>
      </c>
      <c r="J787" s="52">
        <v>40</v>
      </c>
      <c r="K787" s="12" t="s">
        <v>2017</v>
      </c>
      <c r="L787" s="11"/>
      <c r="M787" s="19">
        <v>1</v>
      </c>
      <c r="N787" s="37">
        <v>1459744</v>
      </c>
      <c r="O787" s="37" t="s">
        <v>2018</v>
      </c>
      <c r="P787" s="54" t="s">
        <v>162</v>
      </c>
      <c r="Q787" s="60">
        <v>0</v>
      </c>
      <c r="R787" s="60">
        <v>2250</v>
      </c>
      <c r="S787" s="60">
        <v>2250</v>
      </c>
      <c r="T787" s="19" t="s">
        <v>41</v>
      </c>
      <c r="U787" s="19"/>
      <c r="V787" s="210" t="s">
        <v>184</v>
      </c>
      <c r="W787" s="216" t="s">
        <v>696</v>
      </c>
      <c r="X787" s="217"/>
    </row>
    <row r="788" spans="1:24" ht="185.25" hidden="1">
      <c r="A788" s="19" t="s">
        <v>1587</v>
      </c>
      <c r="B788" s="19" t="s">
        <v>1935</v>
      </c>
      <c r="C788" s="19" t="s">
        <v>2001</v>
      </c>
      <c r="D788" s="54" t="s">
        <v>2019</v>
      </c>
      <c r="E788" s="19">
        <v>15</v>
      </c>
      <c r="F788" s="19" t="s">
        <v>2016</v>
      </c>
      <c r="G788" s="19" t="s">
        <v>35</v>
      </c>
      <c r="H788" s="19" t="s">
        <v>36</v>
      </c>
      <c r="I788" s="37" t="s">
        <v>37</v>
      </c>
      <c r="J788" s="52">
        <v>40</v>
      </c>
      <c r="K788" s="12" t="s">
        <v>2017</v>
      </c>
      <c r="L788" s="11"/>
      <c r="M788" s="19">
        <v>1</v>
      </c>
      <c r="N788" s="37">
        <v>2439785</v>
      </c>
      <c r="O788" s="37" t="s">
        <v>2014</v>
      </c>
      <c r="P788" s="54" t="s">
        <v>162</v>
      </c>
      <c r="Q788" s="60">
        <v>0</v>
      </c>
      <c r="R788" s="60">
        <v>2250</v>
      </c>
      <c r="S788" s="60">
        <v>2250</v>
      </c>
      <c r="T788" s="19" t="s">
        <v>41</v>
      </c>
      <c r="U788" s="19"/>
      <c r="V788" s="210" t="s">
        <v>184</v>
      </c>
      <c r="W788" s="216" t="s">
        <v>696</v>
      </c>
      <c r="X788" s="217"/>
    </row>
    <row r="789" spans="1:24" ht="85.5" hidden="1">
      <c r="A789" s="19" t="s">
        <v>1587</v>
      </c>
      <c r="B789" s="19" t="s">
        <v>1935</v>
      </c>
      <c r="C789" s="19" t="s">
        <v>2001</v>
      </c>
      <c r="D789" s="54" t="s">
        <v>2015</v>
      </c>
      <c r="E789" s="19">
        <v>15</v>
      </c>
      <c r="F789" s="19" t="s">
        <v>2020</v>
      </c>
      <c r="G789" s="19" t="s">
        <v>35</v>
      </c>
      <c r="H789" s="19" t="s">
        <v>36</v>
      </c>
      <c r="I789" s="37" t="s">
        <v>37</v>
      </c>
      <c r="J789" s="52">
        <v>60</v>
      </c>
      <c r="K789" s="12" t="s">
        <v>2021</v>
      </c>
      <c r="L789" s="11"/>
      <c r="M789" s="19">
        <v>1</v>
      </c>
      <c r="N789" s="37">
        <v>1459744</v>
      </c>
      <c r="O789" s="37" t="s">
        <v>2018</v>
      </c>
      <c r="P789" s="54" t="s">
        <v>162</v>
      </c>
      <c r="Q789" s="20">
        <v>0</v>
      </c>
      <c r="R789" s="20">
        <v>4000</v>
      </c>
      <c r="S789" s="20">
        <v>4000</v>
      </c>
      <c r="T789" s="19" t="s">
        <v>41</v>
      </c>
      <c r="U789" s="19"/>
      <c r="V789" s="210" t="s">
        <v>184</v>
      </c>
      <c r="W789" s="216" t="s">
        <v>696</v>
      </c>
      <c r="X789" s="217"/>
    </row>
    <row r="790" spans="1:24" ht="85.5" hidden="1">
      <c r="A790" s="19" t="s">
        <v>1587</v>
      </c>
      <c r="B790" s="19" t="s">
        <v>1935</v>
      </c>
      <c r="C790" s="19" t="s">
        <v>2001</v>
      </c>
      <c r="D790" s="54" t="s">
        <v>2015</v>
      </c>
      <c r="E790" s="19">
        <v>15</v>
      </c>
      <c r="F790" s="19" t="s">
        <v>2020</v>
      </c>
      <c r="G790" s="19" t="s">
        <v>35</v>
      </c>
      <c r="H790" s="19" t="s">
        <v>36</v>
      </c>
      <c r="I790" s="37" t="s">
        <v>37</v>
      </c>
      <c r="J790" s="52">
        <v>60</v>
      </c>
      <c r="K790" s="12" t="s">
        <v>2021</v>
      </c>
      <c r="L790" s="11"/>
      <c r="M790" s="19">
        <v>1</v>
      </c>
      <c r="N790" s="37">
        <v>2439785</v>
      </c>
      <c r="O790" s="37" t="s">
        <v>2014</v>
      </c>
      <c r="P790" s="54" t="s">
        <v>162</v>
      </c>
      <c r="Q790" s="20">
        <v>0</v>
      </c>
      <c r="R790" s="20">
        <v>4000</v>
      </c>
      <c r="S790" s="20">
        <v>4000</v>
      </c>
      <c r="T790" s="19" t="s">
        <v>41</v>
      </c>
      <c r="U790" s="19"/>
      <c r="V790" s="210" t="s">
        <v>184</v>
      </c>
      <c r="W790" s="216" t="s">
        <v>696</v>
      </c>
      <c r="X790" s="217"/>
    </row>
    <row r="791" spans="1:24" ht="45" hidden="1">
      <c r="A791" s="19" t="s">
        <v>1587</v>
      </c>
      <c r="B791" s="19" t="s">
        <v>1935</v>
      </c>
      <c r="C791" s="19" t="s">
        <v>2001</v>
      </c>
      <c r="D791" s="19" t="s">
        <v>1947</v>
      </c>
      <c r="E791" s="19">
        <v>15</v>
      </c>
      <c r="F791" s="19" t="s">
        <v>2022</v>
      </c>
      <c r="G791" s="19" t="s">
        <v>35</v>
      </c>
      <c r="H791" s="19" t="s">
        <v>36</v>
      </c>
      <c r="I791" s="37" t="s">
        <v>37</v>
      </c>
      <c r="J791" s="52">
        <v>100</v>
      </c>
      <c r="K791" s="12" t="s">
        <v>414</v>
      </c>
      <c r="L791" s="11"/>
      <c r="M791" s="19">
        <v>1</v>
      </c>
      <c r="N791" s="37">
        <v>1627800</v>
      </c>
      <c r="O791" s="37" t="s">
        <v>2012</v>
      </c>
      <c r="P791" s="19" t="s">
        <v>268</v>
      </c>
      <c r="Q791" s="60">
        <v>0</v>
      </c>
      <c r="R791" s="20">
        <v>0</v>
      </c>
      <c r="S791" s="60">
        <v>0</v>
      </c>
      <c r="T791" s="19" t="s">
        <v>41</v>
      </c>
      <c r="V791" s="221" t="s">
        <v>48</v>
      </c>
      <c r="W791" s="131" t="s">
        <v>163</v>
      </c>
      <c r="X791" s="219" t="s">
        <v>50</v>
      </c>
    </row>
    <row r="792" spans="1:24" ht="42.75" hidden="1">
      <c r="A792" s="19" t="s">
        <v>1587</v>
      </c>
      <c r="B792" s="19" t="s">
        <v>1935</v>
      </c>
      <c r="C792" s="19" t="s">
        <v>1936</v>
      </c>
      <c r="D792" s="19" t="s">
        <v>1978</v>
      </c>
      <c r="E792" s="19">
        <v>15</v>
      </c>
      <c r="F792" s="19" t="s">
        <v>1979</v>
      </c>
      <c r="G792" s="19" t="s">
        <v>145</v>
      </c>
      <c r="H792" s="19" t="s">
        <v>36</v>
      </c>
      <c r="I792" s="19" t="s">
        <v>46</v>
      </c>
      <c r="J792" s="52">
        <v>180</v>
      </c>
      <c r="K792" s="8" t="s">
        <v>1980</v>
      </c>
      <c r="L792" s="10" t="s">
        <v>224</v>
      </c>
      <c r="M792" s="19">
        <v>1</v>
      </c>
      <c r="N792" s="19">
        <v>1061742</v>
      </c>
      <c r="O792" s="37" t="s">
        <v>1981</v>
      </c>
      <c r="P792" s="19" t="s">
        <v>268</v>
      </c>
      <c r="Q792" s="20">
        <v>0</v>
      </c>
      <c r="R792" s="20">
        <v>0</v>
      </c>
      <c r="S792" s="20">
        <v>0</v>
      </c>
      <c r="T792" s="19" t="s">
        <v>145</v>
      </c>
      <c r="V792" s="221" t="s">
        <v>48</v>
      </c>
      <c r="W792" s="131" t="s">
        <v>163</v>
      </c>
      <c r="X792" s="217"/>
    </row>
    <row r="793" spans="1:24" ht="57" hidden="1">
      <c r="A793" s="19" t="s">
        <v>1587</v>
      </c>
      <c r="B793" s="19" t="s">
        <v>1935</v>
      </c>
      <c r="C793" s="19" t="s">
        <v>1936</v>
      </c>
      <c r="D793" s="19" t="s">
        <v>1951</v>
      </c>
      <c r="E793" s="19">
        <v>15</v>
      </c>
      <c r="F793" s="19" t="s">
        <v>1952</v>
      </c>
      <c r="G793" s="19" t="s">
        <v>145</v>
      </c>
      <c r="H793" s="19" t="s">
        <v>36</v>
      </c>
      <c r="I793" s="19" t="s">
        <v>37</v>
      </c>
      <c r="J793" s="52">
        <v>240</v>
      </c>
      <c r="K793" s="8" t="s">
        <v>1982</v>
      </c>
      <c r="L793" s="8" t="s">
        <v>152</v>
      </c>
      <c r="M793" s="19">
        <v>1</v>
      </c>
      <c r="N793" s="19">
        <v>1378418</v>
      </c>
      <c r="O793" s="37" t="s">
        <v>1983</v>
      </c>
      <c r="P793" s="54" t="s">
        <v>162</v>
      </c>
      <c r="Q793" s="20">
        <v>0</v>
      </c>
      <c r="R793" s="20">
        <v>0</v>
      </c>
      <c r="S793" s="20">
        <v>0</v>
      </c>
      <c r="T793" s="19" t="s">
        <v>145</v>
      </c>
      <c r="U793" s="19"/>
      <c r="V793" s="131" t="s">
        <v>235</v>
      </c>
      <c r="W793" s="216" t="s">
        <v>236</v>
      </c>
      <c r="X793" s="217"/>
    </row>
    <row r="794" spans="1:24" ht="57" hidden="1">
      <c r="A794" s="19" t="s">
        <v>1587</v>
      </c>
      <c r="B794" s="19" t="s">
        <v>1935</v>
      </c>
      <c r="C794" s="19" t="s">
        <v>1936</v>
      </c>
      <c r="D794" s="19" t="s">
        <v>1951</v>
      </c>
      <c r="E794" s="19">
        <v>15</v>
      </c>
      <c r="F794" s="19" t="s">
        <v>1952</v>
      </c>
      <c r="G794" s="19" t="s">
        <v>145</v>
      </c>
      <c r="H794" s="19" t="s">
        <v>36</v>
      </c>
      <c r="I794" s="19" t="s">
        <v>37</v>
      </c>
      <c r="J794" s="52">
        <v>360</v>
      </c>
      <c r="K794" s="8" t="s">
        <v>1984</v>
      </c>
      <c r="L794" s="8" t="s">
        <v>566</v>
      </c>
      <c r="M794" s="19">
        <v>1</v>
      </c>
      <c r="N794" s="19">
        <v>1568715</v>
      </c>
      <c r="O794" s="37" t="s">
        <v>1985</v>
      </c>
      <c r="P794" s="54" t="s">
        <v>162</v>
      </c>
      <c r="Q794" s="20">
        <v>0</v>
      </c>
      <c r="R794" s="20">
        <v>0</v>
      </c>
      <c r="S794" s="20">
        <v>0</v>
      </c>
      <c r="T794" s="19" t="s">
        <v>145</v>
      </c>
      <c r="U794" s="19"/>
      <c r="V794" s="131" t="s">
        <v>235</v>
      </c>
      <c r="W794" s="216" t="s">
        <v>236</v>
      </c>
      <c r="X794" s="217"/>
    </row>
    <row r="795" spans="1:24" ht="45" hidden="1">
      <c r="A795" s="19" t="s">
        <v>1587</v>
      </c>
      <c r="B795" s="19" t="s">
        <v>1832</v>
      </c>
      <c r="C795" s="19" t="s">
        <v>1832</v>
      </c>
      <c r="D795" s="37" t="s">
        <v>1837</v>
      </c>
      <c r="E795" s="37">
        <v>12</v>
      </c>
      <c r="F795" s="37" t="s">
        <v>1838</v>
      </c>
      <c r="G795" s="37" t="s">
        <v>45</v>
      </c>
      <c r="H795" s="37" t="s">
        <v>1839</v>
      </c>
      <c r="I795" s="19" t="s">
        <v>46</v>
      </c>
      <c r="J795" s="52">
        <v>30</v>
      </c>
      <c r="K795" s="12" t="s">
        <v>1230</v>
      </c>
      <c r="L795" s="11"/>
      <c r="M795" s="37">
        <v>1</v>
      </c>
      <c r="N795" s="37" t="s">
        <v>1230</v>
      </c>
      <c r="O795" s="37" t="s">
        <v>1230</v>
      </c>
      <c r="P795" s="19" t="s">
        <v>247</v>
      </c>
      <c r="Q795" s="60">
        <v>0</v>
      </c>
      <c r="R795" s="20">
        <v>0</v>
      </c>
      <c r="S795" s="20">
        <v>0</v>
      </c>
      <c r="T795" s="19" t="s">
        <v>41</v>
      </c>
      <c r="V795" s="221" t="s">
        <v>76</v>
      </c>
      <c r="W795" s="131" t="s">
        <v>77</v>
      </c>
      <c r="X795" s="215" t="s">
        <v>58</v>
      </c>
    </row>
    <row r="796" spans="1:24" ht="45" hidden="1">
      <c r="A796" s="19" t="s">
        <v>1587</v>
      </c>
      <c r="B796" s="19" t="s">
        <v>1832</v>
      </c>
      <c r="C796" s="19" t="s">
        <v>1890</v>
      </c>
      <c r="D796" s="37" t="s">
        <v>1837</v>
      </c>
      <c r="E796" s="37">
        <v>12</v>
      </c>
      <c r="F796" s="37" t="s">
        <v>1838</v>
      </c>
      <c r="G796" s="37" t="s">
        <v>45</v>
      </c>
      <c r="H796" s="37" t="s">
        <v>1839</v>
      </c>
      <c r="I796" s="19" t="s">
        <v>46</v>
      </c>
      <c r="J796" s="52">
        <v>30</v>
      </c>
      <c r="K796" s="12" t="s">
        <v>1230</v>
      </c>
      <c r="L796" s="11"/>
      <c r="M796" s="37">
        <v>1</v>
      </c>
      <c r="N796" s="37" t="s">
        <v>1230</v>
      </c>
      <c r="O796" s="37" t="s">
        <v>1230</v>
      </c>
      <c r="P796" s="19" t="s">
        <v>247</v>
      </c>
      <c r="Q796" s="60">
        <v>0</v>
      </c>
      <c r="R796" s="20">
        <v>0</v>
      </c>
      <c r="S796" s="20">
        <v>0</v>
      </c>
      <c r="T796" s="19" t="s">
        <v>41</v>
      </c>
      <c r="V796" s="221" t="s">
        <v>76</v>
      </c>
      <c r="W796" s="131" t="s">
        <v>77</v>
      </c>
      <c r="X796" s="215" t="s">
        <v>58</v>
      </c>
    </row>
    <row r="797" spans="1:24" ht="45" hidden="1">
      <c r="A797" s="19" t="s">
        <v>1587</v>
      </c>
      <c r="B797" s="19" t="s">
        <v>1832</v>
      </c>
      <c r="C797" s="19" t="s">
        <v>1833</v>
      </c>
      <c r="D797" s="37" t="s">
        <v>1837</v>
      </c>
      <c r="E797" s="37">
        <v>12</v>
      </c>
      <c r="F797" s="37" t="s">
        <v>1838</v>
      </c>
      <c r="G797" s="37" t="s">
        <v>45</v>
      </c>
      <c r="H797" s="37" t="s">
        <v>1839</v>
      </c>
      <c r="I797" s="19" t="s">
        <v>46</v>
      </c>
      <c r="J797" s="52">
        <v>30</v>
      </c>
      <c r="K797" s="12" t="s">
        <v>1230</v>
      </c>
      <c r="L797" s="11"/>
      <c r="M797" s="37">
        <v>1</v>
      </c>
      <c r="N797" s="37" t="s">
        <v>1230</v>
      </c>
      <c r="O797" s="37" t="s">
        <v>1230</v>
      </c>
      <c r="P797" s="19" t="s">
        <v>247</v>
      </c>
      <c r="Q797" s="60">
        <v>0</v>
      </c>
      <c r="R797" s="20">
        <v>0</v>
      </c>
      <c r="S797" s="20">
        <v>0</v>
      </c>
      <c r="T797" s="19" t="s">
        <v>41</v>
      </c>
      <c r="V797" s="221" t="s">
        <v>76</v>
      </c>
      <c r="W797" s="131" t="s">
        <v>77</v>
      </c>
      <c r="X797" s="215" t="s">
        <v>58</v>
      </c>
    </row>
    <row r="798" spans="1:24" ht="45" hidden="1">
      <c r="A798" s="19" t="s">
        <v>1587</v>
      </c>
      <c r="B798" s="19" t="s">
        <v>1832</v>
      </c>
      <c r="C798" s="19" t="s">
        <v>1852</v>
      </c>
      <c r="D798" s="37" t="s">
        <v>1837</v>
      </c>
      <c r="E798" s="37">
        <v>12</v>
      </c>
      <c r="F798" s="37" t="s">
        <v>1838</v>
      </c>
      <c r="G798" s="37" t="s">
        <v>45</v>
      </c>
      <c r="H798" s="37" t="s">
        <v>1839</v>
      </c>
      <c r="I798" s="19" t="s">
        <v>46</v>
      </c>
      <c r="J798" s="52">
        <v>30</v>
      </c>
      <c r="K798" s="12" t="s">
        <v>1230</v>
      </c>
      <c r="L798" s="11"/>
      <c r="M798" s="37">
        <v>1</v>
      </c>
      <c r="N798" s="37" t="s">
        <v>1230</v>
      </c>
      <c r="O798" s="37" t="s">
        <v>1230</v>
      </c>
      <c r="P798" s="19" t="s">
        <v>247</v>
      </c>
      <c r="Q798" s="60">
        <v>0</v>
      </c>
      <c r="R798" s="20">
        <v>0</v>
      </c>
      <c r="S798" s="20">
        <v>0</v>
      </c>
      <c r="T798" s="19" t="s">
        <v>41</v>
      </c>
      <c r="V798" s="221" t="s">
        <v>76</v>
      </c>
      <c r="W798" s="131" t="s">
        <v>77</v>
      </c>
      <c r="X798" s="215" t="s">
        <v>58</v>
      </c>
    </row>
    <row r="799" spans="1:24" ht="142.5" hidden="1">
      <c r="A799" s="19" t="s">
        <v>1587</v>
      </c>
      <c r="B799" s="19" t="s">
        <v>1588</v>
      </c>
      <c r="C799" s="19" t="s">
        <v>1658</v>
      </c>
      <c r="D799" s="19" t="s">
        <v>1659</v>
      </c>
      <c r="E799" s="19">
        <v>15</v>
      </c>
      <c r="F799" s="19" t="s">
        <v>1668</v>
      </c>
      <c r="G799" s="19" t="s">
        <v>35</v>
      </c>
      <c r="H799" s="19" t="s">
        <v>36</v>
      </c>
      <c r="I799" s="19" t="s">
        <v>37</v>
      </c>
      <c r="J799" s="52">
        <v>40</v>
      </c>
      <c r="K799" s="8">
        <v>2020</v>
      </c>
      <c r="L799" s="11"/>
      <c r="M799" s="8">
        <v>3</v>
      </c>
      <c r="N799" s="12" t="s">
        <v>1230</v>
      </c>
      <c r="O799" s="12" t="s">
        <v>1230</v>
      </c>
      <c r="P799" s="8" t="s">
        <v>1592</v>
      </c>
      <c r="Q799" s="14">
        <v>6500</v>
      </c>
      <c r="R799" s="14">
        <v>4000</v>
      </c>
      <c r="S799" s="14">
        <v>31500</v>
      </c>
      <c r="T799" s="19" t="s">
        <v>41</v>
      </c>
      <c r="U799" s="19"/>
      <c r="V799" s="131" t="s">
        <v>243</v>
      </c>
      <c r="W799" s="216" t="s">
        <v>244</v>
      </c>
      <c r="X799" s="217"/>
    </row>
    <row r="800" spans="1:24" ht="85.5" hidden="1">
      <c r="A800" s="19" t="s">
        <v>1587</v>
      </c>
      <c r="B800" s="19" t="s">
        <v>1832</v>
      </c>
      <c r="C800" s="19" t="s">
        <v>1832</v>
      </c>
      <c r="D800" s="37" t="s">
        <v>1840</v>
      </c>
      <c r="E800" s="37">
        <v>15</v>
      </c>
      <c r="F800" s="37" t="s">
        <v>1841</v>
      </c>
      <c r="G800" s="37" t="s">
        <v>35</v>
      </c>
      <c r="H800" s="37" t="s">
        <v>36</v>
      </c>
      <c r="I800" s="19" t="s">
        <v>46</v>
      </c>
      <c r="J800" s="52">
        <v>20</v>
      </c>
      <c r="K800" s="12" t="s">
        <v>1230</v>
      </c>
      <c r="L800" s="11"/>
      <c r="M800" s="37">
        <v>1</v>
      </c>
      <c r="N800" s="37" t="s">
        <v>1230</v>
      </c>
      <c r="O800" s="37" t="s">
        <v>1230</v>
      </c>
      <c r="P800" s="19" t="s">
        <v>247</v>
      </c>
      <c r="Q800" s="20">
        <v>0</v>
      </c>
      <c r="R800" s="20">
        <v>0</v>
      </c>
      <c r="S800" s="20">
        <v>0</v>
      </c>
      <c r="T800" s="19" t="s">
        <v>41</v>
      </c>
      <c r="U800" s="37"/>
      <c r="V800" s="131" t="s">
        <v>243</v>
      </c>
      <c r="W800" s="216" t="s">
        <v>244</v>
      </c>
      <c r="X800" s="217"/>
    </row>
    <row r="801" spans="1:24" ht="85.5" hidden="1">
      <c r="A801" s="19" t="s">
        <v>1587</v>
      </c>
      <c r="B801" s="19" t="s">
        <v>1832</v>
      </c>
      <c r="C801" s="19" t="s">
        <v>1890</v>
      </c>
      <c r="D801" s="37" t="s">
        <v>1840</v>
      </c>
      <c r="E801" s="37">
        <v>15</v>
      </c>
      <c r="F801" s="37" t="s">
        <v>1841</v>
      </c>
      <c r="G801" s="37" t="s">
        <v>35</v>
      </c>
      <c r="H801" s="37" t="s">
        <v>36</v>
      </c>
      <c r="I801" s="19" t="s">
        <v>46</v>
      </c>
      <c r="J801" s="52">
        <v>20</v>
      </c>
      <c r="K801" s="12" t="s">
        <v>1230</v>
      </c>
      <c r="L801" s="11"/>
      <c r="M801" s="37">
        <v>1</v>
      </c>
      <c r="N801" s="37" t="s">
        <v>1230</v>
      </c>
      <c r="O801" s="37" t="s">
        <v>1230</v>
      </c>
      <c r="P801" s="19" t="s">
        <v>247</v>
      </c>
      <c r="Q801" s="20">
        <v>0</v>
      </c>
      <c r="R801" s="20">
        <v>0</v>
      </c>
      <c r="S801" s="20">
        <v>0</v>
      </c>
      <c r="T801" s="19" t="s">
        <v>41</v>
      </c>
      <c r="U801" s="37"/>
      <c r="V801" s="131" t="s">
        <v>243</v>
      </c>
      <c r="W801" s="216" t="s">
        <v>244</v>
      </c>
      <c r="X801" s="217"/>
    </row>
    <row r="802" spans="1:24" ht="85.5" hidden="1">
      <c r="A802" s="19" t="s">
        <v>1587</v>
      </c>
      <c r="B802" s="19" t="s">
        <v>1832</v>
      </c>
      <c r="C802" s="19" t="s">
        <v>1833</v>
      </c>
      <c r="D802" s="37" t="s">
        <v>1840</v>
      </c>
      <c r="E802" s="37">
        <v>15</v>
      </c>
      <c r="F802" s="37" t="s">
        <v>1841</v>
      </c>
      <c r="G802" s="37" t="s">
        <v>35</v>
      </c>
      <c r="H802" s="37" t="s">
        <v>36</v>
      </c>
      <c r="I802" s="19" t="s">
        <v>46</v>
      </c>
      <c r="J802" s="52">
        <v>20</v>
      </c>
      <c r="K802" s="12" t="s">
        <v>1230</v>
      </c>
      <c r="L802" s="11"/>
      <c r="M802" s="37">
        <v>1</v>
      </c>
      <c r="N802" s="37" t="s">
        <v>1230</v>
      </c>
      <c r="O802" s="37" t="s">
        <v>1230</v>
      </c>
      <c r="P802" s="19" t="s">
        <v>247</v>
      </c>
      <c r="Q802" s="20">
        <v>0</v>
      </c>
      <c r="R802" s="20">
        <v>0</v>
      </c>
      <c r="S802" s="20">
        <v>0</v>
      </c>
      <c r="T802" s="19" t="s">
        <v>41</v>
      </c>
      <c r="U802" s="37"/>
      <c r="V802" s="131" t="s">
        <v>243</v>
      </c>
      <c r="W802" s="216" t="s">
        <v>244</v>
      </c>
      <c r="X802" s="217"/>
    </row>
    <row r="803" spans="1:24" ht="85.5" hidden="1">
      <c r="A803" s="19" t="s">
        <v>1587</v>
      </c>
      <c r="B803" s="19" t="s">
        <v>1832</v>
      </c>
      <c r="C803" s="19" t="s">
        <v>1852</v>
      </c>
      <c r="D803" s="37" t="s">
        <v>1840</v>
      </c>
      <c r="E803" s="37">
        <v>15</v>
      </c>
      <c r="F803" s="37" t="s">
        <v>1841</v>
      </c>
      <c r="G803" s="37" t="s">
        <v>35</v>
      </c>
      <c r="H803" s="37" t="s">
        <v>36</v>
      </c>
      <c r="I803" s="19" t="s">
        <v>46</v>
      </c>
      <c r="J803" s="52">
        <v>20</v>
      </c>
      <c r="K803" s="12" t="s">
        <v>1230</v>
      </c>
      <c r="L803" s="11"/>
      <c r="M803" s="37">
        <v>1</v>
      </c>
      <c r="N803" s="37" t="s">
        <v>1230</v>
      </c>
      <c r="O803" s="37" t="s">
        <v>1230</v>
      </c>
      <c r="P803" s="19" t="s">
        <v>247</v>
      </c>
      <c r="Q803" s="20">
        <v>0</v>
      </c>
      <c r="R803" s="20">
        <v>0</v>
      </c>
      <c r="S803" s="20">
        <v>0</v>
      </c>
      <c r="T803" s="19" t="s">
        <v>41</v>
      </c>
      <c r="U803" s="37"/>
      <c r="V803" s="131" t="s">
        <v>243</v>
      </c>
      <c r="W803" s="216" t="s">
        <v>244</v>
      </c>
      <c r="X803" s="217"/>
    </row>
    <row r="804" spans="1:24" ht="142.5" hidden="1">
      <c r="A804" s="19" t="s">
        <v>1587</v>
      </c>
      <c r="B804" s="19" t="s">
        <v>1588</v>
      </c>
      <c r="C804" s="19" t="s">
        <v>1658</v>
      </c>
      <c r="D804" s="19" t="s">
        <v>1659</v>
      </c>
      <c r="E804" s="19">
        <v>15</v>
      </c>
      <c r="F804" s="19" t="s">
        <v>1638</v>
      </c>
      <c r="G804" s="19" t="s">
        <v>45</v>
      </c>
      <c r="H804" s="19" t="s">
        <v>36</v>
      </c>
      <c r="I804" s="19" t="s">
        <v>37</v>
      </c>
      <c r="J804" s="52">
        <v>40</v>
      </c>
      <c r="K804" s="8">
        <v>2020</v>
      </c>
      <c r="L804" s="11"/>
      <c r="M804" s="8">
        <v>8</v>
      </c>
      <c r="N804" s="12" t="s">
        <v>1230</v>
      </c>
      <c r="O804" s="12" t="s">
        <v>1230</v>
      </c>
      <c r="P804" s="8" t="s">
        <v>1592</v>
      </c>
      <c r="Q804" s="14">
        <v>0</v>
      </c>
      <c r="R804" s="14">
        <v>0</v>
      </c>
      <c r="S804" s="14">
        <v>0</v>
      </c>
      <c r="T804" s="19" t="s">
        <v>41</v>
      </c>
      <c r="U804" s="15" t="s">
        <v>2353</v>
      </c>
      <c r="V804" s="220" t="s">
        <v>176</v>
      </c>
      <c r="W804" s="216" t="s">
        <v>254</v>
      </c>
      <c r="X804" s="219" t="s">
        <v>50</v>
      </c>
    </row>
    <row r="805" spans="1:24" ht="128.25" hidden="1">
      <c r="A805" s="19" t="s">
        <v>1587</v>
      </c>
      <c r="B805" s="19" t="s">
        <v>1588</v>
      </c>
      <c r="C805" s="19" t="s">
        <v>1588</v>
      </c>
      <c r="D805" s="19" t="s">
        <v>1637</v>
      </c>
      <c r="E805" s="19">
        <v>15</v>
      </c>
      <c r="F805" s="19" t="s">
        <v>1638</v>
      </c>
      <c r="G805" s="19" t="s">
        <v>45</v>
      </c>
      <c r="H805" s="19" t="s">
        <v>36</v>
      </c>
      <c r="I805" s="19" t="s">
        <v>37</v>
      </c>
      <c r="J805" s="52">
        <v>40</v>
      </c>
      <c r="K805" s="8">
        <v>2020</v>
      </c>
      <c r="L805" s="11"/>
      <c r="M805" s="8">
        <v>8</v>
      </c>
      <c r="N805" s="12" t="s">
        <v>1230</v>
      </c>
      <c r="O805" s="12" t="s">
        <v>1230</v>
      </c>
      <c r="P805" s="8" t="s">
        <v>1639</v>
      </c>
      <c r="Q805" s="14">
        <v>0</v>
      </c>
      <c r="R805" s="14">
        <v>0</v>
      </c>
      <c r="S805" s="14">
        <v>0</v>
      </c>
      <c r="T805" s="19" t="s">
        <v>41</v>
      </c>
      <c r="U805" s="15" t="s">
        <v>2353</v>
      </c>
      <c r="V805" s="220" t="s">
        <v>176</v>
      </c>
      <c r="W805" s="216" t="s">
        <v>254</v>
      </c>
      <c r="X805" s="219" t="s">
        <v>50</v>
      </c>
    </row>
    <row r="806" spans="1:24" ht="114" hidden="1">
      <c r="A806" s="19" t="s">
        <v>1587</v>
      </c>
      <c r="B806" s="19" t="s">
        <v>1588</v>
      </c>
      <c r="C806" s="19" t="s">
        <v>1588</v>
      </c>
      <c r="D806" s="19" t="s">
        <v>1640</v>
      </c>
      <c r="E806" s="19">
        <v>15</v>
      </c>
      <c r="F806" s="19" t="s">
        <v>1638</v>
      </c>
      <c r="G806" s="19" t="s">
        <v>45</v>
      </c>
      <c r="H806" s="19" t="s">
        <v>36</v>
      </c>
      <c r="I806" s="19" t="s">
        <v>37</v>
      </c>
      <c r="J806" s="52">
        <v>40</v>
      </c>
      <c r="K806" s="8">
        <v>2020</v>
      </c>
      <c r="L806" s="11"/>
      <c r="M806" s="8">
        <v>8</v>
      </c>
      <c r="N806" s="12" t="s">
        <v>1230</v>
      </c>
      <c r="O806" s="12" t="s">
        <v>1230</v>
      </c>
      <c r="P806" s="8" t="s">
        <v>1592</v>
      </c>
      <c r="Q806" s="14">
        <v>0</v>
      </c>
      <c r="R806" s="14">
        <v>0</v>
      </c>
      <c r="S806" s="14">
        <v>0</v>
      </c>
      <c r="T806" s="19" t="s">
        <v>41</v>
      </c>
      <c r="U806" s="15" t="s">
        <v>2353</v>
      </c>
      <c r="V806" s="220" t="s">
        <v>176</v>
      </c>
      <c r="W806" s="216" t="s">
        <v>254</v>
      </c>
      <c r="X806" s="219" t="s">
        <v>50</v>
      </c>
    </row>
    <row r="807" spans="1:24" ht="185.25" hidden="1">
      <c r="A807" s="19" t="s">
        <v>1587</v>
      </c>
      <c r="B807" s="19" t="s">
        <v>1935</v>
      </c>
      <c r="C807" s="19" t="s">
        <v>2001</v>
      </c>
      <c r="D807" s="54" t="s">
        <v>2019</v>
      </c>
      <c r="E807" s="19">
        <v>15</v>
      </c>
      <c r="F807" s="19" t="s">
        <v>2023</v>
      </c>
      <c r="G807" s="19" t="s">
        <v>145</v>
      </c>
      <c r="H807" s="19" t="s">
        <v>2024</v>
      </c>
      <c r="I807" s="37" t="s">
        <v>37</v>
      </c>
      <c r="J807" s="52">
        <v>360</v>
      </c>
      <c r="K807" s="12" t="s">
        <v>2025</v>
      </c>
      <c r="L807" s="12" t="s">
        <v>147</v>
      </c>
      <c r="M807" s="19">
        <v>1</v>
      </c>
      <c r="N807" s="37">
        <v>6465996</v>
      </c>
      <c r="O807" s="37" t="s">
        <v>2026</v>
      </c>
      <c r="P807" s="54" t="s">
        <v>162</v>
      </c>
      <c r="Q807" s="20">
        <v>0</v>
      </c>
      <c r="R807" s="20">
        <v>0</v>
      </c>
      <c r="S807" s="20">
        <v>0</v>
      </c>
      <c r="T807" s="19" t="s">
        <v>145</v>
      </c>
      <c r="U807" s="19"/>
      <c r="V807" s="131" t="s">
        <v>866</v>
      </c>
      <c r="W807" s="216" t="s">
        <v>1014</v>
      </c>
      <c r="X807" s="217"/>
    </row>
    <row r="808" spans="1:24" ht="45" hidden="1">
      <c r="A808" s="19" t="s">
        <v>1587</v>
      </c>
      <c r="B808" s="19" t="s">
        <v>1832</v>
      </c>
      <c r="C808" s="19" t="s">
        <v>1832</v>
      </c>
      <c r="D808" s="37" t="s">
        <v>1850</v>
      </c>
      <c r="E808" s="37">
        <v>12</v>
      </c>
      <c r="F808" s="37" t="s">
        <v>450</v>
      </c>
      <c r="G808" s="37" t="s">
        <v>35</v>
      </c>
      <c r="H808" s="37" t="s">
        <v>36</v>
      </c>
      <c r="I808" s="37" t="s">
        <v>37</v>
      </c>
      <c r="J808" s="52">
        <v>16</v>
      </c>
      <c r="K808" s="12" t="s">
        <v>1230</v>
      </c>
      <c r="L808" s="11"/>
      <c r="M808" s="37">
        <v>1</v>
      </c>
      <c r="N808" s="37">
        <v>1568321</v>
      </c>
      <c r="O808" s="37" t="s">
        <v>1876</v>
      </c>
      <c r="P808" s="19" t="s">
        <v>247</v>
      </c>
      <c r="Q808" s="60">
        <v>0</v>
      </c>
      <c r="R808" s="20">
        <v>0</v>
      </c>
      <c r="S808" s="60">
        <v>0</v>
      </c>
      <c r="T808" s="19" t="s">
        <v>41</v>
      </c>
      <c r="U808" s="37"/>
      <c r="V808" s="210" t="s">
        <v>148</v>
      </c>
      <c r="W808" s="216" t="s">
        <v>225</v>
      </c>
      <c r="X808" s="217"/>
    </row>
    <row r="809" spans="1:24" ht="45" hidden="1">
      <c r="A809" s="19" t="s">
        <v>1587</v>
      </c>
      <c r="B809" s="19" t="s">
        <v>1832</v>
      </c>
      <c r="C809" s="19" t="s">
        <v>1832</v>
      </c>
      <c r="D809" s="37" t="s">
        <v>1850</v>
      </c>
      <c r="E809" s="37">
        <v>12</v>
      </c>
      <c r="F809" s="37" t="s">
        <v>450</v>
      </c>
      <c r="G809" s="37" t="s">
        <v>35</v>
      </c>
      <c r="H809" s="37" t="s">
        <v>36</v>
      </c>
      <c r="I809" s="37" t="s">
        <v>37</v>
      </c>
      <c r="J809" s="52">
        <v>16</v>
      </c>
      <c r="K809" s="12" t="s">
        <v>1230</v>
      </c>
      <c r="L809" s="11"/>
      <c r="M809" s="37">
        <v>1</v>
      </c>
      <c r="N809" s="37">
        <v>1454945</v>
      </c>
      <c r="O809" s="37" t="s">
        <v>1877</v>
      </c>
      <c r="P809" s="19" t="s">
        <v>247</v>
      </c>
      <c r="Q809" s="60">
        <v>0</v>
      </c>
      <c r="R809" s="20">
        <v>0</v>
      </c>
      <c r="S809" s="60">
        <v>0</v>
      </c>
      <c r="T809" s="19" t="s">
        <v>41</v>
      </c>
      <c r="U809" s="37"/>
      <c r="V809" s="210" t="s">
        <v>148</v>
      </c>
      <c r="W809" s="216" t="s">
        <v>225</v>
      </c>
      <c r="X809" s="217"/>
    </row>
    <row r="810" spans="1:24" ht="45" hidden="1">
      <c r="A810" s="19" t="s">
        <v>1587</v>
      </c>
      <c r="B810" s="19" t="s">
        <v>1832</v>
      </c>
      <c r="C810" s="19" t="s">
        <v>1832</v>
      </c>
      <c r="D810" s="37" t="s">
        <v>1850</v>
      </c>
      <c r="E810" s="37">
        <v>12</v>
      </c>
      <c r="F810" s="37" t="s">
        <v>450</v>
      </c>
      <c r="G810" s="37" t="s">
        <v>35</v>
      </c>
      <c r="H810" s="37" t="s">
        <v>36</v>
      </c>
      <c r="I810" s="37" t="s">
        <v>37</v>
      </c>
      <c r="J810" s="52">
        <v>16</v>
      </c>
      <c r="K810" s="12" t="s">
        <v>1230</v>
      </c>
      <c r="L810" s="11"/>
      <c r="M810" s="37">
        <v>1</v>
      </c>
      <c r="N810" s="37" t="s">
        <v>1230</v>
      </c>
      <c r="O810" s="37" t="s">
        <v>1230</v>
      </c>
      <c r="P810" s="19" t="s">
        <v>247</v>
      </c>
      <c r="Q810" s="60">
        <v>0</v>
      </c>
      <c r="R810" s="20">
        <v>0</v>
      </c>
      <c r="S810" s="60">
        <v>0</v>
      </c>
      <c r="T810" s="19" t="s">
        <v>41</v>
      </c>
      <c r="U810" s="37"/>
      <c r="V810" s="210" t="s">
        <v>148</v>
      </c>
      <c r="W810" s="216" t="s">
        <v>225</v>
      </c>
      <c r="X810" s="217"/>
    </row>
    <row r="811" spans="1:24" ht="45" hidden="1">
      <c r="A811" s="19" t="s">
        <v>1587</v>
      </c>
      <c r="B811" s="19" t="s">
        <v>1832</v>
      </c>
      <c r="C811" s="19" t="s">
        <v>1832</v>
      </c>
      <c r="D811" s="37" t="s">
        <v>1850</v>
      </c>
      <c r="E811" s="37">
        <v>12</v>
      </c>
      <c r="F811" s="37" t="s">
        <v>450</v>
      </c>
      <c r="G811" s="37" t="s">
        <v>35</v>
      </c>
      <c r="H811" s="37" t="s">
        <v>36</v>
      </c>
      <c r="I811" s="37" t="s">
        <v>37</v>
      </c>
      <c r="J811" s="52">
        <v>16</v>
      </c>
      <c r="K811" s="12" t="s">
        <v>1230</v>
      </c>
      <c r="L811" s="11"/>
      <c r="M811" s="37">
        <v>1</v>
      </c>
      <c r="N811" s="37" t="s">
        <v>1230</v>
      </c>
      <c r="O811" s="37" t="s">
        <v>1230</v>
      </c>
      <c r="P811" s="19" t="s">
        <v>247</v>
      </c>
      <c r="Q811" s="60">
        <v>0</v>
      </c>
      <c r="R811" s="20">
        <v>0</v>
      </c>
      <c r="S811" s="60">
        <v>0</v>
      </c>
      <c r="T811" s="19" t="s">
        <v>41</v>
      </c>
      <c r="U811" s="37"/>
      <c r="V811" s="210" t="s">
        <v>148</v>
      </c>
      <c r="W811" s="216" t="s">
        <v>225</v>
      </c>
      <c r="X811" s="217"/>
    </row>
    <row r="812" spans="1:24" ht="45" hidden="1">
      <c r="A812" s="19" t="s">
        <v>1587</v>
      </c>
      <c r="B812" s="19" t="s">
        <v>1832</v>
      </c>
      <c r="C812" s="19" t="s">
        <v>1832</v>
      </c>
      <c r="D812" s="37" t="s">
        <v>1850</v>
      </c>
      <c r="E812" s="37">
        <v>12</v>
      </c>
      <c r="F812" s="37" t="s">
        <v>450</v>
      </c>
      <c r="G812" s="37" t="s">
        <v>35</v>
      </c>
      <c r="H812" s="37" t="s">
        <v>36</v>
      </c>
      <c r="I812" s="37" t="s">
        <v>37</v>
      </c>
      <c r="J812" s="52">
        <v>16</v>
      </c>
      <c r="K812" s="12" t="s">
        <v>1230</v>
      </c>
      <c r="L812" s="11"/>
      <c r="M812" s="37">
        <v>1</v>
      </c>
      <c r="N812" s="37" t="s">
        <v>1230</v>
      </c>
      <c r="O812" s="37" t="s">
        <v>1230</v>
      </c>
      <c r="P812" s="19" t="s">
        <v>247</v>
      </c>
      <c r="Q812" s="60">
        <v>0</v>
      </c>
      <c r="R812" s="20">
        <v>0</v>
      </c>
      <c r="S812" s="60">
        <v>0</v>
      </c>
      <c r="T812" s="19" t="s">
        <v>41</v>
      </c>
      <c r="U812" s="37"/>
      <c r="V812" s="210" t="s">
        <v>148</v>
      </c>
      <c r="W812" s="216" t="s">
        <v>225</v>
      </c>
      <c r="X812" s="217"/>
    </row>
    <row r="813" spans="1:24" ht="45" hidden="1">
      <c r="A813" s="19" t="s">
        <v>1587</v>
      </c>
      <c r="B813" s="19" t="s">
        <v>1832</v>
      </c>
      <c r="C813" s="19" t="s">
        <v>1890</v>
      </c>
      <c r="D813" s="37" t="s">
        <v>1850</v>
      </c>
      <c r="E813" s="37">
        <v>12</v>
      </c>
      <c r="F813" s="37" t="s">
        <v>450</v>
      </c>
      <c r="G813" s="37" t="s">
        <v>35</v>
      </c>
      <c r="H813" s="37" t="s">
        <v>36</v>
      </c>
      <c r="I813" s="37" t="s">
        <v>37</v>
      </c>
      <c r="J813" s="52">
        <v>16</v>
      </c>
      <c r="K813" s="12" t="s">
        <v>1230</v>
      </c>
      <c r="L813" s="11"/>
      <c r="M813" s="37">
        <v>1</v>
      </c>
      <c r="N813" s="37" t="s">
        <v>1230</v>
      </c>
      <c r="O813" s="37" t="s">
        <v>1230</v>
      </c>
      <c r="P813" s="19" t="s">
        <v>247</v>
      </c>
      <c r="Q813" s="60">
        <v>0</v>
      </c>
      <c r="R813" s="20">
        <v>0</v>
      </c>
      <c r="S813" s="60">
        <v>0</v>
      </c>
      <c r="T813" s="19" t="s">
        <v>41</v>
      </c>
      <c r="U813" s="37"/>
      <c r="V813" s="210" t="s">
        <v>148</v>
      </c>
      <c r="W813" s="216" t="s">
        <v>225</v>
      </c>
      <c r="X813" s="217"/>
    </row>
    <row r="814" spans="1:24" ht="45" hidden="1">
      <c r="A814" s="19" t="s">
        <v>1587</v>
      </c>
      <c r="B814" s="19" t="s">
        <v>1832</v>
      </c>
      <c r="C814" s="19" t="s">
        <v>1849</v>
      </c>
      <c r="D814" s="37" t="s">
        <v>1850</v>
      </c>
      <c r="E814" s="37">
        <v>12</v>
      </c>
      <c r="F814" s="37" t="s">
        <v>450</v>
      </c>
      <c r="G814" s="37" t="s">
        <v>35</v>
      </c>
      <c r="H814" s="37" t="s">
        <v>36</v>
      </c>
      <c r="I814" s="37" t="s">
        <v>37</v>
      </c>
      <c r="J814" s="52">
        <v>16</v>
      </c>
      <c r="K814" s="12" t="s">
        <v>1230</v>
      </c>
      <c r="L814" s="11"/>
      <c r="M814" s="37">
        <v>1</v>
      </c>
      <c r="N814" s="37" t="s">
        <v>1230</v>
      </c>
      <c r="O814" s="37" t="s">
        <v>1230</v>
      </c>
      <c r="P814" s="19" t="s">
        <v>247</v>
      </c>
      <c r="Q814" s="60">
        <v>0</v>
      </c>
      <c r="R814" s="20">
        <v>0</v>
      </c>
      <c r="S814" s="60">
        <v>0</v>
      </c>
      <c r="T814" s="19" t="s">
        <v>41</v>
      </c>
      <c r="U814" s="37"/>
      <c r="V814" s="210" t="s">
        <v>148</v>
      </c>
      <c r="W814" s="216" t="s">
        <v>225</v>
      </c>
      <c r="X814" s="217"/>
    </row>
    <row r="815" spans="1:24" ht="45" hidden="1">
      <c r="A815" s="19" t="s">
        <v>1587</v>
      </c>
      <c r="B815" s="19" t="s">
        <v>1832</v>
      </c>
      <c r="C815" s="19" t="s">
        <v>1852</v>
      </c>
      <c r="D815" s="37" t="s">
        <v>1850</v>
      </c>
      <c r="E815" s="37">
        <v>12</v>
      </c>
      <c r="F815" s="37" t="s">
        <v>450</v>
      </c>
      <c r="G815" s="37" t="s">
        <v>35</v>
      </c>
      <c r="H815" s="37" t="s">
        <v>36</v>
      </c>
      <c r="I815" s="37" t="s">
        <v>37</v>
      </c>
      <c r="J815" s="52">
        <v>16</v>
      </c>
      <c r="K815" s="12" t="s">
        <v>1230</v>
      </c>
      <c r="L815" s="11"/>
      <c r="M815" s="37">
        <v>1</v>
      </c>
      <c r="N815" s="37" t="s">
        <v>1230</v>
      </c>
      <c r="O815" s="37" t="s">
        <v>1230</v>
      </c>
      <c r="P815" s="19" t="s">
        <v>247</v>
      </c>
      <c r="Q815" s="60">
        <v>0</v>
      </c>
      <c r="R815" s="20">
        <v>0</v>
      </c>
      <c r="S815" s="60">
        <v>0</v>
      </c>
      <c r="T815" s="19" t="s">
        <v>41</v>
      </c>
      <c r="U815" s="37"/>
      <c r="V815" s="210" t="s">
        <v>148</v>
      </c>
      <c r="W815" s="216" t="s">
        <v>225</v>
      </c>
      <c r="X815" s="217"/>
    </row>
    <row r="816" spans="1:24" ht="45" hidden="1">
      <c r="A816" s="19" t="s">
        <v>1587</v>
      </c>
      <c r="B816" s="19" t="s">
        <v>1832</v>
      </c>
      <c r="C816" s="19" t="s">
        <v>1832</v>
      </c>
      <c r="D816" s="37" t="s">
        <v>1850</v>
      </c>
      <c r="E816" s="37">
        <v>12</v>
      </c>
      <c r="F816" s="37" t="s">
        <v>1851</v>
      </c>
      <c r="G816" s="37" t="s">
        <v>35</v>
      </c>
      <c r="H816" s="37" t="s">
        <v>36</v>
      </c>
      <c r="I816" s="37" t="s">
        <v>37</v>
      </c>
      <c r="J816" s="52">
        <v>16</v>
      </c>
      <c r="K816" s="12" t="s">
        <v>1230</v>
      </c>
      <c r="L816" s="11"/>
      <c r="M816" s="37">
        <v>1</v>
      </c>
      <c r="N816" s="37">
        <v>1568321</v>
      </c>
      <c r="O816" s="37" t="s">
        <v>1876</v>
      </c>
      <c r="P816" s="19" t="s">
        <v>247</v>
      </c>
      <c r="Q816" s="60">
        <v>0</v>
      </c>
      <c r="R816" s="20">
        <v>0</v>
      </c>
      <c r="S816" s="60">
        <v>0</v>
      </c>
      <c r="T816" s="19" t="s">
        <v>41</v>
      </c>
      <c r="U816" s="37"/>
      <c r="V816" s="210" t="s">
        <v>148</v>
      </c>
      <c r="W816" s="216" t="s">
        <v>225</v>
      </c>
      <c r="X816" s="217"/>
    </row>
    <row r="817" spans="1:24" ht="45" hidden="1">
      <c r="A817" s="19" t="s">
        <v>1587</v>
      </c>
      <c r="B817" s="19" t="s">
        <v>1832</v>
      </c>
      <c r="C817" s="19" t="s">
        <v>1832</v>
      </c>
      <c r="D817" s="37" t="s">
        <v>1850</v>
      </c>
      <c r="E817" s="37">
        <v>12</v>
      </c>
      <c r="F817" s="37" t="s">
        <v>1851</v>
      </c>
      <c r="G817" s="37" t="s">
        <v>35</v>
      </c>
      <c r="H817" s="37" t="s">
        <v>36</v>
      </c>
      <c r="I817" s="37" t="s">
        <v>37</v>
      </c>
      <c r="J817" s="52">
        <v>16</v>
      </c>
      <c r="K817" s="12" t="s">
        <v>1230</v>
      </c>
      <c r="L817" s="11"/>
      <c r="M817" s="37">
        <v>1</v>
      </c>
      <c r="N817" s="37">
        <v>1454945</v>
      </c>
      <c r="O817" s="37" t="s">
        <v>1877</v>
      </c>
      <c r="P817" s="19" t="s">
        <v>247</v>
      </c>
      <c r="Q817" s="60">
        <v>0</v>
      </c>
      <c r="R817" s="20">
        <v>0</v>
      </c>
      <c r="S817" s="60">
        <v>0</v>
      </c>
      <c r="T817" s="19" t="s">
        <v>41</v>
      </c>
      <c r="U817" s="37"/>
      <c r="V817" s="210" t="s">
        <v>148</v>
      </c>
      <c r="W817" s="216" t="s">
        <v>225</v>
      </c>
      <c r="X817" s="217"/>
    </row>
    <row r="818" spans="1:24" ht="45" hidden="1">
      <c r="A818" s="19" t="s">
        <v>1587</v>
      </c>
      <c r="B818" s="19" t="s">
        <v>1832</v>
      </c>
      <c r="C818" s="19" t="s">
        <v>1832</v>
      </c>
      <c r="D818" s="37" t="s">
        <v>1850</v>
      </c>
      <c r="E818" s="37">
        <v>12</v>
      </c>
      <c r="F818" s="37" t="s">
        <v>1851</v>
      </c>
      <c r="G818" s="37" t="s">
        <v>35</v>
      </c>
      <c r="H818" s="37" t="s">
        <v>36</v>
      </c>
      <c r="I818" s="37" t="s">
        <v>37</v>
      </c>
      <c r="J818" s="52">
        <v>16</v>
      </c>
      <c r="K818" s="12" t="s">
        <v>1230</v>
      </c>
      <c r="L818" s="11"/>
      <c r="M818" s="37">
        <v>1</v>
      </c>
      <c r="N818" s="37">
        <v>1520670</v>
      </c>
      <c r="O818" s="37" t="s">
        <v>1878</v>
      </c>
      <c r="P818" s="19" t="s">
        <v>247</v>
      </c>
      <c r="Q818" s="60">
        <v>0</v>
      </c>
      <c r="R818" s="20">
        <v>0</v>
      </c>
      <c r="S818" s="60">
        <v>0</v>
      </c>
      <c r="T818" s="19" t="s">
        <v>41</v>
      </c>
      <c r="U818" s="37"/>
      <c r="V818" s="210" t="s">
        <v>148</v>
      </c>
      <c r="W818" s="216" t="s">
        <v>225</v>
      </c>
      <c r="X818" s="217"/>
    </row>
    <row r="819" spans="1:24" ht="45" hidden="1">
      <c r="A819" s="19" t="s">
        <v>1587</v>
      </c>
      <c r="B819" s="19" t="s">
        <v>1832</v>
      </c>
      <c r="C819" s="19" t="s">
        <v>1832</v>
      </c>
      <c r="D819" s="37" t="s">
        <v>1850</v>
      </c>
      <c r="E819" s="37">
        <v>12</v>
      </c>
      <c r="F819" s="37" t="s">
        <v>1851</v>
      </c>
      <c r="G819" s="37" t="s">
        <v>35</v>
      </c>
      <c r="H819" s="37" t="s">
        <v>36</v>
      </c>
      <c r="I819" s="37" t="s">
        <v>37</v>
      </c>
      <c r="J819" s="52">
        <v>16</v>
      </c>
      <c r="K819" s="12" t="s">
        <v>1230</v>
      </c>
      <c r="L819" s="11"/>
      <c r="M819" s="37">
        <v>1</v>
      </c>
      <c r="N819" s="37">
        <v>2372649</v>
      </c>
      <c r="O819" s="37" t="s">
        <v>1879</v>
      </c>
      <c r="P819" s="19" t="s">
        <v>247</v>
      </c>
      <c r="Q819" s="60">
        <v>0</v>
      </c>
      <c r="R819" s="20">
        <v>0</v>
      </c>
      <c r="S819" s="60">
        <v>0</v>
      </c>
      <c r="T819" s="19" t="s">
        <v>41</v>
      </c>
      <c r="U819" s="37"/>
      <c r="V819" s="210" t="s">
        <v>148</v>
      </c>
      <c r="W819" s="216" t="s">
        <v>225</v>
      </c>
      <c r="X819" s="217"/>
    </row>
    <row r="820" spans="1:24" ht="45" hidden="1">
      <c r="A820" s="19" t="s">
        <v>1587</v>
      </c>
      <c r="B820" s="19" t="s">
        <v>1832</v>
      </c>
      <c r="C820" s="19" t="s">
        <v>1890</v>
      </c>
      <c r="D820" s="37" t="s">
        <v>1850</v>
      </c>
      <c r="E820" s="37">
        <v>12</v>
      </c>
      <c r="F820" s="37" t="s">
        <v>1851</v>
      </c>
      <c r="G820" s="37" t="s">
        <v>35</v>
      </c>
      <c r="H820" s="37" t="s">
        <v>36</v>
      </c>
      <c r="I820" s="37" t="s">
        <v>37</v>
      </c>
      <c r="J820" s="52">
        <v>16</v>
      </c>
      <c r="K820" s="12" t="s">
        <v>1230</v>
      </c>
      <c r="L820" s="11"/>
      <c r="M820" s="37">
        <v>1</v>
      </c>
      <c r="N820" s="37" t="s">
        <v>1230</v>
      </c>
      <c r="O820" s="37" t="s">
        <v>1230</v>
      </c>
      <c r="P820" s="19" t="s">
        <v>247</v>
      </c>
      <c r="Q820" s="60">
        <v>0</v>
      </c>
      <c r="R820" s="20">
        <v>0</v>
      </c>
      <c r="S820" s="60">
        <v>0</v>
      </c>
      <c r="T820" s="19" t="s">
        <v>41</v>
      </c>
      <c r="U820" s="37"/>
      <c r="V820" s="210" t="s">
        <v>148</v>
      </c>
      <c r="W820" s="216" t="s">
        <v>225</v>
      </c>
      <c r="X820" s="217"/>
    </row>
    <row r="821" spans="1:24" ht="45" hidden="1">
      <c r="A821" s="19" t="s">
        <v>1587</v>
      </c>
      <c r="B821" s="19" t="s">
        <v>1832</v>
      </c>
      <c r="C821" s="19" t="s">
        <v>1849</v>
      </c>
      <c r="D821" s="37" t="s">
        <v>1850</v>
      </c>
      <c r="E821" s="37">
        <v>12</v>
      </c>
      <c r="F821" s="37" t="s">
        <v>1851</v>
      </c>
      <c r="G821" s="37" t="s">
        <v>35</v>
      </c>
      <c r="H821" s="37" t="s">
        <v>36</v>
      </c>
      <c r="I821" s="37" t="s">
        <v>37</v>
      </c>
      <c r="J821" s="52">
        <v>16</v>
      </c>
      <c r="K821" s="12" t="s">
        <v>1230</v>
      </c>
      <c r="L821" s="11"/>
      <c r="M821" s="37">
        <v>1</v>
      </c>
      <c r="N821" s="37" t="s">
        <v>1230</v>
      </c>
      <c r="O821" s="37" t="s">
        <v>1230</v>
      </c>
      <c r="P821" s="19" t="s">
        <v>247</v>
      </c>
      <c r="Q821" s="60">
        <v>0</v>
      </c>
      <c r="R821" s="20">
        <v>0</v>
      </c>
      <c r="S821" s="60">
        <v>0</v>
      </c>
      <c r="T821" s="19" t="s">
        <v>41</v>
      </c>
      <c r="U821" s="37"/>
      <c r="V821" s="210" t="s">
        <v>148</v>
      </c>
      <c r="W821" s="216" t="s">
        <v>225</v>
      </c>
      <c r="X821" s="217"/>
    </row>
    <row r="822" spans="1:24" ht="45" hidden="1">
      <c r="A822" s="19" t="s">
        <v>1587</v>
      </c>
      <c r="B822" s="19" t="s">
        <v>1832</v>
      </c>
      <c r="C822" s="19" t="s">
        <v>1852</v>
      </c>
      <c r="D822" s="37" t="s">
        <v>1850</v>
      </c>
      <c r="E822" s="37">
        <v>12</v>
      </c>
      <c r="F822" s="37" t="s">
        <v>1851</v>
      </c>
      <c r="G822" s="37" t="s">
        <v>35</v>
      </c>
      <c r="H822" s="37" t="s">
        <v>36</v>
      </c>
      <c r="I822" s="37" t="s">
        <v>37</v>
      </c>
      <c r="J822" s="52">
        <v>16</v>
      </c>
      <c r="K822" s="12" t="s">
        <v>1230</v>
      </c>
      <c r="L822" s="11"/>
      <c r="M822" s="37">
        <v>1</v>
      </c>
      <c r="N822" s="37" t="s">
        <v>1230</v>
      </c>
      <c r="O822" s="37" t="s">
        <v>1230</v>
      </c>
      <c r="P822" s="19" t="s">
        <v>247</v>
      </c>
      <c r="Q822" s="60">
        <v>0</v>
      </c>
      <c r="R822" s="20">
        <v>0</v>
      </c>
      <c r="S822" s="60">
        <v>0</v>
      </c>
      <c r="T822" s="19" t="s">
        <v>41</v>
      </c>
      <c r="U822" s="37"/>
      <c r="V822" s="210" t="s">
        <v>148</v>
      </c>
      <c r="W822" s="216" t="s">
        <v>225</v>
      </c>
      <c r="X822" s="217"/>
    </row>
    <row r="823" spans="1:24" ht="142.5" hidden="1">
      <c r="A823" s="19" t="s">
        <v>1587</v>
      </c>
      <c r="B823" s="19" t="s">
        <v>1588</v>
      </c>
      <c r="C823" s="19" t="s">
        <v>1658</v>
      </c>
      <c r="D823" s="19" t="s">
        <v>1659</v>
      </c>
      <c r="E823" s="19">
        <v>15</v>
      </c>
      <c r="F823" s="19" t="s">
        <v>1669</v>
      </c>
      <c r="G823" s="19" t="s">
        <v>35</v>
      </c>
      <c r="H823" s="19" t="s">
        <v>1325</v>
      </c>
      <c r="I823" s="19" t="s">
        <v>37</v>
      </c>
      <c r="J823" s="8">
        <v>720</v>
      </c>
      <c r="K823" s="8">
        <v>44166</v>
      </c>
      <c r="L823" s="11"/>
      <c r="M823" s="8">
        <v>1</v>
      </c>
      <c r="N823" s="8">
        <v>1360939</v>
      </c>
      <c r="O823" s="8" t="s">
        <v>1670</v>
      </c>
      <c r="P823" s="8" t="s">
        <v>611</v>
      </c>
      <c r="Q823" s="14">
        <v>0</v>
      </c>
      <c r="R823" s="14">
        <v>0</v>
      </c>
      <c r="S823" s="14">
        <v>0</v>
      </c>
      <c r="T823" s="19" t="s">
        <v>228</v>
      </c>
      <c r="U823" s="19" t="s">
        <v>2376</v>
      </c>
      <c r="V823" s="131" t="s">
        <v>148</v>
      </c>
      <c r="W823" s="131" t="s">
        <v>157</v>
      </c>
      <c r="X823" s="217"/>
    </row>
    <row r="824" spans="1:24" ht="142.5" hidden="1">
      <c r="A824" s="19" t="s">
        <v>1587</v>
      </c>
      <c r="B824" s="19" t="s">
        <v>1588</v>
      </c>
      <c r="C824" s="19" t="s">
        <v>1658</v>
      </c>
      <c r="D824" s="19" t="s">
        <v>1659</v>
      </c>
      <c r="E824" s="19">
        <v>15</v>
      </c>
      <c r="F824" s="19" t="s">
        <v>1671</v>
      </c>
      <c r="G824" s="19" t="s">
        <v>35</v>
      </c>
      <c r="H824" s="19" t="s">
        <v>1325</v>
      </c>
      <c r="I824" s="19" t="s">
        <v>37</v>
      </c>
      <c r="J824" s="52">
        <v>1600</v>
      </c>
      <c r="K824" s="141">
        <v>43891</v>
      </c>
      <c r="L824" s="11"/>
      <c r="M824" s="8">
        <v>1</v>
      </c>
      <c r="N824" s="8">
        <v>1491969</v>
      </c>
      <c r="O824" s="12" t="s">
        <v>1672</v>
      </c>
      <c r="P824" s="8" t="s">
        <v>611</v>
      </c>
      <c r="Q824" s="14">
        <v>0</v>
      </c>
      <c r="R824" s="14">
        <v>0</v>
      </c>
      <c r="S824" s="14">
        <v>0</v>
      </c>
      <c r="T824" s="19" t="s">
        <v>228</v>
      </c>
      <c r="U824" s="50"/>
      <c r="V824" s="216" t="s">
        <v>218</v>
      </c>
      <c r="W824" s="216" t="s">
        <v>398</v>
      </c>
      <c r="X824" s="217"/>
    </row>
    <row r="825" spans="1:24" ht="114" hidden="1">
      <c r="A825" s="19" t="s">
        <v>1587</v>
      </c>
      <c r="B825" s="19" t="s">
        <v>1588</v>
      </c>
      <c r="C825" s="19" t="s">
        <v>1588</v>
      </c>
      <c r="D825" s="19" t="s">
        <v>1619</v>
      </c>
      <c r="E825" s="19">
        <v>15</v>
      </c>
      <c r="F825" s="19" t="s">
        <v>1641</v>
      </c>
      <c r="G825" s="19" t="s">
        <v>35</v>
      </c>
      <c r="H825" s="19" t="s">
        <v>331</v>
      </c>
      <c r="I825" s="19" t="s">
        <v>37</v>
      </c>
      <c r="J825" s="52">
        <v>16</v>
      </c>
      <c r="K825" s="141">
        <v>43891</v>
      </c>
      <c r="L825" s="11"/>
      <c r="M825" s="8">
        <v>5</v>
      </c>
      <c r="N825" s="12" t="s">
        <v>1230</v>
      </c>
      <c r="O825" s="12" t="s">
        <v>1230</v>
      </c>
      <c r="P825" s="8" t="s">
        <v>1592</v>
      </c>
      <c r="Q825" s="14">
        <v>1352</v>
      </c>
      <c r="R825" s="14">
        <v>0</v>
      </c>
      <c r="S825" s="14">
        <v>6760</v>
      </c>
      <c r="T825" s="19" t="s">
        <v>41</v>
      </c>
      <c r="U825" s="19"/>
      <c r="V825" s="37" t="s">
        <v>866</v>
      </c>
      <c r="W825" s="216" t="s">
        <v>1642</v>
      </c>
      <c r="X825" s="217"/>
    </row>
    <row r="826" spans="1:24" ht="73.5" hidden="1">
      <c r="A826" s="8" t="s">
        <v>1587</v>
      </c>
      <c r="B826" s="8" t="s">
        <v>1832</v>
      </c>
      <c r="C826" s="8" t="s">
        <v>1832</v>
      </c>
      <c r="D826" s="12" t="s">
        <v>1880</v>
      </c>
      <c r="E826" s="12">
        <v>12</v>
      </c>
      <c r="F826" s="12" t="s">
        <v>1881</v>
      </c>
      <c r="G826" s="12" t="s">
        <v>35</v>
      </c>
      <c r="H826" s="12" t="s">
        <v>265</v>
      </c>
      <c r="I826" s="12" t="s">
        <v>37</v>
      </c>
      <c r="J826" s="52">
        <v>369</v>
      </c>
      <c r="K826" s="12" t="s">
        <v>1230</v>
      </c>
      <c r="L826" s="11"/>
      <c r="M826" s="12">
        <v>1</v>
      </c>
      <c r="N826" s="12" t="s">
        <v>1230</v>
      </c>
      <c r="O826" s="12" t="s">
        <v>1230</v>
      </c>
      <c r="P826" s="8" t="s">
        <v>247</v>
      </c>
      <c r="Q826" s="14">
        <v>0</v>
      </c>
      <c r="R826" s="14">
        <v>0</v>
      </c>
      <c r="S826" s="14">
        <v>0</v>
      </c>
      <c r="T826" s="12" t="s">
        <v>228</v>
      </c>
      <c r="U826" s="12" t="s">
        <v>2377</v>
      </c>
      <c r="V826" s="131" t="s">
        <v>148</v>
      </c>
      <c r="W826" s="221" t="s">
        <v>149</v>
      </c>
      <c r="X826" s="217"/>
    </row>
    <row r="827" spans="1:24" ht="42.75" hidden="1">
      <c r="A827" s="37" t="s">
        <v>1587</v>
      </c>
      <c r="B827" s="37" t="s">
        <v>1832</v>
      </c>
      <c r="C827" s="37" t="s">
        <v>1832</v>
      </c>
      <c r="D827" s="37" t="s">
        <v>1882</v>
      </c>
      <c r="E827" s="37">
        <v>12</v>
      </c>
      <c r="F827" s="37" t="s">
        <v>1881</v>
      </c>
      <c r="G827" s="37" t="s">
        <v>145</v>
      </c>
      <c r="H827" s="37" t="s">
        <v>265</v>
      </c>
      <c r="I827" s="19" t="s">
        <v>37</v>
      </c>
      <c r="J827" s="52">
        <v>369</v>
      </c>
      <c r="K827" s="12" t="s">
        <v>1883</v>
      </c>
      <c r="L827" s="12" t="s">
        <v>216</v>
      </c>
      <c r="M827" s="37">
        <v>1</v>
      </c>
      <c r="N827" s="37">
        <v>1412800</v>
      </c>
      <c r="O827" s="37" t="s">
        <v>1884</v>
      </c>
      <c r="P827" s="54" t="s">
        <v>162</v>
      </c>
      <c r="Q827" s="20">
        <v>0</v>
      </c>
      <c r="R827" s="20">
        <v>0</v>
      </c>
      <c r="S827" s="20">
        <v>0</v>
      </c>
      <c r="T827" s="37" t="s">
        <v>145</v>
      </c>
      <c r="U827" s="37" t="s">
        <v>2378</v>
      </c>
      <c r="V827" s="131" t="s">
        <v>148</v>
      </c>
      <c r="W827" s="216" t="s">
        <v>149</v>
      </c>
      <c r="X827" s="217"/>
    </row>
    <row r="828" spans="1:24" ht="171" hidden="1">
      <c r="A828" s="19" t="s">
        <v>1587</v>
      </c>
      <c r="B828" s="19" t="s">
        <v>1891</v>
      </c>
      <c r="C828" s="19" t="s">
        <v>1902</v>
      </c>
      <c r="D828" s="19" t="s">
        <v>1899</v>
      </c>
      <c r="E828" s="19">
        <v>20</v>
      </c>
      <c r="F828" s="19" t="s">
        <v>1914</v>
      </c>
      <c r="G828" s="19" t="s">
        <v>35</v>
      </c>
      <c r="H828" s="19" t="s">
        <v>36</v>
      </c>
      <c r="I828" s="19" t="s">
        <v>37</v>
      </c>
      <c r="J828" s="52">
        <v>40</v>
      </c>
      <c r="K828" s="19" t="s">
        <v>1230</v>
      </c>
      <c r="L828" s="11"/>
      <c r="M828" s="19">
        <v>1</v>
      </c>
      <c r="N828" s="19">
        <v>1861598</v>
      </c>
      <c r="O828" s="19" t="s">
        <v>1915</v>
      </c>
      <c r="P828" s="54" t="s">
        <v>162</v>
      </c>
      <c r="Q828" s="20">
        <v>0</v>
      </c>
      <c r="R828" s="20">
        <v>0</v>
      </c>
      <c r="S828" s="20">
        <v>0</v>
      </c>
      <c r="T828" s="19" t="s">
        <v>41</v>
      </c>
      <c r="U828" s="19"/>
      <c r="V828" s="210" t="s">
        <v>184</v>
      </c>
      <c r="W828" s="262" t="s">
        <v>1011</v>
      </c>
      <c r="X828" s="217"/>
    </row>
    <row r="829" spans="1:24" ht="42.75" hidden="1">
      <c r="A829" s="19" t="s">
        <v>1587</v>
      </c>
      <c r="B829" s="19" t="s">
        <v>1832</v>
      </c>
      <c r="C829" s="19" t="s">
        <v>1832</v>
      </c>
      <c r="D829" s="37" t="s">
        <v>1834</v>
      </c>
      <c r="E829" s="37">
        <v>15</v>
      </c>
      <c r="F829" s="37" t="s">
        <v>1842</v>
      </c>
      <c r="G829" s="37" t="s">
        <v>35</v>
      </c>
      <c r="H829" s="37" t="s">
        <v>36</v>
      </c>
      <c r="I829" s="19" t="s">
        <v>46</v>
      </c>
      <c r="J829" s="52">
        <v>20</v>
      </c>
      <c r="K829" s="12" t="s">
        <v>1230</v>
      </c>
      <c r="L829" s="11"/>
      <c r="M829" s="37">
        <v>1</v>
      </c>
      <c r="N829" s="37" t="s">
        <v>1230</v>
      </c>
      <c r="O829" s="37" t="s">
        <v>1230</v>
      </c>
      <c r="P829" s="19" t="s">
        <v>247</v>
      </c>
      <c r="Q829" s="60">
        <v>0</v>
      </c>
      <c r="R829" s="20">
        <v>0</v>
      </c>
      <c r="S829" s="60">
        <v>0</v>
      </c>
      <c r="T829" s="19" t="s">
        <v>41</v>
      </c>
      <c r="U829" s="131"/>
      <c r="V829" s="131" t="s">
        <v>48</v>
      </c>
      <c r="W829" s="216" t="s">
        <v>1843</v>
      </c>
      <c r="X829" s="217"/>
    </row>
    <row r="830" spans="1:24" ht="42.75" hidden="1">
      <c r="A830" s="19" t="s">
        <v>1587</v>
      </c>
      <c r="B830" s="19" t="s">
        <v>1832</v>
      </c>
      <c r="C830" s="19" t="s">
        <v>1890</v>
      </c>
      <c r="D830" s="37" t="s">
        <v>1834</v>
      </c>
      <c r="E830" s="37">
        <v>15</v>
      </c>
      <c r="F830" s="37" t="s">
        <v>1842</v>
      </c>
      <c r="G830" s="37" t="s">
        <v>35</v>
      </c>
      <c r="H830" s="37" t="s">
        <v>36</v>
      </c>
      <c r="I830" s="19" t="s">
        <v>46</v>
      </c>
      <c r="J830" s="52">
        <v>20</v>
      </c>
      <c r="K830" s="12" t="s">
        <v>1230</v>
      </c>
      <c r="L830" s="11"/>
      <c r="M830" s="37">
        <v>1</v>
      </c>
      <c r="N830" s="37" t="s">
        <v>1230</v>
      </c>
      <c r="O830" s="37" t="s">
        <v>1230</v>
      </c>
      <c r="P830" s="19" t="s">
        <v>247</v>
      </c>
      <c r="Q830" s="60">
        <v>0</v>
      </c>
      <c r="R830" s="20">
        <v>0</v>
      </c>
      <c r="S830" s="60">
        <v>0</v>
      </c>
      <c r="T830" s="19" t="s">
        <v>41</v>
      </c>
      <c r="U830" s="131"/>
      <c r="V830" s="131" t="s">
        <v>48</v>
      </c>
      <c r="W830" s="216" t="s">
        <v>1843</v>
      </c>
      <c r="X830" s="217"/>
    </row>
    <row r="831" spans="1:24" ht="42.75" hidden="1">
      <c r="A831" s="19" t="s">
        <v>1587</v>
      </c>
      <c r="B831" s="19" t="s">
        <v>1832</v>
      </c>
      <c r="C831" s="19" t="s">
        <v>1833</v>
      </c>
      <c r="D831" s="37" t="s">
        <v>1834</v>
      </c>
      <c r="E831" s="37">
        <v>15</v>
      </c>
      <c r="F831" s="37" t="s">
        <v>1842</v>
      </c>
      <c r="G831" s="37" t="s">
        <v>35</v>
      </c>
      <c r="H831" s="37" t="s">
        <v>36</v>
      </c>
      <c r="I831" s="19" t="s">
        <v>46</v>
      </c>
      <c r="J831" s="52">
        <v>20</v>
      </c>
      <c r="K831" s="12" t="s">
        <v>1230</v>
      </c>
      <c r="L831" s="11"/>
      <c r="M831" s="37">
        <v>1</v>
      </c>
      <c r="N831" s="37" t="s">
        <v>1230</v>
      </c>
      <c r="O831" s="37" t="s">
        <v>1230</v>
      </c>
      <c r="P831" s="19" t="s">
        <v>247</v>
      </c>
      <c r="Q831" s="60">
        <v>0</v>
      </c>
      <c r="R831" s="20">
        <v>0</v>
      </c>
      <c r="S831" s="60">
        <v>0</v>
      </c>
      <c r="T831" s="19" t="s">
        <v>41</v>
      </c>
      <c r="U831" s="131"/>
      <c r="V831" s="131" t="s">
        <v>48</v>
      </c>
      <c r="W831" s="216" t="s">
        <v>1843</v>
      </c>
      <c r="X831" s="217"/>
    </row>
    <row r="832" spans="1:24" ht="42.75" hidden="1">
      <c r="A832" s="19" t="s">
        <v>1587</v>
      </c>
      <c r="B832" s="19" t="s">
        <v>1832</v>
      </c>
      <c r="C832" s="19" t="s">
        <v>1852</v>
      </c>
      <c r="D832" s="37" t="s">
        <v>1834</v>
      </c>
      <c r="E832" s="37">
        <v>15</v>
      </c>
      <c r="F832" s="37" t="s">
        <v>1842</v>
      </c>
      <c r="G832" s="37" t="s">
        <v>35</v>
      </c>
      <c r="H832" s="37" t="s">
        <v>36</v>
      </c>
      <c r="I832" s="19" t="s">
        <v>46</v>
      </c>
      <c r="J832" s="52">
        <v>20</v>
      </c>
      <c r="K832" s="12" t="s">
        <v>1230</v>
      </c>
      <c r="L832" s="11"/>
      <c r="M832" s="37">
        <v>1</v>
      </c>
      <c r="N832" s="37" t="s">
        <v>1230</v>
      </c>
      <c r="O832" s="37" t="s">
        <v>1230</v>
      </c>
      <c r="P832" s="19" t="s">
        <v>247</v>
      </c>
      <c r="Q832" s="60">
        <v>0</v>
      </c>
      <c r="R832" s="20">
        <v>0</v>
      </c>
      <c r="S832" s="60">
        <v>0</v>
      </c>
      <c r="T832" s="19" t="s">
        <v>41</v>
      </c>
      <c r="U832" s="131"/>
      <c r="V832" s="131" t="s">
        <v>48</v>
      </c>
      <c r="W832" s="216" t="s">
        <v>1843</v>
      </c>
      <c r="X832" s="217"/>
    </row>
    <row r="833" spans="1:24" ht="42.75" hidden="1">
      <c r="A833" s="37" t="s">
        <v>1587</v>
      </c>
      <c r="B833" s="37" t="s">
        <v>1832</v>
      </c>
      <c r="C833" s="37" t="s">
        <v>1832</v>
      </c>
      <c r="D833" s="37" t="s">
        <v>1882</v>
      </c>
      <c r="E833" s="37">
        <v>12</v>
      </c>
      <c r="F833" s="37" t="s">
        <v>1885</v>
      </c>
      <c r="G833" s="37" t="s">
        <v>145</v>
      </c>
      <c r="H833" s="37" t="s">
        <v>36</v>
      </c>
      <c r="I833" s="19" t="s">
        <v>46</v>
      </c>
      <c r="J833" s="52">
        <v>120</v>
      </c>
      <c r="K833" s="12" t="s">
        <v>1886</v>
      </c>
      <c r="L833" s="12" t="s">
        <v>566</v>
      </c>
      <c r="M833" s="37">
        <v>1</v>
      </c>
      <c r="N833" s="37">
        <v>1454945</v>
      </c>
      <c r="O833" s="37" t="s">
        <v>1877</v>
      </c>
      <c r="P833" s="54" t="s">
        <v>162</v>
      </c>
      <c r="Q833" s="20">
        <v>0</v>
      </c>
      <c r="R833" s="20">
        <v>0</v>
      </c>
      <c r="S833" s="20">
        <v>0</v>
      </c>
      <c r="T833" s="37" t="s">
        <v>145</v>
      </c>
      <c r="U833" s="37"/>
      <c r="V833" s="131" t="s">
        <v>48</v>
      </c>
      <c r="W833" s="216" t="s">
        <v>455</v>
      </c>
      <c r="X833" s="217"/>
    </row>
    <row r="834" spans="1:24" ht="42.75" hidden="1">
      <c r="A834" s="37" t="s">
        <v>1587</v>
      </c>
      <c r="B834" s="37" t="s">
        <v>1832</v>
      </c>
      <c r="C834" s="37" t="s">
        <v>1832</v>
      </c>
      <c r="D834" s="37" t="s">
        <v>1882</v>
      </c>
      <c r="E834" s="37">
        <v>12</v>
      </c>
      <c r="F834" s="37" t="s">
        <v>1885</v>
      </c>
      <c r="G834" s="37" t="s">
        <v>145</v>
      </c>
      <c r="H834" s="37" t="s">
        <v>36</v>
      </c>
      <c r="I834" s="19" t="s">
        <v>46</v>
      </c>
      <c r="J834" s="52">
        <v>120</v>
      </c>
      <c r="K834" s="144" t="s">
        <v>1887</v>
      </c>
      <c r="L834" s="144" t="s">
        <v>632</v>
      </c>
      <c r="M834" s="37">
        <v>1</v>
      </c>
      <c r="N834" s="37">
        <v>2372649</v>
      </c>
      <c r="O834" s="37" t="s">
        <v>1879</v>
      </c>
      <c r="P834" s="54" t="s">
        <v>162</v>
      </c>
      <c r="Q834" s="20">
        <v>0</v>
      </c>
      <c r="R834" s="20">
        <v>0</v>
      </c>
      <c r="S834" s="20">
        <v>0</v>
      </c>
      <c r="T834" s="37" t="s">
        <v>145</v>
      </c>
      <c r="U834" s="37"/>
      <c r="V834" s="131" t="s">
        <v>48</v>
      </c>
      <c r="W834" s="216" t="s">
        <v>455</v>
      </c>
      <c r="X834" s="217"/>
    </row>
    <row r="835" spans="1:24" ht="42.75" hidden="1">
      <c r="A835" s="19" t="s">
        <v>1587</v>
      </c>
      <c r="B835" s="19" t="s">
        <v>1680</v>
      </c>
      <c r="C835" s="19" t="s">
        <v>1680</v>
      </c>
      <c r="D835" s="19" t="s">
        <v>1724</v>
      </c>
      <c r="E835" s="19">
        <v>15</v>
      </c>
      <c r="F835" s="37" t="s">
        <v>1725</v>
      </c>
      <c r="G835" s="19" t="s">
        <v>145</v>
      </c>
      <c r="H835" s="19" t="s">
        <v>544</v>
      </c>
      <c r="I835" s="19" t="s">
        <v>37</v>
      </c>
      <c r="J835" s="52">
        <v>120</v>
      </c>
      <c r="K835" s="12" t="s">
        <v>414</v>
      </c>
      <c r="L835" s="37" t="s">
        <v>566</v>
      </c>
      <c r="M835" s="19">
        <v>1</v>
      </c>
      <c r="N835" s="19">
        <v>1486018</v>
      </c>
      <c r="O835" s="37" t="s">
        <v>1715</v>
      </c>
      <c r="P835" s="54" t="s">
        <v>162</v>
      </c>
      <c r="Q835" s="20">
        <v>0</v>
      </c>
      <c r="R835" s="20">
        <v>0</v>
      </c>
      <c r="S835" s="20">
        <v>0</v>
      </c>
      <c r="T835" s="19" t="s">
        <v>145</v>
      </c>
      <c r="U835" s="19"/>
      <c r="V835" s="131" t="s">
        <v>184</v>
      </c>
      <c r="W835" s="216" t="s">
        <v>1694</v>
      </c>
      <c r="X835" s="217"/>
    </row>
    <row r="836" spans="1:24" ht="42.75" hidden="1">
      <c r="A836" s="19" t="s">
        <v>1587</v>
      </c>
      <c r="B836" s="19" t="s">
        <v>1832</v>
      </c>
      <c r="C836" s="19" t="s">
        <v>1832</v>
      </c>
      <c r="D836" s="37" t="s">
        <v>1834</v>
      </c>
      <c r="E836" s="37">
        <v>15</v>
      </c>
      <c r="F836" s="37" t="s">
        <v>1844</v>
      </c>
      <c r="G836" s="37" t="s">
        <v>35</v>
      </c>
      <c r="H836" s="37" t="s">
        <v>331</v>
      </c>
      <c r="I836" s="37" t="s">
        <v>37</v>
      </c>
      <c r="J836" s="52">
        <v>24</v>
      </c>
      <c r="K836" s="12" t="s">
        <v>1230</v>
      </c>
      <c r="L836" s="11"/>
      <c r="M836" s="37">
        <v>1</v>
      </c>
      <c r="N836" s="37" t="s">
        <v>1230</v>
      </c>
      <c r="O836" s="37" t="s">
        <v>1230</v>
      </c>
      <c r="P836" s="19" t="s">
        <v>247</v>
      </c>
      <c r="Q836" s="60">
        <v>0</v>
      </c>
      <c r="R836" s="20">
        <v>0</v>
      </c>
      <c r="S836" s="60">
        <v>0</v>
      </c>
      <c r="T836" s="19" t="s">
        <v>41</v>
      </c>
      <c r="U836" s="131"/>
      <c r="V836" s="131" t="s">
        <v>184</v>
      </c>
      <c r="W836" s="216" t="s">
        <v>549</v>
      </c>
      <c r="X836" s="217"/>
    </row>
    <row r="837" spans="1:24" ht="42.75" hidden="1">
      <c r="A837" s="19" t="s">
        <v>1587</v>
      </c>
      <c r="B837" s="19" t="s">
        <v>1832</v>
      </c>
      <c r="C837" s="19" t="s">
        <v>1890</v>
      </c>
      <c r="D837" s="37" t="s">
        <v>1834</v>
      </c>
      <c r="E837" s="37">
        <v>15</v>
      </c>
      <c r="F837" s="37" t="s">
        <v>1844</v>
      </c>
      <c r="G837" s="37" t="s">
        <v>35</v>
      </c>
      <c r="H837" s="37" t="s">
        <v>331</v>
      </c>
      <c r="I837" s="37" t="s">
        <v>37</v>
      </c>
      <c r="J837" s="52">
        <v>24</v>
      </c>
      <c r="K837" s="12" t="s">
        <v>1230</v>
      </c>
      <c r="L837" s="11"/>
      <c r="M837" s="37">
        <v>1</v>
      </c>
      <c r="N837" s="37" t="s">
        <v>1230</v>
      </c>
      <c r="O837" s="37" t="s">
        <v>1230</v>
      </c>
      <c r="P837" s="19" t="s">
        <v>247</v>
      </c>
      <c r="Q837" s="60">
        <v>0</v>
      </c>
      <c r="R837" s="20">
        <v>0</v>
      </c>
      <c r="S837" s="60">
        <v>0</v>
      </c>
      <c r="T837" s="19" t="s">
        <v>41</v>
      </c>
      <c r="U837" s="131"/>
      <c r="V837" s="131" t="s">
        <v>184</v>
      </c>
      <c r="W837" s="216" t="s">
        <v>549</v>
      </c>
      <c r="X837" s="217"/>
    </row>
    <row r="838" spans="1:24" ht="42.75" hidden="1">
      <c r="A838" s="19" t="s">
        <v>1587</v>
      </c>
      <c r="B838" s="19" t="s">
        <v>1832</v>
      </c>
      <c r="C838" s="19" t="s">
        <v>1890</v>
      </c>
      <c r="D838" s="37" t="s">
        <v>1834</v>
      </c>
      <c r="E838" s="37">
        <v>15</v>
      </c>
      <c r="F838" s="37" t="s">
        <v>1844</v>
      </c>
      <c r="G838" s="37" t="s">
        <v>35</v>
      </c>
      <c r="H838" s="37" t="s">
        <v>331</v>
      </c>
      <c r="I838" s="37" t="s">
        <v>37</v>
      </c>
      <c r="J838" s="52">
        <v>24</v>
      </c>
      <c r="K838" s="12" t="s">
        <v>1230</v>
      </c>
      <c r="L838" s="11"/>
      <c r="M838" s="37">
        <v>1</v>
      </c>
      <c r="N838" s="37" t="s">
        <v>1230</v>
      </c>
      <c r="O838" s="37" t="s">
        <v>1230</v>
      </c>
      <c r="P838" s="19" t="s">
        <v>247</v>
      </c>
      <c r="Q838" s="60">
        <v>0</v>
      </c>
      <c r="R838" s="20">
        <v>0</v>
      </c>
      <c r="S838" s="60">
        <v>0</v>
      </c>
      <c r="T838" s="19" t="s">
        <v>41</v>
      </c>
      <c r="U838" s="131"/>
      <c r="V838" s="131" t="s">
        <v>184</v>
      </c>
      <c r="W838" s="216" t="s">
        <v>549</v>
      </c>
      <c r="X838" s="217"/>
    </row>
    <row r="839" spans="1:24" ht="42.75" hidden="1">
      <c r="A839" s="19" t="s">
        <v>1587</v>
      </c>
      <c r="B839" s="19" t="s">
        <v>1832</v>
      </c>
      <c r="C839" s="19" t="s">
        <v>1833</v>
      </c>
      <c r="D839" s="37" t="s">
        <v>1834</v>
      </c>
      <c r="E839" s="37">
        <v>15</v>
      </c>
      <c r="F839" s="37" t="s">
        <v>1844</v>
      </c>
      <c r="G839" s="37" t="s">
        <v>35</v>
      </c>
      <c r="H839" s="37" t="s">
        <v>331</v>
      </c>
      <c r="I839" s="37" t="s">
        <v>37</v>
      </c>
      <c r="J839" s="52">
        <v>24</v>
      </c>
      <c r="K839" s="12" t="s">
        <v>1230</v>
      </c>
      <c r="L839" s="11"/>
      <c r="M839" s="37">
        <v>1</v>
      </c>
      <c r="N839" s="37" t="s">
        <v>1230</v>
      </c>
      <c r="O839" s="37" t="s">
        <v>1230</v>
      </c>
      <c r="P839" s="19" t="s">
        <v>247</v>
      </c>
      <c r="Q839" s="60">
        <v>0</v>
      </c>
      <c r="R839" s="20">
        <v>0</v>
      </c>
      <c r="S839" s="60">
        <v>0</v>
      </c>
      <c r="T839" s="19" t="s">
        <v>41</v>
      </c>
      <c r="U839" s="131"/>
      <c r="V839" s="131" t="s">
        <v>184</v>
      </c>
      <c r="W839" s="216" t="s">
        <v>549</v>
      </c>
      <c r="X839" s="217"/>
    </row>
    <row r="840" spans="1:24" ht="42.75" hidden="1">
      <c r="A840" s="19" t="s">
        <v>1587</v>
      </c>
      <c r="B840" s="19" t="s">
        <v>1832</v>
      </c>
      <c r="C840" s="19" t="s">
        <v>1833</v>
      </c>
      <c r="D840" s="37" t="s">
        <v>1834</v>
      </c>
      <c r="E840" s="37">
        <v>15</v>
      </c>
      <c r="F840" s="37" t="s">
        <v>1844</v>
      </c>
      <c r="G840" s="37" t="s">
        <v>35</v>
      </c>
      <c r="H840" s="37" t="s">
        <v>331</v>
      </c>
      <c r="I840" s="37" t="s">
        <v>37</v>
      </c>
      <c r="J840" s="52">
        <v>24</v>
      </c>
      <c r="K840" s="12" t="s">
        <v>1230</v>
      </c>
      <c r="L840" s="11"/>
      <c r="M840" s="37">
        <v>1</v>
      </c>
      <c r="N840" s="37" t="s">
        <v>1230</v>
      </c>
      <c r="O840" s="37" t="s">
        <v>1230</v>
      </c>
      <c r="P840" s="19" t="s">
        <v>247</v>
      </c>
      <c r="Q840" s="60">
        <v>0</v>
      </c>
      <c r="R840" s="20">
        <v>0</v>
      </c>
      <c r="S840" s="60">
        <v>0</v>
      </c>
      <c r="T840" s="19" t="s">
        <v>41</v>
      </c>
      <c r="U840" s="131"/>
      <c r="V840" s="131" t="s">
        <v>184</v>
      </c>
      <c r="W840" s="216" t="s">
        <v>549</v>
      </c>
      <c r="X840" s="217"/>
    </row>
    <row r="841" spans="1:24" ht="42.75" hidden="1">
      <c r="A841" s="19" t="s">
        <v>1587</v>
      </c>
      <c r="B841" s="19" t="s">
        <v>1832</v>
      </c>
      <c r="C841" s="19" t="s">
        <v>1852</v>
      </c>
      <c r="D841" s="37" t="s">
        <v>1834</v>
      </c>
      <c r="E841" s="37">
        <v>15</v>
      </c>
      <c r="F841" s="37" t="s">
        <v>1844</v>
      </c>
      <c r="G841" s="37" t="s">
        <v>35</v>
      </c>
      <c r="H841" s="37" t="s">
        <v>331</v>
      </c>
      <c r="I841" s="37" t="s">
        <v>37</v>
      </c>
      <c r="J841" s="52">
        <v>24</v>
      </c>
      <c r="K841" s="12" t="s">
        <v>1230</v>
      </c>
      <c r="L841" s="11"/>
      <c r="M841" s="37">
        <v>1</v>
      </c>
      <c r="N841" s="37" t="s">
        <v>1230</v>
      </c>
      <c r="O841" s="37" t="s">
        <v>1230</v>
      </c>
      <c r="P841" s="19" t="s">
        <v>247</v>
      </c>
      <c r="Q841" s="60">
        <v>0</v>
      </c>
      <c r="R841" s="20">
        <v>0</v>
      </c>
      <c r="S841" s="60">
        <v>0</v>
      </c>
      <c r="T841" s="19" t="s">
        <v>41</v>
      </c>
      <c r="U841" s="131"/>
      <c r="V841" s="131" t="s">
        <v>184</v>
      </c>
      <c r="W841" s="216" t="s">
        <v>549</v>
      </c>
      <c r="X841" s="217"/>
    </row>
    <row r="842" spans="1:24" ht="42.75" hidden="1">
      <c r="A842" s="19" t="s">
        <v>1587</v>
      </c>
      <c r="B842" s="19" t="s">
        <v>1832</v>
      </c>
      <c r="C842" s="19" t="s">
        <v>1852</v>
      </c>
      <c r="D842" s="37" t="s">
        <v>1834</v>
      </c>
      <c r="E842" s="37">
        <v>15</v>
      </c>
      <c r="F842" s="37" t="s">
        <v>1844</v>
      </c>
      <c r="G842" s="37" t="s">
        <v>35</v>
      </c>
      <c r="H842" s="37" t="s">
        <v>331</v>
      </c>
      <c r="I842" s="37" t="s">
        <v>37</v>
      </c>
      <c r="J842" s="52">
        <v>24</v>
      </c>
      <c r="K842" s="12" t="s">
        <v>1230</v>
      </c>
      <c r="L842" s="11"/>
      <c r="M842" s="37">
        <v>1</v>
      </c>
      <c r="N842" s="37" t="s">
        <v>1230</v>
      </c>
      <c r="O842" s="37" t="s">
        <v>1230</v>
      </c>
      <c r="P842" s="19" t="s">
        <v>247</v>
      </c>
      <c r="Q842" s="60">
        <v>0</v>
      </c>
      <c r="R842" s="20">
        <v>0</v>
      </c>
      <c r="S842" s="60">
        <v>0</v>
      </c>
      <c r="T842" s="19" t="s">
        <v>41</v>
      </c>
      <c r="U842" s="131"/>
      <c r="V842" s="131" t="s">
        <v>184</v>
      </c>
      <c r="W842" s="216" t="s">
        <v>549</v>
      </c>
      <c r="X842" s="217"/>
    </row>
    <row r="843" spans="1:24" ht="114" hidden="1">
      <c r="A843" s="19" t="s">
        <v>1587</v>
      </c>
      <c r="B843" s="19" t="s">
        <v>1832</v>
      </c>
      <c r="C843" s="19" t="s">
        <v>1852</v>
      </c>
      <c r="D843" s="37" t="s">
        <v>1853</v>
      </c>
      <c r="E843" s="37">
        <v>15</v>
      </c>
      <c r="F843" s="37" t="s">
        <v>1854</v>
      </c>
      <c r="G843" s="37" t="s">
        <v>35</v>
      </c>
      <c r="H843" s="37" t="s">
        <v>331</v>
      </c>
      <c r="I843" s="19" t="s">
        <v>37</v>
      </c>
      <c r="J843" s="52">
        <v>40</v>
      </c>
      <c r="K843" s="12" t="s">
        <v>1855</v>
      </c>
      <c r="L843" s="11"/>
      <c r="M843" s="37">
        <v>1</v>
      </c>
      <c r="N843" s="37">
        <v>1568157</v>
      </c>
      <c r="O843" s="37" t="s">
        <v>1856</v>
      </c>
      <c r="P843" s="54" t="s">
        <v>162</v>
      </c>
      <c r="Q843" s="60">
        <v>3096</v>
      </c>
      <c r="R843" s="60">
        <v>18000</v>
      </c>
      <c r="S843" s="60">
        <v>21096</v>
      </c>
      <c r="T843" s="19" t="s">
        <v>41</v>
      </c>
      <c r="U843" s="37"/>
      <c r="V843" s="131" t="s">
        <v>866</v>
      </c>
      <c r="W843" s="216" t="s">
        <v>1014</v>
      </c>
      <c r="X843" s="217"/>
    </row>
    <row r="844" spans="1:24" ht="114" hidden="1">
      <c r="A844" s="19" t="s">
        <v>1587</v>
      </c>
      <c r="B844" s="19" t="s">
        <v>1832</v>
      </c>
      <c r="C844" s="19" t="s">
        <v>1852</v>
      </c>
      <c r="D844" s="37" t="s">
        <v>1853</v>
      </c>
      <c r="E844" s="37">
        <v>15</v>
      </c>
      <c r="F844" s="37" t="s">
        <v>1854</v>
      </c>
      <c r="G844" s="37" t="s">
        <v>35</v>
      </c>
      <c r="H844" s="37" t="s">
        <v>331</v>
      </c>
      <c r="I844" s="19" t="s">
        <v>37</v>
      </c>
      <c r="J844" s="52">
        <v>40</v>
      </c>
      <c r="K844" s="12" t="s">
        <v>1855</v>
      </c>
      <c r="L844" s="11"/>
      <c r="M844" s="37">
        <v>1</v>
      </c>
      <c r="N844" s="37">
        <v>1491064</v>
      </c>
      <c r="O844" s="37" t="s">
        <v>1857</v>
      </c>
      <c r="P844" s="54" t="s">
        <v>162</v>
      </c>
      <c r="Q844" s="60">
        <v>3096</v>
      </c>
      <c r="R844" s="60">
        <v>18000</v>
      </c>
      <c r="S844" s="60">
        <v>21096</v>
      </c>
      <c r="T844" s="19" t="s">
        <v>41</v>
      </c>
      <c r="U844" s="37"/>
      <c r="V844" s="131" t="s">
        <v>866</v>
      </c>
      <c r="W844" s="216" t="s">
        <v>1014</v>
      </c>
      <c r="X844" s="217"/>
    </row>
    <row r="845" spans="1:24" ht="142.5" hidden="1">
      <c r="A845" s="19" t="s">
        <v>1587</v>
      </c>
      <c r="B845" s="19" t="s">
        <v>1588</v>
      </c>
      <c r="C845" s="19" t="s">
        <v>1658</v>
      </c>
      <c r="D845" s="19" t="s">
        <v>1659</v>
      </c>
      <c r="E845" s="19">
        <v>15</v>
      </c>
      <c r="F845" s="19" t="s">
        <v>1673</v>
      </c>
      <c r="G845" s="19" t="s">
        <v>145</v>
      </c>
      <c r="H845" s="19" t="s">
        <v>36</v>
      </c>
      <c r="I845" s="19" t="s">
        <v>91</v>
      </c>
      <c r="J845" s="52">
        <v>270</v>
      </c>
      <c r="K845" s="141">
        <v>44136</v>
      </c>
      <c r="L845" s="141" t="s">
        <v>385</v>
      </c>
      <c r="M845" s="8">
        <v>1</v>
      </c>
      <c r="N845" s="8">
        <v>53810</v>
      </c>
      <c r="O845" s="12" t="s">
        <v>1674</v>
      </c>
      <c r="P845" s="51" t="s">
        <v>162</v>
      </c>
      <c r="Q845" s="14">
        <v>0</v>
      </c>
      <c r="R845" s="14">
        <v>0</v>
      </c>
      <c r="S845" s="14">
        <v>0</v>
      </c>
      <c r="T845" s="19" t="s">
        <v>145</v>
      </c>
      <c r="U845" s="19" t="s">
        <v>2374</v>
      </c>
      <c r="V845" s="216" t="s">
        <v>56</v>
      </c>
      <c r="W845" s="216" t="s">
        <v>57</v>
      </c>
      <c r="X845" s="217"/>
    </row>
    <row r="846" spans="1:24" ht="85.5" hidden="1">
      <c r="A846" s="19" t="s">
        <v>1587</v>
      </c>
      <c r="B846" s="19" t="s">
        <v>1935</v>
      </c>
      <c r="C846" s="19" t="s">
        <v>1936</v>
      </c>
      <c r="D846" s="19" t="s">
        <v>1953</v>
      </c>
      <c r="E846" s="19">
        <v>15</v>
      </c>
      <c r="F846" s="19" t="s">
        <v>1986</v>
      </c>
      <c r="G846" s="19" t="s">
        <v>35</v>
      </c>
      <c r="H846" s="19" t="s">
        <v>310</v>
      </c>
      <c r="I846" s="19" t="s">
        <v>37</v>
      </c>
      <c r="J846" s="52">
        <v>24</v>
      </c>
      <c r="K846" s="8" t="s">
        <v>1987</v>
      </c>
      <c r="L846" s="11"/>
      <c r="M846" s="19">
        <v>1</v>
      </c>
      <c r="N846" s="19">
        <v>2111283</v>
      </c>
      <c r="O846" s="37" t="s">
        <v>1988</v>
      </c>
      <c r="P846" s="54" t="s">
        <v>162</v>
      </c>
      <c r="Q846" s="20">
        <v>0</v>
      </c>
      <c r="R846" s="20">
        <v>1750</v>
      </c>
      <c r="S846" s="20">
        <v>1750</v>
      </c>
      <c r="T846" s="19" t="s">
        <v>41</v>
      </c>
      <c r="U846" s="19"/>
      <c r="V846" s="131" t="s">
        <v>184</v>
      </c>
      <c r="W846" s="131" t="s">
        <v>706</v>
      </c>
      <c r="X846" s="217"/>
    </row>
    <row r="847" spans="1:24" ht="85.5" hidden="1">
      <c r="A847" s="19" t="s">
        <v>1587</v>
      </c>
      <c r="B847" s="19" t="s">
        <v>1588</v>
      </c>
      <c r="C847" s="19" t="s">
        <v>1658</v>
      </c>
      <c r="D847" s="19" t="s">
        <v>1654</v>
      </c>
      <c r="E847" s="19">
        <v>15</v>
      </c>
      <c r="F847" s="19" t="s">
        <v>1675</v>
      </c>
      <c r="G847" s="19" t="s">
        <v>145</v>
      </c>
      <c r="H847" s="19" t="s">
        <v>36</v>
      </c>
      <c r="I847" s="19" t="s">
        <v>91</v>
      </c>
      <c r="J847" s="52">
        <v>270</v>
      </c>
      <c r="K847" s="141">
        <v>44044</v>
      </c>
      <c r="L847" s="141" t="s">
        <v>759</v>
      </c>
      <c r="M847" s="8">
        <v>1</v>
      </c>
      <c r="N847" s="8">
        <v>2090480</v>
      </c>
      <c r="O847" s="12" t="s">
        <v>1676</v>
      </c>
      <c r="P847" s="8" t="s">
        <v>268</v>
      </c>
      <c r="Q847" s="14">
        <v>0</v>
      </c>
      <c r="R847" s="14">
        <v>0</v>
      </c>
      <c r="S847" s="14">
        <v>0</v>
      </c>
      <c r="T847" s="19" t="s">
        <v>145</v>
      </c>
      <c r="U847" s="19" t="s">
        <v>2374</v>
      </c>
      <c r="V847" s="213" t="s">
        <v>539</v>
      </c>
      <c r="W847" s="216" t="s">
        <v>540</v>
      </c>
      <c r="X847" s="217"/>
    </row>
    <row r="848" spans="1:24" ht="171" hidden="1">
      <c r="A848" s="19" t="s">
        <v>1587</v>
      </c>
      <c r="B848" s="19" t="s">
        <v>1891</v>
      </c>
      <c r="C848" s="19" t="s">
        <v>1902</v>
      </c>
      <c r="D848" s="19" t="s">
        <v>1899</v>
      </c>
      <c r="E848" s="19">
        <v>20</v>
      </c>
      <c r="F848" s="19" t="s">
        <v>1916</v>
      </c>
      <c r="G848" s="19" t="s">
        <v>35</v>
      </c>
      <c r="H848" s="19" t="s">
        <v>36</v>
      </c>
      <c r="I848" s="19" t="s">
        <v>37</v>
      </c>
      <c r="J848" s="52">
        <v>40</v>
      </c>
      <c r="K848" s="19" t="s">
        <v>297</v>
      </c>
      <c r="L848" s="11"/>
      <c r="M848" s="19">
        <v>1</v>
      </c>
      <c r="N848" s="19">
        <v>2091100</v>
      </c>
      <c r="O848" s="19" t="s">
        <v>1908</v>
      </c>
      <c r="P848" s="19" t="s">
        <v>268</v>
      </c>
      <c r="Q848" s="20">
        <v>1560</v>
      </c>
      <c r="R848" s="20">
        <v>1750</v>
      </c>
      <c r="S848" s="20">
        <v>3310</v>
      </c>
      <c r="T848" s="19" t="s">
        <v>41</v>
      </c>
      <c r="U848" s="19" t="s">
        <v>2379</v>
      </c>
      <c r="V848" s="216" t="s">
        <v>184</v>
      </c>
      <c r="W848" s="131" t="s">
        <v>799</v>
      </c>
      <c r="X848" s="219" t="s">
        <v>50</v>
      </c>
    </row>
    <row r="849" spans="1:24" ht="156.75" hidden="1">
      <c r="A849" s="19" t="s">
        <v>1587</v>
      </c>
      <c r="B849" s="19" t="s">
        <v>1935</v>
      </c>
      <c r="C849" s="19" t="s">
        <v>1936</v>
      </c>
      <c r="D849" s="19" t="s">
        <v>1962</v>
      </c>
      <c r="E849" s="19">
        <v>15</v>
      </c>
      <c r="F849" s="19" t="s">
        <v>1989</v>
      </c>
      <c r="G849" s="19" t="s">
        <v>145</v>
      </c>
      <c r="H849" s="19" t="s">
        <v>36</v>
      </c>
      <c r="I849" s="19" t="s">
        <v>46</v>
      </c>
      <c r="J849" s="52">
        <v>120</v>
      </c>
      <c r="K849" s="8" t="s">
        <v>1990</v>
      </c>
      <c r="L849" s="8" t="s">
        <v>147</v>
      </c>
      <c r="M849" s="19">
        <v>1</v>
      </c>
      <c r="N849" s="19">
        <v>1492150</v>
      </c>
      <c r="O849" s="37" t="s">
        <v>1991</v>
      </c>
      <c r="P849" s="54" t="s">
        <v>162</v>
      </c>
      <c r="Q849" s="20">
        <v>0</v>
      </c>
      <c r="R849" s="20">
        <v>0</v>
      </c>
      <c r="S849" s="20">
        <v>0</v>
      </c>
      <c r="T849" s="19" t="s">
        <v>145</v>
      </c>
      <c r="U849" s="19"/>
      <c r="V849" s="131" t="s">
        <v>243</v>
      </c>
      <c r="W849" s="216" t="s">
        <v>244</v>
      </c>
      <c r="X849" s="217"/>
    </row>
    <row r="850" spans="1:24" ht="45">
      <c r="A850" s="19" t="s">
        <v>1587</v>
      </c>
      <c r="B850" s="19" t="s">
        <v>1680</v>
      </c>
      <c r="C850" s="19" t="s">
        <v>1681</v>
      </c>
      <c r="D850" s="19" t="s">
        <v>1695</v>
      </c>
      <c r="E850" s="19">
        <v>10</v>
      </c>
      <c r="F850" s="37" t="s">
        <v>1696</v>
      </c>
      <c r="G850" s="19" t="s">
        <v>45</v>
      </c>
      <c r="H850" s="19" t="s">
        <v>36</v>
      </c>
      <c r="I850" s="19" t="s">
        <v>46</v>
      </c>
      <c r="J850" s="52">
        <v>20</v>
      </c>
      <c r="K850" s="12" t="s">
        <v>403</v>
      </c>
      <c r="L850" s="192"/>
      <c r="M850" s="19">
        <v>1</v>
      </c>
      <c r="N850" s="19">
        <v>1493295</v>
      </c>
      <c r="O850" s="37" t="s">
        <v>1697</v>
      </c>
      <c r="P850" s="54" t="s">
        <v>162</v>
      </c>
      <c r="Q850" s="20">
        <v>0</v>
      </c>
      <c r="R850" s="20">
        <v>0</v>
      </c>
      <c r="S850" s="20">
        <v>0</v>
      </c>
      <c r="T850" s="19" t="s">
        <v>68</v>
      </c>
      <c r="U850" s="19"/>
      <c r="V850" s="131" t="s">
        <v>48</v>
      </c>
      <c r="W850" s="216" t="s">
        <v>455</v>
      </c>
      <c r="X850" s="215" t="s">
        <v>58</v>
      </c>
    </row>
    <row r="851" spans="1:24" ht="45">
      <c r="A851" s="19" t="s">
        <v>1587</v>
      </c>
      <c r="B851" s="19" t="s">
        <v>1680</v>
      </c>
      <c r="C851" s="19" t="s">
        <v>1680</v>
      </c>
      <c r="D851" s="19" t="s">
        <v>1695</v>
      </c>
      <c r="E851" s="19">
        <v>10</v>
      </c>
      <c r="F851" s="37" t="s">
        <v>1696</v>
      </c>
      <c r="G851" s="19" t="s">
        <v>45</v>
      </c>
      <c r="H851" s="19" t="s">
        <v>36</v>
      </c>
      <c r="I851" s="19" t="s">
        <v>46</v>
      </c>
      <c r="J851" s="52">
        <v>20</v>
      </c>
      <c r="K851" s="12" t="s">
        <v>403</v>
      </c>
      <c r="L851" s="192"/>
      <c r="M851" s="19">
        <v>1</v>
      </c>
      <c r="N851" s="19">
        <v>1486018</v>
      </c>
      <c r="O851" s="37" t="s">
        <v>1715</v>
      </c>
      <c r="P851" s="54" t="s">
        <v>162</v>
      </c>
      <c r="Q851" s="20">
        <v>0</v>
      </c>
      <c r="R851" s="20">
        <v>0</v>
      </c>
      <c r="S851" s="20">
        <v>0</v>
      </c>
      <c r="T851" s="19" t="s">
        <v>68</v>
      </c>
      <c r="U851" s="19"/>
      <c r="V851" s="131" t="s">
        <v>48</v>
      </c>
      <c r="W851" s="216" t="s">
        <v>455</v>
      </c>
      <c r="X851" s="215" t="s">
        <v>58</v>
      </c>
    </row>
    <row r="852" spans="1:24" ht="99.75">
      <c r="A852" s="19" t="s">
        <v>1587</v>
      </c>
      <c r="B852" s="19" t="s">
        <v>1680</v>
      </c>
      <c r="C852" s="19" t="s">
        <v>1681</v>
      </c>
      <c r="D852" s="19" t="s">
        <v>1698</v>
      </c>
      <c r="E852" s="19">
        <v>10</v>
      </c>
      <c r="F852" s="37" t="s">
        <v>656</v>
      </c>
      <c r="G852" s="19" t="s">
        <v>45</v>
      </c>
      <c r="H852" s="19" t="s">
        <v>36</v>
      </c>
      <c r="I852" s="19" t="s">
        <v>46</v>
      </c>
      <c r="J852" s="52">
        <v>40</v>
      </c>
      <c r="K852" s="12" t="s">
        <v>408</v>
      </c>
      <c r="L852" s="192"/>
      <c r="M852" s="19">
        <v>1</v>
      </c>
      <c r="N852" s="19">
        <v>1570487</v>
      </c>
      <c r="O852" s="37" t="s">
        <v>1699</v>
      </c>
      <c r="P852" s="54" t="s">
        <v>162</v>
      </c>
      <c r="Q852" s="20">
        <v>0</v>
      </c>
      <c r="R852" s="20">
        <v>0</v>
      </c>
      <c r="S852" s="20">
        <v>0</v>
      </c>
      <c r="T852" s="19" t="s">
        <v>68</v>
      </c>
      <c r="V852" s="221" t="s">
        <v>76</v>
      </c>
      <c r="W852" s="131" t="s">
        <v>77</v>
      </c>
      <c r="X852" s="215" t="s">
        <v>58</v>
      </c>
    </row>
    <row r="853" spans="1:24" ht="99.75" hidden="1">
      <c r="A853" s="19" t="s">
        <v>1587</v>
      </c>
      <c r="B853" s="19" t="s">
        <v>1680</v>
      </c>
      <c r="C853" s="19" t="s">
        <v>1680</v>
      </c>
      <c r="D853" s="19" t="s">
        <v>1698</v>
      </c>
      <c r="E853" s="19">
        <v>10</v>
      </c>
      <c r="F853" s="37" t="s">
        <v>656</v>
      </c>
      <c r="G853" s="19" t="s">
        <v>45</v>
      </c>
      <c r="H853" s="19" t="s">
        <v>36</v>
      </c>
      <c r="I853" s="19" t="s">
        <v>46</v>
      </c>
      <c r="J853" s="52">
        <v>40</v>
      </c>
      <c r="K853" s="12" t="s">
        <v>408</v>
      </c>
      <c r="L853" s="192"/>
      <c r="M853" s="19">
        <v>1</v>
      </c>
      <c r="N853" s="19">
        <v>1486018</v>
      </c>
      <c r="O853" s="37" t="s">
        <v>1715</v>
      </c>
      <c r="P853" s="54" t="s">
        <v>162</v>
      </c>
      <c r="Q853" s="20">
        <v>0</v>
      </c>
      <c r="R853" s="20">
        <v>0</v>
      </c>
      <c r="S853" s="20">
        <v>0</v>
      </c>
      <c r="T853" s="19" t="s">
        <v>41</v>
      </c>
      <c r="V853" s="221" t="s">
        <v>76</v>
      </c>
      <c r="W853" s="131" t="s">
        <v>77</v>
      </c>
      <c r="X853" s="215" t="s">
        <v>58</v>
      </c>
    </row>
    <row r="854" spans="1:24" ht="42.75" hidden="1">
      <c r="A854" s="19" t="s">
        <v>1587</v>
      </c>
      <c r="B854" s="19" t="s">
        <v>1832</v>
      </c>
      <c r="C854" s="19" t="s">
        <v>1832</v>
      </c>
      <c r="D854" s="37" t="s">
        <v>1834</v>
      </c>
      <c r="E854" s="37">
        <v>12</v>
      </c>
      <c r="F854" s="37" t="s">
        <v>1845</v>
      </c>
      <c r="G854" s="37" t="s">
        <v>35</v>
      </c>
      <c r="H854" s="37" t="s">
        <v>36</v>
      </c>
      <c r="I854" s="37" t="s">
        <v>37</v>
      </c>
      <c r="J854" s="52">
        <v>40</v>
      </c>
      <c r="K854" s="12" t="s">
        <v>1230</v>
      </c>
      <c r="L854" s="192"/>
      <c r="M854" s="37">
        <v>1</v>
      </c>
      <c r="N854" s="37" t="s">
        <v>1230</v>
      </c>
      <c r="O854" s="37" t="s">
        <v>1230</v>
      </c>
      <c r="P854" s="19" t="s">
        <v>247</v>
      </c>
      <c r="Q854" s="60">
        <v>0</v>
      </c>
      <c r="R854" s="20">
        <v>0</v>
      </c>
      <c r="S854" s="60">
        <v>0</v>
      </c>
      <c r="T854" s="19" t="s">
        <v>41</v>
      </c>
      <c r="U854" s="131"/>
      <c r="V854" s="131" t="s">
        <v>866</v>
      </c>
      <c r="W854" s="216" t="s">
        <v>1014</v>
      </c>
      <c r="X854" s="217"/>
    </row>
    <row r="855" spans="1:24" ht="42.75" hidden="1">
      <c r="A855" s="19" t="s">
        <v>1587</v>
      </c>
      <c r="B855" s="19" t="s">
        <v>1832</v>
      </c>
      <c r="C855" s="19" t="s">
        <v>1890</v>
      </c>
      <c r="D855" s="37" t="s">
        <v>1834</v>
      </c>
      <c r="E855" s="37">
        <v>12</v>
      </c>
      <c r="F855" s="37" t="s">
        <v>1845</v>
      </c>
      <c r="G855" s="37" t="s">
        <v>35</v>
      </c>
      <c r="H855" s="37" t="s">
        <v>36</v>
      </c>
      <c r="I855" s="37" t="s">
        <v>37</v>
      </c>
      <c r="J855" s="52">
        <v>40</v>
      </c>
      <c r="K855" s="12" t="s">
        <v>1230</v>
      </c>
      <c r="L855" s="192"/>
      <c r="M855" s="37">
        <v>1</v>
      </c>
      <c r="N855" s="37" t="s">
        <v>1230</v>
      </c>
      <c r="O855" s="37" t="s">
        <v>1230</v>
      </c>
      <c r="P855" s="19" t="s">
        <v>247</v>
      </c>
      <c r="Q855" s="60">
        <v>0</v>
      </c>
      <c r="R855" s="20">
        <v>0</v>
      </c>
      <c r="S855" s="60">
        <v>0</v>
      </c>
      <c r="T855" s="19" t="s">
        <v>41</v>
      </c>
      <c r="U855" s="131"/>
      <c r="V855" s="131" t="s">
        <v>866</v>
      </c>
      <c r="W855" s="216" t="s">
        <v>1014</v>
      </c>
      <c r="X855" s="217"/>
    </row>
    <row r="856" spans="1:24" ht="42.75" hidden="1">
      <c r="A856" s="19" t="s">
        <v>1587</v>
      </c>
      <c r="B856" s="19" t="s">
        <v>1832</v>
      </c>
      <c r="C856" s="19" t="s">
        <v>1833</v>
      </c>
      <c r="D856" s="37" t="s">
        <v>1834</v>
      </c>
      <c r="E856" s="37">
        <v>12</v>
      </c>
      <c r="F856" s="37" t="s">
        <v>1845</v>
      </c>
      <c r="G856" s="37" t="s">
        <v>35</v>
      </c>
      <c r="H856" s="37" t="s">
        <v>36</v>
      </c>
      <c r="I856" s="37" t="s">
        <v>37</v>
      </c>
      <c r="J856" s="52">
        <v>40</v>
      </c>
      <c r="K856" s="12" t="s">
        <v>1230</v>
      </c>
      <c r="L856" s="192"/>
      <c r="M856" s="37">
        <v>1</v>
      </c>
      <c r="N856" s="37" t="s">
        <v>1230</v>
      </c>
      <c r="O856" s="37" t="s">
        <v>1230</v>
      </c>
      <c r="P856" s="19" t="s">
        <v>247</v>
      </c>
      <c r="Q856" s="60">
        <v>0</v>
      </c>
      <c r="R856" s="20">
        <v>0</v>
      </c>
      <c r="S856" s="60">
        <v>0</v>
      </c>
      <c r="T856" s="19" t="s">
        <v>41</v>
      </c>
      <c r="U856" s="131"/>
      <c r="V856" s="131" t="s">
        <v>866</v>
      </c>
      <c r="W856" s="216" t="s">
        <v>1014</v>
      </c>
      <c r="X856" s="217"/>
    </row>
    <row r="857" spans="1:24" ht="42.75" hidden="1">
      <c r="A857" s="57" t="s">
        <v>1587</v>
      </c>
      <c r="B857" s="57" t="s">
        <v>1832</v>
      </c>
      <c r="C857" s="57" t="s">
        <v>1852</v>
      </c>
      <c r="D857" s="56" t="s">
        <v>1834</v>
      </c>
      <c r="E857" s="56">
        <v>12</v>
      </c>
      <c r="F857" s="56" t="s">
        <v>1845</v>
      </c>
      <c r="G857" s="56" t="s">
        <v>35</v>
      </c>
      <c r="H857" s="56" t="s">
        <v>36</v>
      </c>
      <c r="I857" s="56" t="s">
        <v>37</v>
      </c>
      <c r="J857" s="52">
        <v>40</v>
      </c>
      <c r="K857" s="145" t="s">
        <v>1230</v>
      </c>
      <c r="L857" s="192"/>
      <c r="M857" s="56">
        <v>1</v>
      </c>
      <c r="N857" s="56" t="s">
        <v>1230</v>
      </c>
      <c r="O857" s="56" t="s">
        <v>1230</v>
      </c>
      <c r="P857" s="19" t="s">
        <v>247</v>
      </c>
      <c r="Q857" s="146">
        <v>0</v>
      </c>
      <c r="R857" s="20">
        <v>0</v>
      </c>
      <c r="S857" s="146">
        <v>0</v>
      </c>
      <c r="T857" s="19" t="s">
        <v>41</v>
      </c>
      <c r="U857" s="131"/>
      <c r="V857" s="131" t="s">
        <v>866</v>
      </c>
      <c r="W857" s="216" t="s">
        <v>1014</v>
      </c>
      <c r="X857" s="217"/>
    </row>
    <row r="858" spans="1:24" ht="142.5" hidden="1">
      <c r="A858" s="24" t="s">
        <v>1587</v>
      </c>
      <c r="B858" s="24" t="s">
        <v>1588</v>
      </c>
      <c r="C858" s="24" t="s">
        <v>1658</v>
      </c>
      <c r="D858" s="24" t="s">
        <v>1659</v>
      </c>
      <c r="E858" s="24">
        <v>15</v>
      </c>
      <c r="F858" s="24" t="s">
        <v>1631</v>
      </c>
      <c r="G858" s="24" t="s">
        <v>35</v>
      </c>
      <c r="H858" s="24" t="s">
        <v>36</v>
      </c>
      <c r="I858" s="24" t="s">
        <v>37</v>
      </c>
      <c r="J858" s="69">
        <v>40</v>
      </c>
      <c r="K858" s="24">
        <v>2020</v>
      </c>
      <c r="L858" s="192"/>
      <c r="M858" s="24">
        <v>5</v>
      </c>
      <c r="N858" s="27" t="s">
        <v>1230</v>
      </c>
      <c r="O858" s="27" t="s">
        <v>1230</v>
      </c>
      <c r="P858" s="24" t="s">
        <v>1592</v>
      </c>
      <c r="Q858" s="28">
        <v>0</v>
      </c>
      <c r="R858" s="28">
        <v>0</v>
      </c>
      <c r="S858" s="28">
        <v>0</v>
      </c>
      <c r="T858" s="24" t="s">
        <v>41</v>
      </c>
      <c r="U858" s="24" t="s">
        <v>2380</v>
      </c>
      <c r="V858" s="262" t="s">
        <v>218</v>
      </c>
      <c r="W858" s="262" t="s">
        <v>377</v>
      </c>
      <c r="X858" s="271"/>
    </row>
    <row r="859" spans="1:24" ht="128.25" hidden="1">
      <c r="A859" s="24" t="s">
        <v>1587</v>
      </c>
      <c r="B859" s="24" t="s">
        <v>1588</v>
      </c>
      <c r="C859" s="24" t="s">
        <v>1644</v>
      </c>
      <c r="D859" s="24" t="s">
        <v>1657</v>
      </c>
      <c r="E859" s="24">
        <v>15</v>
      </c>
      <c r="F859" s="24" t="s">
        <v>1631</v>
      </c>
      <c r="G859" s="24" t="s">
        <v>35</v>
      </c>
      <c r="H859" s="24" t="s">
        <v>36</v>
      </c>
      <c r="I859" s="24" t="s">
        <v>37</v>
      </c>
      <c r="J859" s="69">
        <v>40</v>
      </c>
      <c r="K859" s="24">
        <v>2020</v>
      </c>
      <c r="L859" s="192"/>
      <c r="M859" s="24">
        <v>5</v>
      </c>
      <c r="N859" s="27" t="s">
        <v>1230</v>
      </c>
      <c r="O859" s="27" t="s">
        <v>1230</v>
      </c>
      <c r="P859" s="24" t="s">
        <v>1592</v>
      </c>
      <c r="Q859" s="28">
        <v>0</v>
      </c>
      <c r="R859" s="28">
        <v>0</v>
      </c>
      <c r="S859" s="28">
        <v>0</v>
      </c>
      <c r="T859" s="24" t="s">
        <v>41</v>
      </c>
      <c r="U859" s="24" t="s">
        <v>2380</v>
      </c>
      <c r="V859" s="262" t="s">
        <v>218</v>
      </c>
      <c r="W859" s="262" t="s">
        <v>377</v>
      </c>
      <c r="X859" s="272"/>
    </row>
    <row r="860" spans="1:24" ht="85.5" hidden="1">
      <c r="A860" s="24" t="s">
        <v>1587</v>
      </c>
      <c r="B860" s="24" t="s">
        <v>1588</v>
      </c>
      <c r="C860" s="24" t="s">
        <v>1588</v>
      </c>
      <c r="D860" s="24" t="s">
        <v>1636</v>
      </c>
      <c r="E860" s="24">
        <v>15</v>
      </c>
      <c r="F860" s="24" t="s">
        <v>1631</v>
      </c>
      <c r="G860" s="24" t="s">
        <v>35</v>
      </c>
      <c r="H860" s="24" t="s">
        <v>36</v>
      </c>
      <c r="I860" s="24" t="s">
        <v>37</v>
      </c>
      <c r="J860" s="69">
        <v>40</v>
      </c>
      <c r="K860" s="24">
        <v>2020</v>
      </c>
      <c r="L860" s="192"/>
      <c r="M860" s="24">
        <v>5</v>
      </c>
      <c r="N860" s="27" t="s">
        <v>1230</v>
      </c>
      <c r="O860" s="27" t="s">
        <v>1230</v>
      </c>
      <c r="P860" s="24" t="s">
        <v>1592</v>
      </c>
      <c r="Q860" s="28">
        <v>0</v>
      </c>
      <c r="R860" s="28">
        <v>0</v>
      </c>
      <c r="S860" s="28">
        <v>0</v>
      </c>
      <c r="T860" s="24" t="s">
        <v>41</v>
      </c>
      <c r="U860" s="24" t="s">
        <v>2380</v>
      </c>
      <c r="V860" s="262" t="s">
        <v>218</v>
      </c>
      <c r="W860" s="262" t="s">
        <v>377</v>
      </c>
      <c r="X860" s="272"/>
    </row>
    <row r="861" spans="1:24" ht="85.5" hidden="1">
      <c r="A861" s="24" t="s">
        <v>1587</v>
      </c>
      <c r="B861" s="24" t="s">
        <v>1588</v>
      </c>
      <c r="C861" s="24" t="s">
        <v>1658</v>
      </c>
      <c r="D861" s="24" t="s">
        <v>1654</v>
      </c>
      <c r="E861" s="24">
        <v>15</v>
      </c>
      <c r="F861" s="24" t="s">
        <v>1631</v>
      </c>
      <c r="G861" s="24" t="s">
        <v>35</v>
      </c>
      <c r="H861" s="24" t="s">
        <v>36</v>
      </c>
      <c r="I861" s="24" t="s">
        <v>37</v>
      </c>
      <c r="J861" s="69">
        <v>40</v>
      </c>
      <c r="K861" s="24">
        <v>2020</v>
      </c>
      <c r="L861" s="192"/>
      <c r="M861" s="24">
        <v>5</v>
      </c>
      <c r="N861" s="27" t="s">
        <v>1230</v>
      </c>
      <c r="O861" s="27" t="s">
        <v>1230</v>
      </c>
      <c r="P861" s="24" t="s">
        <v>1592</v>
      </c>
      <c r="Q861" s="28">
        <v>0</v>
      </c>
      <c r="R861" s="28">
        <v>0</v>
      </c>
      <c r="S861" s="28">
        <v>0</v>
      </c>
      <c r="T861" s="24" t="s">
        <v>41</v>
      </c>
      <c r="U861" s="24" t="s">
        <v>2380</v>
      </c>
      <c r="V861" s="262" t="s">
        <v>218</v>
      </c>
      <c r="W861" s="262" t="s">
        <v>377</v>
      </c>
      <c r="X861" s="272"/>
    </row>
    <row r="862" spans="1:24" ht="114" hidden="1">
      <c r="A862" s="24" t="s">
        <v>1587</v>
      </c>
      <c r="B862" s="24" t="s">
        <v>1588</v>
      </c>
      <c r="C862" s="24" t="s">
        <v>1588</v>
      </c>
      <c r="D862" s="24" t="s">
        <v>1619</v>
      </c>
      <c r="E862" s="24">
        <v>15</v>
      </c>
      <c r="F862" s="24" t="s">
        <v>1631</v>
      </c>
      <c r="G862" s="24" t="s">
        <v>35</v>
      </c>
      <c r="H862" s="24" t="s">
        <v>36</v>
      </c>
      <c r="I862" s="24" t="s">
        <v>37</v>
      </c>
      <c r="J862" s="69">
        <v>40</v>
      </c>
      <c r="K862" s="24">
        <v>2020</v>
      </c>
      <c r="L862" s="192"/>
      <c r="M862" s="24">
        <v>5</v>
      </c>
      <c r="N862" s="27" t="s">
        <v>1230</v>
      </c>
      <c r="O862" s="27" t="s">
        <v>1230</v>
      </c>
      <c r="P862" s="24" t="s">
        <v>1592</v>
      </c>
      <c r="Q862" s="28">
        <v>0</v>
      </c>
      <c r="R862" s="28">
        <v>0</v>
      </c>
      <c r="S862" s="28">
        <v>0</v>
      </c>
      <c r="T862" s="24" t="s">
        <v>41</v>
      </c>
      <c r="U862" s="24" t="s">
        <v>2380</v>
      </c>
      <c r="V862" s="262" t="s">
        <v>218</v>
      </c>
      <c r="W862" s="262" t="s">
        <v>377</v>
      </c>
      <c r="X862" s="272"/>
    </row>
    <row r="863" spans="1:24" ht="85.5" hidden="1">
      <c r="A863" s="19" t="s">
        <v>1587</v>
      </c>
      <c r="B863" s="19" t="s">
        <v>1588</v>
      </c>
      <c r="C863" s="19" t="s">
        <v>1589</v>
      </c>
      <c r="D863" s="19" t="s">
        <v>1590</v>
      </c>
      <c r="E863" s="19">
        <v>15</v>
      </c>
      <c r="F863" s="19" t="s">
        <v>1605</v>
      </c>
      <c r="G863" s="19" t="s">
        <v>35</v>
      </c>
      <c r="H863" s="19" t="s">
        <v>36</v>
      </c>
      <c r="I863" s="19" t="s">
        <v>37</v>
      </c>
      <c r="J863" s="52">
        <v>40</v>
      </c>
      <c r="K863" s="8">
        <v>2020</v>
      </c>
      <c r="L863" s="192"/>
      <c r="M863" s="8">
        <v>5</v>
      </c>
      <c r="N863" s="12" t="s">
        <v>1230</v>
      </c>
      <c r="O863" s="12" t="s">
        <v>1230</v>
      </c>
      <c r="P863" s="8" t="s">
        <v>1592</v>
      </c>
      <c r="Q863" s="14">
        <v>0</v>
      </c>
      <c r="R863" s="14">
        <v>0</v>
      </c>
      <c r="S863" s="14">
        <v>0</v>
      </c>
      <c r="T863" s="19" t="s">
        <v>41</v>
      </c>
      <c r="U863" s="19"/>
      <c r="V863" s="216" t="s">
        <v>665</v>
      </c>
      <c r="W863" s="216" t="s">
        <v>665</v>
      </c>
      <c r="X863" s="217"/>
    </row>
    <row r="864" spans="1:24" ht="99.75">
      <c r="A864" s="19" t="s">
        <v>1587</v>
      </c>
      <c r="B864" s="19" t="s">
        <v>1891</v>
      </c>
      <c r="C864" s="19" t="s">
        <v>1902</v>
      </c>
      <c r="D864" s="19" t="s">
        <v>1917</v>
      </c>
      <c r="E864" s="19">
        <v>20</v>
      </c>
      <c r="F864" s="19" t="s">
        <v>1918</v>
      </c>
      <c r="G864" s="19" t="s">
        <v>35</v>
      </c>
      <c r="H864" s="19" t="s">
        <v>36</v>
      </c>
      <c r="I864" s="19" t="s">
        <v>46</v>
      </c>
      <c r="J864" s="52">
        <v>180</v>
      </c>
      <c r="K864" s="19" t="s">
        <v>1919</v>
      </c>
      <c r="L864" s="192"/>
      <c r="M864" s="19">
        <v>1</v>
      </c>
      <c r="N864" s="19">
        <v>1450086</v>
      </c>
      <c r="O864" s="19" t="s">
        <v>1920</v>
      </c>
      <c r="P864" s="54" t="s">
        <v>162</v>
      </c>
      <c r="Q864" s="20">
        <v>0</v>
      </c>
      <c r="R864" s="20">
        <v>0</v>
      </c>
      <c r="S864" s="20">
        <v>0</v>
      </c>
      <c r="T864" s="19" t="s">
        <v>68</v>
      </c>
      <c r="U864" s="19"/>
      <c r="V864" s="131" t="s">
        <v>148</v>
      </c>
      <c r="W864" s="131" t="s">
        <v>157</v>
      </c>
      <c r="X864" s="217"/>
    </row>
    <row r="865" spans="1:24" ht="128.25" hidden="1">
      <c r="A865" s="19" t="s">
        <v>1587</v>
      </c>
      <c r="B865" s="19" t="s">
        <v>1935</v>
      </c>
      <c r="C865" s="19" t="s">
        <v>2001</v>
      </c>
      <c r="D865" s="19" t="s">
        <v>2027</v>
      </c>
      <c r="E865" s="134">
        <v>15</v>
      </c>
      <c r="F865" s="19" t="s">
        <v>2028</v>
      </c>
      <c r="G865" s="37" t="s">
        <v>145</v>
      </c>
      <c r="H865" s="37" t="s">
        <v>36</v>
      </c>
      <c r="I865" s="19" t="s">
        <v>46</v>
      </c>
      <c r="J865" s="52">
        <v>100</v>
      </c>
      <c r="K865" s="150" t="s">
        <v>2029</v>
      </c>
      <c r="L865" s="192" t="s">
        <v>356</v>
      </c>
      <c r="M865" s="37">
        <v>1</v>
      </c>
      <c r="N865" s="19">
        <v>1061713</v>
      </c>
      <c r="O865" s="37" t="s">
        <v>2030</v>
      </c>
      <c r="P865" s="19" t="s">
        <v>268</v>
      </c>
      <c r="Q865" s="20">
        <v>0</v>
      </c>
      <c r="R865" s="20">
        <v>0</v>
      </c>
      <c r="S865" s="20">
        <v>0</v>
      </c>
      <c r="T865" s="19" t="s">
        <v>145</v>
      </c>
      <c r="U865" s="19" t="s">
        <v>2381</v>
      </c>
      <c r="V865" s="220" t="s">
        <v>176</v>
      </c>
      <c r="W865" s="216" t="s">
        <v>254</v>
      </c>
      <c r="X865" s="217"/>
    </row>
    <row r="866" spans="1:24" ht="171" hidden="1">
      <c r="A866" s="19" t="s">
        <v>1587</v>
      </c>
      <c r="B866" s="19" t="s">
        <v>1891</v>
      </c>
      <c r="C866" s="19" t="s">
        <v>1902</v>
      </c>
      <c r="D866" s="19" t="s">
        <v>1899</v>
      </c>
      <c r="E866" s="19">
        <v>20</v>
      </c>
      <c r="F866" s="19" t="s">
        <v>1921</v>
      </c>
      <c r="G866" s="19" t="s">
        <v>35</v>
      </c>
      <c r="H866" s="19" t="s">
        <v>310</v>
      </c>
      <c r="I866" s="19" t="s">
        <v>37</v>
      </c>
      <c r="J866" s="52">
        <v>16</v>
      </c>
      <c r="K866" s="19" t="s">
        <v>1922</v>
      </c>
      <c r="L866" s="192"/>
      <c r="M866" s="19">
        <v>1</v>
      </c>
      <c r="N866" s="19">
        <v>2114212</v>
      </c>
      <c r="O866" s="19" t="s">
        <v>1923</v>
      </c>
      <c r="P866" s="54" t="s">
        <v>162</v>
      </c>
      <c r="Q866" s="20">
        <v>1450</v>
      </c>
      <c r="R866" s="20">
        <v>14600</v>
      </c>
      <c r="S866" s="20">
        <v>16050</v>
      </c>
      <c r="T866" s="19" t="s">
        <v>41</v>
      </c>
      <c r="U866" s="19" t="s">
        <v>2382</v>
      </c>
      <c r="V866" s="131" t="s">
        <v>866</v>
      </c>
      <c r="W866" s="216" t="s">
        <v>1014</v>
      </c>
      <c r="X866" s="217"/>
    </row>
    <row r="867" spans="1:24" ht="142.5" hidden="1">
      <c r="A867" s="19" t="s">
        <v>1587</v>
      </c>
      <c r="B867" s="19" t="s">
        <v>1680</v>
      </c>
      <c r="C867" s="19" t="s">
        <v>1680</v>
      </c>
      <c r="D867" s="19" t="s">
        <v>1700</v>
      </c>
      <c r="E867" s="19">
        <v>15</v>
      </c>
      <c r="F867" s="37" t="s">
        <v>1726</v>
      </c>
      <c r="G867" s="19" t="s">
        <v>145</v>
      </c>
      <c r="H867" s="19" t="s">
        <v>36</v>
      </c>
      <c r="I867" s="19" t="s">
        <v>37</v>
      </c>
      <c r="J867" s="52">
        <v>120</v>
      </c>
      <c r="K867" s="12" t="s">
        <v>406</v>
      </c>
      <c r="L867" s="192" t="s">
        <v>216</v>
      </c>
      <c r="M867" s="19">
        <v>1</v>
      </c>
      <c r="N867" s="19">
        <v>1568085</v>
      </c>
      <c r="O867" s="37" t="s">
        <v>1721</v>
      </c>
      <c r="P867" s="54" t="s">
        <v>162</v>
      </c>
      <c r="Q867" s="20">
        <v>0</v>
      </c>
      <c r="R867" s="20">
        <v>0</v>
      </c>
      <c r="S867" s="20">
        <v>0</v>
      </c>
      <c r="T867" s="19" t="s">
        <v>145</v>
      </c>
      <c r="U867" s="19"/>
      <c r="V867" s="131" t="s">
        <v>235</v>
      </c>
      <c r="W867" s="216" t="s">
        <v>236</v>
      </c>
      <c r="X867" s="217"/>
    </row>
    <row r="868" spans="1:24" ht="142.5" hidden="1">
      <c r="A868" s="19" t="s">
        <v>1587</v>
      </c>
      <c r="B868" s="19" t="s">
        <v>1680</v>
      </c>
      <c r="C868" s="19" t="s">
        <v>1681</v>
      </c>
      <c r="D868" s="19" t="s">
        <v>1700</v>
      </c>
      <c r="E868" s="19">
        <v>15</v>
      </c>
      <c r="F868" s="37" t="s">
        <v>1701</v>
      </c>
      <c r="G868" s="19" t="s">
        <v>145</v>
      </c>
      <c r="H868" s="19" t="s">
        <v>36</v>
      </c>
      <c r="I868" s="19" t="s">
        <v>37</v>
      </c>
      <c r="J868" s="52">
        <v>240</v>
      </c>
      <c r="K868" s="8" t="s">
        <v>1702</v>
      </c>
      <c r="L868" s="192" t="s">
        <v>385</v>
      </c>
      <c r="M868" s="19">
        <v>1</v>
      </c>
      <c r="N868" s="19">
        <v>2322859</v>
      </c>
      <c r="O868" s="37" t="s">
        <v>1703</v>
      </c>
      <c r="P868" s="54" t="s">
        <v>162</v>
      </c>
      <c r="Q868" s="20">
        <v>0</v>
      </c>
      <c r="R868" s="20">
        <v>0</v>
      </c>
      <c r="S868" s="20">
        <v>0</v>
      </c>
      <c r="T868" s="19" t="s">
        <v>145</v>
      </c>
      <c r="U868" s="19" t="s">
        <v>2383</v>
      </c>
      <c r="V868" s="131" t="s">
        <v>235</v>
      </c>
      <c r="W868" s="216" t="s">
        <v>236</v>
      </c>
      <c r="X868" s="217"/>
    </row>
    <row r="869" spans="1:24" ht="142.5" hidden="1">
      <c r="A869" s="19" t="s">
        <v>1587</v>
      </c>
      <c r="B869" s="19" t="s">
        <v>1680</v>
      </c>
      <c r="C869" s="19" t="s">
        <v>1681</v>
      </c>
      <c r="D869" s="19" t="s">
        <v>1700</v>
      </c>
      <c r="E869" s="19">
        <v>15</v>
      </c>
      <c r="F869" s="37" t="s">
        <v>1704</v>
      </c>
      <c r="G869" s="19" t="s">
        <v>145</v>
      </c>
      <c r="H869" s="19" t="s">
        <v>36</v>
      </c>
      <c r="I869" s="19" t="s">
        <v>37</v>
      </c>
      <c r="J869" s="52">
        <v>120</v>
      </c>
      <c r="K869" s="8" t="s">
        <v>1705</v>
      </c>
      <c r="L869" s="192" t="s">
        <v>356</v>
      </c>
      <c r="M869" s="19">
        <v>1</v>
      </c>
      <c r="N869" s="19">
        <v>1570487</v>
      </c>
      <c r="O869" s="37" t="s">
        <v>1706</v>
      </c>
      <c r="P869" s="54" t="s">
        <v>162</v>
      </c>
      <c r="Q869" s="20">
        <v>0</v>
      </c>
      <c r="R869" s="20">
        <v>0</v>
      </c>
      <c r="S869" s="20">
        <v>0</v>
      </c>
      <c r="T869" s="19" t="s">
        <v>145</v>
      </c>
      <c r="U869" s="15" t="s">
        <v>1048</v>
      </c>
      <c r="V869" s="131" t="s">
        <v>235</v>
      </c>
      <c r="W869" s="216" t="s">
        <v>236</v>
      </c>
      <c r="X869" s="217"/>
    </row>
    <row r="870" spans="1:24" ht="142.5" hidden="1">
      <c r="A870" s="19" t="s">
        <v>1587</v>
      </c>
      <c r="B870" s="19" t="s">
        <v>1680</v>
      </c>
      <c r="C870" s="19" t="s">
        <v>1681</v>
      </c>
      <c r="D870" s="19" t="s">
        <v>1700</v>
      </c>
      <c r="E870" s="19">
        <v>15</v>
      </c>
      <c r="F870" s="37" t="s">
        <v>1704</v>
      </c>
      <c r="G870" s="19" t="s">
        <v>145</v>
      </c>
      <c r="H870" s="19" t="s">
        <v>36</v>
      </c>
      <c r="I870" s="19" t="s">
        <v>37</v>
      </c>
      <c r="J870" s="52">
        <v>160</v>
      </c>
      <c r="K870" s="12" t="s">
        <v>1707</v>
      </c>
      <c r="L870" s="192" t="s">
        <v>759</v>
      </c>
      <c r="M870" s="19">
        <v>1</v>
      </c>
      <c r="N870" s="19">
        <v>1567999</v>
      </c>
      <c r="O870" s="37" t="s">
        <v>1708</v>
      </c>
      <c r="P870" s="19" t="s">
        <v>107</v>
      </c>
      <c r="Q870" s="20">
        <v>0</v>
      </c>
      <c r="R870" s="20">
        <v>0</v>
      </c>
      <c r="S870" s="20">
        <v>0</v>
      </c>
      <c r="T870" s="19" t="s">
        <v>145</v>
      </c>
      <c r="U870" s="19" t="s">
        <v>2383</v>
      </c>
      <c r="V870" s="131" t="s">
        <v>235</v>
      </c>
      <c r="W870" s="216" t="s">
        <v>236</v>
      </c>
      <c r="X870" s="217"/>
    </row>
    <row r="871" spans="1:24" ht="142.5" hidden="1">
      <c r="A871" s="19" t="s">
        <v>1587</v>
      </c>
      <c r="B871" s="19" t="s">
        <v>1680</v>
      </c>
      <c r="C871" s="19" t="s">
        <v>1680</v>
      </c>
      <c r="D871" s="19" t="s">
        <v>1700</v>
      </c>
      <c r="E871" s="19">
        <v>15</v>
      </c>
      <c r="F871" s="37" t="s">
        <v>1704</v>
      </c>
      <c r="G871" s="19" t="s">
        <v>145</v>
      </c>
      <c r="H871" s="19" t="s">
        <v>36</v>
      </c>
      <c r="I871" s="19" t="s">
        <v>37</v>
      </c>
      <c r="J871" s="52">
        <v>120</v>
      </c>
      <c r="K871" s="12" t="s">
        <v>652</v>
      </c>
      <c r="L871" s="192" t="s">
        <v>385</v>
      </c>
      <c r="M871" s="19">
        <v>1</v>
      </c>
      <c r="N871" s="19">
        <v>1493295</v>
      </c>
      <c r="O871" s="37" t="s">
        <v>1697</v>
      </c>
      <c r="P871" s="54" t="s">
        <v>162</v>
      </c>
      <c r="Q871" s="20">
        <v>0</v>
      </c>
      <c r="R871" s="20">
        <v>0</v>
      </c>
      <c r="S871" s="20">
        <v>0</v>
      </c>
      <c r="T871" s="19" t="s">
        <v>145</v>
      </c>
      <c r="U871" s="15" t="s">
        <v>1048</v>
      </c>
      <c r="V871" s="131" t="s">
        <v>235</v>
      </c>
      <c r="W871" s="216" t="s">
        <v>236</v>
      </c>
      <c r="X871" s="217"/>
    </row>
    <row r="872" spans="1:24" ht="142.5" hidden="1">
      <c r="A872" s="19" t="s">
        <v>1587</v>
      </c>
      <c r="B872" s="19" t="s">
        <v>1680</v>
      </c>
      <c r="C872" s="19" t="s">
        <v>1680</v>
      </c>
      <c r="D872" s="19" t="s">
        <v>1700</v>
      </c>
      <c r="E872" s="19">
        <v>15</v>
      </c>
      <c r="F872" s="37" t="s">
        <v>1704</v>
      </c>
      <c r="G872" s="19" t="s">
        <v>145</v>
      </c>
      <c r="H872" s="19" t="s">
        <v>36</v>
      </c>
      <c r="I872" s="19" t="s">
        <v>37</v>
      </c>
      <c r="J872" s="52">
        <v>120</v>
      </c>
      <c r="K872" s="12" t="s">
        <v>414</v>
      </c>
      <c r="L872" s="192" t="s">
        <v>566</v>
      </c>
      <c r="M872" s="19">
        <v>1</v>
      </c>
      <c r="N872" s="19">
        <v>1486018</v>
      </c>
      <c r="O872" s="37" t="s">
        <v>1715</v>
      </c>
      <c r="P872" s="54" t="s">
        <v>162</v>
      </c>
      <c r="Q872" s="20">
        <v>0</v>
      </c>
      <c r="R872" s="20">
        <v>0</v>
      </c>
      <c r="S872" s="20">
        <v>0</v>
      </c>
      <c r="T872" s="19" t="s">
        <v>145</v>
      </c>
      <c r="U872" s="15" t="s">
        <v>1048</v>
      </c>
      <c r="V872" s="131" t="s">
        <v>235</v>
      </c>
      <c r="W872" s="216" t="s">
        <v>236</v>
      </c>
      <c r="X872" s="217"/>
    </row>
    <row r="873" spans="1:24" ht="142.5" hidden="1">
      <c r="A873" s="19" t="s">
        <v>1587</v>
      </c>
      <c r="B873" s="19" t="s">
        <v>1588</v>
      </c>
      <c r="C873" s="19" t="s">
        <v>1658</v>
      </c>
      <c r="D873" s="19" t="s">
        <v>1659</v>
      </c>
      <c r="E873" s="19">
        <v>15</v>
      </c>
      <c r="F873" s="19" t="s">
        <v>1677</v>
      </c>
      <c r="G873" s="19" t="s">
        <v>145</v>
      </c>
      <c r="H873" s="19" t="s">
        <v>36</v>
      </c>
      <c r="I873" s="19" t="s">
        <v>37</v>
      </c>
      <c r="J873" s="52">
        <v>100</v>
      </c>
      <c r="K873" s="141" t="s">
        <v>1678</v>
      </c>
      <c r="L873" s="192" t="s">
        <v>156</v>
      </c>
      <c r="M873" s="8">
        <v>1</v>
      </c>
      <c r="N873" s="8">
        <v>1491178</v>
      </c>
      <c r="O873" s="12" t="s">
        <v>1679</v>
      </c>
      <c r="P873" s="51" t="s">
        <v>162</v>
      </c>
      <c r="Q873" s="14">
        <v>0</v>
      </c>
      <c r="R873" s="14">
        <v>0</v>
      </c>
      <c r="S873" s="14">
        <v>0</v>
      </c>
      <c r="T873" s="19" t="s">
        <v>145</v>
      </c>
      <c r="U873" s="15" t="s">
        <v>1048</v>
      </c>
      <c r="V873" s="131" t="s">
        <v>235</v>
      </c>
      <c r="W873" s="216" t="s">
        <v>236</v>
      </c>
      <c r="X873" s="217"/>
    </row>
    <row r="874" spans="1:24" ht="71.25" hidden="1">
      <c r="A874" s="19" t="s">
        <v>1587</v>
      </c>
      <c r="B874" s="19" t="s">
        <v>1891</v>
      </c>
      <c r="C874" s="19" t="s">
        <v>1902</v>
      </c>
      <c r="D874" s="19" t="s">
        <v>1924</v>
      </c>
      <c r="E874" s="19">
        <v>20</v>
      </c>
      <c r="F874" s="19" t="s">
        <v>410</v>
      </c>
      <c r="G874" s="19" t="s">
        <v>145</v>
      </c>
      <c r="H874" s="19" t="s">
        <v>36</v>
      </c>
      <c r="I874" s="19" t="s">
        <v>37</v>
      </c>
      <c r="J874" s="52">
        <v>16</v>
      </c>
      <c r="K874" s="19" t="s">
        <v>1925</v>
      </c>
      <c r="L874" s="192" t="s">
        <v>216</v>
      </c>
      <c r="M874" s="19">
        <v>1</v>
      </c>
      <c r="N874" s="19">
        <v>2090489</v>
      </c>
      <c r="O874" s="19" t="s">
        <v>1926</v>
      </c>
      <c r="P874" s="19" t="s">
        <v>268</v>
      </c>
      <c r="Q874" s="20">
        <v>0</v>
      </c>
      <c r="R874" s="20">
        <v>0</v>
      </c>
      <c r="S874" s="20">
        <v>0</v>
      </c>
      <c r="T874" s="19" t="s">
        <v>145</v>
      </c>
      <c r="U874" s="19"/>
      <c r="V874" s="131" t="s">
        <v>235</v>
      </c>
      <c r="W874" s="216" t="s">
        <v>236</v>
      </c>
      <c r="X874" s="217"/>
    </row>
    <row r="875" spans="1:24" ht="128.25" hidden="1">
      <c r="A875" s="19" t="s">
        <v>1587</v>
      </c>
      <c r="B875" s="19" t="s">
        <v>1935</v>
      </c>
      <c r="C875" s="19" t="s">
        <v>2001</v>
      </c>
      <c r="D875" s="19" t="s">
        <v>2031</v>
      </c>
      <c r="E875" s="19">
        <v>15</v>
      </c>
      <c r="F875" s="19" t="s">
        <v>2032</v>
      </c>
      <c r="G875" s="19" t="s">
        <v>145</v>
      </c>
      <c r="H875" s="19" t="s">
        <v>36</v>
      </c>
      <c r="I875" s="19" t="s">
        <v>46</v>
      </c>
      <c r="J875" s="52">
        <v>100</v>
      </c>
      <c r="K875" s="12" t="s">
        <v>2029</v>
      </c>
      <c r="L875" s="192" t="s">
        <v>356</v>
      </c>
      <c r="M875" s="19">
        <v>1</v>
      </c>
      <c r="N875" s="37">
        <v>1061713</v>
      </c>
      <c r="O875" s="37" t="s">
        <v>2030</v>
      </c>
      <c r="P875" s="19" t="s">
        <v>268</v>
      </c>
      <c r="Q875" s="20">
        <v>0</v>
      </c>
      <c r="R875" s="20">
        <v>0</v>
      </c>
      <c r="S875" s="20">
        <v>0</v>
      </c>
      <c r="T875" s="19" t="s">
        <v>145</v>
      </c>
      <c r="U875" s="19"/>
      <c r="V875" s="216" t="s">
        <v>218</v>
      </c>
      <c r="W875" s="216" t="s">
        <v>219</v>
      </c>
      <c r="X875" s="217"/>
    </row>
    <row r="876" spans="1:24" ht="142.5" hidden="1">
      <c r="A876" s="19" t="s">
        <v>1587</v>
      </c>
      <c r="B876" s="19" t="s">
        <v>1935</v>
      </c>
      <c r="C876" s="19" t="s">
        <v>1936</v>
      </c>
      <c r="D876" s="19" t="s">
        <v>1944</v>
      </c>
      <c r="E876" s="19">
        <v>15</v>
      </c>
      <c r="F876" s="19" t="s">
        <v>1992</v>
      </c>
      <c r="G876" s="19" t="s">
        <v>145</v>
      </c>
      <c r="H876" s="19" t="s">
        <v>36</v>
      </c>
      <c r="I876" s="19" t="s">
        <v>46</v>
      </c>
      <c r="J876" s="52">
        <v>120</v>
      </c>
      <c r="K876" s="8" t="s">
        <v>1980</v>
      </c>
      <c r="L876" s="192" t="s">
        <v>224</v>
      </c>
      <c r="M876" s="19">
        <v>1</v>
      </c>
      <c r="N876" s="19">
        <v>1492150</v>
      </c>
      <c r="O876" s="37" t="s">
        <v>1991</v>
      </c>
      <c r="P876" s="54" t="s">
        <v>162</v>
      </c>
      <c r="Q876" s="20">
        <v>0</v>
      </c>
      <c r="R876" s="20">
        <v>0</v>
      </c>
      <c r="S876" s="20">
        <v>0</v>
      </c>
      <c r="T876" s="19" t="s">
        <v>145</v>
      </c>
      <c r="U876" s="19"/>
      <c r="V876" s="216" t="s">
        <v>218</v>
      </c>
      <c r="W876" s="216" t="s">
        <v>219</v>
      </c>
      <c r="X876" s="217"/>
    </row>
    <row r="877" spans="1:24" ht="128.25" hidden="1">
      <c r="A877" s="19" t="s">
        <v>1587</v>
      </c>
      <c r="B877" s="19" t="s">
        <v>1935</v>
      </c>
      <c r="C877" s="19" t="s">
        <v>2001</v>
      </c>
      <c r="D877" s="19" t="s">
        <v>1965</v>
      </c>
      <c r="E877" s="19">
        <v>15</v>
      </c>
      <c r="F877" s="19" t="s">
        <v>1993</v>
      </c>
      <c r="G877" s="19" t="s">
        <v>145</v>
      </c>
      <c r="H877" s="19" t="s">
        <v>36</v>
      </c>
      <c r="I877" s="19" t="s">
        <v>46</v>
      </c>
      <c r="J877" s="52">
        <v>240</v>
      </c>
      <c r="K877" s="141" t="s">
        <v>2033</v>
      </c>
      <c r="L877" s="192" t="s">
        <v>632</v>
      </c>
      <c r="M877" s="19">
        <v>1</v>
      </c>
      <c r="N877" s="19">
        <v>1542191</v>
      </c>
      <c r="O877" s="37" t="s">
        <v>2034</v>
      </c>
      <c r="P877" s="54" t="s">
        <v>162</v>
      </c>
      <c r="Q877" s="20">
        <v>0</v>
      </c>
      <c r="R877" s="20">
        <v>0</v>
      </c>
      <c r="S877" s="20">
        <v>0</v>
      </c>
      <c r="T877" s="19" t="s">
        <v>145</v>
      </c>
      <c r="U877" s="19"/>
      <c r="V877" s="210" t="s">
        <v>48</v>
      </c>
      <c r="W877" s="216" t="s">
        <v>274</v>
      </c>
      <c r="X877" s="217"/>
    </row>
    <row r="878" spans="1:24" ht="128.25" hidden="1">
      <c r="A878" s="19" t="s">
        <v>1587</v>
      </c>
      <c r="B878" s="19" t="s">
        <v>1935</v>
      </c>
      <c r="C878" s="19" t="s">
        <v>1936</v>
      </c>
      <c r="D878" s="19" t="s">
        <v>1965</v>
      </c>
      <c r="E878" s="19">
        <v>15</v>
      </c>
      <c r="F878" s="19" t="s">
        <v>1993</v>
      </c>
      <c r="G878" s="19" t="s">
        <v>35</v>
      </c>
      <c r="H878" s="19" t="s">
        <v>36</v>
      </c>
      <c r="I878" s="19" t="s">
        <v>46</v>
      </c>
      <c r="J878" s="52">
        <v>100</v>
      </c>
      <c r="K878" s="141">
        <v>44044</v>
      </c>
      <c r="L878" s="192"/>
      <c r="M878" s="19">
        <v>1</v>
      </c>
      <c r="N878" s="19">
        <v>1481088</v>
      </c>
      <c r="O878" s="37" t="s">
        <v>1964</v>
      </c>
      <c r="P878" s="54" t="s">
        <v>162</v>
      </c>
      <c r="Q878" s="20">
        <v>0</v>
      </c>
      <c r="R878" s="20">
        <v>0</v>
      </c>
      <c r="S878" s="20">
        <v>0</v>
      </c>
      <c r="T878" s="19" t="s">
        <v>41</v>
      </c>
      <c r="U878" s="19"/>
      <c r="V878" s="210" t="s">
        <v>48</v>
      </c>
      <c r="W878" s="216" t="s">
        <v>274</v>
      </c>
      <c r="X878" s="217"/>
    </row>
    <row r="879" spans="1:24" ht="114" hidden="1">
      <c r="A879" s="19" t="s">
        <v>1587</v>
      </c>
      <c r="B879" s="19" t="s">
        <v>1588</v>
      </c>
      <c r="C879" s="19" t="s">
        <v>1588</v>
      </c>
      <c r="D879" s="19" t="s">
        <v>1619</v>
      </c>
      <c r="E879" s="19">
        <v>15</v>
      </c>
      <c r="F879" s="19" t="s">
        <v>1643</v>
      </c>
      <c r="G879" s="19" t="s">
        <v>35</v>
      </c>
      <c r="H879" s="19" t="s">
        <v>265</v>
      </c>
      <c r="I879" s="19" t="s">
        <v>37</v>
      </c>
      <c r="J879" s="8">
        <v>444</v>
      </c>
      <c r="K879" s="141">
        <v>43922</v>
      </c>
      <c r="L879" s="192"/>
      <c r="M879" s="8">
        <v>1</v>
      </c>
      <c r="N879" s="8">
        <v>1492742</v>
      </c>
      <c r="O879" s="12" t="s">
        <v>1633</v>
      </c>
      <c r="P879" s="8" t="s">
        <v>107</v>
      </c>
      <c r="Q879" s="14">
        <v>0</v>
      </c>
      <c r="R879" s="14">
        <v>0</v>
      </c>
      <c r="S879" s="14">
        <v>0</v>
      </c>
      <c r="T879" s="19" t="s">
        <v>228</v>
      </c>
      <c r="U879" s="19" t="s">
        <v>2384</v>
      </c>
      <c r="V879" s="131" t="s">
        <v>148</v>
      </c>
      <c r="W879" s="216" t="s">
        <v>149</v>
      </c>
      <c r="X879" s="217"/>
    </row>
    <row r="880" spans="1:24" ht="171" hidden="1">
      <c r="A880" s="19" t="s">
        <v>1587</v>
      </c>
      <c r="B880" s="19" t="s">
        <v>1891</v>
      </c>
      <c r="C880" s="19" t="s">
        <v>1902</v>
      </c>
      <c r="D880" s="19" t="s">
        <v>1899</v>
      </c>
      <c r="E880" s="19">
        <v>20</v>
      </c>
      <c r="F880" s="19" t="s">
        <v>1927</v>
      </c>
      <c r="G880" s="19" t="s">
        <v>35</v>
      </c>
      <c r="H880" s="19" t="s">
        <v>154</v>
      </c>
      <c r="I880" s="19" t="s">
        <v>37</v>
      </c>
      <c r="J880" s="52">
        <v>780</v>
      </c>
      <c r="K880" s="19" t="s">
        <v>1928</v>
      </c>
      <c r="L880" s="192"/>
      <c r="M880" s="19">
        <v>1</v>
      </c>
      <c r="N880" s="19">
        <v>2114212</v>
      </c>
      <c r="O880" s="19" t="s">
        <v>1923</v>
      </c>
      <c r="P880" s="54" t="s">
        <v>162</v>
      </c>
      <c r="Q880" s="20">
        <v>0</v>
      </c>
      <c r="R880" s="20">
        <v>0</v>
      </c>
      <c r="S880" s="20">
        <v>0</v>
      </c>
      <c r="T880" s="19" t="s">
        <v>228</v>
      </c>
      <c r="U880" s="19" t="s">
        <v>2369</v>
      </c>
      <c r="V880" s="216" t="s">
        <v>218</v>
      </c>
      <c r="W880" s="216" t="s">
        <v>398</v>
      </c>
      <c r="X880" s="217"/>
    </row>
    <row r="881" spans="1:24" ht="128.25" hidden="1">
      <c r="A881" s="19" t="s">
        <v>1587</v>
      </c>
      <c r="B881" s="19" t="s">
        <v>1935</v>
      </c>
      <c r="C881" s="19" t="s">
        <v>2001</v>
      </c>
      <c r="D881" s="19" t="s">
        <v>1965</v>
      </c>
      <c r="E881" s="19">
        <v>15</v>
      </c>
      <c r="F881" s="19" t="s">
        <v>1995</v>
      </c>
      <c r="G881" s="19" t="s">
        <v>35</v>
      </c>
      <c r="H881" s="19" t="s">
        <v>36</v>
      </c>
      <c r="I881" s="19" t="s">
        <v>37</v>
      </c>
      <c r="J881" s="52">
        <v>10</v>
      </c>
      <c r="K881" s="143">
        <v>44013</v>
      </c>
      <c r="L881" s="192"/>
      <c r="M881" s="19">
        <v>1</v>
      </c>
      <c r="N881" s="19">
        <v>1627800</v>
      </c>
      <c r="O881" s="37" t="s">
        <v>2012</v>
      </c>
      <c r="P881" s="19" t="s">
        <v>268</v>
      </c>
      <c r="Q881" s="20">
        <v>0</v>
      </c>
      <c r="R881" s="20">
        <v>0</v>
      </c>
      <c r="S881" s="20">
        <v>0</v>
      </c>
      <c r="T881" s="19" t="s">
        <v>41</v>
      </c>
      <c r="U881" s="19"/>
      <c r="V881" s="37" t="s">
        <v>866</v>
      </c>
      <c r="W881" s="216" t="s">
        <v>1996</v>
      </c>
      <c r="X881" s="217"/>
    </row>
    <row r="882" spans="1:24" ht="128.25" hidden="1">
      <c r="A882" s="19" t="s">
        <v>1587</v>
      </c>
      <c r="B882" s="19" t="s">
        <v>1935</v>
      </c>
      <c r="C882" s="19" t="s">
        <v>1936</v>
      </c>
      <c r="D882" s="19" t="s">
        <v>1994</v>
      </c>
      <c r="E882" s="19">
        <v>15</v>
      </c>
      <c r="F882" s="19" t="s">
        <v>1995</v>
      </c>
      <c r="G882" s="19" t="s">
        <v>35</v>
      </c>
      <c r="H882" s="19" t="s">
        <v>36</v>
      </c>
      <c r="I882" s="19" t="s">
        <v>37</v>
      </c>
      <c r="J882" s="52">
        <v>10</v>
      </c>
      <c r="K882" s="141">
        <v>43922</v>
      </c>
      <c r="L882" s="192"/>
      <c r="M882" s="19">
        <v>1</v>
      </c>
      <c r="N882" s="19">
        <v>2114493</v>
      </c>
      <c r="O882" s="37" t="s">
        <v>1974</v>
      </c>
      <c r="P882" s="54" t="s">
        <v>162</v>
      </c>
      <c r="Q882" s="20">
        <v>0</v>
      </c>
      <c r="R882" s="20">
        <v>0</v>
      </c>
      <c r="S882" s="20">
        <v>0</v>
      </c>
      <c r="T882" s="19" t="s">
        <v>41</v>
      </c>
      <c r="U882" s="19"/>
      <c r="V882" s="37" t="s">
        <v>866</v>
      </c>
      <c r="W882" s="216" t="s">
        <v>1996</v>
      </c>
      <c r="X882" s="217"/>
    </row>
    <row r="883" spans="1:24" ht="57" hidden="1">
      <c r="A883" s="37" t="s">
        <v>1587</v>
      </c>
      <c r="B883" s="37" t="s">
        <v>1832</v>
      </c>
      <c r="C883" s="37" t="s">
        <v>1852</v>
      </c>
      <c r="D883" s="37" t="s">
        <v>1858</v>
      </c>
      <c r="E883" s="37">
        <v>15</v>
      </c>
      <c r="F883" s="37" t="s">
        <v>1859</v>
      </c>
      <c r="G883" s="37" t="s">
        <v>145</v>
      </c>
      <c r="H883" s="37" t="s">
        <v>154</v>
      </c>
      <c r="I883" s="19" t="s">
        <v>37</v>
      </c>
      <c r="J883" s="52">
        <v>120</v>
      </c>
      <c r="K883" s="8" t="s">
        <v>1230</v>
      </c>
      <c r="L883" s="192" t="s">
        <v>610</v>
      </c>
      <c r="M883" s="37">
        <v>1</v>
      </c>
      <c r="N883" s="37">
        <v>2090114</v>
      </c>
      <c r="O883" s="37" t="s">
        <v>1860</v>
      </c>
      <c r="P883" s="19" t="s">
        <v>268</v>
      </c>
      <c r="Q883" s="20">
        <v>0</v>
      </c>
      <c r="R883" s="20">
        <v>0</v>
      </c>
      <c r="S883" s="20">
        <v>0</v>
      </c>
      <c r="T883" s="37" t="s">
        <v>145</v>
      </c>
      <c r="U883" s="37" t="s">
        <v>2385</v>
      </c>
      <c r="V883" s="131" t="s">
        <v>184</v>
      </c>
      <c r="W883" s="216" t="s">
        <v>549</v>
      </c>
      <c r="X883" s="217"/>
    </row>
    <row r="884" spans="1:24" ht="45" hidden="1">
      <c r="A884" s="19" t="s">
        <v>1587</v>
      </c>
      <c r="B884" s="19" t="s">
        <v>1935</v>
      </c>
      <c r="C884" s="19" t="s">
        <v>2001</v>
      </c>
      <c r="D884" s="19" t="s">
        <v>1947</v>
      </c>
      <c r="E884" s="19">
        <v>15</v>
      </c>
      <c r="F884" s="19" t="s">
        <v>2035</v>
      </c>
      <c r="G884" s="19" t="s">
        <v>45</v>
      </c>
      <c r="H884" s="19" t="s">
        <v>36</v>
      </c>
      <c r="I884" s="19" t="s">
        <v>46</v>
      </c>
      <c r="J884" s="52">
        <v>100</v>
      </c>
      <c r="K884" s="8" t="s">
        <v>403</v>
      </c>
      <c r="L884" s="192"/>
      <c r="M884" s="19">
        <v>1</v>
      </c>
      <c r="N884" s="37">
        <v>1627800</v>
      </c>
      <c r="O884" s="37" t="s">
        <v>2012</v>
      </c>
      <c r="P884" s="19" t="s">
        <v>268</v>
      </c>
      <c r="Q884" s="60">
        <v>0</v>
      </c>
      <c r="R884" s="20">
        <v>0</v>
      </c>
      <c r="S884" s="60">
        <v>0</v>
      </c>
      <c r="T884" s="19" t="s">
        <v>41</v>
      </c>
      <c r="U884" s="20"/>
      <c r="V884" s="131" t="s">
        <v>48</v>
      </c>
      <c r="W884" s="216" t="s">
        <v>49</v>
      </c>
      <c r="X884" s="219" t="s">
        <v>50</v>
      </c>
    </row>
    <row r="885" spans="1:24" ht="99.75" hidden="1">
      <c r="A885" s="19" t="s">
        <v>1587</v>
      </c>
      <c r="B885" s="19" t="s">
        <v>1891</v>
      </c>
      <c r="C885" s="19" t="s">
        <v>1902</v>
      </c>
      <c r="D885" s="19" t="s">
        <v>1917</v>
      </c>
      <c r="E885" s="19">
        <v>20</v>
      </c>
      <c r="F885" s="19" t="s">
        <v>1929</v>
      </c>
      <c r="G885" s="19" t="s">
        <v>145</v>
      </c>
      <c r="H885" s="19" t="s">
        <v>36</v>
      </c>
      <c r="I885" s="19" t="s">
        <v>46</v>
      </c>
      <c r="J885" s="52">
        <v>180</v>
      </c>
      <c r="K885" s="8" t="s">
        <v>1930</v>
      </c>
      <c r="L885" s="192" t="s">
        <v>610</v>
      </c>
      <c r="M885" s="19">
        <v>1</v>
      </c>
      <c r="N885" s="19">
        <v>1861598</v>
      </c>
      <c r="O885" s="19" t="s">
        <v>1915</v>
      </c>
      <c r="P885" s="54" t="s">
        <v>162</v>
      </c>
      <c r="Q885" s="20">
        <v>0</v>
      </c>
      <c r="R885" s="20">
        <v>0</v>
      </c>
      <c r="S885" s="20">
        <v>0</v>
      </c>
      <c r="T885" s="19" t="s">
        <v>145</v>
      </c>
      <c r="U885" s="19" t="s">
        <v>2386</v>
      </c>
      <c r="V885" s="37"/>
      <c r="W885" s="216" t="s">
        <v>1328</v>
      </c>
      <c r="X885" s="217"/>
    </row>
    <row r="886" spans="1:24" ht="171" hidden="1">
      <c r="A886" s="19" t="s">
        <v>1587</v>
      </c>
      <c r="B886" s="19" t="s">
        <v>1891</v>
      </c>
      <c r="C886" s="19" t="s">
        <v>1902</v>
      </c>
      <c r="D886" s="19" t="s">
        <v>1899</v>
      </c>
      <c r="E886" s="19">
        <v>20</v>
      </c>
      <c r="F886" s="19" t="s">
        <v>1931</v>
      </c>
      <c r="G886" s="19" t="s">
        <v>145</v>
      </c>
      <c r="H886" s="19" t="s">
        <v>154</v>
      </c>
      <c r="I886" s="19" t="s">
        <v>37</v>
      </c>
      <c r="J886" s="52">
        <v>480</v>
      </c>
      <c r="K886" s="19" t="s">
        <v>1234</v>
      </c>
      <c r="L886" s="192" t="s">
        <v>356</v>
      </c>
      <c r="M886" s="19">
        <v>1</v>
      </c>
      <c r="N886" s="19">
        <v>1712490</v>
      </c>
      <c r="O886" s="19" t="s">
        <v>1905</v>
      </c>
      <c r="P886" s="54" t="s">
        <v>162</v>
      </c>
      <c r="Q886" s="20">
        <v>0</v>
      </c>
      <c r="R886" s="20">
        <v>0</v>
      </c>
      <c r="S886" s="20">
        <v>0</v>
      </c>
      <c r="T886" s="19" t="s">
        <v>145</v>
      </c>
      <c r="U886" s="19" t="s">
        <v>1929</v>
      </c>
      <c r="V886" s="37"/>
      <c r="W886" s="216" t="s">
        <v>1328</v>
      </c>
      <c r="X886" s="217"/>
    </row>
    <row r="887" spans="1:24" ht="171" hidden="1">
      <c r="A887" s="19" t="s">
        <v>1587</v>
      </c>
      <c r="B887" s="19" t="s">
        <v>1891</v>
      </c>
      <c r="C887" s="19" t="s">
        <v>1902</v>
      </c>
      <c r="D887" s="19" t="s">
        <v>1899</v>
      </c>
      <c r="E887" s="19">
        <v>20</v>
      </c>
      <c r="F887" s="19" t="s">
        <v>1932</v>
      </c>
      <c r="G887" s="19" t="s">
        <v>145</v>
      </c>
      <c r="H887" s="19" t="s">
        <v>154</v>
      </c>
      <c r="I887" s="19" t="s">
        <v>37</v>
      </c>
      <c r="J887" s="52">
        <v>528</v>
      </c>
      <c r="K887" s="11" t="s">
        <v>1933</v>
      </c>
      <c r="L887" s="192" t="s">
        <v>610</v>
      </c>
      <c r="M887" s="19">
        <v>1</v>
      </c>
      <c r="N887" s="19">
        <v>2114212</v>
      </c>
      <c r="O887" s="19" t="s">
        <v>1923</v>
      </c>
      <c r="P887" s="54" t="s">
        <v>162</v>
      </c>
      <c r="Q887" s="20">
        <v>0</v>
      </c>
      <c r="R887" s="20">
        <v>0</v>
      </c>
      <c r="S887" s="20">
        <v>0</v>
      </c>
      <c r="T887" s="19" t="s">
        <v>145</v>
      </c>
      <c r="U887" s="19" t="s">
        <v>1929</v>
      </c>
      <c r="V887" s="37"/>
      <c r="W887" s="216" t="s">
        <v>1328</v>
      </c>
      <c r="X887" s="217"/>
    </row>
    <row r="888" spans="1:24" ht="74.25" hidden="1">
      <c r="A888" s="19" t="s">
        <v>1587</v>
      </c>
      <c r="B888" s="19" t="s">
        <v>1832</v>
      </c>
      <c r="C888" s="19" t="s">
        <v>1832</v>
      </c>
      <c r="D888" s="37" t="s">
        <v>1850</v>
      </c>
      <c r="E888" s="37">
        <v>12</v>
      </c>
      <c r="F888" s="37" t="s">
        <v>1888</v>
      </c>
      <c r="G888" s="37" t="s">
        <v>35</v>
      </c>
      <c r="H888" s="37" t="s">
        <v>36</v>
      </c>
      <c r="I888" s="37" t="s">
        <v>37</v>
      </c>
      <c r="J888" s="52">
        <v>20</v>
      </c>
      <c r="K888" s="8" t="s">
        <v>1230</v>
      </c>
      <c r="L888" s="192"/>
      <c r="M888" s="37">
        <v>1</v>
      </c>
      <c r="N888" s="37">
        <v>1568321</v>
      </c>
      <c r="O888" s="37" t="s">
        <v>1876</v>
      </c>
      <c r="P888" s="19" t="s">
        <v>247</v>
      </c>
      <c r="Q888" s="60">
        <v>0</v>
      </c>
      <c r="R888" s="20">
        <v>0</v>
      </c>
      <c r="S888" s="60">
        <v>0</v>
      </c>
      <c r="T888" s="19" t="s">
        <v>41</v>
      </c>
      <c r="U888" s="37" t="s">
        <v>2387</v>
      </c>
      <c r="V888" s="210" t="s">
        <v>148</v>
      </c>
      <c r="W888" s="216" t="s">
        <v>225</v>
      </c>
      <c r="X888" s="217"/>
    </row>
    <row r="889" spans="1:24" ht="74.25" hidden="1">
      <c r="A889" s="19" t="s">
        <v>1587</v>
      </c>
      <c r="B889" s="19" t="s">
        <v>1832</v>
      </c>
      <c r="C889" s="19" t="s">
        <v>1832</v>
      </c>
      <c r="D889" s="37" t="s">
        <v>1850</v>
      </c>
      <c r="E889" s="37">
        <v>12</v>
      </c>
      <c r="F889" s="37" t="s">
        <v>1888</v>
      </c>
      <c r="G889" s="37" t="s">
        <v>35</v>
      </c>
      <c r="H889" s="37" t="s">
        <v>36</v>
      </c>
      <c r="I889" s="37" t="s">
        <v>37</v>
      </c>
      <c r="J889" s="52">
        <v>20</v>
      </c>
      <c r="K889" s="8" t="s">
        <v>1230</v>
      </c>
      <c r="L889" s="192"/>
      <c r="M889" s="37">
        <v>1</v>
      </c>
      <c r="N889" s="37">
        <v>1454945</v>
      </c>
      <c r="O889" s="37" t="s">
        <v>1877</v>
      </c>
      <c r="P889" s="19" t="s">
        <v>247</v>
      </c>
      <c r="Q889" s="60">
        <v>0</v>
      </c>
      <c r="R889" s="20">
        <v>0</v>
      </c>
      <c r="S889" s="60">
        <v>0</v>
      </c>
      <c r="T889" s="19" t="s">
        <v>41</v>
      </c>
      <c r="U889" s="37" t="s">
        <v>2387</v>
      </c>
      <c r="V889" s="210" t="s">
        <v>148</v>
      </c>
      <c r="W889" s="216" t="s">
        <v>225</v>
      </c>
      <c r="X889" s="217"/>
    </row>
    <row r="890" spans="1:24" ht="74.25" hidden="1">
      <c r="A890" s="19" t="s">
        <v>1587</v>
      </c>
      <c r="B890" s="19" t="s">
        <v>1832</v>
      </c>
      <c r="C890" s="19" t="s">
        <v>1832</v>
      </c>
      <c r="D890" s="37" t="s">
        <v>1850</v>
      </c>
      <c r="E890" s="37">
        <v>12</v>
      </c>
      <c r="F890" s="37" t="s">
        <v>1888</v>
      </c>
      <c r="G890" s="37" t="s">
        <v>35</v>
      </c>
      <c r="H890" s="37" t="s">
        <v>36</v>
      </c>
      <c r="I890" s="37" t="s">
        <v>37</v>
      </c>
      <c r="J890" s="52">
        <v>20</v>
      </c>
      <c r="K890" s="8" t="s">
        <v>1230</v>
      </c>
      <c r="L890" s="192"/>
      <c r="M890" s="37">
        <v>1</v>
      </c>
      <c r="N890" s="37">
        <v>1520670</v>
      </c>
      <c r="O890" s="37" t="s">
        <v>1878</v>
      </c>
      <c r="P890" s="19" t="s">
        <v>247</v>
      </c>
      <c r="Q890" s="60">
        <v>0</v>
      </c>
      <c r="R890" s="20">
        <v>0</v>
      </c>
      <c r="S890" s="60">
        <v>0</v>
      </c>
      <c r="T890" s="19" t="s">
        <v>41</v>
      </c>
      <c r="U890" s="37" t="s">
        <v>2387</v>
      </c>
      <c r="V890" s="210" t="s">
        <v>148</v>
      </c>
      <c r="W890" s="216" t="s">
        <v>225</v>
      </c>
      <c r="X890" s="217"/>
    </row>
    <row r="891" spans="1:24" ht="74.25" hidden="1">
      <c r="A891" s="19" t="s">
        <v>1587</v>
      </c>
      <c r="B891" s="19" t="s">
        <v>1832</v>
      </c>
      <c r="C891" s="19" t="s">
        <v>1832</v>
      </c>
      <c r="D891" s="37" t="s">
        <v>1850</v>
      </c>
      <c r="E891" s="37">
        <v>12</v>
      </c>
      <c r="F891" s="37" t="s">
        <v>1888</v>
      </c>
      <c r="G891" s="37" t="s">
        <v>35</v>
      </c>
      <c r="H891" s="37" t="s">
        <v>36</v>
      </c>
      <c r="I891" s="37" t="s">
        <v>37</v>
      </c>
      <c r="J891" s="52">
        <v>20</v>
      </c>
      <c r="K891" s="8" t="s">
        <v>1230</v>
      </c>
      <c r="L891" s="192"/>
      <c r="M891" s="37">
        <v>1</v>
      </c>
      <c r="N891" s="37">
        <v>2372649</v>
      </c>
      <c r="O891" s="37" t="s">
        <v>1879</v>
      </c>
      <c r="P891" s="19" t="s">
        <v>247</v>
      </c>
      <c r="Q891" s="60">
        <v>0</v>
      </c>
      <c r="R891" s="20">
        <v>0</v>
      </c>
      <c r="S891" s="60">
        <v>0</v>
      </c>
      <c r="T891" s="19" t="s">
        <v>41</v>
      </c>
      <c r="U891" s="37" t="s">
        <v>2387</v>
      </c>
      <c r="V891" s="210" t="s">
        <v>148</v>
      </c>
      <c r="W891" s="216" t="s">
        <v>225</v>
      </c>
      <c r="X891" s="217"/>
    </row>
    <row r="892" spans="1:24" ht="42.75" hidden="1">
      <c r="A892" s="19" t="s">
        <v>1587</v>
      </c>
      <c r="B892" s="19" t="s">
        <v>1832</v>
      </c>
      <c r="C892" s="19" t="s">
        <v>1832</v>
      </c>
      <c r="D892" s="37" t="s">
        <v>1834</v>
      </c>
      <c r="E892" s="37">
        <v>15</v>
      </c>
      <c r="F892" s="37" t="s">
        <v>1846</v>
      </c>
      <c r="G892" s="37" t="s">
        <v>35</v>
      </c>
      <c r="H892" s="37" t="s">
        <v>314</v>
      </c>
      <c r="I892" s="37" t="s">
        <v>37</v>
      </c>
      <c r="J892" s="52">
        <v>120</v>
      </c>
      <c r="K892" s="8" t="s">
        <v>1230</v>
      </c>
      <c r="L892" s="192"/>
      <c r="M892" s="37">
        <v>1</v>
      </c>
      <c r="N892" s="37" t="s">
        <v>1230</v>
      </c>
      <c r="O892" s="37" t="s">
        <v>1230</v>
      </c>
      <c r="P892" s="19" t="s">
        <v>247</v>
      </c>
      <c r="Q892" s="60">
        <v>0</v>
      </c>
      <c r="R892" s="20">
        <v>0</v>
      </c>
      <c r="S892" s="60">
        <v>0</v>
      </c>
      <c r="T892" s="37" t="s">
        <v>41</v>
      </c>
      <c r="U892" s="131"/>
      <c r="V892" s="131" t="s">
        <v>184</v>
      </c>
      <c r="W892" s="216" t="s">
        <v>549</v>
      </c>
      <c r="X892" s="217"/>
    </row>
    <row r="893" spans="1:24" ht="42.75" hidden="1">
      <c r="A893" s="19" t="s">
        <v>1587</v>
      </c>
      <c r="B893" s="19" t="s">
        <v>1832</v>
      </c>
      <c r="C893" s="19" t="s">
        <v>1890</v>
      </c>
      <c r="D893" s="37" t="s">
        <v>1834</v>
      </c>
      <c r="E893" s="37">
        <v>15</v>
      </c>
      <c r="F893" s="37" t="s">
        <v>1846</v>
      </c>
      <c r="G893" s="37" t="s">
        <v>35</v>
      </c>
      <c r="H893" s="37" t="s">
        <v>314</v>
      </c>
      <c r="I893" s="37" t="s">
        <v>37</v>
      </c>
      <c r="J893" s="52">
        <v>120</v>
      </c>
      <c r="K893" s="8" t="s">
        <v>1230</v>
      </c>
      <c r="L893" s="192"/>
      <c r="M893" s="37">
        <v>1</v>
      </c>
      <c r="N893" s="37" t="s">
        <v>1230</v>
      </c>
      <c r="O893" s="37" t="s">
        <v>1230</v>
      </c>
      <c r="P893" s="19" t="s">
        <v>247</v>
      </c>
      <c r="Q893" s="60">
        <v>0</v>
      </c>
      <c r="R893" s="20">
        <v>0</v>
      </c>
      <c r="S893" s="60">
        <v>0</v>
      </c>
      <c r="T893" s="37" t="s">
        <v>41</v>
      </c>
      <c r="U893" s="131"/>
      <c r="V893" s="131" t="s">
        <v>184</v>
      </c>
      <c r="W893" s="216" t="s">
        <v>549</v>
      </c>
      <c r="X893" s="217"/>
    </row>
    <row r="894" spans="1:24" ht="42.75" hidden="1">
      <c r="A894" s="19" t="s">
        <v>1587</v>
      </c>
      <c r="B894" s="19" t="s">
        <v>1832</v>
      </c>
      <c r="C894" s="19" t="s">
        <v>1833</v>
      </c>
      <c r="D894" s="37" t="s">
        <v>1834</v>
      </c>
      <c r="E894" s="37">
        <v>15</v>
      </c>
      <c r="F894" s="37" t="s">
        <v>1846</v>
      </c>
      <c r="G894" s="37" t="s">
        <v>35</v>
      </c>
      <c r="H894" s="37" t="s">
        <v>314</v>
      </c>
      <c r="I894" s="37" t="s">
        <v>37</v>
      </c>
      <c r="J894" s="52">
        <v>120</v>
      </c>
      <c r="K894" s="8" t="s">
        <v>1230</v>
      </c>
      <c r="L894" s="192"/>
      <c r="M894" s="37">
        <v>1</v>
      </c>
      <c r="N894" s="37" t="s">
        <v>1230</v>
      </c>
      <c r="O894" s="37" t="s">
        <v>1230</v>
      </c>
      <c r="P894" s="19" t="s">
        <v>247</v>
      </c>
      <c r="Q894" s="60">
        <v>0</v>
      </c>
      <c r="R894" s="20">
        <v>0</v>
      </c>
      <c r="S894" s="60">
        <v>0</v>
      </c>
      <c r="T894" s="37" t="s">
        <v>41</v>
      </c>
      <c r="U894" s="131"/>
      <c r="V894" s="131" t="s">
        <v>184</v>
      </c>
      <c r="W894" s="216" t="s">
        <v>549</v>
      </c>
      <c r="X894" s="217"/>
    </row>
    <row r="895" spans="1:24" ht="42.75" hidden="1">
      <c r="A895" s="19" t="s">
        <v>1587</v>
      </c>
      <c r="B895" s="19" t="s">
        <v>1832</v>
      </c>
      <c r="C895" s="19" t="s">
        <v>1852</v>
      </c>
      <c r="D895" s="37" t="s">
        <v>1834</v>
      </c>
      <c r="E895" s="37">
        <v>15</v>
      </c>
      <c r="F895" s="37" t="s">
        <v>1846</v>
      </c>
      <c r="G895" s="37" t="s">
        <v>35</v>
      </c>
      <c r="H895" s="37" t="s">
        <v>314</v>
      </c>
      <c r="I895" s="37" t="s">
        <v>37</v>
      </c>
      <c r="J895" s="52">
        <v>120</v>
      </c>
      <c r="K895" s="8" t="s">
        <v>1230</v>
      </c>
      <c r="L895" s="192"/>
      <c r="M895" s="37">
        <v>1</v>
      </c>
      <c r="N895" s="37" t="s">
        <v>1230</v>
      </c>
      <c r="O895" s="37" t="s">
        <v>1230</v>
      </c>
      <c r="P895" s="19" t="s">
        <v>247</v>
      </c>
      <c r="Q895" s="60">
        <v>0</v>
      </c>
      <c r="R895" s="20">
        <v>0</v>
      </c>
      <c r="S895" s="60">
        <v>0</v>
      </c>
      <c r="T895" s="37" t="s">
        <v>41</v>
      </c>
      <c r="U895" s="131"/>
      <c r="V895" s="131" t="s">
        <v>184</v>
      </c>
      <c r="W895" s="216" t="s">
        <v>549</v>
      </c>
      <c r="X895" s="217"/>
    </row>
    <row r="896" spans="1:24" ht="85.5" hidden="1">
      <c r="A896" s="19" t="s">
        <v>1587</v>
      </c>
      <c r="B896" s="19" t="s">
        <v>1588</v>
      </c>
      <c r="C896" s="19" t="s">
        <v>1589</v>
      </c>
      <c r="D896" s="19" t="s">
        <v>1590</v>
      </c>
      <c r="E896" s="19">
        <v>15</v>
      </c>
      <c r="F896" s="19" t="s">
        <v>1606</v>
      </c>
      <c r="G896" s="19" t="s">
        <v>35</v>
      </c>
      <c r="H896" s="19" t="s">
        <v>36</v>
      </c>
      <c r="I896" s="19" t="s">
        <v>46</v>
      </c>
      <c r="J896" s="52">
        <v>32</v>
      </c>
      <c r="K896" s="8">
        <v>2020</v>
      </c>
      <c r="L896" s="192"/>
      <c r="M896" s="8">
        <v>3</v>
      </c>
      <c r="N896" s="12" t="s">
        <v>1230</v>
      </c>
      <c r="O896" s="12" t="s">
        <v>1230</v>
      </c>
      <c r="P896" s="8" t="s">
        <v>1592</v>
      </c>
      <c r="Q896" s="14">
        <v>4000</v>
      </c>
      <c r="R896" s="14">
        <v>0</v>
      </c>
      <c r="S896" s="14">
        <v>12000</v>
      </c>
      <c r="T896" s="19" t="s">
        <v>41</v>
      </c>
      <c r="U896" s="19"/>
      <c r="V896" s="216" t="s">
        <v>218</v>
      </c>
      <c r="W896" s="216" t="s">
        <v>377</v>
      </c>
      <c r="X896" s="217"/>
    </row>
    <row r="897" spans="1:24" ht="185.25" hidden="1">
      <c r="A897" s="19" t="s">
        <v>1587</v>
      </c>
      <c r="B897" s="19" t="s">
        <v>1891</v>
      </c>
      <c r="C897" s="19" t="s">
        <v>1902</v>
      </c>
      <c r="D897" s="19" t="s">
        <v>1893</v>
      </c>
      <c r="E897" s="19">
        <v>20</v>
      </c>
      <c r="F897" s="19" t="s">
        <v>898</v>
      </c>
      <c r="G897" s="19" t="s">
        <v>145</v>
      </c>
      <c r="H897" s="19" t="s">
        <v>36</v>
      </c>
      <c r="I897" s="19" t="s">
        <v>46</v>
      </c>
      <c r="J897" s="52">
        <v>120</v>
      </c>
      <c r="K897" s="19" t="s">
        <v>1230</v>
      </c>
      <c r="L897" s="192" t="s">
        <v>610</v>
      </c>
      <c r="M897" s="19">
        <v>1</v>
      </c>
      <c r="N897" s="19">
        <v>2091100</v>
      </c>
      <c r="O897" s="19" t="s">
        <v>1908</v>
      </c>
      <c r="P897" s="19" t="s">
        <v>268</v>
      </c>
      <c r="Q897" s="20">
        <v>0</v>
      </c>
      <c r="R897" s="20">
        <v>0</v>
      </c>
      <c r="S897" s="20">
        <v>0</v>
      </c>
      <c r="T897" s="19" t="s">
        <v>145</v>
      </c>
      <c r="V897" s="131" t="s">
        <v>201</v>
      </c>
      <c r="W897" s="131" t="s">
        <v>202</v>
      </c>
      <c r="X897" s="217"/>
    </row>
    <row r="898" spans="1:24" ht="71.25" hidden="1">
      <c r="A898" s="19" t="s">
        <v>1587</v>
      </c>
      <c r="B898" s="19" t="s">
        <v>1588</v>
      </c>
      <c r="C898" s="19" t="s">
        <v>1608</v>
      </c>
      <c r="D898" s="19" t="s">
        <v>1610</v>
      </c>
      <c r="E898" s="19">
        <v>20</v>
      </c>
      <c r="F898" s="19" t="s">
        <v>1614</v>
      </c>
      <c r="G898" s="19" t="s">
        <v>145</v>
      </c>
      <c r="H898" s="19" t="s">
        <v>36</v>
      </c>
      <c r="I898" s="19" t="s">
        <v>46</v>
      </c>
      <c r="J898" s="52">
        <v>180</v>
      </c>
      <c r="K898" s="8" t="s">
        <v>1615</v>
      </c>
      <c r="L898" s="192" t="s">
        <v>224</v>
      </c>
      <c r="M898" s="8">
        <v>1</v>
      </c>
      <c r="N898" s="8">
        <v>1548873</v>
      </c>
      <c r="O898" s="12" t="s">
        <v>1616</v>
      </c>
      <c r="P898" s="51" t="s">
        <v>162</v>
      </c>
      <c r="Q898" s="14">
        <v>0</v>
      </c>
      <c r="R898" s="14">
        <v>0</v>
      </c>
      <c r="S898" s="14">
        <v>0</v>
      </c>
      <c r="T898" s="19" t="s">
        <v>145</v>
      </c>
      <c r="V898" s="131" t="s">
        <v>201</v>
      </c>
      <c r="W898" s="131" t="s">
        <v>202</v>
      </c>
      <c r="X898" s="217"/>
    </row>
    <row r="899" spans="1:24" ht="128.25" hidden="1">
      <c r="A899" s="19" t="s">
        <v>1587</v>
      </c>
      <c r="B899" s="19" t="s">
        <v>1935</v>
      </c>
      <c r="C899" s="19" t="s">
        <v>1936</v>
      </c>
      <c r="D899" s="19" t="s">
        <v>1965</v>
      </c>
      <c r="E899" s="19">
        <v>15</v>
      </c>
      <c r="F899" s="19" t="s">
        <v>1997</v>
      </c>
      <c r="G899" s="19" t="s">
        <v>35</v>
      </c>
      <c r="H899" s="19" t="s">
        <v>36</v>
      </c>
      <c r="I899" s="19" t="s">
        <v>46</v>
      </c>
      <c r="J899" s="52">
        <v>100</v>
      </c>
      <c r="K899" s="8">
        <v>44013</v>
      </c>
      <c r="L899" s="192"/>
      <c r="M899" s="19">
        <v>1</v>
      </c>
      <c r="N899" s="19">
        <v>1481088</v>
      </c>
      <c r="O899" s="37" t="s">
        <v>1964</v>
      </c>
      <c r="P899" s="54" t="s">
        <v>162</v>
      </c>
      <c r="Q899" s="20">
        <v>0</v>
      </c>
      <c r="R899" s="20">
        <v>0</v>
      </c>
      <c r="S899" s="20">
        <v>0</v>
      </c>
      <c r="T899" s="19" t="s">
        <v>41</v>
      </c>
      <c r="U899" s="19"/>
      <c r="V899" s="131" t="s">
        <v>184</v>
      </c>
      <c r="W899" s="216" t="s">
        <v>269</v>
      </c>
      <c r="X899" s="217"/>
    </row>
    <row r="900" spans="1:24" ht="114" hidden="1">
      <c r="A900" s="19" t="s">
        <v>1587</v>
      </c>
      <c r="B900" s="19" t="s">
        <v>1588</v>
      </c>
      <c r="C900" s="19" t="s">
        <v>1608</v>
      </c>
      <c r="D900" s="19" t="s">
        <v>1611</v>
      </c>
      <c r="E900" s="19">
        <v>15</v>
      </c>
      <c r="F900" s="19" t="s">
        <v>1617</v>
      </c>
      <c r="G900" s="19" t="s">
        <v>45</v>
      </c>
      <c r="H900" s="19" t="s">
        <v>36</v>
      </c>
      <c r="I900" s="19" t="s">
        <v>37</v>
      </c>
      <c r="J900" s="52">
        <v>40</v>
      </c>
      <c r="K900" s="8">
        <v>2020</v>
      </c>
      <c r="L900" s="192"/>
      <c r="M900" s="8">
        <v>6</v>
      </c>
      <c r="N900" s="12" t="s">
        <v>1230</v>
      </c>
      <c r="O900" s="12" t="s">
        <v>1230</v>
      </c>
      <c r="P900" s="8" t="s">
        <v>1592</v>
      </c>
      <c r="Q900" s="14">
        <v>0</v>
      </c>
      <c r="R900" s="14">
        <v>0</v>
      </c>
      <c r="S900" s="14">
        <v>0</v>
      </c>
      <c r="T900" s="19" t="s">
        <v>41</v>
      </c>
      <c r="U900" s="19"/>
      <c r="V900" s="131" t="s">
        <v>48</v>
      </c>
      <c r="W900" s="216" t="s">
        <v>455</v>
      </c>
      <c r="X900" s="215" t="s">
        <v>58</v>
      </c>
    </row>
    <row r="901" spans="1:24" ht="85.5" hidden="1">
      <c r="A901" s="19" t="s">
        <v>1587</v>
      </c>
      <c r="B901" s="19" t="s">
        <v>1588</v>
      </c>
      <c r="C901" s="19" t="s">
        <v>1589</v>
      </c>
      <c r="D901" s="19" t="s">
        <v>1590</v>
      </c>
      <c r="E901" s="19">
        <v>15</v>
      </c>
      <c r="F901" s="19" t="s">
        <v>1607</v>
      </c>
      <c r="G901" s="19" t="s">
        <v>35</v>
      </c>
      <c r="H901" s="19" t="s">
        <v>36</v>
      </c>
      <c r="I901" s="19" t="s">
        <v>37</v>
      </c>
      <c r="J901" s="52">
        <v>40</v>
      </c>
      <c r="K901" s="8">
        <v>2020</v>
      </c>
      <c r="L901" s="192"/>
      <c r="M901" s="8">
        <v>10</v>
      </c>
      <c r="N901" s="12" t="s">
        <v>1230</v>
      </c>
      <c r="O901" s="12" t="s">
        <v>1230</v>
      </c>
      <c r="P901" s="8" t="s">
        <v>1592</v>
      </c>
      <c r="Q901" s="14">
        <v>0</v>
      </c>
      <c r="R901" s="14">
        <v>0</v>
      </c>
      <c r="S901" s="14">
        <v>0</v>
      </c>
      <c r="T901" s="19" t="s">
        <v>41</v>
      </c>
      <c r="U901" s="19"/>
      <c r="V901" s="213" t="s">
        <v>539</v>
      </c>
      <c r="W901" s="216" t="s">
        <v>540</v>
      </c>
      <c r="X901" s="217"/>
    </row>
    <row r="902" spans="1:24" ht="114" hidden="1">
      <c r="A902" s="19" t="s">
        <v>1587</v>
      </c>
      <c r="B902" s="19" t="s">
        <v>1832</v>
      </c>
      <c r="C902" s="19" t="s">
        <v>1852</v>
      </c>
      <c r="D902" s="37" t="s">
        <v>1853</v>
      </c>
      <c r="E902" s="37">
        <v>15</v>
      </c>
      <c r="F902" s="37" t="s">
        <v>1861</v>
      </c>
      <c r="G902" s="37" t="s">
        <v>35</v>
      </c>
      <c r="H902" s="37" t="s">
        <v>1839</v>
      </c>
      <c r="I902" s="19" t="s">
        <v>37</v>
      </c>
      <c r="J902" s="52">
        <v>80</v>
      </c>
      <c r="K902" s="8" t="s">
        <v>1862</v>
      </c>
      <c r="L902" s="192"/>
      <c r="M902" s="37">
        <v>1</v>
      </c>
      <c r="N902" s="37">
        <v>1491064</v>
      </c>
      <c r="O902" s="37" t="s">
        <v>1857</v>
      </c>
      <c r="P902" s="54" t="s">
        <v>162</v>
      </c>
      <c r="Q902" s="60">
        <v>11322.24</v>
      </c>
      <c r="R902" s="60">
        <v>11788.57</v>
      </c>
      <c r="S902" s="60">
        <v>23110.81</v>
      </c>
      <c r="T902" s="19" t="s">
        <v>41</v>
      </c>
      <c r="U902" s="37"/>
      <c r="V902" s="131" t="s">
        <v>184</v>
      </c>
      <c r="W902" s="216" t="s">
        <v>549</v>
      </c>
      <c r="X902" s="217"/>
    </row>
    <row r="903" spans="1:24" ht="42.75" hidden="1">
      <c r="A903" s="19" t="s">
        <v>1587</v>
      </c>
      <c r="B903" s="19" t="s">
        <v>1832</v>
      </c>
      <c r="C903" s="19" t="s">
        <v>1832</v>
      </c>
      <c r="D903" s="37" t="s">
        <v>1834</v>
      </c>
      <c r="E903" s="37">
        <v>15</v>
      </c>
      <c r="F903" s="37" t="s">
        <v>1889</v>
      </c>
      <c r="G903" s="37" t="s">
        <v>35</v>
      </c>
      <c r="H903" s="37" t="s">
        <v>825</v>
      </c>
      <c r="I903" s="37" t="s">
        <v>37</v>
      </c>
      <c r="J903" s="52">
        <v>120</v>
      </c>
      <c r="K903" s="8" t="s">
        <v>1230</v>
      </c>
      <c r="L903" s="192"/>
      <c r="M903" s="37">
        <v>1</v>
      </c>
      <c r="N903" s="37" t="s">
        <v>1230</v>
      </c>
      <c r="O903" s="37" t="s">
        <v>1230</v>
      </c>
      <c r="P903" s="19" t="s">
        <v>247</v>
      </c>
      <c r="Q903" s="60">
        <v>0</v>
      </c>
      <c r="R903" s="20">
        <v>0</v>
      </c>
      <c r="S903" s="60">
        <v>0</v>
      </c>
      <c r="T903" s="19" t="s">
        <v>41</v>
      </c>
      <c r="U903" s="131"/>
      <c r="V903" s="131" t="s">
        <v>184</v>
      </c>
      <c r="W903" s="216" t="s">
        <v>549</v>
      </c>
      <c r="X903" s="217"/>
    </row>
    <row r="904" spans="1:24" ht="171" hidden="1">
      <c r="A904" s="19" t="s">
        <v>1587</v>
      </c>
      <c r="B904" s="19" t="s">
        <v>1891</v>
      </c>
      <c r="C904" s="19" t="s">
        <v>1892</v>
      </c>
      <c r="D904" s="19" t="s">
        <v>1899</v>
      </c>
      <c r="E904" s="19">
        <v>20</v>
      </c>
      <c r="F904" s="19" t="s">
        <v>1901</v>
      </c>
      <c r="G904" s="19" t="s">
        <v>35</v>
      </c>
      <c r="H904" s="19" t="s">
        <v>36</v>
      </c>
      <c r="I904" s="19" t="s">
        <v>37</v>
      </c>
      <c r="J904" s="52">
        <v>40</v>
      </c>
      <c r="K904" s="19" t="s">
        <v>1230</v>
      </c>
      <c r="L904" s="192"/>
      <c r="M904" s="19">
        <v>1</v>
      </c>
      <c r="N904" s="19">
        <v>1491165</v>
      </c>
      <c r="O904" s="19" t="s">
        <v>1898</v>
      </c>
      <c r="P904" s="54" t="s">
        <v>162</v>
      </c>
      <c r="Q904" s="20">
        <v>0</v>
      </c>
      <c r="R904" s="20">
        <v>0</v>
      </c>
      <c r="S904" s="20">
        <v>0</v>
      </c>
      <c r="T904" s="19" t="s">
        <v>41</v>
      </c>
      <c r="U904" s="19"/>
      <c r="V904" s="131" t="s">
        <v>866</v>
      </c>
      <c r="W904" s="216" t="s">
        <v>1014</v>
      </c>
      <c r="X904" s="217"/>
    </row>
    <row r="905" spans="1:24" ht="85.5" hidden="1">
      <c r="A905" s="19" t="s">
        <v>1587</v>
      </c>
      <c r="B905" s="19" t="s">
        <v>1935</v>
      </c>
      <c r="C905" s="19" t="s">
        <v>1936</v>
      </c>
      <c r="D905" s="19" t="s">
        <v>1998</v>
      </c>
      <c r="E905" s="19">
        <v>15</v>
      </c>
      <c r="F905" s="19" t="s">
        <v>1999</v>
      </c>
      <c r="G905" s="19" t="s">
        <v>35</v>
      </c>
      <c r="H905" s="19" t="s">
        <v>310</v>
      </c>
      <c r="I905" s="19" t="s">
        <v>37</v>
      </c>
      <c r="J905" s="52">
        <v>40</v>
      </c>
      <c r="K905" s="8" t="s">
        <v>2000</v>
      </c>
      <c r="L905" s="192"/>
      <c r="M905" s="19">
        <v>1</v>
      </c>
      <c r="N905" s="19">
        <v>1491202</v>
      </c>
      <c r="O905" s="37" t="s">
        <v>1975</v>
      </c>
      <c r="P905" s="37" t="s">
        <v>611</v>
      </c>
      <c r="Q905" s="20">
        <v>2826</v>
      </c>
      <c r="R905" s="20">
        <v>16000</v>
      </c>
      <c r="S905" s="20">
        <v>18826</v>
      </c>
      <c r="T905" s="19" t="s">
        <v>41</v>
      </c>
      <c r="U905" s="19"/>
      <c r="V905" s="131" t="s">
        <v>184</v>
      </c>
      <c r="W905" s="131" t="s">
        <v>706</v>
      </c>
      <c r="X905" s="217"/>
    </row>
    <row r="906" spans="1:24" ht="85.5" hidden="1">
      <c r="A906" s="19" t="s">
        <v>1587</v>
      </c>
      <c r="B906" s="19" t="s">
        <v>1935</v>
      </c>
      <c r="C906" s="19" t="s">
        <v>1936</v>
      </c>
      <c r="D906" s="19" t="s">
        <v>1953</v>
      </c>
      <c r="E906" s="19">
        <v>15</v>
      </c>
      <c r="F906" s="19" t="s">
        <v>1999</v>
      </c>
      <c r="G906" s="19" t="s">
        <v>35</v>
      </c>
      <c r="H906" s="19" t="s">
        <v>310</v>
      </c>
      <c r="I906" s="19" t="s">
        <v>37</v>
      </c>
      <c r="J906" s="52">
        <v>40</v>
      </c>
      <c r="K906" s="8" t="s">
        <v>2000</v>
      </c>
      <c r="L906" s="192"/>
      <c r="M906" s="19">
        <v>1</v>
      </c>
      <c r="N906" s="19">
        <v>2114493</v>
      </c>
      <c r="O906" s="37" t="s">
        <v>1974</v>
      </c>
      <c r="P906" s="37" t="s">
        <v>611</v>
      </c>
      <c r="Q906" s="20">
        <v>2826</v>
      </c>
      <c r="R906" s="20">
        <v>16000</v>
      </c>
      <c r="S906" s="20">
        <v>18826</v>
      </c>
      <c r="T906" s="19" t="s">
        <v>41</v>
      </c>
      <c r="U906" s="19"/>
      <c r="V906" s="131" t="s">
        <v>184</v>
      </c>
      <c r="W906" s="131" t="s">
        <v>706</v>
      </c>
      <c r="X906" s="217"/>
    </row>
    <row r="907" spans="1:24" ht="57" hidden="1">
      <c r="A907" s="19" t="s">
        <v>1587</v>
      </c>
      <c r="B907" s="19" t="s">
        <v>1832</v>
      </c>
      <c r="C907" s="19" t="s">
        <v>1832</v>
      </c>
      <c r="D907" s="37" t="s">
        <v>1847</v>
      </c>
      <c r="E907" s="37">
        <v>15</v>
      </c>
      <c r="F907" s="37" t="s">
        <v>1848</v>
      </c>
      <c r="G907" s="37" t="s">
        <v>35</v>
      </c>
      <c r="H907" s="37" t="s">
        <v>1839</v>
      </c>
      <c r="I907" s="37" t="s">
        <v>37</v>
      </c>
      <c r="J907" s="52">
        <v>20</v>
      </c>
      <c r="K907" s="8" t="s">
        <v>1230</v>
      </c>
      <c r="L907" s="192"/>
      <c r="M907" s="37">
        <v>1</v>
      </c>
      <c r="N907" s="37" t="s">
        <v>1230</v>
      </c>
      <c r="O907" s="37" t="s">
        <v>1230</v>
      </c>
      <c r="P907" s="19" t="s">
        <v>247</v>
      </c>
      <c r="Q907" s="151">
        <v>300</v>
      </c>
      <c r="R907" s="138">
        <v>2000</v>
      </c>
      <c r="S907" s="151">
        <v>2300</v>
      </c>
      <c r="T907" s="19" t="s">
        <v>41</v>
      </c>
      <c r="U907" s="37"/>
      <c r="V907" s="131" t="s">
        <v>184</v>
      </c>
      <c r="W907" s="264" t="s">
        <v>549</v>
      </c>
      <c r="X907" s="217"/>
    </row>
    <row r="908" spans="1:24" ht="57" hidden="1">
      <c r="A908" s="19" t="s">
        <v>1587</v>
      </c>
      <c r="B908" s="19" t="s">
        <v>1832</v>
      </c>
      <c r="C908" s="19" t="s">
        <v>1890</v>
      </c>
      <c r="D908" s="37" t="s">
        <v>1847</v>
      </c>
      <c r="E908" s="37">
        <v>15</v>
      </c>
      <c r="F908" s="37" t="s">
        <v>1848</v>
      </c>
      <c r="G908" s="37" t="s">
        <v>35</v>
      </c>
      <c r="H908" s="37" t="s">
        <v>1839</v>
      </c>
      <c r="I908" s="37" t="s">
        <v>37</v>
      </c>
      <c r="J908" s="52">
        <v>20</v>
      </c>
      <c r="K908" s="8" t="s">
        <v>1230</v>
      </c>
      <c r="L908" s="192"/>
      <c r="M908" s="37">
        <v>1</v>
      </c>
      <c r="N908" s="37" t="s">
        <v>1230</v>
      </c>
      <c r="O908" s="37" t="s">
        <v>1230</v>
      </c>
      <c r="P908" s="19" t="s">
        <v>247</v>
      </c>
      <c r="Q908" s="151">
        <v>300</v>
      </c>
      <c r="R908" s="138">
        <v>2000</v>
      </c>
      <c r="S908" s="151">
        <v>2300</v>
      </c>
      <c r="T908" s="19" t="s">
        <v>41</v>
      </c>
      <c r="U908" s="37"/>
      <c r="V908" s="131" t="s">
        <v>184</v>
      </c>
      <c r="W908" s="264" t="s">
        <v>549</v>
      </c>
      <c r="X908" s="217"/>
    </row>
    <row r="909" spans="1:24" ht="57" hidden="1">
      <c r="A909" s="19" t="s">
        <v>1587</v>
      </c>
      <c r="B909" s="19" t="s">
        <v>1832</v>
      </c>
      <c r="C909" s="19" t="s">
        <v>1890</v>
      </c>
      <c r="D909" s="37" t="s">
        <v>1847</v>
      </c>
      <c r="E909" s="37">
        <v>15</v>
      </c>
      <c r="F909" s="37" t="s">
        <v>1848</v>
      </c>
      <c r="G909" s="37" t="s">
        <v>35</v>
      </c>
      <c r="H909" s="37" t="s">
        <v>1839</v>
      </c>
      <c r="I909" s="37" t="s">
        <v>37</v>
      </c>
      <c r="J909" s="52">
        <v>20</v>
      </c>
      <c r="K909" s="8" t="s">
        <v>1230</v>
      </c>
      <c r="L909" s="192"/>
      <c r="M909" s="37">
        <v>1</v>
      </c>
      <c r="N909" s="37" t="s">
        <v>1230</v>
      </c>
      <c r="O909" s="37" t="s">
        <v>1230</v>
      </c>
      <c r="P909" s="19" t="s">
        <v>247</v>
      </c>
      <c r="Q909" s="151">
        <v>300</v>
      </c>
      <c r="R909" s="138">
        <v>2000</v>
      </c>
      <c r="S909" s="151">
        <v>2300</v>
      </c>
      <c r="T909" s="19" t="s">
        <v>41</v>
      </c>
      <c r="U909" s="37"/>
      <c r="V909" s="131" t="s">
        <v>184</v>
      </c>
      <c r="W909" s="264" t="s">
        <v>549</v>
      </c>
      <c r="X909" s="217"/>
    </row>
    <row r="910" spans="1:24" ht="57" hidden="1">
      <c r="A910" s="19" t="s">
        <v>1587</v>
      </c>
      <c r="B910" s="19" t="s">
        <v>1832</v>
      </c>
      <c r="C910" s="19" t="s">
        <v>1833</v>
      </c>
      <c r="D910" s="37" t="s">
        <v>1847</v>
      </c>
      <c r="E910" s="37">
        <v>15</v>
      </c>
      <c r="F910" s="37" t="s">
        <v>1848</v>
      </c>
      <c r="G910" s="37" t="s">
        <v>35</v>
      </c>
      <c r="H910" s="37" t="s">
        <v>1839</v>
      </c>
      <c r="I910" s="37" t="s">
        <v>37</v>
      </c>
      <c r="J910" s="52">
        <v>20</v>
      </c>
      <c r="K910" s="8" t="s">
        <v>1230</v>
      </c>
      <c r="L910" s="192"/>
      <c r="M910" s="37">
        <v>1</v>
      </c>
      <c r="N910" s="37" t="s">
        <v>1230</v>
      </c>
      <c r="O910" s="37" t="s">
        <v>1230</v>
      </c>
      <c r="P910" s="19" t="s">
        <v>247</v>
      </c>
      <c r="Q910" s="151">
        <v>300</v>
      </c>
      <c r="R910" s="138">
        <v>2000</v>
      </c>
      <c r="S910" s="151">
        <v>2300</v>
      </c>
      <c r="T910" s="19" t="s">
        <v>41</v>
      </c>
      <c r="U910" s="37"/>
      <c r="V910" s="131" t="s">
        <v>184</v>
      </c>
      <c r="W910" s="264" t="s">
        <v>549</v>
      </c>
      <c r="X910" s="217"/>
    </row>
    <row r="911" spans="1:24" ht="57" hidden="1">
      <c r="A911" s="19" t="s">
        <v>1587</v>
      </c>
      <c r="B911" s="19" t="s">
        <v>1832</v>
      </c>
      <c r="C911" s="19" t="s">
        <v>1833</v>
      </c>
      <c r="D911" s="37" t="s">
        <v>1847</v>
      </c>
      <c r="E911" s="37">
        <v>15</v>
      </c>
      <c r="F911" s="37" t="s">
        <v>1848</v>
      </c>
      <c r="G911" s="37" t="s">
        <v>35</v>
      </c>
      <c r="H911" s="37" t="s">
        <v>1839</v>
      </c>
      <c r="I911" s="37" t="s">
        <v>37</v>
      </c>
      <c r="J911" s="52">
        <v>20</v>
      </c>
      <c r="K911" s="8" t="s">
        <v>1230</v>
      </c>
      <c r="L911" s="192"/>
      <c r="M911" s="37">
        <v>1</v>
      </c>
      <c r="N911" s="37" t="s">
        <v>1230</v>
      </c>
      <c r="O911" s="37" t="s">
        <v>1230</v>
      </c>
      <c r="P911" s="19" t="s">
        <v>247</v>
      </c>
      <c r="Q911" s="151">
        <v>300</v>
      </c>
      <c r="R911" s="138">
        <v>2000</v>
      </c>
      <c r="S911" s="151">
        <v>2300</v>
      </c>
      <c r="T911" s="19" t="s">
        <v>41</v>
      </c>
      <c r="U911" s="37"/>
      <c r="V911" s="131" t="s">
        <v>184</v>
      </c>
      <c r="W911" s="264" t="s">
        <v>549</v>
      </c>
      <c r="X911" s="217"/>
    </row>
    <row r="912" spans="1:24" ht="57" hidden="1">
      <c r="A912" s="19" t="s">
        <v>1587</v>
      </c>
      <c r="B912" s="19" t="s">
        <v>1832</v>
      </c>
      <c r="C912" s="19" t="s">
        <v>1852</v>
      </c>
      <c r="D912" s="37" t="s">
        <v>1847</v>
      </c>
      <c r="E912" s="37">
        <v>15</v>
      </c>
      <c r="F912" s="37" t="s">
        <v>1848</v>
      </c>
      <c r="G912" s="37" t="s">
        <v>35</v>
      </c>
      <c r="H912" s="37" t="s">
        <v>1839</v>
      </c>
      <c r="I912" s="37" t="s">
        <v>37</v>
      </c>
      <c r="J912" s="52">
        <v>20</v>
      </c>
      <c r="K912" s="8" t="s">
        <v>1230</v>
      </c>
      <c r="L912" s="192"/>
      <c r="M912" s="37">
        <v>1</v>
      </c>
      <c r="N912" s="37" t="s">
        <v>1230</v>
      </c>
      <c r="O912" s="37" t="s">
        <v>1230</v>
      </c>
      <c r="P912" s="19" t="s">
        <v>247</v>
      </c>
      <c r="Q912" s="151">
        <v>300</v>
      </c>
      <c r="R912" s="138">
        <v>2000</v>
      </c>
      <c r="S912" s="151">
        <v>2300</v>
      </c>
      <c r="T912" s="19" t="s">
        <v>41</v>
      </c>
      <c r="U912" s="37"/>
      <c r="V912" s="131" t="s">
        <v>184</v>
      </c>
      <c r="W912" s="264" t="s">
        <v>549</v>
      </c>
      <c r="X912" s="217"/>
    </row>
    <row r="913" spans="1:24" ht="213.75" hidden="1">
      <c r="A913" s="19" t="s">
        <v>158</v>
      </c>
      <c r="B913" s="19" t="s">
        <v>498</v>
      </c>
      <c r="C913" s="19" t="s">
        <v>498</v>
      </c>
      <c r="D913" s="19" t="s">
        <v>499</v>
      </c>
      <c r="E913" s="19">
        <v>15</v>
      </c>
      <c r="F913" s="19" t="s">
        <v>500</v>
      </c>
      <c r="G913" s="19" t="s">
        <v>145</v>
      </c>
      <c r="H913" s="19" t="s">
        <v>36</v>
      </c>
      <c r="I913" s="19" t="s">
        <v>46</v>
      </c>
      <c r="J913" s="52">
        <v>130</v>
      </c>
      <c r="K913" s="8" t="s">
        <v>501</v>
      </c>
      <c r="L913" s="192" t="s">
        <v>216</v>
      </c>
      <c r="M913" s="19">
        <v>1</v>
      </c>
      <c r="N913" s="12">
        <v>2110511</v>
      </c>
      <c r="O913" s="12" t="s">
        <v>502</v>
      </c>
      <c r="P913" s="54" t="s">
        <v>162</v>
      </c>
      <c r="Q913" s="49">
        <v>0</v>
      </c>
      <c r="R913" s="20">
        <v>0</v>
      </c>
      <c r="S913" s="20">
        <f t="shared" ref="S913:S976" si="14">(R913+Q913)*M913</f>
        <v>0</v>
      </c>
      <c r="T913" s="19" t="s">
        <v>145</v>
      </c>
      <c r="U913" s="15" t="s">
        <v>2388</v>
      </c>
      <c r="V913" s="131" t="s">
        <v>503</v>
      </c>
      <c r="W913" s="131" t="s">
        <v>504</v>
      </c>
      <c r="X913" s="217"/>
    </row>
    <row r="914" spans="1:24" ht="85.5" hidden="1">
      <c r="A914" s="19" t="s">
        <v>158</v>
      </c>
      <c r="B914" s="19" t="s">
        <v>498</v>
      </c>
      <c r="C914" s="19" t="s">
        <v>498</v>
      </c>
      <c r="D914" s="19" t="s">
        <v>505</v>
      </c>
      <c r="E914" s="19">
        <v>12</v>
      </c>
      <c r="F914" s="19" t="s">
        <v>506</v>
      </c>
      <c r="G914" s="19" t="s">
        <v>145</v>
      </c>
      <c r="H914" s="19" t="s">
        <v>36</v>
      </c>
      <c r="I914" s="19" t="s">
        <v>46</v>
      </c>
      <c r="J914" s="52">
        <v>150</v>
      </c>
      <c r="K914" s="8" t="s">
        <v>507</v>
      </c>
      <c r="L914" s="192" t="s">
        <v>152</v>
      </c>
      <c r="M914" s="19">
        <v>1</v>
      </c>
      <c r="N914" s="8">
        <v>1568278</v>
      </c>
      <c r="O914" s="8" t="s">
        <v>508</v>
      </c>
      <c r="P914" s="54" t="s">
        <v>162</v>
      </c>
      <c r="Q914" s="20">
        <v>0</v>
      </c>
      <c r="R914" s="20">
        <v>0</v>
      </c>
      <c r="S914" s="20">
        <f t="shared" si="14"/>
        <v>0</v>
      </c>
      <c r="T914" s="19" t="s">
        <v>145</v>
      </c>
      <c r="U914" s="15" t="s">
        <v>2388</v>
      </c>
      <c r="V914" s="131" t="s">
        <v>48</v>
      </c>
      <c r="W914" s="131" t="s">
        <v>188</v>
      </c>
      <c r="X914" s="217"/>
    </row>
    <row r="915" spans="1:24" ht="85.5" hidden="1">
      <c r="A915" s="19" t="s">
        <v>158</v>
      </c>
      <c r="B915" s="19" t="s">
        <v>498</v>
      </c>
      <c r="C915" s="19" t="s">
        <v>498</v>
      </c>
      <c r="D915" s="19" t="s">
        <v>505</v>
      </c>
      <c r="E915" s="19">
        <v>12</v>
      </c>
      <c r="F915" s="19" t="s">
        <v>506</v>
      </c>
      <c r="G915" s="19" t="s">
        <v>145</v>
      </c>
      <c r="H915" s="19" t="s">
        <v>36</v>
      </c>
      <c r="I915" s="19" t="s">
        <v>46</v>
      </c>
      <c r="J915" s="52">
        <v>270</v>
      </c>
      <c r="K915" s="8" t="s">
        <v>509</v>
      </c>
      <c r="L915" s="192" t="s">
        <v>356</v>
      </c>
      <c r="M915" s="19">
        <v>1</v>
      </c>
      <c r="N915" s="8">
        <v>2090964</v>
      </c>
      <c r="O915" s="8" t="s">
        <v>510</v>
      </c>
      <c r="P915" s="54" t="s">
        <v>268</v>
      </c>
      <c r="Q915" s="20">
        <v>0</v>
      </c>
      <c r="R915" s="20">
        <v>0</v>
      </c>
      <c r="S915" s="20">
        <f t="shared" si="14"/>
        <v>0</v>
      </c>
      <c r="T915" s="19" t="s">
        <v>145</v>
      </c>
      <c r="U915" s="15" t="s">
        <v>2388</v>
      </c>
      <c r="V915" s="131" t="s">
        <v>48</v>
      </c>
      <c r="W915" s="131" t="s">
        <v>188</v>
      </c>
      <c r="X915" s="217"/>
    </row>
    <row r="916" spans="1:24" ht="85.5" hidden="1">
      <c r="A916" s="19" t="s">
        <v>158</v>
      </c>
      <c r="B916" s="19" t="s">
        <v>429</v>
      </c>
      <c r="C916" s="19" t="s">
        <v>429</v>
      </c>
      <c r="D916" s="19" t="s">
        <v>430</v>
      </c>
      <c r="E916" s="19">
        <v>15</v>
      </c>
      <c r="F916" s="19" t="s">
        <v>168</v>
      </c>
      <c r="G916" s="19" t="s">
        <v>45</v>
      </c>
      <c r="H916" s="19" t="s">
        <v>36</v>
      </c>
      <c r="I916" s="19" t="s">
        <v>37</v>
      </c>
      <c r="J916" s="52">
        <v>40</v>
      </c>
      <c r="K916" s="153"/>
      <c r="L916" s="192"/>
      <c r="M916" s="19">
        <v>6</v>
      </c>
      <c r="N916" s="153"/>
      <c r="O916" s="153"/>
      <c r="P916" s="54" t="s">
        <v>162</v>
      </c>
      <c r="Q916" s="49">
        <v>0</v>
      </c>
      <c r="R916" s="20">
        <v>0</v>
      </c>
      <c r="S916" s="20">
        <f t="shared" si="14"/>
        <v>0</v>
      </c>
      <c r="T916" s="19" t="s">
        <v>41</v>
      </c>
      <c r="U916" s="15" t="s">
        <v>2267</v>
      </c>
      <c r="V916" s="221" t="s">
        <v>48</v>
      </c>
      <c r="W916" s="221" t="s">
        <v>163</v>
      </c>
      <c r="X916" s="219" t="s">
        <v>50</v>
      </c>
    </row>
    <row r="917" spans="1:24" ht="85.5" hidden="1">
      <c r="A917" s="19" t="s">
        <v>158</v>
      </c>
      <c r="B917" s="19" t="s">
        <v>429</v>
      </c>
      <c r="C917" s="19" t="s">
        <v>429</v>
      </c>
      <c r="D917" s="19" t="s">
        <v>430</v>
      </c>
      <c r="E917" s="19">
        <v>15</v>
      </c>
      <c r="F917" s="19" t="s">
        <v>49</v>
      </c>
      <c r="G917" s="19" t="s">
        <v>45</v>
      </c>
      <c r="H917" s="19" t="s">
        <v>36</v>
      </c>
      <c r="I917" s="19" t="s">
        <v>37</v>
      </c>
      <c r="J917" s="52">
        <v>40</v>
      </c>
      <c r="K917" s="153"/>
      <c r="L917" s="192"/>
      <c r="M917" s="19">
        <v>6</v>
      </c>
      <c r="N917" s="153"/>
      <c r="O917" s="153"/>
      <c r="P917" s="54" t="s">
        <v>162</v>
      </c>
      <c r="Q917" s="49">
        <v>0</v>
      </c>
      <c r="R917" s="20">
        <v>0</v>
      </c>
      <c r="S917" s="20">
        <f t="shared" si="14"/>
        <v>0</v>
      </c>
      <c r="T917" s="19" t="s">
        <v>41</v>
      </c>
      <c r="U917" s="15" t="s">
        <v>2267</v>
      </c>
      <c r="V917" s="131" t="s">
        <v>48</v>
      </c>
      <c r="W917" s="131" t="s">
        <v>49</v>
      </c>
      <c r="X917" s="219" t="s">
        <v>50</v>
      </c>
    </row>
    <row r="918" spans="1:24" ht="114" hidden="1">
      <c r="A918" s="19" t="s">
        <v>158</v>
      </c>
      <c r="B918" s="19" t="s">
        <v>429</v>
      </c>
      <c r="C918" s="19" t="s">
        <v>429</v>
      </c>
      <c r="D918" s="19" t="s">
        <v>431</v>
      </c>
      <c r="E918" s="19">
        <v>15</v>
      </c>
      <c r="F918" s="19" t="s">
        <v>432</v>
      </c>
      <c r="G918" s="19" t="s">
        <v>145</v>
      </c>
      <c r="H918" s="19" t="s">
        <v>36</v>
      </c>
      <c r="I918" s="19" t="s">
        <v>46</v>
      </c>
      <c r="J918" s="52">
        <v>100</v>
      </c>
      <c r="K918" s="8" t="s">
        <v>433</v>
      </c>
      <c r="L918" s="192" t="s">
        <v>272</v>
      </c>
      <c r="M918" s="19">
        <v>1</v>
      </c>
      <c r="N918" s="37">
        <v>1492168</v>
      </c>
      <c r="O918" s="37" t="s">
        <v>434</v>
      </c>
      <c r="P918" s="54" t="s">
        <v>162</v>
      </c>
      <c r="Q918" s="20">
        <v>0</v>
      </c>
      <c r="R918" s="20">
        <v>0</v>
      </c>
      <c r="S918" s="20">
        <f t="shared" si="14"/>
        <v>0</v>
      </c>
      <c r="T918" s="19" t="s">
        <v>145</v>
      </c>
      <c r="U918" s="19" t="s">
        <v>2381</v>
      </c>
      <c r="V918" s="131" t="s">
        <v>176</v>
      </c>
      <c r="W918" s="216" t="s">
        <v>177</v>
      </c>
      <c r="X918" s="217"/>
    </row>
    <row r="919" spans="1:24" ht="114" hidden="1">
      <c r="A919" s="19" t="s">
        <v>158</v>
      </c>
      <c r="B919" s="19" t="s">
        <v>429</v>
      </c>
      <c r="C919" s="19" t="s">
        <v>429</v>
      </c>
      <c r="D919" s="19" t="s">
        <v>431</v>
      </c>
      <c r="E919" s="19">
        <v>15</v>
      </c>
      <c r="F919" s="19" t="s">
        <v>435</v>
      </c>
      <c r="G919" s="19" t="s">
        <v>145</v>
      </c>
      <c r="H919" s="19" t="s">
        <v>36</v>
      </c>
      <c r="I919" s="19" t="s">
        <v>46</v>
      </c>
      <c r="J919" s="52">
        <v>100</v>
      </c>
      <c r="K919" s="8" t="s">
        <v>436</v>
      </c>
      <c r="L919" s="192" t="s">
        <v>216</v>
      </c>
      <c r="M919" s="19">
        <v>1</v>
      </c>
      <c r="N919" s="37">
        <v>1222297</v>
      </c>
      <c r="O919" s="37" t="s">
        <v>437</v>
      </c>
      <c r="P919" s="54" t="s">
        <v>162</v>
      </c>
      <c r="Q919" s="20">
        <v>0</v>
      </c>
      <c r="R919" s="20">
        <v>0</v>
      </c>
      <c r="S919" s="20">
        <f t="shared" si="14"/>
        <v>0</v>
      </c>
      <c r="T919" s="19" t="s">
        <v>145</v>
      </c>
      <c r="U919" s="19"/>
      <c r="V919" s="131" t="s">
        <v>148</v>
      </c>
      <c r="W919" s="131" t="s">
        <v>157</v>
      </c>
      <c r="X919" s="217"/>
    </row>
    <row r="920" spans="1:24" ht="114" hidden="1">
      <c r="A920" s="19" t="s">
        <v>158</v>
      </c>
      <c r="B920" s="19" t="s">
        <v>498</v>
      </c>
      <c r="C920" s="19" t="s">
        <v>498</v>
      </c>
      <c r="D920" s="19" t="s">
        <v>511</v>
      </c>
      <c r="E920" s="19">
        <v>16</v>
      </c>
      <c r="F920" s="19" t="s">
        <v>512</v>
      </c>
      <c r="G920" s="19" t="s">
        <v>145</v>
      </c>
      <c r="H920" s="19" t="s">
        <v>36</v>
      </c>
      <c r="I920" s="19" t="s">
        <v>46</v>
      </c>
      <c r="J920" s="52">
        <v>30</v>
      </c>
      <c r="K920" s="8" t="s">
        <v>507</v>
      </c>
      <c r="L920" s="192" t="s">
        <v>152</v>
      </c>
      <c r="M920" s="19">
        <v>1</v>
      </c>
      <c r="N920" s="37">
        <v>1568278</v>
      </c>
      <c r="O920" s="37" t="s">
        <v>508</v>
      </c>
      <c r="P920" s="54" t="s">
        <v>162</v>
      </c>
      <c r="Q920" s="20">
        <v>0</v>
      </c>
      <c r="R920" s="20">
        <v>0</v>
      </c>
      <c r="S920" s="20">
        <f t="shared" si="14"/>
        <v>0</v>
      </c>
      <c r="T920" s="19" t="s">
        <v>145</v>
      </c>
      <c r="U920" s="15" t="s">
        <v>2388</v>
      </c>
      <c r="V920" s="131" t="s">
        <v>48</v>
      </c>
      <c r="W920" s="216" t="s">
        <v>188</v>
      </c>
      <c r="X920" s="217"/>
    </row>
    <row r="921" spans="1:24" ht="114" hidden="1">
      <c r="A921" s="19" t="s">
        <v>158</v>
      </c>
      <c r="B921" s="19" t="s">
        <v>429</v>
      </c>
      <c r="C921" s="19" t="s">
        <v>429</v>
      </c>
      <c r="D921" s="19" t="s">
        <v>431</v>
      </c>
      <c r="E921" s="19">
        <v>15</v>
      </c>
      <c r="F921" s="19" t="s">
        <v>438</v>
      </c>
      <c r="G921" s="19" t="s">
        <v>145</v>
      </c>
      <c r="H921" s="19" t="s">
        <v>36</v>
      </c>
      <c r="I921" s="19" t="s">
        <v>46</v>
      </c>
      <c r="J921" s="52">
        <v>10</v>
      </c>
      <c r="K921" s="8" t="s">
        <v>433</v>
      </c>
      <c r="L921" s="192" t="s">
        <v>272</v>
      </c>
      <c r="M921" s="19">
        <v>1</v>
      </c>
      <c r="N921" s="37">
        <v>1491218</v>
      </c>
      <c r="O921" s="37" t="s">
        <v>439</v>
      </c>
      <c r="P921" s="54" t="s">
        <v>162</v>
      </c>
      <c r="Q921" s="20">
        <v>0</v>
      </c>
      <c r="R921" s="20">
        <v>0</v>
      </c>
      <c r="S921" s="20">
        <f t="shared" si="14"/>
        <v>0</v>
      </c>
      <c r="T921" s="19" t="s">
        <v>145</v>
      </c>
      <c r="U921" s="15" t="s">
        <v>2389</v>
      </c>
      <c r="V921" s="131" t="s">
        <v>201</v>
      </c>
      <c r="W921" s="131" t="s">
        <v>202</v>
      </c>
      <c r="X921" s="217"/>
    </row>
    <row r="922" spans="1:24" ht="114" hidden="1">
      <c r="A922" s="19" t="s">
        <v>158</v>
      </c>
      <c r="B922" s="54" t="s">
        <v>429</v>
      </c>
      <c r="C922" s="54" t="s">
        <v>429</v>
      </c>
      <c r="D922" s="54" t="s">
        <v>431</v>
      </c>
      <c r="E922" s="54">
        <v>15</v>
      </c>
      <c r="F922" s="19" t="s">
        <v>438</v>
      </c>
      <c r="G922" s="54" t="s">
        <v>145</v>
      </c>
      <c r="H922" s="54" t="s">
        <v>36</v>
      </c>
      <c r="I922" s="19" t="s">
        <v>46</v>
      </c>
      <c r="J922" s="52">
        <v>250</v>
      </c>
      <c r="K922" s="8" t="s">
        <v>433</v>
      </c>
      <c r="L922" s="192" t="s">
        <v>272</v>
      </c>
      <c r="M922" s="54">
        <v>1</v>
      </c>
      <c r="N922" s="54">
        <v>1492981</v>
      </c>
      <c r="O922" s="37" t="s">
        <v>440</v>
      </c>
      <c r="P922" s="54" t="s">
        <v>162</v>
      </c>
      <c r="Q922" s="20">
        <v>0</v>
      </c>
      <c r="R922" s="20">
        <v>0</v>
      </c>
      <c r="S922" s="20">
        <f t="shared" si="14"/>
        <v>0</v>
      </c>
      <c r="T922" s="54" t="s">
        <v>145</v>
      </c>
      <c r="U922" s="15" t="s">
        <v>2389</v>
      </c>
      <c r="V922" s="131" t="s">
        <v>201</v>
      </c>
      <c r="W922" s="131" t="s">
        <v>202</v>
      </c>
      <c r="X922" s="217"/>
    </row>
    <row r="923" spans="1:24" ht="85.5" hidden="1">
      <c r="A923" s="19" t="s">
        <v>158</v>
      </c>
      <c r="B923" s="19" t="s">
        <v>429</v>
      </c>
      <c r="C923" s="19" t="s">
        <v>429</v>
      </c>
      <c r="D923" s="19" t="s">
        <v>362</v>
      </c>
      <c r="E923" s="19">
        <v>15</v>
      </c>
      <c r="F923" s="19" t="s">
        <v>438</v>
      </c>
      <c r="G923" s="19" t="s">
        <v>145</v>
      </c>
      <c r="H923" s="19" t="s">
        <v>36</v>
      </c>
      <c r="I923" s="19" t="s">
        <v>46</v>
      </c>
      <c r="J923" s="52">
        <v>100</v>
      </c>
      <c r="K923" s="8" t="s">
        <v>436</v>
      </c>
      <c r="L923" s="192" t="s">
        <v>216</v>
      </c>
      <c r="M923" s="19">
        <v>1</v>
      </c>
      <c r="N923" s="37">
        <v>1222297</v>
      </c>
      <c r="O923" s="37" t="s">
        <v>437</v>
      </c>
      <c r="P923" s="54" t="s">
        <v>162</v>
      </c>
      <c r="Q923" s="20">
        <v>0</v>
      </c>
      <c r="R923" s="20">
        <v>0</v>
      </c>
      <c r="S923" s="20">
        <f t="shared" si="14"/>
        <v>0</v>
      </c>
      <c r="T923" s="19" t="s">
        <v>145</v>
      </c>
      <c r="U923" s="15" t="s">
        <v>2389</v>
      </c>
      <c r="V923" s="131" t="s">
        <v>201</v>
      </c>
      <c r="W923" s="131" t="s">
        <v>202</v>
      </c>
      <c r="X923" s="217"/>
    </row>
    <row r="924" spans="1:24" ht="114" hidden="1">
      <c r="A924" s="19" t="s">
        <v>158</v>
      </c>
      <c r="B924" s="19" t="s">
        <v>429</v>
      </c>
      <c r="C924" s="19" t="s">
        <v>429</v>
      </c>
      <c r="D924" s="19" t="s">
        <v>431</v>
      </c>
      <c r="E924" s="19">
        <v>15</v>
      </c>
      <c r="F924" s="19" t="s">
        <v>441</v>
      </c>
      <c r="G924" s="19" t="s">
        <v>145</v>
      </c>
      <c r="H924" s="19" t="s">
        <v>36</v>
      </c>
      <c r="I924" s="19" t="s">
        <v>46</v>
      </c>
      <c r="J924" s="52">
        <v>10</v>
      </c>
      <c r="K924" s="8" t="s">
        <v>436</v>
      </c>
      <c r="L924" s="192" t="s">
        <v>216</v>
      </c>
      <c r="M924" s="19">
        <v>1</v>
      </c>
      <c r="N924" s="37">
        <v>1222297</v>
      </c>
      <c r="O924" s="37" t="s">
        <v>437</v>
      </c>
      <c r="P924" s="54" t="s">
        <v>162</v>
      </c>
      <c r="Q924" s="20">
        <v>0</v>
      </c>
      <c r="R924" s="20">
        <v>0</v>
      </c>
      <c r="S924" s="20">
        <f t="shared" si="14"/>
        <v>0</v>
      </c>
      <c r="T924" s="19" t="s">
        <v>145</v>
      </c>
      <c r="U924" s="15"/>
      <c r="V924" s="216" t="s">
        <v>56</v>
      </c>
      <c r="W924" s="216" t="s">
        <v>57</v>
      </c>
      <c r="X924" s="217"/>
    </row>
    <row r="925" spans="1:24" ht="114" hidden="1">
      <c r="A925" s="19" t="s">
        <v>158</v>
      </c>
      <c r="B925" s="19" t="s">
        <v>498</v>
      </c>
      <c r="C925" s="19" t="s">
        <v>498</v>
      </c>
      <c r="D925" s="19" t="s">
        <v>513</v>
      </c>
      <c r="E925" s="19">
        <v>15</v>
      </c>
      <c r="F925" s="19" t="s">
        <v>514</v>
      </c>
      <c r="G925" s="19" t="s">
        <v>35</v>
      </c>
      <c r="H925" s="19" t="s">
        <v>36</v>
      </c>
      <c r="I925" s="19" t="s">
        <v>46</v>
      </c>
      <c r="J925" s="52">
        <v>30</v>
      </c>
      <c r="K925" s="52" t="s">
        <v>515</v>
      </c>
      <c r="L925" s="192"/>
      <c r="M925" s="19">
        <v>1</v>
      </c>
      <c r="N925" s="37">
        <v>1914787</v>
      </c>
      <c r="O925" s="37" t="s">
        <v>516</v>
      </c>
      <c r="P925" s="19" t="s">
        <v>40</v>
      </c>
      <c r="Q925" s="154">
        <v>0</v>
      </c>
      <c r="R925" s="20">
        <v>0</v>
      </c>
      <c r="S925" s="60">
        <f t="shared" si="14"/>
        <v>0</v>
      </c>
      <c r="T925" s="19" t="s">
        <v>41</v>
      </c>
      <c r="U925" s="15" t="s">
        <v>2390</v>
      </c>
      <c r="V925" s="131" t="s">
        <v>92</v>
      </c>
      <c r="W925" s="216" t="s">
        <v>517</v>
      </c>
      <c r="X925" s="217"/>
    </row>
    <row r="926" spans="1:24" ht="156.75" hidden="1">
      <c r="A926" s="19" t="s">
        <v>158</v>
      </c>
      <c r="B926" s="19" t="s">
        <v>498</v>
      </c>
      <c r="C926" s="19" t="s">
        <v>498</v>
      </c>
      <c r="D926" s="19" t="s">
        <v>518</v>
      </c>
      <c r="E926" s="19">
        <v>12</v>
      </c>
      <c r="F926" s="19" t="s">
        <v>519</v>
      </c>
      <c r="G926" s="19" t="s">
        <v>145</v>
      </c>
      <c r="H926" s="19" t="s">
        <v>36</v>
      </c>
      <c r="I926" s="19" t="s">
        <v>37</v>
      </c>
      <c r="J926" s="52">
        <v>30</v>
      </c>
      <c r="K926" s="52" t="s">
        <v>520</v>
      </c>
      <c r="L926" s="192" t="s">
        <v>224</v>
      </c>
      <c r="M926" s="19">
        <v>1</v>
      </c>
      <c r="N926" s="19">
        <v>2110511</v>
      </c>
      <c r="O926" s="19" t="s">
        <v>502</v>
      </c>
      <c r="P926" s="54" t="s">
        <v>162</v>
      </c>
      <c r="Q926" s="20">
        <v>0</v>
      </c>
      <c r="R926" s="20">
        <v>0</v>
      </c>
      <c r="S926" s="20">
        <f t="shared" si="14"/>
        <v>0</v>
      </c>
      <c r="T926" s="19" t="s">
        <v>145</v>
      </c>
      <c r="U926" s="15" t="s">
        <v>2388</v>
      </c>
      <c r="V926" s="131" t="s">
        <v>235</v>
      </c>
      <c r="W926" s="216" t="s">
        <v>236</v>
      </c>
      <c r="X926" s="217"/>
    </row>
    <row r="927" spans="1:24" ht="156.75" hidden="1">
      <c r="A927" s="19" t="s">
        <v>158</v>
      </c>
      <c r="B927" s="19" t="s">
        <v>498</v>
      </c>
      <c r="C927" s="19" t="s">
        <v>498</v>
      </c>
      <c r="D927" s="19" t="s">
        <v>518</v>
      </c>
      <c r="E927" s="19">
        <v>12</v>
      </c>
      <c r="F927" s="19" t="s">
        <v>442</v>
      </c>
      <c r="G927" s="19" t="s">
        <v>35</v>
      </c>
      <c r="H927" s="19" t="s">
        <v>36</v>
      </c>
      <c r="I927" s="19" t="s">
        <v>37</v>
      </c>
      <c r="J927" s="52">
        <v>80</v>
      </c>
      <c r="K927" s="52" t="s">
        <v>521</v>
      </c>
      <c r="L927" s="192"/>
      <c r="M927" s="19">
        <v>1</v>
      </c>
      <c r="N927" s="19">
        <v>1441282</v>
      </c>
      <c r="O927" s="19" t="s">
        <v>522</v>
      </c>
      <c r="P927" s="54" t="s">
        <v>162</v>
      </c>
      <c r="Q927" s="20">
        <v>5550</v>
      </c>
      <c r="R927" s="20">
        <v>0</v>
      </c>
      <c r="S927" s="20">
        <f t="shared" si="14"/>
        <v>5550</v>
      </c>
      <c r="T927" s="19" t="s">
        <v>235</v>
      </c>
      <c r="U927" s="15" t="s">
        <v>2391</v>
      </c>
      <c r="V927" s="131" t="s">
        <v>235</v>
      </c>
      <c r="W927" s="216" t="s">
        <v>236</v>
      </c>
      <c r="X927" s="217"/>
    </row>
    <row r="928" spans="1:24" ht="156.75" hidden="1">
      <c r="A928" s="19" t="s">
        <v>158</v>
      </c>
      <c r="B928" s="19" t="s">
        <v>498</v>
      </c>
      <c r="C928" s="19" t="s">
        <v>498</v>
      </c>
      <c r="D928" s="19" t="s">
        <v>518</v>
      </c>
      <c r="E928" s="19">
        <v>12</v>
      </c>
      <c r="F928" s="19" t="s">
        <v>442</v>
      </c>
      <c r="G928" s="19" t="s">
        <v>145</v>
      </c>
      <c r="H928" s="19" t="s">
        <v>36</v>
      </c>
      <c r="I928" s="19" t="s">
        <v>91</v>
      </c>
      <c r="J928" s="52">
        <v>30</v>
      </c>
      <c r="K928" s="52" t="s">
        <v>507</v>
      </c>
      <c r="L928" s="192" t="s">
        <v>152</v>
      </c>
      <c r="M928" s="19">
        <v>1</v>
      </c>
      <c r="N928" s="19">
        <v>1568278</v>
      </c>
      <c r="O928" s="19" t="s">
        <v>508</v>
      </c>
      <c r="P928" s="54" t="s">
        <v>162</v>
      </c>
      <c r="Q928" s="20">
        <v>0</v>
      </c>
      <c r="R928" s="20">
        <v>0</v>
      </c>
      <c r="S928" s="20">
        <f t="shared" si="14"/>
        <v>0</v>
      </c>
      <c r="T928" s="19" t="s">
        <v>145</v>
      </c>
      <c r="U928" s="15" t="s">
        <v>2388</v>
      </c>
      <c r="V928" s="131" t="s">
        <v>235</v>
      </c>
      <c r="W928" s="216" t="s">
        <v>236</v>
      </c>
      <c r="X928" s="217"/>
    </row>
    <row r="929" spans="1:24" ht="85.5" hidden="1">
      <c r="A929" s="19" t="s">
        <v>158</v>
      </c>
      <c r="B929" s="19" t="s">
        <v>429</v>
      </c>
      <c r="C929" s="19" t="s">
        <v>429</v>
      </c>
      <c r="D929" s="19" t="s">
        <v>362</v>
      </c>
      <c r="E929" s="19">
        <v>15</v>
      </c>
      <c r="F929" s="19" t="s">
        <v>442</v>
      </c>
      <c r="G929" s="19" t="s">
        <v>35</v>
      </c>
      <c r="H929" s="19" t="s">
        <v>36</v>
      </c>
      <c r="I929" s="19" t="s">
        <v>37</v>
      </c>
      <c r="J929" s="52">
        <v>430</v>
      </c>
      <c r="K929" s="52" t="s">
        <v>443</v>
      </c>
      <c r="L929" s="192"/>
      <c r="M929" s="19">
        <v>1</v>
      </c>
      <c r="N929" s="37">
        <v>1491218</v>
      </c>
      <c r="O929" s="37" t="s">
        <v>439</v>
      </c>
      <c r="P929" s="54" t="s">
        <v>162</v>
      </c>
      <c r="Q929" s="49">
        <v>1680</v>
      </c>
      <c r="R929" s="20">
        <v>0</v>
      </c>
      <c r="S929" s="20">
        <f t="shared" si="14"/>
        <v>1680</v>
      </c>
      <c r="T929" s="19" t="s">
        <v>235</v>
      </c>
      <c r="U929" s="15" t="s">
        <v>2391</v>
      </c>
      <c r="V929" s="131" t="s">
        <v>235</v>
      </c>
      <c r="W929" s="216" t="s">
        <v>236</v>
      </c>
      <c r="X929" s="217"/>
    </row>
    <row r="930" spans="1:24" ht="85.5" hidden="1">
      <c r="A930" s="19" t="s">
        <v>158</v>
      </c>
      <c r="B930" s="19" t="s">
        <v>429</v>
      </c>
      <c r="C930" s="19" t="s">
        <v>429</v>
      </c>
      <c r="D930" s="19" t="s">
        <v>362</v>
      </c>
      <c r="E930" s="19">
        <v>15</v>
      </c>
      <c r="F930" s="19" t="s">
        <v>442</v>
      </c>
      <c r="G930" s="19" t="s">
        <v>35</v>
      </c>
      <c r="H930" s="19" t="s">
        <v>36</v>
      </c>
      <c r="I930" s="19" t="s">
        <v>37</v>
      </c>
      <c r="J930" s="52">
        <v>430</v>
      </c>
      <c r="K930" s="52" t="s">
        <v>443</v>
      </c>
      <c r="L930" s="192"/>
      <c r="M930" s="19">
        <v>1</v>
      </c>
      <c r="N930" s="37">
        <v>1492981</v>
      </c>
      <c r="O930" s="37" t="s">
        <v>440</v>
      </c>
      <c r="P930" s="54" t="s">
        <v>162</v>
      </c>
      <c r="Q930" s="49">
        <v>1680</v>
      </c>
      <c r="R930" s="20">
        <v>0</v>
      </c>
      <c r="S930" s="20">
        <f t="shared" si="14"/>
        <v>1680</v>
      </c>
      <c r="T930" s="19" t="s">
        <v>235</v>
      </c>
      <c r="U930" s="15" t="s">
        <v>2391</v>
      </c>
      <c r="V930" s="131" t="s">
        <v>235</v>
      </c>
      <c r="W930" s="216" t="s">
        <v>236</v>
      </c>
      <c r="X930" s="217"/>
    </row>
    <row r="931" spans="1:24" ht="85.5" hidden="1">
      <c r="A931" s="19" t="s">
        <v>158</v>
      </c>
      <c r="B931" s="19" t="s">
        <v>429</v>
      </c>
      <c r="C931" s="19" t="s">
        <v>429</v>
      </c>
      <c r="D931" s="19" t="s">
        <v>362</v>
      </c>
      <c r="E931" s="19">
        <v>15</v>
      </c>
      <c r="F931" s="19" t="s">
        <v>444</v>
      </c>
      <c r="G931" s="19" t="s">
        <v>145</v>
      </c>
      <c r="H931" s="19" t="s">
        <v>36</v>
      </c>
      <c r="I931" s="19" t="s">
        <v>46</v>
      </c>
      <c r="J931" s="52">
        <v>20</v>
      </c>
      <c r="K931" s="52" t="s">
        <v>436</v>
      </c>
      <c r="L931" s="192" t="s">
        <v>216</v>
      </c>
      <c r="M931" s="19">
        <v>1</v>
      </c>
      <c r="N931" s="37">
        <v>1222297</v>
      </c>
      <c r="O931" s="37" t="s">
        <v>437</v>
      </c>
      <c r="P931" s="54" t="s">
        <v>162</v>
      </c>
      <c r="Q931" s="20">
        <v>0</v>
      </c>
      <c r="R931" s="20">
        <v>0</v>
      </c>
      <c r="S931" s="20">
        <f t="shared" si="14"/>
        <v>0</v>
      </c>
      <c r="T931" s="19" t="s">
        <v>145</v>
      </c>
      <c r="U931" s="15"/>
      <c r="V931" s="131" t="s">
        <v>243</v>
      </c>
      <c r="W931" s="216" t="s">
        <v>244</v>
      </c>
      <c r="X931" s="217"/>
    </row>
    <row r="932" spans="1:24" ht="85.5" hidden="1">
      <c r="A932" s="19" t="s">
        <v>158</v>
      </c>
      <c r="B932" s="19" t="s">
        <v>429</v>
      </c>
      <c r="C932" s="19" t="s">
        <v>429</v>
      </c>
      <c r="D932" s="19" t="s">
        <v>445</v>
      </c>
      <c r="E932" s="19">
        <v>15</v>
      </c>
      <c r="F932" s="19" t="s">
        <v>446</v>
      </c>
      <c r="G932" s="19" t="s">
        <v>35</v>
      </c>
      <c r="H932" s="19" t="s">
        <v>36</v>
      </c>
      <c r="I932" s="19" t="s">
        <v>37</v>
      </c>
      <c r="J932" s="52">
        <v>720</v>
      </c>
      <c r="K932" s="52" t="s">
        <v>447</v>
      </c>
      <c r="L932" s="192"/>
      <c r="M932" s="19">
        <v>1</v>
      </c>
      <c r="N932" s="37">
        <v>1492148</v>
      </c>
      <c r="O932" s="37" t="s">
        <v>448</v>
      </c>
      <c r="P932" s="54" t="s">
        <v>162</v>
      </c>
      <c r="Q932" s="154">
        <v>0</v>
      </c>
      <c r="R932" s="20">
        <v>0</v>
      </c>
      <c r="S932" s="60">
        <f t="shared" si="14"/>
        <v>0</v>
      </c>
      <c r="T932" s="19" t="s">
        <v>228</v>
      </c>
      <c r="U932" s="15" t="s">
        <v>2392</v>
      </c>
      <c r="V932" s="131" t="s">
        <v>63</v>
      </c>
      <c r="W932" s="216" t="s">
        <v>449</v>
      </c>
      <c r="X932" s="217"/>
    </row>
    <row r="933" spans="1:24" ht="85.5" hidden="1">
      <c r="A933" s="19" t="s">
        <v>158</v>
      </c>
      <c r="B933" s="54" t="s">
        <v>429</v>
      </c>
      <c r="C933" s="54" t="s">
        <v>429</v>
      </c>
      <c r="D933" s="54" t="s">
        <v>445</v>
      </c>
      <c r="E933" s="54">
        <v>15</v>
      </c>
      <c r="F933" s="54" t="s">
        <v>450</v>
      </c>
      <c r="G933" s="54" t="s">
        <v>145</v>
      </c>
      <c r="H933" s="54" t="s">
        <v>36</v>
      </c>
      <c r="I933" s="19" t="s">
        <v>46</v>
      </c>
      <c r="J933" s="52">
        <v>140</v>
      </c>
      <c r="K933" s="52" t="s">
        <v>433</v>
      </c>
      <c r="L933" s="192" t="s">
        <v>272</v>
      </c>
      <c r="M933" s="54">
        <v>1</v>
      </c>
      <c r="N933" s="54">
        <v>1492981</v>
      </c>
      <c r="O933" s="37" t="s">
        <v>440</v>
      </c>
      <c r="P933" s="54" t="s">
        <v>162</v>
      </c>
      <c r="Q933" s="20">
        <v>0</v>
      </c>
      <c r="R933" s="20">
        <v>0</v>
      </c>
      <c r="S933" s="20">
        <f t="shared" si="14"/>
        <v>0</v>
      </c>
      <c r="T933" s="54" t="s">
        <v>145</v>
      </c>
      <c r="U933" s="15" t="s">
        <v>995</v>
      </c>
      <c r="V933" s="210" t="s">
        <v>148</v>
      </c>
      <c r="W933" s="216" t="s">
        <v>225</v>
      </c>
      <c r="X933" s="217"/>
    </row>
    <row r="934" spans="1:24" ht="156.75" hidden="1">
      <c r="A934" s="19" t="s">
        <v>158</v>
      </c>
      <c r="B934" s="19" t="s">
        <v>498</v>
      </c>
      <c r="C934" s="19" t="s">
        <v>498</v>
      </c>
      <c r="D934" s="19" t="s">
        <v>518</v>
      </c>
      <c r="E934" s="19">
        <v>12</v>
      </c>
      <c r="F934" s="19" t="s">
        <v>523</v>
      </c>
      <c r="G934" s="19" t="s">
        <v>35</v>
      </c>
      <c r="H934" s="19" t="s">
        <v>36</v>
      </c>
      <c r="I934" s="19" t="s">
        <v>37</v>
      </c>
      <c r="J934" s="52">
        <v>80</v>
      </c>
      <c r="K934" s="52" t="s">
        <v>521</v>
      </c>
      <c r="L934" s="192"/>
      <c r="M934" s="19">
        <v>1</v>
      </c>
      <c r="N934" s="19">
        <v>1493291</v>
      </c>
      <c r="O934" s="19" t="s">
        <v>524</v>
      </c>
      <c r="P934" s="54" t="s">
        <v>162</v>
      </c>
      <c r="Q934" s="20">
        <v>2350</v>
      </c>
      <c r="R934" s="20">
        <v>0</v>
      </c>
      <c r="S934" s="20">
        <f t="shared" si="14"/>
        <v>2350</v>
      </c>
      <c r="T934" s="19" t="s">
        <v>235</v>
      </c>
      <c r="U934" s="15" t="s">
        <v>2391</v>
      </c>
      <c r="V934" s="131" t="s">
        <v>235</v>
      </c>
      <c r="W934" s="216" t="s">
        <v>236</v>
      </c>
      <c r="X934" s="217"/>
    </row>
    <row r="935" spans="1:24" ht="114" hidden="1">
      <c r="A935" s="19" t="s">
        <v>158</v>
      </c>
      <c r="B935" s="19" t="s">
        <v>429</v>
      </c>
      <c r="C935" s="19" t="s">
        <v>429</v>
      </c>
      <c r="D935" s="19" t="s">
        <v>431</v>
      </c>
      <c r="E935" s="19">
        <v>15</v>
      </c>
      <c r="F935" s="19" t="s">
        <v>229</v>
      </c>
      <c r="G935" s="19" t="s">
        <v>145</v>
      </c>
      <c r="H935" s="19" t="s">
        <v>36</v>
      </c>
      <c r="I935" s="19" t="s">
        <v>46</v>
      </c>
      <c r="J935" s="52">
        <v>20</v>
      </c>
      <c r="K935" s="52" t="s">
        <v>436</v>
      </c>
      <c r="L935" s="192" t="s">
        <v>216</v>
      </c>
      <c r="M935" s="19">
        <v>1</v>
      </c>
      <c r="N935" s="37">
        <v>1222297</v>
      </c>
      <c r="O935" s="37" t="s">
        <v>437</v>
      </c>
      <c r="P935" s="54" t="s">
        <v>162</v>
      </c>
      <c r="Q935" s="20">
        <v>0</v>
      </c>
      <c r="R935" s="20">
        <v>0</v>
      </c>
      <c r="S935" s="20">
        <f t="shared" si="14"/>
        <v>0</v>
      </c>
      <c r="T935" s="19" t="s">
        <v>145</v>
      </c>
      <c r="U935" s="15" t="s">
        <v>2393</v>
      </c>
      <c r="V935" s="216" t="s">
        <v>230</v>
      </c>
      <c r="W935" s="216" t="s">
        <v>231</v>
      </c>
      <c r="X935" s="217"/>
    </row>
    <row r="936" spans="1:24" ht="114" hidden="1">
      <c r="A936" s="19" t="s">
        <v>158</v>
      </c>
      <c r="B936" s="19" t="s">
        <v>429</v>
      </c>
      <c r="C936" s="19" t="s">
        <v>429</v>
      </c>
      <c r="D936" s="19" t="s">
        <v>431</v>
      </c>
      <c r="E936" s="19">
        <v>15</v>
      </c>
      <c r="F936" s="57" t="s">
        <v>451</v>
      </c>
      <c r="G936" s="19" t="s">
        <v>145</v>
      </c>
      <c r="H936" s="19" t="s">
        <v>36</v>
      </c>
      <c r="I936" s="19" t="s">
        <v>46</v>
      </c>
      <c r="J936" s="52">
        <v>200</v>
      </c>
      <c r="K936" s="52" t="s">
        <v>433</v>
      </c>
      <c r="L936" s="192" t="s">
        <v>272</v>
      </c>
      <c r="M936" s="19">
        <v>1</v>
      </c>
      <c r="N936" s="37">
        <v>1492168</v>
      </c>
      <c r="O936" s="37" t="s">
        <v>434</v>
      </c>
      <c r="P936" s="54" t="s">
        <v>162</v>
      </c>
      <c r="Q936" s="20">
        <v>0</v>
      </c>
      <c r="R936" s="20">
        <v>0</v>
      </c>
      <c r="S936" s="20">
        <f t="shared" si="14"/>
        <v>0</v>
      </c>
      <c r="T936" s="19" t="s">
        <v>145</v>
      </c>
      <c r="V936" s="210" t="s">
        <v>48</v>
      </c>
      <c r="W936" s="131" t="s">
        <v>274</v>
      </c>
      <c r="X936" s="217"/>
    </row>
    <row r="937" spans="1:24" ht="85.5" hidden="1">
      <c r="A937" s="19" t="s">
        <v>158</v>
      </c>
      <c r="B937" s="19" t="s">
        <v>429</v>
      </c>
      <c r="C937" s="19" t="s">
        <v>429</v>
      </c>
      <c r="D937" s="19" t="s">
        <v>362</v>
      </c>
      <c r="E937" s="19">
        <v>15</v>
      </c>
      <c r="F937" s="19" t="s">
        <v>452</v>
      </c>
      <c r="G937" s="19" t="s">
        <v>145</v>
      </c>
      <c r="H937" s="19" t="s">
        <v>36</v>
      </c>
      <c r="I937" s="19" t="s">
        <v>46</v>
      </c>
      <c r="J937" s="52">
        <v>20</v>
      </c>
      <c r="K937" s="52" t="s">
        <v>436</v>
      </c>
      <c r="L937" s="192" t="s">
        <v>216</v>
      </c>
      <c r="M937" s="19">
        <v>1</v>
      </c>
      <c r="N937" s="37">
        <v>1222297</v>
      </c>
      <c r="O937" s="37" t="s">
        <v>437</v>
      </c>
      <c r="P937" s="54" t="s">
        <v>162</v>
      </c>
      <c r="Q937" s="20">
        <v>0</v>
      </c>
      <c r="R937" s="20">
        <v>0</v>
      </c>
      <c r="S937" s="20">
        <f t="shared" si="14"/>
        <v>0</v>
      </c>
      <c r="T937" s="19" t="s">
        <v>145</v>
      </c>
      <c r="V937" s="131" t="s">
        <v>48</v>
      </c>
      <c r="W937" s="131" t="s">
        <v>69</v>
      </c>
      <c r="X937" s="217"/>
    </row>
    <row r="938" spans="1:24" ht="85.5" hidden="1">
      <c r="A938" s="19" t="s">
        <v>158</v>
      </c>
      <c r="B938" s="19" t="s">
        <v>429</v>
      </c>
      <c r="C938" s="19" t="s">
        <v>429</v>
      </c>
      <c r="D938" s="19" t="s">
        <v>362</v>
      </c>
      <c r="E938" s="19">
        <v>15</v>
      </c>
      <c r="F938" s="19" t="s">
        <v>453</v>
      </c>
      <c r="G938" s="19" t="s">
        <v>145</v>
      </c>
      <c r="H938" s="19" t="s">
        <v>36</v>
      </c>
      <c r="I938" s="19" t="s">
        <v>46</v>
      </c>
      <c r="J938" s="52">
        <v>50</v>
      </c>
      <c r="K938" s="52" t="s">
        <v>436</v>
      </c>
      <c r="L938" s="192" t="s">
        <v>216</v>
      </c>
      <c r="M938" s="19">
        <v>1</v>
      </c>
      <c r="N938" s="19">
        <v>1222297</v>
      </c>
      <c r="O938" s="19" t="s">
        <v>437</v>
      </c>
      <c r="P938" s="54" t="s">
        <v>162</v>
      </c>
      <c r="Q938" s="20">
        <v>0</v>
      </c>
      <c r="R938" s="20">
        <v>0</v>
      </c>
      <c r="S938" s="20">
        <f t="shared" si="14"/>
        <v>0</v>
      </c>
      <c r="T938" s="19" t="s">
        <v>145</v>
      </c>
      <c r="U938" s="15" t="s">
        <v>2381</v>
      </c>
      <c r="V938" s="220" t="s">
        <v>176</v>
      </c>
      <c r="W938" s="216" t="s">
        <v>254</v>
      </c>
      <c r="X938" s="217"/>
    </row>
    <row r="939" spans="1:24" ht="114" hidden="1">
      <c r="A939" s="19" t="s">
        <v>158</v>
      </c>
      <c r="B939" s="19" t="s">
        <v>429</v>
      </c>
      <c r="C939" s="19" t="s">
        <v>429</v>
      </c>
      <c r="D939" s="19" t="s">
        <v>431</v>
      </c>
      <c r="E939" s="19">
        <v>15</v>
      </c>
      <c r="F939" s="19" t="s">
        <v>454</v>
      </c>
      <c r="G939" s="19" t="s">
        <v>145</v>
      </c>
      <c r="H939" s="19" t="s">
        <v>36</v>
      </c>
      <c r="I939" s="19" t="s">
        <v>46</v>
      </c>
      <c r="J939" s="52">
        <v>20</v>
      </c>
      <c r="K939" s="52" t="s">
        <v>436</v>
      </c>
      <c r="L939" s="192" t="s">
        <v>216</v>
      </c>
      <c r="M939" s="19">
        <v>1</v>
      </c>
      <c r="N939" s="37">
        <v>1222297</v>
      </c>
      <c r="O939" s="37" t="s">
        <v>437</v>
      </c>
      <c r="P939" s="54" t="s">
        <v>162</v>
      </c>
      <c r="Q939" s="20">
        <v>0</v>
      </c>
      <c r="R939" s="20">
        <v>0</v>
      </c>
      <c r="S939" s="20">
        <f t="shared" si="14"/>
        <v>0</v>
      </c>
      <c r="T939" s="19" t="s">
        <v>145</v>
      </c>
      <c r="U939" s="15"/>
      <c r="V939" s="131" t="s">
        <v>48</v>
      </c>
      <c r="W939" s="216" t="s">
        <v>455</v>
      </c>
      <c r="X939" s="217"/>
    </row>
    <row r="940" spans="1:24" ht="114" hidden="1">
      <c r="A940" s="19" t="s">
        <v>158</v>
      </c>
      <c r="B940" s="19" t="s">
        <v>429</v>
      </c>
      <c r="C940" s="19" t="s">
        <v>429</v>
      </c>
      <c r="D940" s="19" t="s">
        <v>431</v>
      </c>
      <c r="E940" s="19">
        <v>15</v>
      </c>
      <c r="F940" s="19" t="s">
        <v>456</v>
      </c>
      <c r="G940" s="19" t="s">
        <v>145</v>
      </c>
      <c r="H940" s="19" t="s">
        <v>36</v>
      </c>
      <c r="I940" s="19" t="s">
        <v>46</v>
      </c>
      <c r="J940" s="52">
        <v>10</v>
      </c>
      <c r="K940" s="52" t="s">
        <v>436</v>
      </c>
      <c r="L940" s="192" t="s">
        <v>216</v>
      </c>
      <c r="M940" s="19">
        <v>1</v>
      </c>
      <c r="N940" s="37">
        <v>1222297</v>
      </c>
      <c r="O940" s="37" t="s">
        <v>437</v>
      </c>
      <c r="P940" s="54" t="s">
        <v>162</v>
      </c>
      <c r="Q940" s="20">
        <v>0</v>
      </c>
      <c r="R940" s="20">
        <v>0</v>
      </c>
      <c r="S940" s="20">
        <f t="shared" si="14"/>
        <v>0</v>
      </c>
      <c r="T940" s="19" t="s">
        <v>145</v>
      </c>
      <c r="U940" s="15"/>
      <c r="V940" s="216" t="s">
        <v>56</v>
      </c>
      <c r="W940" s="216" t="s">
        <v>57</v>
      </c>
      <c r="X940" s="217"/>
    </row>
    <row r="941" spans="1:24" ht="114" hidden="1">
      <c r="A941" s="19" t="s">
        <v>158</v>
      </c>
      <c r="B941" s="19" t="s">
        <v>429</v>
      </c>
      <c r="C941" s="19" t="s">
        <v>429</v>
      </c>
      <c r="D941" s="19" t="s">
        <v>431</v>
      </c>
      <c r="E941" s="19">
        <v>15</v>
      </c>
      <c r="F941" s="19" t="s">
        <v>457</v>
      </c>
      <c r="G941" s="19" t="s">
        <v>145</v>
      </c>
      <c r="H941" s="19" t="s">
        <v>36</v>
      </c>
      <c r="I941" s="19" t="s">
        <v>46</v>
      </c>
      <c r="J941" s="52">
        <v>20</v>
      </c>
      <c r="K941" s="52" t="s">
        <v>436</v>
      </c>
      <c r="L941" s="192" t="s">
        <v>216</v>
      </c>
      <c r="M941" s="19">
        <v>1</v>
      </c>
      <c r="N941" s="37">
        <v>1222297</v>
      </c>
      <c r="O941" s="37" t="s">
        <v>437</v>
      </c>
      <c r="P941" s="54" t="s">
        <v>162</v>
      </c>
      <c r="Q941" s="20">
        <v>0</v>
      </c>
      <c r="R941" s="20">
        <v>0</v>
      </c>
      <c r="S941" s="20">
        <f t="shared" si="14"/>
        <v>0</v>
      </c>
      <c r="T941" s="19" t="s">
        <v>145</v>
      </c>
      <c r="U941" s="15"/>
      <c r="V941" s="131" t="s">
        <v>63</v>
      </c>
      <c r="W941" s="216" t="s">
        <v>64</v>
      </c>
      <c r="X941" s="217"/>
    </row>
    <row r="942" spans="1:24" ht="114" hidden="1">
      <c r="A942" s="19" t="s">
        <v>158</v>
      </c>
      <c r="B942" s="19" t="s">
        <v>429</v>
      </c>
      <c r="C942" s="19" t="s">
        <v>429</v>
      </c>
      <c r="D942" s="19" t="s">
        <v>431</v>
      </c>
      <c r="E942" s="19">
        <v>15</v>
      </c>
      <c r="F942" s="19" t="s">
        <v>458</v>
      </c>
      <c r="G942" s="19" t="s">
        <v>145</v>
      </c>
      <c r="H942" s="19" t="s">
        <v>36</v>
      </c>
      <c r="I942" s="19" t="s">
        <v>46</v>
      </c>
      <c r="J942" s="52">
        <v>100</v>
      </c>
      <c r="K942" s="52" t="s">
        <v>459</v>
      </c>
      <c r="L942" s="192" t="s">
        <v>272</v>
      </c>
      <c r="M942" s="19">
        <v>1</v>
      </c>
      <c r="N942" s="37">
        <v>1492168</v>
      </c>
      <c r="O942" s="37" t="s">
        <v>434</v>
      </c>
      <c r="P942" s="54" t="s">
        <v>162</v>
      </c>
      <c r="Q942" s="20">
        <v>0</v>
      </c>
      <c r="R942" s="20">
        <v>0</v>
      </c>
      <c r="S942" s="20">
        <f t="shared" si="14"/>
        <v>0</v>
      </c>
      <c r="T942" s="19" t="s">
        <v>145</v>
      </c>
      <c r="U942" s="37" t="s">
        <v>2381</v>
      </c>
      <c r="V942" s="37" t="s">
        <v>176</v>
      </c>
      <c r="W942" s="216" t="s">
        <v>460</v>
      </c>
      <c r="X942" s="217"/>
    </row>
    <row r="943" spans="1:24" ht="213.75" hidden="1">
      <c r="A943" s="19" t="s">
        <v>158</v>
      </c>
      <c r="B943" s="19" t="s">
        <v>498</v>
      </c>
      <c r="C943" s="19" t="s">
        <v>498</v>
      </c>
      <c r="D943" s="19" t="s">
        <v>499</v>
      </c>
      <c r="E943" s="19">
        <v>15</v>
      </c>
      <c r="F943" s="19" t="s">
        <v>525</v>
      </c>
      <c r="G943" s="19" t="s">
        <v>145</v>
      </c>
      <c r="H943" s="19" t="s">
        <v>36</v>
      </c>
      <c r="I943" s="19" t="s">
        <v>46</v>
      </c>
      <c r="J943" s="52">
        <v>30</v>
      </c>
      <c r="K943" s="52" t="s">
        <v>501</v>
      </c>
      <c r="L943" s="192" t="s">
        <v>216</v>
      </c>
      <c r="M943" s="19">
        <v>1</v>
      </c>
      <c r="N943" s="37">
        <v>2110511</v>
      </c>
      <c r="O943" s="37" t="s">
        <v>502</v>
      </c>
      <c r="P943" s="54" t="s">
        <v>162</v>
      </c>
      <c r="Q943" s="20">
        <v>0</v>
      </c>
      <c r="R943" s="20">
        <v>0</v>
      </c>
      <c r="S943" s="20">
        <f t="shared" si="14"/>
        <v>0</v>
      </c>
      <c r="T943" s="19" t="s">
        <v>145</v>
      </c>
      <c r="U943" s="19" t="s">
        <v>2388</v>
      </c>
      <c r="V943" s="131" t="s">
        <v>503</v>
      </c>
      <c r="W943" s="216" t="s">
        <v>504</v>
      </c>
      <c r="X943" s="217"/>
    </row>
    <row r="944" spans="1:24" ht="85.5" hidden="1">
      <c r="A944" s="19" t="s">
        <v>158</v>
      </c>
      <c r="B944" s="19" t="s">
        <v>429</v>
      </c>
      <c r="C944" s="19" t="s">
        <v>429</v>
      </c>
      <c r="D944" s="19" t="s">
        <v>362</v>
      </c>
      <c r="E944" s="19">
        <v>15</v>
      </c>
      <c r="F944" s="19" t="s">
        <v>461</v>
      </c>
      <c r="G944" s="19" t="s">
        <v>35</v>
      </c>
      <c r="H944" s="19" t="s">
        <v>265</v>
      </c>
      <c r="I944" s="19" t="s">
        <v>37</v>
      </c>
      <c r="J944" s="52">
        <v>588</v>
      </c>
      <c r="K944" s="19" t="s">
        <v>462</v>
      </c>
      <c r="L944" s="192"/>
      <c r="M944" s="19">
        <v>1</v>
      </c>
      <c r="N944" s="19">
        <v>1493407</v>
      </c>
      <c r="O944" s="19" t="s">
        <v>279</v>
      </c>
      <c r="P944" s="54" t="s">
        <v>162</v>
      </c>
      <c r="Q944" s="20"/>
      <c r="R944" s="20">
        <v>9500</v>
      </c>
      <c r="S944" s="20">
        <f t="shared" si="14"/>
        <v>9500</v>
      </c>
      <c r="T944" s="19" t="s">
        <v>228</v>
      </c>
      <c r="U944" s="155" t="s">
        <v>2394</v>
      </c>
      <c r="V944" s="131" t="s">
        <v>148</v>
      </c>
      <c r="W944" s="216" t="s">
        <v>149</v>
      </c>
      <c r="X944" s="217"/>
    </row>
    <row r="945" spans="1:24" ht="114" hidden="1">
      <c r="A945" s="19" t="s">
        <v>158</v>
      </c>
      <c r="B945" s="19" t="s">
        <v>429</v>
      </c>
      <c r="C945" s="19" t="s">
        <v>429</v>
      </c>
      <c r="D945" s="19" t="s">
        <v>431</v>
      </c>
      <c r="E945" s="19">
        <v>15</v>
      </c>
      <c r="F945" s="19" t="s">
        <v>463</v>
      </c>
      <c r="G945" s="19" t="s">
        <v>145</v>
      </c>
      <c r="H945" s="19" t="s">
        <v>36</v>
      </c>
      <c r="I945" s="19" t="s">
        <v>46</v>
      </c>
      <c r="J945" s="52">
        <v>20</v>
      </c>
      <c r="K945" s="19" t="s">
        <v>436</v>
      </c>
      <c r="L945" s="192" t="s">
        <v>216</v>
      </c>
      <c r="M945" s="19">
        <v>1</v>
      </c>
      <c r="N945" s="37">
        <v>1222297</v>
      </c>
      <c r="O945" s="37" t="s">
        <v>437</v>
      </c>
      <c r="P945" s="54" t="s">
        <v>162</v>
      </c>
      <c r="Q945" s="20">
        <v>0</v>
      </c>
      <c r="R945" s="20">
        <v>0</v>
      </c>
      <c r="S945" s="20">
        <f t="shared" si="14"/>
        <v>0</v>
      </c>
      <c r="T945" s="19" t="s">
        <v>145</v>
      </c>
      <c r="U945" s="19"/>
      <c r="V945" s="131" t="s">
        <v>48</v>
      </c>
      <c r="W945" s="216" t="s">
        <v>464</v>
      </c>
      <c r="X945" s="217"/>
    </row>
    <row r="946" spans="1:24" ht="85.5" hidden="1">
      <c r="A946" s="19" t="s">
        <v>158</v>
      </c>
      <c r="B946" s="19" t="s">
        <v>498</v>
      </c>
      <c r="C946" s="19" t="s">
        <v>498</v>
      </c>
      <c r="D946" s="19" t="s">
        <v>505</v>
      </c>
      <c r="E946" s="19">
        <v>12</v>
      </c>
      <c r="F946" s="19" t="s">
        <v>506</v>
      </c>
      <c r="G946" s="19" t="s">
        <v>145</v>
      </c>
      <c r="H946" s="19" t="s">
        <v>36</v>
      </c>
      <c r="I946" s="19" t="s">
        <v>46</v>
      </c>
      <c r="J946" s="52">
        <v>30</v>
      </c>
      <c r="K946" s="19" t="s">
        <v>507</v>
      </c>
      <c r="L946" s="192" t="s">
        <v>152</v>
      </c>
      <c r="M946" s="19">
        <v>1</v>
      </c>
      <c r="N946" s="37">
        <v>1568278</v>
      </c>
      <c r="O946" s="37" t="s">
        <v>508</v>
      </c>
      <c r="P946" s="54" t="s">
        <v>162</v>
      </c>
      <c r="Q946" s="20">
        <v>0</v>
      </c>
      <c r="R946" s="20">
        <v>0</v>
      </c>
      <c r="S946" s="20">
        <f t="shared" si="14"/>
        <v>0</v>
      </c>
      <c r="T946" s="19" t="s">
        <v>145</v>
      </c>
      <c r="U946" s="19" t="s">
        <v>2388</v>
      </c>
      <c r="V946" s="131" t="s">
        <v>48</v>
      </c>
      <c r="W946" s="216" t="s">
        <v>188</v>
      </c>
      <c r="X946" s="217"/>
    </row>
    <row r="947" spans="1:24" ht="85.5" hidden="1">
      <c r="A947" s="19" t="s">
        <v>158</v>
      </c>
      <c r="B947" s="19" t="s">
        <v>498</v>
      </c>
      <c r="C947" s="19" t="s">
        <v>498</v>
      </c>
      <c r="D947" s="19" t="s">
        <v>505</v>
      </c>
      <c r="E947" s="19">
        <v>12</v>
      </c>
      <c r="F947" s="19" t="s">
        <v>506</v>
      </c>
      <c r="G947" s="19" t="s">
        <v>145</v>
      </c>
      <c r="H947" s="19" t="s">
        <v>36</v>
      </c>
      <c r="I947" s="19" t="s">
        <v>46</v>
      </c>
      <c r="J947" s="52">
        <v>30</v>
      </c>
      <c r="K947" s="19" t="s">
        <v>509</v>
      </c>
      <c r="L947" s="192" t="s">
        <v>356</v>
      </c>
      <c r="M947" s="19">
        <v>1</v>
      </c>
      <c r="N947" s="37">
        <v>2090964</v>
      </c>
      <c r="O947" s="37" t="s">
        <v>510</v>
      </c>
      <c r="P947" s="19" t="s">
        <v>268</v>
      </c>
      <c r="Q947" s="20">
        <v>0</v>
      </c>
      <c r="R947" s="20">
        <v>0</v>
      </c>
      <c r="S947" s="20">
        <f t="shared" si="14"/>
        <v>0</v>
      </c>
      <c r="T947" s="19" t="s">
        <v>145</v>
      </c>
      <c r="U947" s="19" t="s">
        <v>2388</v>
      </c>
      <c r="V947" s="131" t="s">
        <v>48</v>
      </c>
      <c r="W947" s="216" t="s">
        <v>188</v>
      </c>
      <c r="X947" s="217"/>
    </row>
    <row r="948" spans="1:24" ht="384.75" hidden="1">
      <c r="A948" s="19" t="s">
        <v>158</v>
      </c>
      <c r="B948" s="19" t="s">
        <v>617</v>
      </c>
      <c r="C948" s="19" t="s">
        <v>617</v>
      </c>
      <c r="D948" s="19" t="s">
        <v>653</v>
      </c>
      <c r="E948" s="19">
        <v>15</v>
      </c>
      <c r="F948" s="19" t="s">
        <v>785</v>
      </c>
      <c r="G948" s="19" t="s">
        <v>45</v>
      </c>
      <c r="H948" s="19" t="s">
        <v>36</v>
      </c>
      <c r="I948" s="19" t="s">
        <v>37</v>
      </c>
      <c r="J948" s="52">
        <v>40</v>
      </c>
      <c r="K948" s="19" t="s">
        <v>786</v>
      </c>
      <c r="L948" s="192"/>
      <c r="M948" s="19">
        <v>5</v>
      </c>
      <c r="N948" s="37"/>
      <c r="O948" s="37"/>
      <c r="P948" s="19" t="s">
        <v>162</v>
      </c>
      <c r="Q948" s="20">
        <v>0</v>
      </c>
      <c r="R948" s="20">
        <v>2250</v>
      </c>
      <c r="S948" s="20">
        <f t="shared" si="14"/>
        <v>11250</v>
      </c>
      <c r="T948" s="19" t="s">
        <v>41</v>
      </c>
      <c r="U948" s="19" t="s">
        <v>2395</v>
      </c>
      <c r="V948" s="216" t="s">
        <v>184</v>
      </c>
      <c r="W948" s="216" t="s">
        <v>248</v>
      </c>
      <c r="X948" s="219" t="s">
        <v>78</v>
      </c>
    </row>
    <row r="949" spans="1:24" ht="384.75" hidden="1">
      <c r="A949" s="19" t="s">
        <v>158</v>
      </c>
      <c r="B949" s="19" t="s">
        <v>617</v>
      </c>
      <c r="C949" s="19" t="s">
        <v>617</v>
      </c>
      <c r="D949" s="19" t="s">
        <v>653</v>
      </c>
      <c r="E949" s="19">
        <v>15</v>
      </c>
      <c r="F949" s="19" t="s">
        <v>787</v>
      </c>
      <c r="G949" s="19" t="s">
        <v>45</v>
      </c>
      <c r="H949" s="19" t="s">
        <v>36</v>
      </c>
      <c r="I949" s="19" t="s">
        <v>37</v>
      </c>
      <c r="J949" s="52">
        <v>62</v>
      </c>
      <c r="K949" s="19" t="s">
        <v>788</v>
      </c>
      <c r="L949" s="192"/>
      <c r="M949" s="19">
        <v>7</v>
      </c>
      <c r="N949" s="37"/>
      <c r="O949" s="37"/>
      <c r="P949" s="19" t="s">
        <v>162</v>
      </c>
      <c r="Q949" s="20">
        <v>0</v>
      </c>
      <c r="R949" s="20">
        <v>2250</v>
      </c>
      <c r="S949" s="20">
        <f t="shared" si="14"/>
        <v>15750</v>
      </c>
      <c r="T949" s="19" t="s">
        <v>41</v>
      </c>
      <c r="U949" s="19" t="s">
        <v>2395</v>
      </c>
      <c r="V949" s="216" t="s">
        <v>184</v>
      </c>
      <c r="W949" s="216" t="s">
        <v>248</v>
      </c>
      <c r="X949" s="219" t="s">
        <v>78</v>
      </c>
    </row>
    <row r="950" spans="1:24" ht="384.75" hidden="1">
      <c r="A950" s="19" t="s">
        <v>158</v>
      </c>
      <c r="B950" s="19" t="s">
        <v>617</v>
      </c>
      <c r="C950" s="19" t="s">
        <v>617</v>
      </c>
      <c r="D950" s="19" t="s">
        <v>653</v>
      </c>
      <c r="E950" s="19">
        <v>15</v>
      </c>
      <c r="F950" s="19" t="s">
        <v>789</v>
      </c>
      <c r="G950" s="19" t="s">
        <v>45</v>
      </c>
      <c r="H950" s="19" t="s">
        <v>36</v>
      </c>
      <c r="I950" s="19" t="s">
        <v>37</v>
      </c>
      <c r="J950" s="52">
        <v>64</v>
      </c>
      <c r="K950" s="19" t="s">
        <v>790</v>
      </c>
      <c r="L950" s="192"/>
      <c r="M950" s="19">
        <v>5</v>
      </c>
      <c r="N950" s="37"/>
      <c r="O950" s="37"/>
      <c r="P950" s="19" t="s">
        <v>162</v>
      </c>
      <c r="Q950" s="20">
        <v>0</v>
      </c>
      <c r="R950" s="20">
        <v>3000</v>
      </c>
      <c r="S950" s="20">
        <f t="shared" si="14"/>
        <v>15000</v>
      </c>
      <c r="T950" s="19" t="s">
        <v>41</v>
      </c>
      <c r="U950" s="19" t="s">
        <v>2396</v>
      </c>
      <c r="V950" s="216" t="s">
        <v>184</v>
      </c>
      <c r="W950" s="216" t="s">
        <v>248</v>
      </c>
      <c r="X950" s="219" t="s">
        <v>78</v>
      </c>
    </row>
    <row r="951" spans="1:24" ht="384.75" hidden="1">
      <c r="A951" s="19" t="s">
        <v>158</v>
      </c>
      <c r="B951" s="19" t="s">
        <v>617</v>
      </c>
      <c r="C951" s="19" t="s">
        <v>617</v>
      </c>
      <c r="D951" s="19" t="s">
        <v>653</v>
      </c>
      <c r="E951" s="19">
        <v>15</v>
      </c>
      <c r="F951" s="19" t="s">
        <v>791</v>
      </c>
      <c r="G951" s="19" t="s">
        <v>45</v>
      </c>
      <c r="H951" s="19" t="s">
        <v>36</v>
      </c>
      <c r="I951" s="19" t="s">
        <v>46</v>
      </c>
      <c r="J951" s="52">
        <v>8</v>
      </c>
      <c r="K951" s="19" t="s">
        <v>297</v>
      </c>
      <c r="L951" s="192"/>
      <c r="M951" s="19">
        <v>40</v>
      </c>
      <c r="N951" s="37"/>
      <c r="O951" s="37"/>
      <c r="P951" s="19" t="s">
        <v>162</v>
      </c>
      <c r="Q951" s="20">
        <v>0</v>
      </c>
      <c r="R951" s="20">
        <v>0</v>
      </c>
      <c r="S951" s="20">
        <f t="shared" si="14"/>
        <v>0</v>
      </c>
      <c r="T951" s="19" t="s">
        <v>41</v>
      </c>
      <c r="U951" s="19" t="s">
        <v>2397</v>
      </c>
      <c r="V951" s="216" t="s">
        <v>184</v>
      </c>
      <c r="W951" s="216" t="s">
        <v>248</v>
      </c>
      <c r="X951" s="219" t="s">
        <v>78</v>
      </c>
    </row>
    <row r="952" spans="1:24" ht="199.5" hidden="1">
      <c r="A952" s="19" t="s">
        <v>158</v>
      </c>
      <c r="B952" s="19" t="s">
        <v>617</v>
      </c>
      <c r="C952" s="19" t="s">
        <v>692</v>
      </c>
      <c r="D952" s="19" t="s">
        <v>693</v>
      </c>
      <c r="E952" s="19">
        <v>15</v>
      </c>
      <c r="F952" s="19" t="s">
        <v>694</v>
      </c>
      <c r="G952" s="19" t="s">
        <v>35</v>
      </c>
      <c r="H952" s="19" t="s">
        <v>36</v>
      </c>
      <c r="I952" s="19" t="s">
        <v>37</v>
      </c>
      <c r="J952" s="52">
        <v>40</v>
      </c>
      <c r="K952" s="19" t="s">
        <v>406</v>
      </c>
      <c r="L952" s="192"/>
      <c r="M952" s="19">
        <v>1</v>
      </c>
      <c r="N952" s="37">
        <v>1445476</v>
      </c>
      <c r="O952" s="37" t="s">
        <v>695</v>
      </c>
      <c r="P952" s="19" t="s">
        <v>162</v>
      </c>
      <c r="Q952" s="20">
        <v>0</v>
      </c>
      <c r="R952" s="20">
        <v>2250</v>
      </c>
      <c r="S952" s="20">
        <f t="shared" si="14"/>
        <v>2250</v>
      </c>
      <c r="T952" s="19" t="s">
        <v>41</v>
      </c>
      <c r="U952" s="156" t="s">
        <v>2398</v>
      </c>
      <c r="V952" s="210" t="s">
        <v>184</v>
      </c>
      <c r="W952" s="216" t="s">
        <v>696</v>
      </c>
      <c r="X952" s="215" t="s">
        <v>78</v>
      </c>
    </row>
    <row r="953" spans="1:24" ht="199.5" hidden="1">
      <c r="A953" s="19" t="s">
        <v>158</v>
      </c>
      <c r="B953" s="19" t="s">
        <v>617</v>
      </c>
      <c r="C953" s="19" t="s">
        <v>692</v>
      </c>
      <c r="D953" s="19" t="s">
        <v>693</v>
      </c>
      <c r="E953" s="19">
        <v>15</v>
      </c>
      <c r="F953" s="19" t="s">
        <v>694</v>
      </c>
      <c r="G953" s="19" t="s">
        <v>35</v>
      </c>
      <c r="H953" s="19" t="s">
        <v>36</v>
      </c>
      <c r="I953" s="19" t="s">
        <v>37</v>
      </c>
      <c r="J953" s="52">
        <v>40</v>
      </c>
      <c r="K953" s="19" t="s">
        <v>406</v>
      </c>
      <c r="L953" s="192"/>
      <c r="M953" s="19">
        <v>1</v>
      </c>
      <c r="N953" s="37">
        <v>2325758</v>
      </c>
      <c r="O953" s="37" t="s">
        <v>697</v>
      </c>
      <c r="P953" s="19" t="s">
        <v>162</v>
      </c>
      <c r="Q953" s="20">
        <v>0</v>
      </c>
      <c r="R953" s="20">
        <v>2250</v>
      </c>
      <c r="S953" s="20">
        <f t="shared" si="14"/>
        <v>2250</v>
      </c>
      <c r="T953" s="19" t="s">
        <v>41</v>
      </c>
      <c r="U953" s="156" t="s">
        <v>2398</v>
      </c>
      <c r="V953" s="210" t="s">
        <v>184</v>
      </c>
      <c r="W953" s="216" t="s">
        <v>696</v>
      </c>
      <c r="X953" s="215" t="s">
        <v>78</v>
      </c>
    </row>
    <row r="954" spans="1:24" ht="199.5" hidden="1">
      <c r="A954" s="19" t="s">
        <v>158</v>
      </c>
      <c r="B954" s="19" t="s">
        <v>617</v>
      </c>
      <c r="C954" s="19" t="s">
        <v>692</v>
      </c>
      <c r="D954" s="19" t="s">
        <v>693</v>
      </c>
      <c r="E954" s="19">
        <v>15</v>
      </c>
      <c r="F954" s="19" t="s">
        <v>694</v>
      </c>
      <c r="G954" s="19" t="s">
        <v>35</v>
      </c>
      <c r="H954" s="19" t="s">
        <v>36</v>
      </c>
      <c r="I954" s="19" t="s">
        <v>37</v>
      </c>
      <c r="J954" s="52">
        <v>40</v>
      </c>
      <c r="K954" s="19" t="s">
        <v>406</v>
      </c>
      <c r="L954" s="192"/>
      <c r="M954" s="19">
        <v>1</v>
      </c>
      <c r="N954" s="37">
        <v>1367615</v>
      </c>
      <c r="O954" s="37" t="s">
        <v>698</v>
      </c>
      <c r="P954" s="19" t="s">
        <v>162</v>
      </c>
      <c r="Q954" s="20">
        <v>0</v>
      </c>
      <c r="R954" s="20">
        <v>2250</v>
      </c>
      <c r="S954" s="20">
        <f t="shared" si="14"/>
        <v>2250</v>
      </c>
      <c r="T954" s="19" t="s">
        <v>41</v>
      </c>
      <c r="U954" s="156" t="s">
        <v>2398</v>
      </c>
      <c r="V954" s="210" t="s">
        <v>184</v>
      </c>
      <c r="W954" s="216" t="s">
        <v>696</v>
      </c>
      <c r="X954" s="215" t="s">
        <v>78</v>
      </c>
    </row>
    <row r="955" spans="1:24" ht="199.5" hidden="1">
      <c r="A955" s="19" t="s">
        <v>158</v>
      </c>
      <c r="B955" s="19" t="s">
        <v>617</v>
      </c>
      <c r="C955" s="19" t="s">
        <v>692</v>
      </c>
      <c r="D955" s="19" t="s">
        <v>693</v>
      </c>
      <c r="E955" s="19">
        <v>15</v>
      </c>
      <c r="F955" s="19" t="s">
        <v>699</v>
      </c>
      <c r="G955" s="19" t="s">
        <v>35</v>
      </c>
      <c r="H955" s="19" t="s">
        <v>36</v>
      </c>
      <c r="I955" s="19" t="s">
        <v>37</v>
      </c>
      <c r="J955" s="52">
        <v>40</v>
      </c>
      <c r="K955" s="19" t="s">
        <v>408</v>
      </c>
      <c r="L955" s="192"/>
      <c r="M955" s="19">
        <v>1</v>
      </c>
      <c r="N955" s="37">
        <v>1568125</v>
      </c>
      <c r="O955" s="37" t="s">
        <v>700</v>
      </c>
      <c r="P955" s="19" t="s">
        <v>162</v>
      </c>
      <c r="Q955" s="20">
        <v>0</v>
      </c>
      <c r="R955" s="20">
        <v>2250</v>
      </c>
      <c r="S955" s="20">
        <f t="shared" si="14"/>
        <v>2250</v>
      </c>
      <c r="T955" s="19" t="s">
        <v>41</v>
      </c>
      <c r="U955" s="19" t="s">
        <v>2399</v>
      </c>
      <c r="V955" s="210" t="s">
        <v>184</v>
      </c>
      <c r="W955" s="216" t="s">
        <v>696</v>
      </c>
      <c r="X955" s="215" t="s">
        <v>78</v>
      </c>
    </row>
    <row r="956" spans="1:24" ht="199.5" hidden="1">
      <c r="A956" s="19" t="s">
        <v>158</v>
      </c>
      <c r="B956" s="19" t="s">
        <v>617</v>
      </c>
      <c r="C956" s="19" t="s">
        <v>692</v>
      </c>
      <c r="D956" s="19" t="s">
        <v>693</v>
      </c>
      <c r="E956" s="19">
        <v>15</v>
      </c>
      <c r="F956" s="19" t="s">
        <v>701</v>
      </c>
      <c r="G956" s="19" t="s">
        <v>35</v>
      </c>
      <c r="H956" s="19" t="s">
        <v>36</v>
      </c>
      <c r="I956" s="19" t="s">
        <v>37</v>
      </c>
      <c r="J956" s="52">
        <v>40</v>
      </c>
      <c r="K956" s="19" t="s">
        <v>408</v>
      </c>
      <c r="L956" s="192"/>
      <c r="M956" s="19">
        <v>1</v>
      </c>
      <c r="N956" s="37">
        <v>1568927</v>
      </c>
      <c r="O956" s="37" t="s">
        <v>702</v>
      </c>
      <c r="P956" s="19" t="s">
        <v>162</v>
      </c>
      <c r="Q956" s="20">
        <v>0</v>
      </c>
      <c r="R956" s="20">
        <v>2500</v>
      </c>
      <c r="S956" s="20">
        <f t="shared" si="14"/>
        <v>2500</v>
      </c>
      <c r="T956" s="19" t="s">
        <v>41</v>
      </c>
      <c r="U956" s="19" t="s">
        <v>2400</v>
      </c>
      <c r="V956" s="210" t="s">
        <v>184</v>
      </c>
      <c r="W956" s="216" t="s">
        <v>696</v>
      </c>
      <c r="X956" s="215" t="s">
        <v>78</v>
      </c>
    </row>
    <row r="957" spans="1:24" ht="199.5" hidden="1">
      <c r="A957" s="19" t="s">
        <v>158</v>
      </c>
      <c r="B957" s="19" t="s">
        <v>617</v>
      </c>
      <c r="C957" s="19" t="s">
        <v>692</v>
      </c>
      <c r="D957" s="19" t="s">
        <v>693</v>
      </c>
      <c r="E957" s="19">
        <v>15</v>
      </c>
      <c r="F957" s="19" t="s">
        <v>703</v>
      </c>
      <c r="G957" s="19" t="s">
        <v>35</v>
      </c>
      <c r="H957" s="19" t="s">
        <v>36</v>
      </c>
      <c r="I957" s="19" t="s">
        <v>37</v>
      </c>
      <c r="J957" s="52">
        <v>16</v>
      </c>
      <c r="K957" s="19" t="s">
        <v>704</v>
      </c>
      <c r="L957" s="192"/>
      <c r="M957" s="19">
        <v>1</v>
      </c>
      <c r="N957" s="37">
        <v>1405631</v>
      </c>
      <c r="O957" s="37" t="s">
        <v>705</v>
      </c>
      <c r="P957" s="19" t="s">
        <v>162</v>
      </c>
      <c r="Q957" s="20">
        <v>380</v>
      </c>
      <c r="R957" s="20">
        <v>1500</v>
      </c>
      <c r="S957" s="20">
        <f t="shared" si="14"/>
        <v>1880</v>
      </c>
      <c r="T957" s="19" t="s">
        <v>41</v>
      </c>
      <c r="U957" s="155" t="s">
        <v>2401</v>
      </c>
      <c r="V957" s="131" t="s">
        <v>184</v>
      </c>
      <c r="W957" s="216" t="s">
        <v>706</v>
      </c>
      <c r="X957" s="215" t="s">
        <v>78</v>
      </c>
    </row>
    <row r="958" spans="1:24" ht="199.5" hidden="1">
      <c r="A958" s="19" t="s">
        <v>158</v>
      </c>
      <c r="B958" s="19" t="s">
        <v>617</v>
      </c>
      <c r="C958" s="19" t="s">
        <v>692</v>
      </c>
      <c r="D958" s="19" t="s">
        <v>693</v>
      </c>
      <c r="E958" s="19">
        <v>15</v>
      </c>
      <c r="F958" s="19" t="s">
        <v>703</v>
      </c>
      <c r="G958" s="19" t="s">
        <v>35</v>
      </c>
      <c r="H958" s="19" t="s">
        <v>36</v>
      </c>
      <c r="I958" s="19" t="s">
        <v>37</v>
      </c>
      <c r="J958" s="52">
        <v>16</v>
      </c>
      <c r="K958" s="19" t="s">
        <v>707</v>
      </c>
      <c r="L958" s="192"/>
      <c r="M958" s="19">
        <v>1</v>
      </c>
      <c r="N958" s="37">
        <v>1367615</v>
      </c>
      <c r="O958" s="37" t="s">
        <v>698</v>
      </c>
      <c r="P958" s="19" t="s">
        <v>162</v>
      </c>
      <c r="Q958" s="20">
        <v>380</v>
      </c>
      <c r="R958" s="20">
        <v>1500</v>
      </c>
      <c r="S958" s="20">
        <f t="shared" si="14"/>
        <v>1880</v>
      </c>
      <c r="T958" s="19" t="s">
        <v>41</v>
      </c>
      <c r="U958" s="155" t="s">
        <v>2401</v>
      </c>
      <c r="V958" s="131" t="s">
        <v>184</v>
      </c>
      <c r="W958" s="216" t="s">
        <v>706</v>
      </c>
      <c r="X958" s="215" t="s">
        <v>78</v>
      </c>
    </row>
    <row r="959" spans="1:24" ht="199.5" hidden="1">
      <c r="A959" s="19" t="s">
        <v>158</v>
      </c>
      <c r="B959" s="19" t="s">
        <v>617</v>
      </c>
      <c r="C959" s="19" t="s">
        <v>692</v>
      </c>
      <c r="D959" s="19" t="s">
        <v>693</v>
      </c>
      <c r="E959" s="19">
        <v>15</v>
      </c>
      <c r="F959" s="19" t="s">
        <v>703</v>
      </c>
      <c r="G959" s="19" t="s">
        <v>35</v>
      </c>
      <c r="H959" s="19" t="s">
        <v>36</v>
      </c>
      <c r="I959" s="19" t="s">
        <v>37</v>
      </c>
      <c r="J959" s="52">
        <v>16</v>
      </c>
      <c r="K959" s="19" t="s">
        <v>707</v>
      </c>
      <c r="L959" s="192"/>
      <c r="M959" s="19">
        <v>1</v>
      </c>
      <c r="N959" s="37">
        <v>1568125</v>
      </c>
      <c r="O959" s="37" t="s">
        <v>700</v>
      </c>
      <c r="P959" s="19" t="s">
        <v>162</v>
      </c>
      <c r="Q959" s="20">
        <v>380</v>
      </c>
      <c r="R959" s="20">
        <v>1500</v>
      </c>
      <c r="S959" s="20">
        <f t="shared" si="14"/>
        <v>1880</v>
      </c>
      <c r="T959" s="19" t="s">
        <v>41</v>
      </c>
      <c r="U959" s="155" t="s">
        <v>2401</v>
      </c>
      <c r="V959" s="131" t="s">
        <v>184</v>
      </c>
      <c r="W959" s="216" t="s">
        <v>706</v>
      </c>
      <c r="X959" s="215" t="s">
        <v>78</v>
      </c>
    </row>
    <row r="960" spans="1:24" ht="199.5" hidden="1">
      <c r="A960" s="19" t="s">
        <v>158</v>
      </c>
      <c r="B960" s="19" t="s">
        <v>617</v>
      </c>
      <c r="C960" s="19" t="s">
        <v>692</v>
      </c>
      <c r="D960" s="19" t="s">
        <v>693</v>
      </c>
      <c r="E960" s="19">
        <v>15</v>
      </c>
      <c r="F960" s="19" t="s">
        <v>708</v>
      </c>
      <c r="G960" s="19" t="s">
        <v>35</v>
      </c>
      <c r="H960" s="19" t="s">
        <v>36</v>
      </c>
      <c r="I960" s="19" t="s">
        <v>37</v>
      </c>
      <c r="J960" s="52">
        <v>16</v>
      </c>
      <c r="K960" s="19" t="s">
        <v>707</v>
      </c>
      <c r="L960" s="192"/>
      <c r="M960" s="19">
        <v>1</v>
      </c>
      <c r="N960" s="37">
        <v>1491425</v>
      </c>
      <c r="O960" s="37" t="s">
        <v>709</v>
      </c>
      <c r="P960" s="19" t="s">
        <v>162</v>
      </c>
      <c r="Q960" s="20">
        <v>380</v>
      </c>
      <c r="R960" s="20">
        <v>1500</v>
      </c>
      <c r="S960" s="20">
        <f t="shared" si="14"/>
        <v>1880</v>
      </c>
      <c r="T960" s="19" t="s">
        <v>41</v>
      </c>
      <c r="U960" s="155" t="s">
        <v>2402</v>
      </c>
      <c r="V960" s="131" t="s">
        <v>184</v>
      </c>
      <c r="W960" s="216" t="s">
        <v>706</v>
      </c>
      <c r="X960" s="215" t="s">
        <v>78</v>
      </c>
    </row>
    <row r="961" spans="1:24" ht="199.5" hidden="1">
      <c r="A961" s="19" t="s">
        <v>158</v>
      </c>
      <c r="B961" s="19" t="s">
        <v>617</v>
      </c>
      <c r="C961" s="19" t="s">
        <v>692</v>
      </c>
      <c r="D961" s="19" t="s">
        <v>693</v>
      </c>
      <c r="E961" s="19">
        <v>15</v>
      </c>
      <c r="F961" s="19" t="s">
        <v>708</v>
      </c>
      <c r="G961" s="19" t="s">
        <v>35</v>
      </c>
      <c r="H961" s="19" t="s">
        <v>36</v>
      </c>
      <c r="I961" s="19" t="s">
        <v>37</v>
      </c>
      <c r="J961" s="52">
        <v>16</v>
      </c>
      <c r="K961" s="19" t="s">
        <v>707</v>
      </c>
      <c r="L961" s="192"/>
      <c r="M961" s="19">
        <v>1</v>
      </c>
      <c r="N961" s="37" t="s">
        <v>710</v>
      </c>
      <c r="O961" s="37" t="s">
        <v>695</v>
      </c>
      <c r="P961" s="19" t="s">
        <v>162</v>
      </c>
      <c r="Q961" s="20">
        <v>380</v>
      </c>
      <c r="R961" s="20">
        <v>1500</v>
      </c>
      <c r="S961" s="20">
        <f t="shared" si="14"/>
        <v>1880</v>
      </c>
      <c r="T961" s="19" t="s">
        <v>41</v>
      </c>
      <c r="U961" s="155" t="s">
        <v>2403</v>
      </c>
      <c r="V961" s="131" t="s">
        <v>184</v>
      </c>
      <c r="W961" s="216" t="s">
        <v>706</v>
      </c>
      <c r="X961" s="215" t="s">
        <v>78</v>
      </c>
    </row>
    <row r="962" spans="1:24" ht="85.5" hidden="1">
      <c r="A962" s="19" t="s">
        <v>158</v>
      </c>
      <c r="B962" s="19" t="s">
        <v>617</v>
      </c>
      <c r="C962" s="19" t="s">
        <v>618</v>
      </c>
      <c r="D962" s="19" t="s">
        <v>258</v>
      </c>
      <c r="E962" s="19">
        <v>15</v>
      </c>
      <c r="F962" s="19" t="s">
        <v>528</v>
      </c>
      <c r="G962" s="19" t="s">
        <v>45</v>
      </c>
      <c r="H962" s="19" t="s">
        <v>36</v>
      </c>
      <c r="I962" s="19" t="s">
        <v>37</v>
      </c>
      <c r="J962" s="52">
        <v>40</v>
      </c>
      <c r="K962" s="19" t="s">
        <v>619</v>
      </c>
      <c r="L962" s="192"/>
      <c r="M962" s="19">
        <v>1</v>
      </c>
      <c r="N962" s="37">
        <v>1493474</v>
      </c>
      <c r="O962" s="37" t="s">
        <v>620</v>
      </c>
      <c r="P962" s="19" t="s">
        <v>247</v>
      </c>
      <c r="Q962" s="20">
        <v>0</v>
      </c>
      <c r="R962" s="20">
        <v>0</v>
      </c>
      <c r="S962" s="20">
        <f t="shared" si="14"/>
        <v>0</v>
      </c>
      <c r="T962" s="19" t="s">
        <v>41</v>
      </c>
      <c r="U962" s="19" t="s">
        <v>2267</v>
      </c>
      <c r="V962" s="221" t="s">
        <v>48</v>
      </c>
      <c r="W962" s="221" t="s">
        <v>163</v>
      </c>
      <c r="X962" s="219" t="s">
        <v>50</v>
      </c>
    </row>
    <row r="963" spans="1:24" ht="85.5" hidden="1">
      <c r="A963" s="19" t="s">
        <v>158</v>
      </c>
      <c r="B963" s="19" t="s">
        <v>617</v>
      </c>
      <c r="C963" s="19" t="s">
        <v>618</v>
      </c>
      <c r="D963" s="19" t="s">
        <v>258</v>
      </c>
      <c r="E963" s="19">
        <v>15</v>
      </c>
      <c r="F963" s="19" t="s">
        <v>528</v>
      </c>
      <c r="G963" s="19" t="s">
        <v>45</v>
      </c>
      <c r="H963" s="19" t="s">
        <v>36</v>
      </c>
      <c r="I963" s="19" t="s">
        <v>37</v>
      </c>
      <c r="J963" s="52">
        <v>40</v>
      </c>
      <c r="K963" s="19" t="s">
        <v>619</v>
      </c>
      <c r="L963" s="192"/>
      <c r="M963" s="19">
        <v>1</v>
      </c>
      <c r="N963" s="37">
        <v>1491471</v>
      </c>
      <c r="O963" s="37" t="s">
        <v>621</v>
      </c>
      <c r="P963" s="19" t="s">
        <v>247</v>
      </c>
      <c r="Q963" s="20">
        <v>0</v>
      </c>
      <c r="R963" s="20">
        <v>0</v>
      </c>
      <c r="S963" s="20">
        <f t="shared" si="14"/>
        <v>0</v>
      </c>
      <c r="T963" s="19" t="s">
        <v>41</v>
      </c>
      <c r="U963" s="19" t="s">
        <v>2267</v>
      </c>
      <c r="V963" s="221" t="s">
        <v>48</v>
      </c>
      <c r="W963" s="221" t="s">
        <v>163</v>
      </c>
      <c r="X963" s="219" t="s">
        <v>50</v>
      </c>
    </row>
    <row r="964" spans="1:24" ht="85.5" hidden="1">
      <c r="A964" s="19" t="s">
        <v>158</v>
      </c>
      <c r="B964" s="19" t="s">
        <v>617</v>
      </c>
      <c r="C964" s="19" t="s">
        <v>618</v>
      </c>
      <c r="D964" s="19" t="s">
        <v>258</v>
      </c>
      <c r="E964" s="19">
        <v>15</v>
      </c>
      <c r="F964" s="19" t="s">
        <v>528</v>
      </c>
      <c r="G964" s="19" t="s">
        <v>45</v>
      </c>
      <c r="H964" s="19" t="s">
        <v>36</v>
      </c>
      <c r="I964" s="19" t="s">
        <v>37</v>
      </c>
      <c r="J964" s="52">
        <v>40</v>
      </c>
      <c r="K964" s="19" t="s">
        <v>619</v>
      </c>
      <c r="L964" s="192"/>
      <c r="M964" s="19">
        <v>1</v>
      </c>
      <c r="N964" s="37">
        <v>1492164</v>
      </c>
      <c r="O964" s="37" t="s">
        <v>622</v>
      </c>
      <c r="P964" s="19" t="s">
        <v>247</v>
      </c>
      <c r="Q964" s="20">
        <v>0</v>
      </c>
      <c r="R964" s="20">
        <v>0</v>
      </c>
      <c r="S964" s="20">
        <f t="shared" si="14"/>
        <v>0</v>
      </c>
      <c r="T964" s="19" t="s">
        <v>41</v>
      </c>
      <c r="U964" s="19" t="s">
        <v>2267</v>
      </c>
      <c r="V964" s="221" t="s">
        <v>48</v>
      </c>
      <c r="W964" s="221" t="s">
        <v>163</v>
      </c>
      <c r="X964" s="219" t="s">
        <v>50</v>
      </c>
    </row>
    <row r="965" spans="1:24" ht="85.5" hidden="1">
      <c r="A965" s="19" t="s">
        <v>158</v>
      </c>
      <c r="B965" s="19" t="s">
        <v>617</v>
      </c>
      <c r="C965" s="19" t="s">
        <v>618</v>
      </c>
      <c r="D965" s="19" t="s">
        <v>258</v>
      </c>
      <c r="E965" s="19">
        <v>15</v>
      </c>
      <c r="F965" s="19" t="s">
        <v>528</v>
      </c>
      <c r="G965" s="19" t="s">
        <v>45</v>
      </c>
      <c r="H965" s="19" t="s">
        <v>36</v>
      </c>
      <c r="I965" s="19" t="s">
        <v>37</v>
      </c>
      <c r="J965" s="52">
        <v>40</v>
      </c>
      <c r="K965" s="19" t="s">
        <v>619</v>
      </c>
      <c r="L965" s="192"/>
      <c r="M965" s="19">
        <v>1</v>
      </c>
      <c r="N965" s="37">
        <v>1123136</v>
      </c>
      <c r="O965" s="37" t="s">
        <v>623</v>
      </c>
      <c r="P965" s="19" t="s">
        <v>247</v>
      </c>
      <c r="Q965" s="20">
        <v>0</v>
      </c>
      <c r="R965" s="20">
        <v>0</v>
      </c>
      <c r="S965" s="20">
        <f t="shared" si="14"/>
        <v>0</v>
      </c>
      <c r="T965" s="19" t="s">
        <v>41</v>
      </c>
      <c r="U965" s="19" t="s">
        <v>2267</v>
      </c>
      <c r="V965" s="221" t="s">
        <v>48</v>
      </c>
      <c r="W965" s="221" t="s">
        <v>163</v>
      </c>
      <c r="X965" s="219" t="s">
        <v>50</v>
      </c>
    </row>
    <row r="966" spans="1:24" ht="150" hidden="1">
      <c r="A966" s="19" t="s">
        <v>158</v>
      </c>
      <c r="B966" s="19" t="s">
        <v>617</v>
      </c>
      <c r="C966" s="19" t="s">
        <v>649</v>
      </c>
      <c r="D966" s="19" t="s">
        <v>650</v>
      </c>
      <c r="E966" s="19">
        <v>15</v>
      </c>
      <c r="F966" s="19" t="s">
        <v>651</v>
      </c>
      <c r="G966" s="19" t="s">
        <v>45</v>
      </c>
      <c r="H966" s="19" t="s">
        <v>36</v>
      </c>
      <c r="I966" s="19" t="s">
        <v>37</v>
      </c>
      <c r="J966" s="52">
        <v>16</v>
      </c>
      <c r="K966" s="19" t="s">
        <v>652</v>
      </c>
      <c r="L966" s="192"/>
      <c r="M966" s="19">
        <v>3</v>
      </c>
      <c r="N966" s="37"/>
      <c r="O966" s="37"/>
      <c r="P966" s="19" t="s">
        <v>247</v>
      </c>
      <c r="Q966" s="20">
        <v>0</v>
      </c>
      <c r="R966" s="20">
        <v>1000</v>
      </c>
      <c r="S966" s="20">
        <f t="shared" si="14"/>
        <v>3000</v>
      </c>
      <c r="T966" s="19" t="s">
        <v>41</v>
      </c>
      <c r="U966" s="155" t="s">
        <v>2404</v>
      </c>
      <c r="V966" s="131" t="s">
        <v>184</v>
      </c>
      <c r="W966" s="216" t="s">
        <v>547</v>
      </c>
      <c r="X966" s="219" t="s">
        <v>78</v>
      </c>
    </row>
    <row r="967" spans="1:24" ht="384.75" hidden="1">
      <c r="A967" s="19" t="s">
        <v>158</v>
      </c>
      <c r="B967" s="19" t="s">
        <v>617</v>
      </c>
      <c r="C967" s="19" t="s">
        <v>617</v>
      </c>
      <c r="D967" s="19" t="s">
        <v>653</v>
      </c>
      <c r="E967" s="19">
        <v>15</v>
      </c>
      <c r="F967" s="19" t="s">
        <v>792</v>
      </c>
      <c r="G967" s="19" t="s">
        <v>45</v>
      </c>
      <c r="H967" s="19" t="s">
        <v>36</v>
      </c>
      <c r="I967" s="19" t="s">
        <v>37</v>
      </c>
      <c r="J967" s="52">
        <v>24</v>
      </c>
      <c r="K967" s="19" t="s">
        <v>288</v>
      </c>
      <c r="L967" s="192"/>
      <c r="M967" s="19">
        <v>20</v>
      </c>
      <c r="N967" s="37"/>
      <c r="O967" s="37"/>
      <c r="P967" s="19" t="s">
        <v>162</v>
      </c>
      <c r="Q967" s="20">
        <v>0</v>
      </c>
      <c r="R967" s="20">
        <v>1750</v>
      </c>
      <c r="S967" s="20">
        <f t="shared" si="14"/>
        <v>35000</v>
      </c>
      <c r="T967" s="19" t="s">
        <v>41</v>
      </c>
      <c r="U967" s="156" t="s">
        <v>2405</v>
      </c>
      <c r="V967" s="131" t="s">
        <v>48</v>
      </c>
      <c r="W967" s="216" t="s">
        <v>188</v>
      </c>
      <c r="X967" s="219" t="s">
        <v>78</v>
      </c>
    </row>
    <row r="968" spans="1:24" ht="185.25" hidden="1">
      <c r="A968" s="19" t="s">
        <v>158</v>
      </c>
      <c r="B968" s="19" t="s">
        <v>617</v>
      </c>
      <c r="C968" s="19" t="s">
        <v>688</v>
      </c>
      <c r="D968" s="19" t="s">
        <v>673</v>
      </c>
      <c r="E968" s="19">
        <v>15</v>
      </c>
      <c r="F968" s="19" t="s">
        <v>689</v>
      </c>
      <c r="G968" s="19" t="s">
        <v>35</v>
      </c>
      <c r="H968" s="19" t="s">
        <v>314</v>
      </c>
      <c r="I968" s="19" t="s">
        <v>37</v>
      </c>
      <c r="J968" s="52">
        <v>20</v>
      </c>
      <c r="K968" s="19" t="s">
        <v>305</v>
      </c>
      <c r="L968" s="192"/>
      <c r="M968" s="19">
        <v>1</v>
      </c>
      <c r="N968" s="37">
        <v>1491234</v>
      </c>
      <c r="O968" s="37" t="s">
        <v>690</v>
      </c>
      <c r="P968" s="19" t="s">
        <v>162</v>
      </c>
      <c r="Q968" s="20">
        <v>0</v>
      </c>
      <c r="R968" s="20">
        <v>13200</v>
      </c>
      <c r="S968" s="20">
        <f t="shared" si="14"/>
        <v>13200</v>
      </c>
      <c r="T968" s="19" t="s">
        <v>41</v>
      </c>
      <c r="U968" s="155" t="s">
        <v>2406</v>
      </c>
      <c r="V968" s="131" t="s">
        <v>184</v>
      </c>
      <c r="W968" s="216" t="s">
        <v>626</v>
      </c>
      <c r="X968" s="217"/>
    </row>
    <row r="969" spans="1:24" ht="384.75" hidden="1">
      <c r="A969" s="19" t="s">
        <v>158</v>
      </c>
      <c r="B969" s="19" t="s">
        <v>617</v>
      </c>
      <c r="C969" s="19" t="s">
        <v>751</v>
      </c>
      <c r="D969" s="19" t="s">
        <v>653</v>
      </c>
      <c r="E969" s="19">
        <v>15</v>
      </c>
      <c r="F969" s="19" t="s">
        <v>752</v>
      </c>
      <c r="G969" s="19" t="s">
        <v>45</v>
      </c>
      <c r="H969" s="19" t="s">
        <v>36</v>
      </c>
      <c r="I969" s="19" t="s">
        <v>37</v>
      </c>
      <c r="J969" s="52">
        <v>40</v>
      </c>
      <c r="K969" s="19" t="s">
        <v>652</v>
      </c>
      <c r="L969" s="192"/>
      <c r="M969" s="19">
        <v>10</v>
      </c>
      <c r="N969" s="37"/>
      <c r="O969" s="37"/>
      <c r="P969" s="19" t="s">
        <v>162</v>
      </c>
      <c r="Q969" s="20">
        <v>2600</v>
      </c>
      <c r="R969" s="20">
        <v>2250</v>
      </c>
      <c r="S969" s="20">
        <f t="shared" si="14"/>
        <v>48500</v>
      </c>
      <c r="T969" s="19" t="s">
        <v>41</v>
      </c>
      <c r="U969" s="155" t="s">
        <v>2407</v>
      </c>
      <c r="V969" s="131" t="s">
        <v>184</v>
      </c>
      <c r="W969" s="216" t="s">
        <v>185</v>
      </c>
      <c r="X969" s="219" t="s">
        <v>78</v>
      </c>
    </row>
    <row r="970" spans="1:24" ht="384.75" hidden="1">
      <c r="A970" s="19" t="s">
        <v>158</v>
      </c>
      <c r="B970" s="19" t="s">
        <v>617</v>
      </c>
      <c r="C970" s="19" t="s">
        <v>617</v>
      </c>
      <c r="D970" s="19" t="s">
        <v>653</v>
      </c>
      <c r="E970" s="19">
        <v>15</v>
      </c>
      <c r="F970" s="19" t="s">
        <v>793</v>
      </c>
      <c r="G970" s="19" t="s">
        <v>45</v>
      </c>
      <c r="H970" s="19" t="s">
        <v>36</v>
      </c>
      <c r="I970" s="19" t="s">
        <v>46</v>
      </c>
      <c r="J970" s="52">
        <v>4</v>
      </c>
      <c r="K970" s="19" t="s">
        <v>293</v>
      </c>
      <c r="L970" s="192"/>
      <c r="M970" s="19">
        <v>40</v>
      </c>
      <c r="N970" s="37"/>
      <c r="O970" s="37"/>
      <c r="P970" s="19" t="s">
        <v>162</v>
      </c>
      <c r="Q970" s="20">
        <v>0</v>
      </c>
      <c r="R970" s="20">
        <v>0</v>
      </c>
      <c r="S970" s="20">
        <f t="shared" si="14"/>
        <v>0</v>
      </c>
      <c r="T970" s="19" t="s">
        <v>41</v>
      </c>
      <c r="U970" s="155" t="s">
        <v>2408</v>
      </c>
      <c r="V970" s="131" t="s">
        <v>184</v>
      </c>
      <c r="W970" s="216" t="s">
        <v>185</v>
      </c>
      <c r="X970" s="219" t="s">
        <v>78</v>
      </c>
    </row>
    <row r="971" spans="1:24" ht="85.5" hidden="1">
      <c r="A971" s="19" t="s">
        <v>158</v>
      </c>
      <c r="B971" s="19" t="s">
        <v>617</v>
      </c>
      <c r="C971" s="19" t="s">
        <v>618</v>
      </c>
      <c r="D971" s="19" t="s">
        <v>624</v>
      </c>
      <c r="E971" s="19">
        <v>15</v>
      </c>
      <c r="F971" s="19" t="s">
        <v>625</v>
      </c>
      <c r="G971" s="19" t="s">
        <v>35</v>
      </c>
      <c r="H971" s="19" t="s">
        <v>36</v>
      </c>
      <c r="I971" s="19" t="s">
        <v>37</v>
      </c>
      <c r="J971" s="52">
        <v>40</v>
      </c>
      <c r="K971" s="19" t="s">
        <v>406</v>
      </c>
      <c r="L971" s="192"/>
      <c r="M971" s="19">
        <v>5</v>
      </c>
      <c r="N971" s="37"/>
      <c r="O971" s="37"/>
      <c r="P971" s="19" t="s">
        <v>162</v>
      </c>
      <c r="Q971" s="20">
        <v>2900</v>
      </c>
      <c r="R971" s="20">
        <v>0</v>
      </c>
      <c r="S971" s="20">
        <f t="shared" si="14"/>
        <v>14500</v>
      </c>
      <c r="T971" s="19" t="s">
        <v>41</v>
      </c>
      <c r="U971" s="155" t="s">
        <v>2409</v>
      </c>
      <c r="V971" s="131" t="s">
        <v>184</v>
      </c>
      <c r="W971" s="221" t="s">
        <v>626</v>
      </c>
      <c r="X971" s="217"/>
    </row>
    <row r="972" spans="1:24" ht="199.5" hidden="1">
      <c r="A972" s="19" t="s">
        <v>158</v>
      </c>
      <c r="B972" s="19" t="s">
        <v>617</v>
      </c>
      <c r="C972" s="19" t="s">
        <v>692</v>
      </c>
      <c r="D972" s="19" t="s">
        <v>693</v>
      </c>
      <c r="E972" s="19">
        <v>15</v>
      </c>
      <c r="F972" s="19" t="s">
        <v>711</v>
      </c>
      <c r="G972" s="19" t="s">
        <v>35</v>
      </c>
      <c r="H972" s="19" t="s">
        <v>36</v>
      </c>
      <c r="I972" s="19" t="s">
        <v>46</v>
      </c>
      <c r="J972" s="52">
        <v>5</v>
      </c>
      <c r="K972" s="19" t="s">
        <v>712</v>
      </c>
      <c r="L972" s="192"/>
      <c r="M972" s="19">
        <v>1</v>
      </c>
      <c r="N972" s="37">
        <v>1405631</v>
      </c>
      <c r="O972" s="37" t="s">
        <v>705</v>
      </c>
      <c r="P972" s="19" t="s">
        <v>162</v>
      </c>
      <c r="Q972" s="20">
        <v>1060</v>
      </c>
      <c r="R972" s="20">
        <v>0</v>
      </c>
      <c r="S972" s="20">
        <f t="shared" si="14"/>
        <v>1060</v>
      </c>
      <c r="T972" s="19" t="s">
        <v>41</v>
      </c>
      <c r="U972" s="155" t="s">
        <v>2410</v>
      </c>
      <c r="V972" s="131" t="s">
        <v>184</v>
      </c>
      <c r="W972" s="216" t="s">
        <v>626</v>
      </c>
      <c r="X972" s="217"/>
    </row>
    <row r="973" spans="1:24" ht="105" hidden="1">
      <c r="A973" s="19" t="s">
        <v>158</v>
      </c>
      <c r="B973" s="19" t="s">
        <v>617</v>
      </c>
      <c r="C973" s="19" t="s">
        <v>617</v>
      </c>
      <c r="D973" s="19" t="s">
        <v>659</v>
      </c>
      <c r="E973" s="19">
        <v>15</v>
      </c>
      <c r="F973" s="19" t="s">
        <v>794</v>
      </c>
      <c r="G973" s="19" t="s">
        <v>35</v>
      </c>
      <c r="H973" s="19" t="s">
        <v>314</v>
      </c>
      <c r="I973" s="19" t="s">
        <v>37</v>
      </c>
      <c r="J973" s="52">
        <v>40</v>
      </c>
      <c r="K973" s="19" t="s">
        <v>795</v>
      </c>
      <c r="L973" s="192"/>
      <c r="M973" s="19">
        <v>5</v>
      </c>
      <c r="N973" s="153"/>
      <c r="O973" s="153"/>
      <c r="P973" s="19" t="s">
        <v>162</v>
      </c>
      <c r="Q973" s="20">
        <v>0</v>
      </c>
      <c r="R973" s="20">
        <v>6000</v>
      </c>
      <c r="S973" s="20">
        <f t="shared" si="14"/>
        <v>30000</v>
      </c>
      <c r="T973" s="19" t="s">
        <v>41</v>
      </c>
      <c r="U973" s="155" t="s">
        <v>2411</v>
      </c>
      <c r="V973" s="131" t="s">
        <v>184</v>
      </c>
      <c r="W973" s="216" t="s">
        <v>626</v>
      </c>
      <c r="X973" s="219"/>
    </row>
    <row r="974" spans="1:24" ht="384.75" hidden="1">
      <c r="A974" s="19" t="s">
        <v>158</v>
      </c>
      <c r="B974" s="19" t="s">
        <v>617</v>
      </c>
      <c r="C974" s="19" t="s">
        <v>617</v>
      </c>
      <c r="D974" s="19" t="s">
        <v>653</v>
      </c>
      <c r="E974" s="19">
        <v>15</v>
      </c>
      <c r="F974" s="19" t="s">
        <v>796</v>
      </c>
      <c r="G974" s="19" t="s">
        <v>45</v>
      </c>
      <c r="H974" s="19" t="s">
        <v>36</v>
      </c>
      <c r="I974" s="19" t="s">
        <v>37</v>
      </c>
      <c r="J974" s="52">
        <v>40</v>
      </c>
      <c r="K974" s="19" t="s">
        <v>797</v>
      </c>
      <c r="L974" s="192"/>
      <c r="M974" s="19">
        <v>40</v>
      </c>
      <c r="N974" s="153"/>
      <c r="O974" s="153"/>
      <c r="P974" s="19" t="s">
        <v>162</v>
      </c>
      <c r="Q974" s="20">
        <v>0</v>
      </c>
      <c r="R974" s="20">
        <v>3000</v>
      </c>
      <c r="S974" s="20">
        <f t="shared" si="14"/>
        <v>120000</v>
      </c>
      <c r="T974" s="19" t="s">
        <v>41</v>
      </c>
      <c r="U974" s="19" t="s">
        <v>2412</v>
      </c>
      <c r="V974" s="131" t="s">
        <v>184</v>
      </c>
      <c r="W974" s="216" t="s">
        <v>185</v>
      </c>
      <c r="X974" s="219" t="s">
        <v>78</v>
      </c>
    </row>
    <row r="975" spans="1:24" ht="384.75" hidden="1">
      <c r="A975" s="19" t="s">
        <v>158</v>
      </c>
      <c r="B975" s="19" t="s">
        <v>617</v>
      </c>
      <c r="C975" s="19" t="s">
        <v>649</v>
      </c>
      <c r="D975" s="19" t="s">
        <v>653</v>
      </c>
      <c r="E975" s="19">
        <v>15</v>
      </c>
      <c r="F975" s="19" t="s">
        <v>654</v>
      </c>
      <c r="G975" s="19" t="s">
        <v>45</v>
      </c>
      <c r="H975" s="19" t="s">
        <v>36</v>
      </c>
      <c r="I975" s="19" t="s">
        <v>37</v>
      </c>
      <c r="J975" s="52">
        <v>8</v>
      </c>
      <c r="K975" s="19" t="s">
        <v>655</v>
      </c>
      <c r="L975" s="192"/>
      <c r="M975" s="19">
        <v>10</v>
      </c>
      <c r="N975" s="153"/>
      <c r="O975" s="153"/>
      <c r="P975" s="19" t="s">
        <v>162</v>
      </c>
      <c r="Q975" s="20">
        <v>0</v>
      </c>
      <c r="R975" s="20">
        <v>0</v>
      </c>
      <c r="S975" s="20">
        <f t="shared" si="14"/>
        <v>0</v>
      </c>
      <c r="T975" s="19" t="s">
        <v>41</v>
      </c>
      <c r="U975" s="19" t="s">
        <v>2413</v>
      </c>
      <c r="V975" s="131" t="s">
        <v>184</v>
      </c>
      <c r="W975" s="216" t="s">
        <v>185</v>
      </c>
      <c r="X975" s="219" t="s">
        <v>78</v>
      </c>
    </row>
    <row r="976" spans="1:24" ht="85.5" hidden="1">
      <c r="A976" s="19" t="s">
        <v>158</v>
      </c>
      <c r="B976" s="19" t="s">
        <v>617</v>
      </c>
      <c r="C976" s="19" t="s">
        <v>618</v>
      </c>
      <c r="D976" s="19" t="s">
        <v>258</v>
      </c>
      <c r="E976" s="19">
        <v>15</v>
      </c>
      <c r="F976" s="19" t="s">
        <v>627</v>
      </c>
      <c r="G976" s="19" t="s">
        <v>45</v>
      </c>
      <c r="H976" s="19" t="s">
        <v>36</v>
      </c>
      <c r="I976" s="19" t="s">
        <v>37</v>
      </c>
      <c r="J976" s="52">
        <v>40</v>
      </c>
      <c r="K976" s="19" t="s">
        <v>619</v>
      </c>
      <c r="L976" s="192"/>
      <c r="M976" s="19">
        <v>1</v>
      </c>
      <c r="N976" s="37">
        <v>1123136</v>
      </c>
      <c r="O976" s="37" t="s">
        <v>623</v>
      </c>
      <c r="P976" s="19" t="s">
        <v>247</v>
      </c>
      <c r="Q976" s="20">
        <v>0</v>
      </c>
      <c r="R976" s="20">
        <v>0</v>
      </c>
      <c r="S976" s="20">
        <f t="shared" si="14"/>
        <v>0</v>
      </c>
      <c r="T976" s="19" t="s">
        <v>41</v>
      </c>
      <c r="U976" s="19" t="s">
        <v>2414</v>
      </c>
      <c r="V976" s="131" t="s">
        <v>48</v>
      </c>
      <c r="W976" s="216" t="s">
        <v>49</v>
      </c>
      <c r="X976" s="219" t="s">
        <v>50</v>
      </c>
    </row>
    <row r="977" spans="1:24" ht="85.5" hidden="1">
      <c r="A977" s="19" t="s">
        <v>158</v>
      </c>
      <c r="B977" s="19" t="s">
        <v>617</v>
      </c>
      <c r="C977" s="19" t="s">
        <v>618</v>
      </c>
      <c r="D977" s="19" t="s">
        <v>258</v>
      </c>
      <c r="E977" s="19">
        <v>15</v>
      </c>
      <c r="F977" s="19" t="s">
        <v>628</v>
      </c>
      <c r="G977" s="19" t="s">
        <v>45</v>
      </c>
      <c r="H977" s="19" t="s">
        <v>36</v>
      </c>
      <c r="I977" s="19" t="s">
        <v>37</v>
      </c>
      <c r="J977" s="52">
        <v>40</v>
      </c>
      <c r="K977" s="19" t="s">
        <v>619</v>
      </c>
      <c r="L977" s="192"/>
      <c r="M977" s="19">
        <v>1</v>
      </c>
      <c r="N977" s="37">
        <v>1493474</v>
      </c>
      <c r="O977" s="37" t="s">
        <v>620</v>
      </c>
      <c r="P977" s="19" t="s">
        <v>247</v>
      </c>
      <c r="Q977" s="20">
        <v>0</v>
      </c>
      <c r="R977" s="20">
        <v>0</v>
      </c>
      <c r="S977" s="20">
        <f t="shared" ref="S977:S1040" si="15">(R977+Q977)*M977</f>
        <v>0</v>
      </c>
      <c r="T977" s="19" t="s">
        <v>41</v>
      </c>
      <c r="U977" s="19" t="s">
        <v>2267</v>
      </c>
      <c r="V977" s="131" t="s">
        <v>48</v>
      </c>
      <c r="W977" s="216" t="s">
        <v>49</v>
      </c>
      <c r="X977" s="219" t="s">
        <v>50</v>
      </c>
    </row>
    <row r="978" spans="1:24" ht="85.5" hidden="1">
      <c r="A978" s="19" t="s">
        <v>158</v>
      </c>
      <c r="B978" s="19" t="s">
        <v>617</v>
      </c>
      <c r="C978" s="19" t="s">
        <v>618</v>
      </c>
      <c r="D978" s="19" t="s">
        <v>258</v>
      </c>
      <c r="E978" s="19">
        <v>15</v>
      </c>
      <c r="F978" s="19" t="s">
        <v>628</v>
      </c>
      <c r="G978" s="19" t="s">
        <v>45</v>
      </c>
      <c r="H978" s="19" t="s">
        <v>36</v>
      </c>
      <c r="I978" s="19" t="s">
        <v>37</v>
      </c>
      <c r="J978" s="52">
        <v>40</v>
      </c>
      <c r="K978" s="19" t="s">
        <v>619</v>
      </c>
      <c r="L978" s="192"/>
      <c r="M978" s="19">
        <v>1</v>
      </c>
      <c r="N978" s="37">
        <v>1492164</v>
      </c>
      <c r="O978" s="37" t="s">
        <v>622</v>
      </c>
      <c r="P978" s="19" t="s">
        <v>247</v>
      </c>
      <c r="Q978" s="20">
        <v>0</v>
      </c>
      <c r="R978" s="20">
        <v>0</v>
      </c>
      <c r="S978" s="20">
        <f t="shared" si="15"/>
        <v>0</v>
      </c>
      <c r="T978" s="19" t="s">
        <v>41</v>
      </c>
      <c r="U978" s="19" t="s">
        <v>2267</v>
      </c>
      <c r="V978" s="131" t="s">
        <v>48</v>
      </c>
      <c r="W978" s="216" t="s">
        <v>49</v>
      </c>
      <c r="X978" s="219" t="s">
        <v>50</v>
      </c>
    </row>
    <row r="979" spans="1:24" ht="85.5" hidden="1">
      <c r="A979" s="19" t="s">
        <v>158</v>
      </c>
      <c r="B979" s="19" t="s">
        <v>617</v>
      </c>
      <c r="C979" s="19" t="s">
        <v>729</v>
      </c>
      <c r="D979" s="19" t="s">
        <v>249</v>
      </c>
      <c r="E979" s="19">
        <v>20</v>
      </c>
      <c r="F979" s="19" t="s">
        <v>730</v>
      </c>
      <c r="G979" s="19" t="s">
        <v>45</v>
      </c>
      <c r="H979" s="19" t="s">
        <v>36</v>
      </c>
      <c r="I979" s="19" t="s">
        <v>37</v>
      </c>
      <c r="J979" s="52">
        <v>40</v>
      </c>
      <c r="K979" s="19" t="s">
        <v>619</v>
      </c>
      <c r="L979" s="192"/>
      <c r="M979" s="19">
        <v>1</v>
      </c>
      <c r="N979" s="37">
        <v>1517709</v>
      </c>
      <c r="O979" s="37" t="s">
        <v>731</v>
      </c>
      <c r="P979" s="19" t="s">
        <v>162</v>
      </c>
      <c r="Q979" s="20">
        <v>0</v>
      </c>
      <c r="R979" s="20">
        <v>0</v>
      </c>
      <c r="S979" s="20">
        <f t="shared" si="15"/>
        <v>0</v>
      </c>
      <c r="T979" s="19" t="s">
        <v>41</v>
      </c>
      <c r="U979" s="19" t="s">
        <v>2267</v>
      </c>
      <c r="V979" s="131" t="s">
        <v>201</v>
      </c>
      <c r="W979" s="131" t="s">
        <v>202</v>
      </c>
      <c r="X979" s="219" t="s">
        <v>50</v>
      </c>
    </row>
    <row r="980" spans="1:24" ht="85.5" hidden="1">
      <c r="A980" s="19" t="s">
        <v>158</v>
      </c>
      <c r="B980" s="19" t="s">
        <v>617</v>
      </c>
      <c r="C980" s="19" t="s">
        <v>729</v>
      </c>
      <c r="D980" s="19" t="s">
        <v>249</v>
      </c>
      <c r="E980" s="19">
        <v>20</v>
      </c>
      <c r="F980" s="19" t="s">
        <v>730</v>
      </c>
      <c r="G980" s="19" t="s">
        <v>45</v>
      </c>
      <c r="H980" s="19" t="s">
        <v>36</v>
      </c>
      <c r="I980" s="19" t="s">
        <v>37</v>
      </c>
      <c r="J980" s="52">
        <v>40</v>
      </c>
      <c r="K980" s="19" t="s">
        <v>619</v>
      </c>
      <c r="L980" s="192"/>
      <c r="M980" s="19">
        <v>1</v>
      </c>
      <c r="N980" s="37">
        <v>1492817</v>
      </c>
      <c r="O980" s="37" t="s">
        <v>732</v>
      </c>
      <c r="P980" s="19" t="s">
        <v>162</v>
      </c>
      <c r="Q980" s="20">
        <v>0</v>
      </c>
      <c r="R980" s="20">
        <v>0</v>
      </c>
      <c r="S980" s="20">
        <f t="shared" si="15"/>
        <v>0</v>
      </c>
      <c r="T980" s="19" t="s">
        <v>41</v>
      </c>
      <c r="U980" s="19" t="s">
        <v>2267</v>
      </c>
      <c r="V980" s="131" t="s">
        <v>201</v>
      </c>
      <c r="W980" s="131" t="s">
        <v>202</v>
      </c>
      <c r="X980" s="219" t="s">
        <v>50</v>
      </c>
    </row>
    <row r="981" spans="1:24" ht="85.5" hidden="1">
      <c r="A981" s="19" t="s">
        <v>158</v>
      </c>
      <c r="B981" s="19" t="s">
        <v>617</v>
      </c>
      <c r="C981" s="19" t="s">
        <v>729</v>
      </c>
      <c r="D981" s="19" t="s">
        <v>249</v>
      </c>
      <c r="E981" s="19">
        <v>20</v>
      </c>
      <c r="F981" s="19" t="s">
        <v>730</v>
      </c>
      <c r="G981" s="19" t="s">
        <v>45</v>
      </c>
      <c r="H981" s="19" t="s">
        <v>36</v>
      </c>
      <c r="I981" s="19" t="s">
        <v>37</v>
      </c>
      <c r="J981" s="52">
        <v>40</v>
      </c>
      <c r="K981" s="19" t="s">
        <v>619</v>
      </c>
      <c r="L981" s="192"/>
      <c r="M981" s="19">
        <v>1</v>
      </c>
      <c r="N981" s="37">
        <v>1492817</v>
      </c>
      <c r="O981" s="37" t="s">
        <v>733</v>
      </c>
      <c r="P981" s="19" t="s">
        <v>162</v>
      </c>
      <c r="Q981" s="20">
        <v>0</v>
      </c>
      <c r="R981" s="20">
        <v>0</v>
      </c>
      <c r="S981" s="20">
        <f t="shared" si="15"/>
        <v>0</v>
      </c>
      <c r="T981" s="19" t="s">
        <v>41</v>
      </c>
      <c r="U981" s="19" t="s">
        <v>2267</v>
      </c>
      <c r="V981" s="131" t="s">
        <v>201</v>
      </c>
      <c r="W981" s="131" t="s">
        <v>202</v>
      </c>
      <c r="X981" s="219" t="s">
        <v>50</v>
      </c>
    </row>
    <row r="982" spans="1:24" ht="85.5" hidden="1">
      <c r="A982" s="19" t="s">
        <v>158</v>
      </c>
      <c r="B982" s="19" t="s">
        <v>617</v>
      </c>
      <c r="C982" s="19" t="s">
        <v>729</v>
      </c>
      <c r="D982" s="19" t="s">
        <v>249</v>
      </c>
      <c r="E982" s="19">
        <v>20</v>
      </c>
      <c r="F982" s="19" t="s">
        <v>730</v>
      </c>
      <c r="G982" s="19" t="s">
        <v>45</v>
      </c>
      <c r="H982" s="19" t="s">
        <v>36</v>
      </c>
      <c r="I982" s="19" t="s">
        <v>37</v>
      </c>
      <c r="J982" s="52">
        <v>40</v>
      </c>
      <c r="K982" s="19" t="s">
        <v>619</v>
      </c>
      <c r="L982" s="192"/>
      <c r="M982" s="19">
        <v>1</v>
      </c>
      <c r="N982" s="37">
        <v>1450120</v>
      </c>
      <c r="O982" s="37" t="s">
        <v>734</v>
      </c>
      <c r="P982" s="19" t="s">
        <v>162</v>
      </c>
      <c r="Q982" s="20">
        <v>0</v>
      </c>
      <c r="R982" s="20">
        <v>0</v>
      </c>
      <c r="S982" s="20">
        <f t="shared" si="15"/>
        <v>0</v>
      </c>
      <c r="T982" s="19" t="s">
        <v>41</v>
      </c>
      <c r="U982" s="19" t="s">
        <v>2267</v>
      </c>
      <c r="V982" s="131" t="s">
        <v>201</v>
      </c>
      <c r="W982" s="131" t="s">
        <v>202</v>
      </c>
      <c r="X982" s="219" t="s">
        <v>50</v>
      </c>
    </row>
    <row r="983" spans="1:24" ht="85.5" hidden="1">
      <c r="A983" s="19" t="s">
        <v>158</v>
      </c>
      <c r="B983" s="19" t="s">
        <v>617</v>
      </c>
      <c r="C983" s="19" t="s">
        <v>729</v>
      </c>
      <c r="D983" s="19" t="s">
        <v>249</v>
      </c>
      <c r="E983" s="19">
        <v>20</v>
      </c>
      <c r="F983" s="19" t="s">
        <v>730</v>
      </c>
      <c r="G983" s="19" t="s">
        <v>45</v>
      </c>
      <c r="H983" s="19" t="s">
        <v>36</v>
      </c>
      <c r="I983" s="19" t="s">
        <v>37</v>
      </c>
      <c r="J983" s="52">
        <v>40</v>
      </c>
      <c r="K983" s="19" t="s">
        <v>619</v>
      </c>
      <c r="L983" s="192"/>
      <c r="M983" s="19">
        <v>1</v>
      </c>
      <c r="N983" s="37">
        <v>1492215</v>
      </c>
      <c r="O983" s="37" t="s">
        <v>735</v>
      </c>
      <c r="P983" s="19" t="s">
        <v>162</v>
      </c>
      <c r="Q983" s="20">
        <v>0</v>
      </c>
      <c r="R983" s="20">
        <v>0</v>
      </c>
      <c r="S983" s="20">
        <f t="shared" si="15"/>
        <v>0</v>
      </c>
      <c r="T983" s="19" t="s">
        <v>41</v>
      </c>
      <c r="U983" s="19" t="s">
        <v>2267</v>
      </c>
      <c r="V983" s="131" t="s">
        <v>201</v>
      </c>
      <c r="W983" s="131" t="s">
        <v>202</v>
      </c>
      <c r="X983" s="219" t="s">
        <v>50</v>
      </c>
    </row>
    <row r="984" spans="1:24" ht="85.5" hidden="1">
      <c r="A984" s="19" t="s">
        <v>158</v>
      </c>
      <c r="B984" s="19" t="s">
        <v>617</v>
      </c>
      <c r="C984" s="19" t="s">
        <v>729</v>
      </c>
      <c r="D984" s="19" t="s">
        <v>249</v>
      </c>
      <c r="E984" s="19">
        <v>20</v>
      </c>
      <c r="F984" s="19" t="s">
        <v>730</v>
      </c>
      <c r="G984" s="19" t="s">
        <v>45</v>
      </c>
      <c r="H984" s="19" t="s">
        <v>36</v>
      </c>
      <c r="I984" s="19" t="s">
        <v>37</v>
      </c>
      <c r="J984" s="52">
        <v>40</v>
      </c>
      <c r="K984" s="19" t="s">
        <v>619</v>
      </c>
      <c r="L984" s="192"/>
      <c r="M984" s="19">
        <v>1</v>
      </c>
      <c r="N984" s="37">
        <v>1568100</v>
      </c>
      <c r="O984" s="37" t="s">
        <v>736</v>
      </c>
      <c r="P984" s="19" t="s">
        <v>162</v>
      </c>
      <c r="Q984" s="20">
        <v>0</v>
      </c>
      <c r="R984" s="20">
        <v>0</v>
      </c>
      <c r="S984" s="20">
        <f t="shared" si="15"/>
        <v>0</v>
      </c>
      <c r="T984" s="19" t="s">
        <v>41</v>
      </c>
      <c r="U984" s="19" t="s">
        <v>2267</v>
      </c>
      <c r="V984" s="131" t="s">
        <v>201</v>
      </c>
      <c r="W984" s="131" t="s">
        <v>202</v>
      </c>
      <c r="X984" s="219" t="s">
        <v>50</v>
      </c>
    </row>
    <row r="985" spans="1:24" ht="85.5" hidden="1">
      <c r="A985" s="19" t="s">
        <v>158</v>
      </c>
      <c r="B985" s="19" t="s">
        <v>617</v>
      </c>
      <c r="C985" s="19" t="s">
        <v>729</v>
      </c>
      <c r="D985" s="19" t="s">
        <v>249</v>
      </c>
      <c r="E985" s="19">
        <v>20</v>
      </c>
      <c r="F985" s="19" t="s">
        <v>730</v>
      </c>
      <c r="G985" s="19" t="s">
        <v>45</v>
      </c>
      <c r="H985" s="19" t="s">
        <v>36</v>
      </c>
      <c r="I985" s="19" t="s">
        <v>37</v>
      </c>
      <c r="J985" s="52">
        <v>40</v>
      </c>
      <c r="K985" s="19" t="s">
        <v>619</v>
      </c>
      <c r="L985" s="192"/>
      <c r="M985" s="19">
        <v>1</v>
      </c>
      <c r="N985" s="37">
        <v>1491394</v>
      </c>
      <c r="O985" s="37" t="s">
        <v>737</v>
      </c>
      <c r="P985" s="19" t="s">
        <v>162</v>
      </c>
      <c r="Q985" s="20">
        <v>0</v>
      </c>
      <c r="R985" s="20">
        <v>0</v>
      </c>
      <c r="S985" s="20">
        <f t="shared" si="15"/>
        <v>0</v>
      </c>
      <c r="T985" s="19" t="s">
        <v>41</v>
      </c>
      <c r="U985" s="19" t="s">
        <v>2267</v>
      </c>
      <c r="V985" s="131" t="s">
        <v>201</v>
      </c>
      <c r="W985" s="131" t="s">
        <v>202</v>
      </c>
      <c r="X985" s="219" t="s">
        <v>50</v>
      </c>
    </row>
    <row r="986" spans="1:24" ht="85.5" hidden="1">
      <c r="A986" s="19" t="s">
        <v>158</v>
      </c>
      <c r="B986" s="19" t="s">
        <v>617</v>
      </c>
      <c r="C986" s="19" t="s">
        <v>729</v>
      </c>
      <c r="D986" s="19" t="s">
        <v>249</v>
      </c>
      <c r="E986" s="19">
        <v>20</v>
      </c>
      <c r="F986" s="19" t="s">
        <v>730</v>
      </c>
      <c r="G986" s="19" t="s">
        <v>45</v>
      </c>
      <c r="H986" s="19" t="s">
        <v>36</v>
      </c>
      <c r="I986" s="19" t="s">
        <v>37</v>
      </c>
      <c r="J986" s="52">
        <v>40</v>
      </c>
      <c r="K986" s="19" t="s">
        <v>619</v>
      </c>
      <c r="L986" s="192"/>
      <c r="M986" s="19">
        <v>1</v>
      </c>
      <c r="N986" s="37">
        <v>3002418</v>
      </c>
      <c r="O986" s="37" t="s">
        <v>738</v>
      </c>
      <c r="P986" s="19" t="s">
        <v>162</v>
      </c>
      <c r="Q986" s="20">
        <v>0</v>
      </c>
      <c r="R986" s="20">
        <v>0</v>
      </c>
      <c r="S986" s="20">
        <f t="shared" si="15"/>
        <v>0</v>
      </c>
      <c r="T986" s="19" t="s">
        <v>41</v>
      </c>
      <c r="U986" s="19" t="s">
        <v>2267</v>
      </c>
      <c r="V986" s="131" t="s">
        <v>201</v>
      </c>
      <c r="W986" s="131" t="s">
        <v>202</v>
      </c>
      <c r="X986" s="219" t="s">
        <v>50</v>
      </c>
    </row>
    <row r="987" spans="1:24" ht="85.5" hidden="1">
      <c r="A987" s="19" t="s">
        <v>158</v>
      </c>
      <c r="B987" s="19" t="s">
        <v>617</v>
      </c>
      <c r="C987" s="19" t="s">
        <v>729</v>
      </c>
      <c r="D987" s="19" t="s">
        <v>249</v>
      </c>
      <c r="E987" s="19">
        <v>20</v>
      </c>
      <c r="F987" s="19" t="s">
        <v>730</v>
      </c>
      <c r="G987" s="19" t="s">
        <v>45</v>
      </c>
      <c r="H987" s="19" t="s">
        <v>36</v>
      </c>
      <c r="I987" s="19" t="s">
        <v>37</v>
      </c>
      <c r="J987" s="52">
        <v>40</v>
      </c>
      <c r="K987" s="19" t="s">
        <v>619</v>
      </c>
      <c r="L987" s="192"/>
      <c r="M987" s="19">
        <v>1</v>
      </c>
      <c r="N987" s="37">
        <v>1568612</v>
      </c>
      <c r="O987" s="37" t="s">
        <v>739</v>
      </c>
      <c r="P987" s="19" t="s">
        <v>162</v>
      </c>
      <c r="Q987" s="20">
        <v>0</v>
      </c>
      <c r="R987" s="20">
        <v>0</v>
      </c>
      <c r="S987" s="20">
        <f t="shared" si="15"/>
        <v>0</v>
      </c>
      <c r="T987" s="19" t="s">
        <v>41</v>
      </c>
      <c r="U987" s="19" t="s">
        <v>2267</v>
      </c>
      <c r="V987" s="131" t="s">
        <v>201</v>
      </c>
      <c r="W987" s="131" t="s">
        <v>202</v>
      </c>
      <c r="X987" s="219" t="s">
        <v>50</v>
      </c>
    </row>
    <row r="988" spans="1:24" ht="384.75" hidden="1">
      <c r="A988" s="19" t="s">
        <v>158</v>
      </c>
      <c r="B988" s="19" t="s">
        <v>617</v>
      </c>
      <c r="C988" s="19" t="s">
        <v>617</v>
      </c>
      <c r="D988" s="19" t="s">
        <v>653</v>
      </c>
      <c r="E988" s="19">
        <v>15</v>
      </c>
      <c r="F988" s="19" t="s">
        <v>798</v>
      </c>
      <c r="G988" s="19" t="s">
        <v>45</v>
      </c>
      <c r="H988" s="19" t="s">
        <v>36</v>
      </c>
      <c r="I988" s="19" t="s">
        <v>46</v>
      </c>
      <c r="J988" s="52">
        <v>8</v>
      </c>
      <c r="K988" s="19" t="s">
        <v>403</v>
      </c>
      <c r="L988" s="192"/>
      <c r="M988" s="19">
        <v>20</v>
      </c>
      <c r="N988" s="153"/>
      <c r="O988" s="153"/>
      <c r="P988" s="19" t="s">
        <v>162</v>
      </c>
      <c r="Q988" s="20">
        <v>0</v>
      </c>
      <c r="R988" s="20">
        <v>0</v>
      </c>
      <c r="S988" s="20">
        <f t="shared" si="15"/>
        <v>0</v>
      </c>
      <c r="T988" s="19" t="s">
        <v>41</v>
      </c>
      <c r="U988" s="155" t="s">
        <v>2415</v>
      </c>
      <c r="V988" s="216" t="s">
        <v>184</v>
      </c>
      <c r="W988" s="216" t="s">
        <v>799</v>
      </c>
      <c r="X988" s="219" t="s">
        <v>78</v>
      </c>
    </row>
    <row r="989" spans="1:24" ht="199.5" hidden="1">
      <c r="A989" s="19" t="s">
        <v>158</v>
      </c>
      <c r="B989" s="19" t="s">
        <v>617</v>
      </c>
      <c r="C989" s="19" t="s">
        <v>692</v>
      </c>
      <c r="D989" s="19" t="s">
        <v>693</v>
      </c>
      <c r="E989" s="19">
        <v>15</v>
      </c>
      <c r="F989" s="19" t="s">
        <v>713</v>
      </c>
      <c r="G989" s="19" t="s">
        <v>145</v>
      </c>
      <c r="H989" s="19" t="s">
        <v>544</v>
      </c>
      <c r="I989" s="19" t="s">
        <v>37</v>
      </c>
      <c r="J989" s="52">
        <v>120</v>
      </c>
      <c r="K989" s="19" t="s">
        <v>714</v>
      </c>
      <c r="L989" s="192" t="s">
        <v>632</v>
      </c>
      <c r="M989" s="19">
        <v>1</v>
      </c>
      <c r="N989" s="37" t="s">
        <v>715</v>
      </c>
      <c r="O989" s="37" t="s">
        <v>700</v>
      </c>
      <c r="P989" s="19" t="s">
        <v>162</v>
      </c>
      <c r="Q989" s="20">
        <v>0</v>
      </c>
      <c r="R989" s="20">
        <v>0</v>
      </c>
      <c r="S989" s="20">
        <f t="shared" si="15"/>
        <v>0</v>
      </c>
      <c r="T989" s="19" t="s">
        <v>145</v>
      </c>
      <c r="U989" s="19"/>
      <c r="V989" s="131" t="s">
        <v>184</v>
      </c>
      <c r="W989" s="216" t="s">
        <v>185</v>
      </c>
      <c r="X989" s="217"/>
    </row>
    <row r="990" spans="1:24" ht="384.75" hidden="1">
      <c r="A990" s="19" t="s">
        <v>158</v>
      </c>
      <c r="B990" s="19" t="s">
        <v>617</v>
      </c>
      <c r="C990" s="19" t="s">
        <v>666</v>
      </c>
      <c r="D990" s="19" t="s">
        <v>653</v>
      </c>
      <c r="E990" s="19">
        <v>15</v>
      </c>
      <c r="F990" s="19" t="s">
        <v>667</v>
      </c>
      <c r="G990" s="19" t="s">
        <v>145</v>
      </c>
      <c r="H990" s="19" t="s">
        <v>36</v>
      </c>
      <c r="I990" s="19" t="s">
        <v>46</v>
      </c>
      <c r="J990" s="52">
        <v>128</v>
      </c>
      <c r="K990" s="19" t="s">
        <v>668</v>
      </c>
      <c r="L990" s="192" t="s">
        <v>272</v>
      </c>
      <c r="M990" s="19">
        <v>1</v>
      </c>
      <c r="N990" s="37">
        <v>1491057</v>
      </c>
      <c r="O990" s="37" t="s">
        <v>669</v>
      </c>
      <c r="P990" s="19" t="s">
        <v>162</v>
      </c>
      <c r="Q990" s="20">
        <v>0</v>
      </c>
      <c r="R990" s="20">
        <v>0</v>
      </c>
      <c r="S990" s="20">
        <f t="shared" si="15"/>
        <v>0</v>
      </c>
      <c r="T990" s="19" t="s">
        <v>145</v>
      </c>
      <c r="U990" s="19"/>
      <c r="V990" s="131" t="s">
        <v>184</v>
      </c>
      <c r="W990" s="216" t="s">
        <v>185</v>
      </c>
      <c r="X990" s="217"/>
    </row>
    <row r="991" spans="1:24" ht="256.5" hidden="1">
      <c r="A991" s="19" t="s">
        <v>158</v>
      </c>
      <c r="B991" s="19" t="s">
        <v>617</v>
      </c>
      <c r="C991" s="19" t="s">
        <v>666</v>
      </c>
      <c r="D991" s="19" t="s">
        <v>659</v>
      </c>
      <c r="E991" s="19">
        <v>15</v>
      </c>
      <c r="F991" s="19" t="s">
        <v>670</v>
      </c>
      <c r="G991" s="19" t="s">
        <v>145</v>
      </c>
      <c r="H991" s="19" t="s">
        <v>36</v>
      </c>
      <c r="I991" s="19" t="s">
        <v>46</v>
      </c>
      <c r="J991" s="52">
        <v>396</v>
      </c>
      <c r="K991" s="19" t="s">
        <v>671</v>
      </c>
      <c r="L991" s="192" t="s">
        <v>272</v>
      </c>
      <c r="M991" s="19">
        <v>1</v>
      </c>
      <c r="N991" s="37">
        <v>1491055</v>
      </c>
      <c r="O991" s="37" t="s">
        <v>672</v>
      </c>
      <c r="P991" s="19" t="s">
        <v>162</v>
      </c>
      <c r="Q991" s="20">
        <v>0</v>
      </c>
      <c r="R991" s="20">
        <v>0</v>
      </c>
      <c r="S991" s="20">
        <f t="shared" si="15"/>
        <v>0</v>
      </c>
      <c r="T991" s="19" t="s">
        <v>145</v>
      </c>
      <c r="U991" s="19"/>
      <c r="V991" s="131" t="s">
        <v>184</v>
      </c>
      <c r="W991" s="216" t="s">
        <v>549</v>
      </c>
      <c r="X991" s="217"/>
    </row>
    <row r="992" spans="1:24" ht="99.75" hidden="1">
      <c r="A992" s="19" t="s">
        <v>158</v>
      </c>
      <c r="B992" s="19" t="s">
        <v>617</v>
      </c>
      <c r="C992" s="19" t="s">
        <v>729</v>
      </c>
      <c r="D992" s="19" t="s">
        <v>740</v>
      </c>
      <c r="E992" s="19">
        <v>12</v>
      </c>
      <c r="F992" s="19" t="s">
        <v>741</v>
      </c>
      <c r="G992" s="19" t="s">
        <v>145</v>
      </c>
      <c r="H992" s="19" t="s">
        <v>36</v>
      </c>
      <c r="I992" s="19" t="s">
        <v>46</v>
      </c>
      <c r="J992" s="52">
        <v>140</v>
      </c>
      <c r="K992" s="19" t="s">
        <v>742</v>
      </c>
      <c r="L992" s="192" t="s">
        <v>156</v>
      </c>
      <c r="M992" s="19">
        <v>1</v>
      </c>
      <c r="N992" s="37">
        <v>1450120</v>
      </c>
      <c r="O992" s="37" t="s">
        <v>743</v>
      </c>
      <c r="P992" s="19" t="s">
        <v>162</v>
      </c>
      <c r="Q992" s="20">
        <v>0</v>
      </c>
      <c r="R992" s="20">
        <v>0</v>
      </c>
      <c r="S992" s="20">
        <f t="shared" si="15"/>
        <v>0</v>
      </c>
      <c r="T992" s="19" t="s">
        <v>145</v>
      </c>
      <c r="U992" s="19"/>
      <c r="V992" s="210" t="s">
        <v>148</v>
      </c>
      <c r="W992" s="216" t="s">
        <v>225</v>
      </c>
      <c r="X992" s="217"/>
    </row>
    <row r="993" spans="1:24" ht="156.75" hidden="1">
      <c r="A993" s="19" t="s">
        <v>158</v>
      </c>
      <c r="B993" s="19" t="s">
        <v>617</v>
      </c>
      <c r="C993" s="19" t="s">
        <v>618</v>
      </c>
      <c r="D993" s="19" t="s">
        <v>629</v>
      </c>
      <c r="E993" s="19">
        <v>12</v>
      </c>
      <c r="F993" s="19" t="s">
        <v>630</v>
      </c>
      <c r="G993" s="19" t="s">
        <v>145</v>
      </c>
      <c r="H993" s="19" t="s">
        <v>36</v>
      </c>
      <c r="I993" s="19" t="s">
        <v>46</v>
      </c>
      <c r="J993" s="52">
        <v>180</v>
      </c>
      <c r="K993" s="19" t="s">
        <v>631</v>
      </c>
      <c r="L993" s="192" t="s">
        <v>632</v>
      </c>
      <c r="M993" s="19">
        <v>1</v>
      </c>
      <c r="N993" s="37">
        <v>1493474</v>
      </c>
      <c r="O993" s="37" t="s">
        <v>620</v>
      </c>
      <c r="P993" s="19" t="s">
        <v>162</v>
      </c>
      <c r="Q993" s="20">
        <v>0</v>
      </c>
      <c r="R993" s="20">
        <v>0</v>
      </c>
      <c r="S993" s="20">
        <f t="shared" si="15"/>
        <v>0</v>
      </c>
      <c r="T993" s="19" t="s">
        <v>145</v>
      </c>
      <c r="U993" s="19" t="s">
        <v>2416</v>
      </c>
      <c r="V993" s="210" t="s">
        <v>48</v>
      </c>
      <c r="W993" s="216" t="s">
        <v>274</v>
      </c>
      <c r="X993" s="217"/>
    </row>
    <row r="994" spans="1:24" ht="156.75" hidden="1">
      <c r="A994" s="19" t="s">
        <v>158</v>
      </c>
      <c r="B994" s="19" t="s">
        <v>617</v>
      </c>
      <c r="C994" s="19" t="s">
        <v>692</v>
      </c>
      <c r="D994" s="19" t="s">
        <v>252</v>
      </c>
      <c r="E994" s="19">
        <v>15</v>
      </c>
      <c r="F994" s="19" t="s">
        <v>716</v>
      </c>
      <c r="G994" s="19" t="s">
        <v>145</v>
      </c>
      <c r="H994" s="19" t="s">
        <v>36</v>
      </c>
      <c r="I994" s="19" t="s">
        <v>46</v>
      </c>
      <c r="J994" s="52">
        <v>10</v>
      </c>
      <c r="K994" s="19" t="s">
        <v>717</v>
      </c>
      <c r="L994" s="192" t="s">
        <v>224</v>
      </c>
      <c r="M994" s="19">
        <v>1</v>
      </c>
      <c r="N994" s="37">
        <v>1568927</v>
      </c>
      <c r="O994" s="37" t="s">
        <v>702</v>
      </c>
      <c r="P994" s="19" t="s">
        <v>162</v>
      </c>
      <c r="Q994" s="20">
        <v>0</v>
      </c>
      <c r="R994" s="20">
        <v>0</v>
      </c>
      <c r="S994" s="20">
        <f t="shared" si="15"/>
        <v>0</v>
      </c>
      <c r="T994" s="19" t="s">
        <v>145</v>
      </c>
      <c r="U994" s="19"/>
      <c r="V994" s="216" t="s">
        <v>56</v>
      </c>
      <c r="W994" s="216" t="s">
        <v>57</v>
      </c>
      <c r="X994" s="217"/>
    </row>
    <row r="995" spans="1:24" ht="156.75" hidden="1">
      <c r="A995" s="19" t="s">
        <v>158</v>
      </c>
      <c r="B995" s="19" t="s">
        <v>617</v>
      </c>
      <c r="C995" s="19" t="s">
        <v>692</v>
      </c>
      <c r="D995" s="19" t="s">
        <v>252</v>
      </c>
      <c r="E995" s="19">
        <v>15</v>
      </c>
      <c r="F995" s="19" t="s">
        <v>716</v>
      </c>
      <c r="G995" s="19" t="s">
        <v>145</v>
      </c>
      <c r="H995" s="19" t="s">
        <v>36</v>
      </c>
      <c r="I995" s="19" t="s">
        <v>46</v>
      </c>
      <c r="J995" s="52">
        <v>10</v>
      </c>
      <c r="K995" s="19" t="s">
        <v>718</v>
      </c>
      <c r="L995" s="192" t="s">
        <v>152</v>
      </c>
      <c r="M995" s="19">
        <v>1</v>
      </c>
      <c r="N995" s="37" t="s">
        <v>715</v>
      </c>
      <c r="O995" s="37" t="s">
        <v>700</v>
      </c>
      <c r="P995" s="19" t="s">
        <v>162</v>
      </c>
      <c r="Q995" s="20">
        <v>0</v>
      </c>
      <c r="R995" s="20">
        <v>0</v>
      </c>
      <c r="S995" s="20">
        <f t="shared" si="15"/>
        <v>0</v>
      </c>
      <c r="T995" s="19" t="s">
        <v>145</v>
      </c>
      <c r="U995" s="19"/>
      <c r="V995" s="216" t="s">
        <v>56</v>
      </c>
      <c r="W995" s="216" t="s">
        <v>57</v>
      </c>
      <c r="X995" s="217"/>
    </row>
    <row r="996" spans="1:24" ht="85.5" hidden="1">
      <c r="A996" s="19" t="s">
        <v>158</v>
      </c>
      <c r="B996" s="19" t="s">
        <v>617</v>
      </c>
      <c r="C996" s="19" t="s">
        <v>617</v>
      </c>
      <c r="D996" s="19" t="s">
        <v>800</v>
      </c>
      <c r="E996" s="19">
        <v>15</v>
      </c>
      <c r="F996" s="19" t="s">
        <v>801</v>
      </c>
      <c r="G996" s="19" t="s">
        <v>35</v>
      </c>
      <c r="H996" s="19" t="s">
        <v>265</v>
      </c>
      <c r="I996" s="19" t="s">
        <v>37</v>
      </c>
      <c r="J996" s="52">
        <v>568</v>
      </c>
      <c r="K996" s="19" t="s">
        <v>802</v>
      </c>
      <c r="L996" s="192"/>
      <c r="M996" s="19">
        <v>1</v>
      </c>
      <c r="N996" s="37">
        <v>1518435</v>
      </c>
      <c r="O996" s="37" t="s">
        <v>803</v>
      </c>
      <c r="P996" s="19" t="s">
        <v>804</v>
      </c>
      <c r="Q996" s="20">
        <v>0</v>
      </c>
      <c r="R996" s="20">
        <v>9500</v>
      </c>
      <c r="S996" s="20">
        <f t="shared" si="15"/>
        <v>9500</v>
      </c>
      <c r="T996" s="19" t="s">
        <v>228</v>
      </c>
      <c r="U996" s="155" t="s">
        <v>2417</v>
      </c>
      <c r="V996" s="131" t="s">
        <v>148</v>
      </c>
      <c r="W996" s="216" t="s">
        <v>149</v>
      </c>
      <c r="X996" s="217"/>
    </row>
    <row r="997" spans="1:24" ht="85.5" hidden="1">
      <c r="A997" s="19" t="s">
        <v>158</v>
      </c>
      <c r="B997" s="19" t="s">
        <v>617</v>
      </c>
      <c r="C997" s="19" t="s">
        <v>618</v>
      </c>
      <c r="D997" s="19" t="s">
        <v>633</v>
      </c>
      <c r="E997" s="19">
        <v>12</v>
      </c>
      <c r="F997" s="19" t="s">
        <v>634</v>
      </c>
      <c r="G997" s="19" t="s">
        <v>145</v>
      </c>
      <c r="H997" s="19" t="s">
        <v>36</v>
      </c>
      <c r="I997" s="19" t="s">
        <v>46</v>
      </c>
      <c r="J997" s="52">
        <v>360</v>
      </c>
      <c r="K997" s="19" t="s">
        <v>635</v>
      </c>
      <c r="L997" s="192" t="s">
        <v>636</v>
      </c>
      <c r="M997" s="19">
        <v>1</v>
      </c>
      <c r="N997" s="37">
        <v>1492164</v>
      </c>
      <c r="O997" s="37" t="s">
        <v>622</v>
      </c>
      <c r="P997" s="19" t="s">
        <v>162</v>
      </c>
      <c r="Q997" s="20">
        <v>0</v>
      </c>
      <c r="R997" s="20">
        <v>0</v>
      </c>
      <c r="S997" s="20">
        <f t="shared" si="15"/>
        <v>0</v>
      </c>
      <c r="T997" s="19" t="s">
        <v>145</v>
      </c>
      <c r="U997" s="19"/>
      <c r="V997" s="216" t="s">
        <v>184</v>
      </c>
      <c r="W997" s="216" t="s">
        <v>637</v>
      </c>
      <c r="X997" s="217"/>
    </row>
    <row r="998" spans="1:24" ht="99.75" hidden="1">
      <c r="A998" s="19" t="s">
        <v>158</v>
      </c>
      <c r="B998" s="19" t="s">
        <v>617</v>
      </c>
      <c r="C998" s="19" t="s">
        <v>618</v>
      </c>
      <c r="D998" s="19" t="s">
        <v>638</v>
      </c>
      <c r="E998" s="19">
        <v>12</v>
      </c>
      <c r="F998" s="19" t="s">
        <v>639</v>
      </c>
      <c r="G998" s="19" t="s">
        <v>145</v>
      </c>
      <c r="H998" s="19" t="s">
        <v>36</v>
      </c>
      <c r="I998" s="19" t="s">
        <v>46</v>
      </c>
      <c r="J998" s="52">
        <v>180</v>
      </c>
      <c r="K998" s="19" t="s">
        <v>631</v>
      </c>
      <c r="L998" s="192" t="s">
        <v>632</v>
      </c>
      <c r="M998" s="19">
        <v>1</v>
      </c>
      <c r="N998" s="37">
        <v>1493474</v>
      </c>
      <c r="O998" s="37" t="s">
        <v>620</v>
      </c>
      <c r="P998" s="19" t="s">
        <v>162</v>
      </c>
      <c r="Q998" s="20">
        <v>0</v>
      </c>
      <c r="R998" s="20">
        <v>0</v>
      </c>
      <c r="S998" s="20">
        <f t="shared" si="15"/>
        <v>0</v>
      </c>
      <c r="T998" s="19" t="s">
        <v>145</v>
      </c>
      <c r="U998" s="19"/>
      <c r="V998" s="131" t="s">
        <v>184</v>
      </c>
      <c r="W998" s="216" t="s">
        <v>637</v>
      </c>
      <c r="X998" s="217"/>
    </row>
    <row r="999" spans="1:24" ht="171" hidden="1">
      <c r="A999" s="19" t="s">
        <v>158</v>
      </c>
      <c r="B999" s="19" t="s">
        <v>617</v>
      </c>
      <c r="C999" s="19" t="s">
        <v>618</v>
      </c>
      <c r="D999" s="19" t="s">
        <v>633</v>
      </c>
      <c r="E999" s="19">
        <v>12</v>
      </c>
      <c r="F999" s="19" t="s">
        <v>640</v>
      </c>
      <c r="G999" s="19" t="s">
        <v>145</v>
      </c>
      <c r="H999" s="19" t="s">
        <v>36</v>
      </c>
      <c r="I999" s="19" t="s">
        <v>46</v>
      </c>
      <c r="J999" s="52">
        <v>240</v>
      </c>
      <c r="K999" s="19" t="s">
        <v>641</v>
      </c>
      <c r="L999" s="192" t="s">
        <v>152</v>
      </c>
      <c r="M999" s="19">
        <v>1</v>
      </c>
      <c r="N999" s="37">
        <v>1491471</v>
      </c>
      <c r="O999" s="37" t="s">
        <v>642</v>
      </c>
      <c r="P999" s="19" t="s">
        <v>162</v>
      </c>
      <c r="Q999" s="20">
        <v>0</v>
      </c>
      <c r="R999" s="20">
        <v>0</v>
      </c>
      <c r="S999" s="20">
        <f t="shared" si="15"/>
        <v>0</v>
      </c>
      <c r="T999" s="19" t="s">
        <v>145</v>
      </c>
      <c r="U999" s="19" t="s">
        <v>2418</v>
      </c>
      <c r="V999" s="131" t="s">
        <v>184</v>
      </c>
      <c r="W999" s="216" t="s">
        <v>637</v>
      </c>
      <c r="X999" s="217"/>
    </row>
    <row r="1000" spans="1:24" ht="99.75" hidden="1">
      <c r="A1000" s="19" t="s">
        <v>158</v>
      </c>
      <c r="B1000" s="19" t="s">
        <v>617</v>
      </c>
      <c r="C1000" s="19" t="s">
        <v>729</v>
      </c>
      <c r="D1000" s="19" t="s">
        <v>740</v>
      </c>
      <c r="E1000" s="19">
        <v>12</v>
      </c>
      <c r="F1000" s="19" t="s">
        <v>744</v>
      </c>
      <c r="G1000" s="19" t="s">
        <v>145</v>
      </c>
      <c r="H1000" s="19" t="s">
        <v>36</v>
      </c>
      <c r="I1000" s="19" t="s">
        <v>46</v>
      </c>
      <c r="J1000" s="52">
        <v>120</v>
      </c>
      <c r="K1000" s="19" t="s">
        <v>745</v>
      </c>
      <c r="L1000" s="192" t="s">
        <v>636</v>
      </c>
      <c r="M1000" s="19">
        <v>1</v>
      </c>
      <c r="N1000" s="37">
        <v>1491394</v>
      </c>
      <c r="O1000" s="37" t="s">
        <v>737</v>
      </c>
      <c r="P1000" s="19" t="s">
        <v>162</v>
      </c>
      <c r="Q1000" s="20">
        <v>0</v>
      </c>
      <c r="R1000" s="20">
        <v>0</v>
      </c>
      <c r="S1000" s="20">
        <f t="shared" si="15"/>
        <v>0</v>
      </c>
      <c r="T1000" s="19" t="s">
        <v>145</v>
      </c>
      <c r="U1000" s="19"/>
      <c r="V1000" s="210" t="s">
        <v>148</v>
      </c>
      <c r="W1000" s="216" t="s">
        <v>225</v>
      </c>
      <c r="X1000" s="217"/>
    </row>
    <row r="1001" spans="1:24" ht="85.5" hidden="1">
      <c r="A1001" s="19" t="s">
        <v>158</v>
      </c>
      <c r="B1001" s="19" t="s">
        <v>617</v>
      </c>
      <c r="C1001" s="19" t="s">
        <v>729</v>
      </c>
      <c r="D1001" s="19" t="s">
        <v>249</v>
      </c>
      <c r="E1001" s="19">
        <v>20</v>
      </c>
      <c r="F1001" s="19" t="s">
        <v>746</v>
      </c>
      <c r="G1001" s="19" t="s">
        <v>145</v>
      </c>
      <c r="H1001" s="19" t="s">
        <v>36</v>
      </c>
      <c r="I1001" s="19" t="s">
        <v>46</v>
      </c>
      <c r="J1001" s="52">
        <v>120</v>
      </c>
      <c r="K1001" s="19" t="s">
        <v>747</v>
      </c>
      <c r="L1001" s="192" t="s">
        <v>152</v>
      </c>
      <c r="M1001" s="19">
        <v>1</v>
      </c>
      <c r="N1001" s="37">
        <v>1517709</v>
      </c>
      <c r="O1001" s="37" t="s">
        <v>731</v>
      </c>
      <c r="P1001" s="19" t="s">
        <v>162</v>
      </c>
      <c r="Q1001" s="20">
        <v>0</v>
      </c>
      <c r="R1001" s="20">
        <v>0</v>
      </c>
      <c r="S1001" s="20">
        <f t="shared" si="15"/>
        <v>0</v>
      </c>
      <c r="T1001" s="19" t="s">
        <v>145</v>
      </c>
      <c r="U1001" s="19"/>
      <c r="V1001" s="131" t="s">
        <v>201</v>
      </c>
      <c r="W1001" s="131" t="s">
        <v>202</v>
      </c>
      <c r="X1001" s="217"/>
    </row>
    <row r="1002" spans="1:24" ht="85.5" hidden="1">
      <c r="A1002" s="19" t="s">
        <v>158</v>
      </c>
      <c r="B1002" s="19" t="s">
        <v>617</v>
      </c>
      <c r="C1002" s="19" t="s">
        <v>751</v>
      </c>
      <c r="D1002" s="19" t="s">
        <v>659</v>
      </c>
      <c r="E1002" s="19">
        <v>15</v>
      </c>
      <c r="F1002" s="19" t="s">
        <v>564</v>
      </c>
      <c r="G1002" s="19" t="s">
        <v>145</v>
      </c>
      <c r="H1002" s="19" t="s">
        <v>36</v>
      </c>
      <c r="I1002" s="19" t="s">
        <v>46</v>
      </c>
      <c r="J1002" s="52">
        <v>100</v>
      </c>
      <c r="K1002" s="19" t="s">
        <v>753</v>
      </c>
      <c r="L1002" s="192" t="s">
        <v>636</v>
      </c>
      <c r="M1002" s="19">
        <v>1</v>
      </c>
      <c r="N1002" s="37">
        <v>1492965</v>
      </c>
      <c r="O1002" s="37" t="s">
        <v>754</v>
      </c>
      <c r="P1002" s="19" t="s">
        <v>162</v>
      </c>
      <c r="Q1002" s="20">
        <v>0</v>
      </c>
      <c r="R1002" s="20">
        <v>0</v>
      </c>
      <c r="S1002" s="20">
        <f t="shared" si="15"/>
        <v>0</v>
      </c>
      <c r="T1002" s="19" t="s">
        <v>145</v>
      </c>
      <c r="U1002" s="19"/>
      <c r="V1002" s="227" t="s">
        <v>218</v>
      </c>
      <c r="W1002" s="216" t="s">
        <v>568</v>
      </c>
      <c r="X1002" s="217"/>
    </row>
    <row r="1003" spans="1:24" ht="85.5" hidden="1">
      <c r="A1003" s="19" t="s">
        <v>158</v>
      </c>
      <c r="B1003" s="19" t="s">
        <v>617</v>
      </c>
      <c r="C1003" s="19" t="s">
        <v>751</v>
      </c>
      <c r="D1003" s="19" t="s">
        <v>659</v>
      </c>
      <c r="E1003" s="19">
        <v>15</v>
      </c>
      <c r="F1003" s="19" t="s">
        <v>755</v>
      </c>
      <c r="G1003" s="19" t="s">
        <v>145</v>
      </c>
      <c r="H1003" s="19" t="s">
        <v>36</v>
      </c>
      <c r="I1003" s="19" t="s">
        <v>46</v>
      </c>
      <c r="J1003" s="52">
        <v>180</v>
      </c>
      <c r="K1003" s="19" t="s">
        <v>297</v>
      </c>
      <c r="L1003" s="192" t="s">
        <v>224</v>
      </c>
      <c r="M1003" s="19">
        <v>1</v>
      </c>
      <c r="N1003" s="37">
        <v>1476117</v>
      </c>
      <c r="O1003" s="37" t="s">
        <v>756</v>
      </c>
      <c r="P1003" s="19" t="s">
        <v>757</v>
      </c>
      <c r="Q1003" s="20">
        <v>0</v>
      </c>
      <c r="R1003" s="20">
        <v>0</v>
      </c>
      <c r="S1003" s="20">
        <f t="shared" si="15"/>
        <v>0</v>
      </c>
      <c r="T1003" s="19" t="s">
        <v>145</v>
      </c>
      <c r="U1003" s="19"/>
      <c r="V1003" s="227" t="s">
        <v>218</v>
      </c>
      <c r="W1003" s="216" t="s">
        <v>568</v>
      </c>
      <c r="X1003" s="217"/>
    </row>
    <row r="1004" spans="1:24" ht="384.75" hidden="1">
      <c r="A1004" s="19" t="s">
        <v>158</v>
      </c>
      <c r="B1004" s="19" t="s">
        <v>617</v>
      </c>
      <c r="C1004" s="19" t="s">
        <v>816</v>
      </c>
      <c r="D1004" s="19" t="s">
        <v>653</v>
      </c>
      <c r="E1004" s="19">
        <v>15</v>
      </c>
      <c r="F1004" s="19" t="s">
        <v>817</v>
      </c>
      <c r="G1004" s="19" t="s">
        <v>145</v>
      </c>
      <c r="H1004" s="19" t="s">
        <v>544</v>
      </c>
      <c r="I1004" s="19" t="s">
        <v>37</v>
      </c>
      <c r="J1004" s="52">
        <v>30</v>
      </c>
      <c r="K1004" s="19" t="s">
        <v>818</v>
      </c>
      <c r="L1004" s="192" t="s">
        <v>156</v>
      </c>
      <c r="M1004" s="19">
        <v>1</v>
      </c>
      <c r="N1004" s="37">
        <v>1492949</v>
      </c>
      <c r="O1004" s="37" t="s">
        <v>819</v>
      </c>
      <c r="P1004" s="19" t="s">
        <v>162</v>
      </c>
      <c r="Q1004" s="20">
        <v>0</v>
      </c>
      <c r="R1004" s="20">
        <v>0</v>
      </c>
      <c r="S1004" s="20">
        <f t="shared" si="15"/>
        <v>0</v>
      </c>
      <c r="T1004" s="19" t="s">
        <v>145</v>
      </c>
      <c r="U1004" s="19"/>
      <c r="V1004" s="131" t="s">
        <v>184</v>
      </c>
      <c r="W1004" s="216" t="s">
        <v>185</v>
      </c>
      <c r="X1004" s="217"/>
    </row>
    <row r="1005" spans="1:24" ht="384.75" hidden="1">
      <c r="A1005" s="19" t="s">
        <v>158</v>
      </c>
      <c r="B1005" s="19" t="s">
        <v>617</v>
      </c>
      <c r="C1005" s="19" t="s">
        <v>816</v>
      </c>
      <c r="D1005" s="19" t="s">
        <v>653</v>
      </c>
      <c r="E1005" s="19">
        <v>15</v>
      </c>
      <c r="F1005" s="19" t="s">
        <v>820</v>
      </c>
      <c r="G1005" s="19" t="s">
        <v>145</v>
      </c>
      <c r="H1005" s="19" t="s">
        <v>544</v>
      </c>
      <c r="I1005" s="19" t="s">
        <v>37</v>
      </c>
      <c r="J1005" s="52">
        <v>180</v>
      </c>
      <c r="K1005" s="19" t="s">
        <v>303</v>
      </c>
      <c r="L1005" s="192" t="s">
        <v>216</v>
      </c>
      <c r="M1005" s="19">
        <v>1</v>
      </c>
      <c r="N1005" s="37">
        <v>1568327</v>
      </c>
      <c r="O1005" s="37" t="s">
        <v>821</v>
      </c>
      <c r="P1005" s="19" t="s">
        <v>162</v>
      </c>
      <c r="Q1005" s="20">
        <v>0</v>
      </c>
      <c r="R1005" s="20">
        <v>0</v>
      </c>
      <c r="S1005" s="20">
        <f t="shared" si="15"/>
        <v>0</v>
      </c>
      <c r="T1005" s="19" t="s">
        <v>145</v>
      </c>
      <c r="U1005" s="19"/>
      <c r="V1005" s="131" t="s">
        <v>184</v>
      </c>
      <c r="W1005" s="216" t="s">
        <v>185</v>
      </c>
      <c r="X1005" s="217"/>
    </row>
    <row r="1006" spans="1:24" ht="384.75" hidden="1">
      <c r="A1006" s="19" t="s">
        <v>158</v>
      </c>
      <c r="B1006" s="19" t="s">
        <v>617</v>
      </c>
      <c r="C1006" s="19" t="s">
        <v>816</v>
      </c>
      <c r="D1006" s="19" t="s">
        <v>653</v>
      </c>
      <c r="E1006" s="19">
        <v>15</v>
      </c>
      <c r="F1006" s="19" t="s">
        <v>822</v>
      </c>
      <c r="G1006" s="19" t="s">
        <v>145</v>
      </c>
      <c r="H1006" s="19" t="s">
        <v>544</v>
      </c>
      <c r="I1006" s="19" t="s">
        <v>37</v>
      </c>
      <c r="J1006" s="52">
        <v>360</v>
      </c>
      <c r="K1006" s="19" t="s">
        <v>416</v>
      </c>
      <c r="L1006" s="192" t="s">
        <v>152</v>
      </c>
      <c r="M1006" s="19">
        <v>1</v>
      </c>
      <c r="N1006" s="37">
        <v>1492964</v>
      </c>
      <c r="O1006" s="37" t="s">
        <v>823</v>
      </c>
      <c r="P1006" s="19" t="s">
        <v>162</v>
      </c>
      <c r="Q1006" s="20">
        <v>0</v>
      </c>
      <c r="R1006" s="20">
        <v>0</v>
      </c>
      <c r="S1006" s="20">
        <f t="shared" si="15"/>
        <v>0</v>
      </c>
      <c r="T1006" s="19" t="s">
        <v>145</v>
      </c>
      <c r="U1006" s="19" t="s">
        <v>2419</v>
      </c>
      <c r="V1006" s="131" t="s">
        <v>184</v>
      </c>
      <c r="W1006" s="216" t="s">
        <v>185</v>
      </c>
      <c r="X1006" s="217"/>
    </row>
    <row r="1007" spans="1:24" ht="85.5" hidden="1">
      <c r="A1007" s="19" t="s">
        <v>158</v>
      </c>
      <c r="B1007" s="19" t="s">
        <v>617</v>
      </c>
      <c r="C1007" s="19" t="s">
        <v>751</v>
      </c>
      <c r="D1007" s="19" t="s">
        <v>258</v>
      </c>
      <c r="E1007" s="19">
        <v>15</v>
      </c>
      <c r="F1007" s="19" t="s">
        <v>758</v>
      </c>
      <c r="G1007" s="19" t="s">
        <v>145</v>
      </c>
      <c r="H1007" s="19" t="s">
        <v>36</v>
      </c>
      <c r="I1007" s="19" t="s">
        <v>46</v>
      </c>
      <c r="J1007" s="52">
        <v>48</v>
      </c>
      <c r="K1007" s="19" t="s">
        <v>288</v>
      </c>
      <c r="L1007" s="192" t="s">
        <v>759</v>
      </c>
      <c r="M1007" s="19">
        <v>1</v>
      </c>
      <c r="N1007" s="37">
        <v>1050191</v>
      </c>
      <c r="O1007" s="37" t="s">
        <v>760</v>
      </c>
      <c r="P1007" s="19" t="s">
        <v>757</v>
      </c>
      <c r="Q1007" s="20">
        <v>0</v>
      </c>
      <c r="R1007" s="20">
        <v>0</v>
      </c>
      <c r="S1007" s="20">
        <f t="shared" si="15"/>
        <v>0</v>
      </c>
      <c r="T1007" s="19" t="s">
        <v>145</v>
      </c>
      <c r="U1007" s="19"/>
      <c r="V1007" s="221" t="s">
        <v>48</v>
      </c>
      <c r="W1007" s="216" t="s">
        <v>163</v>
      </c>
      <c r="X1007" s="217"/>
    </row>
    <row r="1008" spans="1:24" ht="156.75" hidden="1">
      <c r="A1008" s="19" t="s">
        <v>158</v>
      </c>
      <c r="B1008" s="19" t="s">
        <v>617</v>
      </c>
      <c r="C1008" s="19" t="s">
        <v>692</v>
      </c>
      <c r="D1008" s="19" t="s">
        <v>252</v>
      </c>
      <c r="E1008" s="19">
        <v>15</v>
      </c>
      <c r="F1008" s="19" t="s">
        <v>719</v>
      </c>
      <c r="G1008" s="19" t="s">
        <v>145</v>
      </c>
      <c r="H1008" s="19" t="s">
        <v>36</v>
      </c>
      <c r="I1008" s="19" t="s">
        <v>46</v>
      </c>
      <c r="J1008" s="52">
        <v>320</v>
      </c>
      <c r="K1008" s="19" t="s">
        <v>720</v>
      </c>
      <c r="L1008" s="192" t="s">
        <v>566</v>
      </c>
      <c r="M1008" s="19">
        <v>1</v>
      </c>
      <c r="N1008" s="37">
        <v>1367615</v>
      </c>
      <c r="O1008" s="37" t="s">
        <v>698</v>
      </c>
      <c r="P1008" s="19" t="s">
        <v>162</v>
      </c>
      <c r="Q1008" s="20">
        <v>0</v>
      </c>
      <c r="R1008" s="20">
        <v>0</v>
      </c>
      <c r="S1008" s="20">
        <f t="shared" si="15"/>
        <v>0</v>
      </c>
      <c r="T1008" s="19" t="s">
        <v>145</v>
      </c>
      <c r="U1008" s="19"/>
      <c r="V1008" s="131" t="s">
        <v>48</v>
      </c>
      <c r="W1008" s="216" t="s">
        <v>455</v>
      </c>
      <c r="X1008" s="217"/>
    </row>
    <row r="1009" spans="1:24" ht="156.75" hidden="1">
      <c r="A1009" s="19" t="s">
        <v>158</v>
      </c>
      <c r="B1009" s="19" t="s">
        <v>617</v>
      </c>
      <c r="C1009" s="19" t="s">
        <v>692</v>
      </c>
      <c r="D1009" s="19" t="s">
        <v>252</v>
      </c>
      <c r="E1009" s="19">
        <v>15</v>
      </c>
      <c r="F1009" s="19" t="s">
        <v>721</v>
      </c>
      <c r="G1009" s="19" t="s">
        <v>145</v>
      </c>
      <c r="H1009" s="19" t="s">
        <v>36</v>
      </c>
      <c r="I1009" s="19" t="s">
        <v>46</v>
      </c>
      <c r="J1009" s="52">
        <v>20</v>
      </c>
      <c r="K1009" s="19" t="s">
        <v>717</v>
      </c>
      <c r="L1009" s="192" t="s">
        <v>224</v>
      </c>
      <c r="M1009" s="19">
        <v>1</v>
      </c>
      <c r="N1009" s="37">
        <v>1568927</v>
      </c>
      <c r="O1009" s="37" t="s">
        <v>702</v>
      </c>
      <c r="P1009" s="19" t="s">
        <v>162</v>
      </c>
      <c r="Q1009" s="20">
        <v>0</v>
      </c>
      <c r="R1009" s="20">
        <v>0</v>
      </c>
      <c r="S1009" s="20">
        <f t="shared" si="15"/>
        <v>0</v>
      </c>
      <c r="T1009" s="19" t="s">
        <v>145</v>
      </c>
      <c r="U1009" s="19"/>
      <c r="V1009" s="131" t="s">
        <v>148</v>
      </c>
      <c r="W1009" s="216" t="s">
        <v>149</v>
      </c>
      <c r="X1009" s="217"/>
    </row>
    <row r="1010" spans="1:24" ht="156.75" hidden="1">
      <c r="A1010" s="19" t="s">
        <v>158</v>
      </c>
      <c r="B1010" s="19" t="s">
        <v>617</v>
      </c>
      <c r="C1010" s="19" t="s">
        <v>692</v>
      </c>
      <c r="D1010" s="19" t="s">
        <v>252</v>
      </c>
      <c r="E1010" s="19">
        <v>15</v>
      </c>
      <c r="F1010" s="19" t="s">
        <v>721</v>
      </c>
      <c r="G1010" s="19" t="s">
        <v>145</v>
      </c>
      <c r="H1010" s="19" t="s">
        <v>36</v>
      </c>
      <c r="I1010" s="19" t="s">
        <v>46</v>
      </c>
      <c r="J1010" s="52">
        <v>20</v>
      </c>
      <c r="K1010" s="19" t="s">
        <v>718</v>
      </c>
      <c r="L1010" s="192" t="s">
        <v>152</v>
      </c>
      <c r="M1010" s="19">
        <v>1</v>
      </c>
      <c r="N1010" s="37" t="s">
        <v>715</v>
      </c>
      <c r="O1010" s="37" t="s">
        <v>700</v>
      </c>
      <c r="P1010" s="19" t="s">
        <v>162</v>
      </c>
      <c r="Q1010" s="20">
        <v>0</v>
      </c>
      <c r="R1010" s="20">
        <v>0</v>
      </c>
      <c r="S1010" s="20">
        <f t="shared" si="15"/>
        <v>0</v>
      </c>
      <c r="T1010" s="19" t="s">
        <v>145</v>
      </c>
      <c r="U1010" s="19"/>
      <c r="V1010" s="131" t="s">
        <v>63</v>
      </c>
      <c r="W1010" s="216" t="s">
        <v>64</v>
      </c>
      <c r="X1010" s="217"/>
    </row>
    <row r="1011" spans="1:24" ht="156.75" hidden="1">
      <c r="A1011" s="19" t="s">
        <v>158</v>
      </c>
      <c r="B1011" s="19" t="s">
        <v>617</v>
      </c>
      <c r="C1011" s="19" t="s">
        <v>617</v>
      </c>
      <c r="D1011" s="19" t="s">
        <v>252</v>
      </c>
      <c r="E1011" s="19">
        <v>15</v>
      </c>
      <c r="F1011" s="19" t="s">
        <v>805</v>
      </c>
      <c r="G1011" s="19" t="s">
        <v>145</v>
      </c>
      <c r="H1011" s="19" t="s">
        <v>36</v>
      </c>
      <c r="I1011" s="19" t="s">
        <v>46</v>
      </c>
      <c r="J1011" s="52">
        <v>180</v>
      </c>
      <c r="K1011" s="19" t="s">
        <v>806</v>
      </c>
      <c r="L1011" s="192" t="s">
        <v>636</v>
      </c>
      <c r="M1011" s="19">
        <v>1</v>
      </c>
      <c r="N1011" s="37">
        <v>1452926</v>
      </c>
      <c r="O1011" s="37" t="s">
        <v>807</v>
      </c>
      <c r="P1011" s="19" t="s">
        <v>804</v>
      </c>
      <c r="Q1011" s="20">
        <v>0</v>
      </c>
      <c r="R1011" s="20">
        <v>0</v>
      </c>
      <c r="S1011" s="20">
        <f t="shared" si="15"/>
        <v>0</v>
      </c>
      <c r="T1011" s="19" t="s">
        <v>145</v>
      </c>
      <c r="U1011" s="19"/>
      <c r="V1011" s="131" t="s">
        <v>48</v>
      </c>
      <c r="W1011" s="216" t="s">
        <v>69</v>
      </c>
      <c r="X1011" s="217"/>
    </row>
    <row r="1012" spans="1:24" ht="156.75" hidden="1">
      <c r="A1012" s="19" t="s">
        <v>158</v>
      </c>
      <c r="B1012" s="19" t="s">
        <v>617</v>
      </c>
      <c r="C1012" s="19" t="s">
        <v>649</v>
      </c>
      <c r="D1012" s="19" t="s">
        <v>252</v>
      </c>
      <c r="E1012" s="19">
        <v>15</v>
      </c>
      <c r="F1012" s="19" t="s">
        <v>656</v>
      </c>
      <c r="G1012" s="19" t="s">
        <v>145</v>
      </c>
      <c r="H1012" s="19" t="s">
        <v>36</v>
      </c>
      <c r="I1012" s="19" t="s">
        <v>46</v>
      </c>
      <c r="J1012" s="52">
        <v>120</v>
      </c>
      <c r="K1012" s="19" t="s">
        <v>657</v>
      </c>
      <c r="L1012" s="192" t="s">
        <v>272</v>
      </c>
      <c r="M1012" s="19">
        <v>1</v>
      </c>
      <c r="N1012" s="37">
        <v>1492790</v>
      </c>
      <c r="O1012" s="37" t="s">
        <v>658</v>
      </c>
      <c r="P1012" s="19" t="s">
        <v>162</v>
      </c>
      <c r="Q1012" s="20">
        <v>0</v>
      </c>
      <c r="R1012" s="20">
        <v>0</v>
      </c>
      <c r="S1012" s="20">
        <f t="shared" si="15"/>
        <v>0</v>
      </c>
      <c r="T1012" s="19" t="s">
        <v>145</v>
      </c>
      <c r="U1012" s="19"/>
      <c r="V1012" s="221" t="s">
        <v>76</v>
      </c>
      <c r="W1012" s="216" t="s">
        <v>77</v>
      </c>
      <c r="X1012" s="217"/>
    </row>
    <row r="1013" spans="1:24" ht="156.75" hidden="1">
      <c r="A1013" s="19" t="s">
        <v>158</v>
      </c>
      <c r="B1013" s="19" t="s">
        <v>617</v>
      </c>
      <c r="C1013" s="19" t="s">
        <v>692</v>
      </c>
      <c r="D1013" s="19" t="s">
        <v>252</v>
      </c>
      <c r="E1013" s="19">
        <v>15</v>
      </c>
      <c r="F1013" s="19" t="s">
        <v>722</v>
      </c>
      <c r="G1013" s="19" t="s">
        <v>145</v>
      </c>
      <c r="H1013" s="19" t="s">
        <v>36</v>
      </c>
      <c r="I1013" s="19" t="s">
        <v>46</v>
      </c>
      <c r="J1013" s="52">
        <v>50</v>
      </c>
      <c r="K1013" s="19" t="s">
        <v>717</v>
      </c>
      <c r="L1013" s="192" t="s">
        <v>224</v>
      </c>
      <c r="M1013" s="19">
        <v>1</v>
      </c>
      <c r="N1013" s="37">
        <v>1568927</v>
      </c>
      <c r="O1013" s="37" t="s">
        <v>702</v>
      </c>
      <c r="P1013" s="19" t="s">
        <v>162</v>
      </c>
      <c r="Q1013" s="20">
        <v>0</v>
      </c>
      <c r="R1013" s="20">
        <v>0</v>
      </c>
      <c r="S1013" s="20">
        <f t="shared" si="15"/>
        <v>0</v>
      </c>
      <c r="T1013" s="19" t="s">
        <v>145</v>
      </c>
      <c r="U1013" s="19" t="s">
        <v>2420</v>
      </c>
      <c r="V1013" s="220" t="s">
        <v>176</v>
      </c>
      <c r="W1013" s="216" t="s">
        <v>254</v>
      </c>
      <c r="X1013" s="217"/>
    </row>
    <row r="1014" spans="1:24" ht="156.75" hidden="1">
      <c r="A1014" s="19" t="s">
        <v>158</v>
      </c>
      <c r="B1014" s="19" t="s">
        <v>617</v>
      </c>
      <c r="C1014" s="19" t="s">
        <v>692</v>
      </c>
      <c r="D1014" s="19" t="s">
        <v>252</v>
      </c>
      <c r="E1014" s="19">
        <v>15</v>
      </c>
      <c r="F1014" s="19" t="s">
        <v>722</v>
      </c>
      <c r="G1014" s="19" t="s">
        <v>145</v>
      </c>
      <c r="H1014" s="19" t="s">
        <v>36</v>
      </c>
      <c r="I1014" s="19" t="s">
        <v>46</v>
      </c>
      <c r="J1014" s="52">
        <v>50</v>
      </c>
      <c r="K1014" s="19" t="s">
        <v>718</v>
      </c>
      <c r="L1014" s="192" t="s">
        <v>152</v>
      </c>
      <c r="M1014" s="19">
        <v>1</v>
      </c>
      <c r="N1014" s="37" t="s">
        <v>715</v>
      </c>
      <c r="O1014" s="37" t="s">
        <v>700</v>
      </c>
      <c r="P1014" s="19" t="s">
        <v>162</v>
      </c>
      <c r="Q1014" s="20">
        <v>0</v>
      </c>
      <c r="R1014" s="20">
        <v>0</v>
      </c>
      <c r="S1014" s="20">
        <f t="shared" si="15"/>
        <v>0</v>
      </c>
      <c r="T1014" s="19" t="s">
        <v>145</v>
      </c>
      <c r="U1014" s="19" t="s">
        <v>2420</v>
      </c>
      <c r="V1014" s="220" t="s">
        <v>176</v>
      </c>
      <c r="W1014" s="216" t="s">
        <v>254</v>
      </c>
      <c r="X1014" s="217"/>
    </row>
    <row r="1015" spans="1:24" ht="156.75" hidden="1">
      <c r="A1015" s="19" t="s">
        <v>158</v>
      </c>
      <c r="B1015" s="19" t="s">
        <v>617</v>
      </c>
      <c r="C1015" s="19" t="s">
        <v>692</v>
      </c>
      <c r="D1015" s="19" t="s">
        <v>252</v>
      </c>
      <c r="E1015" s="19">
        <v>15</v>
      </c>
      <c r="F1015" s="19" t="s">
        <v>722</v>
      </c>
      <c r="G1015" s="19" t="s">
        <v>145</v>
      </c>
      <c r="H1015" s="19" t="s">
        <v>36</v>
      </c>
      <c r="I1015" s="19" t="s">
        <v>46</v>
      </c>
      <c r="J1015" s="52">
        <v>50</v>
      </c>
      <c r="K1015" s="19" t="s">
        <v>723</v>
      </c>
      <c r="L1015" s="192" t="s">
        <v>272</v>
      </c>
      <c r="M1015" s="19">
        <v>1</v>
      </c>
      <c r="N1015" s="37">
        <v>1491432</v>
      </c>
      <c r="O1015" s="37" t="s">
        <v>724</v>
      </c>
      <c r="P1015" s="19" t="s">
        <v>162</v>
      </c>
      <c r="Q1015" s="20">
        <v>0</v>
      </c>
      <c r="R1015" s="20">
        <v>0</v>
      </c>
      <c r="S1015" s="20">
        <f t="shared" si="15"/>
        <v>0</v>
      </c>
      <c r="T1015" s="19" t="s">
        <v>145</v>
      </c>
      <c r="U1015" s="19" t="s">
        <v>2420</v>
      </c>
      <c r="V1015" s="220" t="s">
        <v>176</v>
      </c>
      <c r="W1015" s="216" t="s">
        <v>254</v>
      </c>
      <c r="X1015" s="217"/>
    </row>
    <row r="1016" spans="1:24" ht="156.75" hidden="1">
      <c r="A1016" s="19" t="s">
        <v>158</v>
      </c>
      <c r="B1016" s="19" t="s">
        <v>617</v>
      </c>
      <c r="C1016" s="19" t="s">
        <v>751</v>
      </c>
      <c r="D1016" s="19" t="s">
        <v>252</v>
      </c>
      <c r="E1016" s="19">
        <v>15</v>
      </c>
      <c r="F1016" s="19" t="s">
        <v>407</v>
      </c>
      <c r="G1016" s="19" t="s">
        <v>145</v>
      </c>
      <c r="H1016" s="19" t="s">
        <v>36</v>
      </c>
      <c r="I1016" s="19" t="s">
        <v>46</v>
      </c>
      <c r="J1016" s="52">
        <v>420</v>
      </c>
      <c r="K1016" s="19" t="s">
        <v>761</v>
      </c>
      <c r="L1016" s="192" t="s">
        <v>272</v>
      </c>
      <c r="M1016" s="19">
        <v>1</v>
      </c>
      <c r="N1016" s="37">
        <v>1491179</v>
      </c>
      <c r="O1016" s="37" t="s">
        <v>762</v>
      </c>
      <c r="P1016" s="19" t="s">
        <v>162</v>
      </c>
      <c r="Q1016" s="20">
        <v>0</v>
      </c>
      <c r="R1016" s="20">
        <v>0</v>
      </c>
      <c r="S1016" s="20">
        <f t="shared" si="15"/>
        <v>0</v>
      </c>
      <c r="T1016" s="19" t="s">
        <v>145</v>
      </c>
      <c r="U1016" s="19"/>
      <c r="V1016" s="131" t="s">
        <v>148</v>
      </c>
      <c r="W1016" s="216" t="s">
        <v>149</v>
      </c>
      <c r="X1016" s="217"/>
    </row>
    <row r="1017" spans="1:24" ht="156.75" hidden="1">
      <c r="A1017" s="19" t="s">
        <v>158</v>
      </c>
      <c r="B1017" s="19" t="s">
        <v>617</v>
      </c>
      <c r="C1017" s="19" t="s">
        <v>692</v>
      </c>
      <c r="D1017" s="19" t="s">
        <v>252</v>
      </c>
      <c r="E1017" s="19">
        <v>15</v>
      </c>
      <c r="F1017" s="19" t="s">
        <v>725</v>
      </c>
      <c r="G1017" s="19" t="s">
        <v>145</v>
      </c>
      <c r="H1017" s="19" t="s">
        <v>36</v>
      </c>
      <c r="I1017" s="19" t="s">
        <v>46</v>
      </c>
      <c r="J1017" s="52">
        <v>40</v>
      </c>
      <c r="K1017" s="19" t="s">
        <v>723</v>
      </c>
      <c r="L1017" s="192" t="s">
        <v>272</v>
      </c>
      <c r="M1017" s="19">
        <v>1</v>
      </c>
      <c r="N1017" s="37">
        <v>1491432</v>
      </c>
      <c r="O1017" s="37" t="s">
        <v>724</v>
      </c>
      <c r="P1017" s="19" t="s">
        <v>162</v>
      </c>
      <c r="Q1017" s="20">
        <v>0</v>
      </c>
      <c r="R1017" s="20">
        <v>0</v>
      </c>
      <c r="S1017" s="20">
        <f t="shared" si="15"/>
        <v>0</v>
      </c>
      <c r="T1017" s="19" t="s">
        <v>145</v>
      </c>
      <c r="U1017" s="19"/>
      <c r="V1017" s="131" t="s">
        <v>56</v>
      </c>
      <c r="W1017" s="216" t="s">
        <v>726</v>
      </c>
      <c r="X1017" s="219" t="s">
        <v>50</v>
      </c>
    </row>
    <row r="1018" spans="1:24" ht="85.5" hidden="1">
      <c r="A1018" s="19" t="s">
        <v>158</v>
      </c>
      <c r="B1018" s="19" t="s">
        <v>617</v>
      </c>
      <c r="C1018" s="19" t="s">
        <v>649</v>
      </c>
      <c r="D1018" s="19" t="s">
        <v>659</v>
      </c>
      <c r="E1018" s="19">
        <v>15</v>
      </c>
      <c r="F1018" s="19" t="s">
        <v>660</v>
      </c>
      <c r="G1018" s="19" t="s">
        <v>35</v>
      </c>
      <c r="H1018" s="19" t="s">
        <v>36</v>
      </c>
      <c r="I1018" s="19" t="s">
        <v>37</v>
      </c>
      <c r="J1018" s="52">
        <v>40</v>
      </c>
      <c r="K1018" s="19" t="s">
        <v>408</v>
      </c>
      <c r="L1018" s="192"/>
      <c r="M1018" s="19">
        <v>1</v>
      </c>
      <c r="N1018" s="37">
        <v>1841303</v>
      </c>
      <c r="O1018" s="37" t="s">
        <v>661</v>
      </c>
      <c r="P1018" s="19" t="s">
        <v>162</v>
      </c>
      <c r="Q1018" s="20">
        <v>2600</v>
      </c>
      <c r="R1018" s="20">
        <v>1700</v>
      </c>
      <c r="S1018" s="20">
        <f t="shared" si="15"/>
        <v>4300</v>
      </c>
      <c r="T1018" s="19" t="s">
        <v>41</v>
      </c>
      <c r="U1018" s="15" t="s">
        <v>2421</v>
      </c>
      <c r="V1018" s="131" t="s">
        <v>184</v>
      </c>
      <c r="W1018" s="216" t="s">
        <v>547</v>
      </c>
      <c r="X1018" s="215" t="s">
        <v>78</v>
      </c>
    </row>
    <row r="1019" spans="1:24" ht="128.25" hidden="1">
      <c r="A1019" s="19" t="s">
        <v>158</v>
      </c>
      <c r="B1019" s="19" t="s">
        <v>617</v>
      </c>
      <c r="C1019" s="19" t="s">
        <v>618</v>
      </c>
      <c r="D1019" s="19" t="s">
        <v>277</v>
      </c>
      <c r="E1019" s="19">
        <v>15</v>
      </c>
      <c r="F1019" s="19" t="s">
        <v>643</v>
      </c>
      <c r="G1019" s="19" t="s">
        <v>145</v>
      </c>
      <c r="H1019" s="19" t="s">
        <v>36</v>
      </c>
      <c r="I1019" s="19" t="s">
        <v>46</v>
      </c>
      <c r="J1019" s="52">
        <v>160</v>
      </c>
      <c r="K1019" s="19" t="s">
        <v>644</v>
      </c>
      <c r="L1019" s="192" t="s">
        <v>272</v>
      </c>
      <c r="M1019" s="19">
        <v>1</v>
      </c>
      <c r="N1019" s="37">
        <v>1491221</v>
      </c>
      <c r="O1019" s="37" t="s">
        <v>645</v>
      </c>
      <c r="P1019" s="19" t="s">
        <v>162</v>
      </c>
      <c r="Q1019" s="20">
        <v>0</v>
      </c>
      <c r="R1019" s="20">
        <v>0</v>
      </c>
      <c r="S1019" s="20">
        <f t="shared" si="15"/>
        <v>0</v>
      </c>
      <c r="T1019" s="19" t="s">
        <v>145</v>
      </c>
      <c r="U1019" s="19"/>
      <c r="V1019" s="131" t="s">
        <v>235</v>
      </c>
      <c r="W1019" s="216" t="s">
        <v>236</v>
      </c>
      <c r="X1019" s="217"/>
    </row>
    <row r="1020" spans="1:24" ht="185.25" hidden="1">
      <c r="A1020" s="19" t="s">
        <v>158</v>
      </c>
      <c r="B1020" s="19" t="s">
        <v>617</v>
      </c>
      <c r="C1020" s="19" t="s">
        <v>816</v>
      </c>
      <c r="D1020" s="19" t="s">
        <v>673</v>
      </c>
      <c r="E1020" s="19">
        <v>15</v>
      </c>
      <c r="F1020" s="19" t="s">
        <v>824</v>
      </c>
      <c r="G1020" s="19" t="s">
        <v>145</v>
      </c>
      <c r="H1020" s="19" t="s">
        <v>825</v>
      </c>
      <c r="I1020" s="19" t="s">
        <v>37</v>
      </c>
      <c r="J1020" s="52">
        <v>160</v>
      </c>
      <c r="K1020" s="19" t="s">
        <v>826</v>
      </c>
      <c r="L1020" s="192" t="s">
        <v>385</v>
      </c>
      <c r="M1020" s="19">
        <v>1</v>
      </c>
      <c r="N1020" s="37">
        <v>2109791</v>
      </c>
      <c r="O1020" s="37" t="s">
        <v>827</v>
      </c>
      <c r="P1020" s="19" t="s">
        <v>162</v>
      </c>
      <c r="Q1020" s="20">
        <v>0</v>
      </c>
      <c r="R1020" s="20">
        <v>0</v>
      </c>
      <c r="S1020" s="20">
        <f t="shared" si="15"/>
        <v>0</v>
      </c>
      <c r="T1020" s="19" t="s">
        <v>145</v>
      </c>
      <c r="U1020" s="19" t="s">
        <v>1048</v>
      </c>
      <c r="V1020" s="131" t="s">
        <v>235</v>
      </c>
      <c r="W1020" s="216" t="s">
        <v>236</v>
      </c>
      <c r="X1020" s="217"/>
    </row>
    <row r="1021" spans="1:24" ht="128.25" hidden="1">
      <c r="A1021" s="19" t="s">
        <v>158</v>
      </c>
      <c r="B1021" s="19" t="s">
        <v>617</v>
      </c>
      <c r="C1021" s="19" t="s">
        <v>813</v>
      </c>
      <c r="D1021" s="19" t="s">
        <v>277</v>
      </c>
      <c r="E1021" s="19">
        <v>15</v>
      </c>
      <c r="F1021" s="19" t="s">
        <v>232</v>
      </c>
      <c r="G1021" s="19" t="s">
        <v>145</v>
      </c>
      <c r="H1021" s="19" t="s">
        <v>36</v>
      </c>
      <c r="I1021" s="19" t="s">
        <v>37</v>
      </c>
      <c r="J1021" s="52">
        <v>390</v>
      </c>
      <c r="K1021" s="19" t="s">
        <v>810</v>
      </c>
      <c r="L1021" s="192" t="s">
        <v>759</v>
      </c>
      <c r="M1021" s="19">
        <v>1</v>
      </c>
      <c r="N1021" s="37">
        <v>1475120</v>
      </c>
      <c r="O1021" s="37" t="s">
        <v>814</v>
      </c>
      <c r="P1021" s="19" t="s">
        <v>815</v>
      </c>
      <c r="Q1021" s="20">
        <v>0</v>
      </c>
      <c r="R1021" s="20">
        <v>0</v>
      </c>
      <c r="S1021" s="20">
        <f t="shared" si="15"/>
        <v>0</v>
      </c>
      <c r="T1021" s="19" t="s">
        <v>145</v>
      </c>
      <c r="U1021" s="19" t="s">
        <v>2422</v>
      </c>
      <c r="V1021" s="131" t="s">
        <v>235</v>
      </c>
      <c r="W1021" s="216" t="s">
        <v>236</v>
      </c>
      <c r="X1021" s="217"/>
    </row>
    <row r="1022" spans="1:24" ht="128.25" hidden="1">
      <c r="A1022" s="19" t="s">
        <v>158</v>
      </c>
      <c r="B1022" s="19" t="s">
        <v>617</v>
      </c>
      <c r="C1022" s="19" t="s">
        <v>617</v>
      </c>
      <c r="D1022" s="19" t="s">
        <v>277</v>
      </c>
      <c r="E1022" s="19">
        <v>15</v>
      </c>
      <c r="F1022" s="19" t="s">
        <v>232</v>
      </c>
      <c r="G1022" s="19" t="s">
        <v>145</v>
      </c>
      <c r="H1022" s="19" t="s">
        <v>36</v>
      </c>
      <c r="I1022" s="19" t="s">
        <v>37</v>
      </c>
      <c r="J1022" s="52">
        <v>120</v>
      </c>
      <c r="K1022" s="19" t="s">
        <v>652</v>
      </c>
      <c r="L1022" s="192" t="s">
        <v>385</v>
      </c>
      <c r="M1022" s="19">
        <v>1</v>
      </c>
      <c r="N1022" s="37">
        <v>1568400</v>
      </c>
      <c r="O1022" s="37" t="s">
        <v>808</v>
      </c>
      <c r="P1022" s="19" t="s">
        <v>804</v>
      </c>
      <c r="Q1022" s="20">
        <v>0</v>
      </c>
      <c r="R1022" s="20">
        <v>0</v>
      </c>
      <c r="S1022" s="20">
        <f t="shared" si="15"/>
        <v>0</v>
      </c>
      <c r="T1022" s="19" t="s">
        <v>145</v>
      </c>
      <c r="U1022" s="19" t="s">
        <v>2422</v>
      </c>
      <c r="V1022" s="131" t="s">
        <v>235</v>
      </c>
      <c r="W1022" s="216" t="s">
        <v>236</v>
      </c>
      <c r="X1022" s="217"/>
    </row>
    <row r="1023" spans="1:24" ht="128.25" hidden="1">
      <c r="A1023" s="19" t="s">
        <v>158</v>
      </c>
      <c r="B1023" s="19" t="s">
        <v>617</v>
      </c>
      <c r="C1023" s="19" t="s">
        <v>751</v>
      </c>
      <c r="D1023" s="19" t="s">
        <v>277</v>
      </c>
      <c r="E1023" s="19">
        <v>15</v>
      </c>
      <c r="F1023" s="19" t="s">
        <v>232</v>
      </c>
      <c r="G1023" s="19" t="s">
        <v>145</v>
      </c>
      <c r="H1023" s="19" t="s">
        <v>36</v>
      </c>
      <c r="I1023" s="19" t="s">
        <v>46</v>
      </c>
      <c r="J1023" s="52">
        <v>360</v>
      </c>
      <c r="K1023" s="19" t="s">
        <v>303</v>
      </c>
      <c r="L1023" s="192" t="s">
        <v>216</v>
      </c>
      <c r="M1023" s="19">
        <v>1</v>
      </c>
      <c r="N1023" s="37">
        <v>1050191</v>
      </c>
      <c r="O1023" s="37" t="s">
        <v>760</v>
      </c>
      <c r="P1023" s="19" t="s">
        <v>757</v>
      </c>
      <c r="Q1023" s="20">
        <v>0</v>
      </c>
      <c r="R1023" s="20">
        <v>0</v>
      </c>
      <c r="S1023" s="20">
        <f t="shared" si="15"/>
        <v>0</v>
      </c>
      <c r="T1023" s="19" t="s">
        <v>145</v>
      </c>
      <c r="U1023" s="19"/>
      <c r="V1023" s="131" t="s">
        <v>235</v>
      </c>
      <c r="W1023" s="216" t="s">
        <v>236</v>
      </c>
      <c r="X1023" s="217"/>
    </row>
    <row r="1024" spans="1:24" ht="185.25" hidden="1">
      <c r="A1024" s="19" t="s">
        <v>158</v>
      </c>
      <c r="B1024" s="19" t="s">
        <v>617</v>
      </c>
      <c r="C1024" s="19" t="s">
        <v>751</v>
      </c>
      <c r="D1024" s="19" t="s">
        <v>673</v>
      </c>
      <c r="E1024" s="19">
        <v>15</v>
      </c>
      <c r="F1024" s="19" t="s">
        <v>232</v>
      </c>
      <c r="G1024" s="19" t="s">
        <v>145</v>
      </c>
      <c r="H1024" s="19" t="s">
        <v>36</v>
      </c>
      <c r="I1024" s="19" t="s">
        <v>46</v>
      </c>
      <c r="J1024" s="52">
        <v>140</v>
      </c>
      <c r="K1024" s="19" t="s">
        <v>763</v>
      </c>
      <c r="L1024" s="192" t="s">
        <v>156</v>
      </c>
      <c r="M1024" s="19">
        <v>1</v>
      </c>
      <c r="N1024" s="37">
        <v>1491468</v>
      </c>
      <c r="O1024" s="37" t="s">
        <v>764</v>
      </c>
      <c r="P1024" s="19" t="s">
        <v>162</v>
      </c>
      <c r="Q1024" s="20">
        <v>0</v>
      </c>
      <c r="R1024" s="20">
        <v>0</v>
      </c>
      <c r="S1024" s="20">
        <f t="shared" si="15"/>
        <v>0</v>
      </c>
      <c r="T1024" s="19" t="s">
        <v>145</v>
      </c>
      <c r="U1024" s="19"/>
      <c r="V1024" s="131" t="s">
        <v>235</v>
      </c>
      <c r="W1024" s="216" t="s">
        <v>236</v>
      </c>
      <c r="X1024" s="217"/>
    </row>
    <row r="1025" spans="1:24" ht="185.25" hidden="1">
      <c r="A1025" s="19" t="s">
        <v>158</v>
      </c>
      <c r="B1025" s="19" t="s">
        <v>617</v>
      </c>
      <c r="C1025" s="19" t="s">
        <v>751</v>
      </c>
      <c r="D1025" s="19" t="s">
        <v>673</v>
      </c>
      <c r="E1025" s="19">
        <v>15</v>
      </c>
      <c r="F1025" s="19" t="s">
        <v>232</v>
      </c>
      <c r="G1025" s="19" t="s">
        <v>145</v>
      </c>
      <c r="H1025" s="19" t="s">
        <v>36</v>
      </c>
      <c r="I1025" s="19" t="s">
        <v>46</v>
      </c>
      <c r="J1025" s="52">
        <v>240</v>
      </c>
      <c r="K1025" s="19" t="s">
        <v>765</v>
      </c>
      <c r="L1025" s="192" t="s">
        <v>156</v>
      </c>
      <c r="M1025" s="19">
        <v>1</v>
      </c>
      <c r="N1025" s="37">
        <v>1491461</v>
      </c>
      <c r="O1025" s="37" t="s">
        <v>766</v>
      </c>
      <c r="P1025" s="19" t="s">
        <v>162</v>
      </c>
      <c r="Q1025" s="20">
        <v>0</v>
      </c>
      <c r="R1025" s="20">
        <v>0</v>
      </c>
      <c r="S1025" s="20">
        <f t="shared" si="15"/>
        <v>0</v>
      </c>
      <c r="T1025" s="19" t="s">
        <v>145</v>
      </c>
      <c r="U1025" s="19"/>
      <c r="V1025" s="131" t="s">
        <v>235</v>
      </c>
      <c r="W1025" s="216" t="s">
        <v>236</v>
      </c>
      <c r="X1025" s="217"/>
    </row>
    <row r="1026" spans="1:24" ht="185.25" hidden="1">
      <c r="A1026" s="19" t="s">
        <v>158</v>
      </c>
      <c r="B1026" s="19" t="s">
        <v>617</v>
      </c>
      <c r="C1026" s="19" t="s">
        <v>751</v>
      </c>
      <c r="D1026" s="19" t="s">
        <v>673</v>
      </c>
      <c r="E1026" s="19">
        <v>15</v>
      </c>
      <c r="F1026" s="19" t="s">
        <v>232</v>
      </c>
      <c r="G1026" s="19" t="s">
        <v>145</v>
      </c>
      <c r="H1026" s="19" t="s">
        <v>36</v>
      </c>
      <c r="I1026" s="19" t="s">
        <v>46</v>
      </c>
      <c r="J1026" s="52">
        <v>300</v>
      </c>
      <c r="K1026" s="19" t="s">
        <v>767</v>
      </c>
      <c r="L1026" s="192" t="s">
        <v>156</v>
      </c>
      <c r="M1026" s="19">
        <v>1</v>
      </c>
      <c r="N1026" s="37">
        <v>1491060</v>
      </c>
      <c r="O1026" s="37" t="s">
        <v>768</v>
      </c>
      <c r="P1026" s="19" t="s">
        <v>162</v>
      </c>
      <c r="Q1026" s="20">
        <v>0</v>
      </c>
      <c r="R1026" s="20">
        <v>0</v>
      </c>
      <c r="S1026" s="20">
        <f t="shared" si="15"/>
        <v>0</v>
      </c>
      <c r="T1026" s="19" t="s">
        <v>145</v>
      </c>
      <c r="U1026" s="19"/>
      <c r="V1026" s="131" t="s">
        <v>235</v>
      </c>
      <c r="W1026" s="216" t="s">
        <v>236</v>
      </c>
      <c r="X1026" s="217"/>
    </row>
    <row r="1027" spans="1:24" ht="185.25" hidden="1">
      <c r="A1027" s="19" t="s">
        <v>158</v>
      </c>
      <c r="B1027" s="19" t="s">
        <v>617</v>
      </c>
      <c r="C1027" s="19" t="s">
        <v>751</v>
      </c>
      <c r="D1027" s="19" t="s">
        <v>673</v>
      </c>
      <c r="E1027" s="19">
        <v>15</v>
      </c>
      <c r="F1027" s="19" t="s">
        <v>232</v>
      </c>
      <c r="G1027" s="19" t="s">
        <v>145</v>
      </c>
      <c r="H1027" s="19" t="s">
        <v>36</v>
      </c>
      <c r="I1027" s="19" t="s">
        <v>37</v>
      </c>
      <c r="J1027" s="52">
        <v>390</v>
      </c>
      <c r="K1027" s="19" t="s">
        <v>433</v>
      </c>
      <c r="L1027" s="192" t="s">
        <v>272</v>
      </c>
      <c r="M1027" s="19">
        <v>1</v>
      </c>
      <c r="N1027" s="37">
        <v>1492776</v>
      </c>
      <c r="O1027" s="37" t="s">
        <v>769</v>
      </c>
      <c r="P1027" s="19" t="s">
        <v>162</v>
      </c>
      <c r="Q1027" s="20">
        <v>0</v>
      </c>
      <c r="R1027" s="20">
        <v>0</v>
      </c>
      <c r="S1027" s="20">
        <f t="shared" si="15"/>
        <v>0</v>
      </c>
      <c r="T1027" s="19" t="s">
        <v>145</v>
      </c>
      <c r="U1027" s="19"/>
      <c r="V1027" s="131" t="s">
        <v>235</v>
      </c>
      <c r="W1027" s="216" t="s">
        <v>236</v>
      </c>
      <c r="X1027" s="217"/>
    </row>
    <row r="1028" spans="1:24" ht="128.25" hidden="1">
      <c r="A1028" s="19" t="s">
        <v>158</v>
      </c>
      <c r="B1028" s="19" t="s">
        <v>617</v>
      </c>
      <c r="C1028" s="19" t="s">
        <v>618</v>
      </c>
      <c r="D1028" s="19" t="s">
        <v>277</v>
      </c>
      <c r="E1028" s="19">
        <v>15</v>
      </c>
      <c r="F1028" s="19" t="s">
        <v>232</v>
      </c>
      <c r="G1028" s="19" t="s">
        <v>145</v>
      </c>
      <c r="H1028" s="19" t="s">
        <v>36</v>
      </c>
      <c r="I1028" s="19" t="s">
        <v>46</v>
      </c>
      <c r="J1028" s="52">
        <v>280</v>
      </c>
      <c r="K1028" s="19" t="s">
        <v>646</v>
      </c>
      <c r="L1028" s="192" t="s">
        <v>156</v>
      </c>
      <c r="M1028" s="19">
        <v>1</v>
      </c>
      <c r="N1028" s="37" t="s">
        <v>647</v>
      </c>
      <c r="O1028" s="37" t="s">
        <v>648</v>
      </c>
      <c r="P1028" s="19" t="s">
        <v>162</v>
      </c>
      <c r="Q1028" s="20">
        <v>0</v>
      </c>
      <c r="R1028" s="20">
        <v>0</v>
      </c>
      <c r="S1028" s="20">
        <f t="shared" si="15"/>
        <v>0</v>
      </c>
      <c r="T1028" s="19" t="s">
        <v>145</v>
      </c>
      <c r="U1028" s="19"/>
      <c r="V1028" s="131" t="s">
        <v>235</v>
      </c>
      <c r="W1028" s="216" t="s">
        <v>236</v>
      </c>
      <c r="X1028" s="217"/>
    </row>
    <row r="1029" spans="1:24" ht="185.25" hidden="1">
      <c r="A1029" s="19" t="s">
        <v>158</v>
      </c>
      <c r="B1029" s="19" t="s">
        <v>617</v>
      </c>
      <c r="C1029" s="19" t="s">
        <v>666</v>
      </c>
      <c r="D1029" s="19" t="s">
        <v>673</v>
      </c>
      <c r="E1029" s="19">
        <v>15</v>
      </c>
      <c r="F1029" s="19" t="s">
        <v>232</v>
      </c>
      <c r="G1029" s="19" t="s">
        <v>145</v>
      </c>
      <c r="H1029" s="19" t="s">
        <v>36</v>
      </c>
      <c r="I1029" s="19" t="s">
        <v>37</v>
      </c>
      <c r="J1029" s="52">
        <v>360</v>
      </c>
      <c r="K1029" s="19" t="s">
        <v>674</v>
      </c>
      <c r="L1029" s="192" t="s">
        <v>566</v>
      </c>
      <c r="M1029" s="19">
        <v>1</v>
      </c>
      <c r="N1029" s="37">
        <v>6272660</v>
      </c>
      <c r="O1029" s="37" t="s">
        <v>675</v>
      </c>
      <c r="P1029" s="19" t="s">
        <v>162</v>
      </c>
      <c r="Q1029" s="20">
        <v>0</v>
      </c>
      <c r="R1029" s="20">
        <v>0</v>
      </c>
      <c r="S1029" s="20">
        <f t="shared" si="15"/>
        <v>0</v>
      </c>
      <c r="T1029" s="19" t="s">
        <v>145</v>
      </c>
      <c r="U1029" s="19"/>
      <c r="V1029" s="131" t="s">
        <v>235</v>
      </c>
      <c r="W1029" s="216" t="s">
        <v>236</v>
      </c>
      <c r="X1029" s="217"/>
    </row>
    <row r="1030" spans="1:24" ht="185.25" hidden="1">
      <c r="A1030" s="19" t="s">
        <v>158</v>
      </c>
      <c r="B1030" s="19" t="s">
        <v>617</v>
      </c>
      <c r="C1030" s="19" t="s">
        <v>666</v>
      </c>
      <c r="D1030" s="19" t="s">
        <v>673</v>
      </c>
      <c r="E1030" s="19">
        <v>15</v>
      </c>
      <c r="F1030" s="19" t="s">
        <v>232</v>
      </c>
      <c r="G1030" s="19" t="s">
        <v>145</v>
      </c>
      <c r="H1030" s="19" t="s">
        <v>36</v>
      </c>
      <c r="I1030" s="19" t="s">
        <v>37</v>
      </c>
      <c r="J1030" s="52">
        <v>120</v>
      </c>
      <c r="K1030" s="19" t="s">
        <v>676</v>
      </c>
      <c r="L1030" s="192" t="s">
        <v>566</v>
      </c>
      <c r="M1030" s="19">
        <v>1</v>
      </c>
      <c r="N1030" s="37">
        <v>2114524</v>
      </c>
      <c r="O1030" s="37" t="s">
        <v>677</v>
      </c>
      <c r="P1030" s="19" t="s">
        <v>162</v>
      </c>
      <c r="Q1030" s="20">
        <v>0</v>
      </c>
      <c r="R1030" s="20">
        <v>0</v>
      </c>
      <c r="S1030" s="20">
        <f t="shared" si="15"/>
        <v>0</v>
      </c>
      <c r="T1030" s="19" t="s">
        <v>145</v>
      </c>
      <c r="U1030" s="19" t="s">
        <v>2422</v>
      </c>
      <c r="V1030" s="131" t="s">
        <v>235</v>
      </c>
      <c r="W1030" s="216" t="s">
        <v>236</v>
      </c>
      <c r="X1030" s="217"/>
    </row>
    <row r="1031" spans="1:24" ht="384.75" hidden="1">
      <c r="A1031" s="19" t="s">
        <v>158</v>
      </c>
      <c r="B1031" s="19" t="s">
        <v>617</v>
      </c>
      <c r="C1031" s="19" t="s">
        <v>666</v>
      </c>
      <c r="D1031" s="19" t="s">
        <v>653</v>
      </c>
      <c r="E1031" s="19">
        <v>15</v>
      </c>
      <c r="F1031" s="19" t="s">
        <v>678</v>
      </c>
      <c r="G1031" s="19" t="s">
        <v>145</v>
      </c>
      <c r="H1031" s="19" t="s">
        <v>36</v>
      </c>
      <c r="I1031" s="19" t="s">
        <v>46</v>
      </c>
      <c r="J1031" s="52">
        <v>166</v>
      </c>
      <c r="K1031" s="19" t="s">
        <v>679</v>
      </c>
      <c r="L1031" s="192" t="s">
        <v>156</v>
      </c>
      <c r="M1031" s="19">
        <v>1</v>
      </c>
      <c r="N1031" s="37" t="s">
        <v>680</v>
      </c>
      <c r="O1031" s="37" t="s">
        <v>681</v>
      </c>
      <c r="P1031" s="19" t="s">
        <v>162</v>
      </c>
      <c r="Q1031" s="20">
        <v>0</v>
      </c>
      <c r="R1031" s="20">
        <v>0</v>
      </c>
      <c r="S1031" s="20">
        <f t="shared" si="15"/>
        <v>0</v>
      </c>
      <c r="T1031" s="19" t="s">
        <v>145</v>
      </c>
      <c r="U1031" s="19"/>
      <c r="V1031" s="131" t="s">
        <v>184</v>
      </c>
      <c r="W1031" s="216" t="s">
        <v>185</v>
      </c>
      <c r="X1031" s="217"/>
    </row>
    <row r="1032" spans="1:24" ht="156.75" hidden="1">
      <c r="A1032" s="19" t="s">
        <v>158</v>
      </c>
      <c r="B1032" s="19" t="s">
        <v>617</v>
      </c>
      <c r="C1032" s="19" t="s">
        <v>692</v>
      </c>
      <c r="D1032" s="19" t="s">
        <v>252</v>
      </c>
      <c r="E1032" s="19">
        <v>15</v>
      </c>
      <c r="F1032" s="19" t="s">
        <v>727</v>
      </c>
      <c r="G1032" s="19" t="s">
        <v>145</v>
      </c>
      <c r="H1032" s="19" t="s">
        <v>36</v>
      </c>
      <c r="I1032" s="19" t="s">
        <v>46</v>
      </c>
      <c r="J1032" s="52">
        <v>30</v>
      </c>
      <c r="K1032" s="19" t="s">
        <v>723</v>
      </c>
      <c r="L1032" s="192" t="s">
        <v>272</v>
      </c>
      <c r="M1032" s="19">
        <v>1</v>
      </c>
      <c r="N1032" s="37">
        <v>1491432</v>
      </c>
      <c r="O1032" s="37" t="s">
        <v>724</v>
      </c>
      <c r="P1032" s="19" t="s">
        <v>162</v>
      </c>
      <c r="Q1032" s="20">
        <v>0</v>
      </c>
      <c r="R1032" s="20">
        <v>0</v>
      </c>
      <c r="S1032" s="20">
        <f t="shared" si="15"/>
        <v>0</v>
      </c>
      <c r="T1032" s="19" t="s">
        <v>145</v>
      </c>
      <c r="U1032" s="19"/>
      <c r="V1032" s="131" t="s">
        <v>148</v>
      </c>
      <c r="W1032" s="216" t="s">
        <v>157</v>
      </c>
      <c r="X1032" s="217"/>
    </row>
    <row r="1033" spans="1:24" ht="85.5" hidden="1">
      <c r="A1033" s="19" t="s">
        <v>158</v>
      </c>
      <c r="B1033" s="19" t="s">
        <v>617</v>
      </c>
      <c r="C1033" s="19" t="s">
        <v>751</v>
      </c>
      <c r="D1033" s="19" t="s">
        <v>659</v>
      </c>
      <c r="E1033" s="19">
        <v>15</v>
      </c>
      <c r="F1033" s="19" t="s">
        <v>770</v>
      </c>
      <c r="G1033" s="19" t="s">
        <v>35</v>
      </c>
      <c r="H1033" s="19" t="s">
        <v>154</v>
      </c>
      <c r="I1033" s="19" t="s">
        <v>37</v>
      </c>
      <c r="J1033" s="52">
        <v>360</v>
      </c>
      <c r="K1033" s="19" t="s">
        <v>771</v>
      </c>
      <c r="L1033" s="192"/>
      <c r="M1033" s="19">
        <v>1</v>
      </c>
      <c r="N1033" s="37">
        <v>1489247</v>
      </c>
      <c r="O1033" s="37" t="s">
        <v>772</v>
      </c>
      <c r="P1033" s="19" t="s">
        <v>162</v>
      </c>
      <c r="Q1033" s="20">
        <v>0</v>
      </c>
      <c r="R1033" s="20">
        <v>0</v>
      </c>
      <c r="S1033" s="20">
        <f t="shared" si="15"/>
        <v>0</v>
      </c>
      <c r="T1033" s="19" t="s">
        <v>228</v>
      </c>
      <c r="U1033" s="19" t="s">
        <v>2423</v>
      </c>
      <c r="V1033" s="216" t="s">
        <v>218</v>
      </c>
      <c r="W1033" s="216" t="s">
        <v>398</v>
      </c>
      <c r="X1033" s="217"/>
    </row>
    <row r="1034" spans="1:24" ht="156.75" hidden="1">
      <c r="A1034" s="19" t="s">
        <v>158</v>
      </c>
      <c r="B1034" s="19" t="s">
        <v>617</v>
      </c>
      <c r="C1034" s="19" t="s">
        <v>666</v>
      </c>
      <c r="D1034" s="19" t="s">
        <v>252</v>
      </c>
      <c r="E1034" s="19">
        <v>15</v>
      </c>
      <c r="F1034" s="19" t="s">
        <v>682</v>
      </c>
      <c r="G1034" s="19" t="s">
        <v>145</v>
      </c>
      <c r="H1034" s="19" t="s">
        <v>154</v>
      </c>
      <c r="I1034" s="19" t="s">
        <v>37</v>
      </c>
      <c r="J1034" s="52">
        <v>50</v>
      </c>
      <c r="K1034" s="19" t="s">
        <v>683</v>
      </c>
      <c r="L1034" s="192" t="s">
        <v>156</v>
      </c>
      <c r="M1034" s="19">
        <v>1</v>
      </c>
      <c r="N1034" s="37">
        <v>2110788</v>
      </c>
      <c r="O1034" s="37" t="s">
        <v>684</v>
      </c>
      <c r="P1034" s="19" t="s">
        <v>162</v>
      </c>
      <c r="Q1034" s="20">
        <v>0</v>
      </c>
      <c r="R1034" s="20">
        <v>0</v>
      </c>
      <c r="S1034" s="20">
        <f t="shared" si="15"/>
        <v>0</v>
      </c>
      <c r="T1034" s="19" t="s">
        <v>145</v>
      </c>
      <c r="U1034" s="19" t="s">
        <v>1328</v>
      </c>
      <c r="V1034" s="131" t="s">
        <v>148</v>
      </c>
      <c r="W1034" s="216" t="s">
        <v>157</v>
      </c>
      <c r="X1034" s="217"/>
    </row>
    <row r="1035" spans="1:24" ht="156.75" hidden="1">
      <c r="A1035" s="19" t="s">
        <v>158</v>
      </c>
      <c r="B1035" s="19" t="s">
        <v>617</v>
      </c>
      <c r="C1035" s="19" t="s">
        <v>688</v>
      </c>
      <c r="D1035" s="19" t="s">
        <v>252</v>
      </c>
      <c r="E1035" s="19">
        <v>15</v>
      </c>
      <c r="F1035" s="19" t="s">
        <v>682</v>
      </c>
      <c r="G1035" s="19" t="s">
        <v>145</v>
      </c>
      <c r="H1035" s="19" t="s">
        <v>154</v>
      </c>
      <c r="I1035" s="19" t="s">
        <v>37</v>
      </c>
      <c r="J1035" s="52">
        <v>50</v>
      </c>
      <c r="K1035" s="19" t="s">
        <v>683</v>
      </c>
      <c r="L1035" s="192" t="s">
        <v>156</v>
      </c>
      <c r="M1035" s="19">
        <v>1</v>
      </c>
      <c r="N1035" s="37">
        <v>1568223</v>
      </c>
      <c r="O1035" s="37" t="s">
        <v>691</v>
      </c>
      <c r="P1035" s="19" t="s">
        <v>162</v>
      </c>
      <c r="Q1035" s="20">
        <v>0</v>
      </c>
      <c r="R1035" s="20">
        <v>0</v>
      </c>
      <c r="S1035" s="20">
        <f t="shared" si="15"/>
        <v>0</v>
      </c>
      <c r="T1035" s="19" t="s">
        <v>145</v>
      </c>
      <c r="U1035" s="19" t="s">
        <v>1328</v>
      </c>
      <c r="V1035" s="131" t="s">
        <v>148</v>
      </c>
      <c r="W1035" s="216" t="s">
        <v>157</v>
      </c>
      <c r="X1035" s="217"/>
    </row>
    <row r="1036" spans="1:24" ht="71.25" hidden="1">
      <c r="A1036" s="19" t="s">
        <v>158</v>
      </c>
      <c r="B1036" s="24" t="s">
        <v>617</v>
      </c>
      <c r="C1036" s="24" t="s">
        <v>649</v>
      </c>
      <c r="D1036" s="24" t="s">
        <v>263</v>
      </c>
      <c r="E1036" s="24">
        <v>15</v>
      </c>
      <c r="F1036" s="24" t="s">
        <v>662</v>
      </c>
      <c r="G1036" s="24" t="s">
        <v>35</v>
      </c>
      <c r="H1036" s="24" t="s">
        <v>154</v>
      </c>
      <c r="I1036" s="24" t="s">
        <v>37</v>
      </c>
      <c r="J1036" s="69">
        <v>540</v>
      </c>
      <c r="K1036" s="24" t="s">
        <v>663</v>
      </c>
      <c r="L1036" s="192"/>
      <c r="M1036" s="24">
        <v>1</v>
      </c>
      <c r="N1036" s="27">
        <v>2579353</v>
      </c>
      <c r="O1036" s="27" t="s">
        <v>664</v>
      </c>
      <c r="P1036" s="24" t="s">
        <v>162</v>
      </c>
      <c r="Q1036" s="28">
        <v>0</v>
      </c>
      <c r="R1036" s="28">
        <v>0</v>
      </c>
      <c r="S1036" s="28">
        <f t="shared" si="15"/>
        <v>0</v>
      </c>
      <c r="T1036" s="24" t="s">
        <v>228</v>
      </c>
      <c r="U1036" s="24" t="s">
        <v>2424</v>
      </c>
      <c r="V1036" s="262" t="s">
        <v>665</v>
      </c>
      <c r="W1036" s="262" t="s">
        <v>665</v>
      </c>
      <c r="X1036" s="217"/>
    </row>
    <row r="1037" spans="1:24" ht="156.75" hidden="1">
      <c r="A1037" s="19" t="s">
        <v>158</v>
      </c>
      <c r="B1037" s="19" t="s">
        <v>617</v>
      </c>
      <c r="C1037" s="19" t="s">
        <v>692</v>
      </c>
      <c r="D1037" s="19" t="s">
        <v>252</v>
      </c>
      <c r="E1037" s="19">
        <v>15</v>
      </c>
      <c r="F1037" s="19" t="s">
        <v>728</v>
      </c>
      <c r="G1037" s="19" t="s">
        <v>145</v>
      </c>
      <c r="H1037" s="19" t="s">
        <v>36</v>
      </c>
      <c r="I1037" s="19" t="s">
        <v>46</v>
      </c>
      <c r="J1037" s="52">
        <v>40</v>
      </c>
      <c r="K1037" s="19" t="s">
        <v>717</v>
      </c>
      <c r="L1037" s="192" t="s">
        <v>224</v>
      </c>
      <c r="M1037" s="19">
        <v>1</v>
      </c>
      <c r="N1037" s="37">
        <v>1568927</v>
      </c>
      <c r="O1037" s="37" t="s">
        <v>702</v>
      </c>
      <c r="P1037" s="19" t="s">
        <v>162</v>
      </c>
      <c r="Q1037" s="20">
        <v>0</v>
      </c>
      <c r="R1037" s="20">
        <v>0</v>
      </c>
      <c r="S1037" s="20">
        <f t="shared" si="15"/>
        <v>0</v>
      </c>
      <c r="T1037" s="19" t="s">
        <v>145</v>
      </c>
      <c r="U1037" s="19"/>
      <c r="V1037" s="131" t="s">
        <v>63</v>
      </c>
      <c r="W1037" s="216" t="s">
        <v>64</v>
      </c>
      <c r="X1037" s="217"/>
    </row>
    <row r="1038" spans="1:24" ht="156.75" hidden="1">
      <c r="A1038" s="19" t="s">
        <v>158</v>
      </c>
      <c r="B1038" s="19" t="s">
        <v>617</v>
      </c>
      <c r="C1038" s="19" t="s">
        <v>692</v>
      </c>
      <c r="D1038" s="19" t="s">
        <v>252</v>
      </c>
      <c r="E1038" s="19">
        <v>15</v>
      </c>
      <c r="F1038" s="19" t="s">
        <v>728</v>
      </c>
      <c r="G1038" s="19" t="s">
        <v>145</v>
      </c>
      <c r="H1038" s="19" t="s">
        <v>36</v>
      </c>
      <c r="I1038" s="19" t="s">
        <v>46</v>
      </c>
      <c r="J1038" s="52">
        <v>40</v>
      </c>
      <c r="K1038" s="19" t="s">
        <v>718</v>
      </c>
      <c r="L1038" s="192" t="s">
        <v>152</v>
      </c>
      <c r="M1038" s="19">
        <v>1</v>
      </c>
      <c r="N1038" s="37" t="s">
        <v>715</v>
      </c>
      <c r="O1038" s="37" t="s">
        <v>700</v>
      </c>
      <c r="P1038" s="19" t="s">
        <v>162</v>
      </c>
      <c r="Q1038" s="20">
        <v>0</v>
      </c>
      <c r="R1038" s="20">
        <v>0</v>
      </c>
      <c r="S1038" s="20">
        <f t="shared" si="15"/>
        <v>0</v>
      </c>
      <c r="T1038" s="19" t="s">
        <v>145</v>
      </c>
      <c r="U1038" s="19"/>
      <c r="V1038" s="131" t="s">
        <v>63</v>
      </c>
      <c r="W1038" s="216" t="s">
        <v>64</v>
      </c>
      <c r="X1038" s="217"/>
    </row>
    <row r="1039" spans="1:24" ht="85.5" hidden="1">
      <c r="A1039" s="19" t="s">
        <v>158</v>
      </c>
      <c r="B1039" s="19" t="s">
        <v>617</v>
      </c>
      <c r="C1039" s="19" t="s">
        <v>751</v>
      </c>
      <c r="D1039" s="19" t="s">
        <v>258</v>
      </c>
      <c r="E1039" s="19">
        <v>15</v>
      </c>
      <c r="F1039" s="19" t="s">
        <v>773</v>
      </c>
      <c r="G1039" s="19" t="s">
        <v>145</v>
      </c>
      <c r="H1039" s="19" t="s">
        <v>36</v>
      </c>
      <c r="I1039" s="19" t="s">
        <v>46</v>
      </c>
      <c r="J1039" s="52">
        <v>240</v>
      </c>
      <c r="K1039" s="19" t="s">
        <v>774</v>
      </c>
      <c r="L1039" s="192" t="s">
        <v>216</v>
      </c>
      <c r="M1039" s="19">
        <v>1</v>
      </c>
      <c r="N1039" s="37">
        <v>2110057</v>
      </c>
      <c r="O1039" s="37" t="s">
        <v>775</v>
      </c>
      <c r="P1039" s="19" t="s">
        <v>757</v>
      </c>
      <c r="Q1039" s="20">
        <v>0</v>
      </c>
      <c r="R1039" s="20">
        <v>0</v>
      </c>
      <c r="S1039" s="20">
        <f t="shared" si="15"/>
        <v>0</v>
      </c>
      <c r="T1039" s="19" t="s">
        <v>145</v>
      </c>
      <c r="U1039" s="19" t="s">
        <v>2425</v>
      </c>
      <c r="V1039" s="131" t="s">
        <v>48</v>
      </c>
      <c r="W1039" s="216" t="s">
        <v>49</v>
      </c>
      <c r="X1039" s="217"/>
    </row>
    <row r="1040" spans="1:24" ht="85.5" hidden="1">
      <c r="A1040" s="19" t="s">
        <v>158</v>
      </c>
      <c r="B1040" s="19" t="s">
        <v>617</v>
      </c>
      <c r="C1040" s="19" t="s">
        <v>828</v>
      </c>
      <c r="D1040" s="19" t="s">
        <v>258</v>
      </c>
      <c r="E1040" s="19">
        <v>15</v>
      </c>
      <c r="F1040" s="19" t="s">
        <v>829</v>
      </c>
      <c r="G1040" s="19" t="s">
        <v>145</v>
      </c>
      <c r="H1040" s="19" t="s">
        <v>36</v>
      </c>
      <c r="I1040" s="19" t="s">
        <v>46</v>
      </c>
      <c r="J1040" s="52">
        <v>240</v>
      </c>
      <c r="K1040" s="19" t="s">
        <v>714</v>
      </c>
      <c r="L1040" s="192" t="s">
        <v>632</v>
      </c>
      <c r="M1040" s="19">
        <v>1</v>
      </c>
      <c r="N1040" s="37">
        <v>1559807</v>
      </c>
      <c r="O1040" s="37" t="s">
        <v>830</v>
      </c>
      <c r="P1040" s="19" t="s">
        <v>611</v>
      </c>
      <c r="Q1040" s="20">
        <v>0</v>
      </c>
      <c r="R1040" s="20">
        <v>0</v>
      </c>
      <c r="S1040" s="20">
        <f t="shared" si="15"/>
        <v>0</v>
      </c>
      <c r="T1040" s="19" t="s">
        <v>145</v>
      </c>
      <c r="U1040" s="19" t="s">
        <v>2425</v>
      </c>
      <c r="V1040" s="131" t="s">
        <v>48</v>
      </c>
      <c r="W1040" s="216" t="s">
        <v>49</v>
      </c>
      <c r="X1040" s="217"/>
    </row>
    <row r="1041" spans="1:24" ht="85.5" hidden="1">
      <c r="A1041" s="19" t="s">
        <v>158</v>
      </c>
      <c r="B1041" s="19" t="s">
        <v>617</v>
      </c>
      <c r="C1041" s="19" t="s">
        <v>751</v>
      </c>
      <c r="D1041" s="19" t="s">
        <v>258</v>
      </c>
      <c r="E1041" s="19">
        <v>15</v>
      </c>
      <c r="F1041" s="19" t="s">
        <v>776</v>
      </c>
      <c r="G1041" s="19" t="s">
        <v>145</v>
      </c>
      <c r="H1041" s="19" t="s">
        <v>36</v>
      </c>
      <c r="I1041" s="19" t="s">
        <v>46</v>
      </c>
      <c r="J1041" s="52">
        <v>680</v>
      </c>
      <c r="K1041" s="19" t="s">
        <v>777</v>
      </c>
      <c r="L1041" s="192" t="s">
        <v>759</v>
      </c>
      <c r="M1041" s="19">
        <v>1</v>
      </c>
      <c r="N1041" s="37">
        <v>1491430</v>
      </c>
      <c r="O1041" s="37" t="s">
        <v>778</v>
      </c>
      <c r="P1041" s="19" t="s">
        <v>779</v>
      </c>
      <c r="Q1041" s="20">
        <v>0</v>
      </c>
      <c r="R1041" s="20">
        <v>0</v>
      </c>
      <c r="S1041" s="20">
        <f t="shared" ref="S1041:S1104" si="16">(R1041+Q1041)*M1041</f>
        <v>0</v>
      </c>
      <c r="T1041" s="19" t="s">
        <v>145</v>
      </c>
      <c r="U1041" s="19" t="s">
        <v>2425</v>
      </c>
      <c r="V1041" s="131" t="s">
        <v>48</v>
      </c>
      <c r="W1041" s="216" t="s">
        <v>49</v>
      </c>
      <c r="X1041" s="217"/>
    </row>
    <row r="1042" spans="1:24" ht="85.5" hidden="1">
      <c r="A1042" s="19" t="s">
        <v>158</v>
      </c>
      <c r="B1042" s="19" t="s">
        <v>617</v>
      </c>
      <c r="C1042" s="19" t="s">
        <v>751</v>
      </c>
      <c r="D1042" s="19" t="s">
        <v>258</v>
      </c>
      <c r="E1042" s="19">
        <v>15</v>
      </c>
      <c r="F1042" s="19" t="s">
        <v>776</v>
      </c>
      <c r="G1042" s="19" t="s">
        <v>145</v>
      </c>
      <c r="H1042" s="19" t="s">
        <v>36</v>
      </c>
      <c r="I1042" s="19" t="s">
        <v>46</v>
      </c>
      <c r="J1042" s="52">
        <v>680</v>
      </c>
      <c r="K1042" s="19" t="s">
        <v>780</v>
      </c>
      <c r="L1042" s="192" t="s">
        <v>147</v>
      </c>
      <c r="M1042" s="19">
        <v>1</v>
      </c>
      <c r="N1042" s="37">
        <v>2326638</v>
      </c>
      <c r="O1042" s="37" t="s">
        <v>781</v>
      </c>
      <c r="P1042" s="19" t="s">
        <v>162</v>
      </c>
      <c r="Q1042" s="20">
        <v>0</v>
      </c>
      <c r="R1042" s="20">
        <v>0</v>
      </c>
      <c r="S1042" s="20">
        <f t="shared" si="16"/>
        <v>0</v>
      </c>
      <c r="T1042" s="19" t="s">
        <v>145</v>
      </c>
      <c r="U1042" s="19" t="s">
        <v>2425</v>
      </c>
      <c r="V1042" s="131" t="s">
        <v>48</v>
      </c>
      <c r="W1042" s="216" t="s">
        <v>49</v>
      </c>
      <c r="X1042" s="217"/>
    </row>
    <row r="1043" spans="1:24" ht="156.75" hidden="1">
      <c r="A1043" s="19" t="s">
        <v>158</v>
      </c>
      <c r="B1043" s="19" t="s">
        <v>617</v>
      </c>
      <c r="C1043" s="19" t="s">
        <v>617</v>
      </c>
      <c r="D1043" s="19" t="s">
        <v>252</v>
      </c>
      <c r="E1043" s="19">
        <v>15</v>
      </c>
      <c r="F1043" s="19" t="s">
        <v>809</v>
      </c>
      <c r="G1043" s="19" t="s">
        <v>145</v>
      </c>
      <c r="H1043" s="19" t="s">
        <v>36</v>
      </c>
      <c r="I1043" s="19" t="s">
        <v>46</v>
      </c>
      <c r="J1043" s="52">
        <v>390</v>
      </c>
      <c r="K1043" s="19" t="s">
        <v>810</v>
      </c>
      <c r="L1043" s="192" t="s">
        <v>759</v>
      </c>
      <c r="M1043" s="19">
        <v>1</v>
      </c>
      <c r="N1043" s="37">
        <v>1491058</v>
      </c>
      <c r="O1043" s="37" t="s">
        <v>811</v>
      </c>
      <c r="P1043" s="19" t="s">
        <v>812</v>
      </c>
      <c r="Q1043" s="20">
        <v>0</v>
      </c>
      <c r="R1043" s="20">
        <v>0</v>
      </c>
      <c r="S1043" s="20">
        <f t="shared" si="16"/>
        <v>0</v>
      </c>
      <c r="T1043" s="19" t="s">
        <v>145</v>
      </c>
      <c r="U1043" s="19" t="s">
        <v>2425</v>
      </c>
      <c r="V1043" s="131" t="s">
        <v>48</v>
      </c>
      <c r="W1043" s="216" t="s">
        <v>49</v>
      </c>
      <c r="X1043" s="217"/>
    </row>
    <row r="1044" spans="1:24" ht="99.75" hidden="1">
      <c r="A1044" s="19" t="s">
        <v>158</v>
      </c>
      <c r="B1044" s="19" t="s">
        <v>617</v>
      </c>
      <c r="C1044" s="19" t="s">
        <v>729</v>
      </c>
      <c r="D1044" s="19" t="s">
        <v>740</v>
      </c>
      <c r="E1044" s="19">
        <v>12</v>
      </c>
      <c r="F1044" s="19" t="s">
        <v>748</v>
      </c>
      <c r="G1044" s="19" t="s">
        <v>145</v>
      </c>
      <c r="H1044" s="19" t="s">
        <v>36</v>
      </c>
      <c r="I1044" s="19" t="s">
        <v>46</v>
      </c>
      <c r="J1044" s="52">
        <v>120</v>
      </c>
      <c r="K1044" s="19" t="s">
        <v>749</v>
      </c>
      <c r="L1044" s="192" t="s">
        <v>224</v>
      </c>
      <c r="M1044" s="19">
        <v>1</v>
      </c>
      <c r="N1044" s="37">
        <v>1568100</v>
      </c>
      <c r="O1044" s="37" t="s">
        <v>736</v>
      </c>
      <c r="P1044" s="19" t="s">
        <v>162</v>
      </c>
      <c r="Q1044" s="20">
        <v>0</v>
      </c>
      <c r="R1044" s="20">
        <v>0</v>
      </c>
      <c r="S1044" s="20">
        <f t="shared" si="16"/>
        <v>0</v>
      </c>
      <c r="T1044" s="19" t="s">
        <v>145</v>
      </c>
      <c r="U1044" s="19"/>
      <c r="V1044" s="210" t="s">
        <v>148</v>
      </c>
      <c r="W1044" s="216" t="s">
        <v>225</v>
      </c>
      <c r="X1044" s="217"/>
    </row>
    <row r="1045" spans="1:24" ht="99.75" hidden="1">
      <c r="A1045" s="19" t="s">
        <v>158</v>
      </c>
      <c r="B1045" s="19" t="s">
        <v>617</v>
      </c>
      <c r="C1045" s="19" t="s">
        <v>729</v>
      </c>
      <c r="D1045" s="19" t="s">
        <v>740</v>
      </c>
      <c r="E1045" s="19">
        <v>12</v>
      </c>
      <c r="F1045" s="19" t="s">
        <v>748</v>
      </c>
      <c r="G1045" s="19" t="s">
        <v>145</v>
      </c>
      <c r="H1045" s="19" t="s">
        <v>36</v>
      </c>
      <c r="I1045" s="19" t="s">
        <v>46</v>
      </c>
      <c r="J1045" s="52">
        <v>120</v>
      </c>
      <c r="K1045" s="19" t="s">
        <v>750</v>
      </c>
      <c r="L1045" s="192" t="s">
        <v>356</v>
      </c>
      <c r="M1045" s="19">
        <v>1</v>
      </c>
      <c r="N1045" s="37">
        <v>1517709</v>
      </c>
      <c r="O1045" s="37" t="s">
        <v>731</v>
      </c>
      <c r="P1045" s="19" t="s">
        <v>162</v>
      </c>
      <c r="Q1045" s="20">
        <v>0</v>
      </c>
      <c r="R1045" s="20">
        <v>0</v>
      </c>
      <c r="S1045" s="20">
        <f t="shared" si="16"/>
        <v>0</v>
      </c>
      <c r="T1045" s="19" t="s">
        <v>145</v>
      </c>
      <c r="U1045" s="19"/>
      <c r="V1045" s="210" t="s">
        <v>148</v>
      </c>
      <c r="W1045" s="216" t="s">
        <v>225</v>
      </c>
      <c r="X1045" s="217"/>
    </row>
    <row r="1046" spans="1:24" ht="156.75" hidden="1">
      <c r="A1046" s="19" t="s">
        <v>158</v>
      </c>
      <c r="B1046" s="19" t="s">
        <v>617</v>
      </c>
      <c r="C1046" s="19" t="s">
        <v>666</v>
      </c>
      <c r="D1046" s="19" t="s">
        <v>252</v>
      </c>
      <c r="E1046" s="19">
        <v>15</v>
      </c>
      <c r="F1046" s="19" t="s">
        <v>685</v>
      </c>
      <c r="G1046" s="19" t="s">
        <v>145</v>
      </c>
      <c r="H1046" s="19" t="s">
        <v>36</v>
      </c>
      <c r="I1046" s="19" t="s">
        <v>46</v>
      </c>
      <c r="J1046" s="52">
        <v>246</v>
      </c>
      <c r="K1046" s="19" t="s">
        <v>686</v>
      </c>
      <c r="L1046" s="192" t="s">
        <v>147</v>
      </c>
      <c r="M1046" s="19">
        <v>1</v>
      </c>
      <c r="N1046" s="37">
        <v>1568911</v>
      </c>
      <c r="O1046" s="37" t="s">
        <v>687</v>
      </c>
      <c r="P1046" s="19" t="s">
        <v>162</v>
      </c>
      <c r="Q1046" s="20">
        <v>0</v>
      </c>
      <c r="R1046" s="20">
        <v>0</v>
      </c>
      <c r="S1046" s="20">
        <f t="shared" si="16"/>
        <v>0</v>
      </c>
      <c r="T1046" s="19" t="s">
        <v>145</v>
      </c>
      <c r="U1046" s="19"/>
      <c r="V1046" s="131" t="s">
        <v>184</v>
      </c>
      <c r="W1046" s="216" t="s">
        <v>269</v>
      </c>
      <c r="X1046" s="217"/>
    </row>
    <row r="1047" spans="1:24" ht="85.5" hidden="1">
      <c r="A1047" s="19" t="s">
        <v>158</v>
      </c>
      <c r="B1047" s="19" t="s">
        <v>617</v>
      </c>
      <c r="C1047" s="19" t="s">
        <v>751</v>
      </c>
      <c r="D1047" s="19" t="s">
        <v>258</v>
      </c>
      <c r="E1047" s="19">
        <v>15</v>
      </c>
      <c r="F1047" s="19" t="s">
        <v>782</v>
      </c>
      <c r="G1047" s="19" t="s">
        <v>145</v>
      </c>
      <c r="H1047" s="19" t="s">
        <v>36</v>
      </c>
      <c r="I1047" s="19" t="s">
        <v>46</v>
      </c>
      <c r="J1047" s="52">
        <v>400</v>
      </c>
      <c r="K1047" s="19" t="s">
        <v>783</v>
      </c>
      <c r="L1047" s="192" t="s">
        <v>272</v>
      </c>
      <c r="M1047" s="19">
        <v>1</v>
      </c>
      <c r="N1047" s="37">
        <v>1491395</v>
      </c>
      <c r="O1047" s="37" t="s">
        <v>784</v>
      </c>
      <c r="P1047" s="19" t="s">
        <v>162</v>
      </c>
      <c r="Q1047" s="20">
        <v>0</v>
      </c>
      <c r="R1047" s="20">
        <v>0</v>
      </c>
      <c r="S1047" s="20">
        <f t="shared" si="16"/>
        <v>0</v>
      </c>
      <c r="T1047" s="19" t="s">
        <v>145</v>
      </c>
      <c r="U1047" s="19"/>
      <c r="V1047" s="131" t="s">
        <v>184</v>
      </c>
      <c r="W1047" s="216" t="s">
        <v>637</v>
      </c>
      <c r="X1047" s="217"/>
    </row>
    <row r="1048" spans="1:24" ht="114" hidden="1">
      <c r="A1048" s="19" t="s">
        <v>158</v>
      </c>
      <c r="B1048" s="19" t="s">
        <v>239</v>
      </c>
      <c r="C1048" s="19" t="s">
        <v>239</v>
      </c>
      <c r="D1048" s="19" t="s">
        <v>240</v>
      </c>
      <c r="E1048" s="19">
        <v>12</v>
      </c>
      <c r="F1048" s="19" t="s">
        <v>241</v>
      </c>
      <c r="G1048" s="19" t="s">
        <v>45</v>
      </c>
      <c r="H1048" s="19" t="s">
        <v>36</v>
      </c>
      <c r="I1048" s="19" t="s">
        <v>46</v>
      </c>
      <c r="J1048" s="52">
        <v>8</v>
      </c>
      <c r="K1048" s="19">
        <v>44013</v>
      </c>
      <c r="L1048" s="192"/>
      <c r="M1048" s="19">
        <v>6</v>
      </c>
      <c r="N1048" s="153"/>
      <c r="O1048" s="153"/>
      <c r="P1048" s="19" t="s">
        <v>242</v>
      </c>
      <c r="Q1048" s="20">
        <v>0</v>
      </c>
      <c r="R1048" s="20">
        <v>0</v>
      </c>
      <c r="S1048" s="20">
        <f t="shared" si="16"/>
        <v>0</v>
      </c>
      <c r="T1048" s="19" t="s">
        <v>41</v>
      </c>
      <c r="U1048" s="19" t="s">
        <v>2267</v>
      </c>
      <c r="V1048" s="131" t="s">
        <v>243</v>
      </c>
      <c r="W1048" s="216" t="s">
        <v>244</v>
      </c>
      <c r="X1048" s="215" t="s">
        <v>58</v>
      </c>
    </row>
    <row r="1049" spans="1:24" ht="99.75" hidden="1">
      <c r="A1049" s="19" t="s">
        <v>158</v>
      </c>
      <c r="B1049" s="19" t="s">
        <v>239</v>
      </c>
      <c r="C1049" s="19" t="s">
        <v>239</v>
      </c>
      <c r="D1049" s="19" t="s">
        <v>245</v>
      </c>
      <c r="E1049" s="19">
        <v>15</v>
      </c>
      <c r="F1049" s="19" t="s">
        <v>246</v>
      </c>
      <c r="G1049" s="19" t="s">
        <v>45</v>
      </c>
      <c r="H1049" s="19" t="s">
        <v>36</v>
      </c>
      <c r="I1049" s="19" t="s">
        <v>37</v>
      </c>
      <c r="J1049" s="52">
        <v>40</v>
      </c>
      <c r="K1049" s="19">
        <v>44044</v>
      </c>
      <c r="L1049" s="192"/>
      <c r="M1049" s="19">
        <v>12</v>
      </c>
      <c r="N1049" s="153"/>
      <c r="O1049" s="153"/>
      <c r="P1049" s="19" t="s">
        <v>247</v>
      </c>
      <c r="Q1049" s="20">
        <v>0</v>
      </c>
      <c r="R1049" s="20">
        <v>0</v>
      </c>
      <c r="S1049" s="20">
        <f t="shared" si="16"/>
        <v>0</v>
      </c>
      <c r="T1049" s="19" t="s">
        <v>41</v>
      </c>
      <c r="U1049" s="19" t="s">
        <v>2426</v>
      </c>
      <c r="V1049" s="216" t="s">
        <v>184</v>
      </c>
      <c r="W1049" s="216" t="s">
        <v>248</v>
      </c>
      <c r="X1049" s="219" t="s">
        <v>78</v>
      </c>
    </row>
    <row r="1050" spans="1:24" ht="85.5">
      <c r="A1050" s="19" t="s">
        <v>158</v>
      </c>
      <c r="B1050" s="19" t="s">
        <v>239</v>
      </c>
      <c r="C1050" s="19" t="s">
        <v>239</v>
      </c>
      <c r="D1050" s="19" t="s">
        <v>249</v>
      </c>
      <c r="E1050" s="19">
        <v>12</v>
      </c>
      <c r="F1050" s="19" t="s">
        <v>250</v>
      </c>
      <c r="G1050" s="19" t="s">
        <v>45</v>
      </c>
      <c r="H1050" s="19" t="s">
        <v>36</v>
      </c>
      <c r="I1050" s="19" t="s">
        <v>37</v>
      </c>
      <c r="J1050" s="52">
        <v>16</v>
      </c>
      <c r="K1050" s="19">
        <v>44105</v>
      </c>
      <c r="L1050" s="192"/>
      <c r="M1050" s="19">
        <v>6</v>
      </c>
      <c r="N1050" s="192"/>
      <c r="O1050" s="192"/>
      <c r="P1050" s="19" t="s">
        <v>251</v>
      </c>
      <c r="Q1050" s="20">
        <v>0</v>
      </c>
      <c r="R1050" s="20">
        <v>0</v>
      </c>
      <c r="S1050" s="20">
        <f t="shared" si="16"/>
        <v>0</v>
      </c>
      <c r="T1050" s="19" t="s">
        <v>68</v>
      </c>
      <c r="U1050" s="19"/>
      <c r="V1050" s="131" t="s">
        <v>63</v>
      </c>
      <c r="W1050" s="216" t="s">
        <v>181</v>
      </c>
      <c r="X1050" s="215" t="s">
        <v>58</v>
      </c>
    </row>
    <row r="1051" spans="1:24" ht="156.75">
      <c r="A1051" s="19" t="s">
        <v>158</v>
      </c>
      <c r="B1051" s="19" t="s">
        <v>239</v>
      </c>
      <c r="C1051" s="19" t="s">
        <v>239</v>
      </c>
      <c r="D1051" s="19" t="s">
        <v>252</v>
      </c>
      <c r="E1051" s="19">
        <v>15</v>
      </c>
      <c r="F1051" s="19" t="s">
        <v>253</v>
      </c>
      <c r="G1051" s="19" t="s">
        <v>45</v>
      </c>
      <c r="H1051" s="19" t="s">
        <v>36</v>
      </c>
      <c r="I1051" s="19" t="s">
        <v>37</v>
      </c>
      <c r="J1051" s="52">
        <v>24</v>
      </c>
      <c r="K1051" s="19">
        <v>44075</v>
      </c>
      <c r="L1051" s="192"/>
      <c r="M1051" s="19">
        <v>3</v>
      </c>
      <c r="N1051" s="192"/>
      <c r="O1051" s="192"/>
      <c r="P1051" s="19" t="s">
        <v>247</v>
      </c>
      <c r="Q1051" s="20">
        <v>0</v>
      </c>
      <c r="R1051" s="20">
        <v>0</v>
      </c>
      <c r="S1051" s="20">
        <f t="shared" si="16"/>
        <v>0</v>
      </c>
      <c r="T1051" s="19" t="s">
        <v>68</v>
      </c>
      <c r="U1051" s="19" t="s">
        <v>2222</v>
      </c>
      <c r="V1051" s="220" t="s">
        <v>176</v>
      </c>
      <c r="W1051" s="216" t="s">
        <v>254</v>
      </c>
      <c r="X1051" s="219" t="s">
        <v>50</v>
      </c>
    </row>
    <row r="1052" spans="1:24" ht="71.25" hidden="1">
      <c r="A1052" s="19" t="s">
        <v>158</v>
      </c>
      <c r="B1052" s="19" t="s">
        <v>239</v>
      </c>
      <c r="C1052" s="19" t="s">
        <v>239</v>
      </c>
      <c r="D1052" s="19" t="s">
        <v>255</v>
      </c>
      <c r="E1052" s="19">
        <v>12</v>
      </c>
      <c r="F1052" s="19" t="s">
        <v>256</v>
      </c>
      <c r="G1052" s="19" t="s">
        <v>45</v>
      </c>
      <c r="H1052" s="19" t="s">
        <v>36</v>
      </c>
      <c r="I1052" s="19" t="s">
        <v>91</v>
      </c>
      <c r="J1052" s="52">
        <v>16</v>
      </c>
      <c r="K1052" s="19">
        <v>44013</v>
      </c>
      <c r="L1052" s="192"/>
      <c r="M1052" s="19">
        <v>4</v>
      </c>
      <c r="N1052" s="192"/>
      <c r="O1052" s="192"/>
      <c r="P1052" s="19" t="s">
        <v>251</v>
      </c>
      <c r="Q1052" s="20">
        <v>0</v>
      </c>
      <c r="R1052" s="20">
        <v>0</v>
      </c>
      <c r="S1052" s="20">
        <f t="shared" si="16"/>
        <v>0</v>
      </c>
      <c r="T1052" s="19" t="s">
        <v>41</v>
      </c>
      <c r="U1052" s="19" t="s">
        <v>2427</v>
      </c>
      <c r="V1052" s="131" t="s">
        <v>76</v>
      </c>
      <c r="W1052" s="216" t="s">
        <v>257</v>
      </c>
      <c r="X1052" s="219" t="s">
        <v>78</v>
      </c>
    </row>
    <row r="1053" spans="1:24" ht="85.5" hidden="1">
      <c r="A1053" s="19" t="s">
        <v>158</v>
      </c>
      <c r="B1053" s="19" t="s">
        <v>239</v>
      </c>
      <c r="C1053" s="19" t="s">
        <v>239</v>
      </c>
      <c r="D1053" s="19" t="s">
        <v>258</v>
      </c>
      <c r="E1053" s="19">
        <v>15</v>
      </c>
      <c r="F1053" s="19" t="s">
        <v>49</v>
      </c>
      <c r="G1053" s="19" t="s">
        <v>45</v>
      </c>
      <c r="H1053" s="19" t="s">
        <v>36</v>
      </c>
      <c r="I1053" s="19" t="s">
        <v>37</v>
      </c>
      <c r="J1053" s="52">
        <v>30</v>
      </c>
      <c r="K1053" s="19">
        <v>44044</v>
      </c>
      <c r="L1053" s="192"/>
      <c r="M1053" s="19">
        <v>2</v>
      </c>
      <c r="N1053" s="192"/>
      <c r="O1053" s="192"/>
      <c r="P1053" s="19" t="s">
        <v>259</v>
      </c>
      <c r="Q1053" s="20">
        <v>0</v>
      </c>
      <c r="R1053" s="20">
        <v>0</v>
      </c>
      <c r="S1053" s="20">
        <f t="shared" si="16"/>
        <v>0</v>
      </c>
      <c r="T1053" s="19" t="s">
        <v>41</v>
      </c>
      <c r="U1053" s="19" t="s">
        <v>2267</v>
      </c>
      <c r="V1053" s="131" t="s">
        <v>48</v>
      </c>
      <c r="W1053" s="216" t="s">
        <v>49</v>
      </c>
      <c r="X1053" s="219" t="s">
        <v>50</v>
      </c>
    </row>
    <row r="1054" spans="1:24" ht="85.5">
      <c r="A1054" s="19" t="s">
        <v>158</v>
      </c>
      <c r="B1054" s="19" t="s">
        <v>239</v>
      </c>
      <c r="C1054" s="19" t="s">
        <v>239</v>
      </c>
      <c r="D1054" s="19" t="s">
        <v>260</v>
      </c>
      <c r="E1054" s="19">
        <v>12</v>
      </c>
      <c r="F1054" s="19" t="s">
        <v>261</v>
      </c>
      <c r="G1054" s="19" t="s">
        <v>45</v>
      </c>
      <c r="H1054" s="19" t="s">
        <v>36</v>
      </c>
      <c r="I1054" s="19" t="s">
        <v>37</v>
      </c>
      <c r="J1054" s="52">
        <v>16</v>
      </c>
      <c r="K1054" s="19">
        <v>43983</v>
      </c>
      <c r="L1054" s="192"/>
      <c r="M1054" s="19">
        <v>3</v>
      </c>
      <c r="N1054" s="192"/>
      <c r="O1054" s="192"/>
      <c r="P1054" s="19" t="s">
        <v>247</v>
      </c>
      <c r="Q1054" s="20">
        <v>0</v>
      </c>
      <c r="R1054" s="20">
        <v>0</v>
      </c>
      <c r="S1054" s="20">
        <f t="shared" si="16"/>
        <v>0</v>
      </c>
      <c r="T1054" s="19" t="s">
        <v>68</v>
      </c>
      <c r="U1054" s="19" t="s">
        <v>64</v>
      </c>
      <c r="V1054" s="131" t="s">
        <v>63</v>
      </c>
      <c r="W1054" s="216" t="s">
        <v>64</v>
      </c>
      <c r="X1054" s="215" t="s">
        <v>58</v>
      </c>
    </row>
    <row r="1055" spans="1:24" ht="85.5" hidden="1">
      <c r="A1055" s="19" t="s">
        <v>158</v>
      </c>
      <c r="B1055" s="19" t="s">
        <v>239</v>
      </c>
      <c r="C1055" s="19" t="s">
        <v>239</v>
      </c>
      <c r="D1055" s="19" t="s">
        <v>249</v>
      </c>
      <c r="E1055" s="19">
        <v>12</v>
      </c>
      <c r="F1055" s="19" t="s">
        <v>262</v>
      </c>
      <c r="G1055" s="19" t="s">
        <v>45</v>
      </c>
      <c r="H1055" s="19" t="s">
        <v>36</v>
      </c>
      <c r="I1055" s="19" t="s">
        <v>46</v>
      </c>
      <c r="J1055" s="52">
        <v>21</v>
      </c>
      <c r="K1055" s="19">
        <v>44044</v>
      </c>
      <c r="L1055" s="153"/>
      <c r="M1055" s="19">
        <v>7</v>
      </c>
      <c r="N1055" s="153"/>
      <c r="O1055" s="153"/>
      <c r="P1055" s="19" t="s">
        <v>242</v>
      </c>
      <c r="Q1055" s="20">
        <v>0</v>
      </c>
      <c r="R1055" s="20">
        <v>0</v>
      </c>
      <c r="S1055" s="20">
        <f t="shared" si="16"/>
        <v>0</v>
      </c>
      <c r="T1055" s="19" t="s">
        <v>41</v>
      </c>
      <c r="U1055" s="19" t="s">
        <v>2267</v>
      </c>
      <c r="V1055" s="131" t="s">
        <v>201</v>
      </c>
      <c r="W1055" s="131" t="s">
        <v>202</v>
      </c>
      <c r="X1055" s="219" t="s">
        <v>50</v>
      </c>
    </row>
    <row r="1056" spans="1:24" ht="71.25" hidden="1">
      <c r="A1056" s="19" t="s">
        <v>158</v>
      </c>
      <c r="B1056" s="19" t="s">
        <v>239</v>
      </c>
      <c r="C1056" s="19" t="s">
        <v>239</v>
      </c>
      <c r="D1056" s="19" t="s">
        <v>263</v>
      </c>
      <c r="E1056" s="19">
        <v>15</v>
      </c>
      <c r="F1056" s="19" t="s">
        <v>264</v>
      </c>
      <c r="G1056" s="19" t="s">
        <v>35</v>
      </c>
      <c r="H1056" s="19" t="s">
        <v>265</v>
      </c>
      <c r="I1056" s="19" t="s">
        <v>91</v>
      </c>
      <c r="J1056" s="52">
        <v>360</v>
      </c>
      <c r="K1056" s="19" t="s">
        <v>266</v>
      </c>
      <c r="L1056" s="153"/>
      <c r="M1056" s="19">
        <v>1</v>
      </c>
      <c r="N1056" s="37">
        <v>2090498</v>
      </c>
      <c r="O1056" s="37" t="s">
        <v>267</v>
      </c>
      <c r="P1056" s="19" t="s">
        <v>268</v>
      </c>
      <c r="Q1056" s="20">
        <v>0</v>
      </c>
      <c r="R1056" s="20">
        <v>0</v>
      </c>
      <c r="S1056" s="20">
        <f t="shared" si="16"/>
        <v>0</v>
      </c>
      <c r="T1056" s="19" t="s">
        <v>228</v>
      </c>
      <c r="U1056" s="19" t="s">
        <v>2428</v>
      </c>
      <c r="V1056" s="131" t="s">
        <v>184</v>
      </c>
      <c r="W1056" s="216" t="s">
        <v>269</v>
      </c>
      <c r="X1056" s="217"/>
    </row>
    <row r="1057" spans="1:24" ht="156.75" hidden="1">
      <c r="A1057" s="19" t="s">
        <v>158</v>
      </c>
      <c r="B1057" s="19" t="s">
        <v>239</v>
      </c>
      <c r="C1057" s="19" t="s">
        <v>239</v>
      </c>
      <c r="D1057" s="19" t="s">
        <v>252</v>
      </c>
      <c r="E1057" s="19">
        <v>15</v>
      </c>
      <c r="F1057" s="19" t="s">
        <v>270</v>
      </c>
      <c r="G1057" s="19" t="s">
        <v>145</v>
      </c>
      <c r="H1057" s="19" t="s">
        <v>36</v>
      </c>
      <c r="I1057" s="19" t="s">
        <v>46</v>
      </c>
      <c r="J1057" s="52">
        <v>280</v>
      </c>
      <c r="K1057" s="19" t="s">
        <v>271</v>
      </c>
      <c r="L1057" s="19" t="s">
        <v>272</v>
      </c>
      <c r="M1057" s="19">
        <v>1</v>
      </c>
      <c r="N1057" s="37">
        <v>1491472</v>
      </c>
      <c r="O1057" s="37" t="s">
        <v>273</v>
      </c>
      <c r="P1057" s="19" t="s">
        <v>162</v>
      </c>
      <c r="Q1057" s="20">
        <v>0</v>
      </c>
      <c r="R1057" s="20">
        <v>0</v>
      </c>
      <c r="S1057" s="20">
        <f t="shared" si="16"/>
        <v>0</v>
      </c>
      <c r="T1057" s="19" t="s">
        <v>145</v>
      </c>
      <c r="U1057" s="19"/>
      <c r="V1057" s="210" t="s">
        <v>48</v>
      </c>
      <c r="W1057" s="216" t="s">
        <v>274</v>
      </c>
      <c r="X1057" s="217"/>
    </row>
    <row r="1058" spans="1:24" ht="171" hidden="1">
      <c r="A1058" s="19" t="s">
        <v>158</v>
      </c>
      <c r="B1058" s="19" t="s">
        <v>239</v>
      </c>
      <c r="C1058" s="19" t="s">
        <v>239</v>
      </c>
      <c r="D1058" s="19" t="s">
        <v>275</v>
      </c>
      <c r="E1058" s="19">
        <v>15</v>
      </c>
      <c r="F1058" s="19" t="s">
        <v>276</v>
      </c>
      <c r="G1058" s="19" t="s">
        <v>45</v>
      </c>
      <c r="H1058" s="19" t="s">
        <v>36</v>
      </c>
      <c r="I1058" s="19" t="s">
        <v>46</v>
      </c>
      <c r="J1058" s="52">
        <v>40</v>
      </c>
      <c r="K1058" s="19">
        <v>44136</v>
      </c>
      <c r="L1058" s="153"/>
      <c r="M1058" s="19">
        <v>3</v>
      </c>
      <c r="N1058" s="153"/>
      <c r="O1058" s="153"/>
      <c r="P1058" s="19" t="s">
        <v>268</v>
      </c>
      <c r="Q1058" s="20">
        <v>0</v>
      </c>
      <c r="R1058" s="20">
        <v>0</v>
      </c>
      <c r="S1058" s="20">
        <f t="shared" si="16"/>
        <v>0</v>
      </c>
      <c r="T1058" s="19" t="s">
        <v>41</v>
      </c>
      <c r="U1058" s="19"/>
      <c r="V1058" s="131" t="s">
        <v>92</v>
      </c>
      <c r="W1058" s="216" t="s">
        <v>93</v>
      </c>
      <c r="X1058" s="219" t="s">
        <v>50</v>
      </c>
    </row>
    <row r="1059" spans="1:24" ht="128.25" hidden="1">
      <c r="A1059" s="19" t="s">
        <v>158</v>
      </c>
      <c r="B1059" s="19" t="s">
        <v>239</v>
      </c>
      <c r="C1059" s="19" t="s">
        <v>239</v>
      </c>
      <c r="D1059" s="19" t="s">
        <v>277</v>
      </c>
      <c r="E1059" s="19">
        <v>15</v>
      </c>
      <c r="F1059" s="19" t="s">
        <v>232</v>
      </c>
      <c r="G1059" s="19" t="s">
        <v>35</v>
      </c>
      <c r="H1059" s="19" t="s">
        <v>36</v>
      </c>
      <c r="I1059" s="19" t="s">
        <v>37</v>
      </c>
      <c r="J1059" s="52">
        <v>260</v>
      </c>
      <c r="K1059" s="19" t="s">
        <v>278</v>
      </c>
      <c r="L1059" s="153"/>
      <c r="M1059" s="19">
        <v>1</v>
      </c>
      <c r="N1059" s="37">
        <v>1493407</v>
      </c>
      <c r="O1059" s="37" t="s">
        <v>279</v>
      </c>
      <c r="P1059" s="19" t="s">
        <v>162</v>
      </c>
      <c r="Q1059" s="20">
        <v>0</v>
      </c>
      <c r="R1059" s="20">
        <v>0</v>
      </c>
      <c r="S1059" s="20">
        <f t="shared" si="16"/>
        <v>0</v>
      </c>
      <c r="T1059" s="19" t="s">
        <v>41</v>
      </c>
      <c r="U1059" s="15" t="s">
        <v>2429</v>
      </c>
      <c r="V1059" s="131" t="s">
        <v>235</v>
      </c>
      <c r="W1059" s="216" t="s">
        <v>236</v>
      </c>
      <c r="X1059" s="217"/>
    </row>
    <row r="1060" spans="1:24" ht="128.25" hidden="1">
      <c r="A1060" s="19" t="s">
        <v>158</v>
      </c>
      <c r="B1060" s="19" t="s">
        <v>239</v>
      </c>
      <c r="C1060" s="19" t="s">
        <v>239</v>
      </c>
      <c r="D1060" s="19" t="s">
        <v>277</v>
      </c>
      <c r="E1060" s="19">
        <v>15</v>
      </c>
      <c r="F1060" s="19" t="s">
        <v>280</v>
      </c>
      <c r="G1060" s="19" t="s">
        <v>35</v>
      </c>
      <c r="H1060" s="19" t="s">
        <v>36</v>
      </c>
      <c r="I1060" s="19" t="s">
        <v>37</v>
      </c>
      <c r="J1060" s="52">
        <v>113</v>
      </c>
      <c r="K1060" s="19" t="s">
        <v>281</v>
      </c>
      <c r="L1060" s="153"/>
      <c r="M1060" s="19">
        <v>1</v>
      </c>
      <c r="N1060" s="37">
        <v>2090498</v>
      </c>
      <c r="O1060" s="37" t="s">
        <v>267</v>
      </c>
      <c r="P1060" s="19" t="s">
        <v>268</v>
      </c>
      <c r="Q1060" s="20">
        <v>0</v>
      </c>
      <c r="R1060" s="20">
        <v>0</v>
      </c>
      <c r="S1060" s="20">
        <f t="shared" si="16"/>
        <v>0</v>
      </c>
      <c r="T1060" s="19" t="s">
        <v>41</v>
      </c>
      <c r="U1060" s="15" t="s">
        <v>2429</v>
      </c>
      <c r="V1060" s="131" t="s">
        <v>235</v>
      </c>
      <c r="W1060" s="216" t="s">
        <v>236</v>
      </c>
      <c r="X1060" s="217"/>
    </row>
    <row r="1061" spans="1:24" ht="128.25" hidden="1">
      <c r="A1061" s="19" t="s">
        <v>158</v>
      </c>
      <c r="B1061" s="19" t="s">
        <v>239</v>
      </c>
      <c r="C1061" s="19" t="s">
        <v>239</v>
      </c>
      <c r="D1061" s="19" t="s">
        <v>277</v>
      </c>
      <c r="E1061" s="19">
        <v>15</v>
      </c>
      <c r="F1061" s="19" t="s">
        <v>282</v>
      </c>
      <c r="G1061" s="19" t="s">
        <v>35</v>
      </c>
      <c r="H1061" s="19" t="s">
        <v>36</v>
      </c>
      <c r="I1061" s="19" t="s">
        <v>37</v>
      </c>
      <c r="J1061" s="52">
        <v>113</v>
      </c>
      <c r="K1061" s="19" t="s">
        <v>283</v>
      </c>
      <c r="L1061" s="153"/>
      <c r="M1061" s="19">
        <v>1</v>
      </c>
      <c r="N1061" s="37">
        <v>2090498</v>
      </c>
      <c r="O1061" s="37" t="s">
        <v>267</v>
      </c>
      <c r="P1061" s="19" t="s">
        <v>268</v>
      </c>
      <c r="Q1061" s="20">
        <v>0</v>
      </c>
      <c r="R1061" s="20">
        <v>0</v>
      </c>
      <c r="S1061" s="20">
        <f t="shared" si="16"/>
        <v>0</v>
      </c>
      <c r="T1061" s="19" t="s">
        <v>41</v>
      </c>
      <c r="U1061" s="15" t="s">
        <v>2429</v>
      </c>
      <c r="V1061" s="131" t="s">
        <v>235</v>
      </c>
      <c r="W1061" s="216" t="s">
        <v>236</v>
      </c>
      <c r="X1061" s="217"/>
    </row>
    <row r="1062" spans="1:24" ht="128.25" hidden="1">
      <c r="A1062" s="19" t="s">
        <v>158</v>
      </c>
      <c r="B1062" s="19" t="s">
        <v>159</v>
      </c>
      <c r="C1062" s="19" t="s">
        <v>159</v>
      </c>
      <c r="D1062" s="19" t="s">
        <v>160</v>
      </c>
      <c r="E1062" s="19">
        <v>12</v>
      </c>
      <c r="F1062" s="19" t="s">
        <v>161</v>
      </c>
      <c r="G1062" s="19" t="s">
        <v>45</v>
      </c>
      <c r="H1062" s="19" t="s">
        <v>36</v>
      </c>
      <c r="I1062" s="19" t="s">
        <v>91</v>
      </c>
      <c r="J1062" s="52">
        <v>40</v>
      </c>
      <c r="K1062" s="153"/>
      <c r="L1062" s="153"/>
      <c r="M1062" s="19">
        <v>1</v>
      </c>
      <c r="N1062" s="153"/>
      <c r="O1062" s="153"/>
      <c r="P1062" s="19" t="s">
        <v>162</v>
      </c>
      <c r="Q1062" s="20">
        <v>0</v>
      </c>
      <c r="R1062" s="20">
        <v>0</v>
      </c>
      <c r="S1062" s="20">
        <f t="shared" si="16"/>
        <v>0</v>
      </c>
      <c r="T1062" s="19" t="s">
        <v>41</v>
      </c>
      <c r="U1062" s="19" t="s">
        <v>2430</v>
      </c>
      <c r="V1062" s="221" t="s">
        <v>48</v>
      </c>
      <c r="W1062" s="221" t="s">
        <v>163</v>
      </c>
      <c r="X1062" s="219" t="s">
        <v>50</v>
      </c>
    </row>
    <row r="1063" spans="1:24" ht="128.25" hidden="1">
      <c r="A1063" s="19" t="s">
        <v>158</v>
      </c>
      <c r="B1063" s="19" t="s">
        <v>159</v>
      </c>
      <c r="C1063" s="19" t="s">
        <v>159</v>
      </c>
      <c r="D1063" s="19" t="s">
        <v>160</v>
      </c>
      <c r="E1063" s="19">
        <v>12</v>
      </c>
      <c r="F1063" s="19" t="s">
        <v>161</v>
      </c>
      <c r="G1063" s="19" t="s">
        <v>45</v>
      </c>
      <c r="H1063" s="19" t="s">
        <v>36</v>
      </c>
      <c r="I1063" s="19" t="s">
        <v>91</v>
      </c>
      <c r="J1063" s="52">
        <v>40</v>
      </c>
      <c r="K1063" s="153"/>
      <c r="L1063" s="153"/>
      <c r="M1063" s="19">
        <v>1</v>
      </c>
      <c r="N1063" s="153"/>
      <c r="O1063" s="153"/>
      <c r="P1063" s="54" t="s">
        <v>162</v>
      </c>
      <c r="Q1063" s="20">
        <v>0</v>
      </c>
      <c r="R1063" s="20">
        <v>0</v>
      </c>
      <c r="S1063" s="20">
        <f t="shared" si="16"/>
        <v>0</v>
      </c>
      <c r="T1063" s="19" t="s">
        <v>41</v>
      </c>
      <c r="U1063" s="15" t="s">
        <v>2431</v>
      </c>
      <c r="V1063" s="221" t="s">
        <v>48</v>
      </c>
      <c r="W1063" s="221" t="s">
        <v>163</v>
      </c>
      <c r="X1063" s="219" t="s">
        <v>50</v>
      </c>
    </row>
    <row r="1064" spans="1:24" ht="85.5" hidden="1">
      <c r="A1064" s="19" t="s">
        <v>158</v>
      </c>
      <c r="B1064" s="19" t="s">
        <v>159</v>
      </c>
      <c r="C1064" s="19" t="s">
        <v>159</v>
      </c>
      <c r="D1064" s="19" t="s">
        <v>164</v>
      </c>
      <c r="E1064" s="19">
        <v>12</v>
      </c>
      <c r="F1064" s="19" t="s">
        <v>161</v>
      </c>
      <c r="G1064" s="19" t="s">
        <v>45</v>
      </c>
      <c r="H1064" s="19" t="s">
        <v>36</v>
      </c>
      <c r="I1064" s="19" t="s">
        <v>91</v>
      </c>
      <c r="J1064" s="52">
        <v>40</v>
      </c>
      <c r="K1064" s="153"/>
      <c r="L1064" s="153"/>
      <c r="M1064" s="19">
        <v>1</v>
      </c>
      <c r="N1064" s="153"/>
      <c r="O1064" s="153"/>
      <c r="P1064" s="19" t="s">
        <v>162</v>
      </c>
      <c r="Q1064" s="20">
        <v>0</v>
      </c>
      <c r="R1064" s="20">
        <v>0</v>
      </c>
      <c r="S1064" s="20">
        <f t="shared" si="16"/>
        <v>0</v>
      </c>
      <c r="T1064" s="19" t="s">
        <v>41</v>
      </c>
      <c r="U1064" s="19" t="s">
        <v>2430</v>
      </c>
      <c r="V1064" s="221" t="s">
        <v>48</v>
      </c>
      <c r="W1064" s="221" t="s">
        <v>163</v>
      </c>
      <c r="X1064" s="219" t="s">
        <v>50</v>
      </c>
    </row>
    <row r="1065" spans="1:24" ht="171" hidden="1">
      <c r="A1065" s="19" t="s">
        <v>158</v>
      </c>
      <c r="B1065" s="19" t="s">
        <v>159</v>
      </c>
      <c r="C1065" s="19" t="s">
        <v>159</v>
      </c>
      <c r="D1065" s="19" t="s">
        <v>165</v>
      </c>
      <c r="E1065" s="19">
        <v>12</v>
      </c>
      <c r="F1065" s="19" t="s">
        <v>161</v>
      </c>
      <c r="G1065" s="19" t="s">
        <v>45</v>
      </c>
      <c r="H1065" s="19" t="s">
        <v>36</v>
      </c>
      <c r="I1065" s="19" t="s">
        <v>91</v>
      </c>
      <c r="J1065" s="52">
        <v>40</v>
      </c>
      <c r="K1065" s="153"/>
      <c r="L1065" s="153"/>
      <c r="M1065" s="19">
        <v>1</v>
      </c>
      <c r="N1065" s="153"/>
      <c r="O1065" s="153"/>
      <c r="P1065" s="19" t="s">
        <v>166</v>
      </c>
      <c r="Q1065" s="20">
        <v>0</v>
      </c>
      <c r="R1065" s="20">
        <v>0</v>
      </c>
      <c r="S1065" s="20">
        <f t="shared" si="16"/>
        <v>0</v>
      </c>
      <c r="T1065" s="19" t="s">
        <v>41</v>
      </c>
      <c r="U1065" s="19" t="s">
        <v>2430</v>
      </c>
      <c r="V1065" s="221" t="s">
        <v>48</v>
      </c>
      <c r="W1065" s="221" t="s">
        <v>163</v>
      </c>
      <c r="X1065" s="219" t="s">
        <v>50</v>
      </c>
    </row>
    <row r="1066" spans="1:24" ht="128.25" hidden="1">
      <c r="A1066" s="19" t="s">
        <v>158</v>
      </c>
      <c r="B1066" s="19" t="s">
        <v>159</v>
      </c>
      <c r="C1066" s="19" t="s">
        <v>159</v>
      </c>
      <c r="D1066" s="19" t="s">
        <v>160</v>
      </c>
      <c r="E1066" s="19">
        <v>12</v>
      </c>
      <c r="F1066" s="19" t="s">
        <v>167</v>
      </c>
      <c r="G1066" s="19" t="s">
        <v>45</v>
      </c>
      <c r="H1066" s="19" t="s">
        <v>36</v>
      </c>
      <c r="I1066" s="19" t="s">
        <v>91</v>
      </c>
      <c r="J1066" s="52">
        <v>40</v>
      </c>
      <c r="K1066" s="153"/>
      <c r="L1066" s="153"/>
      <c r="M1066" s="19">
        <v>1</v>
      </c>
      <c r="N1066" s="153"/>
      <c r="O1066" s="153"/>
      <c r="P1066" s="19" t="s">
        <v>162</v>
      </c>
      <c r="Q1066" s="20">
        <v>0</v>
      </c>
      <c r="R1066" s="20">
        <v>0</v>
      </c>
      <c r="S1066" s="20">
        <f t="shared" si="16"/>
        <v>0</v>
      </c>
      <c r="T1066" s="19" t="s">
        <v>41</v>
      </c>
      <c r="U1066" s="19" t="s">
        <v>2432</v>
      </c>
      <c r="V1066" s="221" t="s">
        <v>48</v>
      </c>
      <c r="W1066" s="221" t="s">
        <v>163</v>
      </c>
      <c r="X1066" s="219" t="s">
        <v>50</v>
      </c>
    </row>
    <row r="1067" spans="1:24" ht="85.5" hidden="1">
      <c r="A1067" s="19" t="s">
        <v>158</v>
      </c>
      <c r="B1067" s="19" t="s">
        <v>159</v>
      </c>
      <c r="C1067" s="19" t="s">
        <v>159</v>
      </c>
      <c r="D1067" s="19" t="s">
        <v>164</v>
      </c>
      <c r="E1067" s="19">
        <v>12</v>
      </c>
      <c r="F1067" s="19" t="s">
        <v>167</v>
      </c>
      <c r="G1067" s="19" t="s">
        <v>45</v>
      </c>
      <c r="H1067" s="19" t="s">
        <v>36</v>
      </c>
      <c r="I1067" s="19" t="s">
        <v>91</v>
      </c>
      <c r="J1067" s="52">
        <v>40</v>
      </c>
      <c r="K1067" s="153"/>
      <c r="L1067" s="153"/>
      <c r="M1067" s="19">
        <v>1</v>
      </c>
      <c r="N1067" s="153"/>
      <c r="O1067" s="153"/>
      <c r="P1067" s="19" t="s">
        <v>162</v>
      </c>
      <c r="Q1067" s="20">
        <v>0</v>
      </c>
      <c r="R1067" s="20">
        <v>0</v>
      </c>
      <c r="S1067" s="20">
        <f t="shared" si="16"/>
        <v>0</v>
      </c>
      <c r="T1067" s="19" t="s">
        <v>41</v>
      </c>
      <c r="U1067" s="19" t="s">
        <v>2433</v>
      </c>
      <c r="V1067" s="221" t="s">
        <v>48</v>
      </c>
      <c r="W1067" s="221" t="s">
        <v>163</v>
      </c>
      <c r="X1067" s="219" t="s">
        <v>50</v>
      </c>
    </row>
    <row r="1068" spans="1:24" ht="171" hidden="1">
      <c r="A1068" s="19" t="s">
        <v>158</v>
      </c>
      <c r="B1068" s="19" t="s">
        <v>159</v>
      </c>
      <c r="C1068" s="19" t="s">
        <v>159</v>
      </c>
      <c r="D1068" s="19" t="s">
        <v>165</v>
      </c>
      <c r="E1068" s="19">
        <v>12</v>
      </c>
      <c r="F1068" s="19" t="s">
        <v>167</v>
      </c>
      <c r="G1068" s="19" t="s">
        <v>45</v>
      </c>
      <c r="H1068" s="19" t="s">
        <v>36</v>
      </c>
      <c r="I1068" s="19" t="s">
        <v>91</v>
      </c>
      <c r="J1068" s="52">
        <v>40</v>
      </c>
      <c r="K1068" s="153"/>
      <c r="L1068" s="153"/>
      <c r="M1068" s="19">
        <v>1</v>
      </c>
      <c r="N1068" s="153"/>
      <c r="O1068" s="153"/>
      <c r="P1068" s="19" t="s">
        <v>166</v>
      </c>
      <c r="Q1068" s="20">
        <v>0</v>
      </c>
      <c r="R1068" s="20">
        <v>0</v>
      </c>
      <c r="S1068" s="20">
        <f t="shared" si="16"/>
        <v>0</v>
      </c>
      <c r="T1068" s="19" t="s">
        <v>41</v>
      </c>
      <c r="U1068" s="19" t="s">
        <v>2433</v>
      </c>
      <c r="V1068" s="221" t="s">
        <v>48</v>
      </c>
      <c r="W1068" s="221" t="s">
        <v>163</v>
      </c>
      <c r="X1068" s="219" t="s">
        <v>50</v>
      </c>
    </row>
    <row r="1069" spans="1:24" ht="128.25" hidden="1">
      <c r="A1069" s="19" t="s">
        <v>158</v>
      </c>
      <c r="B1069" s="19" t="s">
        <v>159</v>
      </c>
      <c r="C1069" s="19" t="s">
        <v>159</v>
      </c>
      <c r="D1069" s="19" t="s">
        <v>160</v>
      </c>
      <c r="E1069" s="19">
        <v>12</v>
      </c>
      <c r="F1069" s="19" t="s">
        <v>168</v>
      </c>
      <c r="G1069" s="19" t="s">
        <v>45</v>
      </c>
      <c r="H1069" s="19" t="s">
        <v>36</v>
      </c>
      <c r="I1069" s="19" t="s">
        <v>91</v>
      </c>
      <c r="J1069" s="52">
        <v>40</v>
      </c>
      <c r="K1069" s="153"/>
      <c r="L1069" s="153"/>
      <c r="M1069" s="19">
        <v>1</v>
      </c>
      <c r="N1069" s="153"/>
      <c r="O1069" s="153"/>
      <c r="P1069" s="19" t="s">
        <v>162</v>
      </c>
      <c r="Q1069" s="20">
        <v>0</v>
      </c>
      <c r="R1069" s="20">
        <v>0</v>
      </c>
      <c r="S1069" s="20">
        <f t="shared" si="16"/>
        <v>0</v>
      </c>
      <c r="T1069" s="19" t="s">
        <v>41</v>
      </c>
      <c r="U1069" s="19" t="s">
        <v>2432</v>
      </c>
      <c r="V1069" s="221" t="s">
        <v>48</v>
      </c>
      <c r="W1069" s="221" t="s">
        <v>163</v>
      </c>
      <c r="X1069" s="219" t="s">
        <v>50</v>
      </c>
    </row>
    <row r="1070" spans="1:24" ht="85.5" hidden="1">
      <c r="A1070" s="19" t="s">
        <v>158</v>
      </c>
      <c r="B1070" s="19" t="s">
        <v>159</v>
      </c>
      <c r="C1070" s="19" t="s">
        <v>159</v>
      </c>
      <c r="D1070" s="19" t="s">
        <v>164</v>
      </c>
      <c r="E1070" s="19">
        <v>12</v>
      </c>
      <c r="F1070" s="19" t="s">
        <v>168</v>
      </c>
      <c r="G1070" s="19" t="s">
        <v>45</v>
      </c>
      <c r="H1070" s="19" t="s">
        <v>36</v>
      </c>
      <c r="I1070" s="19" t="s">
        <v>91</v>
      </c>
      <c r="J1070" s="52">
        <v>40</v>
      </c>
      <c r="K1070" s="153"/>
      <c r="L1070" s="153"/>
      <c r="M1070" s="19">
        <v>1</v>
      </c>
      <c r="N1070" s="153"/>
      <c r="O1070" s="153"/>
      <c r="P1070" s="19" t="s">
        <v>162</v>
      </c>
      <c r="Q1070" s="20">
        <v>0</v>
      </c>
      <c r="R1070" s="20">
        <v>0</v>
      </c>
      <c r="S1070" s="20">
        <f t="shared" si="16"/>
        <v>0</v>
      </c>
      <c r="T1070" s="19" t="s">
        <v>41</v>
      </c>
      <c r="U1070" s="19" t="s">
        <v>2433</v>
      </c>
      <c r="V1070" s="221" t="s">
        <v>48</v>
      </c>
      <c r="W1070" s="221" t="s">
        <v>163</v>
      </c>
      <c r="X1070" s="219" t="s">
        <v>50</v>
      </c>
    </row>
    <row r="1071" spans="1:24" ht="171" hidden="1">
      <c r="A1071" s="19" t="s">
        <v>158</v>
      </c>
      <c r="B1071" s="19" t="s">
        <v>159</v>
      </c>
      <c r="C1071" s="19" t="s">
        <v>159</v>
      </c>
      <c r="D1071" s="19" t="s">
        <v>165</v>
      </c>
      <c r="E1071" s="19">
        <v>12</v>
      </c>
      <c r="F1071" s="19" t="s">
        <v>168</v>
      </c>
      <c r="G1071" s="19" t="s">
        <v>45</v>
      </c>
      <c r="H1071" s="19" t="s">
        <v>36</v>
      </c>
      <c r="I1071" s="19" t="s">
        <v>91</v>
      </c>
      <c r="J1071" s="52">
        <v>40</v>
      </c>
      <c r="K1071" s="153"/>
      <c r="L1071" s="153"/>
      <c r="M1071" s="19">
        <v>1</v>
      </c>
      <c r="N1071" s="153"/>
      <c r="O1071" s="153"/>
      <c r="P1071" s="19" t="s">
        <v>166</v>
      </c>
      <c r="Q1071" s="20">
        <v>0</v>
      </c>
      <c r="R1071" s="20">
        <v>0</v>
      </c>
      <c r="S1071" s="20">
        <f t="shared" si="16"/>
        <v>0</v>
      </c>
      <c r="T1071" s="19" t="s">
        <v>41</v>
      </c>
      <c r="U1071" s="19" t="s">
        <v>2430</v>
      </c>
      <c r="V1071" s="221" t="s">
        <v>48</v>
      </c>
      <c r="W1071" s="221" t="s">
        <v>163</v>
      </c>
      <c r="X1071" s="219" t="s">
        <v>50</v>
      </c>
    </row>
    <row r="1072" spans="1:24" ht="114" hidden="1">
      <c r="A1072" s="19" t="s">
        <v>158</v>
      </c>
      <c r="B1072" s="19" t="s">
        <v>159</v>
      </c>
      <c r="C1072" s="19" t="s">
        <v>159</v>
      </c>
      <c r="D1072" s="19" t="s">
        <v>169</v>
      </c>
      <c r="E1072" s="19">
        <v>12</v>
      </c>
      <c r="F1072" s="19" t="s">
        <v>170</v>
      </c>
      <c r="G1072" s="19" t="s">
        <v>45</v>
      </c>
      <c r="H1072" s="19" t="s">
        <v>36</v>
      </c>
      <c r="I1072" s="19" t="s">
        <v>37</v>
      </c>
      <c r="J1072" s="52">
        <v>20</v>
      </c>
      <c r="K1072" s="153"/>
      <c r="L1072" s="153"/>
      <c r="M1072" s="19">
        <v>1</v>
      </c>
      <c r="N1072" s="153"/>
      <c r="O1072" s="153"/>
      <c r="P1072" s="19" t="s">
        <v>162</v>
      </c>
      <c r="Q1072" s="20">
        <v>0</v>
      </c>
      <c r="R1072" s="20">
        <v>0</v>
      </c>
      <c r="S1072" s="20">
        <f t="shared" si="16"/>
        <v>0</v>
      </c>
      <c r="T1072" s="19" t="s">
        <v>171</v>
      </c>
      <c r="U1072" s="19" t="s">
        <v>2434</v>
      </c>
      <c r="V1072" s="131" t="s">
        <v>172</v>
      </c>
      <c r="W1072" s="131" t="s">
        <v>173</v>
      </c>
      <c r="X1072" s="219" t="s">
        <v>50</v>
      </c>
    </row>
    <row r="1073" spans="1:24" ht="156.75" hidden="1">
      <c r="A1073" s="19" t="s">
        <v>158</v>
      </c>
      <c r="B1073" s="19" t="s">
        <v>159</v>
      </c>
      <c r="C1073" s="19" t="s">
        <v>159</v>
      </c>
      <c r="D1073" s="19" t="s">
        <v>174</v>
      </c>
      <c r="E1073" s="19">
        <v>12</v>
      </c>
      <c r="F1073" s="19" t="s">
        <v>175</v>
      </c>
      <c r="G1073" s="19" t="s">
        <v>45</v>
      </c>
      <c r="H1073" s="19" t="s">
        <v>36</v>
      </c>
      <c r="I1073" s="19" t="s">
        <v>91</v>
      </c>
      <c r="J1073" s="52">
        <v>20</v>
      </c>
      <c r="K1073" s="153"/>
      <c r="L1073" s="153"/>
      <c r="M1073" s="19">
        <v>1</v>
      </c>
      <c r="N1073" s="153"/>
      <c r="O1073" s="153"/>
      <c r="P1073" s="19" t="s">
        <v>162</v>
      </c>
      <c r="Q1073" s="20">
        <v>0</v>
      </c>
      <c r="R1073" s="20">
        <v>0</v>
      </c>
      <c r="S1073" s="20">
        <f t="shared" si="16"/>
        <v>0</v>
      </c>
      <c r="T1073" s="19" t="s">
        <v>41</v>
      </c>
      <c r="U1073" s="155" t="s">
        <v>2435</v>
      </c>
      <c r="V1073" s="131" t="s">
        <v>176</v>
      </c>
      <c r="W1073" s="131" t="s">
        <v>177</v>
      </c>
      <c r="X1073" s="219" t="s">
        <v>50</v>
      </c>
    </row>
    <row r="1074" spans="1:24" ht="114" hidden="1">
      <c r="A1074" s="19" t="s">
        <v>158</v>
      </c>
      <c r="B1074" s="19" t="s">
        <v>159</v>
      </c>
      <c r="C1074" s="19" t="s">
        <v>159</v>
      </c>
      <c r="D1074" s="19" t="s">
        <v>169</v>
      </c>
      <c r="E1074" s="19">
        <v>12</v>
      </c>
      <c r="F1074" s="19" t="s">
        <v>175</v>
      </c>
      <c r="G1074" s="19" t="s">
        <v>45</v>
      </c>
      <c r="H1074" s="19" t="s">
        <v>36</v>
      </c>
      <c r="I1074" s="19" t="s">
        <v>91</v>
      </c>
      <c r="J1074" s="52">
        <v>20</v>
      </c>
      <c r="K1074" s="153"/>
      <c r="L1074" s="153"/>
      <c r="M1074" s="19">
        <v>1</v>
      </c>
      <c r="N1074" s="153"/>
      <c r="O1074" s="153"/>
      <c r="P1074" s="19" t="s">
        <v>162</v>
      </c>
      <c r="Q1074" s="20">
        <v>0</v>
      </c>
      <c r="R1074" s="20">
        <v>0</v>
      </c>
      <c r="S1074" s="20">
        <f t="shared" si="16"/>
        <v>0</v>
      </c>
      <c r="T1074" s="19" t="s">
        <v>41</v>
      </c>
      <c r="U1074" s="155" t="s">
        <v>2436</v>
      </c>
      <c r="V1074" s="131" t="s">
        <v>176</v>
      </c>
      <c r="W1074" s="131" t="s">
        <v>177</v>
      </c>
      <c r="X1074" s="219" t="s">
        <v>50</v>
      </c>
    </row>
    <row r="1075" spans="1:24" ht="225" hidden="1">
      <c r="A1075" s="19" t="s">
        <v>158</v>
      </c>
      <c r="B1075" s="19" t="s">
        <v>159</v>
      </c>
      <c r="C1075" s="19" t="s">
        <v>159</v>
      </c>
      <c r="D1075" s="19" t="s">
        <v>165</v>
      </c>
      <c r="E1075" s="19">
        <v>12</v>
      </c>
      <c r="F1075" s="19" t="s">
        <v>178</v>
      </c>
      <c r="G1075" s="19" t="s">
        <v>45</v>
      </c>
      <c r="H1075" s="19" t="s">
        <v>36</v>
      </c>
      <c r="I1075" s="19" t="s">
        <v>37</v>
      </c>
      <c r="J1075" s="52">
        <v>20</v>
      </c>
      <c r="K1075" s="153"/>
      <c r="L1075" s="153"/>
      <c r="M1075" s="19">
        <v>1</v>
      </c>
      <c r="N1075" s="153"/>
      <c r="O1075" s="153"/>
      <c r="P1075" s="19" t="s">
        <v>166</v>
      </c>
      <c r="Q1075" s="20">
        <v>0</v>
      </c>
      <c r="R1075" s="20">
        <v>0</v>
      </c>
      <c r="S1075" s="20">
        <f t="shared" si="16"/>
        <v>0</v>
      </c>
      <c r="T1075" s="19" t="s">
        <v>41</v>
      </c>
      <c r="U1075" s="155" t="s">
        <v>2437</v>
      </c>
      <c r="V1075" s="210" t="s">
        <v>48</v>
      </c>
      <c r="W1075" s="221" t="s">
        <v>179</v>
      </c>
      <c r="X1075" s="215" t="s">
        <v>58</v>
      </c>
    </row>
    <row r="1076" spans="1:24" ht="102.75" hidden="1">
      <c r="A1076" s="19" t="s">
        <v>158</v>
      </c>
      <c r="B1076" s="19" t="s">
        <v>159</v>
      </c>
      <c r="C1076" s="19" t="s">
        <v>159</v>
      </c>
      <c r="D1076" s="19" t="s">
        <v>164</v>
      </c>
      <c r="E1076" s="19">
        <v>12</v>
      </c>
      <c r="F1076" s="19" t="s">
        <v>180</v>
      </c>
      <c r="G1076" s="19" t="s">
        <v>45</v>
      </c>
      <c r="H1076" s="19" t="s">
        <v>36</v>
      </c>
      <c r="I1076" s="19" t="s">
        <v>46</v>
      </c>
      <c r="J1076" s="52">
        <v>40</v>
      </c>
      <c r="K1076" s="153"/>
      <c r="L1076" s="153"/>
      <c r="M1076" s="19">
        <v>1</v>
      </c>
      <c r="N1076" s="153"/>
      <c r="O1076" s="153"/>
      <c r="P1076" s="19" t="s">
        <v>162</v>
      </c>
      <c r="Q1076" s="20">
        <v>0</v>
      </c>
      <c r="R1076" s="20">
        <v>0</v>
      </c>
      <c r="S1076" s="20">
        <f t="shared" si="16"/>
        <v>0</v>
      </c>
      <c r="T1076" s="19" t="s">
        <v>41</v>
      </c>
      <c r="U1076" s="19" t="s">
        <v>2438</v>
      </c>
      <c r="V1076" s="131" t="s">
        <v>63</v>
      </c>
      <c r="W1076" s="216" t="s">
        <v>181</v>
      </c>
      <c r="X1076" s="215" t="s">
        <v>58</v>
      </c>
    </row>
    <row r="1077" spans="1:24" ht="104.25" hidden="1">
      <c r="A1077" s="19" t="s">
        <v>158</v>
      </c>
      <c r="B1077" s="19" t="s">
        <v>159</v>
      </c>
      <c r="C1077" s="19" t="s">
        <v>159</v>
      </c>
      <c r="D1077" s="19" t="s">
        <v>182</v>
      </c>
      <c r="E1077" s="19">
        <v>12</v>
      </c>
      <c r="F1077" s="19" t="s">
        <v>183</v>
      </c>
      <c r="G1077" s="19" t="s">
        <v>45</v>
      </c>
      <c r="H1077" s="19" t="s">
        <v>36</v>
      </c>
      <c r="I1077" s="19" t="s">
        <v>37</v>
      </c>
      <c r="J1077" s="52">
        <v>40</v>
      </c>
      <c r="K1077" s="19">
        <v>43983</v>
      </c>
      <c r="L1077" s="153"/>
      <c r="M1077" s="19">
        <v>9</v>
      </c>
      <c r="N1077" s="153"/>
      <c r="O1077" s="153"/>
      <c r="P1077" s="19" t="s">
        <v>162</v>
      </c>
      <c r="Q1077" s="20">
        <v>0</v>
      </c>
      <c r="R1077" s="20">
        <v>0</v>
      </c>
      <c r="S1077" s="20">
        <f t="shared" si="16"/>
        <v>0</v>
      </c>
      <c r="T1077" s="19" t="s">
        <v>41</v>
      </c>
      <c r="U1077" s="19" t="s">
        <v>2439</v>
      </c>
      <c r="V1077" s="131" t="s">
        <v>184</v>
      </c>
      <c r="W1077" s="216" t="s">
        <v>185</v>
      </c>
      <c r="X1077" s="219" t="s">
        <v>78</v>
      </c>
    </row>
    <row r="1078" spans="1:24" ht="156.75" hidden="1">
      <c r="A1078" s="19" t="s">
        <v>158</v>
      </c>
      <c r="B1078" s="19" t="s">
        <v>159</v>
      </c>
      <c r="C1078" s="19" t="s">
        <v>159</v>
      </c>
      <c r="D1078" s="19" t="s">
        <v>186</v>
      </c>
      <c r="E1078" s="19">
        <v>12</v>
      </c>
      <c r="F1078" s="19" t="s">
        <v>187</v>
      </c>
      <c r="G1078" s="19" t="s">
        <v>45</v>
      </c>
      <c r="H1078" s="19" t="s">
        <v>36</v>
      </c>
      <c r="I1078" s="19" t="s">
        <v>37</v>
      </c>
      <c r="J1078" s="52">
        <v>20</v>
      </c>
      <c r="K1078" s="153"/>
      <c r="L1078" s="153"/>
      <c r="M1078" s="19">
        <v>1</v>
      </c>
      <c r="N1078" s="153"/>
      <c r="O1078" s="153"/>
      <c r="P1078" s="19" t="s">
        <v>162</v>
      </c>
      <c r="Q1078" s="20">
        <v>0</v>
      </c>
      <c r="R1078" s="20">
        <v>0</v>
      </c>
      <c r="S1078" s="20">
        <f t="shared" si="16"/>
        <v>0</v>
      </c>
      <c r="T1078" s="19" t="s">
        <v>41</v>
      </c>
      <c r="U1078" s="19" t="s">
        <v>2440</v>
      </c>
      <c r="V1078" s="131" t="s">
        <v>48</v>
      </c>
      <c r="W1078" s="216" t="s">
        <v>188</v>
      </c>
      <c r="X1078" s="215" t="s">
        <v>58</v>
      </c>
    </row>
    <row r="1079" spans="1:24" ht="156.75" hidden="1">
      <c r="A1079" s="19" t="s">
        <v>158</v>
      </c>
      <c r="B1079" s="19" t="s">
        <v>159</v>
      </c>
      <c r="C1079" s="19" t="s">
        <v>159</v>
      </c>
      <c r="D1079" s="19" t="s">
        <v>174</v>
      </c>
      <c r="E1079" s="19">
        <v>12</v>
      </c>
      <c r="F1079" s="19" t="s">
        <v>189</v>
      </c>
      <c r="G1079" s="19" t="s">
        <v>45</v>
      </c>
      <c r="H1079" s="19" t="s">
        <v>36</v>
      </c>
      <c r="I1079" s="19" t="s">
        <v>37</v>
      </c>
      <c r="J1079" s="52">
        <v>20</v>
      </c>
      <c r="K1079" s="153"/>
      <c r="L1079" s="153"/>
      <c r="M1079" s="19">
        <v>1</v>
      </c>
      <c r="N1079" s="153"/>
      <c r="O1079" s="153"/>
      <c r="P1079" s="19" t="s">
        <v>162</v>
      </c>
      <c r="Q1079" s="20">
        <v>0</v>
      </c>
      <c r="R1079" s="20">
        <v>0</v>
      </c>
      <c r="S1079" s="20">
        <f t="shared" si="16"/>
        <v>0</v>
      </c>
      <c r="T1079" s="19" t="s">
        <v>41</v>
      </c>
      <c r="U1079" s="155" t="s">
        <v>2441</v>
      </c>
      <c r="V1079" s="131" t="s">
        <v>176</v>
      </c>
      <c r="W1079" s="216" t="s">
        <v>190</v>
      </c>
      <c r="X1079" s="219" t="s">
        <v>50</v>
      </c>
    </row>
    <row r="1080" spans="1:24" ht="114" hidden="1">
      <c r="A1080" s="19" t="s">
        <v>158</v>
      </c>
      <c r="B1080" s="19" t="s">
        <v>159</v>
      </c>
      <c r="C1080" s="19" t="s">
        <v>159</v>
      </c>
      <c r="D1080" s="19" t="s">
        <v>169</v>
      </c>
      <c r="E1080" s="19">
        <v>12</v>
      </c>
      <c r="F1080" s="19" t="s">
        <v>189</v>
      </c>
      <c r="G1080" s="19" t="s">
        <v>45</v>
      </c>
      <c r="H1080" s="19" t="s">
        <v>36</v>
      </c>
      <c r="I1080" s="19" t="s">
        <v>37</v>
      </c>
      <c r="J1080" s="52">
        <v>20</v>
      </c>
      <c r="K1080" s="153"/>
      <c r="L1080" s="153"/>
      <c r="M1080" s="19">
        <v>1</v>
      </c>
      <c r="N1080" s="153"/>
      <c r="O1080" s="153"/>
      <c r="P1080" s="19" t="s">
        <v>162</v>
      </c>
      <c r="Q1080" s="20">
        <v>0</v>
      </c>
      <c r="R1080" s="20">
        <v>0</v>
      </c>
      <c r="S1080" s="20">
        <f t="shared" si="16"/>
        <v>0</v>
      </c>
      <c r="T1080" s="19" t="s">
        <v>41</v>
      </c>
      <c r="U1080" s="155" t="s">
        <v>2442</v>
      </c>
      <c r="V1080" s="131" t="s">
        <v>176</v>
      </c>
      <c r="W1080" s="216" t="s">
        <v>190</v>
      </c>
      <c r="X1080" s="219" t="s">
        <v>50</v>
      </c>
    </row>
    <row r="1081" spans="1:24" ht="120" hidden="1">
      <c r="A1081" s="19" t="s">
        <v>158</v>
      </c>
      <c r="B1081" s="19" t="s">
        <v>159</v>
      </c>
      <c r="C1081" s="19" t="s">
        <v>159</v>
      </c>
      <c r="D1081" s="19" t="s">
        <v>182</v>
      </c>
      <c r="E1081" s="19">
        <v>12</v>
      </c>
      <c r="F1081" s="19" t="s">
        <v>191</v>
      </c>
      <c r="G1081" s="19" t="s">
        <v>45</v>
      </c>
      <c r="H1081" s="19" t="s">
        <v>36</v>
      </c>
      <c r="I1081" s="19" t="s">
        <v>37</v>
      </c>
      <c r="J1081" s="52">
        <v>40</v>
      </c>
      <c r="K1081" s="153"/>
      <c r="L1081" s="153"/>
      <c r="M1081" s="19">
        <v>9</v>
      </c>
      <c r="N1081" s="153"/>
      <c r="O1081" s="153"/>
      <c r="P1081" s="19" t="s">
        <v>162</v>
      </c>
      <c r="Q1081" s="20">
        <v>0</v>
      </c>
      <c r="R1081" s="20">
        <v>0</v>
      </c>
      <c r="S1081" s="20">
        <f t="shared" si="16"/>
        <v>0</v>
      </c>
      <c r="T1081" s="19" t="s">
        <v>41</v>
      </c>
      <c r="U1081" s="155" t="s">
        <v>2443</v>
      </c>
      <c r="V1081" s="131" t="s">
        <v>148</v>
      </c>
      <c r="W1081" s="216" t="s">
        <v>192</v>
      </c>
      <c r="X1081" s="215" t="s">
        <v>58</v>
      </c>
    </row>
    <row r="1082" spans="1:24" ht="114" hidden="1">
      <c r="A1082" s="19" t="s">
        <v>158</v>
      </c>
      <c r="B1082" s="19" t="s">
        <v>159</v>
      </c>
      <c r="C1082" s="19" t="s">
        <v>159</v>
      </c>
      <c r="D1082" s="19" t="s">
        <v>169</v>
      </c>
      <c r="E1082" s="19">
        <v>12</v>
      </c>
      <c r="F1082" s="19" t="s">
        <v>193</v>
      </c>
      <c r="G1082" s="19" t="s">
        <v>45</v>
      </c>
      <c r="H1082" s="19" t="s">
        <v>36</v>
      </c>
      <c r="I1082" s="19" t="s">
        <v>37</v>
      </c>
      <c r="J1082" s="52">
        <v>40</v>
      </c>
      <c r="K1082" s="153"/>
      <c r="L1082" s="153"/>
      <c r="M1082" s="19">
        <v>9</v>
      </c>
      <c r="N1082" s="153"/>
      <c r="O1082" s="153"/>
      <c r="P1082" s="19" t="s">
        <v>162</v>
      </c>
      <c r="Q1082" s="20">
        <v>0</v>
      </c>
      <c r="R1082" s="20">
        <v>0</v>
      </c>
      <c r="S1082" s="20">
        <f t="shared" si="16"/>
        <v>0</v>
      </c>
      <c r="T1082" s="19" t="s">
        <v>41</v>
      </c>
      <c r="U1082" s="155" t="s">
        <v>2444</v>
      </c>
      <c r="V1082" s="131" t="s">
        <v>148</v>
      </c>
      <c r="W1082" s="216" t="s">
        <v>192</v>
      </c>
      <c r="X1082" s="215" t="s">
        <v>58</v>
      </c>
    </row>
    <row r="1083" spans="1:24" ht="114" hidden="1">
      <c r="A1083" s="19" t="s">
        <v>158</v>
      </c>
      <c r="B1083" s="19" t="s">
        <v>159</v>
      </c>
      <c r="C1083" s="19" t="s">
        <v>159</v>
      </c>
      <c r="D1083" s="19" t="s">
        <v>194</v>
      </c>
      <c r="E1083" s="19">
        <v>12</v>
      </c>
      <c r="F1083" s="19" t="s">
        <v>193</v>
      </c>
      <c r="G1083" s="19" t="s">
        <v>45</v>
      </c>
      <c r="H1083" s="19" t="s">
        <v>36</v>
      </c>
      <c r="I1083" s="19" t="s">
        <v>37</v>
      </c>
      <c r="J1083" s="52">
        <v>40</v>
      </c>
      <c r="K1083" s="153"/>
      <c r="L1083" s="153"/>
      <c r="M1083" s="19">
        <v>9</v>
      </c>
      <c r="N1083" s="153"/>
      <c r="O1083" s="153"/>
      <c r="P1083" s="19" t="s">
        <v>162</v>
      </c>
      <c r="Q1083" s="20">
        <v>0</v>
      </c>
      <c r="R1083" s="20">
        <v>0</v>
      </c>
      <c r="S1083" s="20">
        <f t="shared" si="16"/>
        <v>0</v>
      </c>
      <c r="T1083" s="19" t="s">
        <v>41</v>
      </c>
      <c r="U1083" s="155" t="s">
        <v>2445</v>
      </c>
      <c r="V1083" s="131" t="s">
        <v>148</v>
      </c>
      <c r="W1083" s="216" t="s">
        <v>192</v>
      </c>
      <c r="X1083" s="215" t="s">
        <v>58</v>
      </c>
    </row>
    <row r="1084" spans="1:24" ht="114" hidden="1">
      <c r="A1084" s="153" t="s">
        <v>158</v>
      </c>
      <c r="B1084" s="153" t="s">
        <v>159</v>
      </c>
      <c r="C1084" s="153" t="s">
        <v>159</v>
      </c>
      <c r="D1084" s="153" t="s">
        <v>182</v>
      </c>
      <c r="E1084" s="153">
        <v>12</v>
      </c>
      <c r="F1084" s="153" t="s">
        <v>195</v>
      </c>
      <c r="G1084" s="153" t="s">
        <v>45</v>
      </c>
      <c r="H1084" s="153" t="s">
        <v>36</v>
      </c>
      <c r="I1084" s="153" t="s">
        <v>37</v>
      </c>
      <c r="J1084" s="153">
        <v>20</v>
      </c>
      <c r="K1084" s="153"/>
      <c r="L1084" s="153"/>
      <c r="M1084" s="153">
        <v>9</v>
      </c>
      <c r="N1084" s="153"/>
      <c r="O1084" s="153"/>
      <c r="P1084" s="153" t="s">
        <v>162</v>
      </c>
      <c r="Q1084" s="153">
        <v>0</v>
      </c>
      <c r="R1084" s="153">
        <v>0</v>
      </c>
      <c r="S1084" s="153">
        <f t="shared" si="16"/>
        <v>0</v>
      </c>
      <c r="T1084" s="153" t="s">
        <v>41</v>
      </c>
      <c r="U1084" s="153" t="s">
        <v>2446</v>
      </c>
      <c r="V1084" s="153"/>
      <c r="W1084" s="153" t="s">
        <v>196</v>
      </c>
      <c r="X1084" s="158" t="s">
        <v>78</v>
      </c>
    </row>
    <row r="1085" spans="1:24" ht="71.25" hidden="1">
      <c r="A1085" s="19" t="s">
        <v>158</v>
      </c>
      <c r="B1085" s="19" t="s">
        <v>159</v>
      </c>
      <c r="C1085" s="19" t="s">
        <v>159</v>
      </c>
      <c r="D1085" s="19" t="s">
        <v>182</v>
      </c>
      <c r="E1085" s="19">
        <v>12</v>
      </c>
      <c r="F1085" s="19" t="s">
        <v>197</v>
      </c>
      <c r="G1085" s="19" t="s">
        <v>45</v>
      </c>
      <c r="H1085" s="19" t="s">
        <v>36</v>
      </c>
      <c r="I1085" s="19" t="s">
        <v>37</v>
      </c>
      <c r="J1085" s="52">
        <v>40</v>
      </c>
      <c r="K1085" s="19">
        <v>44075</v>
      </c>
      <c r="L1085" s="153"/>
      <c r="M1085" s="19">
        <v>9</v>
      </c>
      <c r="N1085" s="153"/>
      <c r="O1085" s="153"/>
      <c r="P1085" s="19" t="s">
        <v>162</v>
      </c>
      <c r="Q1085" s="20">
        <v>0</v>
      </c>
      <c r="R1085" s="20">
        <v>0</v>
      </c>
      <c r="S1085" s="20">
        <f t="shared" si="16"/>
        <v>0</v>
      </c>
      <c r="T1085" s="19" t="s">
        <v>41</v>
      </c>
      <c r="U1085" s="19" t="s">
        <v>2447</v>
      </c>
      <c r="V1085" s="131" t="s">
        <v>184</v>
      </c>
      <c r="W1085" s="216" t="s">
        <v>185</v>
      </c>
      <c r="X1085" s="215" t="s">
        <v>58</v>
      </c>
    </row>
    <row r="1086" spans="1:24" ht="128.25" hidden="1">
      <c r="A1086" s="19" t="s">
        <v>158</v>
      </c>
      <c r="B1086" s="19" t="s">
        <v>159</v>
      </c>
      <c r="C1086" s="19" t="s">
        <v>159</v>
      </c>
      <c r="D1086" s="19" t="s">
        <v>160</v>
      </c>
      <c r="E1086" s="19">
        <v>12</v>
      </c>
      <c r="F1086" s="19" t="s">
        <v>198</v>
      </c>
      <c r="G1086" s="19" t="s">
        <v>45</v>
      </c>
      <c r="H1086" s="19" t="s">
        <v>36</v>
      </c>
      <c r="I1086" s="19" t="s">
        <v>37</v>
      </c>
      <c r="J1086" s="52">
        <v>40</v>
      </c>
      <c r="K1086" s="153"/>
      <c r="L1086" s="153"/>
      <c r="M1086" s="19">
        <v>1</v>
      </c>
      <c r="N1086" s="153"/>
      <c r="O1086" s="153"/>
      <c r="P1086" s="19" t="s">
        <v>162</v>
      </c>
      <c r="Q1086" s="20">
        <v>0</v>
      </c>
      <c r="R1086" s="20">
        <v>0</v>
      </c>
      <c r="S1086" s="20">
        <f t="shared" si="16"/>
        <v>0</v>
      </c>
      <c r="T1086" s="19" t="s">
        <v>41</v>
      </c>
      <c r="U1086" s="19" t="s">
        <v>2430</v>
      </c>
      <c r="V1086" s="131" t="s">
        <v>48</v>
      </c>
      <c r="W1086" s="216" t="s">
        <v>49</v>
      </c>
      <c r="X1086" s="219" t="s">
        <v>50</v>
      </c>
    </row>
    <row r="1087" spans="1:24" ht="85.5" hidden="1">
      <c r="A1087" s="19" t="s">
        <v>158</v>
      </c>
      <c r="B1087" s="19" t="s">
        <v>159</v>
      </c>
      <c r="C1087" s="19" t="s">
        <v>159</v>
      </c>
      <c r="D1087" s="19" t="s">
        <v>164</v>
      </c>
      <c r="E1087" s="19">
        <v>12</v>
      </c>
      <c r="F1087" s="19" t="s">
        <v>198</v>
      </c>
      <c r="G1087" s="19" t="s">
        <v>45</v>
      </c>
      <c r="H1087" s="19" t="s">
        <v>36</v>
      </c>
      <c r="I1087" s="19" t="s">
        <v>37</v>
      </c>
      <c r="J1087" s="52">
        <v>40</v>
      </c>
      <c r="K1087" s="153"/>
      <c r="L1087" s="153"/>
      <c r="M1087" s="19">
        <v>1</v>
      </c>
      <c r="N1087" s="37">
        <v>2373334</v>
      </c>
      <c r="O1087" s="37" t="s">
        <v>199</v>
      </c>
      <c r="P1087" s="19" t="s">
        <v>162</v>
      </c>
      <c r="Q1087" s="20">
        <v>0</v>
      </c>
      <c r="R1087" s="20">
        <v>0</v>
      </c>
      <c r="S1087" s="20">
        <f t="shared" si="16"/>
        <v>0</v>
      </c>
      <c r="T1087" s="19" t="s">
        <v>41</v>
      </c>
      <c r="U1087" s="19" t="s">
        <v>2430</v>
      </c>
      <c r="V1087" s="131" t="s">
        <v>48</v>
      </c>
      <c r="W1087" s="216" t="s">
        <v>49</v>
      </c>
      <c r="X1087" s="219" t="s">
        <v>50</v>
      </c>
    </row>
    <row r="1088" spans="1:24" ht="171" hidden="1">
      <c r="A1088" s="19" t="s">
        <v>158</v>
      </c>
      <c r="B1088" s="19" t="s">
        <v>159</v>
      </c>
      <c r="C1088" s="19" t="s">
        <v>159</v>
      </c>
      <c r="D1088" s="19" t="s">
        <v>165</v>
      </c>
      <c r="E1088" s="19">
        <v>12</v>
      </c>
      <c r="F1088" s="19" t="s">
        <v>200</v>
      </c>
      <c r="G1088" s="19" t="s">
        <v>45</v>
      </c>
      <c r="H1088" s="19" t="s">
        <v>36</v>
      </c>
      <c r="I1088" s="19" t="s">
        <v>37</v>
      </c>
      <c r="J1088" s="52">
        <v>12</v>
      </c>
      <c r="K1088" s="153"/>
      <c r="L1088" s="153"/>
      <c r="M1088" s="19">
        <v>1</v>
      </c>
      <c r="N1088" s="153"/>
      <c r="O1088" s="153"/>
      <c r="P1088" s="19" t="s">
        <v>166</v>
      </c>
      <c r="Q1088" s="20">
        <v>0</v>
      </c>
      <c r="R1088" s="20">
        <v>0</v>
      </c>
      <c r="S1088" s="20">
        <f t="shared" si="16"/>
        <v>0</v>
      </c>
      <c r="T1088" s="19" t="s">
        <v>41</v>
      </c>
      <c r="U1088" s="19" t="s">
        <v>2430</v>
      </c>
      <c r="V1088" s="131" t="s">
        <v>201</v>
      </c>
      <c r="W1088" s="131" t="s">
        <v>202</v>
      </c>
      <c r="X1088" s="219" t="s">
        <v>50</v>
      </c>
    </row>
    <row r="1089" spans="1:24" ht="156.75" hidden="1">
      <c r="A1089" s="19" t="s">
        <v>158</v>
      </c>
      <c r="B1089" s="19" t="s">
        <v>159</v>
      </c>
      <c r="C1089" s="19" t="s">
        <v>159</v>
      </c>
      <c r="D1089" s="19" t="s">
        <v>186</v>
      </c>
      <c r="E1089" s="19">
        <v>12</v>
      </c>
      <c r="F1089" s="19" t="s">
        <v>203</v>
      </c>
      <c r="G1089" s="19" t="s">
        <v>45</v>
      </c>
      <c r="H1089" s="19" t="s">
        <v>36</v>
      </c>
      <c r="I1089" s="19" t="s">
        <v>37</v>
      </c>
      <c r="J1089" s="52">
        <v>20</v>
      </c>
      <c r="K1089" s="153"/>
      <c r="L1089" s="153"/>
      <c r="M1089" s="19">
        <v>1</v>
      </c>
      <c r="N1089" s="153"/>
      <c r="O1089" s="153"/>
      <c r="P1089" s="19" t="s">
        <v>162</v>
      </c>
      <c r="Q1089" s="20">
        <v>0</v>
      </c>
      <c r="R1089" s="20">
        <v>0</v>
      </c>
      <c r="S1089" s="20">
        <f t="shared" si="16"/>
        <v>0</v>
      </c>
      <c r="T1089" s="19" t="s">
        <v>41</v>
      </c>
      <c r="U1089" s="19" t="s">
        <v>2430</v>
      </c>
      <c r="V1089" s="131" t="s">
        <v>201</v>
      </c>
      <c r="W1089" s="131" t="s">
        <v>202</v>
      </c>
      <c r="X1089" s="219" t="s">
        <v>50</v>
      </c>
    </row>
    <row r="1090" spans="1:24" ht="156.75" hidden="1">
      <c r="A1090" s="19" t="s">
        <v>158</v>
      </c>
      <c r="B1090" s="19" t="s">
        <v>159</v>
      </c>
      <c r="C1090" s="19" t="s">
        <v>159</v>
      </c>
      <c r="D1090" s="19" t="s">
        <v>174</v>
      </c>
      <c r="E1090" s="19">
        <v>12</v>
      </c>
      <c r="F1090" s="19" t="s">
        <v>204</v>
      </c>
      <c r="G1090" s="19" t="s">
        <v>45</v>
      </c>
      <c r="H1090" s="19" t="s">
        <v>36</v>
      </c>
      <c r="I1090" s="19" t="s">
        <v>37</v>
      </c>
      <c r="J1090" s="52">
        <v>30</v>
      </c>
      <c r="K1090" s="153"/>
      <c r="L1090" s="153"/>
      <c r="M1090" s="19">
        <v>1</v>
      </c>
      <c r="N1090" s="153"/>
      <c r="O1090" s="153"/>
      <c r="P1090" s="19" t="s">
        <v>162</v>
      </c>
      <c r="Q1090" s="20">
        <v>0</v>
      </c>
      <c r="R1090" s="20">
        <v>0</v>
      </c>
      <c r="S1090" s="20">
        <f t="shared" si="16"/>
        <v>0</v>
      </c>
      <c r="T1090" s="19" t="s">
        <v>41</v>
      </c>
      <c r="U1090" s="19" t="s">
        <v>2432</v>
      </c>
      <c r="V1090" s="131" t="s">
        <v>201</v>
      </c>
      <c r="W1090" s="131" t="s">
        <v>202</v>
      </c>
      <c r="X1090" s="219" t="s">
        <v>50</v>
      </c>
    </row>
    <row r="1091" spans="1:24" ht="114" hidden="1">
      <c r="A1091" s="19" t="s">
        <v>158</v>
      </c>
      <c r="B1091" s="19" t="s">
        <v>159</v>
      </c>
      <c r="C1091" s="19" t="s">
        <v>159</v>
      </c>
      <c r="D1091" s="19" t="s">
        <v>169</v>
      </c>
      <c r="E1091" s="19">
        <v>12</v>
      </c>
      <c r="F1091" s="19" t="s">
        <v>205</v>
      </c>
      <c r="G1091" s="19" t="s">
        <v>45</v>
      </c>
      <c r="H1091" s="19" t="s">
        <v>36</v>
      </c>
      <c r="I1091" s="19" t="s">
        <v>37</v>
      </c>
      <c r="J1091" s="52">
        <v>30</v>
      </c>
      <c r="K1091" s="153"/>
      <c r="L1091" s="153"/>
      <c r="M1091" s="19">
        <v>1</v>
      </c>
      <c r="N1091" s="153"/>
      <c r="O1091" s="153"/>
      <c r="P1091" s="19" t="s">
        <v>162</v>
      </c>
      <c r="Q1091" s="20">
        <v>0</v>
      </c>
      <c r="R1091" s="20">
        <v>0</v>
      </c>
      <c r="S1091" s="20">
        <f t="shared" si="16"/>
        <v>0</v>
      </c>
      <c r="T1091" s="19" t="s">
        <v>41</v>
      </c>
      <c r="U1091" s="19" t="s">
        <v>2432</v>
      </c>
      <c r="V1091" s="131" t="s">
        <v>201</v>
      </c>
      <c r="W1091" s="131" t="s">
        <v>202</v>
      </c>
      <c r="X1091" s="219" t="s">
        <v>50</v>
      </c>
    </row>
    <row r="1092" spans="1:24" ht="99.75" hidden="1">
      <c r="A1092" s="19" t="s">
        <v>158</v>
      </c>
      <c r="B1092" s="19" t="s">
        <v>159</v>
      </c>
      <c r="C1092" s="19" t="s">
        <v>159</v>
      </c>
      <c r="D1092" s="19" t="s">
        <v>194</v>
      </c>
      <c r="E1092" s="19">
        <v>12</v>
      </c>
      <c r="F1092" s="19" t="s">
        <v>203</v>
      </c>
      <c r="G1092" s="19" t="s">
        <v>45</v>
      </c>
      <c r="H1092" s="19" t="s">
        <v>36</v>
      </c>
      <c r="I1092" s="19" t="s">
        <v>37</v>
      </c>
      <c r="J1092" s="52">
        <v>20</v>
      </c>
      <c r="K1092" s="153"/>
      <c r="L1092" s="153"/>
      <c r="M1092" s="19">
        <v>1</v>
      </c>
      <c r="N1092" s="153"/>
      <c r="O1092" s="153"/>
      <c r="P1092" s="19" t="s">
        <v>162</v>
      </c>
      <c r="Q1092" s="20">
        <v>0</v>
      </c>
      <c r="R1092" s="20">
        <v>0</v>
      </c>
      <c r="S1092" s="20">
        <f t="shared" si="16"/>
        <v>0</v>
      </c>
      <c r="T1092" s="19" t="s">
        <v>41</v>
      </c>
      <c r="U1092" s="19" t="s">
        <v>2432</v>
      </c>
      <c r="V1092" s="131" t="s">
        <v>201</v>
      </c>
      <c r="W1092" s="131" t="s">
        <v>202</v>
      </c>
      <c r="X1092" s="219" t="s">
        <v>50</v>
      </c>
    </row>
    <row r="1093" spans="1:24" ht="156.75" hidden="1">
      <c r="A1093" s="19" t="s">
        <v>158</v>
      </c>
      <c r="B1093" s="19" t="s">
        <v>159</v>
      </c>
      <c r="C1093" s="19" t="s">
        <v>159</v>
      </c>
      <c r="D1093" s="19" t="s">
        <v>174</v>
      </c>
      <c r="E1093" s="19">
        <v>12</v>
      </c>
      <c r="F1093" s="19" t="s">
        <v>206</v>
      </c>
      <c r="G1093" s="19" t="s">
        <v>45</v>
      </c>
      <c r="H1093" s="19" t="s">
        <v>36</v>
      </c>
      <c r="I1093" s="19" t="s">
        <v>37</v>
      </c>
      <c r="J1093" s="52">
        <v>20</v>
      </c>
      <c r="K1093" s="153"/>
      <c r="L1093" s="153"/>
      <c r="M1093" s="19">
        <v>9</v>
      </c>
      <c r="N1093" s="153"/>
      <c r="O1093" s="153"/>
      <c r="P1093" s="19" t="s">
        <v>162</v>
      </c>
      <c r="Q1093" s="20">
        <v>0</v>
      </c>
      <c r="R1093" s="20">
        <v>0</v>
      </c>
      <c r="S1093" s="20">
        <f t="shared" si="16"/>
        <v>0</v>
      </c>
      <c r="T1093" s="19" t="s">
        <v>41</v>
      </c>
      <c r="U1093" s="19" t="s">
        <v>2448</v>
      </c>
      <c r="V1093" s="131" t="s">
        <v>201</v>
      </c>
      <c r="W1093" s="210" t="s">
        <v>207</v>
      </c>
      <c r="X1093" s="219" t="s">
        <v>50</v>
      </c>
    </row>
    <row r="1094" spans="1:24" ht="171" hidden="1">
      <c r="A1094" s="19" t="s">
        <v>158</v>
      </c>
      <c r="B1094" s="19" t="s">
        <v>159</v>
      </c>
      <c r="C1094" s="19" t="s">
        <v>159</v>
      </c>
      <c r="D1094" s="19" t="s">
        <v>165</v>
      </c>
      <c r="E1094" s="19">
        <v>12</v>
      </c>
      <c r="F1094" s="19" t="s">
        <v>208</v>
      </c>
      <c r="G1094" s="19" t="s">
        <v>45</v>
      </c>
      <c r="H1094" s="19" t="s">
        <v>36</v>
      </c>
      <c r="I1094" s="19" t="s">
        <v>46</v>
      </c>
      <c r="J1094" s="52">
        <v>20</v>
      </c>
      <c r="K1094" s="153"/>
      <c r="L1094" s="153"/>
      <c r="M1094" s="19">
        <v>1</v>
      </c>
      <c r="N1094" s="153"/>
      <c r="O1094" s="153"/>
      <c r="P1094" s="19" t="s">
        <v>166</v>
      </c>
      <c r="Q1094" s="20">
        <v>0</v>
      </c>
      <c r="R1094" s="20">
        <v>0</v>
      </c>
      <c r="S1094" s="20">
        <f t="shared" si="16"/>
        <v>0</v>
      </c>
      <c r="T1094" s="19" t="s">
        <v>41</v>
      </c>
      <c r="U1094" s="19" t="s">
        <v>2449</v>
      </c>
      <c r="V1094" s="216" t="s">
        <v>209</v>
      </c>
      <c r="W1094" s="216" t="s">
        <v>210</v>
      </c>
      <c r="X1094" s="219" t="s">
        <v>50</v>
      </c>
    </row>
    <row r="1095" spans="1:24" ht="156.75" hidden="1">
      <c r="A1095" s="19" t="s">
        <v>158</v>
      </c>
      <c r="B1095" s="19" t="s">
        <v>159</v>
      </c>
      <c r="C1095" s="19" t="s">
        <v>159</v>
      </c>
      <c r="D1095" s="19" t="s">
        <v>174</v>
      </c>
      <c r="E1095" s="19">
        <v>12</v>
      </c>
      <c r="F1095" s="19" t="s">
        <v>208</v>
      </c>
      <c r="G1095" s="19" t="s">
        <v>45</v>
      </c>
      <c r="H1095" s="19" t="s">
        <v>36</v>
      </c>
      <c r="I1095" s="19" t="s">
        <v>46</v>
      </c>
      <c r="J1095" s="52">
        <v>20</v>
      </c>
      <c r="K1095" s="153"/>
      <c r="L1095" s="153"/>
      <c r="M1095" s="19">
        <v>1</v>
      </c>
      <c r="N1095" s="153"/>
      <c r="O1095" s="153"/>
      <c r="P1095" s="19" t="s">
        <v>162</v>
      </c>
      <c r="Q1095" s="20">
        <v>0</v>
      </c>
      <c r="R1095" s="20">
        <v>0</v>
      </c>
      <c r="S1095" s="20">
        <f t="shared" si="16"/>
        <v>0</v>
      </c>
      <c r="T1095" s="19" t="s">
        <v>41</v>
      </c>
      <c r="U1095" s="19" t="s">
        <v>2449</v>
      </c>
      <c r="V1095" s="216" t="s">
        <v>209</v>
      </c>
      <c r="W1095" s="216" t="s">
        <v>210</v>
      </c>
      <c r="X1095" s="219" t="s">
        <v>50</v>
      </c>
    </row>
    <row r="1096" spans="1:24" ht="114" hidden="1">
      <c r="A1096" s="19" t="s">
        <v>158</v>
      </c>
      <c r="B1096" s="19" t="s">
        <v>159</v>
      </c>
      <c r="C1096" s="19" t="s">
        <v>159</v>
      </c>
      <c r="D1096" s="19" t="s">
        <v>169</v>
      </c>
      <c r="E1096" s="19">
        <v>12</v>
      </c>
      <c r="F1096" s="19" t="s">
        <v>208</v>
      </c>
      <c r="G1096" s="19" t="s">
        <v>45</v>
      </c>
      <c r="H1096" s="19" t="s">
        <v>36</v>
      </c>
      <c r="I1096" s="19" t="s">
        <v>46</v>
      </c>
      <c r="J1096" s="52">
        <v>20</v>
      </c>
      <c r="K1096" s="153"/>
      <c r="L1096" s="153"/>
      <c r="M1096" s="19">
        <v>1</v>
      </c>
      <c r="N1096" s="153"/>
      <c r="O1096" s="153"/>
      <c r="P1096" s="19" t="s">
        <v>162</v>
      </c>
      <c r="Q1096" s="20">
        <v>0</v>
      </c>
      <c r="R1096" s="20">
        <v>0</v>
      </c>
      <c r="S1096" s="20">
        <f t="shared" si="16"/>
        <v>0</v>
      </c>
      <c r="T1096" s="19" t="s">
        <v>41</v>
      </c>
      <c r="U1096" s="19" t="s">
        <v>2449</v>
      </c>
      <c r="V1096" s="216" t="s">
        <v>209</v>
      </c>
      <c r="W1096" s="216" t="s">
        <v>210</v>
      </c>
      <c r="X1096" s="219" t="s">
        <v>50</v>
      </c>
    </row>
    <row r="1097" spans="1:24" ht="99.75" hidden="1">
      <c r="A1097" s="19" t="s">
        <v>158</v>
      </c>
      <c r="B1097" s="19" t="s">
        <v>159</v>
      </c>
      <c r="C1097" s="19" t="s">
        <v>159</v>
      </c>
      <c r="D1097" s="19" t="s">
        <v>194</v>
      </c>
      <c r="E1097" s="19">
        <v>12</v>
      </c>
      <c r="F1097" s="19" t="s">
        <v>211</v>
      </c>
      <c r="G1097" s="19" t="s">
        <v>145</v>
      </c>
      <c r="H1097" s="19" t="s">
        <v>36</v>
      </c>
      <c r="I1097" s="19" t="s">
        <v>46</v>
      </c>
      <c r="J1097" s="52">
        <v>120</v>
      </c>
      <c r="K1097" s="19" t="s">
        <v>212</v>
      </c>
      <c r="L1097" s="19" t="s">
        <v>152</v>
      </c>
      <c r="M1097" s="19">
        <v>1</v>
      </c>
      <c r="N1097" s="37">
        <v>1491481</v>
      </c>
      <c r="O1097" s="37" t="s">
        <v>213</v>
      </c>
      <c r="P1097" s="19" t="s">
        <v>162</v>
      </c>
      <c r="Q1097" s="20">
        <v>0</v>
      </c>
      <c r="R1097" s="20">
        <v>0</v>
      </c>
      <c r="S1097" s="20">
        <f t="shared" si="16"/>
        <v>0</v>
      </c>
      <c r="T1097" s="19" t="s">
        <v>145</v>
      </c>
      <c r="U1097" s="19" t="s">
        <v>2450</v>
      </c>
      <c r="V1097" s="131" t="s">
        <v>148</v>
      </c>
      <c r="W1097" s="216" t="s">
        <v>157</v>
      </c>
      <c r="X1097" s="217"/>
    </row>
    <row r="1098" spans="1:24" ht="71.25" hidden="1">
      <c r="A1098" s="19" t="s">
        <v>158</v>
      </c>
      <c r="B1098" s="19" t="s">
        <v>159</v>
      </c>
      <c r="C1098" s="19" t="s">
        <v>159</v>
      </c>
      <c r="D1098" s="19" t="s">
        <v>182</v>
      </c>
      <c r="E1098" s="19">
        <v>12</v>
      </c>
      <c r="F1098" s="19" t="s">
        <v>214</v>
      </c>
      <c r="G1098" s="19" t="s">
        <v>145</v>
      </c>
      <c r="H1098" s="19" t="s">
        <v>36</v>
      </c>
      <c r="I1098" s="19" t="s">
        <v>46</v>
      </c>
      <c r="J1098" s="52">
        <v>100</v>
      </c>
      <c r="K1098" s="19" t="s">
        <v>215</v>
      </c>
      <c r="L1098" s="19" t="s">
        <v>216</v>
      </c>
      <c r="M1098" s="19">
        <v>1</v>
      </c>
      <c r="N1098" s="37">
        <v>1492834</v>
      </c>
      <c r="O1098" s="37" t="s">
        <v>217</v>
      </c>
      <c r="P1098" s="19" t="s">
        <v>162</v>
      </c>
      <c r="Q1098" s="20">
        <v>0</v>
      </c>
      <c r="R1098" s="20">
        <v>0</v>
      </c>
      <c r="S1098" s="20">
        <f t="shared" si="16"/>
        <v>0</v>
      </c>
      <c r="T1098" s="19" t="s">
        <v>145</v>
      </c>
      <c r="U1098" s="19" t="s">
        <v>2450</v>
      </c>
      <c r="V1098" s="216" t="s">
        <v>218</v>
      </c>
      <c r="W1098" s="216" t="s">
        <v>219</v>
      </c>
      <c r="X1098" s="217"/>
    </row>
    <row r="1099" spans="1:24" ht="71.25" hidden="1">
      <c r="A1099" s="19" t="s">
        <v>158</v>
      </c>
      <c r="B1099" s="19" t="s">
        <v>159</v>
      </c>
      <c r="C1099" s="19" t="s">
        <v>159</v>
      </c>
      <c r="D1099" s="19" t="s">
        <v>182</v>
      </c>
      <c r="E1099" s="19">
        <v>12</v>
      </c>
      <c r="F1099" s="19" t="s">
        <v>214</v>
      </c>
      <c r="G1099" s="19" t="s">
        <v>35</v>
      </c>
      <c r="H1099" s="19" t="s">
        <v>36</v>
      </c>
      <c r="I1099" s="19" t="s">
        <v>46</v>
      </c>
      <c r="J1099" s="52">
        <v>100</v>
      </c>
      <c r="K1099" s="19">
        <v>43922</v>
      </c>
      <c r="L1099" s="153"/>
      <c r="M1099" s="19">
        <v>1</v>
      </c>
      <c r="N1099" s="37">
        <v>1492003</v>
      </c>
      <c r="O1099" s="37" t="s">
        <v>220</v>
      </c>
      <c r="P1099" s="19" t="s">
        <v>162</v>
      </c>
      <c r="Q1099" s="20">
        <v>0</v>
      </c>
      <c r="R1099" s="20">
        <v>0</v>
      </c>
      <c r="S1099" s="20">
        <f t="shared" si="16"/>
        <v>0</v>
      </c>
      <c r="T1099" s="19" t="s">
        <v>41</v>
      </c>
      <c r="U1099" s="156" t="s">
        <v>2451</v>
      </c>
      <c r="V1099" s="216" t="s">
        <v>218</v>
      </c>
      <c r="W1099" s="216" t="s">
        <v>219</v>
      </c>
      <c r="X1099" s="217"/>
    </row>
    <row r="1100" spans="1:24" ht="71.25" hidden="1">
      <c r="A1100" s="19" t="s">
        <v>158</v>
      </c>
      <c r="B1100" s="19" t="s">
        <v>159</v>
      </c>
      <c r="C1100" s="19" t="s">
        <v>159</v>
      </c>
      <c r="D1100" s="19" t="s">
        <v>182</v>
      </c>
      <c r="E1100" s="19">
        <v>12</v>
      </c>
      <c r="F1100" s="19" t="s">
        <v>214</v>
      </c>
      <c r="G1100" s="19" t="s">
        <v>35</v>
      </c>
      <c r="H1100" s="19" t="s">
        <v>36</v>
      </c>
      <c r="I1100" s="19" t="s">
        <v>46</v>
      </c>
      <c r="J1100" s="52">
        <v>100</v>
      </c>
      <c r="K1100" s="19">
        <v>44044</v>
      </c>
      <c r="L1100" s="153"/>
      <c r="M1100" s="19">
        <v>1</v>
      </c>
      <c r="N1100" s="37">
        <v>1062750</v>
      </c>
      <c r="O1100" s="37" t="s">
        <v>221</v>
      </c>
      <c r="P1100" s="19" t="s">
        <v>162</v>
      </c>
      <c r="Q1100" s="20">
        <v>0</v>
      </c>
      <c r="R1100" s="20">
        <v>0</v>
      </c>
      <c r="S1100" s="20">
        <f t="shared" si="16"/>
        <v>0</v>
      </c>
      <c r="T1100" s="19" t="s">
        <v>41</v>
      </c>
      <c r="U1100" s="156" t="s">
        <v>2452</v>
      </c>
      <c r="V1100" s="216" t="s">
        <v>218</v>
      </c>
      <c r="W1100" s="216" t="s">
        <v>219</v>
      </c>
      <c r="X1100" s="217"/>
    </row>
    <row r="1101" spans="1:24" ht="99.75" hidden="1">
      <c r="A1101" s="19" t="s">
        <v>158</v>
      </c>
      <c r="B1101" s="19" t="s">
        <v>159</v>
      </c>
      <c r="C1101" s="19" t="s">
        <v>159</v>
      </c>
      <c r="D1101" s="19" t="s">
        <v>194</v>
      </c>
      <c r="E1101" s="19">
        <v>12</v>
      </c>
      <c r="F1101" s="19" t="s">
        <v>222</v>
      </c>
      <c r="G1101" s="19" t="s">
        <v>145</v>
      </c>
      <c r="H1101" s="19" t="s">
        <v>36</v>
      </c>
      <c r="I1101" s="19" t="s">
        <v>46</v>
      </c>
      <c r="J1101" s="52">
        <v>240</v>
      </c>
      <c r="K1101" s="19" t="s">
        <v>223</v>
      </c>
      <c r="L1101" s="10" t="s">
        <v>224</v>
      </c>
      <c r="M1101" s="19">
        <v>1</v>
      </c>
      <c r="N1101" s="37">
        <v>1491481</v>
      </c>
      <c r="O1101" s="37" t="s">
        <v>213</v>
      </c>
      <c r="P1101" s="19" t="s">
        <v>162</v>
      </c>
      <c r="Q1101" s="20">
        <v>0</v>
      </c>
      <c r="R1101" s="20">
        <v>0</v>
      </c>
      <c r="S1101" s="20">
        <f t="shared" si="16"/>
        <v>0</v>
      </c>
      <c r="T1101" s="19" t="s">
        <v>145</v>
      </c>
      <c r="U1101" s="19" t="s">
        <v>2450</v>
      </c>
      <c r="V1101" s="210" t="s">
        <v>148</v>
      </c>
      <c r="W1101" s="216" t="s">
        <v>225</v>
      </c>
      <c r="X1101" s="217"/>
    </row>
    <row r="1102" spans="1:24" ht="156.75" hidden="1">
      <c r="A1102" s="159" t="s">
        <v>158</v>
      </c>
      <c r="B1102" s="159" t="s">
        <v>159</v>
      </c>
      <c r="C1102" s="159" t="s">
        <v>159</v>
      </c>
      <c r="D1102" s="159" t="s">
        <v>186</v>
      </c>
      <c r="E1102" s="159">
        <v>12</v>
      </c>
      <c r="F1102" s="159" t="s">
        <v>226</v>
      </c>
      <c r="G1102" s="159" t="s">
        <v>35</v>
      </c>
      <c r="H1102" s="159" t="s">
        <v>36</v>
      </c>
      <c r="I1102" s="159" t="s">
        <v>37</v>
      </c>
      <c r="J1102" s="160">
        <v>360</v>
      </c>
      <c r="K1102" s="159" t="s">
        <v>227</v>
      </c>
      <c r="L1102" s="153"/>
      <c r="M1102" s="159">
        <v>1</v>
      </c>
      <c r="N1102" s="161">
        <v>2373334</v>
      </c>
      <c r="O1102" s="161" t="s">
        <v>199</v>
      </c>
      <c r="P1102" s="159" t="s">
        <v>162</v>
      </c>
      <c r="Q1102" s="162">
        <v>0</v>
      </c>
      <c r="R1102" s="162">
        <v>0</v>
      </c>
      <c r="S1102" s="162">
        <f t="shared" si="16"/>
        <v>0</v>
      </c>
      <c r="T1102" s="159" t="s">
        <v>228</v>
      </c>
      <c r="U1102" s="159" t="s">
        <v>2547</v>
      </c>
      <c r="V1102" s="269" t="s">
        <v>148</v>
      </c>
      <c r="W1102" s="269" t="s">
        <v>225</v>
      </c>
      <c r="X1102" s="217"/>
    </row>
    <row r="1103" spans="1:24" ht="71.25" hidden="1">
      <c r="A1103" s="19" t="s">
        <v>158</v>
      </c>
      <c r="B1103" s="19" t="s">
        <v>159</v>
      </c>
      <c r="C1103" s="19" t="s">
        <v>159</v>
      </c>
      <c r="D1103" s="19" t="s">
        <v>182</v>
      </c>
      <c r="E1103" s="19">
        <v>12</v>
      </c>
      <c r="F1103" s="19" t="s">
        <v>229</v>
      </c>
      <c r="G1103" s="19" t="s">
        <v>145</v>
      </c>
      <c r="H1103" s="19" t="s">
        <v>36</v>
      </c>
      <c r="I1103" s="19" t="s">
        <v>46</v>
      </c>
      <c r="J1103" s="52">
        <v>20</v>
      </c>
      <c r="K1103" s="19" t="s">
        <v>215</v>
      </c>
      <c r="L1103" s="19" t="s">
        <v>216</v>
      </c>
      <c r="M1103" s="19">
        <v>1</v>
      </c>
      <c r="N1103" s="37">
        <v>1492834</v>
      </c>
      <c r="O1103" s="37" t="s">
        <v>217</v>
      </c>
      <c r="P1103" s="19" t="s">
        <v>162</v>
      </c>
      <c r="Q1103" s="20">
        <v>0</v>
      </c>
      <c r="R1103" s="20">
        <v>0</v>
      </c>
      <c r="S1103" s="20">
        <f t="shared" si="16"/>
        <v>0</v>
      </c>
      <c r="T1103" s="19" t="s">
        <v>145</v>
      </c>
      <c r="U1103" s="19" t="s">
        <v>2453</v>
      </c>
      <c r="V1103" s="216" t="s">
        <v>230</v>
      </c>
      <c r="W1103" s="216" t="s">
        <v>231</v>
      </c>
      <c r="X1103" s="217"/>
    </row>
    <row r="1104" spans="1:24" ht="71.25" hidden="1">
      <c r="A1104" s="19" t="s">
        <v>158</v>
      </c>
      <c r="B1104" s="19" t="s">
        <v>159</v>
      </c>
      <c r="C1104" s="19" t="s">
        <v>159</v>
      </c>
      <c r="D1104" s="19" t="s">
        <v>182</v>
      </c>
      <c r="E1104" s="19">
        <v>12</v>
      </c>
      <c r="F1104" s="19" t="s">
        <v>232</v>
      </c>
      <c r="G1104" s="19" t="s">
        <v>35</v>
      </c>
      <c r="H1104" s="19" t="s">
        <v>36</v>
      </c>
      <c r="I1104" s="19" t="s">
        <v>37</v>
      </c>
      <c r="J1104" s="52">
        <v>100</v>
      </c>
      <c r="K1104" s="19" t="s">
        <v>233</v>
      </c>
      <c r="L1104" s="153"/>
      <c r="M1104" s="19">
        <v>1</v>
      </c>
      <c r="N1104" s="37">
        <v>1491446</v>
      </c>
      <c r="O1104" s="37" t="s">
        <v>234</v>
      </c>
      <c r="P1104" s="19" t="s">
        <v>162</v>
      </c>
      <c r="Q1104" s="20">
        <v>0</v>
      </c>
      <c r="R1104" s="20">
        <v>0</v>
      </c>
      <c r="S1104" s="20">
        <f t="shared" si="16"/>
        <v>0</v>
      </c>
      <c r="T1104" s="19" t="s">
        <v>235</v>
      </c>
      <c r="U1104" s="15" t="s">
        <v>2391</v>
      </c>
      <c r="V1104" s="131" t="s">
        <v>235</v>
      </c>
      <c r="W1104" s="216" t="s">
        <v>236</v>
      </c>
      <c r="X1104" s="217"/>
    </row>
    <row r="1105" spans="1:24" ht="71.25" hidden="1">
      <c r="A1105" s="19" t="s">
        <v>158</v>
      </c>
      <c r="B1105" s="19" t="s">
        <v>159</v>
      </c>
      <c r="C1105" s="19" t="s">
        <v>159</v>
      </c>
      <c r="D1105" s="19" t="s">
        <v>182</v>
      </c>
      <c r="E1105" s="19">
        <v>12</v>
      </c>
      <c r="F1105" s="19" t="s">
        <v>232</v>
      </c>
      <c r="G1105" s="19" t="s">
        <v>35</v>
      </c>
      <c r="H1105" s="19" t="s">
        <v>36</v>
      </c>
      <c r="I1105" s="19" t="s">
        <v>37</v>
      </c>
      <c r="J1105" s="52">
        <v>100</v>
      </c>
      <c r="K1105" s="19" t="s">
        <v>233</v>
      </c>
      <c r="L1105" s="153"/>
      <c r="M1105" s="19">
        <v>1</v>
      </c>
      <c r="N1105" s="37">
        <v>1491481</v>
      </c>
      <c r="O1105" s="37" t="s">
        <v>213</v>
      </c>
      <c r="P1105" s="19" t="s">
        <v>162</v>
      </c>
      <c r="Q1105" s="20">
        <v>0</v>
      </c>
      <c r="R1105" s="20">
        <v>0</v>
      </c>
      <c r="S1105" s="20">
        <f t="shared" ref="S1105:S1107" si="17">(R1105+Q1105)*M1105</f>
        <v>0</v>
      </c>
      <c r="T1105" s="19" t="s">
        <v>235</v>
      </c>
      <c r="U1105" s="15" t="s">
        <v>2391</v>
      </c>
      <c r="V1105" s="131" t="s">
        <v>235</v>
      </c>
      <c r="W1105" s="216" t="s">
        <v>236</v>
      </c>
      <c r="X1105" s="217"/>
    </row>
    <row r="1106" spans="1:24" ht="71.25" hidden="1">
      <c r="A1106" s="19" t="s">
        <v>158</v>
      </c>
      <c r="B1106" s="19" t="s">
        <v>159</v>
      </c>
      <c r="C1106" s="19" t="s">
        <v>159</v>
      </c>
      <c r="D1106" s="19" t="s">
        <v>182</v>
      </c>
      <c r="E1106" s="19">
        <v>12</v>
      </c>
      <c r="F1106" s="19" t="s">
        <v>232</v>
      </c>
      <c r="G1106" s="19" t="s">
        <v>35</v>
      </c>
      <c r="H1106" s="19" t="s">
        <v>36</v>
      </c>
      <c r="I1106" s="19" t="s">
        <v>37</v>
      </c>
      <c r="J1106" s="52">
        <v>100</v>
      </c>
      <c r="K1106" s="19" t="s">
        <v>233</v>
      </c>
      <c r="L1106" s="153"/>
      <c r="M1106" s="19">
        <v>1</v>
      </c>
      <c r="N1106" s="37">
        <v>1492217</v>
      </c>
      <c r="O1106" s="37" t="s">
        <v>237</v>
      </c>
      <c r="P1106" s="19" t="s">
        <v>162</v>
      </c>
      <c r="Q1106" s="20">
        <v>0</v>
      </c>
      <c r="R1106" s="20">
        <v>0</v>
      </c>
      <c r="S1106" s="20">
        <f t="shared" si="17"/>
        <v>0</v>
      </c>
      <c r="T1106" s="19" t="s">
        <v>235</v>
      </c>
      <c r="U1106" s="15" t="s">
        <v>2391</v>
      </c>
      <c r="V1106" s="131" t="s">
        <v>235</v>
      </c>
      <c r="W1106" s="216" t="s">
        <v>236</v>
      </c>
      <c r="X1106" s="217"/>
    </row>
    <row r="1107" spans="1:24" ht="128.25" hidden="1">
      <c r="A1107" s="19" t="s">
        <v>158</v>
      </c>
      <c r="B1107" s="19" t="s">
        <v>159</v>
      </c>
      <c r="C1107" s="19" t="s">
        <v>159</v>
      </c>
      <c r="D1107" s="19" t="s">
        <v>160</v>
      </c>
      <c r="E1107" s="19">
        <v>12</v>
      </c>
      <c r="F1107" s="19" t="s">
        <v>238</v>
      </c>
      <c r="G1107" s="19" t="s">
        <v>45</v>
      </c>
      <c r="H1107" s="19" t="s">
        <v>36</v>
      </c>
      <c r="I1107" s="19" t="s">
        <v>46</v>
      </c>
      <c r="J1107" s="52">
        <v>40</v>
      </c>
      <c r="K1107" s="19"/>
      <c r="L1107" s="153"/>
      <c r="M1107" s="19">
        <v>1</v>
      </c>
      <c r="N1107" s="37"/>
      <c r="O1107" s="37"/>
      <c r="P1107" s="19" t="s">
        <v>162</v>
      </c>
      <c r="Q1107" s="20">
        <v>0</v>
      </c>
      <c r="R1107" s="20">
        <v>0</v>
      </c>
      <c r="S1107" s="20">
        <f t="shared" si="17"/>
        <v>0</v>
      </c>
      <c r="T1107" s="19" t="s">
        <v>41</v>
      </c>
      <c r="U1107" s="156" t="s">
        <v>2454</v>
      </c>
      <c r="V1107" s="131" t="s">
        <v>63</v>
      </c>
      <c r="W1107" s="216" t="s">
        <v>64</v>
      </c>
      <c r="X1107" s="215" t="s">
        <v>58</v>
      </c>
    </row>
    <row r="1108" spans="1:24" ht="114" hidden="1">
      <c r="A1108" s="19" t="s">
        <v>386</v>
      </c>
      <c r="B1108" s="19" t="s">
        <v>1286</v>
      </c>
      <c r="C1108" s="19" t="s">
        <v>1460</v>
      </c>
      <c r="D1108" s="19" t="s">
        <v>1461</v>
      </c>
      <c r="E1108" s="19">
        <v>15</v>
      </c>
      <c r="F1108" s="54" t="s">
        <v>1462</v>
      </c>
      <c r="G1108" s="19" t="s">
        <v>45</v>
      </c>
      <c r="H1108" s="37" t="s">
        <v>36</v>
      </c>
      <c r="I1108" s="37" t="s">
        <v>37</v>
      </c>
      <c r="J1108" s="67">
        <v>16</v>
      </c>
      <c r="K1108" s="19" t="s">
        <v>1463</v>
      </c>
      <c r="L1108" s="19"/>
      <c r="M1108" s="19">
        <v>245</v>
      </c>
      <c r="N1108" s="19"/>
      <c r="O1108" s="19"/>
      <c r="P1108" s="19" t="s">
        <v>1419</v>
      </c>
      <c r="Q1108" s="20">
        <v>0</v>
      </c>
      <c r="R1108" s="20">
        <v>2000</v>
      </c>
      <c r="S1108" s="20">
        <v>10000</v>
      </c>
      <c r="T1108" s="19" t="s">
        <v>41</v>
      </c>
      <c r="U1108" s="15" t="s">
        <v>2455</v>
      </c>
      <c r="V1108" s="131" t="s">
        <v>184</v>
      </c>
      <c r="W1108" s="131" t="s">
        <v>1464</v>
      </c>
      <c r="X1108" s="215" t="s">
        <v>78</v>
      </c>
    </row>
    <row r="1109" spans="1:24" ht="171" hidden="1">
      <c r="A1109" s="19" t="s">
        <v>386</v>
      </c>
      <c r="B1109" s="19" t="s">
        <v>1286</v>
      </c>
      <c r="C1109" s="19" t="s">
        <v>1415</v>
      </c>
      <c r="D1109" s="19" t="s">
        <v>1416</v>
      </c>
      <c r="E1109" s="19">
        <v>10</v>
      </c>
      <c r="F1109" s="37" t="s">
        <v>1417</v>
      </c>
      <c r="G1109" s="19" t="s">
        <v>45</v>
      </c>
      <c r="H1109" s="19" t="s">
        <v>36</v>
      </c>
      <c r="I1109" s="19" t="s">
        <v>37</v>
      </c>
      <c r="J1109" s="67">
        <v>16</v>
      </c>
      <c r="K1109" s="19" t="s">
        <v>1418</v>
      </c>
      <c r="L1109" s="19"/>
      <c r="M1109" s="37">
        <v>30</v>
      </c>
      <c r="N1109" s="19"/>
      <c r="O1109" s="19"/>
      <c r="P1109" s="19" t="s">
        <v>1419</v>
      </c>
      <c r="Q1109" s="20">
        <v>0</v>
      </c>
      <c r="R1109" s="60">
        <v>1000</v>
      </c>
      <c r="S1109" s="154">
        <v>30000</v>
      </c>
      <c r="T1109" s="19" t="s">
        <v>41</v>
      </c>
      <c r="U1109" s="15" t="s">
        <v>2456</v>
      </c>
      <c r="V1109" s="131" t="s">
        <v>866</v>
      </c>
      <c r="W1109" s="131" t="s">
        <v>1304</v>
      </c>
      <c r="X1109" s="215" t="s">
        <v>78</v>
      </c>
    </row>
    <row r="1110" spans="1:24" ht="114" hidden="1">
      <c r="A1110" s="19" t="s">
        <v>386</v>
      </c>
      <c r="B1110" s="19" t="s">
        <v>1286</v>
      </c>
      <c r="C1110" s="19" t="s">
        <v>1460</v>
      </c>
      <c r="D1110" s="19" t="s">
        <v>1461</v>
      </c>
      <c r="E1110" s="19">
        <v>15</v>
      </c>
      <c r="F1110" s="54" t="s">
        <v>1465</v>
      </c>
      <c r="G1110" s="19" t="s">
        <v>45</v>
      </c>
      <c r="H1110" s="19" t="s">
        <v>36</v>
      </c>
      <c r="I1110" s="37" t="s">
        <v>37</v>
      </c>
      <c r="J1110" s="67">
        <v>96</v>
      </c>
      <c r="K1110" s="115">
        <v>44044</v>
      </c>
      <c r="L1110" s="19"/>
      <c r="M1110" s="19">
        <v>25</v>
      </c>
      <c r="N1110" s="19"/>
      <c r="O1110" s="19"/>
      <c r="P1110" s="19" t="s">
        <v>1419</v>
      </c>
      <c r="Q1110" s="20">
        <v>0</v>
      </c>
      <c r="R1110" s="20">
        <v>2000</v>
      </c>
      <c r="S1110" s="20">
        <v>30000</v>
      </c>
      <c r="T1110" s="19" t="s">
        <v>41</v>
      </c>
      <c r="U1110" s="19" t="s">
        <v>2457</v>
      </c>
      <c r="V1110" s="227" t="s">
        <v>218</v>
      </c>
      <c r="W1110" s="216" t="s">
        <v>568</v>
      </c>
      <c r="X1110" s="215" t="s">
        <v>78</v>
      </c>
    </row>
    <row r="1111" spans="1:24" ht="57" hidden="1">
      <c r="A1111" s="19" t="s">
        <v>386</v>
      </c>
      <c r="B1111" s="19" t="s">
        <v>386</v>
      </c>
      <c r="C1111" s="19" t="s">
        <v>386</v>
      </c>
      <c r="D1111" s="19" t="s">
        <v>387</v>
      </c>
      <c r="E1111" s="19">
        <v>15</v>
      </c>
      <c r="F1111" s="19" t="s">
        <v>388</v>
      </c>
      <c r="G1111" s="19" t="s">
        <v>45</v>
      </c>
      <c r="H1111" s="19" t="s">
        <v>36</v>
      </c>
      <c r="I1111" s="19" t="s">
        <v>37</v>
      </c>
      <c r="J1111" s="52"/>
      <c r="K1111" s="8">
        <v>2020</v>
      </c>
      <c r="L1111" s="8"/>
      <c r="M1111" s="19">
        <v>2</v>
      </c>
      <c r="N1111" s="19" t="s">
        <v>389</v>
      </c>
      <c r="O1111" s="19" t="s">
        <v>389</v>
      </c>
      <c r="P1111" s="19" t="s">
        <v>390</v>
      </c>
      <c r="Q1111" s="20">
        <v>0</v>
      </c>
      <c r="R1111" s="20">
        <v>0</v>
      </c>
      <c r="S1111" s="20">
        <v>0</v>
      </c>
      <c r="T1111" s="19" t="s">
        <v>41</v>
      </c>
      <c r="U1111" s="15"/>
      <c r="V1111" s="221" t="s">
        <v>48</v>
      </c>
      <c r="W1111" s="221" t="s">
        <v>163</v>
      </c>
      <c r="X1111" s="219" t="s">
        <v>50</v>
      </c>
    </row>
    <row r="1112" spans="1:24" ht="114" hidden="1">
      <c r="A1112" s="19" t="s">
        <v>386</v>
      </c>
      <c r="B1112" s="19" t="s">
        <v>1192</v>
      </c>
      <c r="C1112" s="19" t="s">
        <v>1193</v>
      </c>
      <c r="D1112" s="19" t="s">
        <v>1194</v>
      </c>
      <c r="E1112" s="19">
        <v>15</v>
      </c>
      <c r="F1112" s="163" t="s">
        <v>161</v>
      </c>
      <c r="G1112" s="19" t="s">
        <v>45</v>
      </c>
      <c r="H1112" s="19" t="s">
        <v>36</v>
      </c>
      <c r="I1112" s="19" t="s">
        <v>37</v>
      </c>
      <c r="J1112" s="52">
        <v>30</v>
      </c>
      <c r="K1112" s="8">
        <v>2020</v>
      </c>
      <c r="L1112" s="8"/>
      <c r="M1112" s="19">
        <v>1</v>
      </c>
      <c r="N1112" s="37">
        <v>2266767</v>
      </c>
      <c r="O1112" s="37" t="s">
        <v>1195</v>
      </c>
      <c r="P1112" s="19" t="s">
        <v>40</v>
      </c>
      <c r="Q1112" s="20">
        <v>0</v>
      </c>
      <c r="R1112" s="20">
        <v>0</v>
      </c>
      <c r="S1112" s="20">
        <v>0</v>
      </c>
      <c r="T1112" s="19" t="s">
        <v>41</v>
      </c>
      <c r="U1112" s="15"/>
      <c r="V1112" s="221" t="s">
        <v>48</v>
      </c>
      <c r="W1112" s="221" t="s">
        <v>163</v>
      </c>
      <c r="X1112" s="219" t="s">
        <v>50</v>
      </c>
    </row>
    <row r="1113" spans="1:24" ht="114" hidden="1">
      <c r="A1113" s="19" t="s">
        <v>386</v>
      </c>
      <c r="B1113" s="19" t="s">
        <v>1192</v>
      </c>
      <c r="C1113" s="19" t="s">
        <v>1244</v>
      </c>
      <c r="D1113" s="19" t="s">
        <v>1194</v>
      </c>
      <c r="E1113" s="19">
        <v>15</v>
      </c>
      <c r="F1113" s="19" t="s">
        <v>528</v>
      </c>
      <c r="G1113" s="19" t="s">
        <v>45</v>
      </c>
      <c r="H1113" s="19" t="s">
        <v>36</v>
      </c>
      <c r="I1113" s="19" t="s">
        <v>37</v>
      </c>
      <c r="J1113" s="52">
        <v>30</v>
      </c>
      <c r="K1113" s="8">
        <v>2020</v>
      </c>
      <c r="L1113" s="8"/>
      <c r="M1113" s="19">
        <v>1</v>
      </c>
      <c r="N1113" s="37" t="s">
        <v>1230</v>
      </c>
      <c r="O1113" s="37" t="s">
        <v>1230</v>
      </c>
      <c r="P1113" s="19" t="s">
        <v>247</v>
      </c>
      <c r="Q1113" s="20">
        <v>0</v>
      </c>
      <c r="R1113" s="20">
        <v>0</v>
      </c>
      <c r="S1113" s="20">
        <v>0</v>
      </c>
      <c r="T1113" s="19" t="s">
        <v>41</v>
      </c>
      <c r="U1113" s="15"/>
      <c r="V1113" s="221" t="s">
        <v>48</v>
      </c>
      <c r="W1113" s="221" t="s">
        <v>163</v>
      </c>
      <c r="X1113" s="219" t="s">
        <v>50</v>
      </c>
    </row>
    <row r="1114" spans="1:24" ht="114" hidden="1">
      <c r="A1114" s="19" t="s">
        <v>386</v>
      </c>
      <c r="B1114" s="19" t="s">
        <v>1192</v>
      </c>
      <c r="C1114" s="19" t="s">
        <v>1193</v>
      </c>
      <c r="D1114" s="19" t="s">
        <v>1194</v>
      </c>
      <c r="E1114" s="19">
        <v>15</v>
      </c>
      <c r="F1114" s="19" t="s">
        <v>1196</v>
      </c>
      <c r="G1114" s="19" t="s">
        <v>45</v>
      </c>
      <c r="H1114" s="19" t="s">
        <v>36</v>
      </c>
      <c r="I1114" s="19" t="s">
        <v>37</v>
      </c>
      <c r="J1114" s="52">
        <v>40</v>
      </c>
      <c r="K1114" s="8">
        <v>2020</v>
      </c>
      <c r="L1114" s="8"/>
      <c r="M1114" s="19">
        <v>1</v>
      </c>
      <c r="N1114" s="37">
        <v>3002067</v>
      </c>
      <c r="O1114" s="37" t="s">
        <v>1197</v>
      </c>
      <c r="P1114" s="19" t="s">
        <v>40</v>
      </c>
      <c r="Q1114" s="20">
        <v>0</v>
      </c>
      <c r="R1114" s="20">
        <v>0</v>
      </c>
      <c r="S1114" s="20">
        <v>0</v>
      </c>
      <c r="T1114" s="19" t="s">
        <v>41</v>
      </c>
      <c r="U1114" s="15"/>
      <c r="V1114" s="221" t="s">
        <v>48</v>
      </c>
      <c r="W1114" s="221" t="s">
        <v>163</v>
      </c>
      <c r="X1114" s="219" t="s">
        <v>50</v>
      </c>
    </row>
    <row r="1115" spans="1:24" ht="114" hidden="1">
      <c r="A1115" s="19" t="s">
        <v>386</v>
      </c>
      <c r="B1115" s="19" t="s">
        <v>1192</v>
      </c>
      <c r="C1115" s="19" t="s">
        <v>1244</v>
      </c>
      <c r="D1115" s="19" t="s">
        <v>1194</v>
      </c>
      <c r="E1115" s="19">
        <v>15</v>
      </c>
      <c r="F1115" s="19" t="s">
        <v>528</v>
      </c>
      <c r="G1115" s="19" t="s">
        <v>45</v>
      </c>
      <c r="H1115" s="19" t="s">
        <v>36</v>
      </c>
      <c r="I1115" s="19" t="s">
        <v>37</v>
      </c>
      <c r="J1115" s="52">
        <v>30</v>
      </c>
      <c r="K1115" s="8">
        <v>2020</v>
      </c>
      <c r="L1115" s="8"/>
      <c r="M1115" s="19">
        <v>1</v>
      </c>
      <c r="N1115" s="37" t="s">
        <v>1230</v>
      </c>
      <c r="O1115" s="37" t="s">
        <v>1230</v>
      </c>
      <c r="P1115" s="19" t="s">
        <v>247</v>
      </c>
      <c r="Q1115" s="20">
        <v>0</v>
      </c>
      <c r="R1115" s="20">
        <v>0</v>
      </c>
      <c r="S1115" s="20">
        <v>0</v>
      </c>
      <c r="T1115" s="19" t="s">
        <v>41</v>
      </c>
      <c r="U1115" s="15"/>
      <c r="V1115" s="221" t="s">
        <v>48</v>
      </c>
      <c r="W1115" s="221" t="s">
        <v>163</v>
      </c>
      <c r="X1115" s="219" t="s">
        <v>50</v>
      </c>
    </row>
    <row r="1116" spans="1:24" ht="114" hidden="1">
      <c r="A1116" s="19" t="s">
        <v>386</v>
      </c>
      <c r="B1116" s="19" t="s">
        <v>1192</v>
      </c>
      <c r="C1116" s="19" t="s">
        <v>1193</v>
      </c>
      <c r="D1116" s="19" t="s">
        <v>1194</v>
      </c>
      <c r="E1116" s="19">
        <v>15</v>
      </c>
      <c r="F1116" s="19" t="s">
        <v>1198</v>
      </c>
      <c r="G1116" s="19" t="s">
        <v>45</v>
      </c>
      <c r="H1116" s="19" t="s">
        <v>36</v>
      </c>
      <c r="I1116" s="19" t="s">
        <v>37</v>
      </c>
      <c r="J1116" s="52">
        <v>20</v>
      </c>
      <c r="K1116" s="8">
        <v>2020</v>
      </c>
      <c r="L1116" s="8"/>
      <c r="M1116" s="19">
        <v>1</v>
      </c>
      <c r="N1116" s="37">
        <v>3002067</v>
      </c>
      <c r="O1116" s="37" t="s">
        <v>1197</v>
      </c>
      <c r="P1116" s="8" t="s">
        <v>40</v>
      </c>
      <c r="Q1116" s="20">
        <v>0</v>
      </c>
      <c r="R1116" s="20">
        <v>0</v>
      </c>
      <c r="S1116" s="20">
        <v>0</v>
      </c>
      <c r="T1116" s="19" t="s">
        <v>41</v>
      </c>
      <c r="U1116" s="15"/>
      <c r="V1116" s="221" t="s">
        <v>48</v>
      </c>
      <c r="W1116" s="221" t="s">
        <v>163</v>
      </c>
      <c r="X1116" s="219" t="s">
        <v>50</v>
      </c>
    </row>
    <row r="1117" spans="1:24" ht="114" hidden="1">
      <c r="A1117" s="19" t="s">
        <v>386</v>
      </c>
      <c r="B1117" s="19" t="s">
        <v>1192</v>
      </c>
      <c r="C1117" s="19" t="s">
        <v>1244</v>
      </c>
      <c r="D1117" s="19" t="s">
        <v>1194</v>
      </c>
      <c r="E1117" s="19">
        <v>15</v>
      </c>
      <c r="F1117" s="19" t="s">
        <v>1196</v>
      </c>
      <c r="G1117" s="19" t="s">
        <v>45</v>
      </c>
      <c r="H1117" s="19" t="s">
        <v>36</v>
      </c>
      <c r="I1117" s="19" t="s">
        <v>37</v>
      </c>
      <c r="J1117" s="52">
        <v>40</v>
      </c>
      <c r="K1117" s="8">
        <v>2020</v>
      </c>
      <c r="L1117" s="8"/>
      <c r="M1117" s="19">
        <v>1</v>
      </c>
      <c r="N1117" s="37" t="s">
        <v>1230</v>
      </c>
      <c r="O1117" s="37" t="s">
        <v>1230</v>
      </c>
      <c r="P1117" s="19" t="s">
        <v>247</v>
      </c>
      <c r="Q1117" s="20">
        <v>0</v>
      </c>
      <c r="R1117" s="20">
        <v>0</v>
      </c>
      <c r="S1117" s="20">
        <v>0</v>
      </c>
      <c r="T1117" s="19" t="s">
        <v>41</v>
      </c>
      <c r="U1117" s="15"/>
      <c r="V1117" s="221" t="s">
        <v>48</v>
      </c>
      <c r="W1117" s="221" t="s">
        <v>163</v>
      </c>
      <c r="X1117" s="219" t="s">
        <v>50</v>
      </c>
    </row>
    <row r="1118" spans="1:24" ht="114" hidden="1">
      <c r="A1118" s="19" t="s">
        <v>386</v>
      </c>
      <c r="B1118" s="19" t="s">
        <v>1192</v>
      </c>
      <c r="C1118" s="19" t="s">
        <v>1193</v>
      </c>
      <c r="D1118" s="19" t="s">
        <v>1194</v>
      </c>
      <c r="E1118" s="19">
        <v>15</v>
      </c>
      <c r="F1118" s="19" t="s">
        <v>1199</v>
      </c>
      <c r="G1118" s="19" t="s">
        <v>45</v>
      </c>
      <c r="H1118" s="19" t="s">
        <v>36</v>
      </c>
      <c r="I1118" s="19" t="s">
        <v>37</v>
      </c>
      <c r="J1118" s="52">
        <v>40</v>
      </c>
      <c r="K1118" s="8">
        <v>2020</v>
      </c>
      <c r="L1118" s="8"/>
      <c r="M1118" s="19">
        <v>1</v>
      </c>
      <c r="N1118" s="37">
        <v>2438501</v>
      </c>
      <c r="O1118" s="37" t="s">
        <v>1200</v>
      </c>
      <c r="P1118" s="51" t="s">
        <v>162</v>
      </c>
      <c r="Q1118" s="20">
        <v>0</v>
      </c>
      <c r="R1118" s="20">
        <v>0</v>
      </c>
      <c r="S1118" s="20">
        <v>0</v>
      </c>
      <c r="T1118" s="19" t="s">
        <v>41</v>
      </c>
      <c r="U1118" s="15" t="s">
        <v>2458</v>
      </c>
      <c r="V1118" s="221" t="s">
        <v>76</v>
      </c>
      <c r="W1118" s="131" t="s">
        <v>77</v>
      </c>
      <c r="X1118" s="215" t="s">
        <v>58</v>
      </c>
    </row>
    <row r="1119" spans="1:24" ht="99.75" hidden="1">
      <c r="A1119" s="19" t="s">
        <v>386</v>
      </c>
      <c r="B1119" s="19" t="s">
        <v>1286</v>
      </c>
      <c r="C1119" s="19" t="s">
        <v>1415</v>
      </c>
      <c r="D1119" s="19" t="s">
        <v>1420</v>
      </c>
      <c r="E1119" s="19">
        <v>10</v>
      </c>
      <c r="F1119" s="37" t="s">
        <v>1421</v>
      </c>
      <c r="G1119" s="19" t="s">
        <v>45</v>
      </c>
      <c r="H1119" s="19" t="s">
        <v>36</v>
      </c>
      <c r="I1119" s="19" t="s">
        <v>37</v>
      </c>
      <c r="J1119" s="67">
        <v>16</v>
      </c>
      <c r="K1119" s="164" t="s">
        <v>1422</v>
      </c>
      <c r="L1119" s="164"/>
      <c r="M1119" s="37">
        <v>30</v>
      </c>
      <c r="N1119" s="19"/>
      <c r="O1119" s="19"/>
      <c r="P1119" s="19" t="s">
        <v>1419</v>
      </c>
      <c r="Q1119" s="20">
        <v>0</v>
      </c>
      <c r="R1119" s="60">
        <v>1000</v>
      </c>
      <c r="S1119" s="154">
        <v>30000</v>
      </c>
      <c r="T1119" s="19" t="s">
        <v>41</v>
      </c>
      <c r="U1119" s="15" t="s">
        <v>2459</v>
      </c>
      <c r="V1119" s="131" t="s">
        <v>184</v>
      </c>
      <c r="W1119" s="216" t="s">
        <v>185</v>
      </c>
      <c r="X1119" s="215" t="s">
        <v>78</v>
      </c>
    </row>
    <row r="1120" spans="1:24" ht="99.75" hidden="1">
      <c r="A1120" s="19" t="s">
        <v>386</v>
      </c>
      <c r="B1120" s="19" t="s">
        <v>1286</v>
      </c>
      <c r="C1120" s="19" t="s">
        <v>1415</v>
      </c>
      <c r="D1120" s="19" t="s">
        <v>1420</v>
      </c>
      <c r="E1120" s="19">
        <v>10</v>
      </c>
      <c r="F1120" s="37" t="s">
        <v>1423</v>
      </c>
      <c r="G1120" s="19" t="s">
        <v>45</v>
      </c>
      <c r="H1120" s="19" t="s">
        <v>36</v>
      </c>
      <c r="I1120" s="19" t="s">
        <v>37</v>
      </c>
      <c r="J1120" s="67">
        <v>32</v>
      </c>
      <c r="K1120" s="19" t="s">
        <v>1424</v>
      </c>
      <c r="L1120" s="19"/>
      <c r="M1120" s="37">
        <v>30</v>
      </c>
      <c r="N1120" s="19"/>
      <c r="O1120" s="19"/>
      <c r="P1120" s="19" t="s">
        <v>1419</v>
      </c>
      <c r="Q1120" s="20">
        <v>0</v>
      </c>
      <c r="R1120" s="60">
        <v>1000</v>
      </c>
      <c r="S1120" s="154">
        <v>30000</v>
      </c>
      <c r="T1120" s="19" t="s">
        <v>41</v>
      </c>
      <c r="U1120" s="15" t="s">
        <v>2459</v>
      </c>
      <c r="V1120" s="131" t="s">
        <v>184</v>
      </c>
      <c r="W1120" s="216" t="s">
        <v>185</v>
      </c>
      <c r="X1120" s="215" t="s">
        <v>78</v>
      </c>
    </row>
    <row r="1121" spans="1:24" ht="85.5" hidden="1">
      <c r="A1121" s="19" t="s">
        <v>386</v>
      </c>
      <c r="B1121" s="19" t="s">
        <v>1192</v>
      </c>
      <c r="C1121" s="19" t="s">
        <v>1221</v>
      </c>
      <c r="D1121" s="19" t="s">
        <v>1209</v>
      </c>
      <c r="E1121" s="19">
        <v>20</v>
      </c>
      <c r="F1121" s="19" t="s">
        <v>1222</v>
      </c>
      <c r="G1121" s="19" t="s">
        <v>45</v>
      </c>
      <c r="H1121" s="19" t="s">
        <v>36</v>
      </c>
      <c r="I1121" s="19" t="s">
        <v>37</v>
      </c>
      <c r="J1121" s="52">
        <v>24</v>
      </c>
      <c r="K1121" s="8" t="s">
        <v>1223</v>
      </c>
      <c r="L1121" s="8"/>
      <c r="M1121" s="19">
        <v>15</v>
      </c>
      <c r="N1121" s="37" t="s">
        <v>1224</v>
      </c>
      <c r="O1121" s="37" t="s">
        <v>1224</v>
      </c>
      <c r="P1121" s="8" t="s">
        <v>1225</v>
      </c>
      <c r="Q1121" s="20">
        <v>0</v>
      </c>
      <c r="R1121" s="20">
        <v>0</v>
      </c>
      <c r="S1121" s="20">
        <v>0</v>
      </c>
      <c r="T1121" s="19" t="s">
        <v>41</v>
      </c>
      <c r="U1121" s="165" t="s">
        <v>2460</v>
      </c>
      <c r="V1121" s="131" t="s">
        <v>184</v>
      </c>
      <c r="W1121" s="131" t="s">
        <v>1226</v>
      </c>
      <c r="X1121" s="215" t="s">
        <v>78</v>
      </c>
    </row>
    <row r="1122" spans="1:24" ht="85.5" hidden="1">
      <c r="A1122" s="19" t="s">
        <v>386</v>
      </c>
      <c r="B1122" s="19" t="s">
        <v>1192</v>
      </c>
      <c r="C1122" s="19" t="s">
        <v>1221</v>
      </c>
      <c r="D1122" s="19" t="s">
        <v>1209</v>
      </c>
      <c r="E1122" s="19">
        <v>20</v>
      </c>
      <c r="F1122" s="19" t="s">
        <v>1227</v>
      </c>
      <c r="G1122" s="19" t="s">
        <v>45</v>
      </c>
      <c r="H1122" s="19" t="s">
        <v>36</v>
      </c>
      <c r="I1122" s="19" t="s">
        <v>37</v>
      </c>
      <c r="J1122" s="52">
        <v>24</v>
      </c>
      <c r="K1122" s="8" t="s">
        <v>1228</v>
      </c>
      <c r="L1122" s="8"/>
      <c r="M1122" s="19">
        <v>15</v>
      </c>
      <c r="N1122" s="37" t="s">
        <v>1224</v>
      </c>
      <c r="O1122" s="37" t="s">
        <v>1224</v>
      </c>
      <c r="P1122" s="8" t="s">
        <v>1225</v>
      </c>
      <c r="Q1122" s="20">
        <v>0</v>
      </c>
      <c r="R1122" s="20">
        <v>0</v>
      </c>
      <c r="S1122" s="20">
        <v>0</v>
      </c>
      <c r="T1122" s="19" t="s">
        <v>41</v>
      </c>
      <c r="U1122" s="165" t="s">
        <v>2461</v>
      </c>
      <c r="V1122" s="131" t="s">
        <v>184</v>
      </c>
      <c r="W1122" s="131" t="s">
        <v>1226</v>
      </c>
      <c r="X1122" s="215" t="s">
        <v>78</v>
      </c>
    </row>
    <row r="1123" spans="1:24" ht="57" hidden="1">
      <c r="A1123" s="19" t="s">
        <v>386</v>
      </c>
      <c r="B1123" s="19" t="s">
        <v>386</v>
      </c>
      <c r="C1123" s="19" t="s">
        <v>386</v>
      </c>
      <c r="D1123" s="19" t="s">
        <v>387</v>
      </c>
      <c r="E1123" s="19">
        <v>15</v>
      </c>
      <c r="F1123" s="19" t="s">
        <v>391</v>
      </c>
      <c r="G1123" s="19" t="s">
        <v>45</v>
      </c>
      <c r="H1123" s="19" t="s">
        <v>36</v>
      </c>
      <c r="I1123" s="19" t="s">
        <v>37</v>
      </c>
      <c r="J1123" s="52"/>
      <c r="K1123" s="8">
        <v>2020</v>
      </c>
      <c r="L1123" s="8"/>
      <c r="M1123" s="19">
        <v>2</v>
      </c>
      <c r="N1123" s="19" t="s">
        <v>389</v>
      </c>
      <c r="O1123" s="19" t="s">
        <v>389</v>
      </c>
      <c r="P1123" s="19" t="s">
        <v>390</v>
      </c>
      <c r="Q1123" s="20">
        <v>0</v>
      </c>
      <c r="R1123" s="20">
        <v>0</v>
      </c>
      <c r="S1123" s="20">
        <v>0</v>
      </c>
      <c r="T1123" s="19" t="s">
        <v>41</v>
      </c>
      <c r="U1123" s="15" t="s">
        <v>2267</v>
      </c>
      <c r="V1123" s="131" t="s">
        <v>48</v>
      </c>
      <c r="W1123" s="131" t="s">
        <v>392</v>
      </c>
      <c r="X1123" s="219" t="s">
        <v>50</v>
      </c>
    </row>
    <row r="1124" spans="1:24" ht="114" hidden="1">
      <c r="A1124" s="19" t="s">
        <v>386</v>
      </c>
      <c r="B1124" s="19" t="s">
        <v>1192</v>
      </c>
      <c r="C1124" s="19" t="s">
        <v>1193</v>
      </c>
      <c r="D1124" s="19" t="s">
        <v>1194</v>
      </c>
      <c r="E1124" s="19">
        <v>15</v>
      </c>
      <c r="F1124" s="19" t="s">
        <v>391</v>
      </c>
      <c r="G1124" s="19" t="s">
        <v>45</v>
      </c>
      <c r="H1124" s="19" t="s">
        <v>36</v>
      </c>
      <c r="I1124" s="19" t="s">
        <v>37</v>
      </c>
      <c r="J1124" s="52">
        <v>20</v>
      </c>
      <c r="K1124" s="8">
        <v>2020</v>
      </c>
      <c r="L1124" s="8"/>
      <c r="M1124" s="19">
        <v>1</v>
      </c>
      <c r="N1124" s="37">
        <v>2266767</v>
      </c>
      <c r="O1124" s="37" t="s">
        <v>1195</v>
      </c>
      <c r="P1124" s="8" t="s">
        <v>40</v>
      </c>
      <c r="Q1124" s="20">
        <v>0</v>
      </c>
      <c r="R1124" s="20">
        <v>0</v>
      </c>
      <c r="S1124" s="20">
        <v>0</v>
      </c>
      <c r="T1124" s="19" t="s">
        <v>41</v>
      </c>
      <c r="U1124" s="20" t="s">
        <v>392</v>
      </c>
      <c r="V1124" s="131" t="s">
        <v>48</v>
      </c>
      <c r="W1124" s="131" t="s">
        <v>392</v>
      </c>
      <c r="X1124" s="219" t="s">
        <v>50</v>
      </c>
    </row>
    <row r="1125" spans="1:24" ht="56.45" hidden="1" customHeight="1">
      <c r="A1125" s="19" t="s">
        <v>386</v>
      </c>
      <c r="B1125" s="19" t="s">
        <v>386</v>
      </c>
      <c r="C1125" s="19" t="s">
        <v>386</v>
      </c>
      <c r="D1125" s="19" t="s">
        <v>387</v>
      </c>
      <c r="E1125" s="19">
        <v>15</v>
      </c>
      <c r="F1125" s="19" t="s">
        <v>44</v>
      </c>
      <c r="G1125" s="19" t="s">
        <v>45</v>
      </c>
      <c r="H1125" s="19" t="s">
        <v>36</v>
      </c>
      <c r="I1125" s="19" t="s">
        <v>37</v>
      </c>
      <c r="J1125" s="52"/>
      <c r="K1125" s="8">
        <v>2020</v>
      </c>
      <c r="L1125" s="8"/>
      <c r="M1125" s="19">
        <v>3</v>
      </c>
      <c r="N1125" s="19" t="s">
        <v>389</v>
      </c>
      <c r="O1125" s="19" t="s">
        <v>389</v>
      </c>
      <c r="P1125" s="19" t="s">
        <v>390</v>
      </c>
      <c r="Q1125" s="20">
        <v>0</v>
      </c>
      <c r="R1125" s="20">
        <v>0</v>
      </c>
      <c r="S1125" s="20">
        <v>0</v>
      </c>
      <c r="T1125" s="19" t="s">
        <v>41</v>
      </c>
      <c r="U1125" s="15" t="s">
        <v>2267</v>
      </c>
      <c r="V1125" s="131" t="s">
        <v>48</v>
      </c>
      <c r="W1125" s="131" t="s">
        <v>49</v>
      </c>
      <c r="X1125" s="219" t="s">
        <v>50</v>
      </c>
    </row>
    <row r="1126" spans="1:24" ht="112.5" hidden="1" customHeight="1">
      <c r="A1126" s="19" t="s">
        <v>386</v>
      </c>
      <c r="B1126" s="19" t="s">
        <v>1192</v>
      </c>
      <c r="C1126" s="19" t="s">
        <v>1193</v>
      </c>
      <c r="D1126" s="19" t="s">
        <v>1194</v>
      </c>
      <c r="E1126" s="19">
        <v>15</v>
      </c>
      <c r="F1126" s="19" t="s">
        <v>44</v>
      </c>
      <c r="G1126" s="19" t="s">
        <v>45</v>
      </c>
      <c r="H1126" s="19" t="s">
        <v>36</v>
      </c>
      <c r="I1126" s="19" t="s">
        <v>37</v>
      </c>
      <c r="J1126" s="52">
        <v>30</v>
      </c>
      <c r="K1126" s="8">
        <v>2020</v>
      </c>
      <c r="L1126" s="8"/>
      <c r="M1126" s="19">
        <v>1</v>
      </c>
      <c r="N1126" s="37">
        <v>1568595</v>
      </c>
      <c r="O1126" s="37" t="s">
        <v>1201</v>
      </c>
      <c r="P1126" s="8" t="s">
        <v>162</v>
      </c>
      <c r="Q1126" s="20">
        <v>0</v>
      </c>
      <c r="R1126" s="20">
        <v>0</v>
      </c>
      <c r="S1126" s="20">
        <v>0</v>
      </c>
      <c r="T1126" s="19" t="s">
        <v>41</v>
      </c>
      <c r="U1126" s="15" t="s">
        <v>2267</v>
      </c>
      <c r="V1126" s="131" t="s">
        <v>48</v>
      </c>
      <c r="W1126" s="131" t="s">
        <v>49</v>
      </c>
      <c r="X1126" s="219" t="s">
        <v>50</v>
      </c>
    </row>
    <row r="1127" spans="1:24" ht="112.5" hidden="1" customHeight="1">
      <c r="A1127" s="19" t="s">
        <v>386</v>
      </c>
      <c r="B1127" s="19" t="s">
        <v>1192</v>
      </c>
      <c r="C1127" s="19" t="s">
        <v>1244</v>
      </c>
      <c r="D1127" s="19" t="s">
        <v>1194</v>
      </c>
      <c r="E1127" s="19">
        <v>15</v>
      </c>
      <c r="F1127" s="19" t="s">
        <v>1196</v>
      </c>
      <c r="G1127" s="19" t="s">
        <v>45</v>
      </c>
      <c r="H1127" s="19" t="s">
        <v>36</v>
      </c>
      <c r="I1127" s="19" t="s">
        <v>37</v>
      </c>
      <c r="J1127" s="52">
        <v>40</v>
      </c>
      <c r="K1127" s="8">
        <v>2020</v>
      </c>
      <c r="L1127" s="8"/>
      <c r="M1127" s="19">
        <v>1</v>
      </c>
      <c r="N1127" s="37" t="s">
        <v>1230</v>
      </c>
      <c r="O1127" s="37" t="s">
        <v>1230</v>
      </c>
      <c r="P1127" s="19" t="s">
        <v>247</v>
      </c>
      <c r="Q1127" s="20">
        <v>0</v>
      </c>
      <c r="R1127" s="20">
        <v>0</v>
      </c>
      <c r="S1127" s="20">
        <v>0</v>
      </c>
      <c r="T1127" s="19" t="s">
        <v>41</v>
      </c>
      <c r="U1127" s="15"/>
      <c r="V1127" s="221" t="s">
        <v>48</v>
      </c>
      <c r="W1127" s="221" t="s">
        <v>163</v>
      </c>
      <c r="X1127" s="219" t="s">
        <v>50</v>
      </c>
    </row>
    <row r="1128" spans="1:24" ht="98.45" hidden="1" customHeight="1">
      <c r="A1128" s="19" t="s">
        <v>386</v>
      </c>
      <c r="B1128" s="19" t="s">
        <v>1286</v>
      </c>
      <c r="C1128" s="19" t="s">
        <v>1415</v>
      </c>
      <c r="D1128" s="19" t="s">
        <v>1425</v>
      </c>
      <c r="E1128" s="19">
        <v>10</v>
      </c>
      <c r="F1128" s="37" t="s">
        <v>1426</v>
      </c>
      <c r="G1128" s="19" t="s">
        <v>45</v>
      </c>
      <c r="H1128" s="19" t="s">
        <v>36</v>
      </c>
      <c r="I1128" s="19" t="s">
        <v>37</v>
      </c>
      <c r="J1128" s="67">
        <v>24</v>
      </c>
      <c r="K1128" s="164">
        <v>43966.458333333336</v>
      </c>
      <c r="L1128" s="164"/>
      <c r="M1128" s="37">
        <v>10</v>
      </c>
      <c r="N1128" s="19"/>
      <c r="O1128" s="19"/>
      <c r="P1128" s="19" t="s">
        <v>1419</v>
      </c>
      <c r="Q1128" s="20">
        <v>0</v>
      </c>
      <c r="R1128" s="20">
        <v>0</v>
      </c>
      <c r="S1128" s="154">
        <v>3000</v>
      </c>
      <c r="T1128" s="19" t="s">
        <v>41</v>
      </c>
      <c r="U1128" s="15" t="s">
        <v>2462</v>
      </c>
      <c r="V1128" s="216" t="s">
        <v>184</v>
      </c>
      <c r="W1128" s="131" t="s">
        <v>799</v>
      </c>
      <c r="X1128" s="215" t="s">
        <v>78</v>
      </c>
    </row>
    <row r="1129" spans="1:24" ht="114" hidden="1">
      <c r="A1129" s="19" t="s">
        <v>386</v>
      </c>
      <c r="B1129" s="19" t="s">
        <v>1192</v>
      </c>
      <c r="C1129" s="19" t="s">
        <v>1244</v>
      </c>
      <c r="D1129" s="19" t="s">
        <v>1194</v>
      </c>
      <c r="E1129" s="19">
        <v>15</v>
      </c>
      <c r="F1129" s="19" t="s">
        <v>1196</v>
      </c>
      <c r="G1129" s="19" t="s">
        <v>45</v>
      </c>
      <c r="H1129" s="19" t="s">
        <v>36</v>
      </c>
      <c r="I1129" s="19" t="s">
        <v>37</v>
      </c>
      <c r="J1129" s="52">
        <v>40</v>
      </c>
      <c r="K1129" s="8">
        <v>2020</v>
      </c>
      <c r="L1129" s="8"/>
      <c r="M1129" s="19">
        <v>1</v>
      </c>
      <c r="N1129" s="37" t="s">
        <v>1230</v>
      </c>
      <c r="O1129" s="37" t="s">
        <v>1230</v>
      </c>
      <c r="P1129" s="19" t="s">
        <v>247</v>
      </c>
      <c r="Q1129" s="20">
        <v>0</v>
      </c>
      <c r="R1129" s="20">
        <v>0</v>
      </c>
      <c r="S1129" s="20">
        <v>0</v>
      </c>
      <c r="T1129" s="19" t="s">
        <v>41</v>
      </c>
      <c r="U1129" s="15"/>
      <c r="V1129" s="221" t="s">
        <v>48</v>
      </c>
      <c r="W1129" s="221" t="s">
        <v>163</v>
      </c>
      <c r="X1129" s="219" t="s">
        <v>50</v>
      </c>
    </row>
    <row r="1130" spans="1:24" ht="128.25" hidden="1">
      <c r="A1130" s="19" t="s">
        <v>386</v>
      </c>
      <c r="B1130" s="19" t="s">
        <v>1192</v>
      </c>
      <c r="C1130" s="19" t="s">
        <v>1193</v>
      </c>
      <c r="D1130" s="19" t="s">
        <v>1202</v>
      </c>
      <c r="E1130" s="19">
        <v>20</v>
      </c>
      <c r="F1130" s="19" t="s">
        <v>1203</v>
      </c>
      <c r="G1130" s="19" t="s">
        <v>35</v>
      </c>
      <c r="H1130" s="19" t="s">
        <v>310</v>
      </c>
      <c r="I1130" s="19" t="s">
        <v>37</v>
      </c>
      <c r="J1130" s="52">
        <v>40</v>
      </c>
      <c r="K1130" s="8" t="s">
        <v>1204</v>
      </c>
      <c r="L1130" s="8"/>
      <c r="M1130" s="19">
        <v>1</v>
      </c>
      <c r="N1130" s="37">
        <v>1493499</v>
      </c>
      <c r="O1130" s="37" t="s">
        <v>1205</v>
      </c>
      <c r="P1130" s="54" t="s">
        <v>162</v>
      </c>
      <c r="Q1130" s="20">
        <v>980</v>
      </c>
      <c r="R1130" s="20">
        <v>2750</v>
      </c>
      <c r="S1130" s="20">
        <v>3730</v>
      </c>
      <c r="T1130" s="37" t="s">
        <v>41</v>
      </c>
      <c r="U1130" s="19"/>
      <c r="V1130" s="227" t="s">
        <v>218</v>
      </c>
      <c r="W1130" s="216" t="s">
        <v>568</v>
      </c>
      <c r="X1130" s="217"/>
    </row>
    <row r="1131" spans="1:24" ht="57.75" hidden="1">
      <c r="A1131" s="19" t="s">
        <v>386</v>
      </c>
      <c r="B1131" s="19" t="s">
        <v>1286</v>
      </c>
      <c r="C1131" s="19" t="s">
        <v>1286</v>
      </c>
      <c r="D1131" s="19" t="s">
        <v>1288</v>
      </c>
      <c r="E1131" s="19">
        <v>10</v>
      </c>
      <c r="F1131" s="37" t="s">
        <v>394</v>
      </c>
      <c r="G1131" s="19" t="s">
        <v>35</v>
      </c>
      <c r="H1131" s="19" t="s">
        <v>36</v>
      </c>
      <c r="I1131" s="37" t="s">
        <v>37</v>
      </c>
      <c r="J1131" s="67">
        <v>40</v>
      </c>
      <c r="K1131" s="19" t="s">
        <v>1447</v>
      </c>
      <c r="L1131" s="19"/>
      <c r="M1131" s="19">
        <v>1</v>
      </c>
      <c r="N1131" s="19">
        <v>1364956</v>
      </c>
      <c r="O1131" s="19" t="s">
        <v>1448</v>
      </c>
      <c r="P1131" s="19" t="s">
        <v>1449</v>
      </c>
      <c r="Q1131" s="20">
        <v>0</v>
      </c>
      <c r="R1131" s="20">
        <v>15000</v>
      </c>
      <c r="S1131" s="20">
        <v>15000</v>
      </c>
      <c r="T1131" s="19" t="s">
        <v>41</v>
      </c>
      <c r="U1131" s="50" t="s">
        <v>2463</v>
      </c>
      <c r="V1131" s="216" t="s">
        <v>218</v>
      </c>
      <c r="W1131" s="216" t="s">
        <v>398</v>
      </c>
      <c r="X1131" s="217"/>
    </row>
    <row r="1132" spans="1:24" ht="57.75" hidden="1">
      <c r="A1132" s="19" t="s">
        <v>386</v>
      </c>
      <c r="B1132" s="19" t="s">
        <v>1286</v>
      </c>
      <c r="C1132" s="19" t="s">
        <v>1286</v>
      </c>
      <c r="D1132" s="19" t="s">
        <v>1288</v>
      </c>
      <c r="E1132" s="19">
        <v>10</v>
      </c>
      <c r="F1132" s="37" t="s">
        <v>394</v>
      </c>
      <c r="G1132" s="19" t="s">
        <v>35</v>
      </c>
      <c r="H1132" s="19" t="s">
        <v>36</v>
      </c>
      <c r="I1132" s="37" t="s">
        <v>37</v>
      </c>
      <c r="J1132" s="67">
        <v>40</v>
      </c>
      <c r="K1132" s="19" t="s">
        <v>1447</v>
      </c>
      <c r="L1132" s="19"/>
      <c r="M1132" s="19">
        <v>1</v>
      </c>
      <c r="N1132" s="19">
        <v>6242704</v>
      </c>
      <c r="O1132" s="19" t="s">
        <v>1450</v>
      </c>
      <c r="P1132" s="19" t="s">
        <v>1449</v>
      </c>
      <c r="Q1132" s="20">
        <v>0</v>
      </c>
      <c r="R1132" s="20">
        <v>15000</v>
      </c>
      <c r="S1132" s="20">
        <v>15000</v>
      </c>
      <c r="T1132" s="19" t="s">
        <v>41</v>
      </c>
      <c r="U1132" s="50" t="s">
        <v>2463</v>
      </c>
      <c r="V1132" s="216" t="s">
        <v>218</v>
      </c>
      <c r="W1132" s="216" t="s">
        <v>398</v>
      </c>
      <c r="X1132" s="217"/>
    </row>
    <row r="1133" spans="1:24" ht="57.75" hidden="1">
      <c r="A1133" s="19" t="s">
        <v>386</v>
      </c>
      <c r="B1133" s="19" t="s">
        <v>1286</v>
      </c>
      <c r="C1133" s="19" t="s">
        <v>1286</v>
      </c>
      <c r="D1133" s="19" t="s">
        <v>1288</v>
      </c>
      <c r="E1133" s="19">
        <v>10</v>
      </c>
      <c r="F1133" s="37" t="s">
        <v>394</v>
      </c>
      <c r="G1133" s="19" t="s">
        <v>35</v>
      </c>
      <c r="H1133" s="19" t="s">
        <v>36</v>
      </c>
      <c r="I1133" s="37" t="s">
        <v>37</v>
      </c>
      <c r="J1133" s="67">
        <v>40</v>
      </c>
      <c r="K1133" s="19" t="s">
        <v>1447</v>
      </c>
      <c r="L1133" s="19"/>
      <c r="M1133" s="19">
        <v>1</v>
      </c>
      <c r="N1133" s="19">
        <v>1568594</v>
      </c>
      <c r="O1133" s="19" t="s">
        <v>1451</v>
      </c>
      <c r="P1133" s="19" t="s">
        <v>1449</v>
      </c>
      <c r="Q1133" s="20">
        <v>0</v>
      </c>
      <c r="R1133" s="20">
        <v>15000</v>
      </c>
      <c r="S1133" s="20">
        <v>15000</v>
      </c>
      <c r="T1133" s="19" t="s">
        <v>41</v>
      </c>
      <c r="U1133" s="50" t="s">
        <v>2463</v>
      </c>
      <c r="V1133" s="216" t="s">
        <v>218</v>
      </c>
      <c r="W1133" s="216" t="s">
        <v>398</v>
      </c>
      <c r="X1133" s="217"/>
    </row>
    <row r="1134" spans="1:24" ht="114" hidden="1">
      <c r="A1134" s="8" t="s">
        <v>386</v>
      </c>
      <c r="B1134" s="8" t="s">
        <v>386</v>
      </c>
      <c r="C1134" s="8" t="s">
        <v>386</v>
      </c>
      <c r="D1134" s="8" t="s">
        <v>393</v>
      </c>
      <c r="E1134" s="8">
        <v>10</v>
      </c>
      <c r="F1134" s="12" t="s">
        <v>394</v>
      </c>
      <c r="G1134" s="8" t="s">
        <v>35</v>
      </c>
      <c r="H1134" s="8" t="s">
        <v>310</v>
      </c>
      <c r="I1134" s="8" t="s">
        <v>37</v>
      </c>
      <c r="J1134" s="52">
        <v>48</v>
      </c>
      <c r="K1134" s="166" t="s">
        <v>395</v>
      </c>
      <c r="L1134" s="8"/>
      <c r="M1134" s="8">
        <v>1</v>
      </c>
      <c r="N1134" s="8">
        <v>1568431</v>
      </c>
      <c r="O1134" s="8" t="s">
        <v>396</v>
      </c>
      <c r="P1134" s="8" t="s">
        <v>397</v>
      </c>
      <c r="Q1134" s="28">
        <v>1000</v>
      </c>
      <c r="R1134" s="28">
        <v>18800</v>
      </c>
      <c r="S1134" s="28">
        <v>19800</v>
      </c>
      <c r="T1134" s="8" t="s">
        <v>41</v>
      </c>
      <c r="U1134" s="167" t="s">
        <v>2254</v>
      </c>
      <c r="V1134" s="27" t="s">
        <v>218</v>
      </c>
      <c r="W1134" s="27" t="s">
        <v>398</v>
      </c>
      <c r="X1134" s="27"/>
    </row>
    <row r="1135" spans="1:24" ht="128.25" hidden="1">
      <c r="A1135" s="8" t="s">
        <v>386</v>
      </c>
      <c r="B1135" s="8" t="s">
        <v>1192</v>
      </c>
      <c r="C1135" s="8" t="s">
        <v>1193</v>
      </c>
      <c r="D1135" s="8" t="s">
        <v>1202</v>
      </c>
      <c r="E1135" s="8">
        <v>20</v>
      </c>
      <c r="F1135" s="12" t="s">
        <v>394</v>
      </c>
      <c r="G1135" s="8" t="s">
        <v>35</v>
      </c>
      <c r="H1135" s="8" t="s">
        <v>310</v>
      </c>
      <c r="I1135" s="8" t="s">
        <v>37</v>
      </c>
      <c r="J1135" s="52">
        <v>48</v>
      </c>
      <c r="K1135" s="8" t="s">
        <v>1206</v>
      </c>
      <c r="L1135" s="8"/>
      <c r="M1135" s="8">
        <v>1</v>
      </c>
      <c r="N1135" s="12">
        <v>2438501</v>
      </c>
      <c r="O1135" s="12" t="s">
        <v>1200</v>
      </c>
      <c r="P1135" s="51" t="s">
        <v>162</v>
      </c>
      <c r="Q1135" s="14">
        <v>3580</v>
      </c>
      <c r="R1135" s="14">
        <v>20200</v>
      </c>
      <c r="S1135" s="14">
        <v>23780</v>
      </c>
      <c r="T1135" s="12" t="s">
        <v>41</v>
      </c>
      <c r="U1135" s="130"/>
      <c r="V1135" s="216" t="s">
        <v>218</v>
      </c>
      <c r="W1135" s="216" t="s">
        <v>398</v>
      </c>
      <c r="X1135" s="217"/>
    </row>
    <row r="1136" spans="1:24" ht="114" hidden="1">
      <c r="A1136" s="19" t="s">
        <v>386</v>
      </c>
      <c r="B1136" s="19" t="s">
        <v>1192</v>
      </c>
      <c r="C1136" s="19" t="s">
        <v>1244</v>
      </c>
      <c r="D1136" s="19" t="s">
        <v>1194</v>
      </c>
      <c r="E1136" s="19">
        <v>15</v>
      </c>
      <c r="F1136" s="19" t="s">
        <v>1196</v>
      </c>
      <c r="G1136" s="19" t="s">
        <v>45</v>
      </c>
      <c r="H1136" s="19" t="s">
        <v>36</v>
      </c>
      <c r="I1136" s="19" t="s">
        <v>37</v>
      </c>
      <c r="J1136" s="52">
        <v>40</v>
      </c>
      <c r="K1136" s="8">
        <v>2020</v>
      </c>
      <c r="L1136" s="8"/>
      <c r="M1136" s="19">
        <v>1</v>
      </c>
      <c r="N1136" s="37" t="s">
        <v>1230</v>
      </c>
      <c r="O1136" s="37" t="s">
        <v>1230</v>
      </c>
      <c r="P1136" s="19" t="s">
        <v>247</v>
      </c>
      <c r="Q1136" s="20">
        <v>0</v>
      </c>
      <c r="R1136" s="20">
        <v>0</v>
      </c>
      <c r="S1136" s="20">
        <v>0</v>
      </c>
      <c r="T1136" s="19" t="s">
        <v>41</v>
      </c>
      <c r="U1136" s="15"/>
      <c r="V1136" s="221" t="s">
        <v>48</v>
      </c>
      <c r="W1136" s="221" t="s">
        <v>163</v>
      </c>
      <c r="X1136" s="219" t="s">
        <v>50</v>
      </c>
    </row>
    <row r="1137" spans="1:24" ht="85.5" hidden="1">
      <c r="A1137" s="19" t="s">
        <v>386</v>
      </c>
      <c r="B1137" s="19" t="s">
        <v>1192</v>
      </c>
      <c r="C1137" s="19" t="s">
        <v>1221</v>
      </c>
      <c r="D1137" s="19" t="s">
        <v>1209</v>
      </c>
      <c r="E1137" s="19">
        <v>20</v>
      </c>
      <c r="F1137" s="19" t="s">
        <v>1229</v>
      </c>
      <c r="G1137" s="19" t="s">
        <v>35</v>
      </c>
      <c r="H1137" s="19" t="s">
        <v>310</v>
      </c>
      <c r="I1137" s="19" t="s">
        <v>37</v>
      </c>
      <c r="J1137" s="52">
        <v>40</v>
      </c>
      <c r="K1137" s="8" t="s">
        <v>1230</v>
      </c>
      <c r="L1137" s="8"/>
      <c r="M1137" s="19">
        <v>1</v>
      </c>
      <c r="N1137" s="37" t="s">
        <v>1230</v>
      </c>
      <c r="O1137" s="168" t="s">
        <v>1231</v>
      </c>
      <c r="P1137" s="54" t="s">
        <v>162</v>
      </c>
      <c r="Q1137" s="60">
        <v>3000</v>
      </c>
      <c r="R1137" s="20">
        <v>18800</v>
      </c>
      <c r="S1137" s="20">
        <v>21800</v>
      </c>
      <c r="T1137" s="19" t="s">
        <v>41</v>
      </c>
      <c r="U1137" s="19"/>
      <c r="V1137" s="131" t="s">
        <v>184</v>
      </c>
      <c r="W1137" s="131" t="s">
        <v>1226</v>
      </c>
      <c r="X1137" s="217"/>
    </row>
    <row r="1138" spans="1:24" ht="128.25" hidden="1">
      <c r="A1138" s="19" t="s">
        <v>386</v>
      </c>
      <c r="B1138" s="19" t="s">
        <v>1192</v>
      </c>
      <c r="C1138" s="19" t="s">
        <v>1256</v>
      </c>
      <c r="D1138" s="19" t="s">
        <v>1257</v>
      </c>
      <c r="E1138" s="19">
        <v>15</v>
      </c>
      <c r="F1138" s="37" t="s">
        <v>1258</v>
      </c>
      <c r="G1138" s="19" t="s">
        <v>145</v>
      </c>
      <c r="H1138" s="19" t="s">
        <v>36</v>
      </c>
      <c r="I1138" s="19" t="s">
        <v>46</v>
      </c>
      <c r="J1138" s="52">
        <v>360</v>
      </c>
      <c r="K1138" s="8" t="s">
        <v>1259</v>
      </c>
      <c r="L1138" s="8" t="s">
        <v>272</v>
      </c>
      <c r="M1138" s="19">
        <v>1</v>
      </c>
      <c r="N1138" s="37">
        <v>1491389</v>
      </c>
      <c r="O1138" s="37" t="s">
        <v>1260</v>
      </c>
      <c r="P1138" s="54" t="s">
        <v>162</v>
      </c>
      <c r="Q1138" s="20">
        <v>0</v>
      </c>
      <c r="R1138" s="20">
        <v>0</v>
      </c>
      <c r="S1138" s="20">
        <v>0</v>
      </c>
      <c r="T1138" s="37" t="s">
        <v>145</v>
      </c>
      <c r="U1138" s="19"/>
      <c r="V1138" s="216" t="s">
        <v>218</v>
      </c>
      <c r="W1138" s="216" t="s">
        <v>398</v>
      </c>
      <c r="X1138" s="217"/>
    </row>
    <row r="1139" spans="1:24" ht="42.75" hidden="1">
      <c r="A1139" s="19" t="s">
        <v>386</v>
      </c>
      <c r="B1139" s="19" t="s">
        <v>1286</v>
      </c>
      <c r="C1139" s="19" t="s">
        <v>1388</v>
      </c>
      <c r="D1139" s="19" t="s">
        <v>1288</v>
      </c>
      <c r="E1139" s="19">
        <v>10</v>
      </c>
      <c r="F1139" s="37" t="s">
        <v>1021</v>
      </c>
      <c r="G1139" s="19" t="s">
        <v>145</v>
      </c>
      <c r="H1139" s="19" t="s">
        <v>36</v>
      </c>
      <c r="I1139" s="19" t="s">
        <v>46</v>
      </c>
      <c r="J1139" s="67">
        <v>120</v>
      </c>
      <c r="K1139" s="19" t="s">
        <v>1389</v>
      </c>
      <c r="L1139" s="19" t="s">
        <v>356</v>
      </c>
      <c r="M1139" s="19">
        <v>1</v>
      </c>
      <c r="N1139" s="103" t="s">
        <v>1390</v>
      </c>
      <c r="O1139" s="19" t="s">
        <v>1391</v>
      </c>
      <c r="P1139" s="54" t="s">
        <v>162</v>
      </c>
      <c r="Q1139" s="20">
        <v>0</v>
      </c>
      <c r="R1139" s="20">
        <v>0</v>
      </c>
      <c r="S1139" s="20">
        <v>0</v>
      </c>
      <c r="T1139" s="19" t="s">
        <v>145</v>
      </c>
      <c r="U1139" s="19"/>
      <c r="V1139" s="216" t="s">
        <v>218</v>
      </c>
      <c r="W1139" s="216" t="s">
        <v>398</v>
      </c>
      <c r="X1139" s="217"/>
    </row>
    <row r="1140" spans="1:24" ht="128.25" hidden="1">
      <c r="A1140" s="19" t="s">
        <v>386</v>
      </c>
      <c r="B1140" s="19" t="s">
        <v>1192</v>
      </c>
      <c r="C1140" s="19" t="s">
        <v>1193</v>
      </c>
      <c r="D1140" s="19" t="s">
        <v>1207</v>
      </c>
      <c r="E1140" s="19">
        <v>20</v>
      </c>
      <c r="F1140" s="19" t="s">
        <v>1208</v>
      </c>
      <c r="G1140" s="19" t="s">
        <v>35</v>
      </c>
      <c r="H1140" s="19" t="s">
        <v>36</v>
      </c>
      <c r="I1140" s="19" t="s">
        <v>46</v>
      </c>
      <c r="J1140" s="52">
        <v>24</v>
      </c>
      <c r="K1140" s="8">
        <v>2020</v>
      </c>
      <c r="L1140" s="8"/>
      <c r="M1140" s="19">
        <v>1</v>
      </c>
      <c r="N1140" s="37">
        <v>1493499</v>
      </c>
      <c r="O1140" s="37" t="s">
        <v>1205</v>
      </c>
      <c r="P1140" s="54" t="s">
        <v>162</v>
      </c>
      <c r="Q1140" s="20">
        <v>0</v>
      </c>
      <c r="R1140" s="20">
        <v>0</v>
      </c>
      <c r="S1140" s="20">
        <v>0</v>
      </c>
      <c r="T1140" s="19" t="s">
        <v>41</v>
      </c>
      <c r="U1140" s="19" t="s">
        <v>2464</v>
      </c>
      <c r="V1140" s="131" t="s">
        <v>48</v>
      </c>
      <c r="W1140" s="216" t="s">
        <v>188</v>
      </c>
      <c r="X1140" s="217"/>
    </row>
    <row r="1141" spans="1:24" ht="128.25" hidden="1">
      <c r="A1141" s="19" t="s">
        <v>386</v>
      </c>
      <c r="B1141" s="19" t="s">
        <v>1192</v>
      </c>
      <c r="C1141" s="19" t="s">
        <v>1256</v>
      </c>
      <c r="D1141" s="19" t="s">
        <v>1257</v>
      </c>
      <c r="E1141" s="19">
        <v>20</v>
      </c>
      <c r="F1141" s="19" t="s">
        <v>1261</v>
      </c>
      <c r="G1141" s="19" t="s">
        <v>35</v>
      </c>
      <c r="H1141" s="19" t="s">
        <v>310</v>
      </c>
      <c r="I1141" s="19" t="s">
        <v>37</v>
      </c>
      <c r="J1141" s="52">
        <v>40</v>
      </c>
      <c r="K1141" s="8" t="s">
        <v>1262</v>
      </c>
      <c r="L1141" s="8"/>
      <c r="M1141" s="19">
        <v>1</v>
      </c>
      <c r="N1141" s="37">
        <v>2091133</v>
      </c>
      <c r="O1141" s="37" t="s">
        <v>1263</v>
      </c>
      <c r="P1141" s="19" t="s">
        <v>268</v>
      </c>
      <c r="Q1141" s="20">
        <v>3279</v>
      </c>
      <c r="R1141" s="20">
        <v>18600</v>
      </c>
      <c r="S1141" s="20">
        <v>21879</v>
      </c>
      <c r="T1141" s="37" t="s">
        <v>41</v>
      </c>
      <c r="U1141" s="19"/>
      <c r="V1141" s="37" t="s">
        <v>1264</v>
      </c>
      <c r="W1141" s="216" t="s">
        <v>1265</v>
      </c>
      <c r="X1141" s="217"/>
    </row>
    <row r="1142" spans="1:24" ht="42.75" hidden="1">
      <c r="A1142" s="19" t="s">
        <v>386</v>
      </c>
      <c r="B1142" s="19" t="s">
        <v>1286</v>
      </c>
      <c r="C1142" s="19" t="s">
        <v>1299</v>
      </c>
      <c r="D1142" s="19" t="s">
        <v>1288</v>
      </c>
      <c r="E1142" s="19">
        <v>10</v>
      </c>
      <c r="F1142" s="19" t="s">
        <v>1300</v>
      </c>
      <c r="G1142" s="19" t="s">
        <v>145</v>
      </c>
      <c r="H1142" s="19" t="s">
        <v>36</v>
      </c>
      <c r="I1142" s="19" t="s">
        <v>46</v>
      </c>
      <c r="J1142" s="67">
        <v>360</v>
      </c>
      <c r="K1142" s="19" t="s">
        <v>1301</v>
      </c>
      <c r="L1142" s="19" t="s">
        <v>759</v>
      </c>
      <c r="M1142" s="19">
        <v>1</v>
      </c>
      <c r="N1142" s="103" t="s">
        <v>1302</v>
      </c>
      <c r="O1142" s="19" t="s">
        <v>1303</v>
      </c>
      <c r="P1142" s="54" t="s">
        <v>162</v>
      </c>
      <c r="Q1142" s="20">
        <v>0</v>
      </c>
      <c r="R1142" s="20">
        <v>0</v>
      </c>
      <c r="S1142" s="20">
        <v>0</v>
      </c>
      <c r="T1142" s="19" t="s">
        <v>145</v>
      </c>
      <c r="U1142" s="19"/>
      <c r="V1142" s="131" t="s">
        <v>866</v>
      </c>
      <c r="W1142" s="216" t="s">
        <v>1304</v>
      </c>
      <c r="X1142" s="217"/>
    </row>
    <row r="1143" spans="1:24" ht="85.5" hidden="1">
      <c r="A1143" s="19" t="s">
        <v>386</v>
      </c>
      <c r="B1143" s="19" t="s">
        <v>1192</v>
      </c>
      <c r="C1143" s="19" t="s">
        <v>1193</v>
      </c>
      <c r="D1143" s="19" t="s">
        <v>1209</v>
      </c>
      <c r="E1143" s="19">
        <v>20</v>
      </c>
      <c r="F1143" s="19" t="s">
        <v>1210</v>
      </c>
      <c r="G1143" s="19" t="s">
        <v>35</v>
      </c>
      <c r="H1143" s="19" t="s">
        <v>36</v>
      </c>
      <c r="I1143" s="19" t="s">
        <v>46</v>
      </c>
      <c r="J1143" s="52">
        <v>180</v>
      </c>
      <c r="K1143" s="8">
        <v>2020</v>
      </c>
      <c r="L1143" s="8"/>
      <c r="M1143" s="19">
        <v>1</v>
      </c>
      <c r="N1143" s="37">
        <v>1492166</v>
      </c>
      <c r="O1143" s="37" t="s">
        <v>1211</v>
      </c>
      <c r="P1143" s="54" t="s">
        <v>162</v>
      </c>
      <c r="Q1143" s="20">
        <v>0</v>
      </c>
      <c r="R1143" s="20">
        <v>0</v>
      </c>
      <c r="S1143" s="20">
        <v>0</v>
      </c>
      <c r="T1143" s="19" t="s">
        <v>41</v>
      </c>
      <c r="U1143" s="19" t="s">
        <v>2465</v>
      </c>
      <c r="V1143" s="131" t="s">
        <v>184</v>
      </c>
      <c r="W1143" s="216" t="s">
        <v>542</v>
      </c>
      <c r="X1143" s="217"/>
    </row>
    <row r="1144" spans="1:24" ht="42.75" hidden="1">
      <c r="A1144" s="19" t="s">
        <v>386</v>
      </c>
      <c r="B1144" s="19" t="s">
        <v>1286</v>
      </c>
      <c r="C1144" s="19" t="s">
        <v>1503</v>
      </c>
      <c r="D1144" s="19" t="s">
        <v>1288</v>
      </c>
      <c r="E1144" s="19">
        <v>10</v>
      </c>
      <c r="F1144" s="19" t="s">
        <v>1504</v>
      </c>
      <c r="G1144" s="19" t="s">
        <v>145</v>
      </c>
      <c r="H1144" s="19" t="s">
        <v>36</v>
      </c>
      <c r="I1144" s="19" t="s">
        <v>46</v>
      </c>
      <c r="J1144" s="67">
        <v>120</v>
      </c>
      <c r="K1144" s="115">
        <v>44044</v>
      </c>
      <c r="L1144" s="19" t="s">
        <v>759</v>
      </c>
      <c r="M1144" s="19">
        <v>1</v>
      </c>
      <c r="N1144" s="103" t="s">
        <v>1505</v>
      </c>
      <c r="O1144" s="19" t="s">
        <v>1506</v>
      </c>
      <c r="P1144" s="54" t="s">
        <v>162</v>
      </c>
      <c r="Q1144" s="20">
        <v>0</v>
      </c>
      <c r="R1144" s="20">
        <v>0</v>
      </c>
      <c r="S1144" s="20">
        <v>0</v>
      </c>
      <c r="T1144" s="19" t="s">
        <v>145</v>
      </c>
      <c r="U1144" s="19"/>
      <c r="V1144" s="37" t="s">
        <v>218</v>
      </c>
      <c r="W1144" s="216" t="s">
        <v>1507</v>
      </c>
      <c r="X1144" s="217"/>
    </row>
    <row r="1145" spans="1:24" ht="85.5" hidden="1">
      <c r="A1145" s="19" t="s">
        <v>386</v>
      </c>
      <c r="B1145" s="19" t="s">
        <v>1192</v>
      </c>
      <c r="C1145" s="19" t="s">
        <v>1193</v>
      </c>
      <c r="D1145" s="19" t="s">
        <v>1209</v>
      </c>
      <c r="E1145" s="19">
        <v>20</v>
      </c>
      <c r="F1145" s="19" t="s">
        <v>1212</v>
      </c>
      <c r="G1145" s="19" t="s">
        <v>45</v>
      </c>
      <c r="H1145" s="19" t="s">
        <v>36</v>
      </c>
      <c r="I1145" s="19" t="s">
        <v>37</v>
      </c>
      <c r="J1145" s="52">
        <v>60</v>
      </c>
      <c r="K1145" s="8">
        <v>2020</v>
      </c>
      <c r="L1145" s="8"/>
      <c r="M1145" s="19">
        <v>1</v>
      </c>
      <c r="N1145" s="37">
        <v>3002067</v>
      </c>
      <c r="O1145" s="37" t="s">
        <v>1197</v>
      </c>
      <c r="P1145" s="8" t="s">
        <v>40</v>
      </c>
      <c r="Q1145" s="20">
        <v>0</v>
      </c>
      <c r="R1145" s="20">
        <v>0</v>
      </c>
      <c r="S1145" s="20">
        <v>0</v>
      </c>
      <c r="T1145" s="19" t="s">
        <v>41</v>
      </c>
      <c r="U1145" s="19" t="s">
        <v>2466</v>
      </c>
      <c r="V1145" s="216" t="s">
        <v>184</v>
      </c>
      <c r="W1145" s="216" t="s">
        <v>248</v>
      </c>
      <c r="X1145" s="215" t="s">
        <v>58</v>
      </c>
    </row>
    <row r="1146" spans="1:24" ht="71.25" hidden="1">
      <c r="A1146" s="19" t="s">
        <v>386</v>
      </c>
      <c r="B1146" s="19" t="s">
        <v>1286</v>
      </c>
      <c r="C1146" s="19" t="s">
        <v>1378</v>
      </c>
      <c r="D1146" s="19" t="s">
        <v>1312</v>
      </c>
      <c r="E1146" s="19">
        <v>10</v>
      </c>
      <c r="F1146" s="19" t="s">
        <v>1379</v>
      </c>
      <c r="G1146" s="19" t="s">
        <v>145</v>
      </c>
      <c r="H1146" s="19" t="s">
        <v>36</v>
      </c>
      <c r="I1146" s="19" t="s">
        <v>46</v>
      </c>
      <c r="J1146" s="67" t="s">
        <v>1380</v>
      </c>
      <c r="K1146" s="19" t="s">
        <v>1381</v>
      </c>
      <c r="L1146" s="19" t="s">
        <v>272</v>
      </c>
      <c r="M1146" s="19">
        <v>1</v>
      </c>
      <c r="N1146" s="103" t="s">
        <v>1382</v>
      </c>
      <c r="O1146" s="19" t="s">
        <v>1383</v>
      </c>
      <c r="P1146" s="54" t="s">
        <v>162</v>
      </c>
      <c r="Q1146" s="20">
        <v>0</v>
      </c>
      <c r="R1146" s="20">
        <v>0</v>
      </c>
      <c r="S1146" s="20">
        <v>0</v>
      </c>
      <c r="T1146" s="19" t="s">
        <v>145</v>
      </c>
      <c r="U1146" s="19" t="s">
        <v>2467</v>
      </c>
      <c r="V1146" s="131" t="s">
        <v>148</v>
      </c>
      <c r="W1146" s="216" t="s">
        <v>149</v>
      </c>
      <c r="X1146" s="217"/>
    </row>
    <row r="1147" spans="1:24" ht="60" hidden="1">
      <c r="A1147" s="19" t="s">
        <v>386</v>
      </c>
      <c r="B1147" s="19" t="s">
        <v>1286</v>
      </c>
      <c r="C1147" s="19" t="s">
        <v>1492</v>
      </c>
      <c r="D1147" s="19" t="s">
        <v>1288</v>
      </c>
      <c r="E1147" s="19">
        <v>10</v>
      </c>
      <c r="F1147" s="19" t="s">
        <v>1493</v>
      </c>
      <c r="G1147" s="19" t="s">
        <v>145</v>
      </c>
      <c r="H1147" s="19" t="s">
        <v>36</v>
      </c>
      <c r="I1147" s="19" t="s">
        <v>37</v>
      </c>
      <c r="J1147" s="67">
        <v>120</v>
      </c>
      <c r="K1147" s="19" t="s">
        <v>1494</v>
      </c>
      <c r="L1147" s="19" t="s">
        <v>152</v>
      </c>
      <c r="M1147" s="19">
        <v>1</v>
      </c>
      <c r="N1147" s="103" t="s">
        <v>1495</v>
      </c>
      <c r="O1147" s="19" t="s">
        <v>1496</v>
      </c>
      <c r="P1147" s="54" t="s">
        <v>162</v>
      </c>
      <c r="Q1147" s="20">
        <v>0</v>
      </c>
      <c r="R1147" s="20">
        <v>0</v>
      </c>
      <c r="S1147" s="20">
        <v>0</v>
      </c>
      <c r="T1147" s="19" t="s">
        <v>145</v>
      </c>
      <c r="U1147" s="155" t="s">
        <v>2468</v>
      </c>
      <c r="V1147" s="131" t="s">
        <v>235</v>
      </c>
      <c r="W1147" s="216" t="s">
        <v>236</v>
      </c>
      <c r="X1147" s="217"/>
    </row>
    <row r="1148" spans="1:24" ht="42.75" hidden="1">
      <c r="A1148" s="19" t="s">
        <v>386</v>
      </c>
      <c r="B1148" s="19" t="s">
        <v>1286</v>
      </c>
      <c r="C1148" s="19" t="s">
        <v>1323</v>
      </c>
      <c r="D1148" s="19" t="s">
        <v>1288</v>
      </c>
      <c r="E1148" s="19">
        <v>10</v>
      </c>
      <c r="F1148" s="19" t="s">
        <v>1324</v>
      </c>
      <c r="G1148" s="19" t="s">
        <v>145</v>
      </c>
      <c r="H1148" s="19" t="s">
        <v>1325</v>
      </c>
      <c r="I1148" s="19" t="s">
        <v>37</v>
      </c>
      <c r="J1148" s="67">
        <v>120</v>
      </c>
      <c r="K1148" s="115">
        <v>44075</v>
      </c>
      <c r="L1148" s="19" t="s">
        <v>216</v>
      </c>
      <c r="M1148" s="19">
        <v>1</v>
      </c>
      <c r="N1148" s="103" t="s">
        <v>1326</v>
      </c>
      <c r="O1148" s="19" t="s">
        <v>1327</v>
      </c>
      <c r="P1148" s="19" t="s">
        <v>107</v>
      </c>
      <c r="Q1148" s="20">
        <v>0</v>
      </c>
      <c r="R1148" s="20">
        <v>0</v>
      </c>
      <c r="S1148" s="20">
        <v>0</v>
      </c>
      <c r="T1148" s="19" t="s">
        <v>145</v>
      </c>
      <c r="U1148" s="19"/>
      <c r="V1148" s="37"/>
      <c r="W1148" s="216" t="s">
        <v>1328</v>
      </c>
      <c r="X1148" s="217"/>
    </row>
    <row r="1149" spans="1:24" ht="57" hidden="1">
      <c r="A1149" s="19" t="s">
        <v>386</v>
      </c>
      <c r="B1149" s="19" t="s">
        <v>1286</v>
      </c>
      <c r="C1149" s="19" t="s">
        <v>1514</v>
      </c>
      <c r="D1149" s="19" t="s">
        <v>1288</v>
      </c>
      <c r="E1149" s="19">
        <v>10</v>
      </c>
      <c r="F1149" s="19" t="s">
        <v>1515</v>
      </c>
      <c r="G1149" s="19" t="s">
        <v>145</v>
      </c>
      <c r="H1149" s="19" t="s">
        <v>265</v>
      </c>
      <c r="I1149" s="19" t="s">
        <v>91</v>
      </c>
      <c r="J1149" s="67" t="s">
        <v>1343</v>
      </c>
      <c r="K1149" s="19" t="s">
        <v>810</v>
      </c>
      <c r="L1149" s="19" t="s">
        <v>759</v>
      </c>
      <c r="M1149" s="19">
        <v>1</v>
      </c>
      <c r="N1149" s="103" t="s">
        <v>1516</v>
      </c>
      <c r="O1149" s="19" t="s">
        <v>1517</v>
      </c>
      <c r="P1149" s="54" t="s">
        <v>162</v>
      </c>
      <c r="Q1149" s="20">
        <v>0</v>
      </c>
      <c r="R1149" s="20">
        <v>0</v>
      </c>
      <c r="S1149" s="20">
        <v>0</v>
      </c>
      <c r="T1149" s="19" t="s">
        <v>145</v>
      </c>
      <c r="U1149" s="19"/>
      <c r="V1149" s="37"/>
      <c r="W1149" s="216" t="s">
        <v>1328</v>
      </c>
      <c r="X1149" s="217"/>
    </row>
    <row r="1150" spans="1:24" ht="42.75" hidden="1">
      <c r="A1150" s="19" t="s">
        <v>386</v>
      </c>
      <c r="B1150" s="19" t="s">
        <v>1286</v>
      </c>
      <c r="C1150" s="19" t="s">
        <v>1518</v>
      </c>
      <c r="D1150" s="19" t="s">
        <v>1288</v>
      </c>
      <c r="E1150" s="19">
        <v>10</v>
      </c>
      <c r="F1150" s="19" t="s">
        <v>1519</v>
      </c>
      <c r="G1150" s="19" t="s">
        <v>145</v>
      </c>
      <c r="H1150" s="19" t="s">
        <v>36</v>
      </c>
      <c r="I1150" s="19" t="s">
        <v>46</v>
      </c>
      <c r="J1150" s="67" t="s">
        <v>1295</v>
      </c>
      <c r="K1150" s="115">
        <v>44013</v>
      </c>
      <c r="L1150" s="19" t="s">
        <v>152</v>
      </c>
      <c r="M1150" s="19">
        <v>1</v>
      </c>
      <c r="N1150" s="103" t="s">
        <v>1520</v>
      </c>
      <c r="O1150" s="19" t="s">
        <v>1521</v>
      </c>
      <c r="P1150" s="54" t="s">
        <v>162</v>
      </c>
      <c r="Q1150" s="20">
        <v>0</v>
      </c>
      <c r="R1150" s="20">
        <v>0</v>
      </c>
      <c r="S1150" s="20">
        <v>0</v>
      </c>
      <c r="T1150" s="19" t="s">
        <v>145</v>
      </c>
      <c r="U1150" s="19"/>
      <c r="V1150" s="216" t="s">
        <v>218</v>
      </c>
      <c r="W1150" s="216" t="s">
        <v>219</v>
      </c>
      <c r="X1150" s="217"/>
    </row>
    <row r="1151" spans="1:24" ht="128.25" hidden="1">
      <c r="A1151" s="19" t="s">
        <v>386</v>
      </c>
      <c r="B1151" s="19" t="s">
        <v>1192</v>
      </c>
      <c r="C1151" s="19" t="s">
        <v>1193</v>
      </c>
      <c r="D1151" s="19" t="s">
        <v>1202</v>
      </c>
      <c r="E1151" s="19">
        <v>20</v>
      </c>
      <c r="F1151" s="19" t="s">
        <v>1213</v>
      </c>
      <c r="G1151" s="19" t="s">
        <v>35</v>
      </c>
      <c r="H1151" s="19" t="s">
        <v>36</v>
      </c>
      <c r="I1151" s="19" t="s">
        <v>37</v>
      </c>
      <c r="J1151" s="52">
        <v>16</v>
      </c>
      <c r="K1151" s="8" t="s">
        <v>1214</v>
      </c>
      <c r="L1151" s="8"/>
      <c r="M1151" s="19">
        <v>1</v>
      </c>
      <c r="N1151" s="37">
        <v>1568595</v>
      </c>
      <c r="O1151" s="37" t="s">
        <v>1201</v>
      </c>
      <c r="P1151" s="54" t="s">
        <v>162</v>
      </c>
      <c r="Q1151" s="20">
        <v>10602</v>
      </c>
      <c r="R1151" s="20">
        <v>14600</v>
      </c>
      <c r="S1151" s="20">
        <v>25202</v>
      </c>
      <c r="T1151" s="37" t="s">
        <v>41</v>
      </c>
      <c r="U1151" s="19"/>
      <c r="V1151" s="216" t="s">
        <v>184</v>
      </c>
      <c r="W1151" s="131" t="s">
        <v>799</v>
      </c>
      <c r="X1151" s="217"/>
    </row>
    <row r="1152" spans="1:24" ht="74.25" hidden="1">
      <c r="A1152" s="19" t="s">
        <v>386</v>
      </c>
      <c r="B1152" s="19" t="s">
        <v>1286</v>
      </c>
      <c r="C1152" s="19" t="s">
        <v>1352</v>
      </c>
      <c r="D1152" s="19" t="s">
        <v>1312</v>
      </c>
      <c r="E1152" s="19">
        <v>10</v>
      </c>
      <c r="F1152" s="54" t="s">
        <v>1353</v>
      </c>
      <c r="G1152" s="19" t="s">
        <v>145</v>
      </c>
      <c r="H1152" s="19" t="s">
        <v>36</v>
      </c>
      <c r="I1152" s="19" t="s">
        <v>46</v>
      </c>
      <c r="J1152" s="67" t="s">
        <v>1295</v>
      </c>
      <c r="K1152" s="19" t="s">
        <v>1354</v>
      </c>
      <c r="L1152" s="19" t="s">
        <v>152</v>
      </c>
      <c r="M1152" s="19">
        <v>1</v>
      </c>
      <c r="N1152" s="103" t="s">
        <v>1355</v>
      </c>
      <c r="O1152" s="19" t="s">
        <v>1356</v>
      </c>
      <c r="P1152" s="19" t="s">
        <v>40</v>
      </c>
      <c r="Q1152" s="20">
        <v>0</v>
      </c>
      <c r="R1152" s="20">
        <v>0</v>
      </c>
      <c r="S1152" s="20">
        <v>0</v>
      </c>
      <c r="T1152" s="19" t="s">
        <v>145</v>
      </c>
      <c r="U1152" s="50" t="s">
        <v>2469</v>
      </c>
      <c r="V1152" s="131" t="s">
        <v>92</v>
      </c>
      <c r="W1152" s="216" t="s">
        <v>517</v>
      </c>
      <c r="X1152" s="217"/>
    </row>
    <row r="1153" spans="1:24" ht="128.25" hidden="1">
      <c r="A1153" s="19" t="s">
        <v>386</v>
      </c>
      <c r="B1153" s="19" t="s">
        <v>1286</v>
      </c>
      <c r="C1153" s="19" t="s">
        <v>1522</v>
      </c>
      <c r="D1153" s="19" t="s">
        <v>1508</v>
      </c>
      <c r="E1153" s="19">
        <v>12</v>
      </c>
      <c r="F1153" s="19" t="s">
        <v>1523</v>
      </c>
      <c r="G1153" s="19" t="s">
        <v>145</v>
      </c>
      <c r="H1153" s="19" t="s">
        <v>36</v>
      </c>
      <c r="I1153" s="19" t="s">
        <v>46</v>
      </c>
      <c r="J1153" s="67" t="s">
        <v>1407</v>
      </c>
      <c r="K1153" s="19" t="s">
        <v>1524</v>
      </c>
      <c r="L1153" s="19" t="s">
        <v>566</v>
      </c>
      <c r="M1153" s="19">
        <v>1</v>
      </c>
      <c r="N1153" s="103" t="s">
        <v>1525</v>
      </c>
      <c r="O1153" s="19" t="s">
        <v>1526</v>
      </c>
      <c r="P1153" s="54" t="s">
        <v>162</v>
      </c>
      <c r="Q1153" s="20">
        <v>0</v>
      </c>
      <c r="R1153" s="20">
        <v>0</v>
      </c>
      <c r="S1153" s="20">
        <v>0</v>
      </c>
      <c r="T1153" s="19" t="s">
        <v>145</v>
      </c>
      <c r="U1153" s="19"/>
      <c r="V1153" s="37" t="s">
        <v>42</v>
      </c>
      <c r="W1153" s="216" t="s">
        <v>1029</v>
      </c>
      <c r="X1153" s="217"/>
    </row>
    <row r="1154" spans="1:24" ht="42.75" hidden="1">
      <c r="A1154" s="19" t="s">
        <v>386</v>
      </c>
      <c r="B1154" s="19" t="s">
        <v>1286</v>
      </c>
      <c r="C1154" s="19" t="s">
        <v>1497</v>
      </c>
      <c r="D1154" s="19" t="s">
        <v>1288</v>
      </c>
      <c r="E1154" s="19">
        <v>10</v>
      </c>
      <c r="F1154" s="19" t="s">
        <v>1498</v>
      </c>
      <c r="G1154" s="19" t="s">
        <v>145</v>
      </c>
      <c r="H1154" s="19" t="s">
        <v>36</v>
      </c>
      <c r="I1154" s="19" t="s">
        <v>46</v>
      </c>
      <c r="J1154" s="67">
        <v>360</v>
      </c>
      <c r="K1154" s="19" t="s">
        <v>1499</v>
      </c>
      <c r="L1154" s="19" t="s">
        <v>147</v>
      </c>
      <c r="M1154" s="19">
        <v>1</v>
      </c>
      <c r="N1154" s="103" t="s">
        <v>1500</v>
      </c>
      <c r="O1154" s="37" t="s">
        <v>1501</v>
      </c>
      <c r="P1154" s="54" t="s">
        <v>162</v>
      </c>
      <c r="Q1154" s="20">
        <v>0</v>
      </c>
      <c r="R1154" s="20">
        <v>0</v>
      </c>
      <c r="S1154" s="20">
        <v>0</v>
      </c>
      <c r="T1154" s="19" t="s">
        <v>145</v>
      </c>
      <c r="U1154" s="19"/>
      <c r="V1154" s="37" t="s">
        <v>176</v>
      </c>
      <c r="W1154" s="216" t="s">
        <v>1502</v>
      </c>
      <c r="X1154" s="217"/>
    </row>
    <row r="1155" spans="1:24" ht="42.75" hidden="1">
      <c r="A1155" s="19" t="s">
        <v>386</v>
      </c>
      <c r="B1155" s="19" t="s">
        <v>1286</v>
      </c>
      <c r="C1155" s="19" t="s">
        <v>1415</v>
      </c>
      <c r="D1155" s="19" t="s">
        <v>1288</v>
      </c>
      <c r="E1155" s="19">
        <v>10</v>
      </c>
      <c r="F1155" s="19" t="s">
        <v>1427</v>
      </c>
      <c r="G1155" s="19" t="s">
        <v>145</v>
      </c>
      <c r="H1155" s="19" t="s">
        <v>36</v>
      </c>
      <c r="I1155" s="19" t="s">
        <v>46</v>
      </c>
      <c r="J1155" s="67">
        <v>360</v>
      </c>
      <c r="K1155" s="19" t="s">
        <v>1428</v>
      </c>
      <c r="L1155" s="19" t="s">
        <v>566</v>
      </c>
      <c r="M1155" s="19">
        <v>1</v>
      </c>
      <c r="N1155" s="19">
        <v>1492975</v>
      </c>
      <c r="O1155" s="19" t="s">
        <v>1429</v>
      </c>
      <c r="P1155" s="54" t="s">
        <v>162</v>
      </c>
      <c r="Q1155" s="20">
        <v>0</v>
      </c>
      <c r="R1155" s="20">
        <v>0</v>
      </c>
      <c r="S1155" s="20">
        <v>0</v>
      </c>
      <c r="T1155" s="19" t="s">
        <v>145</v>
      </c>
      <c r="V1155" s="131" t="s">
        <v>201</v>
      </c>
      <c r="W1155" s="131" t="s">
        <v>202</v>
      </c>
      <c r="X1155" s="217"/>
    </row>
    <row r="1156" spans="1:24" ht="42.75" hidden="1">
      <c r="A1156" s="19" t="s">
        <v>386</v>
      </c>
      <c r="B1156" s="19" t="s">
        <v>1286</v>
      </c>
      <c r="C1156" s="19" t="s">
        <v>1329</v>
      </c>
      <c r="D1156" s="19" t="s">
        <v>1288</v>
      </c>
      <c r="E1156" s="19">
        <v>10</v>
      </c>
      <c r="F1156" s="19" t="s">
        <v>1330</v>
      </c>
      <c r="G1156" s="19" t="s">
        <v>145</v>
      </c>
      <c r="H1156" s="19" t="s">
        <v>36</v>
      </c>
      <c r="I1156" s="19" t="s">
        <v>46</v>
      </c>
      <c r="J1156" s="67" t="s">
        <v>1295</v>
      </c>
      <c r="K1156" s="19" t="s">
        <v>1331</v>
      </c>
      <c r="L1156" s="10" t="s">
        <v>224</v>
      </c>
      <c r="M1156" s="19">
        <v>1</v>
      </c>
      <c r="N1156" s="103" t="s">
        <v>1332</v>
      </c>
      <c r="O1156" s="19" t="s">
        <v>1333</v>
      </c>
      <c r="P1156" s="19" t="s">
        <v>40</v>
      </c>
      <c r="Q1156" s="20">
        <v>0</v>
      </c>
      <c r="R1156" s="20">
        <v>0</v>
      </c>
      <c r="S1156" s="20">
        <v>0</v>
      </c>
      <c r="T1156" s="19" t="s">
        <v>145</v>
      </c>
      <c r="U1156" s="19"/>
      <c r="V1156" s="210" t="s">
        <v>48</v>
      </c>
      <c r="W1156" s="216" t="s">
        <v>941</v>
      </c>
      <c r="X1156" s="217"/>
    </row>
    <row r="1157" spans="1:24" ht="57" hidden="1">
      <c r="A1157" s="19" t="s">
        <v>386</v>
      </c>
      <c r="B1157" s="19" t="s">
        <v>1286</v>
      </c>
      <c r="C1157" s="19" t="s">
        <v>1305</v>
      </c>
      <c r="D1157" s="19" t="s">
        <v>1288</v>
      </c>
      <c r="E1157" s="19">
        <v>10</v>
      </c>
      <c r="F1157" s="19" t="s">
        <v>1306</v>
      </c>
      <c r="G1157" s="19" t="s">
        <v>145</v>
      </c>
      <c r="H1157" s="19" t="s">
        <v>36</v>
      </c>
      <c r="I1157" s="19" t="s">
        <v>46</v>
      </c>
      <c r="J1157" s="67" t="s">
        <v>1295</v>
      </c>
      <c r="K1157" s="19" t="s">
        <v>1307</v>
      </c>
      <c r="L1157" s="19" t="s">
        <v>152</v>
      </c>
      <c r="M1157" s="19">
        <v>1</v>
      </c>
      <c r="N1157" s="103" t="s">
        <v>1308</v>
      </c>
      <c r="O1157" s="19" t="s">
        <v>1309</v>
      </c>
      <c r="P1157" s="19" t="s">
        <v>1310</v>
      </c>
      <c r="Q1157" s="20">
        <v>0</v>
      </c>
      <c r="R1157" s="20">
        <v>0</v>
      </c>
      <c r="S1157" s="20">
        <v>0</v>
      </c>
      <c r="T1157" s="19" t="s">
        <v>145</v>
      </c>
      <c r="U1157" s="15" t="s">
        <v>2418</v>
      </c>
      <c r="V1157" s="131"/>
      <c r="W1157" s="216" t="s">
        <v>1304</v>
      </c>
      <c r="X1157" s="217"/>
    </row>
    <row r="1158" spans="1:24" ht="128.25" hidden="1">
      <c r="A1158" s="19" t="s">
        <v>386</v>
      </c>
      <c r="B1158" s="19" t="s">
        <v>1192</v>
      </c>
      <c r="C1158" s="19" t="s">
        <v>1256</v>
      </c>
      <c r="D1158" s="19" t="s">
        <v>1257</v>
      </c>
      <c r="E1158" s="19">
        <v>15</v>
      </c>
      <c r="F1158" s="19" t="s">
        <v>1266</v>
      </c>
      <c r="G1158" s="19" t="s">
        <v>145</v>
      </c>
      <c r="H1158" s="19" t="s">
        <v>36</v>
      </c>
      <c r="I1158" s="19" t="s">
        <v>46</v>
      </c>
      <c r="J1158" s="52">
        <v>180</v>
      </c>
      <c r="K1158" s="8" t="s">
        <v>1267</v>
      </c>
      <c r="L1158" s="8" t="s">
        <v>147</v>
      </c>
      <c r="M1158" s="19">
        <v>1</v>
      </c>
      <c r="N1158" s="37">
        <v>1036991</v>
      </c>
      <c r="O1158" s="37" t="s">
        <v>1268</v>
      </c>
      <c r="P1158" s="54" t="s">
        <v>162</v>
      </c>
      <c r="Q1158" s="20">
        <v>0</v>
      </c>
      <c r="R1158" s="20">
        <v>0</v>
      </c>
      <c r="S1158" s="20">
        <v>0</v>
      </c>
      <c r="T1158" s="37" t="s">
        <v>145</v>
      </c>
      <c r="U1158" s="19"/>
      <c r="V1158" s="216" t="s">
        <v>218</v>
      </c>
      <c r="W1158" s="216" t="s">
        <v>219</v>
      </c>
      <c r="X1158" s="217"/>
    </row>
    <row r="1159" spans="1:24" ht="114" hidden="1">
      <c r="A1159" s="19" t="s">
        <v>386</v>
      </c>
      <c r="B1159" s="19" t="s">
        <v>1286</v>
      </c>
      <c r="C1159" s="19" t="s">
        <v>1329</v>
      </c>
      <c r="D1159" s="19" t="s">
        <v>1288</v>
      </c>
      <c r="E1159" s="19">
        <v>10</v>
      </c>
      <c r="F1159" s="54" t="s">
        <v>1334</v>
      </c>
      <c r="G1159" s="19" t="s">
        <v>145</v>
      </c>
      <c r="H1159" s="19" t="s">
        <v>36</v>
      </c>
      <c r="I1159" s="19" t="s">
        <v>46</v>
      </c>
      <c r="J1159" s="67" t="s">
        <v>1314</v>
      </c>
      <c r="K1159" s="19" t="s">
        <v>1335</v>
      </c>
      <c r="L1159" s="19" t="s">
        <v>632</v>
      </c>
      <c r="M1159" s="19">
        <v>1</v>
      </c>
      <c r="N1159" s="103" t="s">
        <v>1336</v>
      </c>
      <c r="O1159" s="19" t="s">
        <v>1337</v>
      </c>
      <c r="P1159" s="19" t="s">
        <v>1338</v>
      </c>
      <c r="Q1159" s="20">
        <v>0</v>
      </c>
      <c r="R1159" s="20">
        <v>0</v>
      </c>
      <c r="S1159" s="20">
        <v>0</v>
      </c>
      <c r="T1159" s="19" t="s">
        <v>145</v>
      </c>
      <c r="U1159" s="50" t="s">
        <v>2469</v>
      </c>
      <c r="V1159" s="131" t="s">
        <v>92</v>
      </c>
      <c r="W1159" s="131" t="s">
        <v>93</v>
      </c>
      <c r="X1159" s="219" t="s">
        <v>50</v>
      </c>
    </row>
    <row r="1160" spans="1:24" ht="128.25">
      <c r="A1160" s="19" t="s">
        <v>386</v>
      </c>
      <c r="B1160" s="19" t="s">
        <v>1286</v>
      </c>
      <c r="C1160" s="19" t="s">
        <v>1433</v>
      </c>
      <c r="D1160" s="19" t="s">
        <v>1434</v>
      </c>
      <c r="E1160" s="19">
        <v>10</v>
      </c>
      <c r="F1160" s="19" t="s">
        <v>1435</v>
      </c>
      <c r="G1160" s="19" t="s">
        <v>35</v>
      </c>
      <c r="H1160" s="37" t="s">
        <v>1074</v>
      </c>
      <c r="I1160" s="37" t="s">
        <v>37</v>
      </c>
      <c r="J1160" s="67">
        <v>40</v>
      </c>
      <c r="K1160" s="115">
        <v>44044</v>
      </c>
      <c r="L1160" s="192"/>
      <c r="M1160" s="37">
        <v>1</v>
      </c>
      <c r="N1160" s="103" t="s">
        <v>1436</v>
      </c>
      <c r="O1160" s="19" t="s">
        <v>1437</v>
      </c>
      <c r="P1160" s="19" t="s">
        <v>1438</v>
      </c>
      <c r="Q1160" s="20">
        <v>1050</v>
      </c>
      <c r="R1160" s="20">
        <v>0</v>
      </c>
      <c r="S1160" s="60">
        <v>1050</v>
      </c>
      <c r="T1160" s="19" t="s">
        <v>68</v>
      </c>
      <c r="U1160" s="19"/>
      <c r="V1160" s="216" t="s">
        <v>56</v>
      </c>
      <c r="W1160" s="216" t="s">
        <v>57</v>
      </c>
      <c r="X1160" s="217"/>
    </row>
    <row r="1161" spans="1:24" ht="128.25">
      <c r="A1161" s="19" t="s">
        <v>386</v>
      </c>
      <c r="B1161" s="19" t="s">
        <v>1286</v>
      </c>
      <c r="C1161" s="19" t="s">
        <v>1433</v>
      </c>
      <c r="D1161" s="19" t="s">
        <v>1434</v>
      </c>
      <c r="E1161" s="19">
        <v>10</v>
      </c>
      <c r="F1161" s="19" t="s">
        <v>1435</v>
      </c>
      <c r="G1161" s="19" t="s">
        <v>35</v>
      </c>
      <c r="H1161" s="37" t="s">
        <v>1074</v>
      </c>
      <c r="I1161" s="37" t="s">
        <v>37</v>
      </c>
      <c r="J1161" s="67">
        <v>40</v>
      </c>
      <c r="K1161" s="115">
        <v>44044</v>
      </c>
      <c r="L1161" s="192"/>
      <c r="M1161" s="37">
        <v>1</v>
      </c>
      <c r="N1161" s="103">
        <v>1501744</v>
      </c>
      <c r="O1161" s="19" t="s">
        <v>1439</v>
      </c>
      <c r="P1161" s="19" t="s">
        <v>1438</v>
      </c>
      <c r="Q1161" s="20">
        <v>1050</v>
      </c>
      <c r="R1161" s="20">
        <v>0</v>
      </c>
      <c r="S1161" s="60">
        <v>1050</v>
      </c>
      <c r="T1161" s="19" t="s">
        <v>68</v>
      </c>
      <c r="U1161" s="19"/>
      <c r="V1161" s="216" t="s">
        <v>56</v>
      </c>
      <c r="W1161" s="216" t="s">
        <v>57</v>
      </c>
      <c r="X1161" s="217"/>
    </row>
    <row r="1162" spans="1:24" ht="128.25">
      <c r="A1162" s="19" t="s">
        <v>386</v>
      </c>
      <c r="B1162" s="19" t="s">
        <v>1286</v>
      </c>
      <c r="C1162" s="19" t="s">
        <v>1433</v>
      </c>
      <c r="D1162" s="19" t="s">
        <v>1434</v>
      </c>
      <c r="E1162" s="19">
        <v>10</v>
      </c>
      <c r="F1162" s="19" t="s">
        <v>1435</v>
      </c>
      <c r="G1162" s="19" t="s">
        <v>35</v>
      </c>
      <c r="H1162" s="37" t="s">
        <v>1074</v>
      </c>
      <c r="I1162" s="37" t="s">
        <v>37</v>
      </c>
      <c r="J1162" s="67">
        <v>40</v>
      </c>
      <c r="K1162" s="115">
        <v>44044</v>
      </c>
      <c r="L1162" s="192"/>
      <c r="M1162" s="37">
        <v>1</v>
      </c>
      <c r="N1162" s="103">
        <v>1579572</v>
      </c>
      <c r="O1162" s="19" t="s">
        <v>1440</v>
      </c>
      <c r="P1162" s="19" t="s">
        <v>40</v>
      </c>
      <c r="Q1162" s="20">
        <v>1050</v>
      </c>
      <c r="R1162" s="20">
        <v>0</v>
      </c>
      <c r="S1162" s="60">
        <v>1050</v>
      </c>
      <c r="T1162" s="19" t="s">
        <v>68</v>
      </c>
      <c r="U1162" s="19"/>
      <c r="V1162" s="216" t="s">
        <v>56</v>
      </c>
      <c r="W1162" s="216" t="s">
        <v>57</v>
      </c>
      <c r="X1162" s="217"/>
    </row>
    <row r="1163" spans="1:24" ht="85.5" hidden="1">
      <c r="A1163" s="19" t="s">
        <v>386</v>
      </c>
      <c r="B1163" s="19" t="s">
        <v>1192</v>
      </c>
      <c r="C1163" s="19" t="s">
        <v>1192</v>
      </c>
      <c r="D1163" s="19" t="s">
        <v>1209</v>
      </c>
      <c r="E1163" s="19">
        <v>20</v>
      </c>
      <c r="F1163" s="19" t="s">
        <v>1238</v>
      </c>
      <c r="G1163" s="19" t="s">
        <v>145</v>
      </c>
      <c r="H1163" s="19" t="s">
        <v>36</v>
      </c>
      <c r="I1163" s="19" t="s">
        <v>46</v>
      </c>
      <c r="J1163" s="52">
        <v>360</v>
      </c>
      <c r="K1163" s="8" t="s">
        <v>1239</v>
      </c>
      <c r="L1163" s="8" t="s">
        <v>759</v>
      </c>
      <c r="M1163" s="19">
        <v>1</v>
      </c>
      <c r="N1163" s="37">
        <v>1492601</v>
      </c>
      <c r="O1163" s="37" t="s">
        <v>1240</v>
      </c>
      <c r="P1163" s="54" t="s">
        <v>162</v>
      </c>
      <c r="Q1163" s="20">
        <v>0</v>
      </c>
      <c r="R1163" s="20">
        <v>0</v>
      </c>
      <c r="S1163" s="20">
        <v>0</v>
      </c>
      <c r="T1163" s="37" t="s">
        <v>145</v>
      </c>
      <c r="U1163" s="19"/>
      <c r="V1163" s="34" t="s">
        <v>148</v>
      </c>
      <c r="W1163" s="22" t="s">
        <v>225</v>
      </c>
      <c r="X1163" s="23"/>
    </row>
    <row r="1164" spans="1:24" ht="128.25" hidden="1">
      <c r="A1164" s="19" t="s">
        <v>386</v>
      </c>
      <c r="B1164" s="19" t="s">
        <v>1286</v>
      </c>
      <c r="C1164" s="19" t="s">
        <v>1352</v>
      </c>
      <c r="D1164" s="19" t="s">
        <v>1312</v>
      </c>
      <c r="E1164" s="19">
        <v>10</v>
      </c>
      <c r="F1164" s="54" t="s">
        <v>1357</v>
      </c>
      <c r="G1164" s="19" t="s">
        <v>145</v>
      </c>
      <c r="H1164" s="19" t="s">
        <v>36</v>
      </c>
      <c r="I1164" s="19" t="s">
        <v>46</v>
      </c>
      <c r="J1164" s="67" t="s">
        <v>1358</v>
      </c>
      <c r="K1164" s="19" t="s">
        <v>1359</v>
      </c>
      <c r="L1164" s="19" t="s">
        <v>272</v>
      </c>
      <c r="M1164" s="19">
        <v>1</v>
      </c>
      <c r="N1164" s="19">
        <v>1489273</v>
      </c>
      <c r="O1164" s="19" t="s">
        <v>1360</v>
      </c>
      <c r="P1164" s="19" t="s">
        <v>107</v>
      </c>
      <c r="Q1164" s="20">
        <v>0</v>
      </c>
      <c r="R1164" s="20">
        <v>0</v>
      </c>
      <c r="S1164" s="20">
        <v>0</v>
      </c>
      <c r="T1164" s="19" t="s">
        <v>145</v>
      </c>
      <c r="U1164" s="50" t="s">
        <v>2469</v>
      </c>
      <c r="V1164" s="15" t="s">
        <v>92</v>
      </c>
      <c r="W1164" s="15" t="s">
        <v>93</v>
      </c>
      <c r="X1164" s="36" t="s">
        <v>50</v>
      </c>
    </row>
    <row r="1165" spans="1:24" ht="128.25" hidden="1">
      <c r="A1165" s="19" t="s">
        <v>386</v>
      </c>
      <c r="B1165" s="19" t="s">
        <v>1192</v>
      </c>
      <c r="C1165" s="19" t="s">
        <v>1221</v>
      </c>
      <c r="D1165" s="19" t="s">
        <v>1202</v>
      </c>
      <c r="E1165" s="19">
        <v>20</v>
      </c>
      <c r="F1165" s="19" t="s">
        <v>1232</v>
      </c>
      <c r="G1165" s="19" t="s">
        <v>35</v>
      </c>
      <c r="H1165" s="19" t="s">
        <v>310</v>
      </c>
      <c r="I1165" s="19" t="s">
        <v>37</v>
      </c>
      <c r="J1165" s="52">
        <v>16</v>
      </c>
      <c r="K1165" s="8" t="s">
        <v>1233</v>
      </c>
      <c r="L1165" s="8"/>
      <c r="M1165" s="19">
        <v>1</v>
      </c>
      <c r="N1165" s="37">
        <v>2211165</v>
      </c>
      <c r="O1165" s="168" t="s">
        <v>1231</v>
      </c>
      <c r="P1165" s="54" t="s">
        <v>162</v>
      </c>
      <c r="Q1165" s="60">
        <v>3000</v>
      </c>
      <c r="R1165" s="20">
        <v>11100</v>
      </c>
      <c r="S1165" s="20">
        <v>14100</v>
      </c>
      <c r="T1165" s="37" t="s">
        <v>41</v>
      </c>
      <c r="U1165" s="19"/>
      <c r="V1165" s="21" t="s">
        <v>184</v>
      </c>
      <c r="W1165" s="15" t="s">
        <v>1226</v>
      </c>
      <c r="X1165" s="23"/>
    </row>
    <row r="1166" spans="1:24" ht="128.25" hidden="1">
      <c r="A1166" s="19" t="s">
        <v>386</v>
      </c>
      <c r="B1166" s="19" t="s">
        <v>1192</v>
      </c>
      <c r="C1166" s="19" t="s">
        <v>1256</v>
      </c>
      <c r="D1166" s="19" t="s">
        <v>1257</v>
      </c>
      <c r="E1166" s="19">
        <v>20</v>
      </c>
      <c r="F1166" s="19" t="s">
        <v>1269</v>
      </c>
      <c r="G1166" s="19" t="s">
        <v>35</v>
      </c>
      <c r="H1166" s="19" t="s">
        <v>1060</v>
      </c>
      <c r="I1166" s="19" t="s">
        <v>37</v>
      </c>
      <c r="J1166" s="52">
        <v>32</v>
      </c>
      <c r="K1166" s="8" t="s">
        <v>1270</v>
      </c>
      <c r="L1166" s="8"/>
      <c r="M1166" s="19">
        <v>1</v>
      </c>
      <c r="N1166" s="37" t="s">
        <v>1271</v>
      </c>
      <c r="O1166" s="37" t="s">
        <v>1272</v>
      </c>
      <c r="P1166" s="54" t="s">
        <v>162</v>
      </c>
      <c r="Q1166" s="20">
        <v>800</v>
      </c>
      <c r="R1166" s="20">
        <v>2250</v>
      </c>
      <c r="S1166" s="20">
        <v>3050</v>
      </c>
      <c r="T1166" s="37" t="s">
        <v>41</v>
      </c>
      <c r="U1166" s="19"/>
      <c r="V1166" s="34" t="s">
        <v>148</v>
      </c>
      <c r="W1166" s="22" t="s">
        <v>225</v>
      </c>
      <c r="X1166" s="23"/>
    </row>
    <row r="1167" spans="1:24" ht="85.5" hidden="1">
      <c r="A1167" s="19" t="s">
        <v>386</v>
      </c>
      <c r="B1167" s="19" t="s">
        <v>1192</v>
      </c>
      <c r="C1167" s="19" t="s">
        <v>1193</v>
      </c>
      <c r="D1167" s="19" t="s">
        <v>1209</v>
      </c>
      <c r="E1167" s="19">
        <v>20</v>
      </c>
      <c r="F1167" s="19" t="s">
        <v>1215</v>
      </c>
      <c r="G1167" s="19" t="s">
        <v>35</v>
      </c>
      <c r="H1167" s="19" t="s">
        <v>36</v>
      </c>
      <c r="I1167" s="19" t="s">
        <v>46</v>
      </c>
      <c r="J1167" s="52">
        <v>180</v>
      </c>
      <c r="K1167" s="8">
        <v>2020</v>
      </c>
      <c r="L1167" s="8"/>
      <c r="M1167" s="19">
        <v>1</v>
      </c>
      <c r="N1167" s="37">
        <v>1493499</v>
      </c>
      <c r="O1167" s="37" t="s">
        <v>1205</v>
      </c>
      <c r="P1167" s="54" t="s">
        <v>162</v>
      </c>
      <c r="Q1167" s="20">
        <v>160</v>
      </c>
      <c r="R1167" s="20">
        <v>0</v>
      </c>
      <c r="S1167" s="20">
        <v>160</v>
      </c>
      <c r="T1167" s="19" t="s">
        <v>41</v>
      </c>
      <c r="U1167" s="19"/>
      <c r="V1167" s="48" t="s">
        <v>218</v>
      </c>
      <c r="W1167" s="22" t="s">
        <v>568</v>
      </c>
      <c r="X1167" s="23"/>
    </row>
    <row r="1168" spans="1:24" ht="156.75" hidden="1">
      <c r="A1168" s="19" t="s">
        <v>386</v>
      </c>
      <c r="B1168" s="19" t="s">
        <v>1192</v>
      </c>
      <c r="C1168" s="19" t="s">
        <v>1256</v>
      </c>
      <c r="D1168" s="19" t="s">
        <v>1273</v>
      </c>
      <c r="E1168" s="19">
        <v>20</v>
      </c>
      <c r="F1168" s="19" t="s">
        <v>1274</v>
      </c>
      <c r="G1168" s="19" t="s">
        <v>35</v>
      </c>
      <c r="H1168" s="19" t="s">
        <v>36</v>
      </c>
      <c r="I1168" s="19" t="s">
        <v>37</v>
      </c>
      <c r="J1168" s="52">
        <v>80</v>
      </c>
      <c r="K1168" s="8" t="s">
        <v>1275</v>
      </c>
      <c r="L1168" s="8"/>
      <c r="M1168" s="19">
        <v>1</v>
      </c>
      <c r="N1168" s="37">
        <v>1036991</v>
      </c>
      <c r="O1168" s="37" t="s">
        <v>1276</v>
      </c>
      <c r="P1168" s="54" t="s">
        <v>162</v>
      </c>
      <c r="Q1168" s="60">
        <v>3000</v>
      </c>
      <c r="R1168" s="20">
        <v>28600</v>
      </c>
      <c r="S1168" s="20">
        <v>28600</v>
      </c>
      <c r="T1168" s="37" t="s">
        <v>41</v>
      </c>
      <c r="U1168" s="19"/>
      <c r="V1168" s="21" t="s">
        <v>184</v>
      </c>
      <c r="W1168" s="15" t="s">
        <v>1226</v>
      </c>
      <c r="X1168" s="23"/>
    </row>
    <row r="1169" spans="1:24" ht="85.5" hidden="1">
      <c r="A1169" s="19" t="s">
        <v>386</v>
      </c>
      <c r="B1169" s="19" t="s">
        <v>386</v>
      </c>
      <c r="C1169" s="19" t="s">
        <v>386</v>
      </c>
      <c r="D1169" s="19" t="s">
        <v>362</v>
      </c>
      <c r="E1169" s="19">
        <v>10</v>
      </c>
      <c r="F1169" s="19" t="s">
        <v>399</v>
      </c>
      <c r="G1169" s="19" t="s">
        <v>35</v>
      </c>
      <c r="H1169" s="19" t="s">
        <v>36</v>
      </c>
      <c r="I1169" s="19" t="s">
        <v>37</v>
      </c>
      <c r="J1169" s="52">
        <v>32</v>
      </c>
      <c r="K1169" s="8">
        <v>2020</v>
      </c>
      <c r="L1169" s="8"/>
      <c r="M1169" s="19">
        <v>2</v>
      </c>
      <c r="N1169" s="19" t="s">
        <v>400</v>
      </c>
      <c r="O1169" s="37" t="s">
        <v>401</v>
      </c>
      <c r="P1169" s="19" t="s">
        <v>397</v>
      </c>
      <c r="Q1169" s="20">
        <v>0</v>
      </c>
      <c r="R1169" s="20">
        <v>0</v>
      </c>
      <c r="S1169" s="20">
        <v>0</v>
      </c>
      <c r="T1169" s="19" t="s">
        <v>235</v>
      </c>
      <c r="U1169" s="19"/>
      <c r="V1169" s="21" t="s">
        <v>235</v>
      </c>
      <c r="W1169" s="22" t="s">
        <v>236</v>
      </c>
      <c r="X1169" s="23"/>
    </row>
    <row r="1170" spans="1:24" ht="42.75" hidden="1">
      <c r="A1170" s="19" t="s">
        <v>386</v>
      </c>
      <c r="B1170" s="19" t="s">
        <v>1286</v>
      </c>
      <c r="C1170" s="19" t="s">
        <v>1384</v>
      </c>
      <c r="D1170" s="19" t="s">
        <v>1288</v>
      </c>
      <c r="E1170" s="19">
        <v>10</v>
      </c>
      <c r="F1170" s="19" t="s">
        <v>1385</v>
      </c>
      <c r="G1170" s="19" t="s">
        <v>145</v>
      </c>
      <c r="H1170" s="54" t="s">
        <v>265</v>
      </c>
      <c r="I1170" s="54" t="s">
        <v>37</v>
      </c>
      <c r="J1170" s="67">
        <v>420</v>
      </c>
      <c r="K1170" s="19" t="s">
        <v>1386</v>
      </c>
      <c r="L1170" s="19" t="s">
        <v>632</v>
      </c>
      <c r="M1170" s="54">
        <v>1</v>
      </c>
      <c r="N1170" s="54">
        <v>2187199</v>
      </c>
      <c r="O1170" s="54" t="s">
        <v>1387</v>
      </c>
      <c r="P1170" s="19" t="s">
        <v>107</v>
      </c>
      <c r="Q1170" s="20">
        <v>0</v>
      </c>
      <c r="R1170" s="20">
        <v>0</v>
      </c>
      <c r="S1170" s="20">
        <v>0</v>
      </c>
      <c r="T1170" s="19" t="s">
        <v>145</v>
      </c>
      <c r="U1170" s="19" t="s">
        <v>1328</v>
      </c>
      <c r="V1170" s="22" t="s">
        <v>218</v>
      </c>
      <c r="W1170" s="22" t="s">
        <v>219</v>
      </c>
      <c r="X1170" s="23"/>
    </row>
    <row r="1171" spans="1:24" ht="128.25" hidden="1">
      <c r="A1171" s="19" t="s">
        <v>386</v>
      </c>
      <c r="B1171" s="19" t="s">
        <v>1192</v>
      </c>
      <c r="C1171" s="19" t="s">
        <v>1256</v>
      </c>
      <c r="D1171" s="19" t="s">
        <v>1257</v>
      </c>
      <c r="E1171" s="19">
        <v>15</v>
      </c>
      <c r="F1171" s="19" t="s">
        <v>1277</v>
      </c>
      <c r="G1171" s="19" t="s">
        <v>35</v>
      </c>
      <c r="H1171" s="19" t="s">
        <v>265</v>
      </c>
      <c r="I1171" s="19" t="s">
        <v>37</v>
      </c>
      <c r="J1171" s="52">
        <v>360</v>
      </c>
      <c r="K1171" s="8" t="s">
        <v>1278</v>
      </c>
      <c r="L1171" s="8"/>
      <c r="M1171" s="19">
        <v>1</v>
      </c>
      <c r="N1171" s="37">
        <v>2112924</v>
      </c>
      <c r="O1171" s="37" t="s">
        <v>1279</v>
      </c>
      <c r="P1171" s="54" t="s">
        <v>162</v>
      </c>
      <c r="Q1171" s="20">
        <v>0</v>
      </c>
      <c r="R1171" s="20">
        <v>0</v>
      </c>
      <c r="S1171" s="20">
        <v>0</v>
      </c>
      <c r="T1171" s="37" t="s">
        <v>41</v>
      </c>
      <c r="U1171" s="29" t="s">
        <v>2470</v>
      </c>
      <c r="V1171" s="21" t="s">
        <v>42</v>
      </c>
      <c r="W1171" s="22" t="s">
        <v>43</v>
      </c>
      <c r="X1171" s="23"/>
    </row>
    <row r="1172" spans="1:24" ht="42.75" hidden="1">
      <c r="A1172" s="19" t="s">
        <v>386</v>
      </c>
      <c r="B1172" s="37" t="s">
        <v>1286</v>
      </c>
      <c r="C1172" s="37" t="s">
        <v>1403</v>
      </c>
      <c r="D1172" s="37" t="s">
        <v>1288</v>
      </c>
      <c r="E1172" s="37">
        <v>10</v>
      </c>
      <c r="F1172" s="37" t="s">
        <v>1404</v>
      </c>
      <c r="G1172" s="19" t="s">
        <v>145</v>
      </c>
      <c r="H1172" s="37" t="s">
        <v>36</v>
      </c>
      <c r="I1172" s="37" t="s">
        <v>37</v>
      </c>
      <c r="J1172" s="67">
        <v>120</v>
      </c>
      <c r="K1172" s="115">
        <v>44105</v>
      </c>
      <c r="L1172" s="19" t="s">
        <v>566</v>
      </c>
      <c r="M1172" s="37">
        <v>1</v>
      </c>
      <c r="N1172" s="37">
        <v>1491437</v>
      </c>
      <c r="O1172" s="37" t="s">
        <v>1405</v>
      </c>
      <c r="P1172" s="54" t="s">
        <v>162</v>
      </c>
      <c r="Q1172" s="20">
        <v>0</v>
      </c>
      <c r="R1172" s="20">
        <v>0</v>
      </c>
      <c r="S1172" s="20">
        <v>0</v>
      </c>
      <c r="T1172" s="19" t="s">
        <v>145</v>
      </c>
      <c r="U1172" s="19"/>
      <c r="V1172" s="22" t="s">
        <v>218</v>
      </c>
      <c r="W1172" s="22" t="s">
        <v>377</v>
      </c>
      <c r="X1172" s="23"/>
    </row>
    <row r="1173" spans="1:24" ht="128.25" hidden="1">
      <c r="A1173" s="19" t="s">
        <v>386</v>
      </c>
      <c r="B1173" s="19" t="s">
        <v>1192</v>
      </c>
      <c r="C1173" s="19" t="s">
        <v>1256</v>
      </c>
      <c r="D1173" s="19" t="s">
        <v>1257</v>
      </c>
      <c r="E1173" s="19">
        <v>15</v>
      </c>
      <c r="F1173" s="19" t="s">
        <v>1280</v>
      </c>
      <c r="G1173" s="19" t="s">
        <v>145</v>
      </c>
      <c r="H1173" s="19" t="s">
        <v>544</v>
      </c>
      <c r="I1173" s="19" t="s">
        <v>850</v>
      </c>
      <c r="J1173" s="52">
        <v>114</v>
      </c>
      <c r="K1173" s="8" t="s">
        <v>1281</v>
      </c>
      <c r="L1173" s="8" t="s">
        <v>147</v>
      </c>
      <c r="M1173" s="19">
        <v>1</v>
      </c>
      <c r="N1173" s="37">
        <v>1492173</v>
      </c>
      <c r="O1173" s="37" t="s">
        <v>1282</v>
      </c>
      <c r="P1173" s="54" t="s">
        <v>162</v>
      </c>
      <c r="Q1173" s="20">
        <v>0</v>
      </c>
      <c r="R1173" s="20">
        <v>0</v>
      </c>
      <c r="S1173" s="20">
        <v>0</v>
      </c>
      <c r="T1173" s="37" t="s">
        <v>145</v>
      </c>
      <c r="U1173" s="19"/>
      <c r="V1173" s="22" t="s">
        <v>218</v>
      </c>
      <c r="W1173" s="22" t="s">
        <v>219</v>
      </c>
      <c r="X1173" s="23"/>
    </row>
    <row r="1174" spans="1:24" ht="42.75" hidden="1">
      <c r="A1174" s="19" t="s">
        <v>386</v>
      </c>
      <c r="B1174" s="19" t="s">
        <v>1286</v>
      </c>
      <c r="C1174" s="19" t="s">
        <v>1329</v>
      </c>
      <c r="D1174" s="19" t="s">
        <v>1288</v>
      </c>
      <c r="E1174" s="19">
        <v>10</v>
      </c>
      <c r="F1174" s="19" t="s">
        <v>1339</v>
      </c>
      <c r="G1174" s="19" t="s">
        <v>145</v>
      </c>
      <c r="H1174" s="19" t="s">
        <v>36</v>
      </c>
      <c r="I1174" s="19" t="s">
        <v>37</v>
      </c>
      <c r="J1174" s="67">
        <v>360</v>
      </c>
      <c r="K1174" s="19" t="s">
        <v>1340</v>
      </c>
      <c r="L1174" s="19" t="s">
        <v>147</v>
      </c>
      <c r="M1174" s="19">
        <v>1</v>
      </c>
      <c r="N1174" s="19">
        <v>6537717</v>
      </c>
      <c r="O1174" s="19" t="s">
        <v>1341</v>
      </c>
      <c r="P1174" s="54" t="s">
        <v>162</v>
      </c>
      <c r="Q1174" s="20">
        <v>0</v>
      </c>
      <c r="R1174" s="20">
        <v>0</v>
      </c>
      <c r="S1174" s="20">
        <v>0</v>
      </c>
      <c r="T1174" s="19" t="s">
        <v>145</v>
      </c>
      <c r="U1174" s="19"/>
      <c r="V1174" s="22" t="s">
        <v>218</v>
      </c>
      <c r="W1174" s="22" t="s">
        <v>219</v>
      </c>
      <c r="X1174" s="23"/>
    </row>
    <row r="1175" spans="1:24" ht="42.75" hidden="1">
      <c r="A1175" s="19" t="s">
        <v>386</v>
      </c>
      <c r="B1175" s="19" t="s">
        <v>1286</v>
      </c>
      <c r="C1175" s="19" t="s">
        <v>1410</v>
      </c>
      <c r="D1175" s="19" t="s">
        <v>1288</v>
      </c>
      <c r="E1175" s="19">
        <v>10</v>
      </c>
      <c r="F1175" s="19" t="s">
        <v>1411</v>
      </c>
      <c r="G1175" s="19" t="s">
        <v>145</v>
      </c>
      <c r="H1175" s="19" t="s">
        <v>36</v>
      </c>
      <c r="I1175" s="19" t="s">
        <v>37</v>
      </c>
      <c r="J1175" s="67" t="s">
        <v>1295</v>
      </c>
      <c r="K1175" s="19" t="s">
        <v>1412</v>
      </c>
      <c r="L1175" s="19" t="s">
        <v>566</v>
      </c>
      <c r="M1175" s="19">
        <v>1</v>
      </c>
      <c r="N1175" s="103" t="s">
        <v>1413</v>
      </c>
      <c r="O1175" s="19" t="s">
        <v>1414</v>
      </c>
      <c r="P1175" s="54" t="s">
        <v>162</v>
      </c>
      <c r="Q1175" s="20">
        <v>0</v>
      </c>
      <c r="R1175" s="20">
        <v>0</v>
      </c>
      <c r="S1175" s="20">
        <v>0</v>
      </c>
      <c r="T1175" s="19" t="s">
        <v>145</v>
      </c>
      <c r="U1175" s="15"/>
      <c r="V1175" s="21" t="s">
        <v>235</v>
      </c>
      <c r="W1175" s="22" t="s">
        <v>236</v>
      </c>
      <c r="X1175" s="23"/>
    </row>
    <row r="1176" spans="1:24" ht="85.5" hidden="1">
      <c r="A1176" s="19" t="s">
        <v>386</v>
      </c>
      <c r="B1176" s="19" t="s">
        <v>386</v>
      </c>
      <c r="C1176" s="19" t="s">
        <v>386</v>
      </c>
      <c r="D1176" s="19" t="s">
        <v>362</v>
      </c>
      <c r="E1176" s="19">
        <v>10</v>
      </c>
      <c r="F1176" s="19" t="s">
        <v>402</v>
      </c>
      <c r="G1176" s="19" t="s">
        <v>35</v>
      </c>
      <c r="H1176" s="19" t="s">
        <v>36</v>
      </c>
      <c r="I1176" s="19" t="s">
        <v>46</v>
      </c>
      <c r="J1176" s="69">
        <v>120</v>
      </c>
      <c r="K1176" s="24" t="s">
        <v>403</v>
      </c>
      <c r="L1176" s="24"/>
      <c r="M1176" s="19">
        <v>1</v>
      </c>
      <c r="N1176" s="169">
        <v>1449388</v>
      </c>
      <c r="O1176" s="19" t="s">
        <v>404</v>
      </c>
      <c r="P1176" s="19" t="s">
        <v>397</v>
      </c>
      <c r="Q1176" s="20">
        <v>0</v>
      </c>
      <c r="R1176" s="20">
        <v>0</v>
      </c>
      <c r="S1176" s="20">
        <v>0</v>
      </c>
      <c r="T1176" s="19" t="s">
        <v>41</v>
      </c>
      <c r="U1176" s="19"/>
      <c r="V1176" s="22" t="s">
        <v>230</v>
      </c>
      <c r="W1176" s="22" t="s">
        <v>231</v>
      </c>
      <c r="X1176" s="18" t="s">
        <v>58</v>
      </c>
    </row>
    <row r="1177" spans="1:24" ht="114" hidden="1">
      <c r="A1177" s="19" t="s">
        <v>386</v>
      </c>
      <c r="B1177" s="19" t="s">
        <v>1192</v>
      </c>
      <c r="C1177" s="19" t="s">
        <v>1256</v>
      </c>
      <c r="D1177" s="19" t="s">
        <v>1194</v>
      </c>
      <c r="E1177" s="19">
        <v>15</v>
      </c>
      <c r="F1177" s="19" t="s">
        <v>528</v>
      </c>
      <c r="G1177" s="19" t="s">
        <v>145</v>
      </c>
      <c r="H1177" s="19" t="s">
        <v>36</v>
      </c>
      <c r="I1177" s="19" t="s">
        <v>37</v>
      </c>
      <c r="J1177" s="52">
        <v>30</v>
      </c>
      <c r="K1177" s="11">
        <v>2020</v>
      </c>
      <c r="L1177" s="11" t="s">
        <v>610</v>
      </c>
      <c r="M1177" s="19">
        <v>1</v>
      </c>
      <c r="N1177" s="37">
        <v>2919873</v>
      </c>
      <c r="O1177" s="37" t="s">
        <v>1283</v>
      </c>
      <c r="P1177" s="19" t="s">
        <v>268</v>
      </c>
      <c r="Q1177" s="20">
        <v>0</v>
      </c>
      <c r="R1177" s="20">
        <v>0</v>
      </c>
      <c r="S1177" s="20">
        <v>0</v>
      </c>
      <c r="T1177" s="37" t="s">
        <v>145</v>
      </c>
      <c r="U1177" s="15"/>
      <c r="V1177" s="63" t="s">
        <v>48</v>
      </c>
      <c r="W1177" s="15" t="s">
        <v>163</v>
      </c>
      <c r="X1177" s="23"/>
    </row>
    <row r="1178" spans="1:24" ht="42.75" hidden="1">
      <c r="A1178" s="19" t="s">
        <v>386</v>
      </c>
      <c r="B1178" s="19" t="s">
        <v>1286</v>
      </c>
      <c r="C1178" s="19" t="s">
        <v>1329</v>
      </c>
      <c r="D1178" s="19" t="s">
        <v>1288</v>
      </c>
      <c r="E1178" s="19">
        <v>10</v>
      </c>
      <c r="F1178" s="19" t="s">
        <v>1342</v>
      </c>
      <c r="G1178" s="19" t="s">
        <v>145</v>
      </c>
      <c r="H1178" s="19" t="s">
        <v>265</v>
      </c>
      <c r="I1178" s="19" t="s">
        <v>46</v>
      </c>
      <c r="J1178" s="67" t="s">
        <v>1343</v>
      </c>
      <c r="K1178" s="19" t="s">
        <v>1344</v>
      </c>
      <c r="L1178" s="19" t="s">
        <v>216</v>
      </c>
      <c r="M1178" s="19">
        <v>1</v>
      </c>
      <c r="N1178" s="103" t="s">
        <v>1345</v>
      </c>
      <c r="O1178" s="19" t="s">
        <v>1346</v>
      </c>
      <c r="P1178" s="54" t="s">
        <v>162</v>
      </c>
      <c r="Q1178" s="20">
        <v>0</v>
      </c>
      <c r="R1178" s="20">
        <v>0</v>
      </c>
      <c r="S1178" s="20">
        <v>0</v>
      </c>
      <c r="T1178" s="19" t="s">
        <v>145</v>
      </c>
      <c r="U1178" s="19"/>
      <c r="V1178" s="19"/>
      <c r="W1178" s="22" t="s">
        <v>1328</v>
      </c>
      <c r="X1178" s="23"/>
    </row>
    <row r="1179" spans="1:24" ht="71.25" hidden="1">
      <c r="A1179" s="19" t="s">
        <v>386</v>
      </c>
      <c r="B1179" s="19" t="s">
        <v>1286</v>
      </c>
      <c r="C1179" s="19" t="s">
        <v>1460</v>
      </c>
      <c r="D1179" s="19" t="s">
        <v>1312</v>
      </c>
      <c r="E1179" s="19">
        <v>10</v>
      </c>
      <c r="F1179" s="19" t="s">
        <v>1466</v>
      </c>
      <c r="G1179" s="19" t="s">
        <v>145</v>
      </c>
      <c r="H1179" s="19" t="s">
        <v>36</v>
      </c>
      <c r="I1179" s="19" t="s">
        <v>46</v>
      </c>
      <c r="J1179" s="67" t="s">
        <v>1455</v>
      </c>
      <c r="K1179" s="19" t="s">
        <v>1467</v>
      </c>
      <c r="L1179" s="19" t="s">
        <v>632</v>
      </c>
      <c r="M1179" s="19">
        <v>1</v>
      </c>
      <c r="N1179" s="103" t="s">
        <v>1468</v>
      </c>
      <c r="O1179" s="19" t="s">
        <v>1451</v>
      </c>
      <c r="P1179" s="54" t="s">
        <v>162</v>
      </c>
      <c r="Q1179" s="20">
        <v>0</v>
      </c>
      <c r="R1179" s="20">
        <v>0</v>
      </c>
      <c r="S1179" s="20">
        <v>0</v>
      </c>
      <c r="T1179" s="19" t="s">
        <v>145</v>
      </c>
      <c r="V1179" s="33" t="s">
        <v>48</v>
      </c>
      <c r="W1179" s="15" t="s">
        <v>274</v>
      </c>
      <c r="X1179" s="23"/>
    </row>
    <row r="1180" spans="1:24" ht="128.25" hidden="1">
      <c r="A1180" s="19" t="s">
        <v>386</v>
      </c>
      <c r="B1180" s="19" t="s">
        <v>1192</v>
      </c>
      <c r="C1180" s="19" t="s">
        <v>1192</v>
      </c>
      <c r="D1180" s="19" t="s">
        <v>1216</v>
      </c>
      <c r="E1180" s="19">
        <v>15</v>
      </c>
      <c r="F1180" s="19" t="s">
        <v>1241</v>
      </c>
      <c r="G1180" s="19" t="s">
        <v>145</v>
      </c>
      <c r="H1180" s="19" t="s">
        <v>36</v>
      </c>
      <c r="I1180" s="19" t="s">
        <v>46</v>
      </c>
      <c r="J1180" s="52">
        <v>120</v>
      </c>
      <c r="K1180" s="8" t="s">
        <v>1242</v>
      </c>
      <c r="L1180" s="8" t="s">
        <v>632</v>
      </c>
      <c r="M1180" s="19">
        <v>1</v>
      </c>
      <c r="N1180" s="37">
        <v>445195</v>
      </c>
      <c r="O1180" s="37" t="s">
        <v>1243</v>
      </c>
      <c r="P1180" s="19" t="s">
        <v>107</v>
      </c>
      <c r="Q1180" s="20">
        <v>0</v>
      </c>
      <c r="R1180" s="20">
        <v>0</v>
      </c>
      <c r="S1180" s="20">
        <v>0</v>
      </c>
      <c r="T1180" s="37" t="s">
        <v>145</v>
      </c>
      <c r="U1180" s="15"/>
      <c r="V1180" s="15" t="s">
        <v>48</v>
      </c>
      <c r="W1180" s="15" t="s">
        <v>69</v>
      </c>
      <c r="X1180" s="23"/>
    </row>
    <row r="1181" spans="1:24" ht="128.25" hidden="1">
      <c r="A1181" s="19" t="s">
        <v>386</v>
      </c>
      <c r="B1181" s="19" t="s">
        <v>1192</v>
      </c>
      <c r="C1181" s="19" t="s">
        <v>1193</v>
      </c>
      <c r="D1181" s="19" t="s">
        <v>1216</v>
      </c>
      <c r="E1181" s="19">
        <v>15</v>
      </c>
      <c r="F1181" s="19" t="s">
        <v>1217</v>
      </c>
      <c r="G1181" s="19" t="s">
        <v>35</v>
      </c>
      <c r="H1181" s="19" t="s">
        <v>36</v>
      </c>
      <c r="I1181" s="19" t="s">
        <v>46</v>
      </c>
      <c r="J1181" s="52">
        <v>20</v>
      </c>
      <c r="K1181" s="8">
        <v>2020</v>
      </c>
      <c r="L1181" s="8"/>
      <c r="M1181" s="19">
        <v>1</v>
      </c>
      <c r="N1181" s="37">
        <v>1492166</v>
      </c>
      <c r="O1181" s="37" t="s">
        <v>1211</v>
      </c>
      <c r="P1181" s="54" t="s">
        <v>162</v>
      </c>
      <c r="Q1181" s="20">
        <v>0</v>
      </c>
      <c r="R1181" s="20">
        <v>0</v>
      </c>
      <c r="S1181" s="20">
        <v>0</v>
      </c>
      <c r="T1181" s="19" t="s">
        <v>41</v>
      </c>
      <c r="U1181" s="15"/>
      <c r="V1181" s="15" t="s">
        <v>48</v>
      </c>
      <c r="W1181" s="15" t="s">
        <v>69</v>
      </c>
      <c r="X1181" s="36" t="s">
        <v>50</v>
      </c>
    </row>
    <row r="1182" spans="1:24" ht="128.25" hidden="1">
      <c r="A1182" s="19" t="s">
        <v>386</v>
      </c>
      <c r="B1182" s="19" t="s">
        <v>1192</v>
      </c>
      <c r="C1182" s="19" t="s">
        <v>1244</v>
      </c>
      <c r="D1182" s="19" t="s">
        <v>1216</v>
      </c>
      <c r="E1182" s="19">
        <v>15</v>
      </c>
      <c r="F1182" s="19" t="s">
        <v>1220</v>
      </c>
      <c r="G1182" s="19" t="s">
        <v>45</v>
      </c>
      <c r="H1182" s="19" t="s">
        <v>36</v>
      </c>
      <c r="I1182" s="19" t="s">
        <v>37</v>
      </c>
      <c r="J1182" s="52">
        <v>30</v>
      </c>
      <c r="K1182" s="8">
        <v>2020</v>
      </c>
      <c r="L1182" s="8"/>
      <c r="M1182" s="19">
        <v>1</v>
      </c>
      <c r="N1182" s="37" t="s">
        <v>1230</v>
      </c>
      <c r="O1182" s="37" t="s">
        <v>1230</v>
      </c>
      <c r="P1182" s="8" t="s">
        <v>162</v>
      </c>
      <c r="Q1182" s="20">
        <v>0</v>
      </c>
      <c r="R1182" s="20">
        <v>0</v>
      </c>
      <c r="S1182" s="20">
        <v>0</v>
      </c>
      <c r="T1182" s="19" t="s">
        <v>171</v>
      </c>
      <c r="U1182" s="15"/>
      <c r="V1182" s="15" t="s">
        <v>172</v>
      </c>
      <c r="W1182" s="15" t="s">
        <v>173</v>
      </c>
      <c r="X1182" s="36" t="s">
        <v>50</v>
      </c>
    </row>
    <row r="1183" spans="1:24" ht="128.25" hidden="1">
      <c r="A1183" s="19" t="s">
        <v>386</v>
      </c>
      <c r="B1183" s="19" t="s">
        <v>1192</v>
      </c>
      <c r="C1183" s="19" t="s">
        <v>1221</v>
      </c>
      <c r="D1183" s="19" t="s">
        <v>1216</v>
      </c>
      <c r="E1183" s="19">
        <v>15</v>
      </c>
      <c r="F1183" s="19" t="s">
        <v>1218</v>
      </c>
      <c r="G1183" s="19" t="s">
        <v>145</v>
      </c>
      <c r="H1183" s="19" t="s">
        <v>36</v>
      </c>
      <c r="I1183" s="19" t="s">
        <v>46</v>
      </c>
      <c r="J1183" s="52">
        <v>140</v>
      </c>
      <c r="K1183" s="8" t="s">
        <v>1234</v>
      </c>
      <c r="L1183" s="8" t="s">
        <v>356</v>
      </c>
      <c r="M1183" s="19">
        <v>1</v>
      </c>
      <c r="N1183" s="37">
        <v>1491172</v>
      </c>
      <c r="O1183" s="37" t="s">
        <v>1235</v>
      </c>
      <c r="P1183" s="54" t="s">
        <v>162</v>
      </c>
      <c r="Q1183" s="20">
        <v>0</v>
      </c>
      <c r="R1183" s="20">
        <v>0</v>
      </c>
      <c r="S1183" s="20">
        <v>0</v>
      </c>
      <c r="T1183" s="37" t="s">
        <v>145</v>
      </c>
      <c r="U1183" s="22" t="s">
        <v>2471</v>
      </c>
      <c r="V1183" s="39" t="s">
        <v>176</v>
      </c>
      <c r="W1183" s="22" t="s">
        <v>254</v>
      </c>
      <c r="X1183" s="36"/>
    </row>
    <row r="1184" spans="1:24" ht="85.5" hidden="1">
      <c r="A1184" s="19" t="s">
        <v>386</v>
      </c>
      <c r="B1184" s="19" t="s">
        <v>386</v>
      </c>
      <c r="C1184" s="19" t="s">
        <v>386</v>
      </c>
      <c r="D1184" s="19" t="s">
        <v>362</v>
      </c>
      <c r="E1184" s="19">
        <v>10</v>
      </c>
      <c r="F1184" s="19" t="s">
        <v>405</v>
      </c>
      <c r="G1184" s="19" t="s">
        <v>35</v>
      </c>
      <c r="H1184" s="19" t="s">
        <v>36</v>
      </c>
      <c r="I1184" s="19" t="s">
        <v>46</v>
      </c>
      <c r="J1184" s="69">
        <v>120</v>
      </c>
      <c r="K1184" s="24" t="s">
        <v>406</v>
      </c>
      <c r="L1184" s="24"/>
      <c r="M1184" s="19">
        <v>1</v>
      </c>
      <c r="N1184" s="169">
        <v>1449388</v>
      </c>
      <c r="O1184" s="19" t="s">
        <v>404</v>
      </c>
      <c r="P1184" s="19" t="s">
        <v>397</v>
      </c>
      <c r="Q1184" s="20">
        <v>0</v>
      </c>
      <c r="R1184" s="20">
        <v>0</v>
      </c>
      <c r="S1184" s="20">
        <v>0</v>
      </c>
      <c r="T1184" s="19" t="s">
        <v>41</v>
      </c>
      <c r="U1184" s="19"/>
      <c r="V1184" s="22" t="s">
        <v>218</v>
      </c>
      <c r="W1184" s="22" t="s">
        <v>398</v>
      </c>
      <c r="X1184" s="23"/>
    </row>
    <row r="1185" spans="1:24" ht="128.25" hidden="1">
      <c r="A1185" s="19" t="s">
        <v>386</v>
      </c>
      <c r="B1185" s="19" t="s">
        <v>1192</v>
      </c>
      <c r="C1185" s="19" t="s">
        <v>1193</v>
      </c>
      <c r="D1185" s="19" t="s">
        <v>1216</v>
      </c>
      <c r="E1185" s="19">
        <v>15</v>
      </c>
      <c r="F1185" s="19" t="s">
        <v>1218</v>
      </c>
      <c r="G1185" s="19" t="s">
        <v>35</v>
      </c>
      <c r="H1185" s="19" t="s">
        <v>36</v>
      </c>
      <c r="I1185" s="19" t="s">
        <v>46</v>
      </c>
      <c r="J1185" s="52">
        <v>50</v>
      </c>
      <c r="K1185" s="8">
        <v>2020</v>
      </c>
      <c r="L1185" s="8"/>
      <c r="M1185" s="19">
        <v>1</v>
      </c>
      <c r="N1185" s="37">
        <v>2438501</v>
      </c>
      <c r="O1185" s="37" t="s">
        <v>1200</v>
      </c>
      <c r="P1185" s="54" t="s">
        <v>162</v>
      </c>
      <c r="Q1185" s="20">
        <v>0</v>
      </c>
      <c r="R1185" s="20">
        <v>0</v>
      </c>
      <c r="S1185" s="20">
        <v>0</v>
      </c>
      <c r="T1185" s="19" t="s">
        <v>41</v>
      </c>
      <c r="U1185" s="19" t="s">
        <v>2381</v>
      </c>
      <c r="V1185" s="39" t="s">
        <v>176</v>
      </c>
      <c r="W1185" s="22" t="s">
        <v>254</v>
      </c>
      <c r="X1185" s="36" t="s">
        <v>50</v>
      </c>
    </row>
    <row r="1186" spans="1:24" ht="128.25" hidden="1">
      <c r="A1186" s="19" t="s">
        <v>386</v>
      </c>
      <c r="B1186" s="19" t="s">
        <v>1192</v>
      </c>
      <c r="C1186" s="19" t="s">
        <v>1221</v>
      </c>
      <c r="D1186" s="19" t="s">
        <v>1202</v>
      </c>
      <c r="E1186" s="19">
        <v>20</v>
      </c>
      <c r="F1186" s="19" t="s">
        <v>1236</v>
      </c>
      <c r="G1186" s="19" t="s">
        <v>35</v>
      </c>
      <c r="H1186" s="19" t="s">
        <v>310</v>
      </c>
      <c r="I1186" s="19" t="s">
        <v>37</v>
      </c>
      <c r="J1186" s="52">
        <v>32</v>
      </c>
      <c r="K1186" s="8" t="s">
        <v>1237</v>
      </c>
      <c r="L1186" s="8"/>
      <c r="M1186" s="19">
        <v>1</v>
      </c>
      <c r="N1186" s="37" t="s">
        <v>1230</v>
      </c>
      <c r="O1186" s="168" t="s">
        <v>1231</v>
      </c>
      <c r="P1186" s="54" t="s">
        <v>162</v>
      </c>
      <c r="Q1186" s="60">
        <v>3000</v>
      </c>
      <c r="R1186" s="20">
        <v>17400</v>
      </c>
      <c r="S1186" s="20">
        <v>20400</v>
      </c>
      <c r="T1186" s="37" t="s">
        <v>41</v>
      </c>
      <c r="U1186" s="19"/>
      <c r="V1186" s="21" t="s">
        <v>184</v>
      </c>
      <c r="W1186" s="15" t="s">
        <v>1226</v>
      </c>
      <c r="X1186" s="23"/>
    </row>
    <row r="1187" spans="1:24" ht="71.25" hidden="1">
      <c r="A1187" s="19" t="s">
        <v>386</v>
      </c>
      <c r="B1187" s="19" t="s">
        <v>1286</v>
      </c>
      <c r="C1187" s="19" t="s">
        <v>1352</v>
      </c>
      <c r="D1187" s="19" t="s">
        <v>1312</v>
      </c>
      <c r="E1187" s="19">
        <v>10</v>
      </c>
      <c r="F1187" s="19" t="s">
        <v>1361</v>
      </c>
      <c r="G1187" s="19" t="s">
        <v>145</v>
      </c>
      <c r="H1187" s="19" t="s">
        <v>36</v>
      </c>
      <c r="I1187" s="19" t="s">
        <v>46</v>
      </c>
      <c r="J1187" s="67">
        <v>125</v>
      </c>
      <c r="K1187" s="115">
        <v>44013</v>
      </c>
      <c r="L1187" s="19" t="s">
        <v>152</v>
      </c>
      <c r="M1187" s="19">
        <v>1</v>
      </c>
      <c r="N1187" s="103" t="s">
        <v>1362</v>
      </c>
      <c r="O1187" s="19" t="s">
        <v>1363</v>
      </c>
      <c r="P1187" s="19" t="s">
        <v>40</v>
      </c>
      <c r="Q1187" s="20">
        <v>0</v>
      </c>
      <c r="R1187" s="20">
        <v>0</v>
      </c>
      <c r="S1187" s="20">
        <v>0</v>
      </c>
      <c r="T1187" s="19" t="s">
        <v>145</v>
      </c>
      <c r="U1187" s="19" t="s">
        <v>2381</v>
      </c>
      <c r="V1187" s="39" t="s">
        <v>176</v>
      </c>
      <c r="W1187" s="22" t="s">
        <v>254</v>
      </c>
      <c r="X1187" s="36" t="s">
        <v>50</v>
      </c>
    </row>
    <row r="1188" spans="1:24" ht="85.5" hidden="1">
      <c r="A1188" s="19" t="s">
        <v>386</v>
      </c>
      <c r="B1188" s="19" t="s">
        <v>386</v>
      </c>
      <c r="C1188" s="19" t="s">
        <v>386</v>
      </c>
      <c r="D1188" s="19" t="s">
        <v>362</v>
      </c>
      <c r="E1188" s="19">
        <v>10</v>
      </c>
      <c r="F1188" s="19" t="s">
        <v>407</v>
      </c>
      <c r="G1188" s="19" t="s">
        <v>35</v>
      </c>
      <c r="H1188" s="19" t="s">
        <v>36</v>
      </c>
      <c r="I1188" s="19" t="s">
        <v>46</v>
      </c>
      <c r="J1188" s="69">
        <v>120</v>
      </c>
      <c r="K1188" s="24" t="s">
        <v>408</v>
      </c>
      <c r="L1188" s="24"/>
      <c r="M1188" s="19">
        <v>1</v>
      </c>
      <c r="N1188" s="169">
        <v>1449388</v>
      </c>
      <c r="O1188" s="19" t="s">
        <v>404</v>
      </c>
      <c r="P1188" s="19" t="s">
        <v>397</v>
      </c>
      <c r="Q1188" s="20">
        <v>0</v>
      </c>
      <c r="R1188" s="20">
        <v>0</v>
      </c>
      <c r="S1188" s="20">
        <v>0</v>
      </c>
      <c r="T1188" s="19" t="s">
        <v>41</v>
      </c>
      <c r="U1188" s="19"/>
      <c r="V1188" s="21" t="s">
        <v>148</v>
      </c>
      <c r="W1188" s="22" t="s">
        <v>149</v>
      </c>
      <c r="X1188" s="23"/>
    </row>
    <row r="1189" spans="1:24" ht="71.25" hidden="1">
      <c r="A1189" s="19" t="s">
        <v>386</v>
      </c>
      <c r="B1189" s="19" t="s">
        <v>1286</v>
      </c>
      <c r="C1189" s="19" t="s">
        <v>1406</v>
      </c>
      <c r="D1189" s="19" t="s">
        <v>1312</v>
      </c>
      <c r="E1189" s="19">
        <v>10</v>
      </c>
      <c r="F1189" s="19" t="s">
        <v>407</v>
      </c>
      <c r="G1189" s="19" t="s">
        <v>145</v>
      </c>
      <c r="H1189" s="19" t="s">
        <v>36</v>
      </c>
      <c r="I1189" s="19" t="s">
        <v>46</v>
      </c>
      <c r="J1189" s="67" t="s">
        <v>1407</v>
      </c>
      <c r="K1189" s="19" t="s">
        <v>992</v>
      </c>
      <c r="L1189" s="19" t="s">
        <v>408</v>
      </c>
      <c r="M1189" s="19">
        <v>1</v>
      </c>
      <c r="N1189" s="19">
        <v>2198716</v>
      </c>
      <c r="O1189" s="19" t="s">
        <v>1408</v>
      </c>
      <c r="P1189" s="19" t="s">
        <v>1409</v>
      </c>
      <c r="Q1189" s="20">
        <v>0</v>
      </c>
      <c r="R1189" s="20">
        <v>0</v>
      </c>
      <c r="S1189" s="20">
        <v>0</v>
      </c>
      <c r="T1189" s="19" t="s">
        <v>145</v>
      </c>
      <c r="U1189" s="19"/>
      <c r="V1189" s="21" t="s">
        <v>148</v>
      </c>
      <c r="W1189" s="22" t="s">
        <v>149</v>
      </c>
      <c r="X1189" s="23"/>
    </row>
    <row r="1190" spans="1:24" ht="85.5" hidden="1">
      <c r="A1190" s="19" t="s">
        <v>386</v>
      </c>
      <c r="B1190" s="19" t="s">
        <v>386</v>
      </c>
      <c r="C1190" s="19" t="s">
        <v>386</v>
      </c>
      <c r="D1190" s="19" t="s">
        <v>362</v>
      </c>
      <c r="E1190" s="19">
        <v>10</v>
      </c>
      <c r="F1190" s="19" t="s">
        <v>409</v>
      </c>
      <c r="G1190" s="19" t="s">
        <v>35</v>
      </c>
      <c r="H1190" s="19" t="s">
        <v>36</v>
      </c>
      <c r="I1190" s="19" t="s">
        <v>37</v>
      </c>
      <c r="J1190" s="69">
        <v>35</v>
      </c>
      <c r="K1190" s="24" t="s">
        <v>403</v>
      </c>
      <c r="L1190" s="24"/>
      <c r="M1190" s="19">
        <v>1</v>
      </c>
      <c r="N1190" s="169">
        <v>1449388</v>
      </c>
      <c r="O1190" s="19" t="s">
        <v>404</v>
      </c>
      <c r="P1190" s="19" t="s">
        <v>397</v>
      </c>
      <c r="Q1190" s="20">
        <v>6500</v>
      </c>
      <c r="R1190" s="20">
        <v>10400</v>
      </c>
      <c r="S1190" s="20">
        <v>16900</v>
      </c>
      <c r="T1190" s="19" t="s">
        <v>41</v>
      </c>
      <c r="U1190" s="19"/>
      <c r="V1190" s="22" t="s">
        <v>218</v>
      </c>
      <c r="W1190" s="22" t="s">
        <v>377</v>
      </c>
      <c r="X1190" s="23"/>
    </row>
    <row r="1191" spans="1:24" ht="128.25" hidden="1">
      <c r="A1191" s="19" t="s">
        <v>386</v>
      </c>
      <c r="B1191" s="19" t="s">
        <v>1286</v>
      </c>
      <c r="C1191" s="19" t="s">
        <v>1503</v>
      </c>
      <c r="D1191" s="19" t="s">
        <v>1508</v>
      </c>
      <c r="E1191" s="19">
        <v>12</v>
      </c>
      <c r="F1191" s="19" t="s">
        <v>1509</v>
      </c>
      <c r="G1191" s="19" t="s">
        <v>145</v>
      </c>
      <c r="H1191" s="19" t="s">
        <v>36</v>
      </c>
      <c r="I1191" s="19" t="s">
        <v>46</v>
      </c>
      <c r="J1191" s="67" t="s">
        <v>1510</v>
      </c>
      <c r="K1191" s="19" t="s">
        <v>1511</v>
      </c>
      <c r="L1191" s="19" t="s">
        <v>759</v>
      </c>
      <c r="M1191" s="19">
        <v>1</v>
      </c>
      <c r="N1191" s="103" t="s">
        <v>1512</v>
      </c>
      <c r="O1191" s="19" t="s">
        <v>1513</v>
      </c>
      <c r="P1191" s="19" t="s">
        <v>268</v>
      </c>
      <c r="Q1191" s="20">
        <v>0</v>
      </c>
      <c r="R1191" s="20">
        <v>0</v>
      </c>
      <c r="S1191" s="20">
        <v>0</v>
      </c>
      <c r="T1191" s="19" t="s">
        <v>145</v>
      </c>
      <c r="U1191" s="19"/>
      <c r="V1191" s="127" t="s">
        <v>42</v>
      </c>
      <c r="W1191" s="22" t="s">
        <v>1029</v>
      </c>
      <c r="X1191" s="23"/>
    </row>
    <row r="1192" spans="1:24" ht="128.25" hidden="1">
      <c r="A1192" s="19" t="s">
        <v>386</v>
      </c>
      <c r="B1192" s="19" t="s">
        <v>1192</v>
      </c>
      <c r="C1192" s="19" t="s">
        <v>1244</v>
      </c>
      <c r="D1192" s="19" t="s">
        <v>1216</v>
      </c>
      <c r="E1192" s="19">
        <v>15</v>
      </c>
      <c r="F1192" s="19" t="s">
        <v>1220</v>
      </c>
      <c r="G1192" s="19" t="s">
        <v>45</v>
      </c>
      <c r="H1192" s="19" t="s">
        <v>36</v>
      </c>
      <c r="I1192" s="19" t="s">
        <v>37</v>
      </c>
      <c r="J1192" s="52">
        <v>30</v>
      </c>
      <c r="K1192" s="8">
        <v>2020</v>
      </c>
      <c r="L1192" s="8"/>
      <c r="M1192" s="19">
        <v>1</v>
      </c>
      <c r="N1192" s="37" t="s">
        <v>1230</v>
      </c>
      <c r="O1192" s="37" t="s">
        <v>1230</v>
      </c>
      <c r="P1192" s="8" t="s">
        <v>162</v>
      </c>
      <c r="Q1192" s="20">
        <v>0</v>
      </c>
      <c r="R1192" s="20">
        <v>0</v>
      </c>
      <c r="S1192" s="20">
        <v>0</v>
      </c>
      <c r="T1192" s="19" t="s">
        <v>171</v>
      </c>
      <c r="U1192" s="15"/>
      <c r="V1192" s="15" t="s">
        <v>172</v>
      </c>
      <c r="W1192" s="15" t="s">
        <v>173</v>
      </c>
      <c r="X1192" s="36" t="s">
        <v>50</v>
      </c>
    </row>
    <row r="1193" spans="1:24" ht="128.25" hidden="1">
      <c r="A1193" s="19" t="s">
        <v>386</v>
      </c>
      <c r="B1193" s="19" t="s">
        <v>1192</v>
      </c>
      <c r="C1193" s="19" t="s">
        <v>1244</v>
      </c>
      <c r="D1193" s="19" t="s">
        <v>1216</v>
      </c>
      <c r="E1193" s="19">
        <v>15</v>
      </c>
      <c r="F1193" s="19" t="s">
        <v>1220</v>
      </c>
      <c r="G1193" s="19" t="s">
        <v>45</v>
      </c>
      <c r="H1193" s="19" t="s">
        <v>36</v>
      </c>
      <c r="I1193" s="19" t="s">
        <v>37</v>
      </c>
      <c r="J1193" s="52">
        <v>30</v>
      </c>
      <c r="K1193" s="8">
        <v>2020</v>
      </c>
      <c r="L1193" s="8"/>
      <c r="M1193" s="19">
        <v>1</v>
      </c>
      <c r="N1193" s="37" t="s">
        <v>1230</v>
      </c>
      <c r="O1193" s="37" t="s">
        <v>1230</v>
      </c>
      <c r="P1193" s="8" t="s">
        <v>162</v>
      </c>
      <c r="Q1193" s="20">
        <v>0</v>
      </c>
      <c r="R1193" s="20">
        <v>0</v>
      </c>
      <c r="S1193" s="20">
        <v>0</v>
      </c>
      <c r="T1193" s="19" t="s">
        <v>171</v>
      </c>
      <c r="U1193" s="15"/>
      <c r="V1193" s="15" t="s">
        <v>172</v>
      </c>
      <c r="W1193" s="15" t="s">
        <v>173</v>
      </c>
      <c r="X1193" s="36" t="s">
        <v>50</v>
      </c>
    </row>
    <row r="1194" spans="1:24" ht="114" hidden="1">
      <c r="A1194" s="19" t="s">
        <v>386</v>
      </c>
      <c r="B1194" s="19" t="s">
        <v>1192</v>
      </c>
      <c r="C1194" s="19" t="s">
        <v>1244</v>
      </c>
      <c r="D1194" s="19" t="s">
        <v>1194</v>
      </c>
      <c r="E1194" s="19">
        <v>15</v>
      </c>
      <c r="F1194" s="19" t="s">
        <v>44</v>
      </c>
      <c r="G1194" s="19" t="s">
        <v>45</v>
      </c>
      <c r="H1194" s="19" t="s">
        <v>36</v>
      </c>
      <c r="I1194" s="19" t="s">
        <v>37</v>
      </c>
      <c r="J1194" s="52">
        <v>30</v>
      </c>
      <c r="K1194" s="8">
        <v>2020</v>
      </c>
      <c r="L1194" s="8"/>
      <c r="M1194" s="19">
        <v>5</v>
      </c>
      <c r="N1194" s="37" t="s">
        <v>1230</v>
      </c>
      <c r="O1194" s="37" t="s">
        <v>1230</v>
      </c>
      <c r="P1194" s="8" t="s">
        <v>247</v>
      </c>
      <c r="Q1194" s="20">
        <v>0</v>
      </c>
      <c r="R1194" s="20">
        <v>0</v>
      </c>
      <c r="S1194" s="20">
        <v>0</v>
      </c>
      <c r="T1194" s="19" t="s">
        <v>41</v>
      </c>
      <c r="U1194" s="15" t="s">
        <v>2267</v>
      </c>
      <c r="V1194" s="21" t="s">
        <v>48</v>
      </c>
      <c r="W1194" s="15" t="s">
        <v>49</v>
      </c>
      <c r="X1194" s="36" t="s">
        <v>50</v>
      </c>
    </row>
    <row r="1195" spans="1:24" ht="128.25" hidden="1">
      <c r="A1195" s="19" t="s">
        <v>386</v>
      </c>
      <c r="B1195" s="19" t="s">
        <v>1192</v>
      </c>
      <c r="C1195" s="19" t="s">
        <v>1244</v>
      </c>
      <c r="D1195" s="19" t="s">
        <v>1202</v>
      </c>
      <c r="E1195" s="19">
        <v>20</v>
      </c>
      <c r="F1195" s="19" t="s">
        <v>1245</v>
      </c>
      <c r="G1195" s="19" t="s">
        <v>35</v>
      </c>
      <c r="H1195" s="19" t="s">
        <v>310</v>
      </c>
      <c r="I1195" s="19" t="s">
        <v>37</v>
      </c>
      <c r="J1195" s="52">
        <v>24</v>
      </c>
      <c r="K1195" s="8" t="s">
        <v>1246</v>
      </c>
      <c r="L1195" s="8"/>
      <c r="M1195" s="19">
        <v>1</v>
      </c>
      <c r="N1195" s="37" t="s">
        <v>1230</v>
      </c>
      <c r="O1195" s="37" t="s">
        <v>1230</v>
      </c>
      <c r="P1195" s="54" t="s">
        <v>162</v>
      </c>
      <c r="Q1195" s="60">
        <v>3000</v>
      </c>
      <c r="R1195" s="20">
        <v>16000</v>
      </c>
      <c r="S1195" s="20">
        <v>19000</v>
      </c>
      <c r="T1195" s="37" t="s">
        <v>41</v>
      </c>
      <c r="U1195" s="19"/>
      <c r="V1195" s="34" t="s">
        <v>1036</v>
      </c>
      <c r="W1195" s="22" t="s">
        <v>1247</v>
      </c>
      <c r="X1195" s="23"/>
    </row>
    <row r="1196" spans="1:24" ht="128.25" hidden="1">
      <c r="A1196" s="8" t="s">
        <v>386</v>
      </c>
      <c r="B1196" s="8" t="s">
        <v>1192</v>
      </c>
      <c r="C1196" s="8" t="s">
        <v>1244</v>
      </c>
      <c r="D1196" s="8" t="s">
        <v>1202</v>
      </c>
      <c r="E1196" s="8">
        <v>20</v>
      </c>
      <c r="F1196" s="12" t="s">
        <v>394</v>
      </c>
      <c r="G1196" s="8" t="s">
        <v>35</v>
      </c>
      <c r="H1196" s="8" t="s">
        <v>310</v>
      </c>
      <c r="I1196" s="8" t="s">
        <v>37</v>
      </c>
      <c r="J1196" s="52">
        <v>48</v>
      </c>
      <c r="K1196" s="8" t="s">
        <v>1206</v>
      </c>
      <c r="L1196" s="8"/>
      <c r="M1196" s="8">
        <v>1</v>
      </c>
      <c r="N1196" s="12">
        <v>1568221</v>
      </c>
      <c r="O1196" s="12" t="s">
        <v>1248</v>
      </c>
      <c r="P1196" s="51" t="s">
        <v>162</v>
      </c>
      <c r="Q1196" s="14">
        <v>3580</v>
      </c>
      <c r="R1196" s="14">
        <v>20200</v>
      </c>
      <c r="S1196" s="14">
        <v>23780</v>
      </c>
      <c r="T1196" s="12" t="s">
        <v>41</v>
      </c>
      <c r="U1196" s="130"/>
      <c r="V1196" s="22" t="s">
        <v>218</v>
      </c>
      <c r="W1196" s="22" t="s">
        <v>398</v>
      </c>
      <c r="X1196" s="23"/>
    </row>
    <row r="1197" spans="1:24" ht="85.5" hidden="1">
      <c r="A1197" s="57" t="s">
        <v>386</v>
      </c>
      <c r="B1197" s="57" t="s">
        <v>1192</v>
      </c>
      <c r="C1197" s="57" t="s">
        <v>1244</v>
      </c>
      <c r="D1197" s="57" t="s">
        <v>1209</v>
      </c>
      <c r="E1197" s="57">
        <v>20</v>
      </c>
      <c r="F1197" s="57" t="s">
        <v>1249</v>
      </c>
      <c r="G1197" s="57" t="s">
        <v>35</v>
      </c>
      <c r="H1197" s="57" t="s">
        <v>310</v>
      </c>
      <c r="I1197" s="19" t="s">
        <v>37</v>
      </c>
      <c r="J1197" s="52">
        <v>32</v>
      </c>
      <c r="K1197" s="8" t="s">
        <v>1250</v>
      </c>
      <c r="L1197" s="170"/>
      <c r="M1197" s="57">
        <v>1</v>
      </c>
      <c r="N1197" s="56" t="s">
        <v>1230</v>
      </c>
      <c r="O1197" s="56" t="s">
        <v>1230</v>
      </c>
      <c r="P1197" s="55" t="s">
        <v>162</v>
      </c>
      <c r="Q1197" s="146">
        <v>3000</v>
      </c>
      <c r="R1197" s="20">
        <v>2500</v>
      </c>
      <c r="S1197" s="59">
        <v>5500</v>
      </c>
      <c r="T1197" s="56" t="s">
        <v>41</v>
      </c>
      <c r="U1197" s="57"/>
      <c r="V1197" s="21" t="s">
        <v>184</v>
      </c>
      <c r="W1197" s="22" t="s">
        <v>1251</v>
      </c>
      <c r="X1197" s="23"/>
    </row>
    <row r="1198" spans="1:24" ht="128.25" hidden="1">
      <c r="A1198" s="8" t="s">
        <v>386</v>
      </c>
      <c r="B1198" s="8" t="s">
        <v>1192</v>
      </c>
      <c r="C1198" s="8" t="s">
        <v>1244</v>
      </c>
      <c r="D1198" s="8" t="s">
        <v>1216</v>
      </c>
      <c r="E1198" s="8">
        <v>15</v>
      </c>
      <c r="F1198" s="8" t="s">
        <v>1252</v>
      </c>
      <c r="G1198" s="8" t="s">
        <v>145</v>
      </c>
      <c r="H1198" s="8" t="s">
        <v>36</v>
      </c>
      <c r="I1198" s="8" t="s">
        <v>46</v>
      </c>
      <c r="J1198" s="8">
        <v>90</v>
      </c>
      <c r="K1198" s="8" t="s">
        <v>1253</v>
      </c>
      <c r="L1198" s="8" t="s">
        <v>566</v>
      </c>
      <c r="M1198" s="12">
        <v>1</v>
      </c>
      <c r="N1198" s="12">
        <v>1568170</v>
      </c>
      <c r="O1198" s="12" t="s">
        <v>1254</v>
      </c>
      <c r="P1198" s="12" t="s">
        <v>1255</v>
      </c>
      <c r="Q1198" s="14">
        <v>0</v>
      </c>
      <c r="R1198" s="14">
        <v>0</v>
      </c>
      <c r="S1198" s="14">
        <v>0</v>
      </c>
      <c r="T1198" s="12" t="s">
        <v>145</v>
      </c>
      <c r="U1198" s="171"/>
      <c r="V1198" s="15" t="s">
        <v>48</v>
      </c>
      <c r="W1198" s="15" t="s">
        <v>69</v>
      </c>
      <c r="X1198" s="23"/>
    </row>
    <row r="1199" spans="1:24" ht="85.5" hidden="1">
      <c r="A1199" s="19" t="s">
        <v>386</v>
      </c>
      <c r="B1199" s="19" t="s">
        <v>1192</v>
      </c>
      <c r="C1199" s="19" t="s">
        <v>1193</v>
      </c>
      <c r="D1199" s="19" t="s">
        <v>1209</v>
      </c>
      <c r="E1199" s="19">
        <v>20</v>
      </c>
      <c r="F1199" s="19" t="s">
        <v>1219</v>
      </c>
      <c r="G1199" s="19" t="s">
        <v>35</v>
      </c>
      <c r="H1199" s="19" t="s">
        <v>36</v>
      </c>
      <c r="I1199" s="19" t="s">
        <v>46</v>
      </c>
      <c r="J1199" s="52">
        <v>40</v>
      </c>
      <c r="K1199" s="8">
        <v>2020</v>
      </c>
      <c r="L1199" s="8"/>
      <c r="M1199" s="19">
        <v>1</v>
      </c>
      <c r="N1199" s="37">
        <v>1493499</v>
      </c>
      <c r="O1199" s="37" t="s">
        <v>1205</v>
      </c>
      <c r="P1199" s="54" t="s">
        <v>162</v>
      </c>
      <c r="Q1199" s="20">
        <v>0</v>
      </c>
      <c r="R1199" s="20">
        <v>0</v>
      </c>
      <c r="S1199" s="20">
        <v>0</v>
      </c>
      <c r="T1199" s="19" t="s">
        <v>41</v>
      </c>
      <c r="U1199" s="19" t="s">
        <v>2465</v>
      </c>
      <c r="V1199" s="21" t="s">
        <v>184</v>
      </c>
      <c r="W1199" s="22" t="s">
        <v>542</v>
      </c>
      <c r="X1199" s="23"/>
    </row>
    <row r="1200" spans="1:24" ht="42.75" hidden="1">
      <c r="A1200" s="19" t="s">
        <v>386</v>
      </c>
      <c r="B1200" s="19" t="s">
        <v>1286</v>
      </c>
      <c r="C1200" s="19" t="s">
        <v>1460</v>
      </c>
      <c r="D1200" s="19" t="s">
        <v>1288</v>
      </c>
      <c r="E1200" s="19">
        <v>10</v>
      </c>
      <c r="F1200" s="19" t="s">
        <v>1469</v>
      </c>
      <c r="G1200" s="19" t="s">
        <v>145</v>
      </c>
      <c r="H1200" s="19" t="s">
        <v>36</v>
      </c>
      <c r="I1200" s="19" t="s">
        <v>46</v>
      </c>
      <c r="J1200" s="67" t="s">
        <v>1407</v>
      </c>
      <c r="K1200" s="19" t="s">
        <v>1470</v>
      </c>
      <c r="L1200" s="19" t="s">
        <v>152</v>
      </c>
      <c r="M1200" s="19">
        <v>1</v>
      </c>
      <c r="N1200" s="19">
        <v>2090959</v>
      </c>
      <c r="O1200" s="19" t="s">
        <v>1471</v>
      </c>
      <c r="P1200" s="19" t="s">
        <v>268</v>
      </c>
      <c r="Q1200" s="20">
        <v>0</v>
      </c>
      <c r="R1200" s="20">
        <v>0</v>
      </c>
      <c r="S1200" s="20">
        <v>0</v>
      </c>
      <c r="T1200" s="19" t="s">
        <v>145</v>
      </c>
      <c r="U1200" s="19"/>
      <c r="V1200" s="21" t="s">
        <v>184</v>
      </c>
      <c r="W1200" s="22" t="s">
        <v>1083</v>
      </c>
      <c r="X1200" s="23"/>
    </row>
    <row r="1201" spans="1:24" ht="85.5" hidden="1">
      <c r="A1201" s="19" t="s">
        <v>386</v>
      </c>
      <c r="B1201" s="19" t="s">
        <v>386</v>
      </c>
      <c r="C1201" s="19" t="s">
        <v>386</v>
      </c>
      <c r="D1201" s="19" t="s">
        <v>362</v>
      </c>
      <c r="E1201" s="19">
        <v>10</v>
      </c>
      <c r="F1201" s="19" t="s">
        <v>410</v>
      </c>
      <c r="G1201" s="19" t="s">
        <v>35</v>
      </c>
      <c r="H1201" s="19" t="s">
        <v>36</v>
      </c>
      <c r="I1201" s="19" t="s">
        <v>37</v>
      </c>
      <c r="J1201" s="52">
        <v>32</v>
      </c>
      <c r="K1201" s="8">
        <v>2020</v>
      </c>
      <c r="L1201" s="8"/>
      <c r="M1201" s="19">
        <v>1</v>
      </c>
      <c r="N1201" s="19">
        <v>1568431</v>
      </c>
      <c r="O1201" s="37" t="s">
        <v>411</v>
      </c>
      <c r="P1201" s="19" t="s">
        <v>412</v>
      </c>
      <c r="Q1201" s="20">
        <v>0</v>
      </c>
      <c r="R1201" s="20">
        <v>0</v>
      </c>
      <c r="S1201" s="20">
        <v>0</v>
      </c>
      <c r="T1201" s="19" t="s">
        <v>235</v>
      </c>
      <c r="U1201" s="19"/>
      <c r="V1201" s="21" t="s">
        <v>235</v>
      </c>
      <c r="W1201" s="22" t="s">
        <v>236</v>
      </c>
      <c r="X1201" s="23"/>
    </row>
    <row r="1202" spans="1:24" ht="42.75" hidden="1">
      <c r="A1202" s="19" t="s">
        <v>386</v>
      </c>
      <c r="B1202" s="19" t="s">
        <v>1286</v>
      </c>
      <c r="C1202" s="19" t="s">
        <v>1392</v>
      </c>
      <c r="D1202" s="19" t="s">
        <v>1288</v>
      </c>
      <c r="E1202" s="19">
        <v>10</v>
      </c>
      <c r="F1202" s="19" t="s">
        <v>410</v>
      </c>
      <c r="G1202" s="19" t="s">
        <v>145</v>
      </c>
      <c r="H1202" s="19" t="s">
        <v>36</v>
      </c>
      <c r="I1202" s="19" t="s">
        <v>37</v>
      </c>
      <c r="J1202" s="67">
        <v>360</v>
      </c>
      <c r="K1202" s="19" t="s">
        <v>1393</v>
      </c>
      <c r="L1202" s="19" t="s">
        <v>566</v>
      </c>
      <c r="M1202" s="19">
        <v>1</v>
      </c>
      <c r="N1202" s="103" t="s">
        <v>1394</v>
      </c>
      <c r="O1202" s="19" t="s">
        <v>1395</v>
      </c>
      <c r="P1202" s="19" t="s">
        <v>1396</v>
      </c>
      <c r="Q1202" s="20">
        <v>0</v>
      </c>
      <c r="R1202" s="20">
        <v>0</v>
      </c>
      <c r="S1202" s="20">
        <v>0</v>
      </c>
      <c r="T1202" s="19" t="s">
        <v>145</v>
      </c>
      <c r="U1202" s="19"/>
      <c r="V1202" s="21" t="s">
        <v>235</v>
      </c>
      <c r="W1202" s="22" t="s">
        <v>236</v>
      </c>
      <c r="X1202" s="23"/>
    </row>
    <row r="1203" spans="1:24" ht="42.75" hidden="1">
      <c r="A1203" s="19" t="s">
        <v>386</v>
      </c>
      <c r="B1203" s="19" t="s">
        <v>1286</v>
      </c>
      <c r="C1203" s="19" t="s">
        <v>1472</v>
      </c>
      <c r="D1203" s="19" t="s">
        <v>1288</v>
      </c>
      <c r="E1203" s="19">
        <v>10</v>
      </c>
      <c r="F1203" s="54" t="s">
        <v>1473</v>
      </c>
      <c r="G1203" s="19" t="s">
        <v>145</v>
      </c>
      <c r="H1203" s="54" t="s">
        <v>36</v>
      </c>
      <c r="I1203" s="19" t="s">
        <v>37</v>
      </c>
      <c r="J1203" s="67">
        <v>360</v>
      </c>
      <c r="K1203" s="19" t="s">
        <v>1474</v>
      </c>
      <c r="L1203" s="19" t="s">
        <v>566</v>
      </c>
      <c r="M1203" s="54">
        <v>1</v>
      </c>
      <c r="N1203" s="54">
        <v>1568430</v>
      </c>
      <c r="O1203" s="54" t="s">
        <v>1475</v>
      </c>
      <c r="P1203" s="54" t="s">
        <v>162</v>
      </c>
      <c r="Q1203" s="20">
        <v>0</v>
      </c>
      <c r="R1203" s="20">
        <v>0</v>
      </c>
      <c r="S1203" s="20">
        <v>0</v>
      </c>
      <c r="T1203" s="19" t="s">
        <v>145</v>
      </c>
      <c r="U1203" s="19"/>
      <c r="V1203" s="21" t="s">
        <v>235</v>
      </c>
      <c r="W1203" s="22" t="s">
        <v>236</v>
      </c>
      <c r="X1203" s="23"/>
    </row>
    <row r="1204" spans="1:24" ht="128.25" hidden="1">
      <c r="A1204" s="19" t="s">
        <v>386</v>
      </c>
      <c r="B1204" s="19" t="s">
        <v>1192</v>
      </c>
      <c r="C1204" s="19" t="s">
        <v>1193</v>
      </c>
      <c r="D1204" s="19" t="s">
        <v>1216</v>
      </c>
      <c r="E1204" s="19">
        <v>15</v>
      </c>
      <c r="F1204" s="19" t="s">
        <v>366</v>
      </c>
      <c r="G1204" s="19" t="s">
        <v>45</v>
      </c>
      <c r="H1204" s="19" t="s">
        <v>36</v>
      </c>
      <c r="I1204" s="19" t="s">
        <v>37</v>
      </c>
      <c r="J1204" s="52">
        <v>40</v>
      </c>
      <c r="K1204" s="8">
        <v>2020</v>
      </c>
      <c r="L1204" s="8"/>
      <c r="M1204" s="19">
        <v>1</v>
      </c>
      <c r="N1204" s="37">
        <v>2266767</v>
      </c>
      <c r="O1204" s="37" t="s">
        <v>1195</v>
      </c>
      <c r="P1204" s="8" t="s">
        <v>40</v>
      </c>
      <c r="Q1204" s="20">
        <v>0</v>
      </c>
      <c r="R1204" s="20">
        <v>0</v>
      </c>
      <c r="S1204" s="20">
        <v>0</v>
      </c>
      <c r="T1204" s="19" t="s">
        <v>41</v>
      </c>
      <c r="U1204" s="19" t="s">
        <v>2381</v>
      </c>
      <c r="V1204" s="21" t="s">
        <v>176</v>
      </c>
      <c r="W1204" s="15" t="s">
        <v>368</v>
      </c>
      <c r="X1204" s="36" t="s">
        <v>50</v>
      </c>
    </row>
    <row r="1205" spans="1:24" ht="42.75" hidden="1">
      <c r="A1205" s="19" t="s">
        <v>386</v>
      </c>
      <c r="B1205" s="19" t="s">
        <v>1286</v>
      </c>
      <c r="C1205" s="19" t="s">
        <v>1287</v>
      </c>
      <c r="D1205" s="19" t="s">
        <v>1288</v>
      </c>
      <c r="E1205" s="19">
        <v>10</v>
      </c>
      <c r="F1205" s="37" t="s">
        <v>1289</v>
      </c>
      <c r="G1205" s="19" t="s">
        <v>145</v>
      </c>
      <c r="H1205" s="19" t="s">
        <v>36</v>
      </c>
      <c r="I1205" s="19" t="s">
        <v>37</v>
      </c>
      <c r="J1205" s="67" t="s">
        <v>1290</v>
      </c>
      <c r="K1205" s="19" t="s">
        <v>1291</v>
      </c>
      <c r="L1205" s="19" t="s">
        <v>356</v>
      </c>
      <c r="M1205" s="19">
        <v>1</v>
      </c>
      <c r="N1205" s="103" t="s">
        <v>1292</v>
      </c>
      <c r="O1205" s="19" t="s">
        <v>1293</v>
      </c>
      <c r="P1205" s="54" t="s">
        <v>162</v>
      </c>
      <c r="Q1205" s="20">
        <v>0</v>
      </c>
      <c r="R1205" s="20">
        <v>0</v>
      </c>
      <c r="S1205" s="20">
        <v>0</v>
      </c>
      <c r="T1205" s="19" t="s">
        <v>145</v>
      </c>
      <c r="U1205" s="19"/>
      <c r="V1205" s="21" t="s">
        <v>235</v>
      </c>
      <c r="W1205" s="22" t="s">
        <v>236</v>
      </c>
      <c r="X1205" s="23"/>
    </row>
    <row r="1206" spans="1:24" ht="85.5" hidden="1">
      <c r="A1206" s="19" t="s">
        <v>386</v>
      </c>
      <c r="B1206" s="19" t="s">
        <v>386</v>
      </c>
      <c r="C1206" s="19" t="s">
        <v>386</v>
      </c>
      <c r="D1206" s="19" t="s">
        <v>362</v>
      </c>
      <c r="E1206" s="19">
        <v>10</v>
      </c>
      <c r="F1206" s="19" t="s">
        <v>413</v>
      </c>
      <c r="G1206" s="19" t="s">
        <v>35</v>
      </c>
      <c r="H1206" s="19" t="s">
        <v>36</v>
      </c>
      <c r="I1206" s="19" t="s">
        <v>46</v>
      </c>
      <c r="J1206" s="69">
        <v>120</v>
      </c>
      <c r="K1206" s="24" t="s">
        <v>414</v>
      </c>
      <c r="L1206" s="24"/>
      <c r="M1206" s="19">
        <v>1</v>
      </c>
      <c r="N1206" s="169">
        <v>1449388</v>
      </c>
      <c r="O1206" s="19" t="s">
        <v>404</v>
      </c>
      <c r="P1206" s="19" t="s">
        <v>412</v>
      </c>
      <c r="Q1206" s="20">
        <v>0</v>
      </c>
      <c r="R1206" s="20">
        <v>0</v>
      </c>
      <c r="S1206" s="20">
        <v>0</v>
      </c>
      <c r="T1206" s="19" t="s">
        <v>41</v>
      </c>
      <c r="U1206" s="19"/>
      <c r="V1206" s="21" t="s">
        <v>148</v>
      </c>
      <c r="W1206" s="15" t="s">
        <v>157</v>
      </c>
      <c r="X1206" s="23"/>
    </row>
    <row r="1207" spans="1:24" ht="42.75" hidden="1">
      <c r="A1207" s="19" t="s">
        <v>386</v>
      </c>
      <c r="B1207" s="19" t="s">
        <v>1286</v>
      </c>
      <c r="C1207" s="19" t="s">
        <v>1368</v>
      </c>
      <c r="D1207" s="19" t="s">
        <v>1288</v>
      </c>
      <c r="E1207" s="19">
        <v>10</v>
      </c>
      <c r="F1207" s="19" t="s">
        <v>1369</v>
      </c>
      <c r="G1207" s="19" t="s">
        <v>145</v>
      </c>
      <c r="H1207" s="19" t="s">
        <v>154</v>
      </c>
      <c r="I1207" s="19" t="s">
        <v>37</v>
      </c>
      <c r="J1207" s="67">
        <v>360</v>
      </c>
      <c r="K1207" s="19" t="s">
        <v>1370</v>
      </c>
      <c r="L1207" s="19" t="s">
        <v>272</v>
      </c>
      <c r="M1207" s="19">
        <v>1</v>
      </c>
      <c r="N1207" s="103" t="s">
        <v>1371</v>
      </c>
      <c r="O1207" s="19" t="s">
        <v>1372</v>
      </c>
      <c r="P1207" s="54" t="s">
        <v>162</v>
      </c>
      <c r="Q1207" s="20">
        <v>0</v>
      </c>
      <c r="R1207" s="20">
        <v>0</v>
      </c>
      <c r="S1207" s="20">
        <v>0</v>
      </c>
      <c r="T1207" s="19" t="s">
        <v>145</v>
      </c>
      <c r="U1207" s="19"/>
      <c r="V1207" s="19"/>
      <c r="W1207" s="22" t="s">
        <v>1328</v>
      </c>
      <c r="X1207" s="23"/>
    </row>
    <row r="1208" spans="1:24" ht="71.25" hidden="1">
      <c r="A1208" s="19" t="s">
        <v>386</v>
      </c>
      <c r="B1208" s="19" t="s">
        <v>1286</v>
      </c>
      <c r="C1208" s="19" t="s">
        <v>1482</v>
      </c>
      <c r="D1208" s="19" t="s">
        <v>1288</v>
      </c>
      <c r="E1208" s="19">
        <v>10</v>
      </c>
      <c r="F1208" s="19" t="s">
        <v>1483</v>
      </c>
      <c r="G1208" s="19" t="s">
        <v>145</v>
      </c>
      <c r="H1208" s="19" t="s">
        <v>154</v>
      </c>
      <c r="I1208" s="19" t="s">
        <v>37</v>
      </c>
      <c r="J1208" s="67" t="s">
        <v>1484</v>
      </c>
      <c r="K1208" s="19" t="s">
        <v>1485</v>
      </c>
      <c r="L1208" s="19" t="s">
        <v>636</v>
      </c>
      <c r="M1208" s="19">
        <v>1</v>
      </c>
      <c r="N1208" s="103" t="s">
        <v>1486</v>
      </c>
      <c r="O1208" s="19" t="s">
        <v>1487</v>
      </c>
      <c r="P1208" s="54" t="s">
        <v>162</v>
      </c>
      <c r="Q1208" s="20">
        <v>0</v>
      </c>
      <c r="R1208" s="20">
        <v>0</v>
      </c>
      <c r="S1208" s="20">
        <v>0</v>
      </c>
      <c r="T1208" s="19" t="s">
        <v>145</v>
      </c>
      <c r="U1208" s="19"/>
      <c r="V1208" s="127" t="s">
        <v>148</v>
      </c>
      <c r="W1208" s="22" t="s">
        <v>1328</v>
      </c>
      <c r="X1208" s="23"/>
    </row>
    <row r="1209" spans="1:24" ht="42.75" hidden="1">
      <c r="A1209" s="19" t="s">
        <v>386</v>
      </c>
      <c r="B1209" s="19" t="s">
        <v>1286</v>
      </c>
      <c r="C1209" s="19" t="s">
        <v>1287</v>
      </c>
      <c r="D1209" s="19" t="s">
        <v>1288</v>
      </c>
      <c r="E1209" s="19">
        <v>10</v>
      </c>
      <c r="F1209" s="19" t="s">
        <v>1294</v>
      </c>
      <c r="G1209" s="19" t="s">
        <v>145</v>
      </c>
      <c r="H1209" s="19" t="s">
        <v>36</v>
      </c>
      <c r="I1209" s="19" t="s">
        <v>37</v>
      </c>
      <c r="J1209" s="67" t="s">
        <v>1295</v>
      </c>
      <c r="K1209" s="19" t="s">
        <v>1296</v>
      </c>
      <c r="L1209" s="19" t="s">
        <v>216</v>
      </c>
      <c r="M1209" s="19">
        <v>1</v>
      </c>
      <c r="N1209" s="103" t="s">
        <v>1297</v>
      </c>
      <c r="O1209" s="19" t="s">
        <v>1298</v>
      </c>
      <c r="P1209" s="54" t="s">
        <v>162</v>
      </c>
      <c r="Q1209" s="20">
        <v>0</v>
      </c>
      <c r="R1209" s="20">
        <v>0</v>
      </c>
      <c r="S1209" s="20">
        <v>0</v>
      </c>
      <c r="T1209" s="19" t="s">
        <v>145</v>
      </c>
      <c r="U1209" s="74"/>
      <c r="V1209" s="21" t="s">
        <v>235</v>
      </c>
      <c r="W1209" s="22" t="s">
        <v>236</v>
      </c>
      <c r="X1209" s="23"/>
    </row>
    <row r="1210" spans="1:24" ht="60" hidden="1">
      <c r="A1210" s="19" t="s">
        <v>386</v>
      </c>
      <c r="B1210" s="19" t="s">
        <v>1286</v>
      </c>
      <c r="C1210" s="19" t="s">
        <v>1397</v>
      </c>
      <c r="D1210" s="19" t="s">
        <v>1288</v>
      </c>
      <c r="E1210" s="19">
        <v>10</v>
      </c>
      <c r="F1210" s="19" t="s">
        <v>1398</v>
      </c>
      <c r="G1210" s="19" t="s">
        <v>145</v>
      </c>
      <c r="H1210" s="19" t="s">
        <v>36</v>
      </c>
      <c r="I1210" s="19" t="s">
        <v>37</v>
      </c>
      <c r="J1210" s="67">
        <v>360</v>
      </c>
      <c r="K1210" s="19" t="s">
        <v>1399</v>
      </c>
      <c r="L1210" s="19" t="s">
        <v>152</v>
      </c>
      <c r="M1210" s="19">
        <v>1</v>
      </c>
      <c r="N1210" s="103" t="s">
        <v>1400</v>
      </c>
      <c r="O1210" s="19" t="s">
        <v>1401</v>
      </c>
      <c r="P1210" s="19" t="s">
        <v>1402</v>
      </c>
      <c r="Q1210" s="20">
        <v>0</v>
      </c>
      <c r="R1210" s="20">
        <v>0</v>
      </c>
      <c r="S1210" s="20">
        <v>0</v>
      </c>
      <c r="T1210" s="19" t="s">
        <v>145</v>
      </c>
      <c r="U1210" s="155" t="s">
        <v>2468</v>
      </c>
      <c r="V1210" s="21" t="s">
        <v>235</v>
      </c>
      <c r="W1210" s="22" t="s">
        <v>236</v>
      </c>
      <c r="X1210" s="23"/>
    </row>
    <row r="1211" spans="1:24" ht="60" hidden="1">
      <c r="A1211" s="19" t="s">
        <v>386</v>
      </c>
      <c r="B1211" s="19" t="s">
        <v>1286</v>
      </c>
      <c r="C1211" s="19" t="s">
        <v>1476</v>
      </c>
      <c r="D1211" s="19" t="s">
        <v>1288</v>
      </c>
      <c r="E1211" s="19">
        <v>10</v>
      </c>
      <c r="F1211" s="54" t="s">
        <v>1398</v>
      </c>
      <c r="G1211" s="19" t="s">
        <v>145</v>
      </c>
      <c r="H1211" s="54" t="s">
        <v>36</v>
      </c>
      <c r="I1211" s="54" t="s">
        <v>37</v>
      </c>
      <c r="J1211" s="67">
        <v>120</v>
      </c>
      <c r="K1211" s="19" t="s">
        <v>1412</v>
      </c>
      <c r="L1211" s="19" t="s">
        <v>566</v>
      </c>
      <c r="M1211" s="54">
        <v>1</v>
      </c>
      <c r="N1211" s="54">
        <v>2372982</v>
      </c>
      <c r="O1211" s="54" t="s">
        <v>1477</v>
      </c>
      <c r="P1211" s="54" t="s">
        <v>162</v>
      </c>
      <c r="Q1211" s="20">
        <v>0</v>
      </c>
      <c r="R1211" s="20">
        <v>0</v>
      </c>
      <c r="S1211" s="20">
        <v>0</v>
      </c>
      <c r="T1211" s="19" t="s">
        <v>145</v>
      </c>
      <c r="U1211" s="155" t="s">
        <v>2468</v>
      </c>
      <c r="V1211" s="21" t="s">
        <v>235</v>
      </c>
      <c r="W1211" s="22" t="s">
        <v>236</v>
      </c>
      <c r="X1211" s="23"/>
    </row>
    <row r="1212" spans="1:24" ht="114" hidden="1">
      <c r="A1212" s="19" t="s">
        <v>386</v>
      </c>
      <c r="B1212" s="19" t="s">
        <v>1286</v>
      </c>
      <c r="C1212" s="19" t="s">
        <v>1433</v>
      </c>
      <c r="D1212" s="19" t="s">
        <v>1441</v>
      </c>
      <c r="E1212" s="19">
        <v>15</v>
      </c>
      <c r="F1212" s="19" t="s">
        <v>391</v>
      </c>
      <c r="G1212" s="24" t="s">
        <v>45</v>
      </c>
      <c r="H1212" s="19" t="s">
        <v>36</v>
      </c>
      <c r="I1212" s="19" t="s">
        <v>46</v>
      </c>
      <c r="J1212" s="67">
        <v>40</v>
      </c>
      <c r="K1212" s="19" t="s">
        <v>1442</v>
      </c>
      <c r="L1212" s="19"/>
      <c r="M1212" s="19">
        <v>1</v>
      </c>
      <c r="N1212" s="103" t="s">
        <v>1436</v>
      </c>
      <c r="O1212" s="19" t="s">
        <v>1437</v>
      </c>
      <c r="P1212" s="19" t="s">
        <v>598</v>
      </c>
      <c r="Q1212" s="85">
        <v>700</v>
      </c>
      <c r="R1212" s="28">
        <v>0</v>
      </c>
      <c r="S1212" s="85">
        <v>1750</v>
      </c>
      <c r="T1212" s="19" t="s">
        <v>41</v>
      </c>
      <c r="U1212" s="19"/>
      <c r="V1212" s="15" t="s">
        <v>48</v>
      </c>
      <c r="W1212" s="22" t="s">
        <v>392</v>
      </c>
      <c r="X1212" s="36" t="s">
        <v>50</v>
      </c>
    </row>
    <row r="1213" spans="1:24" ht="128.25" hidden="1">
      <c r="A1213" s="19" t="s">
        <v>386</v>
      </c>
      <c r="B1213" s="19" t="s">
        <v>1192</v>
      </c>
      <c r="C1213" s="19" t="s">
        <v>1193</v>
      </c>
      <c r="D1213" s="19" t="s">
        <v>1216</v>
      </c>
      <c r="E1213" s="19">
        <v>15</v>
      </c>
      <c r="F1213" s="19" t="s">
        <v>1220</v>
      </c>
      <c r="G1213" s="19" t="s">
        <v>45</v>
      </c>
      <c r="H1213" s="19" t="s">
        <v>36</v>
      </c>
      <c r="I1213" s="19" t="s">
        <v>37</v>
      </c>
      <c r="J1213" s="52">
        <v>60</v>
      </c>
      <c r="K1213" s="8">
        <v>2020</v>
      </c>
      <c r="L1213" s="8"/>
      <c r="M1213" s="19">
        <v>1</v>
      </c>
      <c r="N1213" s="37">
        <v>2438501</v>
      </c>
      <c r="O1213" s="37" t="s">
        <v>1200</v>
      </c>
      <c r="P1213" s="8" t="s">
        <v>162</v>
      </c>
      <c r="Q1213" s="20">
        <v>0</v>
      </c>
      <c r="R1213" s="20">
        <v>0</v>
      </c>
      <c r="S1213" s="20">
        <v>0</v>
      </c>
      <c r="T1213" s="19" t="s">
        <v>171</v>
      </c>
      <c r="U1213" s="19"/>
      <c r="V1213" s="15" t="s">
        <v>172</v>
      </c>
      <c r="W1213" s="15" t="s">
        <v>173</v>
      </c>
      <c r="X1213" s="36" t="s">
        <v>50</v>
      </c>
    </row>
    <row r="1214" spans="1:24" ht="71.25" hidden="1">
      <c r="A1214" s="19" t="s">
        <v>386</v>
      </c>
      <c r="B1214" s="19" t="s">
        <v>1286</v>
      </c>
      <c r="C1214" s="19" t="s">
        <v>1311</v>
      </c>
      <c r="D1214" s="19" t="s">
        <v>1312</v>
      </c>
      <c r="E1214" s="19">
        <v>10</v>
      </c>
      <c r="F1214" s="19" t="s">
        <v>1313</v>
      </c>
      <c r="G1214" s="19" t="s">
        <v>145</v>
      </c>
      <c r="H1214" s="19" t="s">
        <v>36</v>
      </c>
      <c r="I1214" s="19" t="s">
        <v>46</v>
      </c>
      <c r="J1214" s="67" t="s">
        <v>1314</v>
      </c>
      <c r="K1214" s="19" t="s">
        <v>1315</v>
      </c>
      <c r="L1214" s="19" t="s">
        <v>152</v>
      </c>
      <c r="M1214" s="19">
        <v>1</v>
      </c>
      <c r="N1214" s="103" t="s">
        <v>1316</v>
      </c>
      <c r="O1214" s="19" t="s">
        <v>1317</v>
      </c>
      <c r="P1214" s="19" t="s">
        <v>1318</v>
      </c>
      <c r="Q1214" s="20">
        <v>0</v>
      </c>
      <c r="R1214" s="20">
        <v>0</v>
      </c>
      <c r="S1214" s="20">
        <v>0</v>
      </c>
      <c r="T1214" s="19" t="s">
        <v>145</v>
      </c>
      <c r="U1214" s="19"/>
      <c r="V1214" s="21" t="s">
        <v>148</v>
      </c>
      <c r="W1214" s="22" t="s">
        <v>149</v>
      </c>
      <c r="X1214" s="23"/>
    </row>
    <row r="1215" spans="1:24" ht="85.5" hidden="1">
      <c r="A1215" s="19" t="s">
        <v>386</v>
      </c>
      <c r="B1215" s="19" t="s">
        <v>386</v>
      </c>
      <c r="C1215" s="19" t="s">
        <v>386</v>
      </c>
      <c r="D1215" s="19" t="s">
        <v>362</v>
      </c>
      <c r="E1215" s="19">
        <v>10</v>
      </c>
      <c r="F1215" s="19" t="s">
        <v>415</v>
      </c>
      <c r="G1215" s="19" t="s">
        <v>35</v>
      </c>
      <c r="H1215" s="19" t="s">
        <v>36</v>
      </c>
      <c r="I1215" s="19" t="s">
        <v>46</v>
      </c>
      <c r="J1215" s="69">
        <v>120</v>
      </c>
      <c r="K1215" s="24" t="s">
        <v>416</v>
      </c>
      <c r="L1215" s="24"/>
      <c r="M1215" s="19">
        <v>1</v>
      </c>
      <c r="N1215" s="169">
        <v>1449388</v>
      </c>
      <c r="O1215" s="19" t="s">
        <v>404</v>
      </c>
      <c r="P1215" s="19" t="s">
        <v>412</v>
      </c>
      <c r="Q1215" s="20">
        <v>0</v>
      </c>
      <c r="R1215" s="20">
        <v>0</v>
      </c>
      <c r="S1215" s="20">
        <v>0</v>
      </c>
      <c r="T1215" s="19" t="s">
        <v>41</v>
      </c>
      <c r="U1215" s="19"/>
      <c r="V1215" s="15" t="s">
        <v>243</v>
      </c>
      <c r="W1215" s="22" t="s">
        <v>244</v>
      </c>
      <c r="X1215" s="23"/>
    </row>
    <row r="1216" spans="1:24" ht="57" hidden="1">
      <c r="A1216" s="19" t="s">
        <v>386</v>
      </c>
      <c r="B1216" s="19" t="s">
        <v>1286</v>
      </c>
      <c r="C1216" s="19" t="s">
        <v>1476</v>
      </c>
      <c r="D1216" s="19" t="s">
        <v>1288</v>
      </c>
      <c r="E1216" s="19">
        <v>10</v>
      </c>
      <c r="F1216" s="19" t="s">
        <v>1478</v>
      </c>
      <c r="G1216" s="19" t="s">
        <v>145</v>
      </c>
      <c r="H1216" s="19" t="s">
        <v>36</v>
      </c>
      <c r="I1216" s="19" t="s">
        <v>37</v>
      </c>
      <c r="J1216" s="67" t="s">
        <v>1295</v>
      </c>
      <c r="K1216" s="19" t="s">
        <v>559</v>
      </c>
      <c r="L1216" s="19" t="s">
        <v>147</v>
      </c>
      <c r="M1216" s="19">
        <v>1</v>
      </c>
      <c r="N1216" s="103" t="s">
        <v>1479</v>
      </c>
      <c r="O1216" s="19" t="s">
        <v>1480</v>
      </c>
      <c r="P1216" s="19" t="s">
        <v>162</v>
      </c>
      <c r="Q1216" s="20">
        <v>0</v>
      </c>
      <c r="R1216" s="20">
        <v>0</v>
      </c>
      <c r="S1216" s="20">
        <v>0</v>
      </c>
      <c r="T1216" s="19" t="s">
        <v>145</v>
      </c>
      <c r="U1216" s="19"/>
      <c r="V1216" s="34" t="s">
        <v>1036</v>
      </c>
      <c r="W1216" s="22" t="s">
        <v>1481</v>
      </c>
      <c r="X1216" s="23"/>
    </row>
    <row r="1217" spans="1:24" ht="42.75" hidden="1">
      <c r="A1217" s="19" t="s">
        <v>386</v>
      </c>
      <c r="B1217" s="19" t="s">
        <v>1286</v>
      </c>
      <c r="C1217" s="19" t="s">
        <v>1482</v>
      </c>
      <c r="D1217" s="19" t="s">
        <v>1288</v>
      </c>
      <c r="E1217" s="19">
        <v>10</v>
      </c>
      <c r="F1217" s="19" t="s">
        <v>1488</v>
      </c>
      <c r="G1217" s="19" t="s">
        <v>145</v>
      </c>
      <c r="H1217" s="19" t="s">
        <v>36</v>
      </c>
      <c r="I1217" s="19" t="s">
        <v>46</v>
      </c>
      <c r="J1217" s="67">
        <v>120</v>
      </c>
      <c r="K1217" s="19" t="s">
        <v>1489</v>
      </c>
      <c r="L1217" s="19" t="s">
        <v>385</v>
      </c>
      <c r="M1217" s="19">
        <v>1</v>
      </c>
      <c r="N1217" s="103" t="s">
        <v>1490</v>
      </c>
      <c r="O1217" s="19" t="s">
        <v>1491</v>
      </c>
      <c r="P1217" s="19" t="s">
        <v>162</v>
      </c>
      <c r="Q1217" s="20">
        <v>0</v>
      </c>
      <c r="R1217" s="20">
        <v>0</v>
      </c>
      <c r="S1217" s="20">
        <v>0</v>
      </c>
      <c r="T1217" s="19" t="s">
        <v>145</v>
      </c>
      <c r="U1217" s="19"/>
      <c r="V1217" s="21" t="s">
        <v>63</v>
      </c>
      <c r="W1217" s="22" t="s">
        <v>64</v>
      </c>
      <c r="X1217" s="23"/>
    </row>
    <row r="1218" spans="1:24" ht="99.75" hidden="1">
      <c r="A1218" s="19" t="s">
        <v>386</v>
      </c>
      <c r="B1218" s="19" t="s">
        <v>1286</v>
      </c>
      <c r="C1218" s="19" t="s">
        <v>1352</v>
      </c>
      <c r="D1218" s="19" t="s">
        <v>1312</v>
      </c>
      <c r="E1218" s="19">
        <v>10</v>
      </c>
      <c r="F1218" s="19" t="s">
        <v>1364</v>
      </c>
      <c r="G1218" s="19" t="s">
        <v>145</v>
      </c>
      <c r="H1218" s="19" t="s">
        <v>36</v>
      </c>
      <c r="I1218" s="19" t="s">
        <v>46</v>
      </c>
      <c r="J1218" s="67" t="s">
        <v>1295</v>
      </c>
      <c r="K1218" s="19" t="s">
        <v>1365</v>
      </c>
      <c r="L1218" s="19" t="s">
        <v>759</v>
      </c>
      <c r="M1218" s="19">
        <v>1</v>
      </c>
      <c r="N1218" s="103" t="s">
        <v>1366</v>
      </c>
      <c r="O1218" s="19" t="s">
        <v>1367</v>
      </c>
      <c r="P1218" s="19" t="s">
        <v>162</v>
      </c>
      <c r="Q1218" s="20">
        <v>0</v>
      </c>
      <c r="R1218" s="20">
        <v>0</v>
      </c>
      <c r="S1218" s="20">
        <v>0</v>
      </c>
      <c r="T1218" s="19" t="s">
        <v>145</v>
      </c>
      <c r="U1218" s="50" t="s">
        <v>2469</v>
      </c>
      <c r="V1218" s="21" t="s">
        <v>63</v>
      </c>
      <c r="W1218" s="22" t="s">
        <v>64</v>
      </c>
      <c r="X1218" s="23"/>
    </row>
    <row r="1219" spans="1:24" ht="42.75" hidden="1">
      <c r="A1219" s="19" t="s">
        <v>386</v>
      </c>
      <c r="B1219" s="19" t="s">
        <v>1286</v>
      </c>
      <c r="C1219" s="19" t="s">
        <v>1433</v>
      </c>
      <c r="D1219" s="19" t="s">
        <v>1288</v>
      </c>
      <c r="E1219" s="19">
        <v>10</v>
      </c>
      <c r="F1219" s="19" t="s">
        <v>1443</v>
      </c>
      <c r="G1219" s="19" t="s">
        <v>145</v>
      </c>
      <c r="H1219" s="19" t="s">
        <v>36</v>
      </c>
      <c r="I1219" s="19" t="s">
        <v>37</v>
      </c>
      <c r="J1219" s="67" t="s">
        <v>1407</v>
      </c>
      <c r="K1219" s="19" t="s">
        <v>1365</v>
      </c>
      <c r="L1219" s="19" t="s">
        <v>759</v>
      </c>
      <c r="M1219" s="19">
        <v>1</v>
      </c>
      <c r="N1219" s="103" t="s">
        <v>1444</v>
      </c>
      <c r="O1219" s="19" t="s">
        <v>1440</v>
      </c>
      <c r="P1219" s="19" t="s">
        <v>40</v>
      </c>
      <c r="Q1219" s="20">
        <v>0</v>
      </c>
      <c r="R1219" s="20">
        <v>0</v>
      </c>
      <c r="S1219" s="20">
        <v>0</v>
      </c>
      <c r="T1219" s="19" t="s">
        <v>145</v>
      </c>
      <c r="U1219" s="19"/>
      <c r="V1219" s="127" t="s">
        <v>42</v>
      </c>
      <c r="W1219" s="22" t="s">
        <v>1029</v>
      </c>
      <c r="X1219" s="23"/>
    </row>
    <row r="1220" spans="1:24" ht="42.75" hidden="1">
      <c r="A1220" s="19" t="s">
        <v>386</v>
      </c>
      <c r="B1220" s="19" t="s">
        <v>1286</v>
      </c>
      <c r="C1220" s="19" t="s">
        <v>1430</v>
      </c>
      <c r="D1220" s="19" t="s">
        <v>1288</v>
      </c>
      <c r="E1220" s="19">
        <v>10</v>
      </c>
      <c r="F1220" s="19" t="s">
        <v>1431</v>
      </c>
      <c r="G1220" s="19" t="s">
        <v>145</v>
      </c>
      <c r="H1220" s="19" t="s">
        <v>36</v>
      </c>
      <c r="I1220" s="19" t="s">
        <v>37</v>
      </c>
      <c r="J1220" s="67">
        <v>180</v>
      </c>
      <c r="K1220" s="19" t="s">
        <v>1296</v>
      </c>
      <c r="L1220" s="19" t="s">
        <v>216</v>
      </c>
      <c r="M1220" s="19">
        <v>1</v>
      </c>
      <c r="N1220" s="19">
        <v>1492728</v>
      </c>
      <c r="O1220" s="19" t="s">
        <v>1432</v>
      </c>
      <c r="P1220" s="19" t="s">
        <v>162</v>
      </c>
      <c r="Q1220" s="20">
        <v>0</v>
      </c>
      <c r="R1220" s="20">
        <v>0</v>
      </c>
      <c r="S1220" s="20">
        <v>0</v>
      </c>
      <c r="T1220" s="19" t="s">
        <v>145</v>
      </c>
      <c r="U1220" s="19"/>
      <c r="V1220" s="21" t="s">
        <v>235</v>
      </c>
      <c r="W1220" s="22" t="s">
        <v>236</v>
      </c>
      <c r="X1220" s="23"/>
    </row>
    <row r="1221" spans="1:24" ht="85.5" hidden="1">
      <c r="A1221" s="19" t="s">
        <v>386</v>
      </c>
      <c r="B1221" s="19" t="s">
        <v>386</v>
      </c>
      <c r="C1221" s="19" t="s">
        <v>386</v>
      </c>
      <c r="D1221" s="19" t="s">
        <v>362</v>
      </c>
      <c r="E1221" s="19">
        <v>10</v>
      </c>
      <c r="F1221" s="172" t="s">
        <v>417</v>
      </c>
      <c r="G1221" s="19" t="s">
        <v>35</v>
      </c>
      <c r="H1221" s="19" t="s">
        <v>418</v>
      </c>
      <c r="I1221" s="19" t="s">
        <v>37</v>
      </c>
      <c r="J1221" s="67">
        <v>24</v>
      </c>
      <c r="K1221" s="8" t="s">
        <v>419</v>
      </c>
      <c r="L1221" s="8"/>
      <c r="M1221" s="19">
        <v>1</v>
      </c>
      <c r="N1221" s="19">
        <v>2326887</v>
      </c>
      <c r="O1221" s="19" t="s">
        <v>420</v>
      </c>
      <c r="P1221" s="19" t="s">
        <v>412</v>
      </c>
      <c r="Q1221" s="20">
        <v>6636</v>
      </c>
      <c r="R1221" s="20">
        <v>11800</v>
      </c>
      <c r="S1221" s="20">
        <v>18436</v>
      </c>
      <c r="T1221" s="19" t="s">
        <v>41</v>
      </c>
      <c r="U1221" s="19"/>
      <c r="V1221" s="22" t="s">
        <v>218</v>
      </c>
      <c r="W1221" s="22" t="s">
        <v>377</v>
      </c>
      <c r="X1221" s="23"/>
    </row>
    <row r="1222" spans="1:24" ht="42.75" hidden="1">
      <c r="A1222" s="19" t="s">
        <v>386</v>
      </c>
      <c r="B1222" s="19" t="s">
        <v>1286</v>
      </c>
      <c r="C1222" s="19" t="s">
        <v>1311</v>
      </c>
      <c r="D1222" s="19" t="s">
        <v>1288</v>
      </c>
      <c r="E1222" s="19">
        <v>10</v>
      </c>
      <c r="F1222" s="19" t="s">
        <v>1319</v>
      </c>
      <c r="G1222" s="19" t="s">
        <v>145</v>
      </c>
      <c r="H1222" s="19" t="s">
        <v>36</v>
      </c>
      <c r="I1222" s="19" t="s">
        <v>46</v>
      </c>
      <c r="J1222" s="67">
        <v>120</v>
      </c>
      <c r="K1222" s="103" t="s">
        <v>1320</v>
      </c>
      <c r="L1222" s="103" t="s">
        <v>152</v>
      </c>
      <c r="M1222" s="19">
        <v>1</v>
      </c>
      <c r="N1222" s="103" t="s">
        <v>1321</v>
      </c>
      <c r="O1222" s="19" t="s">
        <v>1322</v>
      </c>
      <c r="P1222" s="19" t="s">
        <v>162</v>
      </c>
      <c r="Q1222" s="20">
        <v>0</v>
      </c>
      <c r="R1222" s="20">
        <v>0</v>
      </c>
      <c r="S1222" s="20">
        <v>0</v>
      </c>
      <c r="T1222" s="19" t="s">
        <v>145</v>
      </c>
      <c r="U1222" s="19"/>
      <c r="V1222" s="22" t="s">
        <v>218</v>
      </c>
      <c r="W1222" s="22" t="s">
        <v>398</v>
      </c>
      <c r="X1222" s="23"/>
    </row>
    <row r="1223" spans="1:24" ht="71.25" hidden="1">
      <c r="A1223" s="19" t="s">
        <v>386</v>
      </c>
      <c r="B1223" s="19" t="s">
        <v>1286</v>
      </c>
      <c r="C1223" s="19" t="s">
        <v>1368</v>
      </c>
      <c r="D1223" s="19" t="s">
        <v>1312</v>
      </c>
      <c r="E1223" s="19">
        <v>10</v>
      </c>
      <c r="F1223" s="19" t="s">
        <v>1373</v>
      </c>
      <c r="G1223" s="19" t="s">
        <v>145</v>
      </c>
      <c r="H1223" s="19" t="s">
        <v>36</v>
      </c>
      <c r="I1223" s="19" t="s">
        <v>46</v>
      </c>
      <c r="J1223" s="67" t="s">
        <v>1374</v>
      </c>
      <c r="K1223" s="19" t="s">
        <v>1375</v>
      </c>
      <c r="L1223" s="19" t="s">
        <v>152</v>
      </c>
      <c r="M1223" s="19">
        <v>1</v>
      </c>
      <c r="N1223" s="103" t="s">
        <v>1376</v>
      </c>
      <c r="O1223" s="19" t="s">
        <v>1377</v>
      </c>
      <c r="P1223" s="19" t="s">
        <v>162</v>
      </c>
      <c r="Q1223" s="20">
        <v>0</v>
      </c>
      <c r="R1223" s="20">
        <v>0</v>
      </c>
      <c r="S1223" s="20">
        <v>0</v>
      </c>
      <c r="T1223" s="19" t="s">
        <v>145</v>
      </c>
      <c r="U1223" s="19"/>
      <c r="V1223" s="21" t="s">
        <v>184</v>
      </c>
      <c r="W1223" s="22" t="s">
        <v>637</v>
      </c>
      <c r="X1223" s="23"/>
    </row>
    <row r="1224" spans="1:24" ht="42.75" hidden="1">
      <c r="A1224" s="19" t="s">
        <v>386</v>
      </c>
      <c r="B1224" s="19" t="s">
        <v>1286</v>
      </c>
      <c r="C1224" s="19" t="s">
        <v>1433</v>
      </c>
      <c r="D1224" s="19" t="s">
        <v>1288</v>
      </c>
      <c r="E1224" s="19">
        <v>10</v>
      </c>
      <c r="F1224" s="19" t="s">
        <v>1445</v>
      </c>
      <c r="G1224" s="19" t="s">
        <v>145</v>
      </c>
      <c r="H1224" s="19" t="s">
        <v>36</v>
      </c>
      <c r="I1224" s="19" t="s">
        <v>46</v>
      </c>
      <c r="J1224" s="67" t="s">
        <v>1407</v>
      </c>
      <c r="K1224" s="19" t="s">
        <v>1446</v>
      </c>
      <c r="L1224" s="10" t="s">
        <v>224</v>
      </c>
      <c r="M1224" s="19">
        <v>1</v>
      </c>
      <c r="N1224" s="103" t="s">
        <v>1444</v>
      </c>
      <c r="O1224" s="19" t="s">
        <v>1440</v>
      </c>
      <c r="P1224" s="19" t="s">
        <v>40</v>
      </c>
      <c r="Q1224" s="20">
        <v>0</v>
      </c>
      <c r="R1224" s="20">
        <v>0</v>
      </c>
      <c r="S1224" s="20">
        <v>0</v>
      </c>
      <c r="T1224" s="19" t="s">
        <v>145</v>
      </c>
      <c r="U1224" s="19"/>
      <c r="V1224" s="15" t="s">
        <v>201</v>
      </c>
      <c r="W1224" s="15" t="s">
        <v>202</v>
      </c>
      <c r="X1224" s="23"/>
    </row>
    <row r="1225" spans="1:24" ht="42.75" hidden="1">
      <c r="A1225" s="19" t="s">
        <v>386</v>
      </c>
      <c r="B1225" s="19" t="s">
        <v>1286</v>
      </c>
      <c r="C1225" s="19" t="s">
        <v>1286</v>
      </c>
      <c r="D1225" s="19" t="s">
        <v>1288</v>
      </c>
      <c r="E1225" s="19">
        <v>10</v>
      </c>
      <c r="F1225" s="19" t="s">
        <v>575</v>
      </c>
      <c r="G1225" s="19" t="s">
        <v>145</v>
      </c>
      <c r="H1225" s="19" t="s">
        <v>36</v>
      </c>
      <c r="I1225" s="19" t="s">
        <v>46</v>
      </c>
      <c r="J1225" s="67">
        <v>360</v>
      </c>
      <c r="K1225" s="19" t="s">
        <v>1452</v>
      </c>
      <c r="L1225" s="19" t="s">
        <v>566</v>
      </c>
      <c r="M1225" s="19">
        <v>1</v>
      </c>
      <c r="N1225" s="19">
        <v>1325251</v>
      </c>
      <c r="O1225" s="19" t="s">
        <v>1453</v>
      </c>
      <c r="P1225" s="19" t="s">
        <v>162</v>
      </c>
      <c r="Q1225" s="20">
        <v>0</v>
      </c>
      <c r="R1225" s="20">
        <v>0</v>
      </c>
      <c r="S1225" s="20">
        <v>0</v>
      </c>
      <c r="T1225" s="19" t="s">
        <v>145</v>
      </c>
      <c r="U1225" s="19"/>
      <c r="V1225" s="22" t="s">
        <v>218</v>
      </c>
      <c r="W1225" s="22" t="s">
        <v>219</v>
      </c>
      <c r="X1225" s="23"/>
    </row>
    <row r="1226" spans="1:24" ht="42.75" hidden="1">
      <c r="A1226" s="19" t="s">
        <v>386</v>
      </c>
      <c r="B1226" s="19" t="s">
        <v>1286</v>
      </c>
      <c r="C1226" s="19" t="s">
        <v>1286</v>
      </c>
      <c r="D1226" s="19" t="s">
        <v>1288</v>
      </c>
      <c r="E1226" s="19">
        <v>10</v>
      </c>
      <c r="F1226" s="19" t="s">
        <v>1454</v>
      </c>
      <c r="G1226" s="19" t="s">
        <v>145</v>
      </c>
      <c r="H1226" s="19" t="s">
        <v>36</v>
      </c>
      <c r="I1226" s="19" t="s">
        <v>46</v>
      </c>
      <c r="J1226" s="67" t="s">
        <v>1455</v>
      </c>
      <c r="K1226" s="19" t="s">
        <v>1456</v>
      </c>
      <c r="L1226" s="10" t="s">
        <v>224</v>
      </c>
      <c r="M1226" s="19">
        <v>1</v>
      </c>
      <c r="N1226" s="103" t="s">
        <v>1457</v>
      </c>
      <c r="O1226" s="19" t="s">
        <v>1458</v>
      </c>
      <c r="P1226" s="19" t="s">
        <v>162</v>
      </c>
      <c r="Q1226" s="20">
        <v>0</v>
      </c>
      <c r="R1226" s="20">
        <v>0</v>
      </c>
      <c r="S1226" s="20">
        <v>0</v>
      </c>
      <c r="T1226" s="19" t="s">
        <v>145</v>
      </c>
      <c r="U1226" s="19"/>
      <c r="V1226" s="22" t="s">
        <v>218</v>
      </c>
      <c r="W1226" s="22" t="s">
        <v>219</v>
      </c>
      <c r="X1226" s="23"/>
    </row>
    <row r="1227" spans="1:24" ht="42.75" hidden="1">
      <c r="A1227" s="19" t="s">
        <v>386</v>
      </c>
      <c r="B1227" s="19" t="s">
        <v>1286</v>
      </c>
      <c r="C1227" s="19" t="s">
        <v>1329</v>
      </c>
      <c r="D1227" s="19" t="s">
        <v>1288</v>
      </c>
      <c r="E1227" s="19">
        <v>10</v>
      </c>
      <c r="F1227" s="19" t="s">
        <v>1347</v>
      </c>
      <c r="G1227" s="19" t="s">
        <v>145</v>
      </c>
      <c r="H1227" s="19" t="s">
        <v>36</v>
      </c>
      <c r="I1227" s="19" t="s">
        <v>46</v>
      </c>
      <c r="J1227" s="67">
        <v>360</v>
      </c>
      <c r="K1227" s="103" t="s">
        <v>1348</v>
      </c>
      <c r="L1227" s="103" t="s">
        <v>152</v>
      </c>
      <c r="M1227" s="19">
        <v>1</v>
      </c>
      <c r="N1227" s="103" t="s">
        <v>1349</v>
      </c>
      <c r="O1227" s="19" t="s">
        <v>1350</v>
      </c>
      <c r="P1227" s="19" t="s">
        <v>1351</v>
      </c>
      <c r="Q1227" s="20">
        <v>0</v>
      </c>
      <c r="R1227" s="20">
        <v>0</v>
      </c>
      <c r="S1227" s="20">
        <v>0</v>
      </c>
      <c r="T1227" s="19" t="s">
        <v>145</v>
      </c>
      <c r="U1227" s="19"/>
      <c r="V1227" s="22" t="s">
        <v>218</v>
      </c>
      <c r="W1227" s="22" t="s">
        <v>219</v>
      </c>
      <c r="X1227" s="23"/>
    </row>
    <row r="1228" spans="1:24" ht="42.75" hidden="1">
      <c r="A1228" s="19" t="s">
        <v>386</v>
      </c>
      <c r="B1228" s="19" t="s">
        <v>1286</v>
      </c>
      <c r="C1228" s="19" t="s">
        <v>1286</v>
      </c>
      <c r="D1228" s="19" t="s">
        <v>1288</v>
      </c>
      <c r="E1228" s="19">
        <v>10</v>
      </c>
      <c r="F1228" s="19" t="s">
        <v>1347</v>
      </c>
      <c r="G1228" s="19" t="s">
        <v>145</v>
      </c>
      <c r="H1228" s="19" t="s">
        <v>36</v>
      </c>
      <c r="I1228" s="19" t="s">
        <v>46</v>
      </c>
      <c r="J1228" s="67" t="s">
        <v>1455</v>
      </c>
      <c r="K1228" s="115">
        <v>44075</v>
      </c>
      <c r="L1228" s="115" t="s">
        <v>216</v>
      </c>
      <c r="M1228" s="19">
        <v>1</v>
      </c>
      <c r="N1228" s="19">
        <v>1357139</v>
      </c>
      <c r="O1228" s="19" t="s">
        <v>1459</v>
      </c>
      <c r="P1228" s="19" t="s">
        <v>162</v>
      </c>
      <c r="Q1228" s="20">
        <v>0</v>
      </c>
      <c r="R1228" s="20">
        <v>0</v>
      </c>
      <c r="S1228" s="20">
        <v>0</v>
      </c>
      <c r="T1228" s="19" t="s">
        <v>145</v>
      </c>
      <c r="U1228" s="19"/>
      <c r="V1228" s="22" t="s">
        <v>218</v>
      </c>
      <c r="W1228" s="22" t="s">
        <v>219</v>
      </c>
      <c r="X1228" s="23"/>
    </row>
    <row r="1229" spans="1:24" ht="156.75" hidden="1">
      <c r="A1229" s="19" t="s">
        <v>386</v>
      </c>
      <c r="B1229" s="19" t="s">
        <v>1192</v>
      </c>
      <c r="C1229" s="19" t="s">
        <v>1256</v>
      </c>
      <c r="D1229" s="19" t="s">
        <v>1273</v>
      </c>
      <c r="E1229" s="19">
        <v>20</v>
      </c>
      <c r="F1229" s="19" t="s">
        <v>1284</v>
      </c>
      <c r="G1229" s="19" t="s">
        <v>35</v>
      </c>
      <c r="H1229" s="19" t="s">
        <v>310</v>
      </c>
      <c r="I1229" s="19" t="s">
        <v>37</v>
      </c>
      <c r="J1229" s="52">
        <v>24</v>
      </c>
      <c r="K1229" s="8" t="s">
        <v>1285</v>
      </c>
      <c r="L1229" s="8"/>
      <c r="M1229" s="19">
        <v>1</v>
      </c>
      <c r="N1229" s="37">
        <v>1036991</v>
      </c>
      <c r="O1229" s="37" t="s">
        <v>1276</v>
      </c>
      <c r="P1229" s="54" t="s">
        <v>162</v>
      </c>
      <c r="Q1229" s="60">
        <v>3000</v>
      </c>
      <c r="R1229" s="20">
        <v>12500</v>
      </c>
      <c r="S1229" s="20">
        <v>15500</v>
      </c>
      <c r="T1229" s="37" t="s">
        <v>41</v>
      </c>
      <c r="U1229" s="19"/>
      <c r="V1229" s="34" t="s">
        <v>184</v>
      </c>
      <c r="W1229" s="15" t="s">
        <v>1011</v>
      </c>
      <c r="X1229" s="23"/>
    </row>
    <row r="1230" spans="1:24" hidden="1">
      <c r="A1230" s="173"/>
      <c r="B1230" s="173"/>
      <c r="C1230" s="173"/>
      <c r="D1230" s="173"/>
      <c r="E1230" s="173"/>
      <c r="F1230" s="173"/>
      <c r="G1230" s="173"/>
      <c r="H1230" s="173"/>
      <c r="I1230" s="173"/>
      <c r="J1230" s="173" t="e">
        <f>SUBTOTAL(109,[1]!Tabela2[[CARGA HORÁRIA ]])</f>
        <v>#REF!</v>
      </c>
      <c r="K1230" s="173"/>
      <c r="L1230" s="173"/>
      <c r="M1230" s="173" t="e">
        <f>SUBTOTAL(109,[1]!Tabela2[QUANTIDADE DE SERVIDORES])</f>
        <v>#REF!</v>
      </c>
      <c r="N1230" s="173"/>
      <c r="O1230" s="173"/>
      <c r="P1230" s="173"/>
      <c r="Q1230" s="174">
        <f>SUBTOTAL(109,Q1108:Q1229)</f>
        <v>3150</v>
      </c>
      <c r="R1230" s="174">
        <f>SUBTOTAL(109,R1108:R1229)</f>
        <v>0</v>
      </c>
      <c r="S1230" s="174">
        <f>SUBTOTAL(109,S1108:S1229)</f>
        <v>3150</v>
      </c>
      <c r="T1230" s="173"/>
      <c r="U1230" s="173"/>
      <c r="V1230" s="173"/>
      <c r="W1230" s="174"/>
      <c r="X1230" s="175"/>
    </row>
    <row r="1231" spans="1:24">
      <c r="I1231" s="176"/>
      <c r="J1231" s="177"/>
      <c r="K1231" s="178"/>
      <c r="M1231">
        <f>SUBTOTAL(109,Tabela2126[QUANTIDADE DE SERVIDORES])</f>
        <v>96</v>
      </c>
      <c r="Q1231" s="180">
        <f>SUBTOTAL(109,Tabela2126[CUSTO INDIVIDUAL INSCRIÇÃO])</f>
        <v>3150</v>
      </c>
      <c r="R1231" s="180">
        <f>SUBTOTAL(109,Tabela2126[CUSTO INDIVIDUAL DIÁRIAS E PASSAGENS])</f>
        <v>0</v>
      </c>
      <c r="S1231" s="181">
        <f>SUBTOTAL(109,Tabela2126[CUSTO TOTAL DA AÇÃO])</f>
        <v>3150</v>
      </c>
      <c r="V1231" s="182"/>
      <c r="W1231" s="183"/>
    </row>
    <row r="1233" spans="23:23">
      <c r="W1233" s="20"/>
    </row>
    <row r="1252" spans="7:19" ht="28.5">
      <c r="G1252" s="307" t="s">
        <v>2153</v>
      </c>
      <c r="H1252" s="308"/>
      <c r="I1252" s="308"/>
      <c r="J1252" s="309"/>
      <c r="O1252" s="168" t="s">
        <v>2154</v>
      </c>
      <c r="P1252" s="168" t="s">
        <v>2155</v>
      </c>
      <c r="Q1252" s="168" t="s">
        <v>2156</v>
      </c>
      <c r="R1252" s="168" t="s">
        <v>2157</v>
      </c>
      <c r="S1252" s="168" t="s">
        <v>2158</v>
      </c>
    </row>
    <row r="1253" spans="7:19" ht="45">
      <c r="G1253" s="185" t="s">
        <v>13</v>
      </c>
      <c r="H1253" s="185" t="s">
        <v>14</v>
      </c>
      <c r="I1253" s="185" t="s">
        <v>15</v>
      </c>
      <c r="J1253" s="185" t="s">
        <v>2159</v>
      </c>
      <c r="O1253" s="184" t="s">
        <v>2160</v>
      </c>
      <c r="P1253" s="184" t="s">
        <v>2161</v>
      </c>
      <c r="Q1253" s="184" t="s">
        <v>2162</v>
      </c>
      <c r="R1253" s="184" t="s">
        <v>2163</v>
      </c>
      <c r="S1253" s="184" t="s">
        <v>2163</v>
      </c>
    </row>
    <row r="1254" spans="7:19" ht="99.75">
      <c r="G1254" s="186" t="s">
        <v>35</v>
      </c>
      <c r="H1254" s="186" t="s">
        <v>265</v>
      </c>
      <c r="I1254" s="186" t="s">
        <v>37</v>
      </c>
      <c r="J1254" s="187" t="s">
        <v>41</v>
      </c>
      <c r="O1254" s="184" t="s">
        <v>2164</v>
      </c>
      <c r="P1254" s="184" t="s">
        <v>2165</v>
      </c>
      <c r="Q1254" s="184" t="s">
        <v>2166</v>
      </c>
      <c r="R1254" s="184" t="s">
        <v>2167</v>
      </c>
      <c r="S1254" s="184" t="s">
        <v>2167</v>
      </c>
    </row>
    <row r="1255" spans="7:19" ht="45">
      <c r="G1255" s="186" t="s">
        <v>45</v>
      </c>
      <c r="H1255" s="186" t="s">
        <v>154</v>
      </c>
      <c r="I1255" s="186" t="s">
        <v>46</v>
      </c>
      <c r="J1255" s="188" t="s">
        <v>68</v>
      </c>
      <c r="O1255" s="184" t="s">
        <v>2168</v>
      </c>
      <c r="P1255" s="184" t="s">
        <v>2169</v>
      </c>
      <c r="Q1255" s="184" t="s">
        <v>2170</v>
      </c>
      <c r="R1255" s="184"/>
      <c r="S1255" s="184"/>
    </row>
    <row r="1256" spans="7:19">
      <c r="G1256" s="186" t="s">
        <v>145</v>
      </c>
      <c r="H1256" s="188" t="s">
        <v>1325</v>
      </c>
      <c r="I1256" s="189" t="s">
        <v>91</v>
      </c>
      <c r="J1256" s="187" t="s">
        <v>235</v>
      </c>
      <c r="O1256" s="184" t="s">
        <v>2171</v>
      </c>
      <c r="P1256" s="184" t="s">
        <v>2172</v>
      </c>
      <c r="Q1256" s="184" t="s">
        <v>2173</v>
      </c>
      <c r="R1256" s="184"/>
      <c r="S1256" s="184"/>
    </row>
    <row r="1257" spans="7:19" ht="128.25">
      <c r="G1257" s="186"/>
      <c r="H1257" s="186" t="s">
        <v>2024</v>
      </c>
      <c r="I1257" s="186"/>
      <c r="J1257" s="187" t="s">
        <v>228</v>
      </c>
      <c r="O1257" s="184" t="s">
        <v>2174</v>
      </c>
      <c r="P1257" s="184" t="s">
        <v>2175</v>
      </c>
      <c r="Q1257" s="184" t="s">
        <v>2176</v>
      </c>
      <c r="R1257" s="184"/>
      <c r="S1257" s="184"/>
    </row>
    <row r="1258" spans="7:19">
      <c r="G1258" s="186"/>
      <c r="H1258" s="186" t="s">
        <v>36</v>
      </c>
      <c r="I1258" s="186"/>
      <c r="J1258" s="187" t="s">
        <v>171</v>
      </c>
      <c r="O1258" s="184" t="s">
        <v>2177</v>
      </c>
      <c r="P1258" s="184" t="s">
        <v>2178</v>
      </c>
      <c r="Q1258" s="184" t="s">
        <v>2179</v>
      </c>
      <c r="R1258" s="184"/>
      <c r="S1258" s="184"/>
    </row>
    <row r="1259" spans="7:19">
      <c r="G1259" s="186"/>
      <c r="H1259" s="186" t="s">
        <v>1074</v>
      </c>
      <c r="I1259" s="186"/>
      <c r="J1259" s="187" t="s">
        <v>145</v>
      </c>
      <c r="O1259" s="184" t="s">
        <v>2180</v>
      </c>
      <c r="P1259" s="184" t="s">
        <v>2181</v>
      </c>
      <c r="Q1259" s="184" t="s">
        <v>2182</v>
      </c>
      <c r="R1259" s="184"/>
      <c r="S1259" s="184"/>
    </row>
    <row r="1260" spans="7:19" ht="28.5">
      <c r="G1260" s="186"/>
      <c r="H1260" s="186" t="s">
        <v>287</v>
      </c>
      <c r="I1260" s="186"/>
      <c r="J1260" s="186"/>
      <c r="O1260" s="184"/>
      <c r="P1260" s="184" t="s">
        <v>2183</v>
      </c>
      <c r="Q1260" s="184" t="s">
        <v>2184</v>
      </c>
      <c r="R1260" s="184"/>
      <c r="S1260" s="184"/>
    </row>
    <row r="1261" spans="7:19">
      <c r="G1261" s="186"/>
      <c r="H1261" s="186" t="s">
        <v>139</v>
      </c>
      <c r="I1261" s="186"/>
      <c r="J1261" s="186"/>
      <c r="O1261" s="184"/>
      <c r="P1261" s="184" t="s">
        <v>2185</v>
      </c>
      <c r="Q1261" s="184" t="s">
        <v>1466</v>
      </c>
      <c r="R1261" s="184"/>
      <c r="S1261" s="184"/>
    </row>
    <row r="1262" spans="7:19" ht="28.5">
      <c r="G1262" s="186"/>
      <c r="H1262" s="186" t="s">
        <v>310</v>
      </c>
      <c r="I1262" s="186"/>
      <c r="J1262" s="186"/>
      <c r="O1262" s="184"/>
      <c r="P1262" s="184" t="s">
        <v>2186</v>
      </c>
      <c r="Q1262" s="184" t="s">
        <v>2187</v>
      </c>
      <c r="R1262" s="184"/>
      <c r="S1262" s="184"/>
    </row>
    <row r="1263" spans="7:19" ht="28.5">
      <c r="G1263" s="186"/>
      <c r="H1263" s="186" t="s">
        <v>609</v>
      </c>
      <c r="I1263" s="186"/>
      <c r="J1263" s="186"/>
      <c r="O1263" s="184"/>
      <c r="P1263" s="184" t="s">
        <v>2188</v>
      </c>
      <c r="Q1263" s="184" t="s">
        <v>2189</v>
      </c>
      <c r="R1263" s="184"/>
      <c r="S1263" s="184"/>
    </row>
    <row r="1264" spans="7:19">
      <c r="G1264" s="186"/>
      <c r="H1264" s="186" t="s">
        <v>132</v>
      </c>
      <c r="I1264" s="186"/>
      <c r="J1264" s="186"/>
      <c r="O1264" s="184"/>
      <c r="P1264" s="184" t="s">
        <v>2190</v>
      </c>
      <c r="Q1264" s="184" t="s">
        <v>2191</v>
      </c>
      <c r="R1264" s="184"/>
      <c r="S1264" s="184"/>
    </row>
    <row r="1265" spans="15:19" ht="28.5">
      <c r="O1265" s="184"/>
      <c r="P1265" s="184" t="s">
        <v>2192</v>
      </c>
      <c r="Q1265" s="184" t="s">
        <v>2193</v>
      </c>
      <c r="R1265" s="184"/>
      <c r="S1265" s="184"/>
    </row>
    <row r="1266" spans="15:19">
      <c r="O1266" s="184"/>
      <c r="P1266" s="184" t="s">
        <v>2194</v>
      </c>
      <c r="Q1266" s="184" t="s">
        <v>2195</v>
      </c>
      <c r="R1266" s="184"/>
      <c r="S1266" s="184"/>
    </row>
    <row r="1267" spans="15:19">
      <c r="O1267" s="184"/>
      <c r="P1267" s="184" t="s">
        <v>2196</v>
      </c>
      <c r="Q1267" s="184" t="s">
        <v>2197</v>
      </c>
      <c r="R1267" s="184"/>
      <c r="S1267" s="184"/>
    </row>
    <row r="1268" spans="15:19">
      <c r="O1268" s="184"/>
      <c r="P1268" s="184" t="s">
        <v>2198</v>
      </c>
      <c r="Q1268" s="184" t="s">
        <v>2199</v>
      </c>
      <c r="R1268" s="184"/>
      <c r="S1268" s="184"/>
    </row>
    <row r="1269" spans="15:19" ht="71.25">
      <c r="O1269" s="184"/>
      <c r="P1269" s="184" t="s">
        <v>2200</v>
      </c>
      <c r="Q1269" s="184" t="s">
        <v>2201</v>
      </c>
      <c r="R1269" s="184"/>
      <c r="S1269" s="184"/>
    </row>
    <row r="1270" spans="15:19">
      <c r="O1270" s="184"/>
      <c r="P1270" s="184" t="s">
        <v>2202</v>
      </c>
      <c r="Q1270" s="184"/>
      <c r="R1270" s="184"/>
      <c r="S1270" s="184"/>
    </row>
    <row r="1271" spans="15:19" ht="28.5">
      <c r="O1271" s="184"/>
      <c r="P1271" s="184" t="s">
        <v>2203</v>
      </c>
      <c r="Q1271" s="184"/>
      <c r="R1271" s="184"/>
      <c r="S1271" s="184"/>
    </row>
    <row r="1272" spans="15:19" ht="28.5">
      <c r="O1272" s="184"/>
      <c r="P1272" s="184" t="s">
        <v>2204</v>
      </c>
      <c r="Q1272" s="184"/>
      <c r="R1272" s="184"/>
      <c r="S1272" s="184"/>
    </row>
    <row r="1273" spans="15:19" ht="28.5">
      <c r="O1273" s="184"/>
      <c r="P1273" s="184" t="s">
        <v>2205</v>
      </c>
      <c r="Q1273" s="184"/>
      <c r="R1273" s="184"/>
      <c r="S1273" s="184"/>
    </row>
    <row r="1274" spans="15:19" ht="28.5">
      <c r="O1274" s="184"/>
      <c r="P1274" s="184" t="s">
        <v>2206</v>
      </c>
      <c r="Q1274" s="184"/>
      <c r="R1274" s="184"/>
      <c r="S1274" s="184"/>
    </row>
    <row r="1275" spans="15:19">
      <c r="O1275" s="184"/>
      <c r="P1275" s="184" t="s">
        <v>2207</v>
      </c>
      <c r="Q1275" s="184"/>
      <c r="R1275" s="184"/>
      <c r="S1275" s="184"/>
    </row>
    <row r="1276" spans="15:19">
      <c r="O1276" s="190"/>
      <c r="P1276" s="190" t="s">
        <v>2208</v>
      </c>
      <c r="Q1276" s="190"/>
      <c r="R1276" s="184"/>
      <c r="S1276" s="184"/>
    </row>
    <row r="1277" spans="15:19">
      <c r="O1277" s="184"/>
      <c r="P1277" s="184" t="s">
        <v>2209</v>
      </c>
      <c r="Q1277" s="184"/>
      <c r="R1277" s="184"/>
      <c r="S1277" s="184"/>
    </row>
    <row r="1278" spans="15:19" ht="28.5">
      <c r="O1278" s="184"/>
      <c r="P1278" s="184" t="s">
        <v>2210</v>
      </c>
      <c r="Q1278" s="184"/>
      <c r="R1278" s="184"/>
      <c r="S1278" s="184"/>
    </row>
    <row r="1279" spans="15:19">
      <c r="O1279" s="184"/>
      <c r="P1279" s="184" t="s">
        <v>2211</v>
      </c>
      <c r="Q1279" s="184"/>
      <c r="R1279" s="184"/>
      <c r="S1279" s="184"/>
    </row>
    <row r="1280" spans="15:19">
      <c r="O1280" s="184"/>
      <c r="P1280" s="184" t="s">
        <v>2212</v>
      </c>
      <c r="Q1280" s="184"/>
      <c r="R1280" s="184"/>
      <c r="S1280" s="184"/>
    </row>
  </sheetData>
  <mergeCells count="8">
    <mergeCell ref="T1:X2"/>
    <mergeCell ref="D2:E2"/>
    <mergeCell ref="G1252:J1252"/>
    <mergeCell ref="A1:C2"/>
    <mergeCell ref="D1:E1"/>
    <mergeCell ref="F1:M2"/>
    <mergeCell ref="N1:P2"/>
    <mergeCell ref="Q1:S2"/>
  </mergeCells>
  <dataValidations count="8">
    <dataValidation type="list" allowBlank="1" showInputMessage="1" showErrorMessage="1" sqref="T1232 T4:T1229" xr:uid="{C6ABCBA3-E639-430C-B2B4-8DEB7D174D19}">
      <formula1>$J$1254:$J$1259</formula1>
    </dataValidation>
    <dataValidation type="list" allowBlank="1" showInputMessage="1" showErrorMessage="1" sqref="I1232 I4:I1229" xr:uid="{1D25CA4C-8E2A-43DE-887C-9BD8F3F8E680}">
      <formula1>$I$1254:$I$1256</formula1>
    </dataValidation>
    <dataValidation type="list" allowBlank="1" showInputMessage="1" showErrorMessage="1" sqref="G1232 G3:G1229" xr:uid="{05CED764-4A48-4766-8474-F2BEBBF04A67}">
      <formula1>$G$1254:$G$1256</formula1>
    </dataValidation>
    <dataValidation type="list" allowBlank="1" showInputMessage="1" showErrorMessage="1" sqref="K124:M126 J126 J124" xr:uid="{1E0AC8F6-6088-4EA5-B70E-5F0B8FEB1A17}">
      <formula1>"INDIVIDUAL, CORPORATIVO, LICENÇA CAPACITAÇÃO"</formula1>
    </dataValidation>
    <dataValidation type="list" allowBlank="1" showInputMessage="1" showErrorMessage="1" sqref="F253 F557 F543:F547 F549 F1111 U883" xr:uid="{C89C5FE1-430A-4A87-8CF3-1CDDA34EE34F}">
      <formula1>#REF!</formula1>
    </dataValidation>
    <dataValidation allowBlank="1" showInputMessage="1" showErrorMessage="1" prompt="Decrever a melhoria necessária para as atividades e processos e/ou desempenho" sqref="F241:F242 F234:F239 F280:F285 F419:F421 F533:F538" xr:uid="{F4CDA734-2C5A-42BA-9F00-04499BCD6268}"/>
    <dataValidation type="list" allowBlank="1" showInputMessage="1" showErrorMessage="1" sqref="F241:F242 F234:F239 F419:F421" xr:uid="{D37D1B41-5A14-4308-87DC-A1CB7099C7A8}">
      <formula1>INDIRECT("modalidade")</formula1>
    </dataValidation>
    <dataValidation type="list" allowBlank="1" showInputMessage="1" showErrorMessage="1" sqref="H4:H1229" xr:uid="{A4BD1C88-1ED7-4486-B5DD-DC3DFFD2C4FB}">
      <formula1>$H$1254:$H$1264</formula1>
    </dataValidation>
  </dataValidations>
  <hyperlinks>
    <hyperlink ref="U529" r:id="rId1" display="https://www.trainning.com.br/cursos/curso-bi-business-intelligence-microsoft-power-bi" xr:uid="{B9A0FA84-E75F-4C13-8CDC-0B947789CC36}"/>
    <hyperlink ref="O79" r:id="rId2" display="Adrielly Cristina Martins Torres &lt;adrielly.torres@anvisa.gov.br&gt;" xr:uid="{3A2AAB1F-0FB3-4A0E-95F0-724E3BED20F7}"/>
    <hyperlink ref="O185" r:id="rId3" display="Adrielly Cristina Martins Torres &lt;adrielly.torres@anvisa.gov.br&gt;" xr:uid="{25C26228-A49D-469F-AEC1-79FDA5BEBF11}"/>
    <hyperlink ref="F447" r:id="rId4" display="https://www.escolavirtual.gov.br/curso/25/" xr:uid="{2C111C36-1186-48D1-87E2-F15E4117DACE}"/>
    <hyperlink ref="O445" r:id="rId5" display="Monica da Luz Carvalho Soares &lt;Monica.Soares@anvisa.gov.br&gt;" xr:uid="{5731CAD6-C6D6-434B-876E-CF7498752B6B}"/>
    <hyperlink ref="F448" r:id="rId6" display="https://www.escolavirtual.gov.br/curso/25/" xr:uid="{0414D7EA-5E0C-4550-9A1D-3E058A116D14}"/>
    <hyperlink ref="F449" r:id="rId7" display="https://www.escolavirtual.gov.br/curso/25/" xr:uid="{5A839B36-6F06-4065-91BD-6563BB290238}"/>
    <hyperlink ref="F450" r:id="rId8" display="https://www.escolavirtual.gov.br/curso/25/" xr:uid="{DD4687C6-51D9-4F65-AD55-E112052980C3}"/>
    <hyperlink ref="F451" r:id="rId9" display="https://www.escolavirtual.gov.br/curso/25/" xr:uid="{1C5DDEC2-D2C6-4301-A0CB-8D5ED59632FB}"/>
    <hyperlink ref="F452" r:id="rId10" display="https://www.escolavirtual.gov.br/curso/25/" xr:uid="{72936730-E6E8-4580-B183-C1C4C42C280E}"/>
    <hyperlink ref="F453" r:id="rId11" display="https://www.escolavirtual.gov.br/curso/25/" xr:uid="{2D7291ED-0751-4D68-A033-A2152F4BD7FB}"/>
    <hyperlink ref="F454" r:id="rId12" display="https://www.escolavirtual.gov.br/curso/25/" xr:uid="{59E3CDFB-0C0A-4FDC-A1D8-4546B0DC4CE9}"/>
    <hyperlink ref="F455" r:id="rId13" display="https://www.escolavirtual.gov.br/curso/25/" xr:uid="{CEB3A21D-ABB3-4E92-9F5C-D48C4F8B42E9}"/>
    <hyperlink ref="F456" r:id="rId14" display="https://www.escolavirtual.gov.br/curso/25/" xr:uid="{F1413986-1B47-42BD-89CD-E6F60FF6A290}"/>
    <hyperlink ref="O469" r:id="rId15" display="Monica da Luz Carvalho Soares &lt;Monica.Soares@anvisa.gov.br&gt;" xr:uid="{66FC2C30-5A53-47A8-979B-B2575375BACF}"/>
    <hyperlink ref="O470" r:id="rId16" display="Monica da Luz Carvalho Soares &lt;Monica.Soares@anvisa.gov.br&gt;" xr:uid="{E8F78D63-9FEF-4EF1-9E82-608367297632}"/>
  </hyperlinks>
  <pageMargins left="0.511811024" right="0.511811024" top="0.78740157499999996" bottom="0.78740157499999996" header="0.31496062000000002" footer="0.31496062000000002"/>
  <legacyDrawing r:id="rId17"/>
  <tableParts count="2">
    <tablePart r:id="rId18"/>
    <tablePart r:id="rId19"/>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CBEA-5A1F-463E-B7CC-88D0105268F1}">
  <dimension ref="A1:AE1280"/>
  <sheetViews>
    <sheetView topLeftCell="X1" zoomScale="40" zoomScaleNormal="40" workbookViewId="0">
      <selection activeCell="Y3" sqref="Y3"/>
    </sheetView>
  </sheetViews>
  <sheetFormatPr defaultColWidth="8.7109375" defaultRowHeight="15"/>
  <cols>
    <col min="1" max="1" width="13.7109375" bestFit="1" customWidth="1"/>
    <col min="2" max="2" width="19.5703125" customWidth="1"/>
    <col min="3" max="3" width="24.42578125" customWidth="1"/>
    <col min="4" max="5" width="31.140625" customWidth="1"/>
    <col min="6" max="6" width="36" customWidth="1"/>
    <col min="7" max="7" width="22.28515625" customWidth="1"/>
    <col min="8" max="8" width="20.7109375" customWidth="1"/>
    <col min="9" max="9" width="19.5703125" customWidth="1"/>
    <col min="10" max="10" width="17.7109375" customWidth="1"/>
    <col min="11" max="11" width="14.42578125" customWidth="1"/>
    <col min="12" max="12" width="23.5703125" customWidth="1"/>
    <col min="13" max="14" width="13.28515625" customWidth="1"/>
    <col min="15" max="15" width="36.7109375" customWidth="1"/>
    <col min="16" max="16" width="22.42578125" customWidth="1"/>
    <col min="17" max="17" width="30.5703125" customWidth="1"/>
    <col min="18" max="18" width="23.140625" customWidth="1"/>
    <col min="19" max="19" width="25" customWidth="1"/>
    <col min="20" max="20" width="56.7109375" customWidth="1"/>
    <col min="21" max="22" width="69.140625" customWidth="1"/>
    <col min="23" max="23" width="34.85546875" customWidth="1"/>
    <col min="24" max="24" width="22.140625" customWidth="1"/>
    <col min="28" max="28" width="23.85546875" customWidth="1"/>
    <col min="29" max="29" width="27.85546875" bestFit="1" customWidth="1"/>
    <col min="30" max="30" width="17.5703125" bestFit="1" customWidth="1"/>
  </cols>
  <sheetData>
    <row r="1" spans="1:31" ht="36" customHeight="1">
      <c r="A1" s="310" t="s">
        <v>0</v>
      </c>
      <c r="B1" s="311"/>
      <c r="C1" s="312"/>
      <c r="D1" s="316" t="s">
        <v>1</v>
      </c>
      <c r="E1" s="317"/>
      <c r="F1" s="310" t="s">
        <v>2</v>
      </c>
      <c r="G1" s="311"/>
      <c r="H1" s="311"/>
      <c r="I1" s="311"/>
      <c r="J1" s="311"/>
      <c r="K1" s="311"/>
      <c r="L1" s="311"/>
      <c r="M1" s="312"/>
      <c r="N1" s="310" t="s">
        <v>3</v>
      </c>
      <c r="O1" s="311"/>
      <c r="P1" s="312"/>
      <c r="Q1" s="310" t="s">
        <v>4</v>
      </c>
      <c r="R1" s="311"/>
      <c r="S1" s="312"/>
      <c r="T1" s="334" t="s">
        <v>5</v>
      </c>
      <c r="U1" s="335"/>
      <c r="V1" s="335"/>
      <c r="W1" s="335"/>
      <c r="X1" s="336"/>
    </row>
    <row r="2" spans="1:31" ht="15.75">
      <c r="A2" s="313"/>
      <c r="B2" s="314"/>
      <c r="C2" s="315"/>
      <c r="D2" s="305" t="s">
        <v>6</v>
      </c>
      <c r="E2" s="306"/>
      <c r="F2" s="313"/>
      <c r="G2" s="314"/>
      <c r="H2" s="314"/>
      <c r="I2" s="314"/>
      <c r="J2" s="314"/>
      <c r="K2" s="314"/>
      <c r="L2" s="314"/>
      <c r="M2" s="315"/>
      <c r="N2" s="313"/>
      <c r="O2" s="314"/>
      <c r="P2" s="315"/>
      <c r="Q2" s="313"/>
      <c r="R2" s="314"/>
      <c r="S2" s="315"/>
      <c r="T2" s="334"/>
      <c r="U2" s="335"/>
      <c r="V2" s="335"/>
      <c r="W2" s="335"/>
      <c r="X2" s="336"/>
    </row>
    <row r="3" spans="1:31" ht="64.5" customHeight="1">
      <c r="A3" s="1" t="s">
        <v>7</v>
      </c>
      <c r="B3" s="1" t="s">
        <v>8</v>
      </c>
      <c r="C3" s="1" t="s">
        <v>9</v>
      </c>
      <c r="D3" s="1" t="s">
        <v>10</v>
      </c>
      <c r="E3" s="1" t="s">
        <v>11</v>
      </c>
      <c r="F3" s="1" t="s">
        <v>12</v>
      </c>
      <c r="G3" s="1" t="s">
        <v>13</v>
      </c>
      <c r="H3" s="1" t="s">
        <v>14</v>
      </c>
      <c r="I3" s="1" t="s">
        <v>15</v>
      </c>
      <c r="J3" s="1" t="s">
        <v>16</v>
      </c>
      <c r="K3" s="2" t="s">
        <v>17</v>
      </c>
      <c r="L3" s="2" t="s">
        <v>18</v>
      </c>
      <c r="M3" s="1" t="s">
        <v>19</v>
      </c>
      <c r="N3" s="1" t="s">
        <v>20</v>
      </c>
      <c r="O3" s="1" t="s">
        <v>21</v>
      </c>
      <c r="P3" s="1" t="s">
        <v>22</v>
      </c>
      <c r="Q3" s="3" t="s">
        <v>23</v>
      </c>
      <c r="R3" s="3" t="s">
        <v>24</v>
      </c>
      <c r="S3" s="4" t="s">
        <v>25</v>
      </c>
      <c r="T3" s="1" t="s">
        <v>26</v>
      </c>
      <c r="U3" s="5" t="s">
        <v>27</v>
      </c>
      <c r="V3" s="5" t="s">
        <v>2213</v>
      </c>
      <c r="W3" s="5" t="s">
        <v>28</v>
      </c>
      <c r="X3" s="6" t="s">
        <v>29</v>
      </c>
      <c r="AE3" s="7"/>
    </row>
    <row r="4" spans="1:31" ht="111" hidden="1" customHeight="1">
      <c r="A4" s="8" t="s">
        <v>128</v>
      </c>
      <c r="B4" s="8" t="s">
        <v>2086</v>
      </c>
      <c r="C4" s="8" t="s">
        <v>2087</v>
      </c>
      <c r="D4" s="8" t="s">
        <v>2088</v>
      </c>
      <c r="E4" s="8">
        <v>15</v>
      </c>
      <c r="F4" s="8" t="s">
        <v>2089</v>
      </c>
      <c r="G4" s="8" t="s">
        <v>45</v>
      </c>
      <c r="H4" s="8" t="s">
        <v>36</v>
      </c>
      <c r="I4" s="8" t="s">
        <v>37</v>
      </c>
      <c r="J4" s="9">
        <v>20</v>
      </c>
      <c r="K4" s="10" t="s">
        <v>2090</v>
      </c>
      <c r="L4" s="11"/>
      <c r="M4" s="8">
        <v>8</v>
      </c>
      <c r="N4" s="12" t="s">
        <v>2091</v>
      </c>
      <c r="O4" s="13" t="s">
        <v>2092</v>
      </c>
      <c r="P4" s="8" t="s">
        <v>242</v>
      </c>
      <c r="Q4" s="14">
        <v>0</v>
      </c>
      <c r="R4" s="14">
        <v>0</v>
      </c>
      <c r="S4" s="14">
        <f t="shared" ref="S4:S67" si="0">(R4+Q4)*M4</f>
        <v>0</v>
      </c>
      <c r="T4" s="8" t="s">
        <v>68</v>
      </c>
      <c r="U4" s="15" t="s">
        <v>2214</v>
      </c>
      <c r="V4" s="16" t="s">
        <v>866</v>
      </c>
      <c r="W4" s="17" t="s">
        <v>540</v>
      </c>
      <c r="X4" s="18" t="s">
        <v>58</v>
      </c>
      <c r="AE4" s="7"/>
    </row>
    <row r="5" spans="1:31" ht="85.5" hidden="1" customHeight="1">
      <c r="A5" s="19" t="s">
        <v>128</v>
      </c>
      <c r="B5" s="19" t="s">
        <v>129</v>
      </c>
      <c r="C5" s="19" t="s">
        <v>129</v>
      </c>
      <c r="D5" s="19" t="s">
        <v>130</v>
      </c>
      <c r="E5" s="19">
        <v>15</v>
      </c>
      <c r="F5" s="19" t="s">
        <v>131</v>
      </c>
      <c r="G5" s="19" t="s">
        <v>35</v>
      </c>
      <c r="H5" s="19" t="s">
        <v>132</v>
      </c>
      <c r="I5" s="19" t="s">
        <v>37</v>
      </c>
      <c r="J5" s="10">
        <v>16</v>
      </c>
      <c r="K5" s="10">
        <v>2020</v>
      </c>
      <c r="L5" s="11"/>
      <c r="M5" s="19">
        <v>1</v>
      </c>
      <c r="N5" s="19">
        <v>1973768</v>
      </c>
      <c r="O5" s="19" t="s">
        <v>133</v>
      </c>
      <c r="P5" s="19" t="s">
        <v>107</v>
      </c>
      <c r="Q5" s="20">
        <v>2500</v>
      </c>
      <c r="R5" s="20">
        <v>0</v>
      </c>
      <c r="S5" s="20">
        <f t="shared" si="0"/>
        <v>2500</v>
      </c>
      <c r="T5" s="19" t="s">
        <v>41</v>
      </c>
      <c r="U5" s="19"/>
      <c r="V5" s="21" t="s">
        <v>48</v>
      </c>
      <c r="W5" s="22" t="s">
        <v>134</v>
      </c>
      <c r="X5" s="23"/>
      <c r="AE5" s="7"/>
    </row>
    <row r="6" spans="1:31" ht="85.5" hidden="1" customHeight="1">
      <c r="A6" s="19" t="s">
        <v>128</v>
      </c>
      <c r="B6" s="19" t="s">
        <v>129</v>
      </c>
      <c r="C6" s="19" t="s">
        <v>129</v>
      </c>
      <c r="D6" s="19" t="s">
        <v>130</v>
      </c>
      <c r="E6" s="19">
        <v>15</v>
      </c>
      <c r="F6" s="19" t="s">
        <v>131</v>
      </c>
      <c r="G6" s="19" t="s">
        <v>35</v>
      </c>
      <c r="H6" s="19" t="s">
        <v>132</v>
      </c>
      <c r="I6" s="19" t="s">
        <v>37</v>
      </c>
      <c r="J6" s="10">
        <v>16</v>
      </c>
      <c r="K6" s="10">
        <v>2020</v>
      </c>
      <c r="L6" s="11"/>
      <c r="M6" s="19">
        <v>1</v>
      </c>
      <c r="N6" s="19">
        <v>1506329</v>
      </c>
      <c r="O6" s="19" t="s">
        <v>135</v>
      </c>
      <c r="P6" s="19" t="s">
        <v>107</v>
      </c>
      <c r="Q6" s="20">
        <v>2500</v>
      </c>
      <c r="R6" s="20">
        <v>0</v>
      </c>
      <c r="S6" s="20">
        <f t="shared" si="0"/>
        <v>2500</v>
      </c>
      <c r="T6" s="19" t="s">
        <v>41</v>
      </c>
      <c r="U6" s="19"/>
      <c r="V6" s="21" t="s">
        <v>48</v>
      </c>
      <c r="W6" s="22" t="s">
        <v>134</v>
      </c>
      <c r="X6" s="23"/>
      <c r="AE6" s="7"/>
    </row>
    <row r="7" spans="1:31" ht="85.5" hidden="1" customHeight="1">
      <c r="A7" s="19" t="s">
        <v>128</v>
      </c>
      <c r="B7" s="19" t="s">
        <v>129</v>
      </c>
      <c r="C7" s="19" t="s">
        <v>129</v>
      </c>
      <c r="D7" s="19" t="s">
        <v>130</v>
      </c>
      <c r="E7" s="19">
        <v>15</v>
      </c>
      <c r="F7" s="19" t="s">
        <v>131</v>
      </c>
      <c r="G7" s="19" t="s">
        <v>35</v>
      </c>
      <c r="H7" s="19" t="s">
        <v>132</v>
      </c>
      <c r="I7" s="8" t="s">
        <v>37</v>
      </c>
      <c r="J7" s="10">
        <v>16</v>
      </c>
      <c r="K7" s="10">
        <v>2020</v>
      </c>
      <c r="L7" s="11"/>
      <c r="M7" s="19">
        <v>1</v>
      </c>
      <c r="N7" s="19">
        <v>1518386</v>
      </c>
      <c r="O7" s="19" t="s">
        <v>136</v>
      </c>
      <c r="P7" s="19" t="s">
        <v>107</v>
      </c>
      <c r="Q7" s="20">
        <v>2500</v>
      </c>
      <c r="R7" s="20">
        <v>0</v>
      </c>
      <c r="S7" s="20">
        <f t="shared" si="0"/>
        <v>2500</v>
      </c>
      <c r="T7" s="19" t="s">
        <v>41</v>
      </c>
      <c r="U7" s="19"/>
      <c r="V7" s="21" t="s">
        <v>48</v>
      </c>
      <c r="W7" s="22" t="s">
        <v>134</v>
      </c>
      <c r="X7" s="23"/>
      <c r="AE7" s="7"/>
    </row>
    <row r="8" spans="1:31" ht="85.5" hidden="1" customHeight="1">
      <c r="A8" s="19" t="s">
        <v>128</v>
      </c>
      <c r="B8" s="19" t="s">
        <v>129</v>
      </c>
      <c r="C8" s="19" t="s">
        <v>129</v>
      </c>
      <c r="D8" s="19" t="s">
        <v>130</v>
      </c>
      <c r="E8" s="19">
        <v>15</v>
      </c>
      <c r="F8" s="19" t="s">
        <v>131</v>
      </c>
      <c r="G8" s="19" t="s">
        <v>35</v>
      </c>
      <c r="H8" s="19" t="s">
        <v>132</v>
      </c>
      <c r="I8" s="8" t="s">
        <v>37</v>
      </c>
      <c r="J8" s="10">
        <v>16</v>
      </c>
      <c r="K8" s="10">
        <v>2020</v>
      </c>
      <c r="L8" s="11"/>
      <c r="M8" s="19">
        <v>1</v>
      </c>
      <c r="N8" s="19">
        <v>1492637</v>
      </c>
      <c r="O8" s="19" t="s">
        <v>137</v>
      </c>
      <c r="P8" s="19" t="s">
        <v>107</v>
      </c>
      <c r="Q8" s="20">
        <v>2500</v>
      </c>
      <c r="R8" s="20">
        <v>0</v>
      </c>
      <c r="S8" s="20">
        <f t="shared" si="0"/>
        <v>2500</v>
      </c>
      <c r="T8" s="19" t="s">
        <v>41</v>
      </c>
      <c r="U8" s="19"/>
      <c r="V8" s="21" t="s">
        <v>48</v>
      </c>
      <c r="W8" s="22" t="s">
        <v>134</v>
      </c>
      <c r="X8" s="23"/>
      <c r="AE8" s="7"/>
    </row>
    <row r="9" spans="1:31" ht="128.25" hidden="1" customHeight="1">
      <c r="A9" s="19" t="s">
        <v>128</v>
      </c>
      <c r="B9" s="19" t="s">
        <v>129</v>
      </c>
      <c r="C9" s="19" t="s">
        <v>129</v>
      </c>
      <c r="D9" s="19" t="s">
        <v>130</v>
      </c>
      <c r="E9" s="19">
        <v>15</v>
      </c>
      <c r="F9" s="19" t="s">
        <v>138</v>
      </c>
      <c r="G9" s="19" t="s">
        <v>35</v>
      </c>
      <c r="H9" s="19" t="s">
        <v>139</v>
      </c>
      <c r="I9" s="8" t="s">
        <v>37</v>
      </c>
      <c r="J9" s="10">
        <v>16</v>
      </c>
      <c r="K9" s="10">
        <v>2020</v>
      </c>
      <c r="L9" s="11"/>
      <c r="M9" s="19">
        <v>1</v>
      </c>
      <c r="N9" s="19">
        <v>1973768</v>
      </c>
      <c r="O9" s="19" t="s">
        <v>133</v>
      </c>
      <c r="P9" s="19" t="s">
        <v>107</v>
      </c>
      <c r="Q9" s="20">
        <v>0</v>
      </c>
      <c r="R9" s="20">
        <v>0</v>
      </c>
      <c r="S9" s="20">
        <f t="shared" si="0"/>
        <v>0</v>
      </c>
      <c r="T9" s="19" t="s">
        <v>41</v>
      </c>
      <c r="U9" s="19"/>
      <c r="V9" s="21" t="s">
        <v>48</v>
      </c>
      <c r="W9" s="22" t="s">
        <v>134</v>
      </c>
      <c r="X9" s="23"/>
      <c r="AE9" s="7"/>
    </row>
    <row r="10" spans="1:31" ht="114" hidden="1" customHeight="1">
      <c r="A10" s="24" t="s">
        <v>128</v>
      </c>
      <c r="B10" s="24" t="s">
        <v>328</v>
      </c>
      <c r="C10" s="24" t="s">
        <v>328</v>
      </c>
      <c r="D10" s="24" t="s">
        <v>329</v>
      </c>
      <c r="E10" s="24">
        <v>15</v>
      </c>
      <c r="F10" s="25" t="s">
        <v>330</v>
      </c>
      <c r="G10" s="25" t="s">
        <v>35</v>
      </c>
      <c r="H10" s="25" t="s">
        <v>331</v>
      </c>
      <c r="I10" s="24" t="s">
        <v>37</v>
      </c>
      <c r="J10" s="26">
        <v>80</v>
      </c>
      <c r="K10" s="10" t="s">
        <v>332</v>
      </c>
      <c r="L10" s="11"/>
      <c r="M10" s="24">
        <v>3</v>
      </c>
      <c r="N10" s="27" t="s">
        <v>333</v>
      </c>
      <c r="O10" s="27" t="s">
        <v>334</v>
      </c>
      <c r="P10" s="24" t="s">
        <v>335</v>
      </c>
      <c r="Q10" s="28">
        <v>500</v>
      </c>
      <c r="R10" s="28">
        <v>9800</v>
      </c>
      <c r="S10" s="28">
        <f t="shared" si="0"/>
        <v>30900</v>
      </c>
      <c r="T10" s="24" t="s">
        <v>41</v>
      </c>
      <c r="U10" s="29" t="s">
        <v>2215</v>
      </c>
      <c r="V10" s="30" t="s">
        <v>336</v>
      </c>
      <c r="W10" s="31" t="s">
        <v>337</v>
      </c>
      <c r="X10" s="32" t="s">
        <v>338</v>
      </c>
      <c r="AE10" s="7"/>
    </row>
    <row r="11" spans="1:31" ht="156.75" hidden="1" customHeight="1">
      <c r="A11" s="8" t="s">
        <v>128</v>
      </c>
      <c r="B11" s="8" t="s">
        <v>2086</v>
      </c>
      <c r="C11" s="8" t="s">
        <v>2087</v>
      </c>
      <c r="D11" s="8" t="s">
        <v>2093</v>
      </c>
      <c r="E11" s="8">
        <v>15</v>
      </c>
      <c r="F11" s="8" t="s">
        <v>1873</v>
      </c>
      <c r="G11" s="8" t="s">
        <v>45</v>
      </c>
      <c r="H11" s="8" t="s">
        <v>36</v>
      </c>
      <c r="I11" s="8" t="s">
        <v>46</v>
      </c>
      <c r="J11" s="9">
        <v>20</v>
      </c>
      <c r="K11" s="9" t="s">
        <v>2090</v>
      </c>
      <c r="L11" s="11"/>
      <c r="M11" s="8">
        <v>8</v>
      </c>
      <c r="N11" s="12" t="s">
        <v>2091</v>
      </c>
      <c r="O11" s="13" t="s">
        <v>2092</v>
      </c>
      <c r="P11" s="8" t="s">
        <v>242</v>
      </c>
      <c r="Q11" s="14">
        <v>0</v>
      </c>
      <c r="R11" s="14">
        <v>0</v>
      </c>
      <c r="S11" s="14">
        <f t="shared" si="0"/>
        <v>0</v>
      </c>
      <c r="T11" s="8" t="s">
        <v>41</v>
      </c>
      <c r="U11" s="33" t="s">
        <v>2216</v>
      </c>
      <c r="V11" s="34" t="s">
        <v>243</v>
      </c>
      <c r="W11" s="33" t="s">
        <v>2094</v>
      </c>
      <c r="X11" s="35"/>
      <c r="AE11" s="7"/>
    </row>
    <row r="12" spans="1:31" ht="85.5" hidden="1" customHeight="1">
      <c r="A12" s="8" t="s">
        <v>128</v>
      </c>
      <c r="B12" s="8" t="s">
        <v>328</v>
      </c>
      <c r="C12" s="8" t="s">
        <v>328</v>
      </c>
      <c r="D12" s="8" t="s">
        <v>339</v>
      </c>
      <c r="E12" s="8">
        <v>15</v>
      </c>
      <c r="F12" s="8" t="s">
        <v>340</v>
      </c>
      <c r="G12" s="8" t="s">
        <v>45</v>
      </c>
      <c r="H12" s="8" t="s">
        <v>36</v>
      </c>
      <c r="I12" s="8" t="s">
        <v>37</v>
      </c>
      <c r="J12" s="9">
        <v>40</v>
      </c>
      <c r="K12" s="10" t="s">
        <v>341</v>
      </c>
      <c r="L12" s="11"/>
      <c r="M12" s="8">
        <v>3</v>
      </c>
      <c r="N12" s="12" t="s">
        <v>333</v>
      </c>
      <c r="O12" s="12" t="s">
        <v>334</v>
      </c>
      <c r="P12" s="12" t="s">
        <v>335</v>
      </c>
      <c r="Q12" s="14">
        <v>100</v>
      </c>
      <c r="R12" s="14">
        <v>1000</v>
      </c>
      <c r="S12" s="14">
        <f t="shared" si="0"/>
        <v>3300</v>
      </c>
      <c r="T12" s="8" t="s">
        <v>41</v>
      </c>
      <c r="U12" s="15" t="s">
        <v>2217</v>
      </c>
      <c r="V12" s="34" t="s">
        <v>148</v>
      </c>
      <c r="W12" s="33" t="s">
        <v>225</v>
      </c>
      <c r="X12" s="36" t="s">
        <v>50</v>
      </c>
      <c r="AE12" s="7"/>
    </row>
    <row r="13" spans="1:31" ht="85.5" hidden="1" customHeight="1">
      <c r="A13" s="8" t="s">
        <v>128</v>
      </c>
      <c r="B13" s="8" t="s">
        <v>328</v>
      </c>
      <c r="C13" s="8" t="s">
        <v>328</v>
      </c>
      <c r="D13" s="8" t="s">
        <v>342</v>
      </c>
      <c r="E13" s="8">
        <v>15</v>
      </c>
      <c r="F13" s="8" t="s">
        <v>340</v>
      </c>
      <c r="G13" s="8" t="s">
        <v>45</v>
      </c>
      <c r="H13" s="8" t="s">
        <v>36</v>
      </c>
      <c r="I13" s="8" t="s">
        <v>37</v>
      </c>
      <c r="J13" s="9">
        <v>40</v>
      </c>
      <c r="K13" s="10" t="s">
        <v>343</v>
      </c>
      <c r="L13" s="11"/>
      <c r="M13" s="8">
        <v>1</v>
      </c>
      <c r="N13" s="8">
        <v>1492984</v>
      </c>
      <c r="O13" s="8" t="s">
        <v>344</v>
      </c>
      <c r="P13" s="12" t="s">
        <v>335</v>
      </c>
      <c r="Q13" s="14">
        <v>5000</v>
      </c>
      <c r="R13" s="14">
        <v>0</v>
      </c>
      <c r="S13" s="14">
        <f t="shared" si="0"/>
        <v>5000</v>
      </c>
      <c r="T13" s="8" t="s">
        <v>41</v>
      </c>
      <c r="U13" s="33" t="s">
        <v>2218</v>
      </c>
      <c r="V13" s="34" t="s">
        <v>148</v>
      </c>
      <c r="W13" s="22" t="s">
        <v>225</v>
      </c>
      <c r="X13" s="36" t="s">
        <v>50</v>
      </c>
      <c r="AE13" s="7"/>
    </row>
    <row r="14" spans="1:31" ht="85.5" hidden="1" customHeight="1">
      <c r="A14" s="8" t="s">
        <v>128</v>
      </c>
      <c r="B14" s="8" t="s">
        <v>328</v>
      </c>
      <c r="C14" s="8" t="s">
        <v>328</v>
      </c>
      <c r="D14" s="8" t="s">
        <v>345</v>
      </c>
      <c r="E14" s="8">
        <v>10</v>
      </c>
      <c r="F14" s="8" t="s">
        <v>346</v>
      </c>
      <c r="G14" s="8" t="s">
        <v>45</v>
      </c>
      <c r="H14" s="8" t="s">
        <v>36</v>
      </c>
      <c r="I14" s="8" t="s">
        <v>37</v>
      </c>
      <c r="J14" s="9">
        <v>16</v>
      </c>
      <c r="K14" s="10" t="s">
        <v>343</v>
      </c>
      <c r="L14" s="11"/>
      <c r="M14" s="8">
        <v>4</v>
      </c>
      <c r="N14" s="12" t="s">
        <v>333</v>
      </c>
      <c r="O14" s="12" t="s">
        <v>334</v>
      </c>
      <c r="P14" s="12" t="s">
        <v>335</v>
      </c>
      <c r="Q14" s="14">
        <v>100</v>
      </c>
      <c r="R14" s="14">
        <v>0</v>
      </c>
      <c r="S14" s="14">
        <f t="shared" si="0"/>
        <v>400</v>
      </c>
      <c r="T14" s="8" t="s">
        <v>41</v>
      </c>
      <c r="U14" s="15" t="s">
        <v>2217</v>
      </c>
      <c r="V14" s="34" t="s">
        <v>148</v>
      </c>
      <c r="W14" s="33" t="s">
        <v>225</v>
      </c>
      <c r="X14" s="36" t="s">
        <v>50</v>
      </c>
      <c r="AE14" s="7"/>
    </row>
    <row r="15" spans="1:31" ht="156.75" hidden="1" customHeight="1">
      <c r="A15" s="19" t="s">
        <v>128</v>
      </c>
      <c r="B15" s="19" t="s">
        <v>328</v>
      </c>
      <c r="C15" s="19" t="s">
        <v>328</v>
      </c>
      <c r="D15" s="19" t="s">
        <v>347</v>
      </c>
      <c r="E15" s="19">
        <v>15</v>
      </c>
      <c r="F15" s="19" t="s">
        <v>348</v>
      </c>
      <c r="G15" s="19" t="s">
        <v>35</v>
      </c>
      <c r="H15" s="8" t="s">
        <v>36</v>
      </c>
      <c r="I15" s="8" t="s">
        <v>37</v>
      </c>
      <c r="J15" s="10">
        <v>40</v>
      </c>
      <c r="K15" s="10" t="s">
        <v>332</v>
      </c>
      <c r="L15" s="11"/>
      <c r="M15" s="19">
        <v>1</v>
      </c>
      <c r="N15" s="19">
        <v>6225458</v>
      </c>
      <c r="O15" s="19" t="s">
        <v>349</v>
      </c>
      <c r="P15" s="19" t="s">
        <v>335</v>
      </c>
      <c r="Q15" s="20">
        <v>1000</v>
      </c>
      <c r="R15" s="20">
        <v>9800</v>
      </c>
      <c r="S15" s="20">
        <f t="shared" si="0"/>
        <v>10800</v>
      </c>
      <c r="T15" s="19" t="s">
        <v>41</v>
      </c>
      <c r="U15" s="15" t="s">
        <v>2219</v>
      </c>
      <c r="V15" s="34" t="s">
        <v>148</v>
      </c>
      <c r="W15" s="22" t="s">
        <v>225</v>
      </c>
      <c r="X15" s="36" t="s">
        <v>50</v>
      </c>
      <c r="AE15" s="7"/>
    </row>
    <row r="16" spans="1:31" ht="99.75" hidden="1" customHeight="1">
      <c r="A16" s="19" t="s">
        <v>128</v>
      </c>
      <c r="B16" s="19" t="s">
        <v>2108</v>
      </c>
      <c r="C16" s="19" t="s">
        <v>2108</v>
      </c>
      <c r="D16" s="19" t="s">
        <v>2121</v>
      </c>
      <c r="E16" s="19">
        <v>15</v>
      </c>
      <c r="F16" s="37" t="s">
        <v>2122</v>
      </c>
      <c r="G16" s="19" t="s">
        <v>45</v>
      </c>
      <c r="H16" s="8" t="s">
        <v>36</v>
      </c>
      <c r="I16" s="8" t="s">
        <v>91</v>
      </c>
      <c r="J16" s="38"/>
      <c r="K16" s="38"/>
      <c r="L16" s="11"/>
      <c r="M16" s="19">
        <v>10</v>
      </c>
      <c r="N16" s="38"/>
      <c r="O16" s="38"/>
      <c r="P16" s="19" t="s">
        <v>2123</v>
      </c>
      <c r="Q16" s="20">
        <v>500</v>
      </c>
      <c r="R16" s="20">
        <v>0</v>
      </c>
      <c r="S16" s="20">
        <f t="shared" si="0"/>
        <v>5000</v>
      </c>
      <c r="T16" s="19" t="s">
        <v>41</v>
      </c>
      <c r="U16" s="15" t="s">
        <v>2220</v>
      </c>
      <c r="V16" s="15" t="s">
        <v>42</v>
      </c>
      <c r="W16" s="15" t="s">
        <v>1029</v>
      </c>
      <c r="X16" s="36" t="s">
        <v>50</v>
      </c>
      <c r="AE16" s="7"/>
    </row>
    <row r="17" spans="1:31" ht="85.5" hidden="1" customHeight="1">
      <c r="A17" s="19" t="s">
        <v>128</v>
      </c>
      <c r="B17" s="19" t="s">
        <v>2108</v>
      </c>
      <c r="C17" s="19" t="s">
        <v>2108</v>
      </c>
      <c r="D17" s="19" t="s">
        <v>2121</v>
      </c>
      <c r="E17" s="19">
        <v>15</v>
      </c>
      <c r="F17" s="37" t="s">
        <v>2124</v>
      </c>
      <c r="G17" s="19" t="s">
        <v>45</v>
      </c>
      <c r="H17" s="8" t="s">
        <v>36</v>
      </c>
      <c r="I17" s="8" t="s">
        <v>91</v>
      </c>
      <c r="J17" s="38"/>
      <c r="K17" s="38"/>
      <c r="L17" s="11"/>
      <c r="M17" s="19">
        <v>10</v>
      </c>
      <c r="N17" s="38"/>
      <c r="O17" s="38"/>
      <c r="P17" s="19" t="s">
        <v>2123</v>
      </c>
      <c r="Q17" s="20">
        <v>500</v>
      </c>
      <c r="R17" s="20">
        <v>0</v>
      </c>
      <c r="S17" s="20">
        <f t="shared" si="0"/>
        <v>5000</v>
      </c>
      <c r="T17" s="19" t="s">
        <v>41</v>
      </c>
      <c r="U17" s="15" t="s">
        <v>2220</v>
      </c>
      <c r="V17" s="15" t="s">
        <v>201</v>
      </c>
      <c r="W17" s="15" t="s">
        <v>202</v>
      </c>
      <c r="X17" s="36" t="s">
        <v>50</v>
      </c>
      <c r="AE17" s="7"/>
    </row>
    <row r="18" spans="1:31" ht="99.75" hidden="1" customHeight="1">
      <c r="A18" s="19" t="s">
        <v>128</v>
      </c>
      <c r="B18" s="19" t="s">
        <v>129</v>
      </c>
      <c r="C18" s="19" t="s">
        <v>129</v>
      </c>
      <c r="D18" s="19" t="s">
        <v>130</v>
      </c>
      <c r="E18" s="19">
        <v>15</v>
      </c>
      <c r="F18" s="19" t="s">
        <v>138</v>
      </c>
      <c r="G18" s="19" t="s">
        <v>35</v>
      </c>
      <c r="H18" s="19" t="s">
        <v>139</v>
      </c>
      <c r="I18" s="8" t="s">
        <v>37</v>
      </c>
      <c r="J18" s="10">
        <v>16</v>
      </c>
      <c r="K18" s="10">
        <v>2020</v>
      </c>
      <c r="L18" s="11"/>
      <c r="M18" s="19">
        <v>1</v>
      </c>
      <c r="N18" s="19">
        <v>1506329</v>
      </c>
      <c r="O18" s="19" t="s">
        <v>135</v>
      </c>
      <c r="P18" s="19" t="s">
        <v>107</v>
      </c>
      <c r="Q18" s="20">
        <v>0</v>
      </c>
      <c r="R18" s="20">
        <v>0</v>
      </c>
      <c r="S18" s="20">
        <f t="shared" si="0"/>
        <v>0</v>
      </c>
      <c r="T18" s="19" t="s">
        <v>41</v>
      </c>
      <c r="U18" s="19"/>
      <c r="V18" s="21" t="s">
        <v>48</v>
      </c>
      <c r="W18" s="22" t="s">
        <v>134</v>
      </c>
      <c r="X18" s="23"/>
      <c r="AE18" s="7"/>
    </row>
    <row r="19" spans="1:31" ht="99.75" hidden="1" customHeight="1">
      <c r="A19" s="19" t="s">
        <v>128</v>
      </c>
      <c r="B19" s="19" t="s">
        <v>129</v>
      </c>
      <c r="C19" s="19" t="s">
        <v>129</v>
      </c>
      <c r="D19" s="19" t="s">
        <v>130</v>
      </c>
      <c r="E19" s="19">
        <v>15</v>
      </c>
      <c r="F19" s="19" t="s">
        <v>138</v>
      </c>
      <c r="G19" s="19" t="s">
        <v>35</v>
      </c>
      <c r="H19" s="19" t="s">
        <v>139</v>
      </c>
      <c r="I19" s="8" t="s">
        <v>37</v>
      </c>
      <c r="J19" s="10">
        <v>16</v>
      </c>
      <c r="K19" s="10">
        <v>2020</v>
      </c>
      <c r="L19" s="11"/>
      <c r="M19" s="19">
        <v>1</v>
      </c>
      <c r="N19" s="19">
        <v>1518386</v>
      </c>
      <c r="O19" s="19" t="s">
        <v>136</v>
      </c>
      <c r="P19" s="19" t="s">
        <v>107</v>
      </c>
      <c r="Q19" s="20">
        <v>0</v>
      </c>
      <c r="R19" s="20">
        <v>0</v>
      </c>
      <c r="S19" s="20">
        <f t="shared" si="0"/>
        <v>0</v>
      </c>
      <c r="T19" s="19" t="s">
        <v>41</v>
      </c>
      <c r="U19" s="19"/>
      <c r="V19" s="21" t="s">
        <v>48</v>
      </c>
      <c r="W19" s="22" t="s">
        <v>134</v>
      </c>
      <c r="X19" s="23"/>
      <c r="AE19" s="7"/>
    </row>
    <row r="20" spans="1:31" ht="99.75" hidden="1" customHeight="1">
      <c r="A20" s="19" t="s">
        <v>128</v>
      </c>
      <c r="B20" s="19" t="s">
        <v>129</v>
      </c>
      <c r="C20" s="19" t="s">
        <v>129</v>
      </c>
      <c r="D20" s="19" t="s">
        <v>130</v>
      </c>
      <c r="E20" s="19">
        <v>15</v>
      </c>
      <c r="F20" s="19" t="s">
        <v>138</v>
      </c>
      <c r="G20" s="19" t="s">
        <v>35</v>
      </c>
      <c r="H20" s="19" t="s">
        <v>139</v>
      </c>
      <c r="I20" s="8" t="s">
        <v>37</v>
      </c>
      <c r="J20" s="10">
        <v>16</v>
      </c>
      <c r="K20" s="10">
        <v>2020</v>
      </c>
      <c r="L20" s="11"/>
      <c r="M20" s="19">
        <v>1</v>
      </c>
      <c r="N20" s="19">
        <v>1492637</v>
      </c>
      <c r="O20" s="19" t="s">
        <v>137</v>
      </c>
      <c r="P20" s="19" t="s">
        <v>107</v>
      </c>
      <c r="Q20" s="20">
        <v>0</v>
      </c>
      <c r="R20" s="20">
        <v>0</v>
      </c>
      <c r="S20" s="20">
        <f t="shared" si="0"/>
        <v>0</v>
      </c>
      <c r="T20" s="19" t="s">
        <v>41</v>
      </c>
      <c r="U20" s="19"/>
      <c r="V20" s="21" t="s">
        <v>48</v>
      </c>
      <c r="W20" s="22" t="s">
        <v>134</v>
      </c>
      <c r="X20" s="23"/>
      <c r="AE20" s="7"/>
    </row>
    <row r="21" spans="1:31" ht="156.75" hidden="1" customHeight="1">
      <c r="A21" s="19" t="s">
        <v>128</v>
      </c>
      <c r="B21" s="19" t="s">
        <v>129</v>
      </c>
      <c r="C21" s="19" t="s">
        <v>129</v>
      </c>
      <c r="D21" s="19" t="s">
        <v>130</v>
      </c>
      <c r="E21" s="19">
        <v>15</v>
      </c>
      <c r="F21" s="19" t="s">
        <v>138</v>
      </c>
      <c r="G21" s="19" t="s">
        <v>35</v>
      </c>
      <c r="H21" s="19" t="s">
        <v>139</v>
      </c>
      <c r="I21" s="8" t="s">
        <v>37</v>
      </c>
      <c r="J21" s="10">
        <v>16</v>
      </c>
      <c r="K21" s="10">
        <v>2020</v>
      </c>
      <c r="L21" s="11"/>
      <c r="M21" s="19">
        <v>1</v>
      </c>
      <c r="N21" s="19">
        <v>1569060</v>
      </c>
      <c r="O21" s="19" t="s">
        <v>140</v>
      </c>
      <c r="P21" s="19" t="s">
        <v>107</v>
      </c>
      <c r="Q21" s="20">
        <v>0</v>
      </c>
      <c r="R21" s="20">
        <v>0</v>
      </c>
      <c r="S21" s="20">
        <f t="shared" si="0"/>
        <v>0</v>
      </c>
      <c r="T21" s="19" t="s">
        <v>41</v>
      </c>
      <c r="U21" s="19"/>
      <c r="V21" s="21" t="s">
        <v>48</v>
      </c>
      <c r="W21" s="22" t="s">
        <v>134</v>
      </c>
      <c r="X21" s="23"/>
      <c r="AE21" s="7"/>
    </row>
    <row r="22" spans="1:31" ht="85.5" hidden="1" customHeight="1">
      <c r="A22" s="19" t="s">
        <v>128</v>
      </c>
      <c r="B22" s="19" t="s">
        <v>129</v>
      </c>
      <c r="C22" s="19" t="s">
        <v>129</v>
      </c>
      <c r="D22" s="19" t="s">
        <v>130</v>
      </c>
      <c r="E22" s="19">
        <v>15</v>
      </c>
      <c r="F22" s="19" t="s">
        <v>138</v>
      </c>
      <c r="G22" s="19" t="s">
        <v>35</v>
      </c>
      <c r="H22" s="19" t="s">
        <v>139</v>
      </c>
      <c r="I22" s="8" t="s">
        <v>37</v>
      </c>
      <c r="J22" s="10">
        <v>16</v>
      </c>
      <c r="K22" s="10">
        <v>2020</v>
      </c>
      <c r="L22" s="11"/>
      <c r="M22" s="19">
        <v>1</v>
      </c>
      <c r="N22" s="19">
        <v>1204477</v>
      </c>
      <c r="O22" s="19" t="s">
        <v>141</v>
      </c>
      <c r="P22" s="19" t="s">
        <v>142</v>
      </c>
      <c r="Q22" s="20">
        <v>0</v>
      </c>
      <c r="R22" s="20">
        <v>0</v>
      </c>
      <c r="S22" s="20">
        <f t="shared" si="0"/>
        <v>0</v>
      </c>
      <c r="T22" s="19" t="s">
        <v>41</v>
      </c>
      <c r="U22" s="19"/>
      <c r="V22" s="21" t="s">
        <v>48</v>
      </c>
      <c r="W22" s="22" t="s">
        <v>134</v>
      </c>
      <c r="X22" s="23"/>
      <c r="AE22" s="7"/>
    </row>
    <row r="23" spans="1:31" ht="139.5" hidden="1" customHeight="1">
      <c r="A23" s="19" t="s">
        <v>128</v>
      </c>
      <c r="B23" s="19" t="s">
        <v>2086</v>
      </c>
      <c r="C23" s="19" t="s">
        <v>2087</v>
      </c>
      <c r="D23" s="19" t="s">
        <v>2095</v>
      </c>
      <c r="E23" s="19">
        <v>15</v>
      </c>
      <c r="F23" s="19" t="s">
        <v>2096</v>
      </c>
      <c r="G23" s="19" t="s">
        <v>145</v>
      </c>
      <c r="H23" s="8" t="s">
        <v>36</v>
      </c>
      <c r="I23" s="8" t="s">
        <v>46</v>
      </c>
      <c r="J23" s="10">
        <v>280</v>
      </c>
      <c r="K23" s="10" t="s">
        <v>2097</v>
      </c>
      <c r="L23" s="10" t="s">
        <v>216</v>
      </c>
      <c r="M23" s="19">
        <v>1</v>
      </c>
      <c r="N23" s="19">
        <v>1828708</v>
      </c>
      <c r="O23" s="19" t="s">
        <v>2098</v>
      </c>
      <c r="P23" s="19" t="s">
        <v>40</v>
      </c>
      <c r="Q23" s="20">
        <v>0</v>
      </c>
      <c r="R23" s="20">
        <v>0</v>
      </c>
      <c r="S23" s="20">
        <f t="shared" si="0"/>
        <v>0</v>
      </c>
      <c r="T23" s="19" t="s">
        <v>145</v>
      </c>
      <c r="U23" s="19"/>
      <c r="V23" s="15" t="s">
        <v>243</v>
      </c>
      <c r="W23" s="22" t="s">
        <v>2099</v>
      </c>
      <c r="X23" s="23"/>
      <c r="AE23" s="7"/>
    </row>
    <row r="24" spans="1:31" ht="85.5" hidden="1" customHeight="1">
      <c r="A24" s="8" t="s">
        <v>128</v>
      </c>
      <c r="B24" s="8" t="s">
        <v>328</v>
      </c>
      <c r="C24" s="8" t="s">
        <v>328</v>
      </c>
      <c r="D24" s="8" t="s">
        <v>350</v>
      </c>
      <c r="E24" s="8">
        <v>15</v>
      </c>
      <c r="F24" s="8" t="s">
        <v>351</v>
      </c>
      <c r="G24" s="8" t="s">
        <v>35</v>
      </c>
      <c r="H24" s="8" t="s">
        <v>36</v>
      </c>
      <c r="I24" s="8" t="s">
        <v>37</v>
      </c>
      <c r="J24" s="9">
        <v>40</v>
      </c>
      <c r="K24" s="10" t="s">
        <v>352</v>
      </c>
      <c r="L24" s="11"/>
      <c r="M24" s="8">
        <v>1</v>
      </c>
      <c r="N24" s="8">
        <v>1580280</v>
      </c>
      <c r="O24" s="8" t="s">
        <v>353</v>
      </c>
      <c r="P24" s="8" t="s">
        <v>335</v>
      </c>
      <c r="Q24" s="14">
        <v>1000</v>
      </c>
      <c r="R24" s="14">
        <v>9800</v>
      </c>
      <c r="S24" s="14">
        <f t="shared" si="0"/>
        <v>10800</v>
      </c>
      <c r="T24" s="8" t="s">
        <v>41</v>
      </c>
      <c r="U24" s="33" t="s">
        <v>2221</v>
      </c>
      <c r="V24" s="34" t="s">
        <v>148</v>
      </c>
      <c r="W24" s="22" t="s">
        <v>225</v>
      </c>
      <c r="X24" s="23"/>
      <c r="AE24" s="7"/>
    </row>
    <row r="25" spans="1:31" s="42" customFormat="1" ht="98.25" hidden="1" customHeight="1">
      <c r="A25" s="8" t="s">
        <v>128</v>
      </c>
      <c r="B25" s="8" t="s">
        <v>2086</v>
      </c>
      <c r="C25" s="8" t="s">
        <v>2087</v>
      </c>
      <c r="D25" s="8" t="s">
        <v>2095</v>
      </c>
      <c r="E25" s="8">
        <v>15</v>
      </c>
      <c r="F25" s="8" t="s">
        <v>2100</v>
      </c>
      <c r="G25" s="8" t="s">
        <v>45</v>
      </c>
      <c r="H25" s="8" t="s">
        <v>36</v>
      </c>
      <c r="I25" s="8" t="s">
        <v>37</v>
      </c>
      <c r="J25" s="9">
        <v>24</v>
      </c>
      <c r="K25" s="10" t="s">
        <v>2090</v>
      </c>
      <c r="L25" s="11"/>
      <c r="M25" s="8">
        <v>1</v>
      </c>
      <c r="N25" s="12">
        <v>1452867</v>
      </c>
      <c r="O25" s="12" t="s">
        <v>2101</v>
      </c>
      <c r="P25" s="8" t="s">
        <v>107</v>
      </c>
      <c r="Q25" s="14">
        <v>0</v>
      </c>
      <c r="R25" s="14">
        <v>0</v>
      </c>
      <c r="S25" s="14">
        <f t="shared" si="0"/>
        <v>0</v>
      </c>
      <c r="T25" s="8" t="s">
        <v>68</v>
      </c>
      <c r="U25" s="8" t="s">
        <v>2222</v>
      </c>
      <c r="V25" s="39" t="s">
        <v>176</v>
      </c>
      <c r="W25" s="40" t="s">
        <v>254</v>
      </c>
      <c r="X25" s="41" t="s">
        <v>50</v>
      </c>
      <c r="AE25" s="43"/>
    </row>
    <row r="26" spans="1:31" ht="85.5" hidden="1" customHeight="1">
      <c r="A26" s="19" t="s">
        <v>128</v>
      </c>
      <c r="B26" s="19" t="s">
        <v>129</v>
      </c>
      <c r="C26" s="19" t="s">
        <v>129</v>
      </c>
      <c r="D26" s="19" t="s">
        <v>130</v>
      </c>
      <c r="E26" s="19">
        <v>15</v>
      </c>
      <c r="F26" s="19" t="s">
        <v>143</v>
      </c>
      <c r="G26" s="19" t="s">
        <v>35</v>
      </c>
      <c r="H26" s="8" t="s">
        <v>36</v>
      </c>
      <c r="I26" s="8" t="s">
        <v>37</v>
      </c>
      <c r="J26" s="10">
        <v>16</v>
      </c>
      <c r="K26" s="10">
        <v>2020</v>
      </c>
      <c r="L26" s="11"/>
      <c r="M26" s="19">
        <v>1</v>
      </c>
      <c r="N26" s="19">
        <v>1973768</v>
      </c>
      <c r="O26" s="19" t="s">
        <v>133</v>
      </c>
      <c r="P26" s="19" t="s">
        <v>107</v>
      </c>
      <c r="Q26" s="20">
        <v>3500</v>
      </c>
      <c r="R26" s="20">
        <v>0</v>
      </c>
      <c r="S26" s="20">
        <f t="shared" si="0"/>
        <v>3500</v>
      </c>
      <c r="T26" s="19" t="s">
        <v>41</v>
      </c>
      <c r="U26" s="19"/>
      <c r="V26" s="44" t="s">
        <v>48</v>
      </c>
      <c r="W26" s="22" t="s">
        <v>134</v>
      </c>
      <c r="X26" s="23"/>
      <c r="AE26" s="7"/>
    </row>
    <row r="27" spans="1:31" ht="128.25" hidden="1" customHeight="1">
      <c r="A27" s="19" t="s">
        <v>128</v>
      </c>
      <c r="B27" s="19" t="s">
        <v>129</v>
      </c>
      <c r="C27" s="19" t="s">
        <v>129</v>
      </c>
      <c r="D27" s="19" t="s">
        <v>130</v>
      </c>
      <c r="E27" s="19">
        <v>15</v>
      </c>
      <c r="F27" s="19" t="s">
        <v>143</v>
      </c>
      <c r="G27" s="19" t="s">
        <v>35</v>
      </c>
      <c r="H27" s="8" t="s">
        <v>36</v>
      </c>
      <c r="I27" s="8" t="s">
        <v>37</v>
      </c>
      <c r="J27" s="10">
        <v>16</v>
      </c>
      <c r="K27" s="10">
        <v>2020</v>
      </c>
      <c r="L27" s="11"/>
      <c r="M27" s="19">
        <v>1</v>
      </c>
      <c r="N27" s="19">
        <v>1506329</v>
      </c>
      <c r="O27" s="19" t="s">
        <v>135</v>
      </c>
      <c r="P27" s="19" t="s">
        <v>107</v>
      </c>
      <c r="Q27" s="20">
        <v>3500</v>
      </c>
      <c r="R27" s="20">
        <v>0</v>
      </c>
      <c r="S27" s="20">
        <f t="shared" si="0"/>
        <v>3500</v>
      </c>
      <c r="T27" s="19" t="s">
        <v>41</v>
      </c>
      <c r="U27" s="19"/>
      <c r="V27" s="44" t="s">
        <v>48</v>
      </c>
      <c r="W27" s="22" t="s">
        <v>134</v>
      </c>
      <c r="X27" s="23"/>
      <c r="AE27" s="7"/>
    </row>
    <row r="28" spans="1:31" ht="156.75" hidden="1" customHeight="1">
      <c r="A28" s="19" t="s">
        <v>128</v>
      </c>
      <c r="B28" s="19" t="s">
        <v>129</v>
      </c>
      <c r="C28" s="19" t="s">
        <v>129</v>
      </c>
      <c r="D28" s="19" t="s">
        <v>130</v>
      </c>
      <c r="E28" s="19">
        <v>15</v>
      </c>
      <c r="F28" s="19" t="s">
        <v>143</v>
      </c>
      <c r="G28" s="19" t="s">
        <v>35</v>
      </c>
      <c r="H28" s="8" t="s">
        <v>36</v>
      </c>
      <c r="I28" s="8" t="s">
        <v>37</v>
      </c>
      <c r="J28" s="10">
        <v>16</v>
      </c>
      <c r="K28" s="10">
        <v>2020</v>
      </c>
      <c r="L28" s="11"/>
      <c r="M28" s="19">
        <v>1</v>
      </c>
      <c r="N28" s="19">
        <v>1518386</v>
      </c>
      <c r="O28" s="19" t="s">
        <v>136</v>
      </c>
      <c r="P28" s="19" t="s">
        <v>107</v>
      </c>
      <c r="Q28" s="20">
        <v>3500</v>
      </c>
      <c r="R28" s="20">
        <v>0</v>
      </c>
      <c r="S28" s="20">
        <f t="shared" si="0"/>
        <v>3500</v>
      </c>
      <c r="T28" s="19" t="s">
        <v>41</v>
      </c>
      <c r="U28" s="19"/>
      <c r="V28" s="44" t="s">
        <v>48</v>
      </c>
      <c r="W28" s="22" t="s">
        <v>134</v>
      </c>
      <c r="X28" s="23"/>
      <c r="AE28" s="7"/>
    </row>
    <row r="29" spans="1:31" ht="85.5" hidden="1" customHeight="1">
      <c r="A29" s="19" t="s">
        <v>128</v>
      </c>
      <c r="B29" s="19" t="s">
        <v>129</v>
      </c>
      <c r="C29" s="19" t="s">
        <v>129</v>
      </c>
      <c r="D29" s="19" t="s">
        <v>130</v>
      </c>
      <c r="E29" s="19">
        <v>15</v>
      </c>
      <c r="F29" s="19" t="s">
        <v>143</v>
      </c>
      <c r="G29" s="19" t="s">
        <v>35</v>
      </c>
      <c r="H29" s="8" t="s">
        <v>36</v>
      </c>
      <c r="I29" s="8" t="s">
        <v>37</v>
      </c>
      <c r="J29" s="10">
        <v>16</v>
      </c>
      <c r="K29" s="10">
        <v>2020</v>
      </c>
      <c r="L29" s="11"/>
      <c r="M29" s="19">
        <v>1</v>
      </c>
      <c r="N29" s="19">
        <v>1492637</v>
      </c>
      <c r="O29" s="19" t="s">
        <v>137</v>
      </c>
      <c r="P29" s="19" t="s">
        <v>107</v>
      </c>
      <c r="Q29" s="20">
        <v>3500</v>
      </c>
      <c r="R29" s="20">
        <v>0</v>
      </c>
      <c r="S29" s="20">
        <f t="shared" si="0"/>
        <v>3500</v>
      </c>
      <c r="T29" s="19" t="s">
        <v>41</v>
      </c>
      <c r="U29" s="19"/>
      <c r="V29" s="21" t="s">
        <v>48</v>
      </c>
      <c r="W29" s="22" t="s">
        <v>134</v>
      </c>
      <c r="X29" s="23"/>
      <c r="AE29" s="7"/>
    </row>
    <row r="30" spans="1:31" ht="85.5" hidden="1" customHeight="1">
      <c r="A30" s="19" t="s">
        <v>128</v>
      </c>
      <c r="B30" s="19" t="s">
        <v>2086</v>
      </c>
      <c r="C30" s="19" t="s">
        <v>2087</v>
      </c>
      <c r="D30" s="19" t="s">
        <v>2093</v>
      </c>
      <c r="E30" s="19">
        <v>15</v>
      </c>
      <c r="F30" s="19" t="s">
        <v>2102</v>
      </c>
      <c r="G30" s="19" t="s">
        <v>145</v>
      </c>
      <c r="H30" s="8" t="s">
        <v>36</v>
      </c>
      <c r="I30" s="8" t="s">
        <v>37</v>
      </c>
      <c r="J30" s="10">
        <v>320</v>
      </c>
      <c r="K30" s="10" t="s">
        <v>2103</v>
      </c>
      <c r="L30" s="10" t="s">
        <v>224</v>
      </c>
      <c r="M30" s="19">
        <v>1</v>
      </c>
      <c r="N30" s="19">
        <v>2092294</v>
      </c>
      <c r="O30" s="19" t="s">
        <v>311</v>
      </c>
      <c r="P30" s="19" t="s">
        <v>268</v>
      </c>
      <c r="Q30" s="20">
        <v>0</v>
      </c>
      <c r="R30" s="20">
        <v>0</v>
      </c>
      <c r="S30" s="20">
        <f t="shared" si="0"/>
        <v>0</v>
      </c>
      <c r="T30" s="19" t="s">
        <v>145</v>
      </c>
      <c r="U30" s="15" t="s">
        <v>410</v>
      </c>
      <c r="V30" s="21" t="s">
        <v>235</v>
      </c>
      <c r="W30" s="22" t="s">
        <v>236</v>
      </c>
      <c r="X30" s="23"/>
    </row>
    <row r="31" spans="1:31" ht="85.5" hidden="1" customHeight="1">
      <c r="A31" s="19" t="s">
        <v>128</v>
      </c>
      <c r="B31" s="19" t="s">
        <v>2108</v>
      </c>
      <c r="C31" s="19" t="s">
        <v>2108</v>
      </c>
      <c r="D31" s="19" t="s">
        <v>2118</v>
      </c>
      <c r="E31" s="19">
        <v>15</v>
      </c>
      <c r="F31" s="37" t="s">
        <v>2125</v>
      </c>
      <c r="G31" s="19" t="s">
        <v>35</v>
      </c>
      <c r="H31" s="8" t="s">
        <v>36</v>
      </c>
      <c r="I31" s="8" t="s">
        <v>91</v>
      </c>
      <c r="J31" s="38"/>
      <c r="K31" s="38"/>
      <c r="L31" s="11"/>
      <c r="M31" s="19">
        <v>3</v>
      </c>
      <c r="N31" s="38"/>
      <c r="O31" s="38"/>
      <c r="P31" s="19" t="s">
        <v>2123</v>
      </c>
      <c r="Q31" s="20">
        <v>4500</v>
      </c>
      <c r="R31" s="20">
        <v>0</v>
      </c>
      <c r="S31" s="20">
        <f t="shared" si="0"/>
        <v>13500</v>
      </c>
      <c r="T31" s="19" t="s">
        <v>41</v>
      </c>
      <c r="U31" s="19"/>
      <c r="V31" s="15" t="s">
        <v>92</v>
      </c>
      <c r="W31" s="22" t="s">
        <v>517</v>
      </c>
      <c r="X31" s="23"/>
    </row>
    <row r="32" spans="1:31" s="42" customFormat="1" ht="85.5" hidden="1" customHeight="1">
      <c r="A32" s="8" t="s">
        <v>128</v>
      </c>
      <c r="B32" s="8" t="s">
        <v>2108</v>
      </c>
      <c r="C32" s="8" t="s">
        <v>2108</v>
      </c>
      <c r="D32" s="8" t="s">
        <v>2110</v>
      </c>
      <c r="E32" s="8">
        <v>15</v>
      </c>
      <c r="F32" s="12" t="s">
        <v>2126</v>
      </c>
      <c r="G32" s="8" t="s">
        <v>45</v>
      </c>
      <c r="H32" s="8" t="s">
        <v>36</v>
      </c>
      <c r="I32" s="8" t="s">
        <v>91</v>
      </c>
      <c r="J32" s="38"/>
      <c r="K32" s="38"/>
      <c r="L32" s="11"/>
      <c r="M32" s="8">
        <v>5</v>
      </c>
      <c r="N32" s="45"/>
      <c r="O32" s="45"/>
      <c r="P32" s="8" t="s">
        <v>2123</v>
      </c>
      <c r="Q32" s="14">
        <v>2500</v>
      </c>
      <c r="R32" s="14">
        <v>0</v>
      </c>
      <c r="S32" s="14">
        <f t="shared" si="0"/>
        <v>12500</v>
      </c>
      <c r="T32" s="8" t="s">
        <v>41</v>
      </c>
      <c r="U32" s="33" t="s">
        <v>45</v>
      </c>
      <c r="V32" s="34" t="s">
        <v>48</v>
      </c>
      <c r="W32" s="40" t="s">
        <v>179</v>
      </c>
      <c r="X32" s="18" t="s">
        <v>58</v>
      </c>
    </row>
    <row r="33" spans="1:24" ht="71.25" hidden="1" customHeight="1">
      <c r="A33" s="8" t="s">
        <v>128</v>
      </c>
      <c r="B33" s="8" t="s">
        <v>2108</v>
      </c>
      <c r="C33" s="8" t="s">
        <v>2108</v>
      </c>
      <c r="D33" s="8" t="s">
        <v>2110</v>
      </c>
      <c r="E33" s="8">
        <v>15</v>
      </c>
      <c r="F33" s="12" t="s">
        <v>2127</v>
      </c>
      <c r="G33" s="8" t="s">
        <v>45</v>
      </c>
      <c r="H33" s="8" t="s">
        <v>36</v>
      </c>
      <c r="I33" s="8" t="s">
        <v>91</v>
      </c>
      <c r="J33" s="38"/>
      <c r="K33" s="38"/>
      <c r="L33" s="11"/>
      <c r="M33" s="8">
        <v>3</v>
      </c>
      <c r="N33" s="45"/>
      <c r="O33" s="45"/>
      <c r="P33" s="8" t="s">
        <v>2123</v>
      </c>
      <c r="Q33" s="14">
        <v>1500</v>
      </c>
      <c r="R33" s="14">
        <v>0</v>
      </c>
      <c r="S33" s="14">
        <f t="shared" si="0"/>
        <v>4500</v>
      </c>
      <c r="T33" s="8" t="s">
        <v>41</v>
      </c>
      <c r="U33" s="46" t="s">
        <v>2223</v>
      </c>
      <c r="V33" s="33" t="s">
        <v>48</v>
      </c>
      <c r="W33" s="33" t="s">
        <v>274</v>
      </c>
      <c r="X33" s="41" t="s">
        <v>50</v>
      </c>
    </row>
    <row r="34" spans="1:24" ht="85.5" hidden="1" customHeight="1">
      <c r="A34" s="8" t="s">
        <v>128</v>
      </c>
      <c r="B34" s="8" t="s">
        <v>2108</v>
      </c>
      <c r="C34" s="8" t="s">
        <v>2108</v>
      </c>
      <c r="D34" s="8" t="s">
        <v>2128</v>
      </c>
      <c r="E34" s="8">
        <v>20</v>
      </c>
      <c r="F34" s="12" t="s">
        <v>2129</v>
      </c>
      <c r="G34" s="8" t="s">
        <v>45</v>
      </c>
      <c r="H34" s="8" t="s">
        <v>36</v>
      </c>
      <c r="I34" s="8" t="s">
        <v>91</v>
      </c>
      <c r="J34" s="38"/>
      <c r="K34" s="38"/>
      <c r="L34" s="11"/>
      <c r="M34" s="8">
        <v>3</v>
      </c>
      <c r="N34" s="45"/>
      <c r="O34" s="45"/>
      <c r="P34" s="8" t="s">
        <v>2123</v>
      </c>
      <c r="Q34" s="14">
        <v>1800</v>
      </c>
      <c r="R34" s="14">
        <v>0</v>
      </c>
      <c r="S34" s="14">
        <f t="shared" si="0"/>
        <v>5400</v>
      </c>
      <c r="T34" s="8" t="s">
        <v>41</v>
      </c>
      <c r="U34" s="33" t="s">
        <v>45</v>
      </c>
      <c r="V34" s="40" t="s">
        <v>76</v>
      </c>
      <c r="W34" s="40" t="s">
        <v>77</v>
      </c>
      <c r="X34" s="18" t="s">
        <v>58</v>
      </c>
    </row>
    <row r="35" spans="1:24" s="42" customFormat="1" ht="128.25" hidden="1" customHeight="1">
      <c r="A35" s="8" t="s">
        <v>128</v>
      </c>
      <c r="B35" s="8" t="s">
        <v>2108</v>
      </c>
      <c r="C35" s="8" t="s">
        <v>2108</v>
      </c>
      <c r="D35" s="8" t="s">
        <v>2130</v>
      </c>
      <c r="E35" s="8">
        <v>12</v>
      </c>
      <c r="F35" s="12" t="s">
        <v>2131</v>
      </c>
      <c r="G35" s="8" t="s">
        <v>45</v>
      </c>
      <c r="H35" s="8" t="s">
        <v>36</v>
      </c>
      <c r="I35" s="8" t="s">
        <v>91</v>
      </c>
      <c r="J35" s="38"/>
      <c r="K35" s="38"/>
      <c r="L35" s="11"/>
      <c r="M35" s="8">
        <v>6</v>
      </c>
      <c r="N35" s="45"/>
      <c r="O35" s="45"/>
      <c r="P35" s="8" t="s">
        <v>2123</v>
      </c>
      <c r="Q35" s="14">
        <v>2500</v>
      </c>
      <c r="R35" s="14">
        <v>0</v>
      </c>
      <c r="S35" s="14">
        <f t="shared" si="0"/>
        <v>15000</v>
      </c>
      <c r="T35" s="8" t="s">
        <v>41</v>
      </c>
      <c r="U35" s="8" t="s">
        <v>2222</v>
      </c>
      <c r="V35" s="39" t="s">
        <v>176</v>
      </c>
      <c r="W35" s="40" t="s">
        <v>254</v>
      </c>
      <c r="X35" s="41" t="s">
        <v>50</v>
      </c>
    </row>
    <row r="36" spans="1:24" ht="114" hidden="1" customHeight="1">
      <c r="A36" s="19" t="s">
        <v>128</v>
      </c>
      <c r="B36" s="19" t="s">
        <v>129</v>
      </c>
      <c r="C36" s="19" t="s">
        <v>129</v>
      </c>
      <c r="D36" s="19" t="s">
        <v>130</v>
      </c>
      <c r="E36" s="19">
        <v>15</v>
      </c>
      <c r="F36" s="19" t="s">
        <v>144</v>
      </c>
      <c r="G36" s="19" t="s">
        <v>145</v>
      </c>
      <c r="H36" s="8" t="s">
        <v>36</v>
      </c>
      <c r="I36" s="19" t="s">
        <v>46</v>
      </c>
      <c r="J36" s="10">
        <v>420</v>
      </c>
      <c r="K36" s="10" t="s">
        <v>146</v>
      </c>
      <c r="L36" s="10" t="s">
        <v>147</v>
      </c>
      <c r="M36" s="19">
        <v>1</v>
      </c>
      <c r="N36" s="19">
        <v>1492637</v>
      </c>
      <c r="O36" s="19" t="s">
        <v>137</v>
      </c>
      <c r="P36" s="19" t="s">
        <v>107</v>
      </c>
      <c r="Q36" s="20">
        <v>0</v>
      </c>
      <c r="R36" s="20">
        <v>0</v>
      </c>
      <c r="S36" s="20">
        <f t="shared" si="0"/>
        <v>0</v>
      </c>
      <c r="T36" s="19" t="s">
        <v>145</v>
      </c>
      <c r="U36" s="19"/>
      <c r="V36" s="21" t="s">
        <v>148</v>
      </c>
      <c r="W36" s="15" t="s">
        <v>149</v>
      </c>
      <c r="X36" s="23"/>
    </row>
    <row r="37" spans="1:24" ht="98.45" hidden="1" customHeight="1">
      <c r="A37" s="19" t="s">
        <v>128</v>
      </c>
      <c r="B37" s="19" t="s">
        <v>2141</v>
      </c>
      <c r="C37" s="19" t="s">
        <v>2141</v>
      </c>
      <c r="D37" s="19" t="s">
        <v>2142</v>
      </c>
      <c r="E37" s="19">
        <v>15</v>
      </c>
      <c r="F37" s="19" t="s">
        <v>2143</v>
      </c>
      <c r="G37" s="19" t="s">
        <v>145</v>
      </c>
      <c r="H37" s="8" t="s">
        <v>36</v>
      </c>
      <c r="I37" s="19" t="s">
        <v>46</v>
      </c>
      <c r="J37" s="10">
        <v>420</v>
      </c>
      <c r="K37" s="10" t="s">
        <v>2144</v>
      </c>
      <c r="L37" s="10" t="s">
        <v>216</v>
      </c>
      <c r="M37" s="19">
        <v>1</v>
      </c>
      <c r="N37" s="19">
        <v>1820468</v>
      </c>
      <c r="O37" s="19" t="s">
        <v>2145</v>
      </c>
      <c r="P37" s="19" t="s">
        <v>40</v>
      </c>
      <c r="Q37" s="20">
        <v>0</v>
      </c>
      <c r="R37" s="20">
        <v>0</v>
      </c>
      <c r="S37" s="20">
        <f t="shared" si="0"/>
        <v>0</v>
      </c>
      <c r="T37" s="19" t="s">
        <v>145</v>
      </c>
      <c r="V37" s="47" t="s">
        <v>42</v>
      </c>
      <c r="W37" s="15" t="s">
        <v>202</v>
      </c>
      <c r="X37" s="23"/>
    </row>
    <row r="38" spans="1:24" ht="85.5" hidden="1" customHeight="1">
      <c r="A38" s="19" t="s">
        <v>128</v>
      </c>
      <c r="B38" s="19" t="s">
        <v>129</v>
      </c>
      <c r="C38" s="19" t="s">
        <v>129</v>
      </c>
      <c r="D38" s="19" t="s">
        <v>130</v>
      </c>
      <c r="E38" s="19">
        <v>15</v>
      </c>
      <c r="F38" s="19" t="s">
        <v>150</v>
      </c>
      <c r="G38" s="19" t="s">
        <v>145</v>
      </c>
      <c r="H38" s="8" t="s">
        <v>36</v>
      </c>
      <c r="I38" s="19" t="s">
        <v>46</v>
      </c>
      <c r="J38" s="10">
        <v>120</v>
      </c>
      <c r="K38" s="10" t="s">
        <v>151</v>
      </c>
      <c r="L38" s="10" t="s">
        <v>152</v>
      </c>
      <c r="M38" s="19">
        <v>1</v>
      </c>
      <c r="N38" s="19">
        <v>1518386</v>
      </c>
      <c r="O38" s="19" t="s">
        <v>136</v>
      </c>
      <c r="P38" s="19" t="s">
        <v>107</v>
      </c>
      <c r="Q38" s="20">
        <v>0</v>
      </c>
      <c r="R38" s="20">
        <v>0</v>
      </c>
      <c r="S38" s="20">
        <f t="shared" si="0"/>
        <v>0</v>
      </c>
      <c r="T38" s="19" t="s">
        <v>145</v>
      </c>
      <c r="V38" s="47" t="s">
        <v>48</v>
      </c>
      <c r="W38" s="15" t="s">
        <v>69</v>
      </c>
      <c r="X38" s="23"/>
    </row>
    <row r="39" spans="1:24" ht="99.75" hidden="1" customHeight="1">
      <c r="A39" s="19" t="s">
        <v>128</v>
      </c>
      <c r="B39" s="19" t="s">
        <v>2108</v>
      </c>
      <c r="C39" s="19" t="s">
        <v>2109</v>
      </c>
      <c r="D39" s="19" t="s">
        <v>2110</v>
      </c>
      <c r="E39" s="19">
        <v>15</v>
      </c>
      <c r="F39" s="37" t="s">
        <v>2111</v>
      </c>
      <c r="G39" s="19" t="s">
        <v>145</v>
      </c>
      <c r="H39" s="8" t="s">
        <v>36</v>
      </c>
      <c r="I39" s="19" t="s">
        <v>46</v>
      </c>
      <c r="J39" s="10">
        <v>30</v>
      </c>
      <c r="K39" s="10">
        <v>44044</v>
      </c>
      <c r="L39" s="10" t="s">
        <v>759</v>
      </c>
      <c r="M39" s="19">
        <v>1</v>
      </c>
      <c r="N39" s="19">
        <v>1489664</v>
      </c>
      <c r="O39" s="19" t="s">
        <v>2112</v>
      </c>
      <c r="P39" s="19" t="s">
        <v>107</v>
      </c>
      <c r="Q39" s="20">
        <v>0</v>
      </c>
      <c r="R39" s="20">
        <v>0</v>
      </c>
      <c r="S39" s="20">
        <f t="shared" si="0"/>
        <v>0</v>
      </c>
      <c r="T39" s="19" t="s">
        <v>145</v>
      </c>
      <c r="V39" s="47" t="s">
        <v>48</v>
      </c>
      <c r="W39" s="15" t="s">
        <v>274</v>
      </c>
      <c r="X39" s="23"/>
    </row>
    <row r="40" spans="1:24" ht="85.5" hidden="1" customHeight="1">
      <c r="A40" s="19" t="s">
        <v>128</v>
      </c>
      <c r="B40" s="19" t="s">
        <v>2108</v>
      </c>
      <c r="C40" s="19" t="s">
        <v>2108</v>
      </c>
      <c r="D40" s="19" t="s">
        <v>2132</v>
      </c>
      <c r="E40" s="19">
        <v>15</v>
      </c>
      <c r="F40" s="37" t="s">
        <v>2133</v>
      </c>
      <c r="G40" s="19" t="s">
        <v>145</v>
      </c>
      <c r="H40" s="19" t="s">
        <v>154</v>
      </c>
      <c r="I40" s="19" t="s">
        <v>37</v>
      </c>
      <c r="J40" s="10">
        <v>30</v>
      </c>
      <c r="K40" s="10">
        <v>43920.041666666664</v>
      </c>
      <c r="L40" s="10" t="s">
        <v>272</v>
      </c>
      <c r="M40" s="19">
        <v>1</v>
      </c>
      <c r="N40" s="19">
        <v>1980441</v>
      </c>
      <c r="O40" s="19" t="s">
        <v>2134</v>
      </c>
      <c r="P40" s="19" t="s">
        <v>107</v>
      </c>
      <c r="Q40" s="20">
        <v>0</v>
      </c>
      <c r="R40" s="20">
        <v>0</v>
      </c>
      <c r="S40" s="20">
        <f t="shared" si="0"/>
        <v>0</v>
      </c>
      <c r="T40" s="19" t="s">
        <v>145</v>
      </c>
      <c r="U40" s="20" t="s">
        <v>1328</v>
      </c>
      <c r="V40" s="48" t="s">
        <v>148</v>
      </c>
      <c r="W40" s="15" t="s">
        <v>2135</v>
      </c>
      <c r="X40" s="23"/>
    </row>
    <row r="41" spans="1:24" ht="99.75" hidden="1" customHeight="1">
      <c r="A41" s="19" t="s">
        <v>128</v>
      </c>
      <c r="B41" s="19" t="s">
        <v>129</v>
      </c>
      <c r="C41" s="19" t="s">
        <v>129</v>
      </c>
      <c r="D41" s="19" t="s">
        <v>130</v>
      </c>
      <c r="E41" s="19">
        <v>15</v>
      </c>
      <c r="F41" s="19" t="s">
        <v>153</v>
      </c>
      <c r="G41" s="19" t="s">
        <v>145</v>
      </c>
      <c r="H41" s="19" t="s">
        <v>154</v>
      </c>
      <c r="I41" s="19" t="s">
        <v>37</v>
      </c>
      <c r="J41" s="10">
        <v>480</v>
      </c>
      <c r="K41" s="10" t="s">
        <v>155</v>
      </c>
      <c r="L41" s="10" t="s">
        <v>156</v>
      </c>
      <c r="M41" s="19">
        <v>1</v>
      </c>
      <c r="N41" s="19">
        <v>1569060</v>
      </c>
      <c r="O41" s="19" t="s">
        <v>140</v>
      </c>
      <c r="P41" s="19" t="s">
        <v>107</v>
      </c>
      <c r="Q41" s="20">
        <v>0</v>
      </c>
      <c r="R41" s="20">
        <v>0</v>
      </c>
      <c r="S41" s="20">
        <f t="shared" si="0"/>
        <v>0</v>
      </c>
      <c r="T41" s="19" t="s">
        <v>145</v>
      </c>
      <c r="U41" s="19" t="s">
        <v>1328</v>
      </c>
      <c r="V41" s="21" t="s">
        <v>148</v>
      </c>
      <c r="W41" s="15" t="s">
        <v>157</v>
      </c>
      <c r="X41" s="23"/>
    </row>
    <row r="42" spans="1:24" ht="99.75" hidden="1" customHeight="1">
      <c r="A42" s="19" t="s">
        <v>128</v>
      </c>
      <c r="B42" s="19" t="s">
        <v>328</v>
      </c>
      <c r="C42" s="19" t="s">
        <v>328</v>
      </c>
      <c r="D42" s="19" t="s">
        <v>354</v>
      </c>
      <c r="E42" s="19">
        <v>15</v>
      </c>
      <c r="F42" s="19" t="s">
        <v>355</v>
      </c>
      <c r="G42" s="19" t="s">
        <v>145</v>
      </c>
      <c r="H42" s="19" t="s">
        <v>265</v>
      </c>
      <c r="I42" s="19" t="s">
        <v>46</v>
      </c>
      <c r="J42" s="10">
        <v>360</v>
      </c>
      <c r="K42" s="10" t="s">
        <v>341</v>
      </c>
      <c r="L42" s="10" t="s">
        <v>356</v>
      </c>
      <c r="M42" s="19">
        <v>1</v>
      </c>
      <c r="N42" s="19">
        <v>1580280</v>
      </c>
      <c r="O42" s="19" t="s">
        <v>353</v>
      </c>
      <c r="P42" s="19" t="s">
        <v>335</v>
      </c>
      <c r="Q42" s="20">
        <v>0</v>
      </c>
      <c r="R42" s="20">
        <v>0</v>
      </c>
      <c r="S42" s="20">
        <f t="shared" si="0"/>
        <v>0</v>
      </c>
      <c r="T42" s="19" t="s">
        <v>145</v>
      </c>
      <c r="U42" s="19" t="s">
        <v>1328</v>
      </c>
      <c r="V42" s="21" t="s">
        <v>48</v>
      </c>
      <c r="W42" s="15" t="s">
        <v>357</v>
      </c>
      <c r="X42" s="23"/>
    </row>
    <row r="43" spans="1:24" ht="71.25" hidden="1" customHeight="1">
      <c r="A43" s="19" t="s">
        <v>128</v>
      </c>
      <c r="B43" s="19" t="s">
        <v>2108</v>
      </c>
      <c r="C43" s="19" t="s">
        <v>2113</v>
      </c>
      <c r="D43" s="19" t="s">
        <v>2114</v>
      </c>
      <c r="E43" s="19">
        <v>20</v>
      </c>
      <c r="F43" s="37" t="s">
        <v>2115</v>
      </c>
      <c r="G43" s="19" t="s">
        <v>145</v>
      </c>
      <c r="H43" s="8" t="s">
        <v>36</v>
      </c>
      <c r="I43" s="19" t="s">
        <v>46</v>
      </c>
      <c r="J43" s="10">
        <v>120</v>
      </c>
      <c r="K43" s="10" t="s">
        <v>2116</v>
      </c>
      <c r="L43" s="10" t="s">
        <v>759</v>
      </c>
      <c r="M43" s="19">
        <v>1</v>
      </c>
      <c r="N43" s="19">
        <v>1816494</v>
      </c>
      <c r="O43" s="19" t="s">
        <v>2117</v>
      </c>
      <c r="P43" s="19" t="s">
        <v>40</v>
      </c>
      <c r="Q43" s="20">
        <v>0</v>
      </c>
      <c r="R43" s="20">
        <v>0</v>
      </c>
      <c r="S43" s="20">
        <f t="shared" si="0"/>
        <v>0</v>
      </c>
      <c r="T43" s="19" t="s">
        <v>145</v>
      </c>
      <c r="V43" s="15" t="s">
        <v>92</v>
      </c>
      <c r="W43" s="15" t="s">
        <v>93</v>
      </c>
      <c r="X43" s="23"/>
    </row>
    <row r="44" spans="1:24" ht="128.25" hidden="1" customHeight="1">
      <c r="A44" s="19" t="s">
        <v>128</v>
      </c>
      <c r="B44" s="19" t="s">
        <v>2108</v>
      </c>
      <c r="C44" s="19" t="s">
        <v>2113</v>
      </c>
      <c r="D44" s="19" t="s">
        <v>2118</v>
      </c>
      <c r="E44" s="19">
        <v>15</v>
      </c>
      <c r="F44" s="37" t="s">
        <v>2119</v>
      </c>
      <c r="G44" s="19" t="s">
        <v>145</v>
      </c>
      <c r="H44" s="8" t="s">
        <v>36</v>
      </c>
      <c r="I44" s="19" t="s">
        <v>46</v>
      </c>
      <c r="J44" s="10">
        <v>120</v>
      </c>
      <c r="K44" s="10" t="s">
        <v>2120</v>
      </c>
      <c r="L44" s="10" t="s">
        <v>224</v>
      </c>
      <c r="M44" s="19">
        <v>1</v>
      </c>
      <c r="N44" s="19">
        <v>1816494</v>
      </c>
      <c r="O44" s="19" t="s">
        <v>2117</v>
      </c>
      <c r="P44" s="19" t="s">
        <v>40</v>
      </c>
      <c r="Q44" s="20">
        <v>0</v>
      </c>
      <c r="R44" s="20">
        <v>0</v>
      </c>
      <c r="S44" s="20">
        <f t="shared" si="0"/>
        <v>0</v>
      </c>
      <c r="T44" s="19" t="s">
        <v>145</v>
      </c>
      <c r="U44" s="19"/>
      <c r="V44" s="34" t="s">
        <v>148</v>
      </c>
      <c r="W44" s="22" t="s">
        <v>225</v>
      </c>
      <c r="X44" s="23"/>
    </row>
    <row r="45" spans="1:24" s="42" customFormat="1" ht="156.75" hidden="1" customHeight="1">
      <c r="A45" s="8" t="s">
        <v>128</v>
      </c>
      <c r="B45" s="8" t="s">
        <v>2086</v>
      </c>
      <c r="C45" s="8" t="s">
        <v>2087</v>
      </c>
      <c r="D45" s="8" t="s">
        <v>2093</v>
      </c>
      <c r="E45" s="8">
        <v>15</v>
      </c>
      <c r="F45" s="8" t="s">
        <v>2104</v>
      </c>
      <c r="G45" s="8" t="s">
        <v>45</v>
      </c>
      <c r="H45" s="8" t="s">
        <v>36</v>
      </c>
      <c r="I45" s="8" t="s">
        <v>37</v>
      </c>
      <c r="J45" s="9">
        <v>24</v>
      </c>
      <c r="K45" s="10" t="s">
        <v>2090</v>
      </c>
      <c r="L45" s="11"/>
      <c r="M45" s="8">
        <v>1</v>
      </c>
      <c r="N45" s="12">
        <v>1452867</v>
      </c>
      <c r="O45" s="12" t="s">
        <v>2101</v>
      </c>
      <c r="P45" s="8" t="s">
        <v>107</v>
      </c>
      <c r="Q45" s="14">
        <v>0</v>
      </c>
      <c r="R45" s="14">
        <v>0</v>
      </c>
      <c r="S45" s="14">
        <f t="shared" si="0"/>
        <v>0</v>
      </c>
      <c r="T45" s="8" t="s">
        <v>68</v>
      </c>
      <c r="U45" s="8" t="s">
        <v>2222</v>
      </c>
      <c r="V45" s="39" t="s">
        <v>176</v>
      </c>
      <c r="W45" s="40" t="s">
        <v>254</v>
      </c>
      <c r="X45" s="41" t="s">
        <v>50</v>
      </c>
    </row>
    <row r="46" spans="1:24" ht="99.75" hidden="1" customHeight="1">
      <c r="A46" s="19" t="s">
        <v>128</v>
      </c>
      <c r="B46" s="19" t="s">
        <v>2086</v>
      </c>
      <c r="C46" s="19" t="s">
        <v>2087</v>
      </c>
      <c r="D46" s="19" t="s">
        <v>2095</v>
      </c>
      <c r="E46" s="19">
        <v>15</v>
      </c>
      <c r="F46" s="19" t="s">
        <v>2105</v>
      </c>
      <c r="G46" s="19" t="s">
        <v>35</v>
      </c>
      <c r="H46" s="19" t="s">
        <v>154</v>
      </c>
      <c r="I46" s="19" t="s">
        <v>37</v>
      </c>
      <c r="J46" s="10">
        <v>40</v>
      </c>
      <c r="K46" s="10" t="s">
        <v>2106</v>
      </c>
      <c r="L46" s="11"/>
      <c r="M46" s="19">
        <v>1</v>
      </c>
      <c r="N46" s="19">
        <v>1567995</v>
      </c>
      <c r="O46" s="19" t="s">
        <v>2107</v>
      </c>
      <c r="P46" s="19" t="s">
        <v>107</v>
      </c>
      <c r="Q46" s="49">
        <v>0</v>
      </c>
      <c r="R46" s="20">
        <v>0</v>
      </c>
      <c r="S46" s="49">
        <f t="shared" si="0"/>
        <v>0</v>
      </c>
      <c r="T46" s="19" t="s">
        <v>228</v>
      </c>
      <c r="U46" s="50"/>
      <c r="V46" s="21" t="s">
        <v>148</v>
      </c>
      <c r="W46" s="15" t="s">
        <v>157</v>
      </c>
      <c r="X46" s="23"/>
    </row>
    <row r="47" spans="1:24" s="42" customFormat="1" ht="99.75" hidden="1" customHeight="1">
      <c r="A47" s="8" t="s">
        <v>128</v>
      </c>
      <c r="B47" s="8" t="s">
        <v>2141</v>
      </c>
      <c r="C47" s="8" t="s">
        <v>2141</v>
      </c>
      <c r="D47" s="8" t="s">
        <v>2146</v>
      </c>
      <c r="E47" s="8">
        <v>15</v>
      </c>
      <c r="F47" s="8" t="s">
        <v>2147</v>
      </c>
      <c r="G47" s="8" t="s">
        <v>45</v>
      </c>
      <c r="H47" s="8" t="s">
        <v>36</v>
      </c>
      <c r="I47" s="8" t="s">
        <v>37</v>
      </c>
      <c r="J47" s="9">
        <v>20</v>
      </c>
      <c r="K47" s="10">
        <v>43891</v>
      </c>
      <c r="L47" s="11"/>
      <c r="M47" s="8">
        <v>1</v>
      </c>
      <c r="N47" s="8">
        <v>1667349</v>
      </c>
      <c r="O47" s="8" t="s">
        <v>2148</v>
      </c>
      <c r="P47" s="8" t="s">
        <v>2149</v>
      </c>
      <c r="Q47" s="14">
        <v>400</v>
      </c>
      <c r="R47" s="14">
        <v>0</v>
      </c>
      <c r="S47" s="14">
        <f t="shared" si="0"/>
        <v>400</v>
      </c>
      <c r="T47" s="8" t="s">
        <v>41</v>
      </c>
      <c r="U47" s="33" t="s">
        <v>45</v>
      </c>
      <c r="V47" s="21" t="s">
        <v>48</v>
      </c>
      <c r="W47" s="33" t="s">
        <v>49</v>
      </c>
      <c r="X47" s="41" t="s">
        <v>50</v>
      </c>
    </row>
    <row r="48" spans="1:24" s="42" customFormat="1" ht="99.75" hidden="1" customHeight="1">
      <c r="A48" s="8" t="s">
        <v>128</v>
      </c>
      <c r="B48" s="8" t="s">
        <v>2141</v>
      </c>
      <c r="C48" s="8" t="s">
        <v>2141</v>
      </c>
      <c r="D48" s="8" t="s">
        <v>2146</v>
      </c>
      <c r="E48" s="8">
        <v>15</v>
      </c>
      <c r="F48" s="8" t="s">
        <v>2147</v>
      </c>
      <c r="G48" s="8" t="s">
        <v>45</v>
      </c>
      <c r="H48" s="8" t="s">
        <v>36</v>
      </c>
      <c r="I48" s="8" t="s">
        <v>37</v>
      </c>
      <c r="J48" s="9">
        <v>20</v>
      </c>
      <c r="K48" s="10">
        <v>43891</v>
      </c>
      <c r="L48" s="11"/>
      <c r="M48" s="8">
        <v>1</v>
      </c>
      <c r="N48" s="8">
        <v>1820468</v>
      </c>
      <c r="O48" s="8" t="s">
        <v>2150</v>
      </c>
      <c r="P48" s="8" t="s">
        <v>40</v>
      </c>
      <c r="Q48" s="14">
        <v>400</v>
      </c>
      <c r="R48" s="14">
        <v>0</v>
      </c>
      <c r="S48" s="14">
        <f t="shared" si="0"/>
        <v>400</v>
      </c>
      <c r="T48" s="8" t="s">
        <v>41</v>
      </c>
      <c r="U48" s="33" t="s">
        <v>45</v>
      </c>
      <c r="V48" s="21" t="s">
        <v>48</v>
      </c>
      <c r="W48" s="33" t="s">
        <v>49</v>
      </c>
      <c r="X48" s="41" t="s">
        <v>50</v>
      </c>
    </row>
    <row r="49" spans="1:24" s="42" customFormat="1" ht="99.75" hidden="1" customHeight="1">
      <c r="A49" s="8" t="s">
        <v>128</v>
      </c>
      <c r="B49" s="8" t="s">
        <v>2108</v>
      </c>
      <c r="C49" s="8" t="s">
        <v>2108</v>
      </c>
      <c r="D49" s="8" t="s">
        <v>2136</v>
      </c>
      <c r="E49" s="8">
        <v>15</v>
      </c>
      <c r="F49" s="12" t="s">
        <v>2137</v>
      </c>
      <c r="G49" s="8" t="s">
        <v>45</v>
      </c>
      <c r="H49" s="8" t="s">
        <v>36</v>
      </c>
      <c r="I49" s="8" t="s">
        <v>37</v>
      </c>
      <c r="J49" s="9">
        <v>90</v>
      </c>
      <c r="K49" s="10" t="s">
        <v>2138</v>
      </c>
      <c r="L49" s="11"/>
      <c r="M49" s="8">
        <v>1</v>
      </c>
      <c r="N49" s="8">
        <v>2585151</v>
      </c>
      <c r="O49" s="8" t="s">
        <v>2139</v>
      </c>
      <c r="P49" s="8" t="s">
        <v>2140</v>
      </c>
      <c r="Q49" s="14">
        <v>42731.95</v>
      </c>
      <c r="R49" s="14">
        <v>4000</v>
      </c>
      <c r="S49" s="14">
        <f t="shared" si="0"/>
        <v>46731.95</v>
      </c>
      <c r="T49" s="8" t="s">
        <v>41</v>
      </c>
      <c r="U49" s="33" t="s">
        <v>2224</v>
      </c>
      <c r="V49" s="39" t="s">
        <v>176</v>
      </c>
      <c r="W49" s="40" t="s">
        <v>254</v>
      </c>
      <c r="X49" s="41" t="s">
        <v>50</v>
      </c>
    </row>
    <row r="50" spans="1:24" ht="128.25" hidden="1" customHeight="1">
      <c r="A50" s="19" t="s">
        <v>128</v>
      </c>
      <c r="B50" s="19" t="s">
        <v>2141</v>
      </c>
      <c r="C50" s="19" t="s">
        <v>2141</v>
      </c>
      <c r="D50" s="19" t="s">
        <v>2151</v>
      </c>
      <c r="E50" s="19">
        <v>15</v>
      </c>
      <c r="F50" s="19" t="s">
        <v>898</v>
      </c>
      <c r="G50" s="19" t="s">
        <v>145</v>
      </c>
      <c r="H50" s="8" t="s">
        <v>36</v>
      </c>
      <c r="I50" s="19" t="s">
        <v>46</v>
      </c>
      <c r="J50" s="10">
        <v>150</v>
      </c>
      <c r="K50" s="10">
        <v>44075</v>
      </c>
      <c r="L50" s="10" t="s">
        <v>216</v>
      </c>
      <c r="M50" s="19">
        <v>1</v>
      </c>
      <c r="N50" s="19">
        <v>1356228</v>
      </c>
      <c r="O50" s="19" t="s">
        <v>2152</v>
      </c>
      <c r="P50" s="19" t="s">
        <v>40</v>
      </c>
      <c r="Q50" s="20">
        <v>0</v>
      </c>
      <c r="R50" s="20">
        <v>0</v>
      </c>
      <c r="S50" s="20">
        <f t="shared" si="0"/>
        <v>0</v>
      </c>
      <c r="T50" s="19" t="s">
        <v>145</v>
      </c>
      <c r="V50" s="15" t="s">
        <v>201</v>
      </c>
      <c r="W50" s="15" t="s">
        <v>202</v>
      </c>
      <c r="X50" s="23"/>
    </row>
    <row r="51" spans="1:24" s="42" customFormat="1" ht="128.25" hidden="1" customHeight="1">
      <c r="A51" s="51" t="s">
        <v>421</v>
      </c>
      <c r="B51" s="51" t="s">
        <v>831</v>
      </c>
      <c r="C51" s="51" t="s">
        <v>831</v>
      </c>
      <c r="D51" s="51" t="s">
        <v>879</v>
      </c>
      <c r="E51" s="51">
        <v>15</v>
      </c>
      <c r="F51" s="12" t="s">
        <v>1004</v>
      </c>
      <c r="G51" s="12" t="s">
        <v>35</v>
      </c>
      <c r="H51" s="8" t="s">
        <v>36</v>
      </c>
      <c r="I51" s="12" t="s">
        <v>37</v>
      </c>
      <c r="J51" s="52">
        <v>16</v>
      </c>
      <c r="K51" s="10">
        <v>2020</v>
      </c>
      <c r="L51" s="11"/>
      <c r="M51" s="45"/>
      <c r="N51" s="45"/>
      <c r="O51" s="45"/>
      <c r="P51" s="45"/>
      <c r="Q51" s="53">
        <v>4000</v>
      </c>
      <c r="R51" s="14">
        <v>0</v>
      </c>
      <c r="S51" s="53">
        <f t="shared" si="0"/>
        <v>0</v>
      </c>
      <c r="T51" s="8" t="s">
        <v>41</v>
      </c>
      <c r="U51" s="33" t="s">
        <v>2225</v>
      </c>
      <c r="V51" s="15" t="s">
        <v>92</v>
      </c>
      <c r="W51" s="33" t="s">
        <v>93</v>
      </c>
      <c r="X51" s="41"/>
    </row>
    <row r="52" spans="1:24" ht="128.25" hidden="1" customHeight="1">
      <c r="A52" s="54" t="s">
        <v>421</v>
      </c>
      <c r="B52" s="55" t="s">
        <v>831</v>
      </c>
      <c r="C52" s="55" t="s">
        <v>831</v>
      </c>
      <c r="D52" s="55" t="s">
        <v>848</v>
      </c>
      <c r="E52" s="55">
        <v>15</v>
      </c>
      <c r="F52" s="56" t="s">
        <v>986</v>
      </c>
      <c r="G52" s="56" t="s">
        <v>145</v>
      </c>
      <c r="H52" s="8" t="s">
        <v>36</v>
      </c>
      <c r="I52" s="57" t="s">
        <v>46</v>
      </c>
      <c r="J52" s="58">
        <v>80</v>
      </c>
      <c r="K52" s="10">
        <v>2020</v>
      </c>
      <c r="L52" s="11" t="s">
        <v>610</v>
      </c>
      <c r="M52" s="56">
        <v>1</v>
      </c>
      <c r="N52" s="56">
        <v>1816688</v>
      </c>
      <c r="O52" s="56" t="s">
        <v>987</v>
      </c>
      <c r="P52" s="19" t="s">
        <v>40</v>
      </c>
      <c r="Q52" s="59">
        <v>0</v>
      </c>
      <c r="R52" s="20">
        <v>0</v>
      </c>
      <c r="S52" s="59">
        <f t="shared" si="0"/>
        <v>0</v>
      </c>
      <c r="T52" s="60" t="s">
        <v>145</v>
      </c>
      <c r="U52" s="61"/>
      <c r="V52" s="15" t="s">
        <v>48</v>
      </c>
      <c r="W52" s="15" t="s">
        <v>69</v>
      </c>
      <c r="X52" s="23"/>
    </row>
    <row r="53" spans="1:24" s="42" customFormat="1" ht="128.25" hidden="1" customHeight="1">
      <c r="A53" s="51" t="s">
        <v>421</v>
      </c>
      <c r="B53" s="51" t="s">
        <v>831</v>
      </c>
      <c r="C53" s="51" t="s">
        <v>918</v>
      </c>
      <c r="D53" s="51" t="s">
        <v>897</v>
      </c>
      <c r="E53" s="51">
        <v>15</v>
      </c>
      <c r="F53" s="12" t="s">
        <v>934</v>
      </c>
      <c r="G53" s="12" t="s">
        <v>45</v>
      </c>
      <c r="H53" s="8" t="s">
        <v>36</v>
      </c>
      <c r="I53" s="12" t="s">
        <v>37</v>
      </c>
      <c r="J53" s="62">
        <v>20</v>
      </c>
      <c r="K53" s="10">
        <v>2020</v>
      </c>
      <c r="L53" s="11"/>
      <c r="M53" s="51">
        <v>1</v>
      </c>
      <c r="N53" s="51">
        <v>1569251</v>
      </c>
      <c r="O53" s="51" t="s">
        <v>977</v>
      </c>
      <c r="P53" s="8" t="s">
        <v>107</v>
      </c>
      <c r="Q53" s="14">
        <v>1800</v>
      </c>
      <c r="R53" s="14">
        <v>0</v>
      </c>
      <c r="S53" s="14">
        <f t="shared" si="0"/>
        <v>1800</v>
      </c>
      <c r="T53" s="8" t="s">
        <v>41</v>
      </c>
      <c r="U53" s="33" t="s">
        <v>2226</v>
      </c>
      <c r="V53" s="63" t="s">
        <v>48</v>
      </c>
      <c r="W53" s="40" t="s">
        <v>163</v>
      </c>
      <c r="X53" s="41" t="s">
        <v>50</v>
      </c>
    </row>
    <row r="54" spans="1:24" s="42" customFormat="1" ht="128.25" hidden="1" customHeight="1">
      <c r="A54" s="51" t="s">
        <v>421</v>
      </c>
      <c r="B54" s="51" t="str">
        <f t="shared" ref="B54:E55" si="1">B53</f>
        <v>GGGAF</v>
      </c>
      <c r="C54" s="51" t="str">
        <f t="shared" si="1"/>
        <v>CCONT</v>
      </c>
      <c r="D54" s="51" t="str">
        <f t="shared" si="1"/>
        <v>Promover a evidenciação dos créditos a receber nos demonstrativos contábeis da Anvisa, realizando interlocução com órgãos envolvidos, com observância dos critérios legais e técnicos.</v>
      </c>
      <c r="E54" s="51">
        <f t="shared" si="1"/>
        <v>15</v>
      </c>
      <c r="F54" s="12" t="s">
        <v>884</v>
      </c>
      <c r="G54" s="12" t="s">
        <v>45</v>
      </c>
      <c r="H54" s="8" t="s">
        <v>36</v>
      </c>
      <c r="I54" s="12" t="s">
        <v>37</v>
      </c>
      <c r="J54" s="62">
        <v>20</v>
      </c>
      <c r="K54" s="10">
        <v>2020</v>
      </c>
      <c r="L54" s="11"/>
      <c r="M54" s="12">
        <v>1</v>
      </c>
      <c r="N54" s="12">
        <v>1733910</v>
      </c>
      <c r="O54" s="12" t="s">
        <v>885</v>
      </c>
      <c r="P54" s="8" t="s">
        <v>40</v>
      </c>
      <c r="Q54" s="64">
        <v>1800</v>
      </c>
      <c r="R54" s="14">
        <v>0</v>
      </c>
      <c r="S54" s="14">
        <f t="shared" si="0"/>
        <v>1800</v>
      </c>
      <c r="T54" s="8" t="s">
        <v>41</v>
      </c>
      <c r="U54" s="33" t="s">
        <v>2226</v>
      </c>
      <c r="V54" s="63" t="s">
        <v>48</v>
      </c>
      <c r="W54" s="40" t="s">
        <v>163</v>
      </c>
      <c r="X54" s="41" t="s">
        <v>50</v>
      </c>
    </row>
    <row r="55" spans="1:24" s="42" customFormat="1" ht="128.25" hidden="1" customHeight="1">
      <c r="A55" s="51" t="s">
        <v>421</v>
      </c>
      <c r="B55" s="51" t="str">
        <f t="shared" si="1"/>
        <v>GGGAF</v>
      </c>
      <c r="C55" s="51" t="str">
        <f t="shared" si="1"/>
        <v>CCONT</v>
      </c>
      <c r="D55" s="51" t="str">
        <f t="shared" si="1"/>
        <v>Promover a evidenciação dos créditos a receber nos demonstrativos contábeis da Anvisa, realizando interlocução com órgãos envolvidos, com observância dos critérios legais e técnicos.</v>
      </c>
      <c r="E55" s="51">
        <f t="shared" si="1"/>
        <v>15</v>
      </c>
      <c r="F55" s="12" t="s">
        <v>884</v>
      </c>
      <c r="G55" s="12" t="s">
        <v>45</v>
      </c>
      <c r="H55" s="8" t="s">
        <v>36</v>
      </c>
      <c r="I55" s="12" t="s">
        <v>37</v>
      </c>
      <c r="J55" s="62">
        <v>20</v>
      </c>
      <c r="K55" s="10">
        <v>2020</v>
      </c>
      <c r="L55" s="11"/>
      <c r="M55" s="12">
        <v>1</v>
      </c>
      <c r="N55" s="12">
        <v>1489650</v>
      </c>
      <c r="O55" s="12" t="s">
        <v>927</v>
      </c>
      <c r="P55" s="8" t="s">
        <v>107</v>
      </c>
      <c r="Q55" s="64">
        <v>1800</v>
      </c>
      <c r="R55" s="14">
        <v>0</v>
      </c>
      <c r="S55" s="14">
        <f t="shared" si="0"/>
        <v>1800</v>
      </c>
      <c r="T55" s="8" t="s">
        <v>41</v>
      </c>
      <c r="U55" s="33" t="s">
        <v>2226</v>
      </c>
      <c r="V55" s="63" t="s">
        <v>48</v>
      </c>
      <c r="W55" s="40" t="s">
        <v>163</v>
      </c>
      <c r="X55" s="41" t="s">
        <v>50</v>
      </c>
    </row>
    <row r="56" spans="1:24" ht="128.25" hidden="1" customHeight="1">
      <c r="A56" s="54" t="s">
        <v>421</v>
      </c>
      <c r="B56" s="54" t="s">
        <v>831</v>
      </c>
      <c r="C56" s="54" t="s">
        <v>918</v>
      </c>
      <c r="D56" s="54" t="s">
        <v>919</v>
      </c>
      <c r="E56" s="54">
        <v>12</v>
      </c>
      <c r="F56" s="37" t="s">
        <v>920</v>
      </c>
      <c r="G56" s="37" t="s">
        <v>35</v>
      </c>
      <c r="H56" s="8" t="s">
        <v>36</v>
      </c>
      <c r="I56" s="37" t="s">
        <v>37</v>
      </c>
      <c r="J56" s="65">
        <v>40</v>
      </c>
      <c r="K56" s="10">
        <v>2020</v>
      </c>
      <c r="L56" s="11"/>
      <c r="M56" s="37">
        <v>1</v>
      </c>
      <c r="N56" s="37">
        <v>1094244</v>
      </c>
      <c r="O56" s="37" t="s">
        <v>921</v>
      </c>
      <c r="P56" s="19" t="s">
        <v>107</v>
      </c>
      <c r="Q56" s="60">
        <v>2350</v>
      </c>
      <c r="R56" s="20">
        <v>0</v>
      </c>
      <c r="S56" s="66">
        <f t="shared" si="0"/>
        <v>2350</v>
      </c>
      <c r="T56" s="19" t="s">
        <v>41</v>
      </c>
      <c r="U56" s="19"/>
      <c r="V56" s="15" t="s">
        <v>92</v>
      </c>
      <c r="W56" s="22" t="s">
        <v>517</v>
      </c>
      <c r="X56" s="23"/>
    </row>
    <row r="57" spans="1:24" ht="128.25" hidden="1" customHeight="1">
      <c r="A57" s="54" t="s">
        <v>421</v>
      </c>
      <c r="B57" s="54" t="str">
        <f t="shared" ref="B57:E60" si="2">B56</f>
        <v>GGGAF</v>
      </c>
      <c r="C57" s="54" t="str">
        <f t="shared" si="2"/>
        <v>CCONT</v>
      </c>
      <c r="D57"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7" s="54">
        <f t="shared" si="2"/>
        <v>12</v>
      </c>
      <c r="F57" s="37" t="s">
        <v>841</v>
      </c>
      <c r="G57" s="37" t="s">
        <v>35</v>
      </c>
      <c r="H57" s="8" t="s">
        <v>36</v>
      </c>
      <c r="I57" s="37" t="s">
        <v>37</v>
      </c>
      <c r="J57" s="65">
        <v>40</v>
      </c>
      <c r="K57" s="10">
        <v>2020</v>
      </c>
      <c r="L57" s="11"/>
      <c r="M57" s="37">
        <v>1</v>
      </c>
      <c r="N57" s="37">
        <v>1733910</v>
      </c>
      <c r="O57" s="37" t="s">
        <v>885</v>
      </c>
      <c r="P57" s="19" t="s">
        <v>40</v>
      </c>
      <c r="Q57" s="60">
        <v>2350</v>
      </c>
      <c r="R57" s="20">
        <v>0</v>
      </c>
      <c r="S57" s="66">
        <f t="shared" si="0"/>
        <v>2350</v>
      </c>
      <c r="T57" s="19" t="s">
        <v>41</v>
      </c>
      <c r="U57" s="19"/>
      <c r="V57" s="15" t="s">
        <v>92</v>
      </c>
      <c r="W57" s="22" t="s">
        <v>517</v>
      </c>
      <c r="X57" s="23"/>
    </row>
    <row r="58" spans="1:24" ht="128.25" hidden="1" customHeight="1">
      <c r="A58" s="54" t="s">
        <v>421</v>
      </c>
      <c r="B58" s="54" t="str">
        <f t="shared" si="2"/>
        <v>GGGAF</v>
      </c>
      <c r="C58" s="54" t="str">
        <f t="shared" si="2"/>
        <v>CCONT</v>
      </c>
      <c r="D58"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8" s="54">
        <f t="shared" si="2"/>
        <v>12</v>
      </c>
      <c r="F58" s="37" t="s">
        <v>841</v>
      </c>
      <c r="G58" s="37" t="s">
        <v>35</v>
      </c>
      <c r="H58" s="8" t="s">
        <v>36</v>
      </c>
      <c r="I58" s="37" t="s">
        <v>37</v>
      </c>
      <c r="J58" s="65">
        <v>40</v>
      </c>
      <c r="K58" s="10">
        <v>2020</v>
      </c>
      <c r="L58" s="11"/>
      <c r="M58" s="37">
        <v>1</v>
      </c>
      <c r="N58" s="37">
        <v>1567992</v>
      </c>
      <c r="O58" s="37" t="s">
        <v>842</v>
      </c>
      <c r="P58" s="19" t="s">
        <v>107</v>
      </c>
      <c r="Q58" s="60">
        <v>2350</v>
      </c>
      <c r="R58" s="20">
        <v>0</v>
      </c>
      <c r="S58" s="66">
        <f t="shared" si="0"/>
        <v>2350</v>
      </c>
      <c r="T58" s="19" t="s">
        <v>41</v>
      </c>
      <c r="U58" s="19"/>
      <c r="V58" s="15" t="s">
        <v>92</v>
      </c>
      <c r="W58" s="22" t="s">
        <v>517</v>
      </c>
      <c r="X58" s="23"/>
    </row>
    <row r="59" spans="1:24" ht="128.25" hidden="1" customHeight="1">
      <c r="A59" s="54" t="s">
        <v>421</v>
      </c>
      <c r="B59" s="54" t="str">
        <f t="shared" si="2"/>
        <v>GGGAF</v>
      </c>
      <c r="C59" s="54" t="str">
        <f t="shared" si="2"/>
        <v>CCONT</v>
      </c>
      <c r="D59"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9" s="54">
        <f t="shared" si="2"/>
        <v>12</v>
      </c>
      <c r="F59" s="37" t="s">
        <v>841</v>
      </c>
      <c r="G59" s="37" t="s">
        <v>35</v>
      </c>
      <c r="H59" s="8" t="s">
        <v>36</v>
      </c>
      <c r="I59" s="37" t="s">
        <v>37</v>
      </c>
      <c r="J59" s="65">
        <v>40</v>
      </c>
      <c r="K59" s="10">
        <v>2020</v>
      </c>
      <c r="L59" s="11"/>
      <c r="M59" s="37">
        <v>1</v>
      </c>
      <c r="N59" s="37">
        <v>1489650</v>
      </c>
      <c r="O59" s="37" t="s">
        <v>926</v>
      </c>
      <c r="P59" s="19" t="s">
        <v>107</v>
      </c>
      <c r="Q59" s="60">
        <v>2350</v>
      </c>
      <c r="R59" s="20">
        <v>0</v>
      </c>
      <c r="S59" s="66">
        <f t="shared" si="0"/>
        <v>2350</v>
      </c>
      <c r="T59" s="19" t="s">
        <v>41</v>
      </c>
      <c r="U59" s="19"/>
      <c r="V59" s="15" t="s">
        <v>92</v>
      </c>
      <c r="W59" s="22" t="s">
        <v>517</v>
      </c>
      <c r="X59" s="23"/>
    </row>
    <row r="60" spans="1:24" ht="128.25" hidden="1" customHeight="1">
      <c r="A60" s="54" t="s">
        <v>421</v>
      </c>
      <c r="B60" s="54" t="str">
        <f t="shared" si="2"/>
        <v>GGGAF</v>
      </c>
      <c r="C60" s="54" t="str">
        <f t="shared" si="2"/>
        <v>CCONT</v>
      </c>
      <c r="D60"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60" s="54">
        <f t="shared" si="2"/>
        <v>12</v>
      </c>
      <c r="F60" s="54" t="s">
        <v>841</v>
      </c>
      <c r="G60" s="54" t="s">
        <v>35</v>
      </c>
      <c r="H60" s="8" t="s">
        <v>36</v>
      </c>
      <c r="I60" s="54" t="s">
        <v>37</v>
      </c>
      <c r="J60" s="67">
        <v>40</v>
      </c>
      <c r="K60" s="10">
        <v>2020</v>
      </c>
      <c r="L60" s="11"/>
      <c r="M60" s="54">
        <v>1</v>
      </c>
      <c r="N60" s="54">
        <v>1569251</v>
      </c>
      <c r="O60" s="54" t="s">
        <v>977</v>
      </c>
      <c r="P60" s="19" t="s">
        <v>107</v>
      </c>
      <c r="Q60" s="60">
        <v>2350</v>
      </c>
      <c r="R60" s="20">
        <v>0</v>
      </c>
      <c r="S60" s="66">
        <f t="shared" si="0"/>
        <v>2350</v>
      </c>
      <c r="T60" s="19" t="s">
        <v>41</v>
      </c>
      <c r="U60" s="54"/>
      <c r="V60" s="15" t="s">
        <v>92</v>
      </c>
      <c r="W60" s="22" t="s">
        <v>517</v>
      </c>
      <c r="X60" s="23"/>
    </row>
    <row r="61" spans="1:24" ht="128.25" hidden="1" customHeight="1">
      <c r="A61" s="54" t="s">
        <v>421</v>
      </c>
      <c r="B61" s="54" t="s">
        <v>831</v>
      </c>
      <c r="C61" s="54" t="s">
        <v>918</v>
      </c>
      <c r="D61" s="54" t="s">
        <v>876</v>
      </c>
      <c r="E61" s="54">
        <v>20</v>
      </c>
      <c r="F61" s="37" t="s">
        <v>922</v>
      </c>
      <c r="G61" s="37" t="s">
        <v>35</v>
      </c>
      <c r="H61" s="37" t="s">
        <v>310</v>
      </c>
      <c r="I61" s="37" t="s">
        <v>37</v>
      </c>
      <c r="J61" s="65">
        <v>20</v>
      </c>
      <c r="K61" s="10">
        <v>2020</v>
      </c>
      <c r="L61" s="11"/>
      <c r="M61" s="37">
        <v>1</v>
      </c>
      <c r="N61" s="37">
        <v>1094244</v>
      </c>
      <c r="O61" s="37" t="s">
        <v>921</v>
      </c>
      <c r="P61" s="19" t="s">
        <v>107</v>
      </c>
      <c r="Q61" s="20">
        <v>1800</v>
      </c>
      <c r="R61" s="20">
        <f>211.5*4</f>
        <v>846</v>
      </c>
      <c r="S61" s="20">
        <f t="shared" si="0"/>
        <v>2646</v>
      </c>
      <c r="T61" s="19" t="s">
        <v>41</v>
      </c>
      <c r="U61" s="19" t="s">
        <v>2227</v>
      </c>
      <c r="V61" s="15" t="s">
        <v>92</v>
      </c>
      <c r="W61" s="22" t="s">
        <v>517</v>
      </c>
      <c r="X61" s="23"/>
    </row>
    <row r="62" spans="1:24" ht="128.25" hidden="1" customHeight="1">
      <c r="A62" s="54" t="s">
        <v>421</v>
      </c>
      <c r="B62" s="54" t="str">
        <f t="shared" ref="B62:K63" si="3">B61</f>
        <v>GGGAF</v>
      </c>
      <c r="C62" s="54" t="str">
        <f t="shared" si="3"/>
        <v>CCONT</v>
      </c>
      <c r="D62"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2" s="54">
        <f t="shared" si="3"/>
        <v>20</v>
      </c>
      <c r="F62" s="54" t="str">
        <f t="shared" si="3"/>
        <v>Aprimoramento das Análise Financeira, Econômica e Patrimonial das Demonstrações Contábeis conforme orientações dos òrgãos superiores do Sistema de Contabilidade Federal</v>
      </c>
      <c r="G62" s="54" t="str">
        <f t="shared" si="3"/>
        <v xml:space="preserve"> INDIVIDUAL</v>
      </c>
      <c r="H62" s="54" t="str">
        <f t="shared" si="3"/>
        <v>CONGRESSO</v>
      </c>
      <c r="I62" s="54" t="str">
        <f t="shared" si="3"/>
        <v>PRESENCIAL</v>
      </c>
      <c r="J62" s="67">
        <f t="shared" si="3"/>
        <v>20</v>
      </c>
      <c r="K62" s="10">
        <f t="shared" si="3"/>
        <v>2020</v>
      </c>
      <c r="L62" s="11"/>
      <c r="M62" s="54">
        <f>M61</f>
        <v>1</v>
      </c>
      <c r="N62" s="37">
        <v>1733910</v>
      </c>
      <c r="O62" s="37" t="s">
        <v>885</v>
      </c>
      <c r="P62" s="19" t="s">
        <v>40</v>
      </c>
      <c r="Q62" s="20">
        <f>Q61</f>
        <v>1800</v>
      </c>
      <c r="R62" s="20">
        <f>R61</f>
        <v>846</v>
      </c>
      <c r="S62" s="20">
        <f t="shared" si="0"/>
        <v>2646</v>
      </c>
      <c r="T62" s="19" t="s">
        <v>41</v>
      </c>
      <c r="U62" s="54" t="str">
        <f>U61</f>
        <v>Congresso Brasileiro de Contabilidade, em NOV/2020 (15 a 18/11) - Balneário Camboriú - SC</v>
      </c>
      <c r="V62" s="15" t="s">
        <v>92</v>
      </c>
      <c r="W62" s="22" t="s">
        <v>517</v>
      </c>
      <c r="X62" s="23"/>
    </row>
    <row r="63" spans="1:24" ht="128.25" hidden="1" customHeight="1">
      <c r="A63" s="54" t="s">
        <v>421</v>
      </c>
      <c r="B63" s="54" t="str">
        <f t="shared" si="3"/>
        <v>GGGAF</v>
      </c>
      <c r="C63" s="54" t="str">
        <f t="shared" si="3"/>
        <v>CCONT</v>
      </c>
      <c r="D63"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3" s="54">
        <f t="shared" si="3"/>
        <v>20</v>
      </c>
      <c r="F63" s="54" t="str">
        <f t="shared" si="3"/>
        <v>Aprimoramento das Análise Financeira, Econômica e Patrimonial das Demonstrações Contábeis conforme orientações dos òrgãos superiores do Sistema de Contabilidade Federal</v>
      </c>
      <c r="G63" s="54" t="str">
        <f t="shared" si="3"/>
        <v xml:space="preserve"> INDIVIDUAL</v>
      </c>
      <c r="H63" s="54" t="str">
        <f t="shared" si="3"/>
        <v>CONGRESSO</v>
      </c>
      <c r="I63" s="54" t="str">
        <f t="shared" si="3"/>
        <v>PRESENCIAL</v>
      </c>
      <c r="J63" s="67">
        <f t="shared" si="3"/>
        <v>20</v>
      </c>
      <c r="K63" s="10">
        <f t="shared" si="3"/>
        <v>2020</v>
      </c>
      <c r="L63" s="11"/>
      <c r="M63" s="54">
        <f>M62</f>
        <v>1</v>
      </c>
      <c r="N63" s="37">
        <v>1567992</v>
      </c>
      <c r="O63" s="37" t="s">
        <v>842</v>
      </c>
      <c r="P63" s="19" t="s">
        <v>107</v>
      </c>
      <c r="Q63" s="20">
        <f>Q62</f>
        <v>1800</v>
      </c>
      <c r="R63" s="20">
        <f>R62</f>
        <v>846</v>
      </c>
      <c r="S63" s="20">
        <f t="shared" si="0"/>
        <v>2646</v>
      </c>
      <c r="T63" s="19" t="s">
        <v>41</v>
      </c>
      <c r="U63" s="54" t="str">
        <f>U62</f>
        <v>Congresso Brasileiro de Contabilidade, em NOV/2020 (15 a 18/11) - Balneário Camboriú - SC</v>
      </c>
      <c r="V63" s="15" t="s">
        <v>92</v>
      </c>
      <c r="W63" s="22" t="s">
        <v>517</v>
      </c>
      <c r="X63" s="23"/>
    </row>
    <row r="64" spans="1:24" s="42" customFormat="1" ht="128.25" hidden="1" customHeight="1">
      <c r="A64" s="51" t="s">
        <v>421</v>
      </c>
      <c r="B64" s="51" t="s">
        <v>831</v>
      </c>
      <c r="C64" s="51" t="s">
        <v>831</v>
      </c>
      <c r="D64" s="51" t="s">
        <v>832</v>
      </c>
      <c r="E64" s="51">
        <v>15</v>
      </c>
      <c r="F64" s="12" t="s">
        <v>833</v>
      </c>
      <c r="G64" s="12" t="s">
        <v>45</v>
      </c>
      <c r="H64" s="8" t="s">
        <v>36</v>
      </c>
      <c r="I64" s="12" t="s">
        <v>37</v>
      </c>
      <c r="J64" s="52">
        <v>24</v>
      </c>
      <c r="K64" s="10">
        <v>2020</v>
      </c>
      <c r="L64" s="11"/>
      <c r="M64" s="51">
        <v>1</v>
      </c>
      <c r="N64" s="12">
        <v>1517703</v>
      </c>
      <c r="O64" s="12" t="s">
        <v>953</v>
      </c>
      <c r="P64" s="8" t="s">
        <v>107</v>
      </c>
      <c r="Q64" s="53">
        <v>4000</v>
      </c>
      <c r="R64" s="14">
        <v>0</v>
      </c>
      <c r="S64" s="53">
        <f t="shared" si="0"/>
        <v>4000</v>
      </c>
      <c r="T64" s="8" t="s">
        <v>41</v>
      </c>
      <c r="U64" s="33" t="s">
        <v>2225</v>
      </c>
      <c r="V64" s="15" t="s">
        <v>92</v>
      </c>
      <c r="W64" s="33" t="s">
        <v>93</v>
      </c>
      <c r="X64" s="41" t="s">
        <v>50</v>
      </c>
    </row>
    <row r="65" spans="1:24" s="42" customFormat="1" ht="128.25" hidden="1" customHeight="1">
      <c r="A65" s="51" t="s">
        <v>421</v>
      </c>
      <c r="B65" s="51" t="s">
        <v>831</v>
      </c>
      <c r="C65" s="51" t="s">
        <v>831</v>
      </c>
      <c r="D65" s="51" t="s">
        <v>832</v>
      </c>
      <c r="E65" s="51">
        <v>15</v>
      </c>
      <c r="F65" s="12" t="s">
        <v>833</v>
      </c>
      <c r="G65" s="12" t="s">
        <v>45</v>
      </c>
      <c r="H65" s="8" t="s">
        <v>36</v>
      </c>
      <c r="I65" s="12" t="s">
        <v>37</v>
      </c>
      <c r="J65" s="52">
        <v>24</v>
      </c>
      <c r="K65" s="10">
        <v>2020</v>
      </c>
      <c r="L65" s="11"/>
      <c r="M65" s="51">
        <v>1</v>
      </c>
      <c r="N65" s="12">
        <v>1494153</v>
      </c>
      <c r="O65" s="12" t="s">
        <v>959</v>
      </c>
      <c r="P65" s="8" t="s">
        <v>107</v>
      </c>
      <c r="Q65" s="53">
        <v>4000</v>
      </c>
      <c r="R65" s="14">
        <v>0</v>
      </c>
      <c r="S65" s="53">
        <f t="shared" si="0"/>
        <v>4000</v>
      </c>
      <c r="T65" s="8" t="s">
        <v>41</v>
      </c>
      <c r="U65" s="33" t="s">
        <v>2225</v>
      </c>
      <c r="V65" s="15" t="s">
        <v>92</v>
      </c>
      <c r="W65" s="33" t="s">
        <v>93</v>
      </c>
      <c r="X65" s="41" t="s">
        <v>50</v>
      </c>
    </row>
    <row r="66" spans="1:24" s="42" customFormat="1" ht="128.25" hidden="1" customHeight="1">
      <c r="A66" s="51" t="s">
        <v>421</v>
      </c>
      <c r="B66" s="51" t="s">
        <v>831</v>
      </c>
      <c r="C66" s="51" t="s">
        <v>831</v>
      </c>
      <c r="D66" s="51" t="s">
        <v>832</v>
      </c>
      <c r="E66" s="51">
        <v>15</v>
      </c>
      <c r="F66" s="12" t="s">
        <v>833</v>
      </c>
      <c r="G66" s="12" t="s">
        <v>45</v>
      </c>
      <c r="H66" s="8" t="s">
        <v>36</v>
      </c>
      <c r="I66" s="12" t="s">
        <v>37</v>
      </c>
      <c r="J66" s="52">
        <v>24</v>
      </c>
      <c r="K66" s="10">
        <v>2020</v>
      </c>
      <c r="L66" s="11"/>
      <c r="M66" s="51">
        <v>1</v>
      </c>
      <c r="N66" s="12">
        <v>1489723</v>
      </c>
      <c r="O66" s="12" t="s">
        <v>961</v>
      </c>
      <c r="P66" s="8" t="s">
        <v>107</v>
      </c>
      <c r="Q66" s="53">
        <v>4000</v>
      </c>
      <c r="R66" s="14">
        <v>0</v>
      </c>
      <c r="S66" s="53">
        <f t="shared" si="0"/>
        <v>4000</v>
      </c>
      <c r="T66" s="8" t="s">
        <v>41</v>
      </c>
      <c r="U66" s="33" t="s">
        <v>2225</v>
      </c>
      <c r="V66" s="15" t="s">
        <v>92</v>
      </c>
      <c r="W66" s="33" t="s">
        <v>93</v>
      </c>
      <c r="X66" s="41" t="s">
        <v>50</v>
      </c>
    </row>
    <row r="67" spans="1:24" s="42" customFormat="1" ht="128.25" hidden="1" customHeight="1">
      <c r="A67" s="51" t="s">
        <v>421</v>
      </c>
      <c r="B67" s="51" t="s">
        <v>831</v>
      </c>
      <c r="C67" s="51" t="s">
        <v>831</v>
      </c>
      <c r="D67" s="51" t="s">
        <v>832</v>
      </c>
      <c r="E67" s="51">
        <v>15</v>
      </c>
      <c r="F67" s="12" t="s">
        <v>833</v>
      </c>
      <c r="G67" s="12" t="s">
        <v>45</v>
      </c>
      <c r="H67" s="8" t="s">
        <v>36</v>
      </c>
      <c r="I67" s="12" t="s">
        <v>37</v>
      </c>
      <c r="J67" s="52">
        <v>24</v>
      </c>
      <c r="K67" s="10">
        <v>2020</v>
      </c>
      <c r="L67" s="11"/>
      <c r="M67" s="51">
        <v>1</v>
      </c>
      <c r="N67" s="12">
        <v>1517696</v>
      </c>
      <c r="O67" s="12" t="s">
        <v>883</v>
      </c>
      <c r="P67" s="8" t="s">
        <v>107</v>
      </c>
      <c r="Q67" s="53">
        <v>4000</v>
      </c>
      <c r="R67" s="14">
        <v>0</v>
      </c>
      <c r="S67" s="53">
        <f t="shared" si="0"/>
        <v>4000</v>
      </c>
      <c r="T67" s="8" t="s">
        <v>41</v>
      </c>
      <c r="U67" s="33" t="s">
        <v>2225</v>
      </c>
      <c r="V67" s="15" t="s">
        <v>92</v>
      </c>
      <c r="W67" s="33" t="s">
        <v>93</v>
      </c>
      <c r="X67" s="41" t="s">
        <v>50</v>
      </c>
    </row>
    <row r="68" spans="1:24" s="42" customFormat="1" ht="128.25" hidden="1" customHeight="1">
      <c r="A68" s="51" t="s">
        <v>421</v>
      </c>
      <c r="B68" s="51" t="s">
        <v>831</v>
      </c>
      <c r="C68" s="51" t="s">
        <v>831</v>
      </c>
      <c r="D68" s="51" t="s">
        <v>832</v>
      </c>
      <c r="E68" s="51">
        <v>15</v>
      </c>
      <c r="F68" s="12" t="s">
        <v>833</v>
      </c>
      <c r="G68" s="12" t="s">
        <v>45</v>
      </c>
      <c r="H68" s="8" t="s">
        <v>36</v>
      </c>
      <c r="I68" s="12" t="s">
        <v>37</v>
      </c>
      <c r="J68" s="52">
        <v>24</v>
      </c>
      <c r="K68" s="10">
        <v>2020</v>
      </c>
      <c r="L68" s="11"/>
      <c r="M68" s="51">
        <v>1</v>
      </c>
      <c r="N68" s="12">
        <v>1810266</v>
      </c>
      <c r="O68" s="12" t="s">
        <v>975</v>
      </c>
      <c r="P68" s="8" t="s">
        <v>40</v>
      </c>
      <c r="Q68" s="53">
        <v>4000</v>
      </c>
      <c r="R68" s="14">
        <v>0</v>
      </c>
      <c r="S68" s="53">
        <f t="shared" ref="S68:S131" si="4">(R68+Q68)*M68</f>
        <v>4000</v>
      </c>
      <c r="T68" s="8" t="s">
        <v>41</v>
      </c>
      <c r="U68" s="33" t="s">
        <v>2225</v>
      </c>
      <c r="V68" s="15" t="s">
        <v>92</v>
      </c>
      <c r="W68" s="33" t="s">
        <v>93</v>
      </c>
      <c r="X68" s="41" t="s">
        <v>50</v>
      </c>
    </row>
    <row r="69" spans="1:24" s="42" customFormat="1" ht="128.25" hidden="1" customHeight="1">
      <c r="A69" s="51" t="s">
        <v>421</v>
      </c>
      <c r="B69" s="51" t="s">
        <v>831</v>
      </c>
      <c r="C69" s="51" t="s">
        <v>831</v>
      </c>
      <c r="D69" s="51" t="s">
        <v>832</v>
      </c>
      <c r="E69" s="51">
        <v>15</v>
      </c>
      <c r="F69" s="12" t="s">
        <v>833</v>
      </c>
      <c r="G69" s="12" t="s">
        <v>45</v>
      </c>
      <c r="H69" s="8" t="s">
        <v>36</v>
      </c>
      <c r="I69" s="12" t="s">
        <v>37</v>
      </c>
      <c r="J69" s="52">
        <v>24</v>
      </c>
      <c r="K69" s="10">
        <v>2020</v>
      </c>
      <c r="L69" s="11"/>
      <c r="M69" s="51">
        <v>1</v>
      </c>
      <c r="N69" s="12">
        <v>2264159</v>
      </c>
      <c r="O69" s="12" t="s">
        <v>988</v>
      </c>
      <c r="P69" s="8" t="s">
        <v>40</v>
      </c>
      <c r="Q69" s="53">
        <v>4000</v>
      </c>
      <c r="R69" s="14">
        <v>0</v>
      </c>
      <c r="S69" s="53">
        <f t="shared" si="4"/>
        <v>4000</v>
      </c>
      <c r="T69" s="8" t="s">
        <v>41</v>
      </c>
      <c r="U69" s="33" t="s">
        <v>2225</v>
      </c>
      <c r="V69" s="15" t="s">
        <v>92</v>
      </c>
      <c r="W69" s="33" t="s">
        <v>93</v>
      </c>
      <c r="X69" s="41" t="s">
        <v>50</v>
      </c>
    </row>
    <row r="70" spans="1:24" s="42" customFormat="1" ht="128.25" hidden="1" customHeight="1">
      <c r="A70" s="51" t="s">
        <v>421</v>
      </c>
      <c r="B70" s="51" t="s">
        <v>831</v>
      </c>
      <c r="C70" s="51" t="s">
        <v>831</v>
      </c>
      <c r="D70" s="51" t="s">
        <v>832</v>
      </c>
      <c r="E70" s="51">
        <v>15</v>
      </c>
      <c r="F70" s="12" t="s">
        <v>833</v>
      </c>
      <c r="G70" s="12" t="s">
        <v>45</v>
      </c>
      <c r="H70" s="8" t="s">
        <v>36</v>
      </c>
      <c r="I70" s="12" t="s">
        <v>37</v>
      </c>
      <c r="J70" s="52">
        <v>24</v>
      </c>
      <c r="K70" s="10">
        <v>2020</v>
      </c>
      <c r="L70" s="11"/>
      <c r="M70" s="51">
        <v>1</v>
      </c>
      <c r="N70" s="12">
        <v>1802226</v>
      </c>
      <c r="O70" s="12" t="s">
        <v>892</v>
      </c>
      <c r="P70" s="8" t="s">
        <v>40</v>
      </c>
      <c r="Q70" s="53">
        <v>4000</v>
      </c>
      <c r="R70" s="14">
        <v>0</v>
      </c>
      <c r="S70" s="53">
        <f t="shared" si="4"/>
        <v>4000</v>
      </c>
      <c r="T70" s="8" t="s">
        <v>41</v>
      </c>
      <c r="U70" s="33" t="s">
        <v>2225</v>
      </c>
      <c r="V70" s="15" t="s">
        <v>92</v>
      </c>
      <c r="W70" s="33" t="s">
        <v>93</v>
      </c>
      <c r="X70" s="41" t="s">
        <v>50</v>
      </c>
    </row>
    <row r="71" spans="1:24" s="42" customFormat="1" ht="128.25" hidden="1" customHeight="1">
      <c r="A71" s="51" t="s">
        <v>421</v>
      </c>
      <c r="B71" s="51" t="s">
        <v>831</v>
      </c>
      <c r="C71" s="51" t="s">
        <v>831</v>
      </c>
      <c r="D71" s="51" t="s">
        <v>832</v>
      </c>
      <c r="E71" s="51">
        <v>15</v>
      </c>
      <c r="F71" s="12" t="s">
        <v>833</v>
      </c>
      <c r="G71" s="12" t="s">
        <v>45</v>
      </c>
      <c r="H71" s="8" t="s">
        <v>36</v>
      </c>
      <c r="I71" s="12" t="s">
        <v>37</v>
      </c>
      <c r="J71" s="52">
        <v>24</v>
      </c>
      <c r="K71" s="10">
        <v>2020</v>
      </c>
      <c r="L71" s="11"/>
      <c r="M71" s="51">
        <v>1</v>
      </c>
      <c r="N71" s="12">
        <v>1820505</v>
      </c>
      <c r="O71" s="12" t="s">
        <v>932</v>
      </c>
      <c r="P71" s="8" t="s">
        <v>40</v>
      </c>
      <c r="Q71" s="53">
        <v>4000</v>
      </c>
      <c r="R71" s="14">
        <v>0</v>
      </c>
      <c r="S71" s="53">
        <f t="shared" si="4"/>
        <v>4000</v>
      </c>
      <c r="T71" s="8" t="s">
        <v>41</v>
      </c>
      <c r="U71" s="33" t="s">
        <v>2225</v>
      </c>
      <c r="V71" s="15" t="s">
        <v>92</v>
      </c>
      <c r="W71" s="33" t="s">
        <v>93</v>
      </c>
      <c r="X71" s="41" t="s">
        <v>50</v>
      </c>
    </row>
    <row r="72" spans="1:24" s="42" customFormat="1" ht="128.25" hidden="1" customHeight="1">
      <c r="A72" s="51" t="s">
        <v>421</v>
      </c>
      <c r="B72" s="51" t="s">
        <v>831</v>
      </c>
      <c r="C72" s="51" t="s">
        <v>831</v>
      </c>
      <c r="D72" s="51" t="s">
        <v>832</v>
      </c>
      <c r="E72" s="51">
        <v>15</v>
      </c>
      <c r="F72" s="12" t="s">
        <v>833</v>
      </c>
      <c r="G72" s="12" t="s">
        <v>45</v>
      </c>
      <c r="H72" s="8" t="s">
        <v>36</v>
      </c>
      <c r="I72" s="12" t="s">
        <v>37</v>
      </c>
      <c r="J72" s="52">
        <v>24</v>
      </c>
      <c r="K72" s="10">
        <v>2020</v>
      </c>
      <c r="L72" s="11"/>
      <c r="M72" s="51">
        <v>1</v>
      </c>
      <c r="N72" s="12">
        <v>2113736</v>
      </c>
      <c r="O72" s="12" t="s">
        <v>916</v>
      </c>
      <c r="P72" s="8" t="s">
        <v>40</v>
      </c>
      <c r="Q72" s="53">
        <v>4000</v>
      </c>
      <c r="R72" s="14">
        <v>0</v>
      </c>
      <c r="S72" s="53">
        <f t="shared" si="4"/>
        <v>4000</v>
      </c>
      <c r="T72" s="8" t="s">
        <v>41</v>
      </c>
      <c r="U72" s="33" t="s">
        <v>2225</v>
      </c>
      <c r="V72" s="15" t="s">
        <v>92</v>
      </c>
      <c r="W72" s="33" t="s">
        <v>93</v>
      </c>
      <c r="X72" s="41" t="s">
        <v>50</v>
      </c>
    </row>
    <row r="73" spans="1:24" s="42" customFormat="1" ht="128.25" hidden="1" customHeight="1">
      <c r="A73" s="51" t="s">
        <v>421</v>
      </c>
      <c r="B73" s="51" t="s">
        <v>831</v>
      </c>
      <c r="C73" s="51" t="s">
        <v>831</v>
      </c>
      <c r="D73" s="51" t="s">
        <v>832</v>
      </c>
      <c r="E73" s="51">
        <v>15</v>
      </c>
      <c r="F73" s="12" t="s">
        <v>833</v>
      </c>
      <c r="G73" s="12" t="s">
        <v>45</v>
      </c>
      <c r="H73" s="8" t="s">
        <v>36</v>
      </c>
      <c r="I73" s="12" t="s">
        <v>37</v>
      </c>
      <c r="J73" s="62">
        <v>24</v>
      </c>
      <c r="K73" s="10">
        <v>2020</v>
      </c>
      <c r="L73" s="11"/>
      <c r="M73" s="12">
        <v>1</v>
      </c>
      <c r="N73" s="12">
        <v>1801179</v>
      </c>
      <c r="O73" s="12" t="s">
        <v>834</v>
      </c>
      <c r="P73" s="8" t="s">
        <v>107</v>
      </c>
      <c r="Q73" s="53">
        <v>4000</v>
      </c>
      <c r="R73" s="14">
        <v>0</v>
      </c>
      <c r="S73" s="53">
        <f t="shared" si="4"/>
        <v>4000</v>
      </c>
      <c r="T73" s="8" t="s">
        <v>41</v>
      </c>
      <c r="U73" s="33" t="s">
        <v>2225</v>
      </c>
      <c r="V73" s="15" t="s">
        <v>92</v>
      </c>
      <c r="W73" s="33" t="s">
        <v>93</v>
      </c>
      <c r="X73" s="41" t="s">
        <v>50</v>
      </c>
    </row>
    <row r="74" spans="1:24" s="42" customFormat="1" ht="128.25" hidden="1" customHeight="1">
      <c r="A74" s="51" t="s">
        <v>421</v>
      </c>
      <c r="B74" s="51" t="s">
        <v>831</v>
      </c>
      <c r="C74" s="51" t="s">
        <v>831</v>
      </c>
      <c r="D74" s="51" t="s">
        <v>832</v>
      </c>
      <c r="E74" s="51">
        <v>15</v>
      </c>
      <c r="F74" s="12" t="s">
        <v>833</v>
      </c>
      <c r="G74" s="12" t="s">
        <v>45</v>
      </c>
      <c r="H74" s="8" t="s">
        <v>36</v>
      </c>
      <c r="I74" s="12" t="s">
        <v>37</v>
      </c>
      <c r="J74" s="62">
        <v>24</v>
      </c>
      <c r="K74" s="10">
        <v>2020</v>
      </c>
      <c r="L74" s="11"/>
      <c r="M74" s="12">
        <v>1</v>
      </c>
      <c r="N74" s="12">
        <v>2264147</v>
      </c>
      <c r="O74" s="12" t="s">
        <v>982</v>
      </c>
      <c r="P74" s="8" t="s">
        <v>40</v>
      </c>
      <c r="Q74" s="53">
        <v>4000</v>
      </c>
      <c r="R74" s="14">
        <v>0</v>
      </c>
      <c r="S74" s="53">
        <f t="shared" si="4"/>
        <v>4000</v>
      </c>
      <c r="T74" s="8" t="s">
        <v>41</v>
      </c>
      <c r="U74" s="33" t="s">
        <v>2225</v>
      </c>
      <c r="V74" s="15" t="s">
        <v>92</v>
      </c>
      <c r="W74" s="33" t="s">
        <v>93</v>
      </c>
      <c r="X74" s="41" t="s">
        <v>50</v>
      </c>
    </row>
    <row r="75" spans="1:24" s="42" customFormat="1" ht="128.25" hidden="1" customHeight="1">
      <c r="A75" s="51" t="s">
        <v>421</v>
      </c>
      <c r="B75" s="51" t="s">
        <v>831</v>
      </c>
      <c r="C75" s="51" t="s">
        <v>831</v>
      </c>
      <c r="D75" s="51" t="s">
        <v>832</v>
      </c>
      <c r="E75" s="51">
        <v>15</v>
      </c>
      <c r="F75" s="12" t="s">
        <v>833</v>
      </c>
      <c r="G75" s="12" t="s">
        <v>45</v>
      </c>
      <c r="H75" s="8" t="s">
        <v>36</v>
      </c>
      <c r="I75" s="12" t="s">
        <v>37</v>
      </c>
      <c r="J75" s="62">
        <v>24</v>
      </c>
      <c r="K75" s="10">
        <v>2020</v>
      </c>
      <c r="L75" s="11"/>
      <c r="M75" s="12">
        <v>1</v>
      </c>
      <c r="N75" s="12">
        <v>2145976</v>
      </c>
      <c r="O75" s="12" t="s">
        <v>969</v>
      </c>
      <c r="P75" s="12" t="s">
        <v>970</v>
      </c>
      <c r="Q75" s="53">
        <v>4000</v>
      </c>
      <c r="R75" s="14">
        <v>0</v>
      </c>
      <c r="S75" s="53">
        <f t="shared" si="4"/>
        <v>4000</v>
      </c>
      <c r="T75" s="8" t="s">
        <v>41</v>
      </c>
      <c r="U75" s="33" t="s">
        <v>2225</v>
      </c>
      <c r="V75" s="15" t="s">
        <v>92</v>
      </c>
      <c r="W75" s="33" t="s">
        <v>93</v>
      </c>
      <c r="X75" s="41" t="s">
        <v>50</v>
      </c>
    </row>
    <row r="76" spans="1:24" s="42" customFormat="1" ht="128.25" hidden="1" customHeight="1">
      <c r="A76" s="51" t="s">
        <v>421</v>
      </c>
      <c r="B76" s="51" t="s">
        <v>831</v>
      </c>
      <c r="C76" s="51" t="s">
        <v>831</v>
      </c>
      <c r="D76" s="51" t="s">
        <v>832</v>
      </c>
      <c r="E76" s="51">
        <v>15</v>
      </c>
      <c r="F76" s="12" t="s">
        <v>833</v>
      </c>
      <c r="G76" s="12" t="s">
        <v>45</v>
      </c>
      <c r="H76" s="8" t="s">
        <v>36</v>
      </c>
      <c r="I76" s="12" t="s">
        <v>37</v>
      </c>
      <c r="J76" s="62">
        <v>24</v>
      </c>
      <c r="K76" s="10">
        <v>2020</v>
      </c>
      <c r="L76" s="11"/>
      <c r="M76" s="12">
        <v>1</v>
      </c>
      <c r="N76" s="12">
        <v>2997988</v>
      </c>
      <c r="O76" s="12" t="s">
        <v>956</v>
      </c>
      <c r="P76" s="12" t="s">
        <v>957</v>
      </c>
      <c r="Q76" s="53">
        <v>4000</v>
      </c>
      <c r="R76" s="14">
        <v>0</v>
      </c>
      <c r="S76" s="53">
        <f t="shared" si="4"/>
        <v>4000</v>
      </c>
      <c r="T76" s="8" t="s">
        <v>41</v>
      </c>
      <c r="U76" s="33" t="s">
        <v>2225</v>
      </c>
      <c r="V76" s="15" t="s">
        <v>92</v>
      </c>
      <c r="W76" s="33" t="s">
        <v>93</v>
      </c>
      <c r="X76" s="41" t="s">
        <v>50</v>
      </c>
    </row>
    <row r="77" spans="1:24" s="42" customFormat="1" ht="128.25" hidden="1" customHeight="1">
      <c r="A77" s="51" t="s">
        <v>421</v>
      </c>
      <c r="B77" s="51" t="s">
        <v>831</v>
      </c>
      <c r="C77" s="51" t="s">
        <v>831</v>
      </c>
      <c r="D77" s="51" t="s">
        <v>832</v>
      </c>
      <c r="E77" s="51">
        <v>15</v>
      </c>
      <c r="F77" s="12" t="s">
        <v>833</v>
      </c>
      <c r="G77" s="12" t="s">
        <v>45</v>
      </c>
      <c r="H77" s="8" t="s">
        <v>36</v>
      </c>
      <c r="I77" s="12" t="s">
        <v>37</v>
      </c>
      <c r="J77" s="62">
        <v>24</v>
      </c>
      <c r="K77" s="10">
        <v>2020</v>
      </c>
      <c r="L77" s="11"/>
      <c r="M77" s="12">
        <v>1</v>
      </c>
      <c r="N77" s="12">
        <v>1489667</v>
      </c>
      <c r="O77" s="12" t="s">
        <v>978</v>
      </c>
      <c r="P77" s="8" t="s">
        <v>107</v>
      </c>
      <c r="Q77" s="53">
        <v>4000</v>
      </c>
      <c r="R77" s="14">
        <v>0</v>
      </c>
      <c r="S77" s="53">
        <f t="shared" si="4"/>
        <v>4000</v>
      </c>
      <c r="T77" s="8" t="s">
        <v>41</v>
      </c>
      <c r="U77" s="33" t="s">
        <v>2225</v>
      </c>
      <c r="V77" s="15" t="s">
        <v>92</v>
      </c>
      <c r="W77" s="33" t="s">
        <v>93</v>
      </c>
      <c r="X77" s="41" t="s">
        <v>50</v>
      </c>
    </row>
    <row r="78" spans="1:24" s="42" customFormat="1" ht="128.25" hidden="1" customHeight="1">
      <c r="A78" s="51" t="s">
        <v>421</v>
      </c>
      <c r="B78" s="51" t="s">
        <v>831</v>
      </c>
      <c r="C78" s="51" t="s">
        <v>831</v>
      </c>
      <c r="D78" s="51" t="s">
        <v>832</v>
      </c>
      <c r="E78" s="51">
        <v>15</v>
      </c>
      <c r="F78" s="12" t="s">
        <v>833</v>
      </c>
      <c r="G78" s="12" t="s">
        <v>45</v>
      </c>
      <c r="H78" s="8" t="s">
        <v>36</v>
      </c>
      <c r="I78" s="12" t="s">
        <v>37</v>
      </c>
      <c r="J78" s="62">
        <v>24</v>
      </c>
      <c r="K78" s="10">
        <v>2020</v>
      </c>
      <c r="L78" s="11"/>
      <c r="M78" s="12">
        <v>1</v>
      </c>
      <c r="N78" s="12">
        <v>2263986</v>
      </c>
      <c r="O78" s="12" t="s">
        <v>856</v>
      </c>
      <c r="P78" s="8" t="s">
        <v>40</v>
      </c>
      <c r="Q78" s="53">
        <v>4000</v>
      </c>
      <c r="R78" s="14">
        <v>0</v>
      </c>
      <c r="S78" s="53">
        <f t="shared" si="4"/>
        <v>4000</v>
      </c>
      <c r="T78" s="8" t="s">
        <v>41</v>
      </c>
      <c r="U78" s="33" t="s">
        <v>2225</v>
      </c>
      <c r="V78" s="15" t="s">
        <v>92</v>
      </c>
      <c r="W78" s="33" t="s">
        <v>93</v>
      </c>
      <c r="X78" s="41" t="s">
        <v>50</v>
      </c>
    </row>
    <row r="79" spans="1:24" s="42" customFormat="1" ht="128.25" hidden="1" customHeight="1">
      <c r="A79" s="51" t="s">
        <v>421</v>
      </c>
      <c r="B79" s="51" t="s">
        <v>831</v>
      </c>
      <c r="C79" s="51" t="s">
        <v>831</v>
      </c>
      <c r="D79" s="51" t="s">
        <v>832</v>
      </c>
      <c r="E79" s="51">
        <v>15</v>
      </c>
      <c r="F79" s="12" t="s">
        <v>833</v>
      </c>
      <c r="G79" s="12" t="s">
        <v>45</v>
      </c>
      <c r="H79" s="8" t="s">
        <v>36</v>
      </c>
      <c r="I79" s="12" t="s">
        <v>37</v>
      </c>
      <c r="J79" s="62">
        <v>24</v>
      </c>
      <c r="K79" s="10">
        <v>2020</v>
      </c>
      <c r="L79" s="11"/>
      <c r="M79" s="12">
        <v>1</v>
      </c>
      <c r="N79" s="12">
        <v>3001746</v>
      </c>
      <c r="O79" s="12" t="s">
        <v>838</v>
      </c>
      <c r="P79" s="8" t="s">
        <v>40</v>
      </c>
      <c r="Q79" s="53">
        <v>4000</v>
      </c>
      <c r="R79" s="14">
        <v>0</v>
      </c>
      <c r="S79" s="53">
        <f t="shared" si="4"/>
        <v>4000</v>
      </c>
      <c r="T79" s="8" t="s">
        <v>41</v>
      </c>
      <c r="U79" s="33" t="s">
        <v>2225</v>
      </c>
      <c r="V79" s="15" t="s">
        <v>92</v>
      </c>
      <c r="W79" s="33" t="s">
        <v>93</v>
      </c>
      <c r="X79" s="41" t="s">
        <v>50</v>
      </c>
    </row>
    <row r="80" spans="1:24" ht="128.25" hidden="1" customHeight="1">
      <c r="A80" s="54" t="s">
        <v>421</v>
      </c>
      <c r="B80" s="54" t="s">
        <v>831</v>
      </c>
      <c r="C80" s="54" t="s">
        <v>831</v>
      </c>
      <c r="D80" s="54" t="s">
        <v>835</v>
      </c>
      <c r="E80" s="54">
        <v>15</v>
      </c>
      <c r="F80" s="37" t="s">
        <v>836</v>
      </c>
      <c r="G80" s="37" t="s">
        <v>145</v>
      </c>
      <c r="H80" s="8" t="s">
        <v>36</v>
      </c>
      <c r="I80" s="19" t="s">
        <v>46</v>
      </c>
      <c r="J80" s="65">
        <v>120</v>
      </c>
      <c r="K80" s="10">
        <v>2020</v>
      </c>
      <c r="L80" s="11" t="s">
        <v>610</v>
      </c>
      <c r="M80" s="37">
        <v>1</v>
      </c>
      <c r="N80" s="37">
        <v>1801179</v>
      </c>
      <c r="O80" s="37" t="s">
        <v>834</v>
      </c>
      <c r="P80" s="19" t="s">
        <v>107</v>
      </c>
      <c r="Q80" s="20">
        <v>0</v>
      </c>
      <c r="R80" s="20">
        <v>0</v>
      </c>
      <c r="S80" s="20">
        <f t="shared" si="4"/>
        <v>0</v>
      </c>
      <c r="T80" s="19" t="s">
        <v>145</v>
      </c>
      <c r="U80" s="19"/>
      <c r="V80" s="22" t="s">
        <v>48</v>
      </c>
      <c r="W80" s="22" t="s">
        <v>837</v>
      </c>
      <c r="X80" s="23"/>
    </row>
    <row r="81" spans="1:24" ht="128.25" hidden="1" customHeight="1">
      <c r="A81" s="54" t="s">
        <v>421</v>
      </c>
      <c r="B81" s="54" t="s">
        <v>831</v>
      </c>
      <c r="C81" s="54" t="s">
        <v>831</v>
      </c>
      <c r="D81" s="54" t="s">
        <v>835</v>
      </c>
      <c r="E81" s="54">
        <v>15</v>
      </c>
      <c r="F81" s="37" t="s">
        <v>836</v>
      </c>
      <c r="G81" s="37" t="s">
        <v>35</v>
      </c>
      <c r="H81" s="8" t="s">
        <v>36</v>
      </c>
      <c r="I81" s="37" t="s">
        <v>37</v>
      </c>
      <c r="J81" s="65">
        <v>24</v>
      </c>
      <c r="K81" s="10">
        <v>2020</v>
      </c>
      <c r="L81" s="11"/>
      <c r="M81" s="37">
        <v>1</v>
      </c>
      <c r="N81" s="37">
        <v>2997988</v>
      </c>
      <c r="O81" s="37" t="s">
        <v>956</v>
      </c>
      <c r="P81" s="37" t="s">
        <v>957</v>
      </c>
      <c r="Q81" s="66">
        <v>4200</v>
      </c>
      <c r="R81" s="20">
        <v>0</v>
      </c>
      <c r="S81" s="66">
        <f t="shared" si="4"/>
        <v>4200</v>
      </c>
      <c r="T81" s="19" t="s">
        <v>41</v>
      </c>
      <c r="U81" s="19"/>
      <c r="V81" s="22" t="s">
        <v>48</v>
      </c>
      <c r="W81" s="22" t="s">
        <v>837</v>
      </c>
      <c r="X81" s="23"/>
    </row>
    <row r="82" spans="1:24" ht="128.25" hidden="1" customHeight="1">
      <c r="A82" s="54" t="s">
        <v>421</v>
      </c>
      <c r="B82" s="54" t="s">
        <v>831</v>
      </c>
      <c r="C82" s="54" t="s">
        <v>831</v>
      </c>
      <c r="D82" s="54" t="s">
        <v>835</v>
      </c>
      <c r="E82" s="54">
        <v>15</v>
      </c>
      <c r="F82" s="37" t="s">
        <v>836</v>
      </c>
      <c r="G82" s="37" t="s">
        <v>35</v>
      </c>
      <c r="H82" s="8" t="s">
        <v>36</v>
      </c>
      <c r="I82" s="37" t="s">
        <v>37</v>
      </c>
      <c r="J82" s="65">
        <v>24</v>
      </c>
      <c r="K82" s="10">
        <v>2020</v>
      </c>
      <c r="L82" s="11"/>
      <c r="M82" s="37">
        <v>1</v>
      </c>
      <c r="N82" s="37">
        <v>2145976</v>
      </c>
      <c r="O82" s="37" t="s">
        <v>969</v>
      </c>
      <c r="P82" s="37" t="s">
        <v>970</v>
      </c>
      <c r="Q82" s="66">
        <v>4200</v>
      </c>
      <c r="R82" s="20">
        <v>0</v>
      </c>
      <c r="S82" s="66">
        <f t="shared" si="4"/>
        <v>4200</v>
      </c>
      <c r="T82" s="19" t="s">
        <v>41</v>
      </c>
      <c r="U82" s="19"/>
      <c r="V82" s="22" t="s">
        <v>48</v>
      </c>
      <c r="W82" s="22" t="s">
        <v>837</v>
      </c>
      <c r="X82" s="23"/>
    </row>
    <row r="83" spans="1:24" ht="128.25" hidden="1" customHeight="1">
      <c r="A83" s="54" t="s">
        <v>421</v>
      </c>
      <c r="B83" s="54" t="s">
        <v>831</v>
      </c>
      <c r="C83" s="54" t="s">
        <v>831</v>
      </c>
      <c r="D83" s="54" t="s">
        <v>835</v>
      </c>
      <c r="E83" s="54">
        <v>15</v>
      </c>
      <c r="F83" s="37" t="s">
        <v>836</v>
      </c>
      <c r="G83" s="37" t="s">
        <v>35</v>
      </c>
      <c r="H83" s="8" t="s">
        <v>36</v>
      </c>
      <c r="I83" s="37" t="s">
        <v>37</v>
      </c>
      <c r="J83" s="65">
        <v>24</v>
      </c>
      <c r="K83" s="10">
        <v>2020</v>
      </c>
      <c r="L83" s="11"/>
      <c r="M83" s="37">
        <v>1</v>
      </c>
      <c r="N83" s="37">
        <v>3006343</v>
      </c>
      <c r="O83" s="37" t="s">
        <v>996</v>
      </c>
      <c r="P83" s="19" t="s">
        <v>40</v>
      </c>
      <c r="Q83" s="66">
        <v>4200</v>
      </c>
      <c r="R83" s="20">
        <v>0</v>
      </c>
      <c r="S83" s="66">
        <f t="shared" si="4"/>
        <v>4200</v>
      </c>
      <c r="T83" s="19" t="s">
        <v>41</v>
      </c>
      <c r="U83" s="19"/>
      <c r="V83" s="22" t="s">
        <v>48</v>
      </c>
      <c r="W83" s="22" t="s">
        <v>837</v>
      </c>
      <c r="X83" s="23"/>
    </row>
    <row r="84" spans="1:24" ht="128.25" hidden="1" customHeight="1">
      <c r="A84" s="68" t="s">
        <v>421</v>
      </c>
      <c r="B84" s="68" t="s">
        <v>831</v>
      </c>
      <c r="C84" s="68" t="s">
        <v>875</v>
      </c>
      <c r="D84" s="68" t="s">
        <v>876</v>
      </c>
      <c r="E84" s="68">
        <v>20</v>
      </c>
      <c r="F84" s="68" t="s">
        <v>877</v>
      </c>
      <c r="G84" s="27" t="s">
        <v>45</v>
      </c>
      <c r="H84" s="24" t="s">
        <v>36</v>
      </c>
      <c r="I84" s="27" t="s">
        <v>37</v>
      </c>
      <c r="J84" s="69">
        <v>20</v>
      </c>
      <c r="K84" s="10">
        <v>2020</v>
      </c>
      <c r="L84" s="11"/>
      <c r="M84" s="68">
        <v>1</v>
      </c>
      <c r="N84" s="68">
        <v>1822746</v>
      </c>
      <c r="O84" s="68" t="s">
        <v>984</v>
      </c>
      <c r="P84" s="24" t="s">
        <v>40</v>
      </c>
      <c r="Q84" s="70">
        <v>4000</v>
      </c>
      <c r="R84" s="28">
        <v>0</v>
      </c>
      <c r="S84" s="70">
        <f t="shared" si="4"/>
        <v>4000</v>
      </c>
      <c r="T84" s="24" t="s">
        <v>41</v>
      </c>
      <c r="U84" s="29" t="s">
        <v>2228</v>
      </c>
      <c r="V84" s="22" t="s">
        <v>243</v>
      </c>
      <c r="W84" s="31" t="s">
        <v>244</v>
      </c>
      <c r="X84" s="18" t="s">
        <v>58</v>
      </c>
    </row>
    <row r="85" spans="1:24" ht="128.25" hidden="1" customHeight="1">
      <c r="A85" s="68" t="s">
        <v>421</v>
      </c>
      <c r="B85" s="68" t="s">
        <v>831</v>
      </c>
      <c r="C85" s="68" t="s">
        <v>875</v>
      </c>
      <c r="D85" s="68" t="s">
        <v>876</v>
      </c>
      <c r="E85" s="68">
        <v>20</v>
      </c>
      <c r="F85" s="68" t="s">
        <v>877</v>
      </c>
      <c r="G85" s="27" t="s">
        <v>45</v>
      </c>
      <c r="H85" s="24" t="s">
        <v>36</v>
      </c>
      <c r="I85" s="27" t="s">
        <v>37</v>
      </c>
      <c r="J85" s="69">
        <v>20</v>
      </c>
      <c r="K85" s="10">
        <v>2020</v>
      </c>
      <c r="L85" s="11"/>
      <c r="M85" s="68">
        <v>1</v>
      </c>
      <c r="N85" s="68">
        <v>1093234</v>
      </c>
      <c r="O85" s="68" t="s">
        <v>990</v>
      </c>
      <c r="P85" s="24" t="s">
        <v>107</v>
      </c>
      <c r="Q85" s="70">
        <v>4000</v>
      </c>
      <c r="R85" s="28">
        <v>0</v>
      </c>
      <c r="S85" s="70">
        <f t="shared" si="4"/>
        <v>4000</v>
      </c>
      <c r="T85" s="24" t="s">
        <v>41</v>
      </c>
      <c r="U85" s="29" t="s">
        <v>2229</v>
      </c>
      <c r="V85" s="22" t="s">
        <v>243</v>
      </c>
      <c r="W85" s="31" t="s">
        <v>244</v>
      </c>
      <c r="X85" s="18" t="s">
        <v>58</v>
      </c>
    </row>
    <row r="86" spans="1:24" ht="128.25" hidden="1" customHeight="1">
      <c r="A86" s="68" t="s">
        <v>421</v>
      </c>
      <c r="B86" s="68" t="s">
        <v>831</v>
      </c>
      <c r="C86" s="68" t="s">
        <v>875</v>
      </c>
      <c r="D86" s="68" t="s">
        <v>876</v>
      </c>
      <c r="E86" s="68">
        <v>20</v>
      </c>
      <c r="F86" s="68" t="s">
        <v>877</v>
      </c>
      <c r="G86" s="27" t="s">
        <v>45</v>
      </c>
      <c r="H86" s="24" t="s">
        <v>36</v>
      </c>
      <c r="I86" s="27" t="s">
        <v>37</v>
      </c>
      <c r="J86" s="69">
        <v>20</v>
      </c>
      <c r="K86" s="10">
        <v>2020</v>
      </c>
      <c r="L86" s="11"/>
      <c r="M86" s="68">
        <v>1</v>
      </c>
      <c r="N86" s="68">
        <v>1568000</v>
      </c>
      <c r="O86" s="68" t="s">
        <v>994</v>
      </c>
      <c r="P86" s="24" t="s">
        <v>107</v>
      </c>
      <c r="Q86" s="70">
        <v>4000</v>
      </c>
      <c r="R86" s="28">
        <v>0</v>
      </c>
      <c r="S86" s="70">
        <f t="shared" si="4"/>
        <v>4000</v>
      </c>
      <c r="T86" s="24" t="s">
        <v>41</v>
      </c>
      <c r="U86" s="29" t="s">
        <v>2229</v>
      </c>
      <c r="V86" s="29" t="s">
        <v>243</v>
      </c>
      <c r="W86" s="31" t="s">
        <v>244</v>
      </c>
      <c r="X86" s="18" t="s">
        <v>58</v>
      </c>
    </row>
    <row r="87" spans="1:24" ht="128.25" hidden="1" customHeight="1">
      <c r="A87" s="68" t="s">
        <v>421</v>
      </c>
      <c r="B87" s="68" t="s">
        <v>831</v>
      </c>
      <c r="C87" s="68" t="s">
        <v>875</v>
      </c>
      <c r="D87" s="68" t="s">
        <v>876</v>
      </c>
      <c r="E87" s="68">
        <v>20</v>
      </c>
      <c r="F87" s="68" t="s">
        <v>877</v>
      </c>
      <c r="G87" s="27" t="s">
        <v>45</v>
      </c>
      <c r="H87" s="24" t="s">
        <v>36</v>
      </c>
      <c r="I87" s="27" t="s">
        <v>37</v>
      </c>
      <c r="J87" s="69">
        <v>20</v>
      </c>
      <c r="K87" s="10">
        <v>2020</v>
      </c>
      <c r="L87" s="11"/>
      <c r="M87" s="68">
        <v>1</v>
      </c>
      <c r="N87" s="68">
        <v>1632470</v>
      </c>
      <c r="O87" s="68" t="s">
        <v>907</v>
      </c>
      <c r="P87" s="24" t="s">
        <v>40</v>
      </c>
      <c r="Q87" s="70">
        <v>4000</v>
      </c>
      <c r="R87" s="28">
        <v>0</v>
      </c>
      <c r="S87" s="70">
        <f t="shared" si="4"/>
        <v>4000</v>
      </c>
      <c r="T87" s="24" t="s">
        <v>41</v>
      </c>
      <c r="U87" s="29" t="s">
        <v>2229</v>
      </c>
      <c r="V87" s="29" t="s">
        <v>243</v>
      </c>
      <c r="W87" s="31" t="s">
        <v>244</v>
      </c>
      <c r="X87" s="18" t="s">
        <v>58</v>
      </c>
    </row>
    <row r="88" spans="1:24" ht="128.25" hidden="1" customHeight="1">
      <c r="A88" s="68" t="s">
        <v>421</v>
      </c>
      <c r="B88" s="68" t="s">
        <v>831</v>
      </c>
      <c r="C88" s="68" t="s">
        <v>875</v>
      </c>
      <c r="D88" s="68" t="s">
        <v>876</v>
      </c>
      <c r="E88" s="68">
        <v>20</v>
      </c>
      <c r="F88" s="68" t="s">
        <v>877</v>
      </c>
      <c r="G88" s="27" t="s">
        <v>45</v>
      </c>
      <c r="H88" s="24" t="s">
        <v>36</v>
      </c>
      <c r="I88" s="27" t="s">
        <v>37</v>
      </c>
      <c r="J88" s="69">
        <v>20</v>
      </c>
      <c r="K88" s="10">
        <v>2020</v>
      </c>
      <c r="L88" s="11"/>
      <c r="M88" s="68">
        <v>1</v>
      </c>
      <c r="N88" s="68">
        <v>1489654</v>
      </c>
      <c r="O88" s="68" t="s">
        <v>928</v>
      </c>
      <c r="P88" s="24" t="s">
        <v>107</v>
      </c>
      <c r="Q88" s="70">
        <v>4000</v>
      </c>
      <c r="R88" s="28">
        <v>0</v>
      </c>
      <c r="S88" s="70">
        <f t="shared" si="4"/>
        <v>4000</v>
      </c>
      <c r="T88" s="24" t="s">
        <v>41</v>
      </c>
      <c r="U88" s="29" t="s">
        <v>2228</v>
      </c>
      <c r="V88" s="29" t="s">
        <v>243</v>
      </c>
      <c r="W88" s="31" t="s">
        <v>244</v>
      </c>
      <c r="X88" s="18" t="s">
        <v>58</v>
      </c>
    </row>
    <row r="89" spans="1:24" ht="128.25" hidden="1" customHeight="1">
      <c r="A89" s="68" t="s">
        <v>421</v>
      </c>
      <c r="B89" s="68" t="s">
        <v>831</v>
      </c>
      <c r="C89" s="68" t="s">
        <v>875</v>
      </c>
      <c r="D89" s="68" t="s">
        <v>876</v>
      </c>
      <c r="E89" s="68">
        <v>20</v>
      </c>
      <c r="F89" s="68" t="s">
        <v>877</v>
      </c>
      <c r="G89" s="27" t="s">
        <v>45</v>
      </c>
      <c r="H89" s="24" t="s">
        <v>36</v>
      </c>
      <c r="I89" s="27" t="s">
        <v>37</v>
      </c>
      <c r="J89" s="69">
        <v>20</v>
      </c>
      <c r="K89" s="10">
        <v>2020</v>
      </c>
      <c r="L89" s="11"/>
      <c r="M89" s="68">
        <v>1</v>
      </c>
      <c r="N89" s="68">
        <v>1489653</v>
      </c>
      <c r="O89" s="68" t="s">
        <v>933</v>
      </c>
      <c r="P89" s="24" t="s">
        <v>107</v>
      </c>
      <c r="Q89" s="70">
        <v>4000</v>
      </c>
      <c r="R89" s="28">
        <v>0</v>
      </c>
      <c r="S89" s="70">
        <f t="shared" si="4"/>
        <v>4000</v>
      </c>
      <c r="T89" s="24" t="s">
        <v>41</v>
      </c>
      <c r="U89" s="29" t="s">
        <v>2228</v>
      </c>
      <c r="V89" s="29" t="s">
        <v>243</v>
      </c>
      <c r="W89" s="31" t="s">
        <v>244</v>
      </c>
      <c r="X89" s="18" t="s">
        <v>58</v>
      </c>
    </row>
    <row r="90" spans="1:24" ht="128.25" hidden="1" customHeight="1">
      <c r="A90" s="68" t="s">
        <v>421</v>
      </c>
      <c r="B90" s="68" t="s">
        <v>831</v>
      </c>
      <c r="C90" s="68" t="s">
        <v>875</v>
      </c>
      <c r="D90" s="68" t="s">
        <v>876</v>
      </c>
      <c r="E90" s="68">
        <v>20</v>
      </c>
      <c r="F90" s="68" t="s">
        <v>877</v>
      </c>
      <c r="G90" s="27" t="s">
        <v>45</v>
      </c>
      <c r="H90" s="24" t="s">
        <v>36</v>
      </c>
      <c r="I90" s="27" t="s">
        <v>37</v>
      </c>
      <c r="J90" s="69">
        <v>20</v>
      </c>
      <c r="K90" s="10">
        <v>2020</v>
      </c>
      <c r="L90" s="11"/>
      <c r="M90" s="68">
        <v>1</v>
      </c>
      <c r="N90" s="68">
        <v>1822181</v>
      </c>
      <c r="O90" s="68" t="s">
        <v>951</v>
      </c>
      <c r="P90" s="24" t="s">
        <v>40</v>
      </c>
      <c r="Q90" s="70">
        <v>4000</v>
      </c>
      <c r="R90" s="28">
        <v>0</v>
      </c>
      <c r="S90" s="70">
        <f t="shared" si="4"/>
        <v>4000</v>
      </c>
      <c r="T90" s="24" t="s">
        <v>41</v>
      </c>
      <c r="U90" s="29" t="s">
        <v>2228</v>
      </c>
      <c r="V90" s="29" t="s">
        <v>243</v>
      </c>
      <c r="W90" s="31" t="s">
        <v>244</v>
      </c>
      <c r="X90" s="18" t="s">
        <v>58</v>
      </c>
    </row>
    <row r="91" spans="1:24" ht="128.25" hidden="1" customHeight="1">
      <c r="A91" s="68" t="s">
        <v>421</v>
      </c>
      <c r="B91" s="68" t="s">
        <v>831</v>
      </c>
      <c r="C91" s="68" t="s">
        <v>875</v>
      </c>
      <c r="D91" s="68" t="s">
        <v>876</v>
      </c>
      <c r="E91" s="68">
        <v>20</v>
      </c>
      <c r="F91" s="68" t="s">
        <v>877</v>
      </c>
      <c r="G91" s="27" t="s">
        <v>45</v>
      </c>
      <c r="H91" s="24" t="s">
        <v>36</v>
      </c>
      <c r="I91" s="27" t="s">
        <v>37</v>
      </c>
      <c r="J91" s="69">
        <v>20</v>
      </c>
      <c r="K91" s="10">
        <v>2020</v>
      </c>
      <c r="L91" s="11"/>
      <c r="M91" s="68">
        <v>1</v>
      </c>
      <c r="N91" s="68">
        <v>1568346</v>
      </c>
      <c r="O91" s="68" t="s">
        <v>908</v>
      </c>
      <c r="P91" s="24" t="s">
        <v>107</v>
      </c>
      <c r="Q91" s="70">
        <v>4000</v>
      </c>
      <c r="R91" s="28">
        <v>0</v>
      </c>
      <c r="S91" s="70">
        <f t="shared" si="4"/>
        <v>4000</v>
      </c>
      <c r="T91" s="24" t="s">
        <v>41</v>
      </c>
      <c r="U91" s="29" t="s">
        <v>2228</v>
      </c>
      <c r="V91" s="29" t="s">
        <v>243</v>
      </c>
      <c r="W91" s="31" t="s">
        <v>244</v>
      </c>
      <c r="X91" s="18" t="s">
        <v>58</v>
      </c>
    </row>
    <row r="92" spans="1:24" ht="128.25" hidden="1" customHeight="1">
      <c r="A92" s="68" t="s">
        <v>421</v>
      </c>
      <c r="B92" s="68" t="s">
        <v>831</v>
      </c>
      <c r="C92" s="68" t="s">
        <v>875</v>
      </c>
      <c r="D92" s="68" t="s">
        <v>876</v>
      </c>
      <c r="E92" s="68">
        <v>20</v>
      </c>
      <c r="F92" s="68" t="s">
        <v>877</v>
      </c>
      <c r="G92" s="27" t="s">
        <v>45</v>
      </c>
      <c r="H92" s="24" t="s">
        <v>36</v>
      </c>
      <c r="I92" s="27" t="s">
        <v>37</v>
      </c>
      <c r="J92" s="69">
        <v>20</v>
      </c>
      <c r="K92" s="10">
        <v>2020</v>
      </c>
      <c r="L92" s="11"/>
      <c r="M92" s="68">
        <v>1</v>
      </c>
      <c r="N92" s="68">
        <v>1553783</v>
      </c>
      <c r="O92" s="68" t="s">
        <v>878</v>
      </c>
      <c r="P92" s="24" t="s">
        <v>107</v>
      </c>
      <c r="Q92" s="70">
        <v>4000</v>
      </c>
      <c r="R92" s="28">
        <v>0</v>
      </c>
      <c r="S92" s="70">
        <f t="shared" si="4"/>
        <v>4000</v>
      </c>
      <c r="T92" s="24" t="s">
        <v>41</v>
      </c>
      <c r="U92" s="29" t="s">
        <v>2228</v>
      </c>
      <c r="V92" s="29" t="s">
        <v>243</v>
      </c>
      <c r="W92" s="31" t="s">
        <v>244</v>
      </c>
      <c r="X92" s="18" t="s">
        <v>58</v>
      </c>
    </row>
    <row r="93" spans="1:24" ht="128.25" hidden="1" customHeight="1">
      <c r="A93" s="68" t="s">
        <v>421</v>
      </c>
      <c r="B93" s="68" t="s">
        <v>831</v>
      </c>
      <c r="C93" s="68" t="s">
        <v>875</v>
      </c>
      <c r="D93" s="68" t="s">
        <v>876</v>
      </c>
      <c r="E93" s="68">
        <v>20</v>
      </c>
      <c r="F93" s="68" t="s">
        <v>877</v>
      </c>
      <c r="G93" s="27" t="s">
        <v>45</v>
      </c>
      <c r="H93" s="24" t="s">
        <v>36</v>
      </c>
      <c r="I93" s="27" t="s">
        <v>37</v>
      </c>
      <c r="J93" s="69">
        <v>20</v>
      </c>
      <c r="K93" s="10">
        <v>2020</v>
      </c>
      <c r="L93" s="11"/>
      <c r="M93" s="68">
        <v>1</v>
      </c>
      <c r="N93" s="68">
        <v>1819858</v>
      </c>
      <c r="O93" s="68" t="s">
        <v>899</v>
      </c>
      <c r="P93" s="24" t="s">
        <v>40</v>
      </c>
      <c r="Q93" s="70">
        <v>4000</v>
      </c>
      <c r="R93" s="28">
        <v>0</v>
      </c>
      <c r="S93" s="70">
        <f t="shared" si="4"/>
        <v>4000</v>
      </c>
      <c r="T93" s="24" t="s">
        <v>41</v>
      </c>
      <c r="U93" s="29" t="s">
        <v>2228</v>
      </c>
      <c r="V93" s="29" t="s">
        <v>243</v>
      </c>
      <c r="W93" s="31" t="s">
        <v>244</v>
      </c>
      <c r="X93" s="18" t="s">
        <v>58</v>
      </c>
    </row>
    <row r="94" spans="1:24" ht="128.25" hidden="1" customHeight="1">
      <c r="A94" s="68" t="s">
        <v>421</v>
      </c>
      <c r="B94" s="68" t="s">
        <v>831</v>
      </c>
      <c r="C94" s="68" t="s">
        <v>875</v>
      </c>
      <c r="D94" s="68" t="s">
        <v>876</v>
      </c>
      <c r="E94" s="68">
        <v>20</v>
      </c>
      <c r="F94" s="68" t="s">
        <v>877</v>
      </c>
      <c r="G94" s="27" t="s">
        <v>45</v>
      </c>
      <c r="H94" s="24" t="s">
        <v>36</v>
      </c>
      <c r="I94" s="27" t="s">
        <v>37</v>
      </c>
      <c r="J94" s="69">
        <v>20</v>
      </c>
      <c r="K94" s="10">
        <v>2020</v>
      </c>
      <c r="L94" s="11"/>
      <c r="M94" s="68">
        <v>1</v>
      </c>
      <c r="N94" s="68">
        <v>1348545</v>
      </c>
      <c r="O94" s="68" t="s">
        <v>960</v>
      </c>
      <c r="P94" s="24" t="s">
        <v>40</v>
      </c>
      <c r="Q94" s="70">
        <v>4000</v>
      </c>
      <c r="R94" s="28">
        <v>0</v>
      </c>
      <c r="S94" s="70">
        <f t="shared" si="4"/>
        <v>4000</v>
      </c>
      <c r="T94" s="24" t="s">
        <v>41</v>
      </c>
      <c r="U94" s="29" t="s">
        <v>2228</v>
      </c>
      <c r="V94" s="29" t="s">
        <v>243</v>
      </c>
      <c r="W94" s="31" t="s">
        <v>244</v>
      </c>
      <c r="X94" s="18" t="s">
        <v>58</v>
      </c>
    </row>
    <row r="95" spans="1:24" ht="128.25" hidden="1" customHeight="1">
      <c r="A95" s="68" t="s">
        <v>421</v>
      </c>
      <c r="B95" s="68" t="s">
        <v>831</v>
      </c>
      <c r="C95" s="68" t="s">
        <v>875</v>
      </c>
      <c r="D95" s="68" t="s">
        <v>876</v>
      </c>
      <c r="E95" s="68">
        <v>20</v>
      </c>
      <c r="F95" s="68" t="s">
        <v>877</v>
      </c>
      <c r="G95" s="27" t="s">
        <v>45</v>
      </c>
      <c r="H95" s="24" t="s">
        <v>36</v>
      </c>
      <c r="I95" s="27" t="s">
        <v>37</v>
      </c>
      <c r="J95" s="69">
        <v>20</v>
      </c>
      <c r="K95" s="10">
        <v>2020</v>
      </c>
      <c r="L95" s="11"/>
      <c r="M95" s="68">
        <v>1</v>
      </c>
      <c r="N95" s="68">
        <v>3002572</v>
      </c>
      <c r="O95" s="68" t="s">
        <v>964</v>
      </c>
      <c r="P95" s="24" t="s">
        <v>40</v>
      </c>
      <c r="Q95" s="70">
        <v>4000</v>
      </c>
      <c r="R95" s="28">
        <v>0</v>
      </c>
      <c r="S95" s="70">
        <f t="shared" si="4"/>
        <v>4000</v>
      </c>
      <c r="T95" s="24" t="s">
        <v>41</v>
      </c>
      <c r="U95" s="29" t="s">
        <v>2228</v>
      </c>
      <c r="V95" s="29" t="s">
        <v>243</v>
      </c>
      <c r="W95" s="31" t="s">
        <v>244</v>
      </c>
      <c r="X95" s="18" t="s">
        <v>58</v>
      </c>
    </row>
    <row r="96" spans="1:24" ht="128.25" hidden="1" customHeight="1">
      <c r="A96" s="54" t="s">
        <v>421</v>
      </c>
      <c r="B96" s="54" t="s">
        <v>831</v>
      </c>
      <c r="C96" s="54" t="s">
        <v>831</v>
      </c>
      <c r="D96" s="54" t="s">
        <v>848</v>
      </c>
      <c r="E96" s="54">
        <v>15</v>
      </c>
      <c r="F96" s="37" t="s">
        <v>902</v>
      </c>
      <c r="G96" s="37" t="s">
        <v>45</v>
      </c>
      <c r="H96" s="8" t="s">
        <v>36</v>
      </c>
      <c r="I96" s="37" t="s">
        <v>37</v>
      </c>
      <c r="J96" s="65">
        <v>40</v>
      </c>
      <c r="K96" s="10">
        <v>2020</v>
      </c>
      <c r="L96" s="11"/>
      <c r="M96" s="37">
        <v>1</v>
      </c>
      <c r="N96" s="37">
        <v>1796036</v>
      </c>
      <c r="O96" s="37" t="s">
        <v>965</v>
      </c>
      <c r="P96" s="19" t="s">
        <v>40</v>
      </c>
      <c r="Q96" s="20">
        <v>0</v>
      </c>
      <c r="R96" s="20">
        <v>0</v>
      </c>
      <c r="S96" s="20">
        <f t="shared" si="4"/>
        <v>0</v>
      </c>
      <c r="T96" s="19" t="s">
        <v>41</v>
      </c>
      <c r="U96" s="19"/>
      <c r="V96" s="21" t="s">
        <v>48</v>
      </c>
      <c r="W96" s="22" t="s">
        <v>904</v>
      </c>
      <c r="X96" s="71" t="s">
        <v>78</v>
      </c>
    </row>
    <row r="97" spans="1:24" ht="128.25" hidden="1" customHeight="1">
      <c r="A97" s="54" t="s">
        <v>421</v>
      </c>
      <c r="B97" s="54" t="s">
        <v>831</v>
      </c>
      <c r="C97" s="54" t="s">
        <v>831</v>
      </c>
      <c r="D97" s="54" t="s">
        <v>901</v>
      </c>
      <c r="E97" s="54">
        <v>15</v>
      </c>
      <c r="F97" s="37" t="s">
        <v>902</v>
      </c>
      <c r="G97" s="37" t="s">
        <v>45</v>
      </c>
      <c r="H97" s="8" t="s">
        <v>36</v>
      </c>
      <c r="I97" s="37" t="s">
        <v>37</v>
      </c>
      <c r="J97" s="65">
        <v>40</v>
      </c>
      <c r="K97" s="10">
        <v>2020</v>
      </c>
      <c r="L97" s="11"/>
      <c r="M97" s="37">
        <v>1</v>
      </c>
      <c r="N97" s="37">
        <v>3002207</v>
      </c>
      <c r="O97" s="37" t="s">
        <v>968</v>
      </c>
      <c r="P97" s="19" t="s">
        <v>40</v>
      </c>
      <c r="Q97" s="20">
        <v>0</v>
      </c>
      <c r="R97" s="20">
        <v>0</v>
      </c>
      <c r="S97" s="20">
        <f t="shared" si="4"/>
        <v>0</v>
      </c>
      <c r="T97" s="19" t="s">
        <v>41</v>
      </c>
      <c r="U97" s="19"/>
      <c r="V97" s="21" t="s">
        <v>48</v>
      </c>
      <c r="W97" s="22" t="s">
        <v>904</v>
      </c>
      <c r="X97" s="71" t="s">
        <v>78</v>
      </c>
    </row>
    <row r="98" spans="1:24" ht="128.25" hidden="1" customHeight="1">
      <c r="A98" s="54" t="s">
        <v>421</v>
      </c>
      <c r="B98" s="54" t="s">
        <v>831</v>
      </c>
      <c r="C98" s="54" t="s">
        <v>831</v>
      </c>
      <c r="D98" s="54" t="s">
        <v>901</v>
      </c>
      <c r="E98" s="54">
        <v>15</v>
      </c>
      <c r="F98" s="37" t="s">
        <v>902</v>
      </c>
      <c r="G98" s="37" t="s">
        <v>45</v>
      </c>
      <c r="H98" s="8" t="s">
        <v>36</v>
      </c>
      <c r="I98" s="37" t="s">
        <v>37</v>
      </c>
      <c r="J98" s="65">
        <v>40</v>
      </c>
      <c r="K98" s="10">
        <v>2020</v>
      </c>
      <c r="L98" s="11"/>
      <c r="M98" s="37">
        <v>1</v>
      </c>
      <c r="N98" s="37">
        <v>1816688</v>
      </c>
      <c r="O98" s="37" t="s">
        <v>987</v>
      </c>
      <c r="P98" s="19" t="s">
        <v>40</v>
      </c>
      <c r="Q98" s="20">
        <v>0</v>
      </c>
      <c r="R98" s="20">
        <v>0</v>
      </c>
      <c r="S98" s="20">
        <f t="shared" si="4"/>
        <v>0</v>
      </c>
      <c r="T98" s="19" t="s">
        <v>41</v>
      </c>
      <c r="U98" s="19"/>
      <c r="V98" s="21" t="s">
        <v>48</v>
      </c>
      <c r="W98" s="22" t="s">
        <v>904</v>
      </c>
      <c r="X98" s="71" t="s">
        <v>78</v>
      </c>
    </row>
    <row r="99" spans="1:24" ht="128.25" hidden="1" customHeight="1">
      <c r="A99" s="54" t="s">
        <v>421</v>
      </c>
      <c r="B99" s="54" t="s">
        <v>831</v>
      </c>
      <c r="C99" s="54" t="s">
        <v>831</v>
      </c>
      <c r="D99" s="54" t="s">
        <v>901</v>
      </c>
      <c r="E99" s="54">
        <v>15</v>
      </c>
      <c r="F99" s="37" t="s">
        <v>902</v>
      </c>
      <c r="G99" s="37" t="s">
        <v>45</v>
      </c>
      <c r="H99" s="8" t="s">
        <v>36</v>
      </c>
      <c r="I99" s="37" t="s">
        <v>37</v>
      </c>
      <c r="J99" s="65">
        <v>40</v>
      </c>
      <c r="K99" s="10">
        <v>2020</v>
      </c>
      <c r="L99" s="11"/>
      <c r="M99" s="37">
        <v>1</v>
      </c>
      <c r="N99" s="37">
        <v>1820606</v>
      </c>
      <c r="O99" s="37" t="s">
        <v>962</v>
      </c>
      <c r="P99" s="19" t="s">
        <v>40</v>
      </c>
      <c r="Q99" s="20">
        <v>0</v>
      </c>
      <c r="R99" s="20">
        <v>0</v>
      </c>
      <c r="S99" s="20">
        <f t="shared" si="4"/>
        <v>0</v>
      </c>
      <c r="T99" s="19" t="s">
        <v>41</v>
      </c>
      <c r="U99" s="19"/>
      <c r="V99" s="21" t="s">
        <v>48</v>
      </c>
      <c r="W99" s="22" t="s">
        <v>904</v>
      </c>
      <c r="X99" s="71" t="s">
        <v>78</v>
      </c>
    </row>
    <row r="100" spans="1:24" ht="128.25" hidden="1" customHeight="1">
      <c r="A100" s="54" t="s">
        <v>421</v>
      </c>
      <c r="B100" s="54" t="s">
        <v>831</v>
      </c>
      <c r="C100" s="54" t="s">
        <v>831</v>
      </c>
      <c r="D100" s="54" t="s">
        <v>901</v>
      </c>
      <c r="E100" s="54">
        <v>15</v>
      </c>
      <c r="F100" s="37" t="s">
        <v>902</v>
      </c>
      <c r="G100" s="37" t="s">
        <v>45</v>
      </c>
      <c r="H100" s="8" t="s">
        <v>36</v>
      </c>
      <c r="I100" s="37" t="s">
        <v>37</v>
      </c>
      <c r="J100" s="65">
        <v>40</v>
      </c>
      <c r="K100" s="10">
        <v>2020</v>
      </c>
      <c r="L100" s="11"/>
      <c r="M100" s="37">
        <v>1</v>
      </c>
      <c r="N100" s="37">
        <v>1787337</v>
      </c>
      <c r="O100" s="37" t="s">
        <v>914</v>
      </c>
      <c r="P100" s="19" t="s">
        <v>40</v>
      </c>
      <c r="Q100" s="20">
        <v>0</v>
      </c>
      <c r="R100" s="20">
        <v>0</v>
      </c>
      <c r="S100" s="20">
        <f t="shared" si="4"/>
        <v>0</v>
      </c>
      <c r="T100" s="19" t="s">
        <v>41</v>
      </c>
      <c r="U100" s="19"/>
      <c r="V100" s="21" t="s">
        <v>48</v>
      </c>
      <c r="W100" s="22" t="s">
        <v>904</v>
      </c>
      <c r="X100" s="71" t="s">
        <v>78</v>
      </c>
    </row>
    <row r="101" spans="1:24" ht="128.25" hidden="1" customHeight="1">
      <c r="A101" s="54" t="s">
        <v>421</v>
      </c>
      <c r="B101" s="54" t="s">
        <v>831</v>
      </c>
      <c r="C101" s="54" t="s">
        <v>831</v>
      </c>
      <c r="D101" s="54" t="s">
        <v>901</v>
      </c>
      <c r="E101" s="54">
        <v>15</v>
      </c>
      <c r="F101" s="37" t="s">
        <v>902</v>
      </c>
      <c r="G101" s="37" t="s">
        <v>45</v>
      </c>
      <c r="H101" s="8" t="s">
        <v>36</v>
      </c>
      <c r="I101" s="37" t="s">
        <v>37</v>
      </c>
      <c r="J101" s="65">
        <v>40</v>
      </c>
      <c r="K101" s="10">
        <v>2020</v>
      </c>
      <c r="L101" s="11"/>
      <c r="M101" s="37">
        <v>1</v>
      </c>
      <c r="N101" s="37">
        <v>2089662</v>
      </c>
      <c r="O101" s="37" t="s">
        <v>950</v>
      </c>
      <c r="P101" s="19" t="s">
        <v>40</v>
      </c>
      <c r="Q101" s="20">
        <v>0</v>
      </c>
      <c r="R101" s="20">
        <v>0</v>
      </c>
      <c r="S101" s="20">
        <f t="shared" si="4"/>
        <v>0</v>
      </c>
      <c r="T101" s="19" t="s">
        <v>41</v>
      </c>
      <c r="U101" s="19"/>
      <c r="V101" s="21" t="s">
        <v>48</v>
      </c>
      <c r="W101" s="22" t="s">
        <v>904</v>
      </c>
      <c r="X101" s="71" t="s">
        <v>78</v>
      </c>
    </row>
    <row r="102" spans="1:24" ht="128.25" hidden="1" customHeight="1">
      <c r="A102" s="54" t="s">
        <v>421</v>
      </c>
      <c r="B102" s="54" t="s">
        <v>831</v>
      </c>
      <c r="C102" s="54" t="s">
        <v>831</v>
      </c>
      <c r="D102" s="54" t="s">
        <v>901</v>
      </c>
      <c r="E102" s="54">
        <v>15</v>
      </c>
      <c r="F102" s="37" t="s">
        <v>902</v>
      </c>
      <c r="G102" s="37" t="s">
        <v>45</v>
      </c>
      <c r="H102" s="8" t="s">
        <v>36</v>
      </c>
      <c r="I102" s="37" t="s">
        <v>37</v>
      </c>
      <c r="J102" s="65">
        <v>40</v>
      </c>
      <c r="K102" s="10">
        <v>2020</v>
      </c>
      <c r="L102" s="11"/>
      <c r="M102" s="37">
        <v>1</v>
      </c>
      <c r="N102" s="37">
        <v>1944730</v>
      </c>
      <c r="O102" s="37" t="s">
        <v>938</v>
      </c>
      <c r="P102" s="19" t="s">
        <v>40</v>
      </c>
      <c r="Q102" s="20">
        <v>0</v>
      </c>
      <c r="R102" s="20">
        <v>0</v>
      </c>
      <c r="S102" s="20">
        <f t="shared" si="4"/>
        <v>0</v>
      </c>
      <c r="T102" s="19" t="s">
        <v>41</v>
      </c>
      <c r="U102" s="19"/>
      <c r="V102" s="21" t="s">
        <v>48</v>
      </c>
      <c r="W102" s="22" t="s">
        <v>904</v>
      </c>
      <c r="X102" s="71" t="s">
        <v>78</v>
      </c>
    </row>
    <row r="103" spans="1:24" ht="128.25" hidden="1" customHeight="1">
      <c r="A103" s="54" t="s">
        <v>421</v>
      </c>
      <c r="B103" s="54" t="s">
        <v>831</v>
      </c>
      <c r="C103" s="54" t="s">
        <v>831</v>
      </c>
      <c r="D103" s="54" t="s">
        <v>901</v>
      </c>
      <c r="E103" s="54">
        <v>15</v>
      </c>
      <c r="F103" s="37" t="s">
        <v>902</v>
      </c>
      <c r="G103" s="37" t="s">
        <v>45</v>
      </c>
      <c r="H103" s="8" t="s">
        <v>36</v>
      </c>
      <c r="I103" s="37" t="s">
        <v>37</v>
      </c>
      <c r="J103" s="65">
        <v>40</v>
      </c>
      <c r="K103" s="10">
        <v>2020</v>
      </c>
      <c r="L103" s="11"/>
      <c r="M103" s="37">
        <v>1</v>
      </c>
      <c r="N103" s="37">
        <v>1820529</v>
      </c>
      <c r="O103" s="37" t="s">
        <v>903</v>
      </c>
      <c r="P103" s="19" t="s">
        <v>40</v>
      </c>
      <c r="Q103" s="20">
        <v>0</v>
      </c>
      <c r="R103" s="20">
        <v>0</v>
      </c>
      <c r="S103" s="20">
        <f t="shared" si="4"/>
        <v>0</v>
      </c>
      <c r="T103" s="19" t="s">
        <v>41</v>
      </c>
      <c r="U103" s="19"/>
      <c r="V103" s="21" t="s">
        <v>48</v>
      </c>
      <c r="W103" s="22" t="s">
        <v>904</v>
      </c>
      <c r="X103" s="71" t="s">
        <v>78</v>
      </c>
    </row>
    <row r="104" spans="1:24" s="42" customFormat="1" ht="128.25" hidden="1" customHeight="1">
      <c r="A104" s="51" t="s">
        <v>421</v>
      </c>
      <c r="B104" s="51" t="s">
        <v>831</v>
      </c>
      <c r="C104" s="51" t="s">
        <v>831</v>
      </c>
      <c r="D104" s="51" t="s">
        <v>890</v>
      </c>
      <c r="E104" s="51">
        <v>15</v>
      </c>
      <c r="F104" s="33" t="s">
        <v>942</v>
      </c>
      <c r="G104" s="12" t="s">
        <v>45</v>
      </c>
      <c r="H104" s="8" t="s">
        <v>36</v>
      </c>
      <c r="I104" s="12" t="s">
        <v>37</v>
      </c>
      <c r="J104" s="62">
        <v>16</v>
      </c>
      <c r="K104" s="10">
        <v>2020</v>
      </c>
      <c r="L104" s="11"/>
      <c r="M104" s="12">
        <v>1</v>
      </c>
      <c r="N104" s="12">
        <v>2264106</v>
      </c>
      <c r="O104" s="12" t="s">
        <v>943</v>
      </c>
      <c r="P104" s="8" t="s">
        <v>40</v>
      </c>
      <c r="Q104" s="64">
        <v>1800</v>
      </c>
      <c r="R104" s="14">
        <v>0</v>
      </c>
      <c r="S104" s="64">
        <f t="shared" si="4"/>
        <v>1800</v>
      </c>
      <c r="T104" s="8" t="s">
        <v>41</v>
      </c>
      <c r="U104" s="33" t="s">
        <v>45</v>
      </c>
      <c r="V104" s="21" t="s">
        <v>48</v>
      </c>
      <c r="W104" s="33" t="s">
        <v>49</v>
      </c>
      <c r="X104" s="41" t="s">
        <v>50</v>
      </c>
    </row>
    <row r="105" spans="1:24" s="42" customFormat="1" ht="128.25" hidden="1" customHeight="1">
      <c r="A105" s="51" t="s">
        <v>421</v>
      </c>
      <c r="B105" s="51" t="s">
        <v>831</v>
      </c>
      <c r="C105" s="51" t="s">
        <v>831</v>
      </c>
      <c r="D105" s="51" t="s">
        <v>890</v>
      </c>
      <c r="E105" s="51">
        <v>15</v>
      </c>
      <c r="F105" s="33" t="str">
        <f t="shared" ref="F105:F111" si="5">F104</f>
        <v>BI ou contratos e licitações?</v>
      </c>
      <c r="G105" s="12" t="s">
        <v>45</v>
      </c>
      <c r="H105" s="8" t="s">
        <v>36</v>
      </c>
      <c r="I105" s="12" t="s">
        <v>37</v>
      </c>
      <c r="J105" s="62">
        <v>16</v>
      </c>
      <c r="K105" s="10">
        <v>2020</v>
      </c>
      <c r="L105" s="11"/>
      <c r="M105" s="12">
        <v>1</v>
      </c>
      <c r="N105" s="12">
        <v>2264147</v>
      </c>
      <c r="O105" s="12" t="s">
        <v>982</v>
      </c>
      <c r="P105" s="8" t="s">
        <v>40</v>
      </c>
      <c r="Q105" s="64">
        <v>1800</v>
      </c>
      <c r="R105" s="14">
        <v>0</v>
      </c>
      <c r="S105" s="64">
        <f t="shared" si="4"/>
        <v>1800</v>
      </c>
      <c r="T105" s="8" t="s">
        <v>41</v>
      </c>
      <c r="U105" s="33" t="s">
        <v>45</v>
      </c>
      <c r="V105" s="21" t="s">
        <v>48</v>
      </c>
      <c r="W105" s="33" t="s">
        <v>49</v>
      </c>
      <c r="X105" s="41" t="s">
        <v>50</v>
      </c>
    </row>
    <row r="106" spans="1:24" s="42" customFormat="1" ht="128.25" hidden="1" customHeight="1">
      <c r="A106" s="51" t="s">
        <v>421</v>
      </c>
      <c r="B106" s="51" t="s">
        <v>831</v>
      </c>
      <c r="C106" s="51" t="s">
        <v>831</v>
      </c>
      <c r="D106" s="51" t="s">
        <v>890</v>
      </c>
      <c r="E106" s="51">
        <v>15</v>
      </c>
      <c r="F106" s="33" t="str">
        <f t="shared" si="5"/>
        <v>BI ou contratos e licitações?</v>
      </c>
      <c r="G106" s="12" t="s">
        <v>45</v>
      </c>
      <c r="H106" s="8" t="s">
        <v>36</v>
      </c>
      <c r="I106" s="12" t="s">
        <v>37</v>
      </c>
      <c r="J106" s="62">
        <v>16</v>
      </c>
      <c r="K106" s="10">
        <v>2020</v>
      </c>
      <c r="L106" s="11"/>
      <c r="M106" s="12">
        <v>1</v>
      </c>
      <c r="N106" s="12">
        <v>3003010</v>
      </c>
      <c r="O106" s="12" t="s">
        <v>989</v>
      </c>
      <c r="P106" s="8" t="s">
        <v>40</v>
      </c>
      <c r="Q106" s="64">
        <v>1800</v>
      </c>
      <c r="R106" s="14">
        <v>0</v>
      </c>
      <c r="S106" s="64">
        <f t="shared" si="4"/>
        <v>1800</v>
      </c>
      <c r="T106" s="8" t="s">
        <v>41</v>
      </c>
      <c r="U106" s="33" t="s">
        <v>45</v>
      </c>
      <c r="V106" s="21" t="s">
        <v>48</v>
      </c>
      <c r="W106" s="33" t="s">
        <v>49</v>
      </c>
      <c r="X106" s="41" t="s">
        <v>50</v>
      </c>
    </row>
    <row r="107" spans="1:24" s="42" customFormat="1" ht="128.25" hidden="1" customHeight="1">
      <c r="A107" s="51" t="s">
        <v>421</v>
      </c>
      <c r="B107" s="51" t="s">
        <v>831</v>
      </c>
      <c r="C107" s="51" t="s">
        <v>831</v>
      </c>
      <c r="D107" s="51" t="s">
        <v>890</v>
      </c>
      <c r="E107" s="51">
        <v>15</v>
      </c>
      <c r="F107" s="33" t="str">
        <f t="shared" si="5"/>
        <v>BI ou contratos e licitações?</v>
      </c>
      <c r="G107" s="12" t="s">
        <v>45</v>
      </c>
      <c r="H107" s="8" t="s">
        <v>36</v>
      </c>
      <c r="I107" s="12" t="s">
        <v>37</v>
      </c>
      <c r="J107" s="62">
        <v>16</v>
      </c>
      <c r="K107" s="10">
        <v>2020</v>
      </c>
      <c r="L107" s="11"/>
      <c r="M107" s="12">
        <v>1</v>
      </c>
      <c r="N107" s="12">
        <v>1921295</v>
      </c>
      <c r="O107" s="12" t="s">
        <v>945</v>
      </c>
      <c r="P107" s="8" t="s">
        <v>40</v>
      </c>
      <c r="Q107" s="64">
        <v>1800</v>
      </c>
      <c r="R107" s="14">
        <v>0</v>
      </c>
      <c r="S107" s="64">
        <f t="shared" si="4"/>
        <v>1800</v>
      </c>
      <c r="T107" s="8" t="s">
        <v>41</v>
      </c>
      <c r="U107" s="33" t="s">
        <v>45</v>
      </c>
      <c r="V107" s="21" t="s">
        <v>48</v>
      </c>
      <c r="W107" s="33" t="s">
        <v>49</v>
      </c>
      <c r="X107" s="41" t="s">
        <v>50</v>
      </c>
    </row>
    <row r="108" spans="1:24" s="42" customFormat="1" ht="128.25" hidden="1" customHeight="1">
      <c r="A108" s="51" t="s">
        <v>421</v>
      </c>
      <c r="B108" s="51" t="s">
        <v>831</v>
      </c>
      <c r="C108" s="51" t="s">
        <v>831</v>
      </c>
      <c r="D108" s="51" t="s">
        <v>890</v>
      </c>
      <c r="E108" s="51">
        <v>15</v>
      </c>
      <c r="F108" s="33" t="str">
        <f t="shared" si="5"/>
        <v>BI ou contratos e licitações?</v>
      </c>
      <c r="G108" s="12" t="s">
        <v>45</v>
      </c>
      <c r="H108" s="8" t="s">
        <v>36</v>
      </c>
      <c r="I108" s="12" t="s">
        <v>37</v>
      </c>
      <c r="J108" s="62">
        <v>16</v>
      </c>
      <c r="K108" s="10">
        <v>2020</v>
      </c>
      <c r="L108" s="11"/>
      <c r="M108" s="12">
        <v>6</v>
      </c>
      <c r="N108" s="45"/>
      <c r="O108" s="45"/>
      <c r="P108" s="45"/>
      <c r="Q108" s="64">
        <v>1800</v>
      </c>
      <c r="R108" s="14">
        <v>0</v>
      </c>
      <c r="S108" s="64">
        <f t="shared" si="4"/>
        <v>10800</v>
      </c>
      <c r="T108" s="8" t="s">
        <v>41</v>
      </c>
      <c r="U108" s="33" t="s">
        <v>45</v>
      </c>
      <c r="V108" s="21" t="s">
        <v>48</v>
      </c>
      <c r="W108" s="33" t="s">
        <v>49</v>
      </c>
      <c r="X108" s="41" t="s">
        <v>50</v>
      </c>
    </row>
    <row r="109" spans="1:24" s="42" customFormat="1" ht="128.25" hidden="1" customHeight="1">
      <c r="A109" s="51" t="s">
        <v>421</v>
      </c>
      <c r="B109" s="51" t="s">
        <v>831</v>
      </c>
      <c r="C109" s="51" t="s">
        <v>857</v>
      </c>
      <c r="D109" s="51" t="s">
        <v>890</v>
      </c>
      <c r="E109" s="51">
        <v>15</v>
      </c>
      <c r="F109" s="33" t="str">
        <f t="shared" si="5"/>
        <v>BI ou contratos e licitações?</v>
      </c>
      <c r="G109" s="12" t="s">
        <v>45</v>
      </c>
      <c r="H109" s="8" t="s">
        <v>36</v>
      </c>
      <c r="I109" s="12" t="s">
        <v>37</v>
      </c>
      <c r="J109" s="62">
        <v>16</v>
      </c>
      <c r="K109" s="10">
        <v>2020</v>
      </c>
      <c r="L109" s="11"/>
      <c r="M109" s="12">
        <v>1</v>
      </c>
      <c r="N109" s="12">
        <v>1567994</v>
      </c>
      <c r="O109" s="12" t="s">
        <v>958</v>
      </c>
      <c r="P109" s="8" t="s">
        <v>107</v>
      </c>
      <c r="Q109" s="53">
        <v>1800</v>
      </c>
      <c r="R109" s="14">
        <v>0</v>
      </c>
      <c r="S109" s="53">
        <f t="shared" si="4"/>
        <v>1800</v>
      </c>
      <c r="T109" s="8" t="s">
        <v>41</v>
      </c>
      <c r="U109" s="33" t="s">
        <v>45</v>
      </c>
      <c r="V109" s="21" t="s">
        <v>48</v>
      </c>
      <c r="W109" s="33" t="s">
        <v>49</v>
      </c>
      <c r="X109" s="41" t="s">
        <v>50</v>
      </c>
    </row>
    <row r="110" spans="1:24" s="42" customFormat="1" ht="128.25" hidden="1" customHeight="1">
      <c r="A110" s="51" t="s">
        <v>421</v>
      </c>
      <c r="B110" s="51" t="s">
        <v>831</v>
      </c>
      <c r="C110" s="51" t="s">
        <v>857</v>
      </c>
      <c r="D110" s="51" t="s">
        <v>890</v>
      </c>
      <c r="E110" s="51">
        <v>15</v>
      </c>
      <c r="F110" s="33" t="str">
        <f t="shared" si="5"/>
        <v>BI ou contratos e licitações?</v>
      </c>
      <c r="G110" s="12" t="s">
        <v>45</v>
      </c>
      <c r="H110" s="8" t="s">
        <v>36</v>
      </c>
      <c r="I110" s="12" t="s">
        <v>37</v>
      </c>
      <c r="J110" s="62">
        <v>16</v>
      </c>
      <c r="K110" s="10">
        <v>2020</v>
      </c>
      <c r="L110" s="11"/>
      <c r="M110" s="12">
        <v>1</v>
      </c>
      <c r="N110" s="12">
        <v>1491856</v>
      </c>
      <c r="O110" s="12" t="s">
        <v>917</v>
      </c>
      <c r="P110" s="8" t="s">
        <v>107</v>
      </c>
      <c r="Q110" s="53">
        <v>1800</v>
      </c>
      <c r="R110" s="14">
        <v>0</v>
      </c>
      <c r="S110" s="53">
        <f t="shared" si="4"/>
        <v>1800</v>
      </c>
      <c r="T110" s="8" t="s">
        <v>41</v>
      </c>
      <c r="U110" s="33" t="s">
        <v>45</v>
      </c>
      <c r="V110" s="21" t="s">
        <v>48</v>
      </c>
      <c r="W110" s="33" t="s">
        <v>49</v>
      </c>
      <c r="X110" s="41" t="s">
        <v>50</v>
      </c>
    </row>
    <row r="111" spans="1:24" s="42" customFormat="1" ht="128.25" hidden="1" customHeight="1">
      <c r="A111" s="51" t="s">
        <v>421</v>
      </c>
      <c r="B111" s="51" t="s">
        <v>831</v>
      </c>
      <c r="C111" s="51" t="s">
        <v>857</v>
      </c>
      <c r="D111" s="51" t="s">
        <v>890</v>
      </c>
      <c r="E111" s="51">
        <v>15</v>
      </c>
      <c r="F111" s="33" t="str">
        <f t="shared" si="5"/>
        <v>BI ou contratos e licitações?</v>
      </c>
      <c r="G111" s="12" t="s">
        <v>45</v>
      </c>
      <c r="H111" s="8" t="s">
        <v>36</v>
      </c>
      <c r="I111" s="12" t="s">
        <v>37</v>
      </c>
      <c r="J111" s="62">
        <v>16</v>
      </c>
      <c r="K111" s="10">
        <v>2020</v>
      </c>
      <c r="L111" s="11"/>
      <c r="M111" s="12">
        <v>1</v>
      </c>
      <c r="N111" s="12">
        <v>1914473</v>
      </c>
      <c r="O111" s="12" t="s">
        <v>891</v>
      </c>
      <c r="P111" s="8" t="s">
        <v>40</v>
      </c>
      <c r="Q111" s="53">
        <v>1800</v>
      </c>
      <c r="R111" s="14">
        <v>0</v>
      </c>
      <c r="S111" s="53">
        <f t="shared" si="4"/>
        <v>1800</v>
      </c>
      <c r="T111" s="8" t="s">
        <v>41</v>
      </c>
      <c r="U111" s="33" t="s">
        <v>45</v>
      </c>
      <c r="V111" s="21" t="s">
        <v>48</v>
      </c>
      <c r="W111" s="33" t="s">
        <v>49</v>
      </c>
      <c r="X111" s="41" t="s">
        <v>50</v>
      </c>
    </row>
    <row r="112" spans="1:24" ht="128.25" hidden="1" customHeight="1">
      <c r="A112" s="68" t="s">
        <v>421</v>
      </c>
      <c r="B112" s="68" t="s">
        <v>831</v>
      </c>
      <c r="C112" s="68" t="s">
        <v>875</v>
      </c>
      <c r="D112" s="68" t="s">
        <v>876</v>
      </c>
      <c r="E112" s="68">
        <v>20</v>
      </c>
      <c r="F112" s="68" t="s">
        <v>895</v>
      </c>
      <c r="G112" s="27" t="s">
        <v>45</v>
      </c>
      <c r="H112" s="24" t="s">
        <v>36</v>
      </c>
      <c r="I112" s="27" t="s">
        <v>37</v>
      </c>
      <c r="J112" s="69">
        <v>24</v>
      </c>
      <c r="K112" s="10">
        <v>2020</v>
      </c>
      <c r="L112" s="11"/>
      <c r="M112" s="68">
        <v>1</v>
      </c>
      <c r="N112" s="68">
        <v>1822205</v>
      </c>
      <c r="O112" s="68" t="s">
        <v>923</v>
      </c>
      <c r="P112" s="24" t="s">
        <v>40</v>
      </c>
      <c r="Q112" s="70">
        <v>2700</v>
      </c>
      <c r="R112" s="28">
        <v>0</v>
      </c>
      <c r="S112" s="70">
        <f t="shared" si="4"/>
        <v>2700</v>
      </c>
      <c r="T112" s="24" t="s">
        <v>41</v>
      </c>
      <c r="U112" s="29" t="s">
        <v>2230</v>
      </c>
      <c r="V112" s="30" t="s">
        <v>148</v>
      </c>
      <c r="W112" s="31" t="s">
        <v>225</v>
      </c>
      <c r="X112" s="72" t="s">
        <v>50</v>
      </c>
    </row>
    <row r="113" spans="1:24" ht="128.25" hidden="1" customHeight="1">
      <c r="A113" s="68" t="s">
        <v>421</v>
      </c>
      <c r="B113" s="68" t="s">
        <v>831</v>
      </c>
      <c r="C113" s="68" t="s">
        <v>875</v>
      </c>
      <c r="D113" s="68" t="s">
        <v>876</v>
      </c>
      <c r="E113" s="68">
        <v>20</v>
      </c>
      <c r="F113" s="68" t="s">
        <v>895</v>
      </c>
      <c r="G113" s="27" t="s">
        <v>45</v>
      </c>
      <c r="H113" s="24" t="s">
        <v>36</v>
      </c>
      <c r="I113" s="27" t="s">
        <v>37</v>
      </c>
      <c r="J113" s="69">
        <v>24</v>
      </c>
      <c r="K113" s="10">
        <v>2020</v>
      </c>
      <c r="L113" s="11"/>
      <c r="M113" s="68">
        <v>1</v>
      </c>
      <c r="N113" s="68">
        <v>1402018</v>
      </c>
      <c r="O113" s="68" t="s">
        <v>906</v>
      </c>
      <c r="P113" s="24" t="s">
        <v>40</v>
      </c>
      <c r="Q113" s="70">
        <v>2700</v>
      </c>
      <c r="R113" s="28">
        <v>0</v>
      </c>
      <c r="S113" s="70">
        <f t="shared" si="4"/>
        <v>2700</v>
      </c>
      <c r="T113" s="24" t="s">
        <v>41</v>
      </c>
      <c r="U113" s="29" t="s">
        <v>2230</v>
      </c>
      <c r="V113" s="30" t="s">
        <v>148</v>
      </c>
      <c r="W113" s="31" t="s">
        <v>225</v>
      </c>
      <c r="X113" s="72" t="s">
        <v>50</v>
      </c>
    </row>
    <row r="114" spans="1:24" ht="128.25" hidden="1" customHeight="1">
      <c r="A114" s="68" t="s">
        <v>421</v>
      </c>
      <c r="B114" s="68" t="s">
        <v>831</v>
      </c>
      <c r="C114" s="68" t="s">
        <v>875</v>
      </c>
      <c r="D114" s="68" t="s">
        <v>876</v>
      </c>
      <c r="E114" s="68">
        <v>20</v>
      </c>
      <c r="F114" s="68" t="s">
        <v>895</v>
      </c>
      <c r="G114" s="27" t="s">
        <v>45</v>
      </c>
      <c r="H114" s="24" t="s">
        <v>36</v>
      </c>
      <c r="I114" s="27" t="s">
        <v>37</v>
      </c>
      <c r="J114" s="69">
        <v>24</v>
      </c>
      <c r="K114" s="10">
        <v>2020</v>
      </c>
      <c r="L114" s="11"/>
      <c r="M114" s="68">
        <v>1</v>
      </c>
      <c r="N114" s="68">
        <v>1590547</v>
      </c>
      <c r="O114" s="68" t="s">
        <v>979</v>
      </c>
      <c r="P114" s="24" t="s">
        <v>40</v>
      </c>
      <c r="Q114" s="70">
        <v>2700</v>
      </c>
      <c r="R114" s="28">
        <v>0</v>
      </c>
      <c r="S114" s="70">
        <f t="shared" si="4"/>
        <v>2700</v>
      </c>
      <c r="T114" s="24" t="s">
        <v>41</v>
      </c>
      <c r="U114" s="29" t="s">
        <v>2230</v>
      </c>
      <c r="V114" s="30" t="s">
        <v>148</v>
      </c>
      <c r="W114" s="31" t="s">
        <v>225</v>
      </c>
      <c r="X114" s="72" t="s">
        <v>50</v>
      </c>
    </row>
    <row r="115" spans="1:24" ht="128.25" hidden="1" customHeight="1">
      <c r="A115" s="68" t="s">
        <v>421</v>
      </c>
      <c r="B115" s="68" t="s">
        <v>831</v>
      </c>
      <c r="C115" s="68" t="s">
        <v>875</v>
      </c>
      <c r="D115" s="68" t="s">
        <v>876</v>
      </c>
      <c r="E115" s="68">
        <v>20</v>
      </c>
      <c r="F115" s="68" t="s">
        <v>895</v>
      </c>
      <c r="G115" s="27" t="s">
        <v>45</v>
      </c>
      <c r="H115" s="24" t="s">
        <v>36</v>
      </c>
      <c r="I115" s="27" t="s">
        <v>37</v>
      </c>
      <c r="J115" s="69">
        <v>24</v>
      </c>
      <c r="K115" s="10">
        <v>2020</v>
      </c>
      <c r="L115" s="11"/>
      <c r="M115" s="68">
        <v>1</v>
      </c>
      <c r="N115" s="68">
        <v>1568000</v>
      </c>
      <c r="O115" s="68" t="s">
        <v>994</v>
      </c>
      <c r="P115" s="24" t="s">
        <v>107</v>
      </c>
      <c r="Q115" s="70">
        <v>2700</v>
      </c>
      <c r="R115" s="28">
        <v>0</v>
      </c>
      <c r="S115" s="70">
        <f t="shared" si="4"/>
        <v>2700</v>
      </c>
      <c r="T115" s="24" t="s">
        <v>41</v>
      </c>
      <c r="U115" s="29" t="s">
        <v>2230</v>
      </c>
      <c r="V115" s="30" t="s">
        <v>148</v>
      </c>
      <c r="W115" s="31" t="s">
        <v>225</v>
      </c>
      <c r="X115" s="72" t="s">
        <v>50</v>
      </c>
    </row>
    <row r="116" spans="1:24" ht="128.25" hidden="1" customHeight="1">
      <c r="A116" s="68" t="s">
        <v>421</v>
      </c>
      <c r="B116" s="68" t="s">
        <v>831</v>
      </c>
      <c r="C116" s="68" t="s">
        <v>875</v>
      </c>
      <c r="D116" s="68" t="s">
        <v>876</v>
      </c>
      <c r="E116" s="68">
        <v>20</v>
      </c>
      <c r="F116" s="68" t="s">
        <v>895</v>
      </c>
      <c r="G116" s="27" t="s">
        <v>45</v>
      </c>
      <c r="H116" s="24" t="s">
        <v>36</v>
      </c>
      <c r="I116" s="27" t="s">
        <v>37</v>
      </c>
      <c r="J116" s="69">
        <v>24</v>
      </c>
      <c r="K116" s="10">
        <v>2020</v>
      </c>
      <c r="L116" s="11"/>
      <c r="M116" s="68">
        <v>1</v>
      </c>
      <c r="N116" s="68">
        <v>1093234</v>
      </c>
      <c r="O116" s="68" t="s">
        <v>990</v>
      </c>
      <c r="P116" s="24" t="s">
        <v>107</v>
      </c>
      <c r="Q116" s="70">
        <v>2700</v>
      </c>
      <c r="R116" s="28">
        <v>0</v>
      </c>
      <c r="S116" s="70">
        <f t="shared" si="4"/>
        <v>2700</v>
      </c>
      <c r="T116" s="24" t="s">
        <v>41</v>
      </c>
      <c r="U116" s="29" t="s">
        <v>2230</v>
      </c>
      <c r="V116" s="30" t="s">
        <v>148</v>
      </c>
      <c r="W116" s="31" t="s">
        <v>225</v>
      </c>
      <c r="X116" s="72" t="s">
        <v>50</v>
      </c>
    </row>
    <row r="117" spans="1:24" ht="128.25" hidden="1" customHeight="1">
      <c r="A117" s="68" t="s">
        <v>421</v>
      </c>
      <c r="B117" s="68" t="s">
        <v>831</v>
      </c>
      <c r="C117" s="68" t="s">
        <v>875</v>
      </c>
      <c r="D117" s="68" t="s">
        <v>876</v>
      </c>
      <c r="E117" s="68">
        <v>20</v>
      </c>
      <c r="F117" s="68" t="s">
        <v>895</v>
      </c>
      <c r="G117" s="27" t="s">
        <v>45</v>
      </c>
      <c r="H117" s="24" t="s">
        <v>36</v>
      </c>
      <c r="I117" s="27" t="s">
        <v>37</v>
      </c>
      <c r="J117" s="69">
        <v>24</v>
      </c>
      <c r="K117" s="10">
        <v>2020</v>
      </c>
      <c r="L117" s="11"/>
      <c r="M117" s="68">
        <v>1</v>
      </c>
      <c r="N117" s="68">
        <v>1582129</v>
      </c>
      <c r="O117" s="68" t="s">
        <v>896</v>
      </c>
      <c r="P117" s="24" t="s">
        <v>40</v>
      </c>
      <c r="Q117" s="70">
        <v>2700</v>
      </c>
      <c r="R117" s="28">
        <v>0</v>
      </c>
      <c r="S117" s="70">
        <f t="shared" si="4"/>
        <v>2700</v>
      </c>
      <c r="T117" s="24" t="s">
        <v>41</v>
      </c>
      <c r="U117" s="29" t="s">
        <v>2230</v>
      </c>
      <c r="V117" s="30" t="s">
        <v>148</v>
      </c>
      <c r="W117" s="31" t="s">
        <v>225</v>
      </c>
      <c r="X117" s="72" t="s">
        <v>50</v>
      </c>
    </row>
    <row r="118" spans="1:24" ht="128.25" hidden="1" customHeight="1">
      <c r="A118" s="68" t="s">
        <v>421</v>
      </c>
      <c r="B118" s="68" t="s">
        <v>831</v>
      </c>
      <c r="C118" s="68" t="s">
        <v>875</v>
      </c>
      <c r="D118" s="68" t="s">
        <v>876</v>
      </c>
      <c r="E118" s="68">
        <v>20</v>
      </c>
      <c r="F118" s="68" t="s">
        <v>895</v>
      </c>
      <c r="G118" s="27" t="s">
        <v>45</v>
      </c>
      <c r="H118" s="24" t="s">
        <v>36</v>
      </c>
      <c r="I118" s="27" t="s">
        <v>37</v>
      </c>
      <c r="J118" s="69">
        <v>24</v>
      </c>
      <c r="K118" s="10">
        <v>2020</v>
      </c>
      <c r="L118" s="11"/>
      <c r="M118" s="68">
        <v>1</v>
      </c>
      <c r="N118" s="68">
        <v>3006329</v>
      </c>
      <c r="O118" s="68" t="s">
        <v>952</v>
      </c>
      <c r="P118" s="24" t="s">
        <v>40</v>
      </c>
      <c r="Q118" s="70">
        <v>2700</v>
      </c>
      <c r="R118" s="28">
        <v>0</v>
      </c>
      <c r="S118" s="70">
        <f t="shared" si="4"/>
        <v>2700</v>
      </c>
      <c r="T118" s="24" t="s">
        <v>41</v>
      </c>
      <c r="U118" s="29" t="s">
        <v>2230</v>
      </c>
      <c r="V118" s="30" t="s">
        <v>148</v>
      </c>
      <c r="W118" s="31" t="s">
        <v>225</v>
      </c>
      <c r="X118" s="72" t="s">
        <v>50</v>
      </c>
    </row>
    <row r="119" spans="1:24" ht="128.25" hidden="1" customHeight="1">
      <c r="A119" s="54" t="s">
        <v>421</v>
      </c>
      <c r="B119" s="54" t="s">
        <v>831</v>
      </c>
      <c r="C119" s="54" t="s">
        <v>875</v>
      </c>
      <c r="D119" s="54" t="s">
        <v>876</v>
      </c>
      <c r="E119" s="54">
        <v>20</v>
      </c>
      <c r="F119" s="54" t="s">
        <v>895</v>
      </c>
      <c r="G119" s="37" t="s">
        <v>45</v>
      </c>
      <c r="H119" s="8" t="s">
        <v>36</v>
      </c>
      <c r="I119" s="37" t="s">
        <v>37</v>
      </c>
      <c r="J119" s="67">
        <v>24</v>
      </c>
      <c r="K119" s="10">
        <v>2020</v>
      </c>
      <c r="L119" s="11"/>
      <c r="M119" s="54">
        <v>1</v>
      </c>
      <c r="N119" s="54">
        <v>1821266</v>
      </c>
      <c r="O119" s="54" t="s">
        <v>939</v>
      </c>
      <c r="P119" s="19" t="s">
        <v>40</v>
      </c>
      <c r="Q119" s="66">
        <v>2700</v>
      </c>
      <c r="R119" s="20">
        <v>0</v>
      </c>
      <c r="S119" s="66">
        <f t="shared" si="4"/>
        <v>2700</v>
      </c>
      <c r="T119" s="19" t="s">
        <v>41</v>
      </c>
      <c r="U119" s="15" t="s">
        <v>2219</v>
      </c>
      <c r="V119" s="34" t="s">
        <v>148</v>
      </c>
      <c r="W119" s="22" t="s">
        <v>225</v>
      </c>
      <c r="X119" s="36" t="s">
        <v>50</v>
      </c>
    </row>
    <row r="120" spans="1:24" ht="128.25" hidden="1" customHeight="1">
      <c r="A120" s="54" t="s">
        <v>421</v>
      </c>
      <c r="B120" s="54" t="s">
        <v>853</v>
      </c>
      <c r="C120" s="54" t="s">
        <v>843</v>
      </c>
      <c r="D120" s="54" t="s">
        <v>844</v>
      </c>
      <c r="E120" s="54">
        <v>15</v>
      </c>
      <c r="F120" s="54" t="s">
        <v>888</v>
      </c>
      <c r="G120" s="37" t="s">
        <v>35</v>
      </c>
      <c r="H120" s="8" t="s">
        <v>36</v>
      </c>
      <c r="I120" s="37" t="s">
        <v>850</v>
      </c>
      <c r="J120" s="67">
        <v>20</v>
      </c>
      <c r="K120" s="10">
        <v>2020</v>
      </c>
      <c r="L120" s="11"/>
      <c r="M120" s="54">
        <v>1</v>
      </c>
      <c r="N120" s="54">
        <v>2264100</v>
      </c>
      <c r="O120" s="54" t="s">
        <v>913</v>
      </c>
      <c r="P120" s="19" t="s">
        <v>40</v>
      </c>
      <c r="Q120" s="66">
        <v>1800</v>
      </c>
      <c r="R120" s="20">
        <v>0</v>
      </c>
      <c r="S120" s="66">
        <f t="shared" si="4"/>
        <v>1800</v>
      </c>
      <c r="T120" s="19" t="s">
        <v>41</v>
      </c>
      <c r="U120" s="54"/>
      <c r="V120" s="15" t="s">
        <v>92</v>
      </c>
      <c r="W120" s="22" t="s">
        <v>517</v>
      </c>
      <c r="X120" s="23"/>
    </row>
    <row r="121" spans="1:24" ht="128.25" hidden="1" customHeight="1">
      <c r="A121" s="54" t="s">
        <v>421</v>
      </c>
      <c r="B121" s="54" t="s">
        <v>831</v>
      </c>
      <c r="C121" s="54" t="s">
        <v>843</v>
      </c>
      <c r="D121" s="54" t="s">
        <v>844</v>
      </c>
      <c r="E121" s="54">
        <v>15</v>
      </c>
      <c r="F121" s="54" t="s">
        <v>845</v>
      </c>
      <c r="G121" s="37" t="s">
        <v>35</v>
      </c>
      <c r="H121" s="8" t="s">
        <v>36</v>
      </c>
      <c r="I121" s="37" t="s">
        <v>846</v>
      </c>
      <c r="J121" s="67">
        <v>20</v>
      </c>
      <c r="K121" s="10">
        <v>2020</v>
      </c>
      <c r="L121" s="11"/>
      <c r="M121" s="54">
        <v>1</v>
      </c>
      <c r="N121" s="54">
        <v>232966</v>
      </c>
      <c r="O121" s="54" t="s">
        <v>847</v>
      </c>
      <c r="P121" s="19" t="s">
        <v>107</v>
      </c>
      <c r="Q121" s="66">
        <v>0</v>
      </c>
      <c r="R121" s="20">
        <v>0</v>
      </c>
      <c r="S121" s="66">
        <f t="shared" si="4"/>
        <v>0</v>
      </c>
      <c r="T121" s="19" t="s">
        <v>41</v>
      </c>
      <c r="U121" s="54" t="s">
        <v>2231</v>
      </c>
      <c r="V121" s="15" t="s">
        <v>92</v>
      </c>
      <c r="W121" s="22" t="s">
        <v>517</v>
      </c>
      <c r="X121" s="23"/>
    </row>
    <row r="122" spans="1:24" ht="128.25" hidden="1" customHeight="1">
      <c r="A122" s="54" t="s">
        <v>421</v>
      </c>
      <c r="B122" s="19" t="s">
        <v>831</v>
      </c>
      <c r="C122" s="19" t="s">
        <v>843</v>
      </c>
      <c r="D122" s="19" t="s">
        <v>844</v>
      </c>
      <c r="E122" s="19">
        <v>15</v>
      </c>
      <c r="F122" s="19" t="s">
        <v>888</v>
      </c>
      <c r="G122" s="19" t="s">
        <v>35</v>
      </c>
      <c r="H122" s="8" t="s">
        <v>36</v>
      </c>
      <c r="I122" s="19" t="s">
        <v>846</v>
      </c>
      <c r="J122" s="10">
        <v>20</v>
      </c>
      <c r="K122" s="10">
        <v>2020</v>
      </c>
      <c r="L122" s="11"/>
      <c r="M122" s="19">
        <v>1</v>
      </c>
      <c r="N122" s="19">
        <v>1820153</v>
      </c>
      <c r="O122" s="19" t="s">
        <v>972</v>
      </c>
      <c r="P122" s="19" t="s">
        <v>40</v>
      </c>
      <c r="Q122" s="20">
        <v>1800</v>
      </c>
      <c r="R122" s="20">
        <v>0</v>
      </c>
      <c r="S122" s="20">
        <f t="shared" si="4"/>
        <v>1800</v>
      </c>
      <c r="T122" s="19" t="s">
        <v>41</v>
      </c>
      <c r="U122" s="19"/>
      <c r="V122" s="15" t="s">
        <v>92</v>
      </c>
      <c r="W122" s="22" t="s">
        <v>517</v>
      </c>
      <c r="X122" s="23"/>
    </row>
    <row r="123" spans="1:24" ht="128.25" hidden="1" customHeight="1">
      <c r="A123" s="54" t="s">
        <v>421</v>
      </c>
      <c r="B123" s="19" t="s">
        <v>831</v>
      </c>
      <c r="C123" s="19" t="s">
        <v>843</v>
      </c>
      <c r="D123" s="19" t="s">
        <v>844</v>
      </c>
      <c r="E123" s="19">
        <v>15</v>
      </c>
      <c r="F123" s="19" t="s">
        <v>888</v>
      </c>
      <c r="G123" s="19" t="s">
        <v>35</v>
      </c>
      <c r="H123" s="8" t="s">
        <v>36</v>
      </c>
      <c r="I123" s="19" t="s">
        <v>37</v>
      </c>
      <c r="J123" s="10">
        <v>20</v>
      </c>
      <c r="K123" s="10">
        <v>2020</v>
      </c>
      <c r="L123" s="11"/>
      <c r="M123" s="19">
        <v>1</v>
      </c>
      <c r="N123" s="19">
        <v>1054009</v>
      </c>
      <c r="O123" s="37" t="s">
        <v>973</v>
      </c>
      <c r="P123" s="19" t="s">
        <v>40</v>
      </c>
      <c r="Q123" s="20">
        <v>1800</v>
      </c>
      <c r="R123" s="20">
        <v>0</v>
      </c>
      <c r="S123" s="20">
        <f t="shared" si="4"/>
        <v>1800</v>
      </c>
      <c r="T123" s="19" t="s">
        <v>41</v>
      </c>
      <c r="U123" s="19"/>
      <c r="V123" s="15" t="s">
        <v>92</v>
      </c>
      <c r="W123" s="22" t="s">
        <v>517</v>
      </c>
      <c r="X123" s="23"/>
    </row>
    <row r="124" spans="1:24" ht="128.25" hidden="1" customHeight="1">
      <c r="A124" s="54" t="s">
        <v>421</v>
      </c>
      <c r="B124" s="19" t="s">
        <v>831</v>
      </c>
      <c r="C124" s="19" t="s">
        <v>843</v>
      </c>
      <c r="D124" s="19" t="s">
        <v>844</v>
      </c>
      <c r="E124" s="19">
        <v>15</v>
      </c>
      <c r="F124" s="19" t="s">
        <v>888</v>
      </c>
      <c r="G124" s="19" t="s">
        <v>35</v>
      </c>
      <c r="H124" s="8" t="s">
        <v>36</v>
      </c>
      <c r="I124" s="19" t="s">
        <v>37</v>
      </c>
      <c r="J124" s="10">
        <v>20</v>
      </c>
      <c r="K124" s="10">
        <v>2020</v>
      </c>
      <c r="L124" s="11"/>
      <c r="M124" s="19">
        <v>1</v>
      </c>
      <c r="N124" s="19">
        <v>1491786</v>
      </c>
      <c r="O124" s="19" t="s">
        <v>936</v>
      </c>
      <c r="P124" s="19" t="s">
        <v>107</v>
      </c>
      <c r="Q124" s="20">
        <v>1800</v>
      </c>
      <c r="R124" s="20">
        <v>0</v>
      </c>
      <c r="S124" s="20">
        <f t="shared" si="4"/>
        <v>1800</v>
      </c>
      <c r="T124" s="19" t="s">
        <v>41</v>
      </c>
      <c r="U124" s="19"/>
      <c r="V124" s="15" t="s">
        <v>92</v>
      </c>
      <c r="W124" s="22" t="s">
        <v>517</v>
      </c>
      <c r="X124" s="23"/>
    </row>
    <row r="125" spans="1:24" ht="128.25" hidden="1" customHeight="1">
      <c r="A125" s="54" t="s">
        <v>421</v>
      </c>
      <c r="B125" s="19" t="s">
        <v>831</v>
      </c>
      <c r="C125" s="19" t="s">
        <v>843</v>
      </c>
      <c r="D125" s="19" t="s">
        <v>844</v>
      </c>
      <c r="E125" s="19">
        <v>15</v>
      </c>
      <c r="F125" s="19" t="s">
        <v>888</v>
      </c>
      <c r="G125" s="19" t="s">
        <v>35</v>
      </c>
      <c r="H125" s="8" t="s">
        <v>36</v>
      </c>
      <c r="I125" s="19" t="s">
        <v>37</v>
      </c>
      <c r="J125" s="10">
        <v>20</v>
      </c>
      <c r="K125" s="10">
        <v>2020</v>
      </c>
      <c r="L125" s="11"/>
      <c r="M125" s="19">
        <v>1</v>
      </c>
      <c r="N125" s="19">
        <v>1489675</v>
      </c>
      <c r="O125" s="19" t="s">
        <v>999</v>
      </c>
      <c r="P125" s="19" t="s">
        <v>107</v>
      </c>
      <c r="Q125" s="20">
        <v>1800</v>
      </c>
      <c r="R125" s="20">
        <v>0</v>
      </c>
      <c r="S125" s="20">
        <f t="shared" si="4"/>
        <v>1800</v>
      </c>
      <c r="T125" s="19" t="s">
        <v>41</v>
      </c>
      <c r="U125" s="19"/>
      <c r="V125" s="15" t="s">
        <v>92</v>
      </c>
      <c r="W125" s="22" t="s">
        <v>517</v>
      </c>
      <c r="X125" s="23"/>
    </row>
    <row r="126" spans="1:24" ht="128.25" hidden="1" customHeight="1">
      <c r="A126" s="54" t="s">
        <v>421</v>
      </c>
      <c r="B126" s="19" t="s">
        <v>831</v>
      </c>
      <c r="C126" s="19" t="s">
        <v>843</v>
      </c>
      <c r="D126" s="19" t="s">
        <v>844</v>
      </c>
      <c r="E126" s="19">
        <v>15</v>
      </c>
      <c r="F126" s="19" t="s">
        <v>888</v>
      </c>
      <c r="G126" s="19" t="s">
        <v>35</v>
      </c>
      <c r="H126" s="8" t="s">
        <v>36</v>
      </c>
      <c r="I126" s="19" t="s">
        <v>37</v>
      </c>
      <c r="J126" s="10">
        <v>20</v>
      </c>
      <c r="K126" s="10">
        <v>2020</v>
      </c>
      <c r="L126" s="11"/>
      <c r="M126" s="19">
        <v>1</v>
      </c>
      <c r="N126" s="19">
        <v>1685781</v>
      </c>
      <c r="O126" s="19" t="s">
        <v>889</v>
      </c>
      <c r="P126" s="19" t="s">
        <v>107</v>
      </c>
      <c r="Q126" s="20">
        <v>1800</v>
      </c>
      <c r="R126" s="20">
        <v>0</v>
      </c>
      <c r="S126" s="20">
        <f t="shared" si="4"/>
        <v>1800</v>
      </c>
      <c r="T126" s="19" t="s">
        <v>41</v>
      </c>
      <c r="U126" s="19"/>
      <c r="V126" s="15" t="s">
        <v>92</v>
      </c>
      <c r="W126" s="22" t="s">
        <v>517</v>
      </c>
      <c r="X126" s="23"/>
    </row>
    <row r="127" spans="1:24" ht="128.25" hidden="1" customHeight="1">
      <c r="A127" s="54" t="s">
        <v>421</v>
      </c>
      <c r="B127" s="19" t="s">
        <v>831</v>
      </c>
      <c r="C127" s="19" t="s">
        <v>843</v>
      </c>
      <c r="D127" s="19" t="s">
        <v>844</v>
      </c>
      <c r="E127" s="19">
        <v>15</v>
      </c>
      <c r="F127" s="19" t="s">
        <v>888</v>
      </c>
      <c r="G127" s="19" t="s">
        <v>35</v>
      </c>
      <c r="H127" s="8" t="s">
        <v>36</v>
      </c>
      <c r="I127" s="19" t="s">
        <v>37</v>
      </c>
      <c r="J127" s="10">
        <v>20</v>
      </c>
      <c r="K127" s="10">
        <v>2020</v>
      </c>
      <c r="L127" s="11"/>
      <c r="M127" s="19">
        <v>1</v>
      </c>
      <c r="N127" s="19">
        <v>2089513</v>
      </c>
      <c r="O127" s="19" t="s">
        <v>937</v>
      </c>
      <c r="P127" s="19" t="s">
        <v>40</v>
      </c>
      <c r="Q127" s="20">
        <v>1800</v>
      </c>
      <c r="R127" s="20">
        <v>0</v>
      </c>
      <c r="S127" s="20">
        <f t="shared" si="4"/>
        <v>1800</v>
      </c>
      <c r="T127" s="19" t="s">
        <v>41</v>
      </c>
      <c r="U127" s="19"/>
      <c r="V127" s="15" t="s">
        <v>92</v>
      </c>
      <c r="W127" s="22" t="s">
        <v>517</v>
      </c>
      <c r="X127" s="23"/>
    </row>
    <row r="128" spans="1:24" ht="128.25" hidden="1" customHeight="1">
      <c r="A128" s="54" t="s">
        <v>421</v>
      </c>
      <c r="B128" s="19" t="s">
        <v>831</v>
      </c>
      <c r="C128" s="19" t="s">
        <v>843</v>
      </c>
      <c r="D128" s="54" t="s">
        <v>848</v>
      </c>
      <c r="E128" s="19">
        <v>15</v>
      </c>
      <c r="F128" s="19" t="s">
        <v>888</v>
      </c>
      <c r="G128" s="19" t="s">
        <v>35</v>
      </c>
      <c r="H128" s="8" t="s">
        <v>36</v>
      </c>
      <c r="I128" s="19" t="s">
        <v>850</v>
      </c>
      <c r="J128" s="10">
        <v>20</v>
      </c>
      <c r="K128" s="10">
        <v>2020</v>
      </c>
      <c r="L128" s="11"/>
      <c r="M128" s="19">
        <v>1</v>
      </c>
      <c r="N128" s="19">
        <v>1519445</v>
      </c>
      <c r="O128" s="19" t="s">
        <v>983</v>
      </c>
      <c r="P128" s="19" t="s">
        <v>107</v>
      </c>
      <c r="Q128" s="20">
        <v>1800</v>
      </c>
      <c r="R128" s="20">
        <v>0</v>
      </c>
      <c r="S128" s="20">
        <f t="shared" si="4"/>
        <v>1800</v>
      </c>
      <c r="T128" s="19" t="s">
        <v>41</v>
      </c>
      <c r="U128" s="19"/>
      <c r="V128" s="15" t="s">
        <v>92</v>
      </c>
      <c r="W128" s="22" t="s">
        <v>517</v>
      </c>
      <c r="X128" s="23"/>
    </row>
    <row r="129" spans="1:24" ht="128.25" hidden="1" customHeight="1">
      <c r="A129" s="54" t="s">
        <v>421</v>
      </c>
      <c r="B129" s="19" t="s">
        <v>831</v>
      </c>
      <c r="C129" s="19" t="s">
        <v>843</v>
      </c>
      <c r="D129" s="19" t="s">
        <v>844</v>
      </c>
      <c r="E129" s="19">
        <v>20</v>
      </c>
      <c r="F129" s="19" t="s">
        <v>851</v>
      </c>
      <c r="G129" s="19" t="s">
        <v>145</v>
      </c>
      <c r="H129" s="8" t="s">
        <v>36</v>
      </c>
      <c r="I129" s="19" t="s">
        <v>46</v>
      </c>
      <c r="J129" s="10">
        <v>240</v>
      </c>
      <c r="K129" s="10">
        <v>2020</v>
      </c>
      <c r="L129" s="11" t="s">
        <v>610</v>
      </c>
      <c r="M129" s="19">
        <v>1</v>
      </c>
      <c r="N129" s="19">
        <v>232966</v>
      </c>
      <c r="O129" s="19" t="s">
        <v>852</v>
      </c>
      <c r="P129" s="19" t="s">
        <v>107</v>
      </c>
      <c r="Q129" s="20">
        <v>0</v>
      </c>
      <c r="R129" s="20">
        <v>0</v>
      </c>
      <c r="S129" s="20">
        <f t="shared" si="4"/>
        <v>0</v>
      </c>
      <c r="T129" s="19" t="s">
        <v>145</v>
      </c>
      <c r="U129" s="19"/>
      <c r="V129" s="34" t="s">
        <v>148</v>
      </c>
      <c r="W129" s="22" t="s">
        <v>225</v>
      </c>
      <c r="X129" s="23"/>
    </row>
    <row r="130" spans="1:24" s="42" customFormat="1" ht="128.25" hidden="1" customHeight="1">
      <c r="A130" s="51" t="s">
        <v>421</v>
      </c>
      <c r="B130" s="8" t="s">
        <v>853</v>
      </c>
      <c r="C130" s="8" t="s">
        <v>843</v>
      </c>
      <c r="D130" s="51" t="s">
        <v>848</v>
      </c>
      <c r="E130" s="8">
        <v>15</v>
      </c>
      <c r="F130" s="51" t="s">
        <v>934</v>
      </c>
      <c r="G130" s="8" t="s">
        <v>45</v>
      </c>
      <c r="H130" s="8" t="s">
        <v>36</v>
      </c>
      <c r="I130" s="8" t="s">
        <v>850</v>
      </c>
      <c r="J130" s="9">
        <v>20</v>
      </c>
      <c r="K130" s="10">
        <v>2020</v>
      </c>
      <c r="L130" s="11"/>
      <c r="M130" s="8">
        <v>1</v>
      </c>
      <c r="N130" s="12">
        <v>1491786</v>
      </c>
      <c r="O130" s="12" t="s">
        <v>935</v>
      </c>
      <c r="P130" s="8" t="s">
        <v>107</v>
      </c>
      <c r="Q130" s="14">
        <v>1800</v>
      </c>
      <c r="R130" s="14">
        <v>0</v>
      </c>
      <c r="S130" s="14">
        <f t="shared" si="4"/>
        <v>1800</v>
      </c>
      <c r="T130" s="8" t="s">
        <v>41</v>
      </c>
      <c r="U130" s="33" t="s">
        <v>2226</v>
      </c>
      <c r="V130" s="63" t="s">
        <v>48</v>
      </c>
      <c r="W130" s="40" t="s">
        <v>163</v>
      </c>
      <c r="X130" s="41" t="s">
        <v>50</v>
      </c>
    </row>
    <row r="131" spans="1:24" s="42" customFormat="1" ht="128.25" hidden="1" customHeight="1">
      <c r="A131" s="51" t="s">
        <v>421</v>
      </c>
      <c r="B131" s="8" t="s">
        <v>831</v>
      </c>
      <c r="C131" s="8" t="s">
        <v>843</v>
      </c>
      <c r="D131" s="8" t="s">
        <v>844</v>
      </c>
      <c r="E131" s="8">
        <v>15</v>
      </c>
      <c r="F131" s="8" t="s">
        <v>869</v>
      </c>
      <c r="G131" s="8" t="s">
        <v>45</v>
      </c>
      <c r="H131" s="8" t="s">
        <v>36</v>
      </c>
      <c r="I131" s="8" t="s">
        <v>37</v>
      </c>
      <c r="J131" s="9">
        <v>20</v>
      </c>
      <c r="K131" s="10">
        <v>2020</v>
      </c>
      <c r="L131" s="11"/>
      <c r="M131" s="8">
        <v>1</v>
      </c>
      <c r="N131" s="8">
        <v>1338595</v>
      </c>
      <c r="O131" s="8" t="s">
        <v>870</v>
      </c>
      <c r="P131" s="8" t="s">
        <v>107</v>
      </c>
      <c r="Q131" s="14">
        <v>0</v>
      </c>
      <c r="R131" s="14">
        <v>0</v>
      </c>
      <c r="S131" s="14">
        <f t="shared" si="4"/>
        <v>0</v>
      </c>
      <c r="T131" s="8" t="s">
        <v>41</v>
      </c>
      <c r="U131" s="73" t="s">
        <v>2232</v>
      </c>
      <c r="V131" s="63" t="s">
        <v>48</v>
      </c>
      <c r="W131" s="40" t="s">
        <v>163</v>
      </c>
      <c r="X131" s="41" t="s">
        <v>50</v>
      </c>
    </row>
    <row r="132" spans="1:24" ht="128.25" hidden="1" customHeight="1">
      <c r="A132" s="54" t="s">
        <v>421</v>
      </c>
      <c r="B132" s="54" t="s">
        <v>831</v>
      </c>
      <c r="C132" s="54" t="s">
        <v>831</v>
      </c>
      <c r="D132" s="54" t="s">
        <v>915</v>
      </c>
      <c r="E132" s="54">
        <v>15</v>
      </c>
      <c r="F132" s="37" t="s">
        <v>893</v>
      </c>
      <c r="G132" s="37" t="s">
        <v>145</v>
      </c>
      <c r="H132" s="8" t="s">
        <v>36</v>
      </c>
      <c r="I132" s="19" t="s">
        <v>46</v>
      </c>
      <c r="J132" s="65">
        <v>80</v>
      </c>
      <c r="K132" s="10">
        <v>2020</v>
      </c>
      <c r="L132" s="11" t="s">
        <v>610</v>
      </c>
      <c r="M132" s="37">
        <v>1</v>
      </c>
      <c r="N132" s="37">
        <v>1787337</v>
      </c>
      <c r="O132" s="37" t="s">
        <v>914</v>
      </c>
      <c r="P132" s="19" t="s">
        <v>40</v>
      </c>
      <c r="Q132" s="20">
        <v>0</v>
      </c>
      <c r="R132" s="20">
        <v>0</v>
      </c>
      <c r="S132" s="20">
        <f t="shared" ref="S132:S195" si="6">(R132+Q132)*M132</f>
        <v>0</v>
      </c>
      <c r="T132" s="19" t="s">
        <v>145</v>
      </c>
      <c r="U132" s="19"/>
      <c r="V132" s="21" t="s">
        <v>148</v>
      </c>
      <c r="W132" s="15" t="s">
        <v>149</v>
      </c>
      <c r="X132" s="23"/>
    </row>
    <row r="133" spans="1:24" ht="128.25" hidden="1" customHeight="1">
      <c r="A133" s="54" t="s">
        <v>421</v>
      </c>
      <c r="B133" s="54" t="s">
        <v>831</v>
      </c>
      <c r="C133" s="54" t="s">
        <v>831</v>
      </c>
      <c r="D133" s="54" t="s">
        <v>848</v>
      </c>
      <c r="E133" s="54">
        <v>15</v>
      </c>
      <c r="F133" s="37" t="s">
        <v>893</v>
      </c>
      <c r="G133" s="37" t="s">
        <v>145</v>
      </c>
      <c r="H133" s="8" t="s">
        <v>36</v>
      </c>
      <c r="I133" s="19" t="s">
        <v>46</v>
      </c>
      <c r="J133" s="65">
        <v>390</v>
      </c>
      <c r="K133" s="10">
        <v>2020</v>
      </c>
      <c r="L133" s="11" t="s">
        <v>610</v>
      </c>
      <c r="M133" s="37">
        <v>1</v>
      </c>
      <c r="N133" s="37">
        <v>1517703</v>
      </c>
      <c r="O133" s="37" t="s">
        <v>953</v>
      </c>
      <c r="P133" s="19" t="s">
        <v>107</v>
      </c>
      <c r="Q133" s="20">
        <v>0</v>
      </c>
      <c r="R133" s="20">
        <v>0</v>
      </c>
      <c r="S133" s="20">
        <f t="shared" si="6"/>
        <v>0</v>
      </c>
      <c r="T133" s="19" t="s">
        <v>145</v>
      </c>
      <c r="U133" s="19"/>
      <c r="V133" s="21" t="s">
        <v>148</v>
      </c>
      <c r="W133" s="15" t="s">
        <v>149</v>
      </c>
      <c r="X133" s="23"/>
    </row>
    <row r="134" spans="1:24" ht="128.25" hidden="1" customHeight="1">
      <c r="A134" s="54" t="s">
        <v>421</v>
      </c>
      <c r="B134" s="54" t="s">
        <v>831</v>
      </c>
      <c r="C134" s="54" t="s">
        <v>831</v>
      </c>
      <c r="D134" s="54" t="s">
        <v>848</v>
      </c>
      <c r="E134" s="54">
        <v>15</v>
      </c>
      <c r="F134" s="37" t="s">
        <v>893</v>
      </c>
      <c r="G134" s="37" t="s">
        <v>145</v>
      </c>
      <c r="H134" s="8" t="s">
        <v>36</v>
      </c>
      <c r="I134" s="19" t="s">
        <v>46</v>
      </c>
      <c r="J134" s="65">
        <v>390</v>
      </c>
      <c r="K134" s="10">
        <v>2020</v>
      </c>
      <c r="L134" s="11" t="s">
        <v>610</v>
      </c>
      <c r="M134" s="37">
        <v>1</v>
      </c>
      <c r="N134" s="37">
        <v>1489723</v>
      </c>
      <c r="O134" s="37" t="s">
        <v>961</v>
      </c>
      <c r="P134" s="19" t="s">
        <v>107</v>
      </c>
      <c r="Q134" s="20">
        <v>0</v>
      </c>
      <c r="R134" s="20">
        <v>0</v>
      </c>
      <c r="S134" s="20">
        <f t="shared" si="6"/>
        <v>0</v>
      </c>
      <c r="T134" s="19" t="s">
        <v>145</v>
      </c>
      <c r="U134" s="19"/>
      <c r="V134" s="21" t="s">
        <v>148</v>
      </c>
      <c r="W134" s="15" t="s">
        <v>149</v>
      </c>
      <c r="X134" s="23"/>
    </row>
    <row r="135" spans="1:24" ht="128.25" hidden="1" customHeight="1">
      <c r="A135" s="54" t="s">
        <v>421</v>
      </c>
      <c r="B135" s="54" t="s">
        <v>831</v>
      </c>
      <c r="C135" s="54" t="s">
        <v>831</v>
      </c>
      <c r="D135" s="54" t="s">
        <v>848</v>
      </c>
      <c r="E135" s="54">
        <v>15</v>
      </c>
      <c r="F135" s="37" t="s">
        <v>893</v>
      </c>
      <c r="G135" s="37" t="s">
        <v>145</v>
      </c>
      <c r="H135" s="8" t="s">
        <v>36</v>
      </c>
      <c r="I135" s="19" t="s">
        <v>46</v>
      </c>
      <c r="J135" s="65">
        <v>40</v>
      </c>
      <c r="K135" s="10">
        <v>2020</v>
      </c>
      <c r="L135" s="11" t="s">
        <v>610</v>
      </c>
      <c r="M135" s="37">
        <v>1</v>
      </c>
      <c r="N135" s="37">
        <v>1802226</v>
      </c>
      <c r="O135" s="37" t="s">
        <v>894</v>
      </c>
      <c r="P135" s="19" t="s">
        <v>40</v>
      </c>
      <c r="Q135" s="20">
        <v>0</v>
      </c>
      <c r="R135" s="20">
        <v>0</v>
      </c>
      <c r="S135" s="20">
        <f t="shared" si="6"/>
        <v>0</v>
      </c>
      <c r="T135" s="19" t="s">
        <v>145</v>
      </c>
      <c r="U135" s="19"/>
      <c r="V135" s="21" t="s">
        <v>148</v>
      </c>
      <c r="W135" s="15" t="s">
        <v>149</v>
      </c>
      <c r="X135" s="23"/>
    </row>
    <row r="136" spans="1:24" ht="128.25" hidden="1" customHeight="1">
      <c r="A136" s="54" t="s">
        <v>421</v>
      </c>
      <c r="B136" s="54" t="s">
        <v>831</v>
      </c>
      <c r="C136" s="54" t="s">
        <v>831</v>
      </c>
      <c r="D136" s="54" t="s">
        <v>848</v>
      </c>
      <c r="E136" s="54">
        <v>15</v>
      </c>
      <c r="F136" s="37" t="s">
        <v>893</v>
      </c>
      <c r="G136" s="37" t="s">
        <v>145</v>
      </c>
      <c r="H136" s="8" t="s">
        <v>36</v>
      </c>
      <c r="I136" s="19" t="s">
        <v>46</v>
      </c>
      <c r="J136" s="65">
        <v>240</v>
      </c>
      <c r="K136" s="10">
        <v>2020</v>
      </c>
      <c r="L136" s="11" t="s">
        <v>610</v>
      </c>
      <c r="M136" s="37">
        <v>1</v>
      </c>
      <c r="N136" s="37">
        <v>1820502</v>
      </c>
      <c r="O136" s="37" t="s">
        <v>932</v>
      </c>
      <c r="P136" s="19" t="s">
        <v>40</v>
      </c>
      <c r="Q136" s="20">
        <v>0</v>
      </c>
      <c r="R136" s="20">
        <v>0</v>
      </c>
      <c r="S136" s="20">
        <f t="shared" si="6"/>
        <v>0</v>
      </c>
      <c r="T136" s="19" t="s">
        <v>145</v>
      </c>
      <c r="U136" s="19"/>
      <c r="V136" s="21" t="s">
        <v>148</v>
      </c>
      <c r="W136" s="15" t="s">
        <v>149</v>
      </c>
      <c r="X136" s="23"/>
    </row>
    <row r="137" spans="1:24" ht="128.25" hidden="1" customHeight="1">
      <c r="A137" s="54" t="s">
        <v>421</v>
      </c>
      <c r="B137" s="54" t="s">
        <v>831</v>
      </c>
      <c r="C137" s="54" t="s">
        <v>831</v>
      </c>
      <c r="D137" s="54" t="s">
        <v>848</v>
      </c>
      <c r="E137" s="54">
        <v>15</v>
      </c>
      <c r="F137" s="37" t="s">
        <v>893</v>
      </c>
      <c r="G137" s="37" t="s">
        <v>145</v>
      </c>
      <c r="H137" s="8" t="s">
        <v>36</v>
      </c>
      <c r="I137" s="19" t="s">
        <v>46</v>
      </c>
      <c r="J137" s="65">
        <v>80</v>
      </c>
      <c r="K137" s="10">
        <v>2020</v>
      </c>
      <c r="L137" s="11" t="s">
        <v>610</v>
      </c>
      <c r="M137" s="37">
        <v>1</v>
      </c>
      <c r="N137" s="37">
        <v>1820606</v>
      </c>
      <c r="O137" s="37" t="s">
        <v>962</v>
      </c>
      <c r="P137" s="19" t="s">
        <v>40</v>
      </c>
      <c r="Q137" s="20">
        <v>0</v>
      </c>
      <c r="R137" s="20">
        <v>0</v>
      </c>
      <c r="S137" s="20">
        <f t="shared" si="6"/>
        <v>0</v>
      </c>
      <c r="T137" s="19" t="s">
        <v>145</v>
      </c>
      <c r="U137" s="19"/>
      <c r="V137" s="21" t="s">
        <v>148</v>
      </c>
      <c r="W137" s="15" t="s">
        <v>149</v>
      </c>
      <c r="X137" s="23"/>
    </row>
    <row r="138" spans="1:24" ht="128.25" hidden="1" customHeight="1">
      <c r="A138" s="54" t="s">
        <v>421</v>
      </c>
      <c r="B138" s="19" t="s">
        <v>831</v>
      </c>
      <c r="C138" s="19" t="s">
        <v>843</v>
      </c>
      <c r="D138" s="54" t="s">
        <v>862</v>
      </c>
      <c r="E138" s="19">
        <v>15</v>
      </c>
      <c r="F138" s="37" t="s">
        <v>946</v>
      </c>
      <c r="G138" s="19" t="s">
        <v>35</v>
      </c>
      <c r="H138" s="8" t="s">
        <v>36</v>
      </c>
      <c r="I138" s="19" t="s">
        <v>91</v>
      </c>
      <c r="J138" s="10">
        <v>144</v>
      </c>
      <c r="K138" s="10">
        <v>2020</v>
      </c>
      <c r="L138" s="11"/>
      <c r="M138" s="19">
        <v>1</v>
      </c>
      <c r="N138" s="37">
        <v>1569054</v>
      </c>
      <c r="O138" s="37" t="s">
        <v>947</v>
      </c>
      <c r="P138" s="19" t="s">
        <v>107</v>
      </c>
      <c r="Q138" s="20">
        <v>0</v>
      </c>
      <c r="R138" s="20">
        <v>0</v>
      </c>
      <c r="S138" s="20">
        <f t="shared" si="6"/>
        <v>0</v>
      </c>
      <c r="T138" s="19" t="s">
        <v>41</v>
      </c>
      <c r="U138" s="15" t="s">
        <v>2233</v>
      </c>
      <c r="V138" s="15" t="s">
        <v>92</v>
      </c>
      <c r="W138" s="22" t="s">
        <v>517</v>
      </c>
      <c r="X138" s="23"/>
    </row>
    <row r="139" spans="1:24" ht="128.25" hidden="1" customHeight="1">
      <c r="A139" s="54" t="s">
        <v>421</v>
      </c>
      <c r="B139" s="19" t="s">
        <v>831</v>
      </c>
      <c r="C139" s="19" t="s">
        <v>843</v>
      </c>
      <c r="D139" s="54" t="s">
        <v>862</v>
      </c>
      <c r="E139" s="19">
        <v>15</v>
      </c>
      <c r="F139" s="37" t="s">
        <v>863</v>
      </c>
      <c r="G139" s="19" t="s">
        <v>35</v>
      </c>
      <c r="H139" s="8" t="s">
        <v>36</v>
      </c>
      <c r="I139" s="19" t="s">
        <v>850</v>
      </c>
      <c r="J139" s="10">
        <v>160</v>
      </c>
      <c r="K139" s="10">
        <v>2020</v>
      </c>
      <c r="L139" s="11"/>
      <c r="M139" s="19">
        <v>1</v>
      </c>
      <c r="N139" s="37">
        <v>1338595</v>
      </c>
      <c r="O139" s="37" t="s">
        <v>864</v>
      </c>
      <c r="P139" s="19" t="s">
        <v>107</v>
      </c>
      <c r="Q139" s="20">
        <v>2300</v>
      </c>
      <c r="R139" s="20">
        <v>0</v>
      </c>
      <c r="S139" s="20">
        <f t="shared" si="6"/>
        <v>2300</v>
      </c>
      <c r="T139" s="19" t="s">
        <v>41</v>
      </c>
      <c r="U139" s="15" t="s">
        <v>2234</v>
      </c>
      <c r="V139" s="15" t="s">
        <v>92</v>
      </c>
      <c r="W139" s="22" t="s">
        <v>517</v>
      </c>
      <c r="X139" s="23"/>
    </row>
    <row r="140" spans="1:24" s="42" customFormat="1" ht="128.25" hidden="1" customHeight="1">
      <c r="A140" s="51" t="s">
        <v>421</v>
      </c>
      <c r="B140" s="8" t="s">
        <v>831</v>
      </c>
      <c r="C140" s="8" t="s">
        <v>843</v>
      </c>
      <c r="D140" s="51" t="s">
        <v>848</v>
      </c>
      <c r="E140" s="8">
        <v>15</v>
      </c>
      <c r="F140" s="12" t="s">
        <v>865</v>
      </c>
      <c r="G140" s="8" t="s">
        <v>45</v>
      </c>
      <c r="H140" s="8" t="s">
        <v>36</v>
      </c>
      <c r="I140" s="8" t="s">
        <v>850</v>
      </c>
      <c r="J140" s="9">
        <v>24</v>
      </c>
      <c r="K140" s="10">
        <v>2020</v>
      </c>
      <c r="L140" s="11"/>
      <c r="M140" s="8">
        <v>1</v>
      </c>
      <c r="N140" s="12">
        <v>1338595</v>
      </c>
      <c r="O140" s="12" t="s">
        <v>864</v>
      </c>
      <c r="P140" s="8" t="s">
        <v>107</v>
      </c>
      <c r="Q140" s="14">
        <v>2200</v>
      </c>
      <c r="R140" s="14">
        <v>0</v>
      </c>
      <c r="S140" s="14">
        <f t="shared" si="6"/>
        <v>2200</v>
      </c>
      <c r="T140" s="8" t="s">
        <v>41</v>
      </c>
      <c r="U140" s="33" t="s">
        <v>45</v>
      </c>
      <c r="V140" s="21" t="s">
        <v>48</v>
      </c>
      <c r="W140" s="33" t="s">
        <v>49</v>
      </c>
      <c r="X140" s="41" t="s">
        <v>50</v>
      </c>
    </row>
    <row r="141" spans="1:24" ht="128.25" hidden="1" customHeight="1">
      <c r="A141" s="54" t="s">
        <v>421</v>
      </c>
      <c r="B141" s="19" t="s">
        <v>831</v>
      </c>
      <c r="C141" s="19" t="s">
        <v>843</v>
      </c>
      <c r="D141" s="19" t="s">
        <v>1000</v>
      </c>
      <c r="E141" s="19">
        <v>20</v>
      </c>
      <c r="F141" s="19" t="s">
        <v>1001</v>
      </c>
      <c r="G141" s="19" t="s">
        <v>35</v>
      </c>
      <c r="H141" s="8" t="s">
        <v>36</v>
      </c>
      <c r="I141" s="19" t="s">
        <v>846</v>
      </c>
      <c r="J141" s="10">
        <v>20</v>
      </c>
      <c r="K141" s="10">
        <v>2020</v>
      </c>
      <c r="L141" s="11"/>
      <c r="M141" s="19">
        <v>1</v>
      </c>
      <c r="N141" s="19">
        <v>1489675</v>
      </c>
      <c r="O141" s="19" t="s">
        <v>999</v>
      </c>
      <c r="P141" s="19" t="s">
        <v>107</v>
      </c>
      <c r="Q141" s="20">
        <v>2200</v>
      </c>
      <c r="R141" s="20">
        <v>0</v>
      </c>
      <c r="S141" s="20">
        <f t="shared" si="6"/>
        <v>2200</v>
      </c>
      <c r="T141" s="19" t="s">
        <v>41</v>
      </c>
      <c r="U141" s="19"/>
      <c r="V141" s="21" t="s">
        <v>48</v>
      </c>
      <c r="W141" s="22" t="s">
        <v>1002</v>
      </c>
      <c r="X141" s="23"/>
    </row>
    <row r="142" spans="1:24" s="42" customFormat="1" ht="128.25" hidden="1" customHeight="1">
      <c r="A142" s="51" t="s">
        <v>421</v>
      </c>
      <c r="B142" s="8" t="s">
        <v>853</v>
      </c>
      <c r="C142" s="8" t="s">
        <v>843</v>
      </c>
      <c r="D142" s="51" t="s">
        <v>848</v>
      </c>
      <c r="E142" s="8">
        <v>15</v>
      </c>
      <c r="F142" s="8" t="s">
        <v>854</v>
      </c>
      <c r="G142" s="8" t="s">
        <v>35</v>
      </c>
      <c r="H142" s="8" t="s">
        <v>36</v>
      </c>
      <c r="I142" s="8" t="s">
        <v>850</v>
      </c>
      <c r="J142" s="9">
        <v>20</v>
      </c>
      <c r="K142" s="10">
        <v>2020</v>
      </c>
      <c r="L142" s="11"/>
      <c r="M142" s="8">
        <v>1</v>
      </c>
      <c r="N142" s="12">
        <v>2264100</v>
      </c>
      <c r="O142" s="12" t="s">
        <v>912</v>
      </c>
      <c r="P142" s="8" t="s">
        <v>40</v>
      </c>
      <c r="Q142" s="14">
        <v>0</v>
      </c>
      <c r="R142" s="14">
        <v>0</v>
      </c>
      <c r="S142" s="14">
        <f t="shared" si="6"/>
        <v>0</v>
      </c>
      <c r="T142" s="8" t="s">
        <v>41</v>
      </c>
      <c r="U142" s="33" t="s">
        <v>2225</v>
      </c>
      <c r="V142" s="15" t="s">
        <v>92</v>
      </c>
      <c r="W142" s="33" t="s">
        <v>93</v>
      </c>
      <c r="X142" s="41"/>
    </row>
    <row r="143" spans="1:24" s="42" customFormat="1" ht="128.25" hidden="1" customHeight="1">
      <c r="A143" s="51" t="s">
        <v>421</v>
      </c>
      <c r="B143" s="8" t="s">
        <v>853</v>
      </c>
      <c r="C143" s="8" t="s">
        <v>843</v>
      </c>
      <c r="D143" s="51" t="s">
        <v>848</v>
      </c>
      <c r="E143" s="8">
        <v>15</v>
      </c>
      <c r="F143" s="12" t="s">
        <v>854</v>
      </c>
      <c r="G143" s="8" t="s">
        <v>35</v>
      </c>
      <c r="H143" s="8" t="s">
        <v>36</v>
      </c>
      <c r="I143" s="8" t="s">
        <v>850</v>
      </c>
      <c r="J143" s="9">
        <v>20</v>
      </c>
      <c r="K143" s="10">
        <v>2020</v>
      </c>
      <c r="L143" s="11"/>
      <c r="M143" s="8">
        <v>1</v>
      </c>
      <c r="N143" s="12">
        <v>232966</v>
      </c>
      <c r="O143" s="12" t="s">
        <v>855</v>
      </c>
      <c r="P143" s="8" t="s">
        <v>107</v>
      </c>
      <c r="Q143" s="14">
        <v>0</v>
      </c>
      <c r="R143" s="14">
        <v>0</v>
      </c>
      <c r="S143" s="14">
        <f t="shared" si="6"/>
        <v>0</v>
      </c>
      <c r="T143" s="8" t="s">
        <v>41</v>
      </c>
      <c r="U143" s="33" t="s">
        <v>2225</v>
      </c>
      <c r="V143" s="15" t="s">
        <v>92</v>
      </c>
      <c r="W143" s="33" t="s">
        <v>93</v>
      </c>
      <c r="X143" s="41"/>
    </row>
    <row r="144" spans="1:24" s="42" customFormat="1" ht="128.25" hidden="1" customHeight="1">
      <c r="A144" s="51" t="s">
        <v>421</v>
      </c>
      <c r="B144" s="8" t="s">
        <v>831</v>
      </c>
      <c r="C144" s="8" t="s">
        <v>843</v>
      </c>
      <c r="D144" s="51" t="s">
        <v>848</v>
      </c>
      <c r="E144" s="8">
        <v>15</v>
      </c>
      <c r="F144" s="12" t="s">
        <v>854</v>
      </c>
      <c r="G144" s="8" t="s">
        <v>35</v>
      </c>
      <c r="H144" s="8" t="s">
        <v>36</v>
      </c>
      <c r="I144" s="8" t="s">
        <v>850</v>
      </c>
      <c r="J144" s="9">
        <v>20</v>
      </c>
      <c r="K144" s="10">
        <v>2020</v>
      </c>
      <c r="L144" s="11"/>
      <c r="M144" s="8">
        <v>1</v>
      </c>
      <c r="N144" s="12">
        <v>1820153</v>
      </c>
      <c r="O144" s="12" t="s">
        <v>971</v>
      </c>
      <c r="P144" s="8" t="s">
        <v>40</v>
      </c>
      <c r="Q144" s="14">
        <v>0</v>
      </c>
      <c r="R144" s="14">
        <v>0</v>
      </c>
      <c r="S144" s="14">
        <f t="shared" si="6"/>
        <v>0</v>
      </c>
      <c r="T144" s="8" t="s">
        <v>41</v>
      </c>
      <c r="U144" s="33" t="s">
        <v>2225</v>
      </c>
      <c r="V144" s="15" t="s">
        <v>92</v>
      </c>
      <c r="W144" s="33" t="s">
        <v>93</v>
      </c>
      <c r="X144" s="41"/>
    </row>
    <row r="145" spans="1:24" ht="128.25" hidden="1" customHeight="1">
      <c r="A145" s="54" t="s">
        <v>421</v>
      </c>
      <c r="B145" s="54" t="s">
        <v>831</v>
      </c>
      <c r="C145" s="54" t="s">
        <v>875</v>
      </c>
      <c r="D145" s="54" t="s">
        <v>848</v>
      </c>
      <c r="E145" s="54">
        <v>15</v>
      </c>
      <c r="F145" s="54" t="s">
        <v>929</v>
      </c>
      <c r="G145" s="37" t="s">
        <v>145</v>
      </c>
      <c r="H145" s="8" t="s">
        <v>36</v>
      </c>
      <c r="I145" s="19" t="s">
        <v>46</v>
      </c>
      <c r="J145" s="67">
        <v>280</v>
      </c>
      <c r="K145" s="10" t="s">
        <v>930</v>
      </c>
      <c r="L145" s="10" t="s">
        <v>224</v>
      </c>
      <c r="M145" s="54">
        <v>1</v>
      </c>
      <c r="N145" s="54">
        <v>1489654</v>
      </c>
      <c r="O145" s="54" t="s">
        <v>928</v>
      </c>
      <c r="P145" s="19" t="s">
        <v>107</v>
      </c>
      <c r="Q145" s="20">
        <v>0</v>
      </c>
      <c r="R145" s="20">
        <v>0</v>
      </c>
      <c r="S145" s="20">
        <f t="shared" si="6"/>
        <v>0</v>
      </c>
      <c r="T145" s="54" t="s">
        <v>145</v>
      </c>
      <c r="U145" s="54" t="s">
        <v>995</v>
      </c>
      <c r="V145" s="21" t="s">
        <v>148</v>
      </c>
      <c r="W145" s="22" t="s">
        <v>931</v>
      </c>
      <c r="X145" s="23"/>
    </row>
    <row r="146" spans="1:24" ht="128.25" hidden="1" customHeight="1">
      <c r="A146" s="54" t="s">
        <v>421</v>
      </c>
      <c r="B146" s="54" t="s">
        <v>831</v>
      </c>
      <c r="C146" s="54" t="s">
        <v>875</v>
      </c>
      <c r="D146" s="54" t="s">
        <v>848</v>
      </c>
      <c r="E146" s="54">
        <v>15</v>
      </c>
      <c r="F146" s="54" t="s">
        <v>929</v>
      </c>
      <c r="G146" s="37" t="s">
        <v>145</v>
      </c>
      <c r="H146" s="8" t="s">
        <v>36</v>
      </c>
      <c r="I146" s="19" t="s">
        <v>46</v>
      </c>
      <c r="J146" s="67">
        <v>360</v>
      </c>
      <c r="K146" s="10" t="s">
        <v>985</v>
      </c>
      <c r="L146" s="11" t="s">
        <v>152</v>
      </c>
      <c r="M146" s="54">
        <v>1</v>
      </c>
      <c r="N146" s="54">
        <v>1822746</v>
      </c>
      <c r="O146" s="54" t="s">
        <v>984</v>
      </c>
      <c r="P146" s="19" t="s">
        <v>40</v>
      </c>
      <c r="Q146" s="20">
        <v>0</v>
      </c>
      <c r="R146" s="20">
        <v>0</v>
      </c>
      <c r="S146" s="20">
        <f t="shared" si="6"/>
        <v>0</v>
      </c>
      <c r="T146" s="54" t="s">
        <v>145</v>
      </c>
      <c r="U146" s="54" t="s">
        <v>995</v>
      </c>
      <c r="V146" s="21" t="s">
        <v>148</v>
      </c>
      <c r="W146" s="22" t="s">
        <v>931</v>
      </c>
      <c r="X146" s="23"/>
    </row>
    <row r="147" spans="1:24" s="42" customFormat="1" ht="128.25" hidden="1" customHeight="1">
      <c r="A147" s="51" t="s">
        <v>421</v>
      </c>
      <c r="B147" s="51" t="s">
        <v>831</v>
      </c>
      <c r="C147" s="51" t="s">
        <v>831</v>
      </c>
      <c r="D147" s="51" t="s">
        <v>872</v>
      </c>
      <c r="E147" s="51">
        <v>15</v>
      </c>
      <c r="F147" s="12" t="s">
        <v>873</v>
      </c>
      <c r="G147" s="12" t="s">
        <v>45</v>
      </c>
      <c r="H147" s="8" t="s">
        <v>36</v>
      </c>
      <c r="I147" s="12" t="s">
        <v>37</v>
      </c>
      <c r="J147" s="52">
        <v>24</v>
      </c>
      <c r="K147" s="10">
        <v>2020</v>
      </c>
      <c r="L147" s="11"/>
      <c r="M147" s="51">
        <v>1</v>
      </c>
      <c r="N147" s="12">
        <v>1517703</v>
      </c>
      <c r="O147" s="12" t="s">
        <v>953</v>
      </c>
      <c r="P147" s="8" t="s">
        <v>107</v>
      </c>
      <c r="Q147" s="53">
        <v>2800</v>
      </c>
      <c r="R147" s="14">
        <v>0</v>
      </c>
      <c r="S147" s="53">
        <f t="shared" si="6"/>
        <v>2800</v>
      </c>
      <c r="T147" s="8" t="s">
        <v>41</v>
      </c>
      <c r="U147" s="33" t="s">
        <v>2225</v>
      </c>
      <c r="V147" s="15" t="s">
        <v>92</v>
      </c>
      <c r="W147" s="33" t="s">
        <v>93</v>
      </c>
      <c r="X147" s="41" t="s">
        <v>50</v>
      </c>
    </row>
    <row r="148" spans="1:24" s="42" customFormat="1" ht="128.25" hidden="1" customHeight="1">
      <c r="A148" s="51" t="s">
        <v>421</v>
      </c>
      <c r="B148" s="51" t="s">
        <v>831</v>
      </c>
      <c r="C148" s="51" t="s">
        <v>831</v>
      </c>
      <c r="D148" s="51" t="s">
        <v>872</v>
      </c>
      <c r="E148" s="51">
        <v>15</v>
      </c>
      <c r="F148" s="12" t="s">
        <v>873</v>
      </c>
      <c r="G148" s="12" t="s">
        <v>45</v>
      </c>
      <c r="H148" s="8" t="s">
        <v>36</v>
      </c>
      <c r="I148" s="12" t="s">
        <v>37</v>
      </c>
      <c r="J148" s="52">
        <v>24</v>
      </c>
      <c r="K148" s="10">
        <v>2020</v>
      </c>
      <c r="L148" s="11"/>
      <c r="M148" s="51">
        <v>1</v>
      </c>
      <c r="N148" s="12">
        <v>1494153</v>
      </c>
      <c r="O148" s="12" t="s">
        <v>959</v>
      </c>
      <c r="P148" s="8" t="s">
        <v>107</v>
      </c>
      <c r="Q148" s="53">
        <v>2800</v>
      </c>
      <c r="R148" s="14">
        <v>0</v>
      </c>
      <c r="S148" s="53">
        <f t="shared" si="6"/>
        <v>2800</v>
      </c>
      <c r="T148" s="8" t="s">
        <v>41</v>
      </c>
      <c r="U148" s="33" t="s">
        <v>2225</v>
      </c>
      <c r="V148" s="15" t="s">
        <v>92</v>
      </c>
      <c r="W148" s="33" t="s">
        <v>93</v>
      </c>
      <c r="X148" s="41" t="s">
        <v>50</v>
      </c>
    </row>
    <row r="149" spans="1:24" s="42" customFormat="1" ht="128.25" hidden="1" customHeight="1">
      <c r="A149" s="51" t="s">
        <v>421</v>
      </c>
      <c r="B149" s="51" t="s">
        <v>831</v>
      </c>
      <c r="C149" s="51" t="s">
        <v>831</v>
      </c>
      <c r="D149" s="51" t="s">
        <v>872</v>
      </c>
      <c r="E149" s="51">
        <v>15</v>
      </c>
      <c r="F149" s="12" t="s">
        <v>873</v>
      </c>
      <c r="G149" s="12" t="s">
        <v>45</v>
      </c>
      <c r="H149" s="8" t="s">
        <v>36</v>
      </c>
      <c r="I149" s="12" t="s">
        <v>37</v>
      </c>
      <c r="J149" s="52">
        <v>24</v>
      </c>
      <c r="K149" s="10">
        <v>2020</v>
      </c>
      <c r="L149" s="11"/>
      <c r="M149" s="51">
        <v>1</v>
      </c>
      <c r="N149" s="12">
        <v>1517696</v>
      </c>
      <c r="O149" s="12" t="s">
        <v>883</v>
      </c>
      <c r="P149" s="8" t="s">
        <v>107</v>
      </c>
      <c r="Q149" s="53">
        <v>2800</v>
      </c>
      <c r="R149" s="14">
        <v>0</v>
      </c>
      <c r="S149" s="53">
        <f t="shared" si="6"/>
        <v>2800</v>
      </c>
      <c r="T149" s="8" t="s">
        <v>41</v>
      </c>
      <c r="U149" s="33" t="s">
        <v>2225</v>
      </c>
      <c r="V149" s="15" t="s">
        <v>92</v>
      </c>
      <c r="W149" s="33" t="s">
        <v>93</v>
      </c>
      <c r="X149" s="41" t="s">
        <v>50</v>
      </c>
    </row>
    <row r="150" spans="1:24" s="42" customFormat="1" ht="128.25" hidden="1" customHeight="1">
      <c r="A150" s="51" t="s">
        <v>421</v>
      </c>
      <c r="B150" s="51" t="s">
        <v>831</v>
      </c>
      <c r="C150" s="51" t="s">
        <v>831</v>
      </c>
      <c r="D150" s="51" t="s">
        <v>872</v>
      </c>
      <c r="E150" s="51">
        <v>15</v>
      </c>
      <c r="F150" s="12" t="s">
        <v>873</v>
      </c>
      <c r="G150" s="12" t="s">
        <v>45</v>
      </c>
      <c r="H150" s="8" t="s">
        <v>36</v>
      </c>
      <c r="I150" s="12" t="s">
        <v>37</v>
      </c>
      <c r="J150" s="52">
        <v>24</v>
      </c>
      <c r="K150" s="10">
        <v>2020</v>
      </c>
      <c r="L150" s="11"/>
      <c r="M150" s="12">
        <v>1</v>
      </c>
      <c r="N150" s="12">
        <v>2264106</v>
      </c>
      <c r="O150" s="12" t="s">
        <v>943</v>
      </c>
      <c r="P150" s="8" t="s">
        <v>40</v>
      </c>
      <c r="Q150" s="53">
        <v>2800</v>
      </c>
      <c r="R150" s="14">
        <v>0</v>
      </c>
      <c r="S150" s="53">
        <f t="shared" si="6"/>
        <v>2800</v>
      </c>
      <c r="T150" s="8" t="s">
        <v>41</v>
      </c>
      <c r="U150" s="33" t="s">
        <v>2225</v>
      </c>
      <c r="V150" s="15" t="s">
        <v>92</v>
      </c>
      <c r="W150" s="33" t="s">
        <v>93</v>
      </c>
      <c r="X150" s="41" t="s">
        <v>50</v>
      </c>
    </row>
    <row r="151" spans="1:24" s="42" customFormat="1" ht="128.25" hidden="1" customHeight="1">
      <c r="A151" s="51" t="s">
        <v>421</v>
      </c>
      <c r="B151" s="51" t="s">
        <v>831</v>
      </c>
      <c r="C151" s="51" t="s">
        <v>831</v>
      </c>
      <c r="D151" s="51" t="s">
        <v>872</v>
      </c>
      <c r="E151" s="51">
        <v>15</v>
      </c>
      <c r="F151" s="12" t="s">
        <v>873</v>
      </c>
      <c r="G151" s="12" t="s">
        <v>45</v>
      </c>
      <c r="H151" s="8" t="s">
        <v>36</v>
      </c>
      <c r="I151" s="12" t="s">
        <v>37</v>
      </c>
      <c r="J151" s="52">
        <v>24</v>
      </c>
      <c r="K151" s="10">
        <v>2020</v>
      </c>
      <c r="L151" s="11"/>
      <c r="M151" s="12">
        <v>1</v>
      </c>
      <c r="N151" s="12">
        <v>1921295</v>
      </c>
      <c r="O151" s="12" t="s">
        <v>945</v>
      </c>
      <c r="P151" s="8" t="s">
        <v>40</v>
      </c>
      <c r="Q151" s="53">
        <v>2800</v>
      </c>
      <c r="R151" s="14">
        <v>0</v>
      </c>
      <c r="S151" s="53">
        <f t="shared" si="6"/>
        <v>2800</v>
      </c>
      <c r="T151" s="8" t="s">
        <v>41</v>
      </c>
      <c r="U151" s="33" t="s">
        <v>2225</v>
      </c>
      <c r="V151" s="15" t="s">
        <v>92</v>
      </c>
      <c r="W151" s="33" t="s">
        <v>93</v>
      </c>
      <c r="X151" s="41" t="s">
        <v>50</v>
      </c>
    </row>
    <row r="152" spans="1:24" s="42" customFormat="1" ht="128.25" hidden="1" customHeight="1">
      <c r="A152" s="51" t="s">
        <v>421</v>
      </c>
      <c r="B152" s="51" t="s">
        <v>831</v>
      </c>
      <c r="C152" s="51" t="s">
        <v>831</v>
      </c>
      <c r="D152" s="51" t="s">
        <v>872</v>
      </c>
      <c r="E152" s="51">
        <v>15</v>
      </c>
      <c r="F152" s="12" t="s">
        <v>873</v>
      </c>
      <c r="G152" s="12" t="s">
        <v>45</v>
      </c>
      <c r="H152" s="8" t="s">
        <v>36</v>
      </c>
      <c r="I152" s="12" t="s">
        <v>37</v>
      </c>
      <c r="J152" s="52">
        <v>24</v>
      </c>
      <c r="K152" s="10">
        <v>2020</v>
      </c>
      <c r="L152" s="11"/>
      <c r="M152" s="12">
        <v>1</v>
      </c>
      <c r="N152" s="12">
        <v>3003010</v>
      </c>
      <c r="O152" s="12" t="s">
        <v>989</v>
      </c>
      <c r="P152" s="8" t="s">
        <v>40</v>
      </c>
      <c r="Q152" s="53">
        <v>2800</v>
      </c>
      <c r="R152" s="14">
        <v>0</v>
      </c>
      <c r="S152" s="53">
        <f t="shared" si="6"/>
        <v>2800</v>
      </c>
      <c r="T152" s="8" t="s">
        <v>41</v>
      </c>
      <c r="U152" s="33" t="s">
        <v>2225</v>
      </c>
      <c r="V152" s="15" t="s">
        <v>92</v>
      </c>
      <c r="W152" s="33" t="s">
        <v>93</v>
      </c>
      <c r="X152" s="41" t="s">
        <v>50</v>
      </c>
    </row>
    <row r="153" spans="1:24" s="42" customFormat="1" ht="128.25" hidden="1" customHeight="1">
      <c r="A153" s="51" t="s">
        <v>421</v>
      </c>
      <c r="B153" s="51" t="s">
        <v>831</v>
      </c>
      <c r="C153" s="51" t="s">
        <v>831</v>
      </c>
      <c r="D153" s="51" t="s">
        <v>872</v>
      </c>
      <c r="E153" s="51">
        <v>15</v>
      </c>
      <c r="F153" s="12" t="s">
        <v>873</v>
      </c>
      <c r="G153" s="12" t="s">
        <v>45</v>
      </c>
      <c r="H153" s="8" t="s">
        <v>36</v>
      </c>
      <c r="I153" s="12" t="s">
        <v>37</v>
      </c>
      <c r="J153" s="52">
        <v>24</v>
      </c>
      <c r="K153" s="10">
        <v>2020</v>
      </c>
      <c r="L153" s="11"/>
      <c r="M153" s="12">
        <v>1</v>
      </c>
      <c r="N153" s="12">
        <v>1519430</v>
      </c>
      <c r="O153" s="12" t="s">
        <v>882</v>
      </c>
      <c r="P153" s="8" t="s">
        <v>107</v>
      </c>
      <c r="Q153" s="53">
        <v>2800</v>
      </c>
      <c r="R153" s="14">
        <v>0</v>
      </c>
      <c r="S153" s="53">
        <f t="shared" si="6"/>
        <v>2800</v>
      </c>
      <c r="T153" s="8" t="s">
        <v>41</v>
      </c>
      <c r="U153" s="33" t="s">
        <v>2225</v>
      </c>
      <c r="V153" s="15" t="s">
        <v>92</v>
      </c>
      <c r="W153" s="33" t="s">
        <v>93</v>
      </c>
      <c r="X153" s="41" t="s">
        <v>50</v>
      </c>
    </row>
    <row r="154" spans="1:24" s="42" customFormat="1" ht="128.25" hidden="1" customHeight="1">
      <c r="A154" s="51" t="s">
        <v>421</v>
      </c>
      <c r="B154" s="51" t="s">
        <v>831</v>
      </c>
      <c r="C154" s="51" t="s">
        <v>831</v>
      </c>
      <c r="D154" s="51" t="s">
        <v>872</v>
      </c>
      <c r="E154" s="51">
        <v>15</v>
      </c>
      <c r="F154" s="12" t="s">
        <v>873</v>
      </c>
      <c r="G154" s="12" t="s">
        <v>45</v>
      </c>
      <c r="H154" s="8" t="s">
        <v>36</v>
      </c>
      <c r="I154" s="12" t="s">
        <v>37</v>
      </c>
      <c r="J154" s="52">
        <v>24</v>
      </c>
      <c r="K154" s="10">
        <v>2020</v>
      </c>
      <c r="L154" s="11"/>
      <c r="M154" s="12">
        <v>1</v>
      </c>
      <c r="N154" s="12">
        <v>1062999</v>
      </c>
      <c r="O154" s="12" t="s">
        <v>874</v>
      </c>
      <c r="P154" s="8" t="s">
        <v>40</v>
      </c>
      <c r="Q154" s="53">
        <v>2800</v>
      </c>
      <c r="R154" s="14">
        <v>0</v>
      </c>
      <c r="S154" s="53">
        <f t="shared" si="6"/>
        <v>2800</v>
      </c>
      <c r="T154" s="8" t="s">
        <v>41</v>
      </c>
      <c r="U154" s="33" t="s">
        <v>2225</v>
      </c>
      <c r="V154" s="15" t="s">
        <v>92</v>
      </c>
      <c r="W154" s="33" t="s">
        <v>93</v>
      </c>
      <c r="X154" s="41" t="s">
        <v>50</v>
      </c>
    </row>
    <row r="155" spans="1:24" s="42" customFormat="1" ht="128.25" hidden="1" customHeight="1">
      <c r="A155" s="51" t="s">
        <v>421</v>
      </c>
      <c r="B155" s="51" t="s">
        <v>831</v>
      </c>
      <c r="C155" s="51" t="s">
        <v>831</v>
      </c>
      <c r="D155" s="51" t="s">
        <v>872</v>
      </c>
      <c r="E155" s="51">
        <v>15</v>
      </c>
      <c r="F155" s="12" t="s">
        <v>873</v>
      </c>
      <c r="G155" s="12" t="s">
        <v>45</v>
      </c>
      <c r="H155" s="8" t="s">
        <v>36</v>
      </c>
      <c r="I155" s="12" t="s">
        <v>37</v>
      </c>
      <c r="J155" s="52">
        <v>24</v>
      </c>
      <c r="K155" s="10">
        <v>2020</v>
      </c>
      <c r="L155" s="11"/>
      <c r="M155" s="12">
        <v>1</v>
      </c>
      <c r="N155" s="12">
        <v>1491635</v>
      </c>
      <c r="O155" s="12" t="s">
        <v>905</v>
      </c>
      <c r="P155" s="8" t="s">
        <v>107</v>
      </c>
      <c r="Q155" s="53">
        <v>2800</v>
      </c>
      <c r="R155" s="14">
        <v>0</v>
      </c>
      <c r="S155" s="53">
        <f t="shared" si="6"/>
        <v>2800</v>
      </c>
      <c r="T155" s="8" t="s">
        <v>41</v>
      </c>
      <c r="U155" s="33" t="s">
        <v>2225</v>
      </c>
      <c r="V155" s="15" t="s">
        <v>92</v>
      </c>
      <c r="W155" s="33" t="s">
        <v>93</v>
      </c>
      <c r="X155" s="41" t="s">
        <v>50</v>
      </c>
    </row>
    <row r="156" spans="1:24" s="42" customFormat="1" ht="128.25" hidden="1" customHeight="1">
      <c r="A156" s="51" t="s">
        <v>421</v>
      </c>
      <c r="B156" s="51" t="s">
        <v>831</v>
      </c>
      <c r="C156" s="51" t="s">
        <v>831</v>
      </c>
      <c r="D156" s="51" t="s">
        <v>872</v>
      </c>
      <c r="E156" s="51">
        <v>15</v>
      </c>
      <c r="F156" s="12" t="s">
        <v>873</v>
      </c>
      <c r="G156" s="12" t="s">
        <v>45</v>
      </c>
      <c r="H156" s="8" t="s">
        <v>36</v>
      </c>
      <c r="I156" s="12" t="s">
        <v>37</v>
      </c>
      <c r="J156" s="52">
        <v>24</v>
      </c>
      <c r="K156" s="10">
        <v>2020</v>
      </c>
      <c r="L156" s="11"/>
      <c r="M156" s="12">
        <v>1</v>
      </c>
      <c r="N156" s="12">
        <v>2089453</v>
      </c>
      <c r="O156" s="12" t="s">
        <v>900</v>
      </c>
      <c r="P156" s="8" t="s">
        <v>40</v>
      </c>
      <c r="Q156" s="53">
        <v>2800</v>
      </c>
      <c r="R156" s="14">
        <v>0</v>
      </c>
      <c r="S156" s="53">
        <f t="shared" si="6"/>
        <v>2800</v>
      </c>
      <c r="T156" s="8" t="s">
        <v>41</v>
      </c>
      <c r="U156" s="33" t="s">
        <v>2225</v>
      </c>
      <c r="V156" s="15" t="s">
        <v>92</v>
      </c>
      <c r="W156" s="33" t="s">
        <v>93</v>
      </c>
      <c r="X156" s="41" t="s">
        <v>50</v>
      </c>
    </row>
    <row r="157" spans="1:24" s="42" customFormat="1" ht="128.25" hidden="1" customHeight="1">
      <c r="A157" s="51" t="s">
        <v>421</v>
      </c>
      <c r="B157" s="51" t="s">
        <v>831</v>
      </c>
      <c r="C157" s="51" t="s">
        <v>857</v>
      </c>
      <c r="D157" s="51" t="s">
        <v>872</v>
      </c>
      <c r="E157" s="51">
        <v>15</v>
      </c>
      <c r="F157" s="12" t="s">
        <v>873</v>
      </c>
      <c r="G157" s="12" t="s">
        <v>45</v>
      </c>
      <c r="H157" s="8" t="s">
        <v>36</v>
      </c>
      <c r="I157" s="12" t="s">
        <v>37</v>
      </c>
      <c r="J157" s="52">
        <v>24</v>
      </c>
      <c r="K157" s="10">
        <v>2020</v>
      </c>
      <c r="L157" s="11"/>
      <c r="M157" s="12">
        <v>1</v>
      </c>
      <c r="N157" s="12">
        <v>1491856</v>
      </c>
      <c r="O157" s="12" t="s">
        <v>917</v>
      </c>
      <c r="P157" s="8" t="s">
        <v>107</v>
      </c>
      <c r="Q157" s="53">
        <v>2800</v>
      </c>
      <c r="R157" s="14">
        <v>0</v>
      </c>
      <c r="S157" s="53">
        <f t="shared" si="6"/>
        <v>2800</v>
      </c>
      <c r="T157" s="8" t="s">
        <v>41</v>
      </c>
      <c r="U157" s="33" t="s">
        <v>2225</v>
      </c>
      <c r="V157" s="15" t="s">
        <v>92</v>
      </c>
      <c r="W157" s="33" t="s">
        <v>93</v>
      </c>
      <c r="X157" s="41" t="s">
        <v>50</v>
      </c>
    </row>
    <row r="158" spans="1:24" s="42" customFormat="1" ht="128.25" hidden="1" customHeight="1">
      <c r="A158" s="51" t="s">
        <v>421</v>
      </c>
      <c r="B158" s="51" t="s">
        <v>831</v>
      </c>
      <c r="C158" s="51" t="s">
        <v>857</v>
      </c>
      <c r="D158" s="51" t="s">
        <v>872</v>
      </c>
      <c r="E158" s="51">
        <v>15</v>
      </c>
      <c r="F158" s="12" t="s">
        <v>873</v>
      </c>
      <c r="G158" s="12" t="s">
        <v>45</v>
      </c>
      <c r="H158" s="8" t="s">
        <v>36</v>
      </c>
      <c r="I158" s="12" t="s">
        <v>37</v>
      </c>
      <c r="J158" s="52">
        <v>24</v>
      </c>
      <c r="K158" s="10">
        <v>2020</v>
      </c>
      <c r="L158" s="11"/>
      <c r="M158" s="12">
        <v>1</v>
      </c>
      <c r="N158" s="12">
        <v>1914473</v>
      </c>
      <c r="O158" s="12" t="s">
        <v>891</v>
      </c>
      <c r="P158" s="8" t="s">
        <v>40</v>
      </c>
      <c r="Q158" s="53">
        <v>2800</v>
      </c>
      <c r="R158" s="14">
        <v>0</v>
      </c>
      <c r="S158" s="53">
        <f t="shared" si="6"/>
        <v>2800</v>
      </c>
      <c r="T158" s="8" t="s">
        <v>41</v>
      </c>
      <c r="U158" s="33" t="s">
        <v>2225</v>
      </c>
      <c r="V158" s="15" t="s">
        <v>92</v>
      </c>
      <c r="W158" s="33" t="s">
        <v>93</v>
      </c>
      <c r="X158" s="41" t="s">
        <v>50</v>
      </c>
    </row>
    <row r="159" spans="1:24" s="42" customFormat="1" ht="128.25" hidden="1" customHeight="1">
      <c r="A159" s="51" t="s">
        <v>421</v>
      </c>
      <c r="B159" s="51" t="s">
        <v>831</v>
      </c>
      <c r="C159" s="51" t="s">
        <v>831</v>
      </c>
      <c r="D159" s="51" t="s">
        <v>872</v>
      </c>
      <c r="E159" s="51">
        <v>15</v>
      </c>
      <c r="F159" s="12" t="s">
        <v>873</v>
      </c>
      <c r="G159" s="12" t="s">
        <v>45</v>
      </c>
      <c r="H159" s="8" t="s">
        <v>36</v>
      </c>
      <c r="I159" s="12" t="s">
        <v>37</v>
      </c>
      <c r="J159" s="52">
        <v>24</v>
      </c>
      <c r="K159" s="10">
        <v>2020</v>
      </c>
      <c r="L159" s="11"/>
      <c r="M159" s="12">
        <v>1</v>
      </c>
      <c r="N159" s="12">
        <v>1489667</v>
      </c>
      <c r="O159" s="12" t="s">
        <v>978</v>
      </c>
      <c r="P159" s="8" t="s">
        <v>107</v>
      </c>
      <c r="Q159" s="53">
        <v>2800</v>
      </c>
      <c r="R159" s="14">
        <v>0</v>
      </c>
      <c r="S159" s="53">
        <f t="shared" si="6"/>
        <v>2800</v>
      </c>
      <c r="T159" s="8" t="s">
        <v>41</v>
      </c>
      <c r="U159" s="33" t="s">
        <v>2225</v>
      </c>
      <c r="V159" s="15" t="s">
        <v>92</v>
      </c>
      <c r="W159" s="33" t="s">
        <v>93</v>
      </c>
      <c r="X159" s="41" t="s">
        <v>50</v>
      </c>
    </row>
    <row r="160" spans="1:24" s="42" customFormat="1" ht="128.25" hidden="1" customHeight="1">
      <c r="A160" s="51" t="s">
        <v>421</v>
      </c>
      <c r="B160" s="51" t="s">
        <v>831</v>
      </c>
      <c r="C160" s="51" t="s">
        <v>875</v>
      </c>
      <c r="D160" s="51" t="s">
        <v>897</v>
      </c>
      <c r="E160" s="51">
        <v>20</v>
      </c>
      <c r="F160" s="51" t="s">
        <v>528</v>
      </c>
      <c r="G160" s="12" t="s">
        <v>45</v>
      </c>
      <c r="H160" s="8" t="s">
        <v>36</v>
      </c>
      <c r="I160" s="12" t="s">
        <v>37</v>
      </c>
      <c r="J160" s="52">
        <v>40</v>
      </c>
      <c r="K160" s="10">
        <v>2020</v>
      </c>
      <c r="L160" s="11"/>
      <c r="M160" s="51">
        <v>1</v>
      </c>
      <c r="N160" s="51">
        <v>1093234</v>
      </c>
      <c r="O160" s="51" t="s">
        <v>990</v>
      </c>
      <c r="P160" s="8" t="s">
        <v>107</v>
      </c>
      <c r="Q160" s="53">
        <v>1500</v>
      </c>
      <c r="R160" s="14">
        <v>0</v>
      </c>
      <c r="S160" s="53">
        <f t="shared" si="6"/>
        <v>1500</v>
      </c>
      <c r="T160" s="8" t="s">
        <v>41</v>
      </c>
      <c r="U160" s="33" t="s">
        <v>45</v>
      </c>
      <c r="V160" s="63" t="s">
        <v>48</v>
      </c>
      <c r="W160" s="40" t="s">
        <v>163</v>
      </c>
      <c r="X160" s="41" t="s">
        <v>50</v>
      </c>
    </row>
    <row r="161" spans="1:24" s="42" customFormat="1" ht="128.25" hidden="1" customHeight="1">
      <c r="A161" s="51" t="s">
        <v>421</v>
      </c>
      <c r="B161" s="51" t="s">
        <v>831</v>
      </c>
      <c r="C161" s="51" t="s">
        <v>875</v>
      </c>
      <c r="D161" s="51" t="s">
        <v>897</v>
      </c>
      <c r="E161" s="51">
        <v>20</v>
      </c>
      <c r="F161" s="51" t="s">
        <v>528</v>
      </c>
      <c r="G161" s="12" t="s">
        <v>45</v>
      </c>
      <c r="H161" s="8" t="s">
        <v>36</v>
      </c>
      <c r="I161" s="12" t="s">
        <v>37</v>
      </c>
      <c r="J161" s="52">
        <v>40</v>
      </c>
      <c r="K161" s="10">
        <v>2020</v>
      </c>
      <c r="L161" s="11"/>
      <c r="M161" s="51">
        <v>1</v>
      </c>
      <c r="N161" s="51">
        <v>1582129</v>
      </c>
      <c r="O161" s="51" t="s">
        <v>896</v>
      </c>
      <c r="P161" s="8" t="s">
        <v>40</v>
      </c>
      <c r="Q161" s="53">
        <v>1500</v>
      </c>
      <c r="R161" s="14">
        <v>0</v>
      </c>
      <c r="S161" s="53">
        <f t="shared" si="6"/>
        <v>1500</v>
      </c>
      <c r="T161" s="8" t="s">
        <v>41</v>
      </c>
      <c r="U161" s="33" t="s">
        <v>45</v>
      </c>
      <c r="V161" s="63" t="s">
        <v>48</v>
      </c>
      <c r="W161" s="40" t="s">
        <v>163</v>
      </c>
      <c r="X161" s="41" t="s">
        <v>50</v>
      </c>
    </row>
    <row r="162" spans="1:24" s="42" customFormat="1" ht="128.25" hidden="1" customHeight="1">
      <c r="A162" s="51" t="s">
        <v>421</v>
      </c>
      <c r="B162" s="51" t="s">
        <v>831</v>
      </c>
      <c r="C162" s="51" t="s">
        <v>875</v>
      </c>
      <c r="D162" s="51" t="s">
        <v>897</v>
      </c>
      <c r="E162" s="51">
        <v>20</v>
      </c>
      <c r="F162" s="51" t="s">
        <v>528</v>
      </c>
      <c r="G162" s="12" t="s">
        <v>45</v>
      </c>
      <c r="H162" s="8" t="s">
        <v>36</v>
      </c>
      <c r="I162" s="12" t="s">
        <v>37</v>
      </c>
      <c r="J162" s="52">
        <v>40</v>
      </c>
      <c r="K162" s="10">
        <v>2020</v>
      </c>
      <c r="L162" s="11"/>
      <c r="M162" s="51">
        <v>1</v>
      </c>
      <c r="N162" s="51">
        <v>3006329</v>
      </c>
      <c r="O162" s="51" t="s">
        <v>952</v>
      </c>
      <c r="P162" s="8" t="s">
        <v>40</v>
      </c>
      <c r="Q162" s="53">
        <v>1500</v>
      </c>
      <c r="R162" s="14">
        <v>0</v>
      </c>
      <c r="S162" s="53">
        <f t="shared" si="6"/>
        <v>1500</v>
      </c>
      <c r="T162" s="8" t="s">
        <v>41</v>
      </c>
      <c r="U162" s="33" t="s">
        <v>45</v>
      </c>
      <c r="V162" s="63" t="s">
        <v>48</v>
      </c>
      <c r="W162" s="40" t="s">
        <v>163</v>
      </c>
      <c r="X162" s="41" t="s">
        <v>50</v>
      </c>
    </row>
    <row r="163" spans="1:24" s="42" customFormat="1" ht="128.25" hidden="1" customHeight="1">
      <c r="A163" s="51" t="s">
        <v>421</v>
      </c>
      <c r="B163" s="51" t="s">
        <v>831</v>
      </c>
      <c r="C163" s="51" t="s">
        <v>875</v>
      </c>
      <c r="D163" s="51" t="s">
        <v>897</v>
      </c>
      <c r="E163" s="51">
        <v>20</v>
      </c>
      <c r="F163" s="51" t="s">
        <v>528</v>
      </c>
      <c r="G163" s="12" t="s">
        <v>45</v>
      </c>
      <c r="H163" s="8" t="s">
        <v>36</v>
      </c>
      <c r="I163" s="12" t="s">
        <v>37</v>
      </c>
      <c r="J163" s="52">
        <v>40</v>
      </c>
      <c r="K163" s="10">
        <v>2020</v>
      </c>
      <c r="L163" s="11"/>
      <c r="M163" s="51">
        <v>1</v>
      </c>
      <c r="N163" s="51">
        <v>1821266</v>
      </c>
      <c r="O163" s="51" t="s">
        <v>939</v>
      </c>
      <c r="P163" s="8" t="s">
        <v>40</v>
      </c>
      <c r="Q163" s="53">
        <v>1500</v>
      </c>
      <c r="R163" s="14">
        <v>0</v>
      </c>
      <c r="S163" s="53">
        <f t="shared" si="6"/>
        <v>1500</v>
      </c>
      <c r="T163" s="8" t="s">
        <v>41</v>
      </c>
      <c r="U163" s="33" t="s">
        <v>45</v>
      </c>
      <c r="V163" s="63" t="s">
        <v>48</v>
      </c>
      <c r="W163" s="40" t="s">
        <v>163</v>
      </c>
      <c r="X163" s="41" t="s">
        <v>50</v>
      </c>
    </row>
    <row r="164" spans="1:24" s="42" customFormat="1" ht="128.25" hidden="1" customHeight="1">
      <c r="A164" s="51" t="s">
        <v>421</v>
      </c>
      <c r="B164" s="51" t="s">
        <v>831</v>
      </c>
      <c r="C164" s="51" t="s">
        <v>875</v>
      </c>
      <c r="D164" s="51" t="s">
        <v>897</v>
      </c>
      <c r="E164" s="51">
        <v>20</v>
      </c>
      <c r="F164" s="51" t="s">
        <v>528</v>
      </c>
      <c r="G164" s="12" t="s">
        <v>45</v>
      </c>
      <c r="H164" s="8" t="s">
        <v>36</v>
      </c>
      <c r="I164" s="12" t="s">
        <v>37</v>
      </c>
      <c r="J164" s="52">
        <v>40</v>
      </c>
      <c r="K164" s="10">
        <v>2020</v>
      </c>
      <c r="L164" s="11"/>
      <c r="M164" s="51">
        <v>1</v>
      </c>
      <c r="N164" s="51">
        <v>1568000</v>
      </c>
      <c r="O164" s="51" t="s">
        <v>993</v>
      </c>
      <c r="P164" s="8" t="s">
        <v>107</v>
      </c>
      <c r="Q164" s="53">
        <v>1500</v>
      </c>
      <c r="R164" s="14">
        <v>0</v>
      </c>
      <c r="S164" s="53">
        <f t="shared" si="6"/>
        <v>1500</v>
      </c>
      <c r="T164" s="8" t="s">
        <v>41</v>
      </c>
      <c r="U164" s="33" t="s">
        <v>45</v>
      </c>
      <c r="V164" s="63" t="s">
        <v>48</v>
      </c>
      <c r="W164" s="40" t="s">
        <v>163</v>
      </c>
      <c r="X164" s="41" t="s">
        <v>50</v>
      </c>
    </row>
    <row r="165" spans="1:24" ht="128.25" hidden="1" customHeight="1">
      <c r="A165" s="54" t="s">
        <v>421</v>
      </c>
      <c r="B165" s="19" t="s">
        <v>831</v>
      </c>
      <c r="C165" s="19" t="s">
        <v>843</v>
      </c>
      <c r="D165" s="19" t="s">
        <v>844</v>
      </c>
      <c r="E165" s="19">
        <v>20</v>
      </c>
      <c r="F165" s="19" t="s">
        <v>886</v>
      </c>
      <c r="G165" s="19" t="s">
        <v>145</v>
      </c>
      <c r="H165" s="8" t="s">
        <v>36</v>
      </c>
      <c r="I165" s="19" t="s">
        <v>46</v>
      </c>
      <c r="J165" s="10">
        <v>120</v>
      </c>
      <c r="K165" s="10">
        <v>2020</v>
      </c>
      <c r="L165" s="11" t="s">
        <v>610</v>
      </c>
      <c r="M165" s="19">
        <v>1</v>
      </c>
      <c r="N165" s="37">
        <v>1685781</v>
      </c>
      <c r="O165" s="37" t="s">
        <v>887</v>
      </c>
      <c r="P165" s="19" t="s">
        <v>40</v>
      </c>
      <c r="Q165" s="20">
        <v>0</v>
      </c>
      <c r="R165" s="20">
        <v>0</v>
      </c>
      <c r="S165" s="20">
        <f t="shared" si="6"/>
        <v>0</v>
      </c>
      <c r="T165" s="19" t="s">
        <v>145</v>
      </c>
      <c r="U165" s="19"/>
      <c r="V165" s="15" t="s">
        <v>92</v>
      </c>
      <c r="W165" s="22" t="s">
        <v>517</v>
      </c>
      <c r="X165" s="23"/>
    </row>
    <row r="166" spans="1:24" ht="128.25" hidden="1" customHeight="1">
      <c r="A166" s="54" t="s">
        <v>421</v>
      </c>
      <c r="B166" s="19" t="s">
        <v>831</v>
      </c>
      <c r="C166" s="19" t="s">
        <v>843</v>
      </c>
      <c r="D166" s="19" t="s">
        <v>844</v>
      </c>
      <c r="E166" s="19">
        <v>20</v>
      </c>
      <c r="F166" s="19" t="s">
        <v>974</v>
      </c>
      <c r="G166" s="19" t="s">
        <v>145</v>
      </c>
      <c r="H166" s="8" t="s">
        <v>36</v>
      </c>
      <c r="I166" s="19" t="s">
        <v>46</v>
      </c>
      <c r="J166" s="10">
        <v>120</v>
      </c>
      <c r="K166" s="10">
        <v>2020</v>
      </c>
      <c r="L166" s="11" t="s">
        <v>610</v>
      </c>
      <c r="M166" s="19">
        <v>1</v>
      </c>
      <c r="N166" s="37">
        <v>1054009</v>
      </c>
      <c r="O166" s="37" t="s">
        <v>973</v>
      </c>
      <c r="P166" s="19" t="s">
        <v>40</v>
      </c>
      <c r="Q166" s="20">
        <v>0</v>
      </c>
      <c r="R166" s="20">
        <v>0</v>
      </c>
      <c r="S166" s="20">
        <f t="shared" si="6"/>
        <v>0</v>
      </c>
      <c r="T166" s="19" t="s">
        <v>145</v>
      </c>
      <c r="U166" s="19"/>
      <c r="V166" s="15" t="s">
        <v>92</v>
      </c>
      <c r="W166" s="22" t="s">
        <v>517</v>
      </c>
      <c r="X166" s="23"/>
    </row>
    <row r="167" spans="1:24" ht="128.25" hidden="1" customHeight="1">
      <c r="A167" s="54" t="s">
        <v>421</v>
      </c>
      <c r="B167" s="19" t="s">
        <v>831</v>
      </c>
      <c r="C167" s="19" t="s">
        <v>843</v>
      </c>
      <c r="D167" s="54" t="s">
        <v>848</v>
      </c>
      <c r="E167" s="19">
        <v>15</v>
      </c>
      <c r="F167" s="37" t="s">
        <v>34</v>
      </c>
      <c r="G167" s="19" t="s">
        <v>35</v>
      </c>
      <c r="H167" s="8" t="s">
        <v>36</v>
      </c>
      <c r="I167" s="19" t="s">
        <v>850</v>
      </c>
      <c r="J167" s="10">
        <v>21</v>
      </c>
      <c r="K167" s="10">
        <v>2020</v>
      </c>
      <c r="L167" s="11"/>
      <c r="M167" s="19">
        <v>1</v>
      </c>
      <c r="N167" s="37">
        <v>1338595</v>
      </c>
      <c r="O167" s="37" t="s">
        <v>864</v>
      </c>
      <c r="P167" s="19" t="s">
        <v>107</v>
      </c>
      <c r="Q167" s="20">
        <v>0</v>
      </c>
      <c r="R167" s="20">
        <v>0</v>
      </c>
      <c r="S167" s="20">
        <f t="shared" si="6"/>
        <v>0</v>
      </c>
      <c r="T167" s="19" t="s">
        <v>41</v>
      </c>
      <c r="U167" s="19" t="s">
        <v>2231</v>
      </c>
      <c r="V167" s="63" t="s">
        <v>866</v>
      </c>
      <c r="W167" s="40" t="s">
        <v>867</v>
      </c>
      <c r="X167" s="23"/>
    </row>
    <row r="168" spans="1:24" s="42" customFormat="1" ht="128.25" hidden="1" customHeight="1">
      <c r="A168" s="51" t="s">
        <v>421</v>
      </c>
      <c r="B168" s="51" t="s">
        <v>831</v>
      </c>
      <c r="C168" s="51" t="s">
        <v>831</v>
      </c>
      <c r="D168" s="51" t="s">
        <v>954</v>
      </c>
      <c r="E168" s="51">
        <v>15</v>
      </c>
      <c r="F168" s="12" t="s">
        <v>955</v>
      </c>
      <c r="G168" s="12" t="s">
        <v>45</v>
      </c>
      <c r="H168" s="8" t="s">
        <v>36</v>
      </c>
      <c r="I168" s="12" t="s">
        <v>37</v>
      </c>
      <c r="J168" s="62">
        <v>24</v>
      </c>
      <c r="K168" s="10">
        <v>2020</v>
      </c>
      <c r="L168" s="11"/>
      <c r="M168" s="12">
        <v>1</v>
      </c>
      <c r="N168" s="12">
        <v>1517703</v>
      </c>
      <c r="O168" s="12" t="s">
        <v>953</v>
      </c>
      <c r="P168" s="8" t="s">
        <v>107</v>
      </c>
      <c r="Q168" s="64">
        <v>3500</v>
      </c>
      <c r="R168" s="14">
        <v>0</v>
      </c>
      <c r="S168" s="53">
        <f t="shared" si="6"/>
        <v>3500</v>
      </c>
      <c r="T168" s="8" t="s">
        <v>41</v>
      </c>
      <c r="U168" s="33" t="s">
        <v>2225</v>
      </c>
      <c r="V168" s="15" t="s">
        <v>92</v>
      </c>
      <c r="W168" s="33" t="s">
        <v>93</v>
      </c>
      <c r="X168" s="41" t="s">
        <v>50</v>
      </c>
    </row>
    <row r="169" spans="1:24" s="42" customFormat="1" ht="128.25" hidden="1" customHeight="1">
      <c r="A169" s="51" t="s">
        <v>421</v>
      </c>
      <c r="B169" s="51" t="s">
        <v>831</v>
      </c>
      <c r="C169" s="51" t="s">
        <v>831</v>
      </c>
      <c r="D169" s="51" t="s">
        <v>954</v>
      </c>
      <c r="E169" s="51">
        <v>15</v>
      </c>
      <c r="F169" s="12" t="s">
        <v>955</v>
      </c>
      <c r="G169" s="12" t="s">
        <v>45</v>
      </c>
      <c r="H169" s="8" t="s">
        <v>36</v>
      </c>
      <c r="I169" s="12" t="s">
        <v>37</v>
      </c>
      <c r="J169" s="62">
        <v>24</v>
      </c>
      <c r="K169" s="10">
        <v>2020</v>
      </c>
      <c r="L169" s="11"/>
      <c r="M169" s="12">
        <v>1</v>
      </c>
      <c r="N169" s="12">
        <v>1494153</v>
      </c>
      <c r="O169" s="12" t="s">
        <v>959</v>
      </c>
      <c r="P169" s="8" t="s">
        <v>107</v>
      </c>
      <c r="Q169" s="64">
        <v>3500</v>
      </c>
      <c r="R169" s="14">
        <v>0</v>
      </c>
      <c r="S169" s="53">
        <f t="shared" si="6"/>
        <v>3500</v>
      </c>
      <c r="T169" s="8" t="s">
        <v>41</v>
      </c>
      <c r="U169" s="33" t="s">
        <v>2225</v>
      </c>
      <c r="V169" s="15" t="s">
        <v>92</v>
      </c>
      <c r="W169" s="33" t="s">
        <v>93</v>
      </c>
      <c r="X169" s="41" t="s">
        <v>50</v>
      </c>
    </row>
    <row r="170" spans="1:24" s="42" customFormat="1" ht="128.25" hidden="1" customHeight="1">
      <c r="A170" s="51" t="s">
        <v>421</v>
      </c>
      <c r="B170" s="51" t="s">
        <v>831</v>
      </c>
      <c r="C170" s="51" t="s">
        <v>831</v>
      </c>
      <c r="D170" s="51" t="s">
        <v>879</v>
      </c>
      <c r="E170" s="51">
        <v>15</v>
      </c>
      <c r="F170" s="12" t="s">
        <v>880</v>
      </c>
      <c r="G170" s="12" t="s">
        <v>45</v>
      </c>
      <c r="H170" s="8" t="s">
        <v>36</v>
      </c>
      <c r="I170" s="12" t="s">
        <v>37</v>
      </c>
      <c r="J170" s="52">
        <v>24</v>
      </c>
      <c r="K170" s="10">
        <v>2020</v>
      </c>
      <c r="L170" s="11"/>
      <c r="M170" s="12">
        <v>1</v>
      </c>
      <c r="N170" s="12">
        <v>1819877</v>
      </c>
      <c r="O170" s="12" t="s">
        <v>997</v>
      </c>
      <c r="P170" s="8" t="s">
        <v>40</v>
      </c>
      <c r="Q170" s="53">
        <v>3500</v>
      </c>
      <c r="R170" s="14">
        <v>0</v>
      </c>
      <c r="S170" s="53">
        <f t="shared" si="6"/>
        <v>3500</v>
      </c>
      <c r="T170" s="8" t="s">
        <v>41</v>
      </c>
      <c r="U170" s="33" t="s">
        <v>2225</v>
      </c>
      <c r="V170" s="15" t="s">
        <v>92</v>
      </c>
      <c r="W170" s="33" t="s">
        <v>93</v>
      </c>
      <c r="X170" s="41" t="s">
        <v>50</v>
      </c>
    </row>
    <row r="171" spans="1:24" s="42" customFormat="1" ht="128.25" hidden="1" customHeight="1">
      <c r="A171" s="51" t="s">
        <v>421</v>
      </c>
      <c r="B171" s="51" t="s">
        <v>831</v>
      </c>
      <c r="C171" s="51" t="s">
        <v>831</v>
      </c>
      <c r="D171" s="51" t="s">
        <v>879</v>
      </c>
      <c r="E171" s="51">
        <v>15</v>
      </c>
      <c r="F171" s="12" t="s">
        <v>880</v>
      </c>
      <c r="G171" s="12" t="s">
        <v>45</v>
      </c>
      <c r="H171" s="8" t="s">
        <v>36</v>
      </c>
      <c r="I171" s="12" t="s">
        <v>37</v>
      </c>
      <c r="J171" s="52">
        <v>24</v>
      </c>
      <c r="K171" s="10">
        <v>2020</v>
      </c>
      <c r="L171" s="11"/>
      <c r="M171" s="12">
        <v>1</v>
      </c>
      <c r="N171" s="51">
        <v>2108996</v>
      </c>
      <c r="O171" s="51" t="s">
        <v>881</v>
      </c>
      <c r="P171" s="8" t="s">
        <v>40</v>
      </c>
      <c r="Q171" s="53">
        <v>3500</v>
      </c>
      <c r="R171" s="14">
        <v>0</v>
      </c>
      <c r="S171" s="53">
        <f t="shared" si="6"/>
        <v>3500</v>
      </c>
      <c r="T171" s="8" t="s">
        <v>41</v>
      </c>
      <c r="U171" s="33" t="s">
        <v>2225</v>
      </c>
      <c r="V171" s="15" t="s">
        <v>92</v>
      </c>
      <c r="W171" s="33" t="s">
        <v>93</v>
      </c>
      <c r="X171" s="41" t="s">
        <v>50</v>
      </c>
    </row>
    <row r="172" spans="1:24" s="42" customFormat="1" ht="128.25" hidden="1" customHeight="1">
      <c r="A172" s="51" t="s">
        <v>421</v>
      </c>
      <c r="B172" s="51" t="s">
        <v>831</v>
      </c>
      <c r="C172" s="51" t="s">
        <v>831</v>
      </c>
      <c r="D172" s="51" t="s">
        <v>879</v>
      </c>
      <c r="E172" s="51">
        <v>15</v>
      </c>
      <c r="F172" s="12" t="s">
        <v>880</v>
      </c>
      <c r="G172" s="12" t="s">
        <v>45</v>
      </c>
      <c r="H172" s="8" t="s">
        <v>36</v>
      </c>
      <c r="I172" s="12" t="s">
        <v>37</v>
      </c>
      <c r="J172" s="52">
        <v>24</v>
      </c>
      <c r="K172" s="10">
        <v>2020</v>
      </c>
      <c r="L172" s="11"/>
      <c r="M172" s="12">
        <v>1</v>
      </c>
      <c r="N172" s="51">
        <v>1517703</v>
      </c>
      <c r="O172" s="51" t="s">
        <v>953</v>
      </c>
      <c r="P172" s="8" t="s">
        <v>40</v>
      </c>
      <c r="Q172" s="53">
        <v>3500</v>
      </c>
      <c r="R172" s="14">
        <v>0</v>
      </c>
      <c r="S172" s="53">
        <f t="shared" si="6"/>
        <v>3500</v>
      </c>
      <c r="T172" s="8" t="s">
        <v>41</v>
      </c>
      <c r="U172" s="33" t="s">
        <v>2225</v>
      </c>
      <c r="V172" s="15" t="s">
        <v>92</v>
      </c>
      <c r="W172" s="33" t="s">
        <v>93</v>
      </c>
      <c r="X172" s="41" t="s">
        <v>50</v>
      </c>
    </row>
    <row r="173" spans="1:24" s="42" customFormat="1" ht="128.25" hidden="1" customHeight="1">
      <c r="A173" s="51" t="s">
        <v>421</v>
      </c>
      <c r="B173" s="51" t="s">
        <v>831</v>
      </c>
      <c r="C173" s="51" t="s">
        <v>831</v>
      </c>
      <c r="D173" s="51" t="s">
        <v>879</v>
      </c>
      <c r="E173" s="51">
        <v>15</v>
      </c>
      <c r="F173" s="12" t="s">
        <v>880</v>
      </c>
      <c r="G173" s="12" t="s">
        <v>45</v>
      </c>
      <c r="H173" s="8" t="s">
        <v>36</v>
      </c>
      <c r="I173" s="12" t="s">
        <v>37</v>
      </c>
      <c r="J173" s="52">
        <v>24</v>
      </c>
      <c r="K173" s="10">
        <v>2020</v>
      </c>
      <c r="L173" s="11"/>
      <c r="M173" s="12">
        <v>1</v>
      </c>
      <c r="N173" s="51">
        <v>1494153</v>
      </c>
      <c r="O173" s="51" t="s">
        <v>959</v>
      </c>
      <c r="P173" s="8" t="s">
        <v>40</v>
      </c>
      <c r="Q173" s="53">
        <v>3500</v>
      </c>
      <c r="R173" s="14">
        <v>0</v>
      </c>
      <c r="S173" s="53">
        <f t="shared" si="6"/>
        <v>3500</v>
      </c>
      <c r="T173" s="8" t="s">
        <v>41</v>
      </c>
      <c r="U173" s="33" t="s">
        <v>2225</v>
      </c>
      <c r="V173" s="15" t="s">
        <v>92</v>
      </c>
      <c r="W173" s="33" t="s">
        <v>93</v>
      </c>
      <c r="X173" s="41" t="s">
        <v>50</v>
      </c>
    </row>
    <row r="174" spans="1:24" s="42" customFormat="1" ht="128.25" hidden="1" customHeight="1">
      <c r="A174" s="51" t="s">
        <v>421</v>
      </c>
      <c r="B174" s="51" t="s">
        <v>831</v>
      </c>
      <c r="C174" s="51" t="s">
        <v>831</v>
      </c>
      <c r="D174" s="51" t="s">
        <v>879</v>
      </c>
      <c r="E174" s="51">
        <v>15</v>
      </c>
      <c r="F174" s="12" t="s">
        <v>880</v>
      </c>
      <c r="G174" s="12" t="s">
        <v>45</v>
      </c>
      <c r="H174" s="8" t="s">
        <v>36</v>
      </c>
      <c r="I174" s="12" t="s">
        <v>37</v>
      </c>
      <c r="J174" s="52">
        <v>24</v>
      </c>
      <c r="K174" s="10">
        <v>2020</v>
      </c>
      <c r="L174" s="11"/>
      <c r="M174" s="12">
        <v>1</v>
      </c>
      <c r="N174" s="51">
        <v>1489723</v>
      </c>
      <c r="O174" s="51" t="s">
        <v>961</v>
      </c>
      <c r="P174" s="8" t="s">
        <v>40</v>
      </c>
      <c r="Q174" s="53">
        <v>3500</v>
      </c>
      <c r="R174" s="14">
        <v>0</v>
      </c>
      <c r="S174" s="53">
        <f t="shared" si="6"/>
        <v>3500</v>
      </c>
      <c r="T174" s="8" t="s">
        <v>41</v>
      </c>
      <c r="U174" s="33" t="s">
        <v>2225</v>
      </c>
      <c r="V174" s="15" t="s">
        <v>92</v>
      </c>
      <c r="W174" s="33" t="s">
        <v>93</v>
      </c>
      <c r="X174" s="41" t="s">
        <v>50</v>
      </c>
    </row>
    <row r="175" spans="1:24" s="42" customFormat="1" ht="128.25" hidden="1" customHeight="1">
      <c r="A175" s="51" t="s">
        <v>421</v>
      </c>
      <c r="B175" s="51" t="s">
        <v>831</v>
      </c>
      <c r="C175" s="51" t="s">
        <v>831</v>
      </c>
      <c r="D175" s="51" t="s">
        <v>879</v>
      </c>
      <c r="E175" s="51">
        <v>15</v>
      </c>
      <c r="F175" s="12" t="s">
        <v>880</v>
      </c>
      <c r="G175" s="12" t="s">
        <v>45</v>
      </c>
      <c r="H175" s="8" t="s">
        <v>36</v>
      </c>
      <c r="I175" s="12" t="s">
        <v>37</v>
      </c>
      <c r="J175" s="52">
        <v>24</v>
      </c>
      <c r="K175" s="10">
        <v>2020</v>
      </c>
      <c r="L175" s="11"/>
      <c r="M175" s="12">
        <v>1</v>
      </c>
      <c r="N175" s="51">
        <v>1517696</v>
      </c>
      <c r="O175" s="51" t="s">
        <v>883</v>
      </c>
      <c r="P175" s="8" t="s">
        <v>40</v>
      </c>
      <c r="Q175" s="53">
        <v>3500</v>
      </c>
      <c r="R175" s="14">
        <v>0</v>
      </c>
      <c r="S175" s="53">
        <f t="shared" si="6"/>
        <v>3500</v>
      </c>
      <c r="T175" s="8" t="s">
        <v>41</v>
      </c>
      <c r="U175" s="33" t="s">
        <v>2225</v>
      </c>
      <c r="V175" s="15" t="s">
        <v>92</v>
      </c>
      <c r="W175" s="33" t="s">
        <v>93</v>
      </c>
      <c r="X175" s="41" t="s">
        <v>50</v>
      </c>
    </row>
    <row r="176" spans="1:24" s="42" customFormat="1" ht="128.25" hidden="1" customHeight="1">
      <c r="A176" s="51" t="s">
        <v>421</v>
      </c>
      <c r="B176" s="51" t="s">
        <v>831</v>
      </c>
      <c r="C176" s="51" t="s">
        <v>831</v>
      </c>
      <c r="D176" s="51" t="s">
        <v>879</v>
      </c>
      <c r="E176" s="51">
        <v>15</v>
      </c>
      <c r="F176" s="12" t="s">
        <v>880</v>
      </c>
      <c r="G176" s="12" t="s">
        <v>45</v>
      </c>
      <c r="H176" s="8" t="s">
        <v>36</v>
      </c>
      <c r="I176" s="12" t="s">
        <v>37</v>
      </c>
      <c r="J176" s="52">
        <v>24</v>
      </c>
      <c r="K176" s="10">
        <v>2020</v>
      </c>
      <c r="L176" s="11"/>
      <c r="M176" s="12">
        <v>1</v>
      </c>
      <c r="N176" s="51">
        <v>1810266</v>
      </c>
      <c r="O176" s="51" t="s">
        <v>975</v>
      </c>
      <c r="P176" s="8" t="s">
        <v>40</v>
      </c>
      <c r="Q176" s="53">
        <v>3500</v>
      </c>
      <c r="R176" s="14">
        <v>0</v>
      </c>
      <c r="S176" s="53">
        <f t="shared" si="6"/>
        <v>3500</v>
      </c>
      <c r="T176" s="8" t="s">
        <v>41</v>
      </c>
      <c r="U176" s="33" t="s">
        <v>2225</v>
      </c>
      <c r="V176" s="15" t="s">
        <v>92</v>
      </c>
      <c r="W176" s="33" t="s">
        <v>93</v>
      </c>
      <c r="X176" s="41" t="s">
        <v>50</v>
      </c>
    </row>
    <row r="177" spans="1:24" s="42" customFormat="1" ht="128.25" hidden="1" customHeight="1">
      <c r="A177" s="51" t="s">
        <v>421</v>
      </c>
      <c r="B177" s="51" t="s">
        <v>831</v>
      </c>
      <c r="C177" s="51" t="s">
        <v>831</v>
      </c>
      <c r="D177" s="51" t="s">
        <v>879</v>
      </c>
      <c r="E177" s="51">
        <v>15</v>
      </c>
      <c r="F177" s="12" t="s">
        <v>880</v>
      </c>
      <c r="G177" s="12" t="s">
        <v>45</v>
      </c>
      <c r="H177" s="8" t="s">
        <v>36</v>
      </c>
      <c r="I177" s="12" t="s">
        <v>37</v>
      </c>
      <c r="J177" s="52">
        <v>24</v>
      </c>
      <c r="K177" s="10">
        <v>2020</v>
      </c>
      <c r="L177" s="11"/>
      <c r="M177" s="12">
        <v>1</v>
      </c>
      <c r="N177" s="51">
        <v>2264159</v>
      </c>
      <c r="O177" s="51" t="s">
        <v>988</v>
      </c>
      <c r="P177" s="8" t="s">
        <v>40</v>
      </c>
      <c r="Q177" s="53">
        <v>3500</v>
      </c>
      <c r="R177" s="14">
        <v>0</v>
      </c>
      <c r="S177" s="53">
        <f t="shared" si="6"/>
        <v>3500</v>
      </c>
      <c r="T177" s="8" t="s">
        <v>41</v>
      </c>
      <c r="U177" s="33" t="s">
        <v>2225</v>
      </c>
      <c r="V177" s="15" t="s">
        <v>92</v>
      </c>
      <c r="W177" s="33" t="s">
        <v>93</v>
      </c>
      <c r="X177" s="41" t="s">
        <v>50</v>
      </c>
    </row>
    <row r="178" spans="1:24" s="42" customFormat="1" ht="128.25" hidden="1" customHeight="1">
      <c r="A178" s="51" t="s">
        <v>421</v>
      </c>
      <c r="B178" s="51" t="s">
        <v>831</v>
      </c>
      <c r="C178" s="51" t="s">
        <v>831</v>
      </c>
      <c r="D178" s="51" t="s">
        <v>879</v>
      </c>
      <c r="E178" s="51">
        <v>15</v>
      </c>
      <c r="F178" s="12" t="s">
        <v>880</v>
      </c>
      <c r="G178" s="12" t="s">
        <v>45</v>
      </c>
      <c r="H178" s="8" t="s">
        <v>36</v>
      </c>
      <c r="I178" s="12" t="s">
        <v>37</v>
      </c>
      <c r="J178" s="52">
        <v>24</v>
      </c>
      <c r="K178" s="10">
        <v>2020</v>
      </c>
      <c r="L178" s="11"/>
      <c r="M178" s="12">
        <v>1</v>
      </c>
      <c r="N178" s="51">
        <v>1802226</v>
      </c>
      <c r="O178" s="51" t="s">
        <v>892</v>
      </c>
      <c r="P178" s="8" t="s">
        <v>40</v>
      </c>
      <c r="Q178" s="53">
        <v>3500</v>
      </c>
      <c r="R178" s="14">
        <v>0</v>
      </c>
      <c r="S178" s="53">
        <f t="shared" si="6"/>
        <v>3500</v>
      </c>
      <c r="T178" s="8" t="s">
        <v>41</v>
      </c>
      <c r="U178" s="33" t="s">
        <v>2225</v>
      </c>
      <c r="V178" s="15" t="s">
        <v>92</v>
      </c>
      <c r="W178" s="33" t="s">
        <v>93</v>
      </c>
      <c r="X178" s="41" t="s">
        <v>50</v>
      </c>
    </row>
    <row r="179" spans="1:24" s="42" customFormat="1" ht="128.25" hidden="1" customHeight="1">
      <c r="A179" s="51" t="s">
        <v>421</v>
      </c>
      <c r="B179" s="51" t="s">
        <v>831</v>
      </c>
      <c r="C179" s="51" t="s">
        <v>831</v>
      </c>
      <c r="D179" s="51" t="s">
        <v>879</v>
      </c>
      <c r="E179" s="51">
        <v>15</v>
      </c>
      <c r="F179" s="12" t="s">
        <v>880</v>
      </c>
      <c r="G179" s="12" t="s">
        <v>45</v>
      </c>
      <c r="H179" s="8" t="s">
        <v>36</v>
      </c>
      <c r="I179" s="12" t="s">
        <v>37</v>
      </c>
      <c r="J179" s="52">
        <v>24</v>
      </c>
      <c r="K179" s="10">
        <v>2020</v>
      </c>
      <c r="L179" s="11"/>
      <c r="M179" s="12">
        <v>1</v>
      </c>
      <c r="N179" s="51">
        <v>1820505</v>
      </c>
      <c r="O179" s="51" t="s">
        <v>932</v>
      </c>
      <c r="P179" s="8" t="s">
        <v>40</v>
      </c>
      <c r="Q179" s="53">
        <v>3500</v>
      </c>
      <c r="R179" s="14">
        <v>0</v>
      </c>
      <c r="S179" s="53">
        <f t="shared" si="6"/>
        <v>3500</v>
      </c>
      <c r="T179" s="8" t="s">
        <v>41</v>
      </c>
      <c r="U179" s="33" t="s">
        <v>2225</v>
      </c>
      <c r="V179" s="15" t="s">
        <v>92</v>
      </c>
      <c r="W179" s="33" t="s">
        <v>93</v>
      </c>
      <c r="X179" s="41" t="s">
        <v>50</v>
      </c>
    </row>
    <row r="180" spans="1:24" s="42" customFormat="1" ht="128.25" hidden="1" customHeight="1">
      <c r="A180" s="51" t="s">
        <v>421</v>
      </c>
      <c r="B180" s="51" t="s">
        <v>831</v>
      </c>
      <c r="C180" s="51" t="s">
        <v>831</v>
      </c>
      <c r="D180" s="51" t="s">
        <v>879</v>
      </c>
      <c r="E180" s="51">
        <v>15</v>
      </c>
      <c r="F180" s="12" t="s">
        <v>880</v>
      </c>
      <c r="G180" s="12" t="s">
        <v>45</v>
      </c>
      <c r="H180" s="8" t="s">
        <v>36</v>
      </c>
      <c r="I180" s="12" t="s">
        <v>37</v>
      </c>
      <c r="J180" s="52">
        <v>24</v>
      </c>
      <c r="K180" s="10">
        <v>2020</v>
      </c>
      <c r="L180" s="11"/>
      <c r="M180" s="12">
        <v>1</v>
      </c>
      <c r="N180" s="51">
        <v>2113736</v>
      </c>
      <c r="O180" s="51" t="s">
        <v>916</v>
      </c>
      <c r="P180" s="8" t="s">
        <v>40</v>
      </c>
      <c r="Q180" s="53">
        <v>3500</v>
      </c>
      <c r="R180" s="14">
        <v>0</v>
      </c>
      <c r="S180" s="53">
        <f t="shared" si="6"/>
        <v>3500</v>
      </c>
      <c r="T180" s="8" t="s">
        <v>41</v>
      </c>
      <c r="U180" s="33" t="s">
        <v>2225</v>
      </c>
      <c r="V180" s="15" t="s">
        <v>92</v>
      </c>
      <c r="W180" s="33" t="s">
        <v>93</v>
      </c>
      <c r="X180" s="41" t="s">
        <v>50</v>
      </c>
    </row>
    <row r="181" spans="1:24" s="42" customFormat="1" ht="128.25" hidden="1" customHeight="1">
      <c r="A181" s="51" t="s">
        <v>421</v>
      </c>
      <c r="B181" s="51" t="s">
        <v>831</v>
      </c>
      <c r="C181" s="51" t="s">
        <v>831</v>
      </c>
      <c r="D181" s="51" t="s">
        <v>839</v>
      </c>
      <c r="E181" s="51">
        <v>15</v>
      </c>
      <c r="F181" s="12" t="s">
        <v>840</v>
      </c>
      <c r="G181" s="12" t="s">
        <v>45</v>
      </c>
      <c r="H181" s="8" t="s">
        <v>36</v>
      </c>
      <c r="I181" s="12" t="s">
        <v>37</v>
      </c>
      <c r="J181" s="62">
        <v>24</v>
      </c>
      <c r="K181" s="10">
        <v>2020</v>
      </c>
      <c r="L181" s="11"/>
      <c r="M181" s="12">
        <v>1</v>
      </c>
      <c r="N181" s="12">
        <v>1819877</v>
      </c>
      <c r="O181" s="12" t="s">
        <v>997</v>
      </c>
      <c r="P181" s="8" t="s">
        <v>40</v>
      </c>
      <c r="Q181" s="53">
        <v>4000</v>
      </c>
      <c r="R181" s="14">
        <v>0</v>
      </c>
      <c r="S181" s="53">
        <f t="shared" si="6"/>
        <v>4000</v>
      </c>
      <c r="T181" s="8" t="s">
        <v>41</v>
      </c>
      <c r="U181" s="33" t="s">
        <v>2225</v>
      </c>
      <c r="V181" s="15" t="s">
        <v>92</v>
      </c>
      <c r="W181" s="33" t="s">
        <v>93</v>
      </c>
      <c r="X181" s="41" t="s">
        <v>50</v>
      </c>
    </row>
    <row r="182" spans="1:24" s="42" customFormat="1" ht="128.25" hidden="1" customHeight="1">
      <c r="A182" s="51" t="s">
        <v>421</v>
      </c>
      <c r="B182" s="51" t="s">
        <v>831</v>
      </c>
      <c r="C182" s="51" t="s">
        <v>831</v>
      </c>
      <c r="D182" s="51" t="s">
        <v>839</v>
      </c>
      <c r="E182" s="51">
        <v>15</v>
      </c>
      <c r="F182" s="12" t="s">
        <v>840</v>
      </c>
      <c r="G182" s="12" t="s">
        <v>45</v>
      </c>
      <c r="H182" s="8" t="s">
        <v>36</v>
      </c>
      <c r="I182" s="12" t="s">
        <v>37</v>
      </c>
      <c r="J182" s="62">
        <v>24</v>
      </c>
      <c r="K182" s="10">
        <v>2020</v>
      </c>
      <c r="L182" s="11"/>
      <c r="M182" s="12">
        <v>1</v>
      </c>
      <c r="N182" s="12">
        <v>2264106</v>
      </c>
      <c r="O182" s="12" t="s">
        <v>943</v>
      </c>
      <c r="P182" s="8" t="s">
        <v>40</v>
      </c>
      <c r="Q182" s="53">
        <v>4000</v>
      </c>
      <c r="R182" s="14">
        <v>0</v>
      </c>
      <c r="S182" s="53">
        <f t="shared" si="6"/>
        <v>4000</v>
      </c>
      <c r="T182" s="8" t="s">
        <v>41</v>
      </c>
      <c r="U182" s="33" t="s">
        <v>2225</v>
      </c>
      <c r="V182" s="15" t="s">
        <v>92</v>
      </c>
      <c r="W182" s="33" t="s">
        <v>93</v>
      </c>
      <c r="X182" s="41" t="s">
        <v>50</v>
      </c>
    </row>
    <row r="183" spans="1:24" s="42" customFormat="1" ht="128.25" hidden="1" customHeight="1">
      <c r="A183" s="51" t="s">
        <v>421</v>
      </c>
      <c r="B183" s="51" t="s">
        <v>831</v>
      </c>
      <c r="C183" s="51" t="s">
        <v>831</v>
      </c>
      <c r="D183" s="51" t="s">
        <v>839</v>
      </c>
      <c r="E183" s="51">
        <v>15</v>
      </c>
      <c r="F183" s="12" t="s">
        <v>840</v>
      </c>
      <c r="G183" s="12" t="s">
        <v>45</v>
      </c>
      <c r="H183" s="8" t="s">
        <v>36</v>
      </c>
      <c r="I183" s="12" t="s">
        <v>37</v>
      </c>
      <c r="J183" s="62">
        <v>24</v>
      </c>
      <c r="K183" s="10">
        <v>2020</v>
      </c>
      <c r="L183" s="11"/>
      <c r="M183" s="12">
        <v>1</v>
      </c>
      <c r="N183" s="12">
        <v>1921295</v>
      </c>
      <c r="O183" s="12" t="s">
        <v>945</v>
      </c>
      <c r="P183" s="8" t="s">
        <v>40</v>
      </c>
      <c r="Q183" s="53">
        <v>4000</v>
      </c>
      <c r="R183" s="14">
        <v>0</v>
      </c>
      <c r="S183" s="53">
        <f t="shared" si="6"/>
        <v>4000</v>
      </c>
      <c r="T183" s="8" t="s">
        <v>41</v>
      </c>
      <c r="U183" s="33" t="s">
        <v>2225</v>
      </c>
      <c r="V183" s="15" t="s">
        <v>92</v>
      </c>
      <c r="W183" s="33" t="s">
        <v>93</v>
      </c>
      <c r="X183" s="41" t="s">
        <v>50</v>
      </c>
    </row>
    <row r="184" spans="1:24" s="42" customFormat="1" ht="128.25" hidden="1" customHeight="1">
      <c r="A184" s="51" t="s">
        <v>421</v>
      </c>
      <c r="B184" s="51" t="s">
        <v>831</v>
      </c>
      <c r="C184" s="51" t="s">
        <v>831</v>
      </c>
      <c r="D184" s="51" t="s">
        <v>839</v>
      </c>
      <c r="E184" s="51">
        <v>15</v>
      </c>
      <c r="F184" s="12" t="s">
        <v>840</v>
      </c>
      <c r="G184" s="12" t="s">
        <v>45</v>
      </c>
      <c r="H184" s="8" t="s">
        <v>36</v>
      </c>
      <c r="I184" s="12" t="s">
        <v>37</v>
      </c>
      <c r="J184" s="62">
        <v>24</v>
      </c>
      <c r="K184" s="10">
        <v>2020</v>
      </c>
      <c r="L184" s="11"/>
      <c r="M184" s="12">
        <v>1</v>
      </c>
      <c r="N184" s="12">
        <v>3003010</v>
      </c>
      <c r="O184" s="12" t="s">
        <v>989</v>
      </c>
      <c r="P184" s="8" t="s">
        <v>40</v>
      </c>
      <c r="Q184" s="53">
        <v>4000</v>
      </c>
      <c r="R184" s="14">
        <v>0</v>
      </c>
      <c r="S184" s="53">
        <f t="shared" si="6"/>
        <v>4000</v>
      </c>
      <c r="T184" s="8" t="s">
        <v>41</v>
      </c>
      <c r="U184" s="33" t="s">
        <v>2225</v>
      </c>
      <c r="V184" s="15" t="s">
        <v>92</v>
      </c>
      <c r="W184" s="33" t="s">
        <v>93</v>
      </c>
      <c r="X184" s="41" t="s">
        <v>50</v>
      </c>
    </row>
    <row r="185" spans="1:24" s="42" customFormat="1" ht="128.25" hidden="1" customHeight="1">
      <c r="A185" s="51" t="s">
        <v>421</v>
      </c>
      <c r="B185" s="51" t="s">
        <v>831</v>
      </c>
      <c r="C185" s="51" t="s">
        <v>831</v>
      </c>
      <c r="D185" s="51" t="s">
        <v>839</v>
      </c>
      <c r="E185" s="51">
        <v>15</v>
      </c>
      <c r="F185" s="12" t="s">
        <v>840</v>
      </c>
      <c r="G185" s="12" t="s">
        <v>45</v>
      </c>
      <c r="H185" s="8" t="s">
        <v>36</v>
      </c>
      <c r="I185" s="12" t="s">
        <v>37</v>
      </c>
      <c r="J185" s="62">
        <v>24</v>
      </c>
      <c r="K185" s="10">
        <v>2020</v>
      </c>
      <c r="L185" s="11"/>
      <c r="M185" s="12">
        <v>1</v>
      </c>
      <c r="N185" s="12">
        <v>3001746</v>
      </c>
      <c r="O185" s="12" t="s">
        <v>838</v>
      </c>
      <c r="P185" s="8" t="s">
        <v>40</v>
      </c>
      <c r="Q185" s="53">
        <v>4000</v>
      </c>
      <c r="R185" s="14">
        <v>0</v>
      </c>
      <c r="S185" s="53">
        <f t="shared" si="6"/>
        <v>4000</v>
      </c>
      <c r="T185" s="8" t="s">
        <v>41</v>
      </c>
      <c r="U185" s="33" t="s">
        <v>2225</v>
      </c>
      <c r="V185" s="15" t="s">
        <v>92</v>
      </c>
      <c r="W185" s="33" t="s">
        <v>93</v>
      </c>
      <c r="X185" s="41" t="s">
        <v>50</v>
      </c>
    </row>
    <row r="186" spans="1:24" s="42" customFormat="1" ht="128.25" hidden="1" customHeight="1">
      <c r="A186" s="51" t="s">
        <v>421</v>
      </c>
      <c r="B186" s="51" t="s">
        <v>831</v>
      </c>
      <c r="C186" s="51" t="s">
        <v>831</v>
      </c>
      <c r="D186" s="51" t="s">
        <v>839</v>
      </c>
      <c r="E186" s="51">
        <v>15</v>
      </c>
      <c r="F186" s="12" t="s">
        <v>840</v>
      </c>
      <c r="G186" s="12" t="s">
        <v>45</v>
      </c>
      <c r="H186" s="8" t="s">
        <v>36</v>
      </c>
      <c r="I186" s="12" t="s">
        <v>37</v>
      </c>
      <c r="J186" s="62">
        <v>24</v>
      </c>
      <c r="K186" s="10">
        <v>2020</v>
      </c>
      <c r="L186" s="11"/>
      <c r="M186" s="12">
        <v>1</v>
      </c>
      <c r="N186" s="12">
        <v>1519430</v>
      </c>
      <c r="O186" s="12" t="s">
        <v>882</v>
      </c>
      <c r="P186" s="8" t="s">
        <v>107</v>
      </c>
      <c r="Q186" s="53">
        <v>4000</v>
      </c>
      <c r="R186" s="14">
        <v>0</v>
      </c>
      <c r="S186" s="53">
        <f t="shared" si="6"/>
        <v>4000</v>
      </c>
      <c r="T186" s="8" t="s">
        <v>41</v>
      </c>
      <c r="U186" s="33" t="s">
        <v>2225</v>
      </c>
      <c r="V186" s="15" t="s">
        <v>92</v>
      </c>
      <c r="W186" s="33" t="s">
        <v>93</v>
      </c>
      <c r="X186" s="41" t="s">
        <v>50</v>
      </c>
    </row>
    <row r="187" spans="1:24" s="42" customFormat="1" ht="128.25" hidden="1" customHeight="1">
      <c r="A187" s="51" t="s">
        <v>421</v>
      </c>
      <c r="B187" s="51" t="s">
        <v>831</v>
      </c>
      <c r="C187" s="51" t="s">
        <v>831</v>
      </c>
      <c r="D187" s="51" t="s">
        <v>839</v>
      </c>
      <c r="E187" s="51">
        <v>15</v>
      </c>
      <c r="F187" s="12" t="s">
        <v>840</v>
      </c>
      <c r="G187" s="12" t="s">
        <v>45</v>
      </c>
      <c r="H187" s="8" t="s">
        <v>36</v>
      </c>
      <c r="I187" s="12" t="s">
        <v>37</v>
      </c>
      <c r="J187" s="62">
        <v>24</v>
      </c>
      <c r="K187" s="10">
        <v>2020</v>
      </c>
      <c r="L187" s="11"/>
      <c r="M187" s="12">
        <v>1</v>
      </c>
      <c r="N187" s="12">
        <v>1062999</v>
      </c>
      <c r="O187" s="12" t="s">
        <v>874</v>
      </c>
      <c r="P187" s="8" t="s">
        <v>40</v>
      </c>
      <c r="Q187" s="53">
        <v>4000</v>
      </c>
      <c r="R187" s="14">
        <v>0</v>
      </c>
      <c r="S187" s="53">
        <f t="shared" si="6"/>
        <v>4000</v>
      </c>
      <c r="T187" s="8" t="s">
        <v>41</v>
      </c>
      <c r="U187" s="33" t="s">
        <v>2225</v>
      </c>
      <c r="V187" s="15" t="s">
        <v>92</v>
      </c>
      <c r="W187" s="33" t="s">
        <v>93</v>
      </c>
      <c r="X187" s="41" t="s">
        <v>50</v>
      </c>
    </row>
    <row r="188" spans="1:24" s="42" customFormat="1" ht="128.25" hidden="1" customHeight="1">
      <c r="A188" s="51" t="s">
        <v>421</v>
      </c>
      <c r="B188" s="51" t="s">
        <v>831</v>
      </c>
      <c r="C188" s="51" t="s">
        <v>831</v>
      </c>
      <c r="D188" s="51" t="s">
        <v>839</v>
      </c>
      <c r="E188" s="51">
        <v>15</v>
      </c>
      <c r="F188" s="12" t="s">
        <v>840</v>
      </c>
      <c r="G188" s="12" t="s">
        <v>45</v>
      </c>
      <c r="H188" s="8" t="s">
        <v>36</v>
      </c>
      <c r="I188" s="12" t="s">
        <v>37</v>
      </c>
      <c r="J188" s="62">
        <v>24</v>
      </c>
      <c r="K188" s="10">
        <v>2020</v>
      </c>
      <c r="L188" s="11"/>
      <c r="M188" s="12">
        <v>1</v>
      </c>
      <c r="N188" s="12">
        <v>1491635</v>
      </c>
      <c r="O188" s="12" t="s">
        <v>905</v>
      </c>
      <c r="P188" s="8" t="s">
        <v>107</v>
      </c>
      <c r="Q188" s="53">
        <v>4000</v>
      </c>
      <c r="R188" s="14">
        <v>0</v>
      </c>
      <c r="S188" s="53">
        <f t="shared" si="6"/>
        <v>4000</v>
      </c>
      <c r="T188" s="8" t="s">
        <v>41</v>
      </c>
      <c r="U188" s="33" t="s">
        <v>2225</v>
      </c>
      <c r="V188" s="15" t="s">
        <v>92</v>
      </c>
      <c r="W188" s="33" t="s">
        <v>93</v>
      </c>
      <c r="X188" s="41" t="s">
        <v>50</v>
      </c>
    </row>
    <row r="189" spans="1:24" s="42" customFormat="1" ht="128.25" hidden="1" customHeight="1">
      <c r="A189" s="51" t="s">
        <v>421</v>
      </c>
      <c r="B189" s="51" t="s">
        <v>831</v>
      </c>
      <c r="C189" s="51" t="s">
        <v>857</v>
      </c>
      <c r="D189" s="51" t="s">
        <v>839</v>
      </c>
      <c r="E189" s="51">
        <v>15</v>
      </c>
      <c r="F189" s="12" t="s">
        <v>840</v>
      </c>
      <c r="G189" s="12" t="s">
        <v>45</v>
      </c>
      <c r="H189" s="8" t="s">
        <v>36</v>
      </c>
      <c r="I189" s="12" t="s">
        <v>37</v>
      </c>
      <c r="J189" s="62">
        <v>24</v>
      </c>
      <c r="K189" s="10">
        <v>2020</v>
      </c>
      <c r="L189" s="11"/>
      <c r="M189" s="12">
        <v>1</v>
      </c>
      <c r="N189" s="12">
        <v>1914473</v>
      </c>
      <c r="O189" s="12" t="s">
        <v>891</v>
      </c>
      <c r="P189" s="8" t="s">
        <v>40</v>
      </c>
      <c r="Q189" s="53">
        <v>4000</v>
      </c>
      <c r="R189" s="14">
        <v>0</v>
      </c>
      <c r="S189" s="53">
        <f t="shared" si="6"/>
        <v>4000</v>
      </c>
      <c r="T189" s="8" t="s">
        <v>41</v>
      </c>
      <c r="U189" s="33" t="s">
        <v>2225</v>
      </c>
      <c r="V189" s="15" t="s">
        <v>92</v>
      </c>
      <c r="W189" s="33" t="s">
        <v>93</v>
      </c>
      <c r="X189" s="41" t="s">
        <v>50</v>
      </c>
    </row>
    <row r="190" spans="1:24" s="42" customFormat="1" ht="128.25" hidden="1" customHeight="1">
      <c r="A190" s="51" t="s">
        <v>421</v>
      </c>
      <c r="B190" s="51" t="s">
        <v>831</v>
      </c>
      <c r="C190" s="51" t="s">
        <v>857</v>
      </c>
      <c r="D190" s="51" t="s">
        <v>839</v>
      </c>
      <c r="E190" s="51">
        <v>15</v>
      </c>
      <c r="F190" s="12" t="s">
        <v>840</v>
      </c>
      <c r="G190" s="12" t="s">
        <v>45</v>
      </c>
      <c r="H190" s="8" t="s">
        <v>36</v>
      </c>
      <c r="I190" s="12" t="s">
        <v>37</v>
      </c>
      <c r="J190" s="62">
        <v>24</v>
      </c>
      <c r="K190" s="10">
        <v>2020</v>
      </c>
      <c r="L190" s="11"/>
      <c r="M190" s="12">
        <v>1</v>
      </c>
      <c r="N190" s="12">
        <v>1492049</v>
      </c>
      <c r="O190" s="12" t="s">
        <v>963</v>
      </c>
      <c r="P190" s="8" t="s">
        <v>107</v>
      </c>
      <c r="Q190" s="53">
        <v>4000</v>
      </c>
      <c r="R190" s="14">
        <v>0</v>
      </c>
      <c r="S190" s="53">
        <f t="shared" si="6"/>
        <v>4000</v>
      </c>
      <c r="T190" s="8" t="s">
        <v>41</v>
      </c>
      <c r="U190" s="33" t="s">
        <v>2225</v>
      </c>
      <c r="V190" s="15" t="s">
        <v>92</v>
      </c>
      <c r="W190" s="33" t="s">
        <v>93</v>
      </c>
      <c r="X190" s="41" t="s">
        <v>50</v>
      </c>
    </row>
    <row r="191" spans="1:24" s="42" customFormat="1" ht="128.25" hidden="1" customHeight="1">
      <c r="A191" s="51" t="s">
        <v>421</v>
      </c>
      <c r="B191" s="51" t="s">
        <v>831</v>
      </c>
      <c r="C191" s="51" t="s">
        <v>831</v>
      </c>
      <c r="D191" s="51" t="s">
        <v>839</v>
      </c>
      <c r="E191" s="51">
        <v>15</v>
      </c>
      <c r="F191" s="12" t="s">
        <v>840</v>
      </c>
      <c r="G191" s="12" t="s">
        <v>45</v>
      </c>
      <c r="H191" s="8" t="s">
        <v>36</v>
      </c>
      <c r="I191" s="12" t="s">
        <v>37</v>
      </c>
      <c r="J191" s="62">
        <v>24</v>
      </c>
      <c r="K191" s="10">
        <v>2020</v>
      </c>
      <c r="L191" s="11"/>
      <c r="M191" s="12">
        <v>1</v>
      </c>
      <c r="N191" s="12">
        <v>2089453</v>
      </c>
      <c r="O191" s="12" t="s">
        <v>900</v>
      </c>
      <c r="P191" s="8" t="s">
        <v>40</v>
      </c>
      <c r="Q191" s="53">
        <v>4000</v>
      </c>
      <c r="R191" s="14">
        <v>0</v>
      </c>
      <c r="S191" s="53">
        <f t="shared" si="6"/>
        <v>4000</v>
      </c>
      <c r="T191" s="8" t="s">
        <v>41</v>
      </c>
      <c r="U191" s="33" t="s">
        <v>2225</v>
      </c>
      <c r="V191" s="15" t="s">
        <v>92</v>
      </c>
      <c r="W191" s="33" t="s">
        <v>93</v>
      </c>
      <c r="X191" s="41" t="s">
        <v>50</v>
      </c>
    </row>
    <row r="192" spans="1:24" s="42" customFormat="1" ht="128.25" hidden="1" customHeight="1">
      <c r="A192" s="51" t="s">
        <v>421</v>
      </c>
      <c r="B192" s="51" t="s">
        <v>831</v>
      </c>
      <c r="C192" s="51" t="s">
        <v>857</v>
      </c>
      <c r="D192" s="51" t="s">
        <v>858</v>
      </c>
      <c r="E192" s="51">
        <v>15</v>
      </c>
      <c r="F192" s="12" t="s">
        <v>840</v>
      </c>
      <c r="G192" s="12" t="s">
        <v>45</v>
      </c>
      <c r="H192" s="8" t="s">
        <v>36</v>
      </c>
      <c r="I192" s="12" t="s">
        <v>37</v>
      </c>
      <c r="J192" s="52">
        <v>24</v>
      </c>
      <c r="K192" s="10">
        <v>2020</v>
      </c>
      <c r="L192" s="11"/>
      <c r="M192" s="51">
        <v>1</v>
      </c>
      <c r="N192" s="12">
        <v>2089470</v>
      </c>
      <c r="O192" s="12" t="s">
        <v>859</v>
      </c>
      <c r="P192" s="8" t="s">
        <v>40</v>
      </c>
      <c r="Q192" s="53">
        <v>4000</v>
      </c>
      <c r="R192" s="14">
        <v>0</v>
      </c>
      <c r="S192" s="53">
        <f t="shared" si="6"/>
        <v>4000</v>
      </c>
      <c r="T192" s="8" t="s">
        <v>41</v>
      </c>
      <c r="U192" s="33" t="s">
        <v>2225</v>
      </c>
      <c r="V192" s="15" t="s">
        <v>92</v>
      </c>
      <c r="W192" s="33" t="s">
        <v>93</v>
      </c>
      <c r="X192" s="41" t="s">
        <v>50</v>
      </c>
    </row>
    <row r="193" spans="1:24" s="42" customFormat="1" ht="128.25" hidden="1" customHeight="1">
      <c r="A193" s="51" t="s">
        <v>421</v>
      </c>
      <c r="B193" s="51" t="s">
        <v>831</v>
      </c>
      <c r="C193" s="51" t="s">
        <v>857</v>
      </c>
      <c r="D193" s="51" t="s">
        <v>858</v>
      </c>
      <c r="E193" s="51">
        <v>15</v>
      </c>
      <c r="F193" s="12" t="s">
        <v>840</v>
      </c>
      <c r="G193" s="12" t="s">
        <v>45</v>
      </c>
      <c r="H193" s="8" t="s">
        <v>36</v>
      </c>
      <c r="I193" s="12" t="s">
        <v>37</v>
      </c>
      <c r="J193" s="52">
        <v>24</v>
      </c>
      <c r="K193" s="10">
        <v>2020</v>
      </c>
      <c r="L193" s="11"/>
      <c r="M193" s="51">
        <v>1</v>
      </c>
      <c r="N193" s="12">
        <v>1914473</v>
      </c>
      <c r="O193" s="12" t="s">
        <v>891</v>
      </c>
      <c r="P193" s="8" t="s">
        <v>40</v>
      </c>
      <c r="Q193" s="53">
        <v>4000</v>
      </c>
      <c r="R193" s="14">
        <v>0</v>
      </c>
      <c r="S193" s="53">
        <f t="shared" si="6"/>
        <v>4000</v>
      </c>
      <c r="T193" s="8" t="s">
        <v>41</v>
      </c>
      <c r="U193" s="33" t="s">
        <v>2225</v>
      </c>
      <c r="V193" s="15" t="s">
        <v>92</v>
      </c>
      <c r="W193" s="33" t="s">
        <v>93</v>
      </c>
      <c r="X193" s="41" t="s">
        <v>50</v>
      </c>
    </row>
    <row r="194" spans="1:24" s="42" customFormat="1" ht="128.25" hidden="1" customHeight="1">
      <c r="A194" s="51" t="s">
        <v>421</v>
      </c>
      <c r="B194" s="51" t="s">
        <v>831</v>
      </c>
      <c r="C194" s="51" t="s">
        <v>857</v>
      </c>
      <c r="D194" s="51" t="s">
        <v>858</v>
      </c>
      <c r="E194" s="51">
        <v>15</v>
      </c>
      <c r="F194" s="12" t="s">
        <v>840</v>
      </c>
      <c r="G194" s="12" t="s">
        <v>45</v>
      </c>
      <c r="H194" s="8" t="s">
        <v>36</v>
      </c>
      <c r="I194" s="12" t="s">
        <v>37</v>
      </c>
      <c r="J194" s="52">
        <v>24</v>
      </c>
      <c r="K194" s="10">
        <v>2020</v>
      </c>
      <c r="L194" s="11"/>
      <c r="M194" s="51">
        <v>1</v>
      </c>
      <c r="N194" s="12">
        <v>1491856</v>
      </c>
      <c r="O194" s="12" t="s">
        <v>917</v>
      </c>
      <c r="P194" s="8" t="s">
        <v>107</v>
      </c>
      <c r="Q194" s="53">
        <v>4000</v>
      </c>
      <c r="R194" s="14">
        <v>0</v>
      </c>
      <c r="S194" s="53">
        <f t="shared" si="6"/>
        <v>4000</v>
      </c>
      <c r="T194" s="8" t="s">
        <v>41</v>
      </c>
      <c r="U194" s="33" t="s">
        <v>2225</v>
      </c>
      <c r="V194" s="15" t="s">
        <v>92</v>
      </c>
      <c r="W194" s="33" t="s">
        <v>93</v>
      </c>
      <c r="X194" s="41" t="s">
        <v>50</v>
      </c>
    </row>
    <row r="195" spans="1:24" s="42" customFormat="1" ht="128.25" hidden="1" customHeight="1">
      <c r="A195" s="51" t="s">
        <v>421</v>
      </c>
      <c r="B195" s="51" t="s">
        <v>831</v>
      </c>
      <c r="C195" s="51" t="s">
        <v>857</v>
      </c>
      <c r="D195" s="51" t="s">
        <v>858</v>
      </c>
      <c r="E195" s="51">
        <v>15</v>
      </c>
      <c r="F195" s="12" t="s">
        <v>840</v>
      </c>
      <c r="G195" s="12" t="s">
        <v>45</v>
      </c>
      <c r="H195" s="8" t="s">
        <v>36</v>
      </c>
      <c r="I195" s="12" t="s">
        <v>37</v>
      </c>
      <c r="J195" s="52">
        <v>24</v>
      </c>
      <c r="K195" s="10">
        <v>2020</v>
      </c>
      <c r="L195" s="11"/>
      <c r="M195" s="51">
        <v>1</v>
      </c>
      <c r="N195" s="12">
        <v>1815023</v>
      </c>
      <c r="O195" s="12" t="s">
        <v>871</v>
      </c>
      <c r="P195" s="8" t="s">
        <v>40</v>
      </c>
      <c r="Q195" s="53">
        <v>4000</v>
      </c>
      <c r="R195" s="14">
        <v>0</v>
      </c>
      <c r="S195" s="53">
        <f t="shared" si="6"/>
        <v>4000</v>
      </c>
      <c r="T195" s="8" t="s">
        <v>41</v>
      </c>
      <c r="U195" s="33" t="s">
        <v>2225</v>
      </c>
      <c r="V195" s="15" t="s">
        <v>92</v>
      </c>
      <c r="W195" s="33" t="s">
        <v>93</v>
      </c>
      <c r="X195" s="41" t="s">
        <v>50</v>
      </c>
    </row>
    <row r="196" spans="1:24" s="42" customFormat="1" ht="128.25" hidden="1" customHeight="1">
      <c r="A196" s="51" t="s">
        <v>421</v>
      </c>
      <c r="B196" s="51" t="s">
        <v>831</v>
      </c>
      <c r="C196" s="51" t="s">
        <v>857</v>
      </c>
      <c r="D196" s="51" t="s">
        <v>858</v>
      </c>
      <c r="E196" s="51">
        <v>15</v>
      </c>
      <c r="F196" s="12" t="s">
        <v>840</v>
      </c>
      <c r="G196" s="12" t="s">
        <v>45</v>
      </c>
      <c r="H196" s="8" t="s">
        <v>36</v>
      </c>
      <c r="I196" s="12" t="s">
        <v>37</v>
      </c>
      <c r="J196" s="52">
        <v>24</v>
      </c>
      <c r="K196" s="10">
        <v>2020</v>
      </c>
      <c r="L196" s="11"/>
      <c r="M196" s="51">
        <v>1</v>
      </c>
      <c r="N196" s="12">
        <v>1492049</v>
      </c>
      <c r="O196" s="12" t="s">
        <v>963</v>
      </c>
      <c r="P196" s="8" t="s">
        <v>107</v>
      </c>
      <c r="Q196" s="53">
        <v>4000</v>
      </c>
      <c r="R196" s="14">
        <v>0</v>
      </c>
      <c r="S196" s="53">
        <f t="shared" ref="S196:S259" si="7">(R196+Q196)*M196</f>
        <v>4000</v>
      </c>
      <c r="T196" s="8" t="s">
        <v>41</v>
      </c>
      <c r="U196" s="33" t="s">
        <v>2225</v>
      </c>
      <c r="V196" s="15" t="s">
        <v>92</v>
      </c>
      <c r="W196" s="33" t="s">
        <v>93</v>
      </c>
      <c r="X196" s="41" t="s">
        <v>50</v>
      </c>
    </row>
    <row r="197" spans="1:24" s="42" customFormat="1" ht="128.25" hidden="1" customHeight="1">
      <c r="A197" s="51" t="s">
        <v>421</v>
      </c>
      <c r="B197" s="51" t="s">
        <v>831</v>
      </c>
      <c r="C197" s="51" t="s">
        <v>857</v>
      </c>
      <c r="D197" s="51" t="s">
        <v>858</v>
      </c>
      <c r="E197" s="51">
        <v>15</v>
      </c>
      <c r="F197" s="12" t="s">
        <v>840</v>
      </c>
      <c r="G197" s="12" t="s">
        <v>45</v>
      </c>
      <c r="H197" s="8" t="s">
        <v>36</v>
      </c>
      <c r="I197" s="12" t="s">
        <v>37</v>
      </c>
      <c r="J197" s="52">
        <v>24</v>
      </c>
      <c r="K197" s="10">
        <v>2020</v>
      </c>
      <c r="L197" s="11"/>
      <c r="M197" s="51">
        <v>1</v>
      </c>
      <c r="N197" s="51">
        <v>1579608</v>
      </c>
      <c r="O197" s="51" t="s">
        <v>967</v>
      </c>
      <c r="P197" s="8" t="s">
        <v>40</v>
      </c>
      <c r="Q197" s="53">
        <v>4000</v>
      </c>
      <c r="R197" s="14">
        <v>0</v>
      </c>
      <c r="S197" s="53">
        <f t="shared" si="7"/>
        <v>4000</v>
      </c>
      <c r="T197" s="8" t="s">
        <v>41</v>
      </c>
      <c r="U197" s="33" t="s">
        <v>2225</v>
      </c>
      <c r="V197" s="15" t="s">
        <v>92</v>
      </c>
      <c r="W197" s="33" t="s">
        <v>93</v>
      </c>
      <c r="X197" s="41" t="s">
        <v>50</v>
      </c>
    </row>
    <row r="198" spans="1:24" s="42" customFormat="1" ht="128.25" hidden="1" customHeight="1">
      <c r="A198" s="51" t="s">
        <v>421</v>
      </c>
      <c r="B198" s="51" t="s">
        <v>831</v>
      </c>
      <c r="C198" s="51" t="s">
        <v>831</v>
      </c>
      <c r="D198" s="51" t="s">
        <v>858</v>
      </c>
      <c r="E198" s="51">
        <v>15</v>
      </c>
      <c r="F198" s="12" t="s">
        <v>840</v>
      </c>
      <c r="G198" s="12" t="s">
        <v>45</v>
      </c>
      <c r="H198" s="8" t="s">
        <v>36</v>
      </c>
      <c r="I198" s="12" t="s">
        <v>37</v>
      </c>
      <c r="J198" s="52">
        <v>24</v>
      </c>
      <c r="K198" s="10">
        <v>2020</v>
      </c>
      <c r="L198" s="11"/>
      <c r="M198" s="51">
        <v>1</v>
      </c>
      <c r="N198" s="12">
        <v>1489667</v>
      </c>
      <c r="O198" s="12" t="s">
        <v>978</v>
      </c>
      <c r="P198" s="8" t="s">
        <v>107</v>
      </c>
      <c r="Q198" s="53">
        <v>4000</v>
      </c>
      <c r="R198" s="14">
        <v>0</v>
      </c>
      <c r="S198" s="53">
        <f t="shared" si="7"/>
        <v>4000</v>
      </c>
      <c r="T198" s="8" t="s">
        <v>41</v>
      </c>
      <c r="U198" s="33" t="s">
        <v>2225</v>
      </c>
      <c r="V198" s="15" t="s">
        <v>92</v>
      </c>
      <c r="W198" s="33" t="s">
        <v>93</v>
      </c>
      <c r="X198" s="41" t="s">
        <v>50</v>
      </c>
    </row>
    <row r="199" spans="1:24" s="42" customFormat="1" ht="128.25" hidden="1" customHeight="1">
      <c r="A199" s="51" t="s">
        <v>421</v>
      </c>
      <c r="B199" s="51" t="s">
        <v>831</v>
      </c>
      <c r="C199" s="51" t="s">
        <v>831</v>
      </c>
      <c r="D199" s="51" t="s">
        <v>944</v>
      </c>
      <c r="E199" s="51">
        <v>15</v>
      </c>
      <c r="F199" s="12" t="s">
        <v>840</v>
      </c>
      <c r="G199" s="12" t="s">
        <v>45</v>
      </c>
      <c r="H199" s="8" t="s">
        <v>36</v>
      </c>
      <c r="I199" s="12" t="s">
        <v>37</v>
      </c>
      <c r="J199" s="52">
        <v>24</v>
      </c>
      <c r="K199" s="10">
        <v>2020</v>
      </c>
      <c r="L199" s="11"/>
      <c r="M199" s="12">
        <v>1</v>
      </c>
      <c r="N199" s="12">
        <v>2264106</v>
      </c>
      <c r="O199" s="12" t="s">
        <v>943</v>
      </c>
      <c r="P199" s="8" t="s">
        <v>40</v>
      </c>
      <c r="Q199" s="53">
        <v>4000</v>
      </c>
      <c r="R199" s="14">
        <v>0</v>
      </c>
      <c r="S199" s="14">
        <f t="shared" si="7"/>
        <v>4000</v>
      </c>
      <c r="T199" s="8" t="s">
        <v>41</v>
      </c>
      <c r="U199" s="33" t="s">
        <v>2225</v>
      </c>
      <c r="V199" s="15" t="s">
        <v>92</v>
      </c>
      <c r="W199" s="33" t="s">
        <v>93</v>
      </c>
      <c r="X199" s="41" t="s">
        <v>50</v>
      </c>
    </row>
    <row r="200" spans="1:24" s="42" customFormat="1" ht="128.25" hidden="1" customHeight="1">
      <c r="A200" s="51" t="s">
        <v>421</v>
      </c>
      <c r="B200" s="51" t="s">
        <v>831</v>
      </c>
      <c r="C200" s="51" t="s">
        <v>857</v>
      </c>
      <c r="D200" s="51" t="s">
        <v>860</v>
      </c>
      <c r="E200" s="51">
        <v>15</v>
      </c>
      <c r="F200" s="12" t="s">
        <v>840</v>
      </c>
      <c r="G200" s="12" t="s">
        <v>45</v>
      </c>
      <c r="H200" s="8" t="s">
        <v>36</v>
      </c>
      <c r="I200" s="12" t="s">
        <v>37</v>
      </c>
      <c r="J200" s="52">
        <v>24</v>
      </c>
      <c r="K200" s="10">
        <v>2020</v>
      </c>
      <c r="L200" s="11"/>
      <c r="M200" s="51">
        <v>1</v>
      </c>
      <c r="N200" s="12">
        <v>2089470</v>
      </c>
      <c r="O200" s="12" t="s">
        <v>859</v>
      </c>
      <c r="P200" s="8" t="s">
        <v>40</v>
      </c>
      <c r="Q200" s="53">
        <v>4000</v>
      </c>
      <c r="R200" s="14">
        <v>0</v>
      </c>
      <c r="S200" s="53">
        <f t="shared" si="7"/>
        <v>4000</v>
      </c>
      <c r="T200" s="8" t="s">
        <v>41</v>
      </c>
      <c r="U200" s="33" t="s">
        <v>2225</v>
      </c>
      <c r="V200" s="15" t="s">
        <v>92</v>
      </c>
      <c r="W200" s="33" t="s">
        <v>93</v>
      </c>
      <c r="X200" s="41" t="s">
        <v>50</v>
      </c>
    </row>
    <row r="201" spans="1:24" s="42" customFormat="1" ht="128.25" hidden="1" customHeight="1">
      <c r="A201" s="51" t="s">
        <v>421</v>
      </c>
      <c r="B201" s="51" t="s">
        <v>831</v>
      </c>
      <c r="C201" s="51" t="s">
        <v>857</v>
      </c>
      <c r="D201" s="51" t="s">
        <v>860</v>
      </c>
      <c r="E201" s="51">
        <v>15</v>
      </c>
      <c r="F201" s="12" t="s">
        <v>840</v>
      </c>
      <c r="G201" s="12" t="s">
        <v>45</v>
      </c>
      <c r="H201" s="8" t="s">
        <v>36</v>
      </c>
      <c r="I201" s="12" t="s">
        <v>37</v>
      </c>
      <c r="J201" s="52">
        <v>24</v>
      </c>
      <c r="K201" s="10">
        <v>2020</v>
      </c>
      <c r="L201" s="11"/>
      <c r="M201" s="51">
        <v>1</v>
      </c>
      <c r="N201" s="12">
        <v>1914473</v>
      </c>
      <c r="O201" s="12" t="s">
        <v>891</v>
      </c>
      <c r="P201" s="8" t="s">
        <v>40</v>
      </c>
      <c r="Q201" s="53">
        <v>4000</v>
      </c>
      <c r="R201" s="14">
        <v>0</v>
      </c>
      <c r="S201" s="53">
        <f t="shared" si="7"/>
        <v>4000</v>
      </c>
      <c r="T201" s="8" t="s">
        <v>41</v>
      </c>
      <c r="U201" s="33" t="s">
        <v>2225</v>
      </c>
      <c r="V201" s="15" t="s">
        <v>92</v>
      </c>
      <c r="W201" s="33" t="s">
        <v>93</v>
      </c>
      <c r="X201" s="41" t="s">
        <v>50</v>
      </c>
    </row>
    <row r="202" spans="1:24" s="42" customFormat="1" ht="128.25" hidden="1" customHeight="1">
      <c r="A202" s="51" t="s">
        <v>421</v>
      </c>
      <c r="B202" s="51" t="s">
        <v>831</v>
      </c>
      <c r="C202" s="51" t="s">
        <v>857</v>
      </c>
      <c r="D202" s="51" t="s">
        <v>860</v>
      </c>
      <c r="E202" s="51">
        <v>15</v>
      </c>
      <c r="F202" s="12" t="s">
        <v>840</v>
      </c>
      <c r="G202" s="12" t="s">
        <v>45</v>
      </c>
      <c r="H202" s="8" t="s">
        <v>36</v>
      </c>
      <c r="I202" s="12" t="s">
        <v>37</v>
      </c>
      <c r="J202" s="52">
        <v>24</v>
      </c>
      <c r="K202" s="10">
        <v>2020</v>
      </c>
      <c r="L202" s="11"/>
      <c r="M202" s="51">
        <v>1</v>
      </c>
      <c r="N202" s="12">
        <v>1491856</v>
      </c>
      <c r="O202" s="12" t="s">
        <v>917</v>
      </c>
      <c r="P202" s="8" t="s">
        <v>107</v>
      </c>
      <c r="Q202" s="53">
        <v>4000</v>
      </c>
      <c r="R202" s="14">
        <v>0</v>
      </c>
      <c r="S202" s="53">
        <f t="shared" si="7"/>
        <v>4000</v>
      </c>
      <c r="T202" s="8" t="s">
        <v>41</v>
      </c>
      <c r="U202" s="33" t="s">
        <v>2225</v>
      </c>
      <c r="V202" s="15" t="s">
        <v>92</v>
      </c>
      <c r="W202" s="33" t="s">
        <v>93</v>
      </c>
      <c r="X202" s="41" t="s">
        <v>50</v>
      </c>
    </row>
    <row r="203" spans="1:24" s="42" customFormat="1" ht="128.25" hidden="1" customHeight="1">
      <c r="A203" s="51" t="s">
        <v>421</v>
      </c>
      <c r="B203" s="51" t="s">
        <v>831</v>
      </c>
      <c r="C203" s="51" t="s">
        <v>857</v>
      </c>
      <c r="D203" s="51" t="s">
        <v>860</v>
      </c>
      <c r="E203" s="51">
        <v>15</v>
      </c>
      <c r="F203" s="12" t="s">
        <v>840</v>
      </c>
      <c r="G203" s="12" t="s">
        <v>45</v>
      </c>
      <c r="H203" s="8" t="s">
        <v>36</v>
      </c>
      <c r="I203" s="12" t="s">
        <v>37</v>
      </c>
      <c r="J203" s="52">
        <v>24</v>
      </c>
      <c r="K203" s="10">
        <v>2020</v>
      </c>
      <c r="L203" s="11"/>
      <c r="M203" s="51">
        <v>1</v>
      </c>
      <c r="N203" s="12">
        <v>1815023</v>
      </c>
      <c r="O203" s="12" t="s">
        <v>871</v>
      </c>
      <c r="P203" s="8" t="s">
        <v>40</v>
      </c>
      <c r="Q203" s="53">
        <v>4000</v>
      </c>
      <c r="R203" s="14">
        <v>0</v>
      </c>
      <c r="S203" s="53">
        <f t="shared" si="7"/>
        <v>4000</v>
      </c>
      <c r="T203" s="8" t="s">
        <v>41</v>
      </c>
      <c r="U203" s="33" t="s">
        <v>2225</v>
      </c>
      <c r="V203" s="15" t="s">
        <v>92</v>
      </c>
      <c r="W203" s="33" t="s">
        <v>93</v>
      </c>
      <c r="X203" s="41" t="s">
        <v>50</v>
      </c>
    </row>
    <row r="204" spans="1:24" s="42" customFormat="1" ht="128.25" hidden="1" customHeight="1">
      <c r="A204" s="51" t="s">
        <v>421</v>
      </c>
      <c r="B204" s="51" t="s">
        <v>831</v>
      </c>
      <c r="C204" s="51" t="s">
        <v>857</v>
      </c>
      <c r="D204" s="51" t="s">
        <v>860</v>
      </c>
      <c r="E204" s="51">
        <v>15</v>
      </c>
      <c r="F204" s="12" t="s">
        <v>840</v>
      </c>
      <c r="G204" s="12" t="s">
        <v>45</v>
      </c>
      <c r="H204" s="8" t="s">
        <v>36</v>
      </c>
      <c r="I204" s="12" t="s">
        <v>37</v>
      </c>
      <c r="J204" s="52">
        <v>24</v>
      </c>
      <c r="K204" s="10">
        <v>2020</v>
      </c>
      <c r="L204" s="11"/>
      <c r="M204" s="51">
        <v>1</v>
      </c>
      <c r="N204" s="12">
        <v>1492049</v>
      </c>
      <c r="O204" s="12" t="s">
        <v>963</v>
      </c>
      <c r="P204" s="8" t="s">
        <v>107</v>
      </c>
      <c r="Q204" s="53">
        <v>4000</v>
      </c>
      <c r="R204" s="14">
        <v>0</v>
      </c>
      <c r="S204" s="53">
        <f t="shared" si="7"/>
        <v>4000</v>
      </c>
      <c r="T204" s="8" t="s">
        <v>41</v>
      </c>
      <c r="U204" s="33" t="s">
        <v>2225</v>
      </c>
      <c r="V204" s="15" t="s">
        <v>92</v>
      </c>
      <c r="W204" s="33" t="s">
        <v>93</v>
      </c>
      <c r="X204" s="41" t="s">
        <v>50</v>
      </c>
    </row>
    <row r="205" spans="1:24" s="42" customFormat="1" ht="128.25" hidden="1" customHeight="1">
      <c r="A205" s="51" t="s">
        <v>421</v>
      </c>
      <c r="B205" s="51" t="s">
        <v>831</v>
      </c>
      <c r="C205" s="51" t="s">
        <v>857</v>
      </c>
      <c r="D205" s="51" t="s">
        <v>860</v>
      </c>
      <c r="E205" s="51">
        <v>15</v>
      </c>
      <c r="F205" s="12" t="s">
        <v>840</v>
      </c>
      <c r="G205" s="12" t="s">
        <v>45</v>
      </c>
      <c r="H205" s="8" t="s">
        <v>36</v>
      </c>
      <c r="I205" s="12" t="s">
        <v>37</v>
      </c>
      <c r="J205" s="52">
        <v>24</v>
      </c>
      <c r="K205" s="10">
        <v>2020</v>
      </c>
      <c r="L205" s="11"/>
      <c r="M205" s="51">
        <v>1</v>
      </c>
      <c r="N205" s="51">
        <v>1579608</v>
      </c>
      <c r="O205" s="51" t="s">
        <v>967</v>
      </c>
      <c r="P205" s="8" t="s">
        <v>40</v>
      </c>
      <c r="Q205" s="53">
        <v>4000</v>
      </c>
      <c r="R205" s="14">
        <v>0</v>
      </c>
      <c r="S205" s="53">
        <f t="shared" si="7"/>
        <v>4000</v>
      </c>
      <c r="T205" s="8" t="s">
        <v>41</v>
      </c>
      <c r="U205" s="33" t="s">
        <v>2225</v>
      </c>
      <c r="V205" s="15" t="s">
        <v>92</v>
      </c>
      <c r="W205" s="33" t="s">
        <v>93</v>
      </c>
      <c r="X205" s="41" t="s">
        <v>50</v>
      </c>
    </row>
    <row r="206" spans="1:24" s="42" customFormat="1" ht="128.25" hidden="1" customHeight="1">
      <c r="A206" s="51" t="s">
        <v>421</v>
      </c>
      <c r="B206" s="51" t="s">
        <v>831</v>
      </c>
      <c r="C206" s="51" t="s">
        <v>857</v>
      </c>
      <c r="D206" s="51" t="s">
        <v>858</v>
      </c>
      <c r="E206" s="51">
        <v>15</v>
      </c>
      <c r="F206" s="12" t="s">
        <v>861</v>
      </c>
      <c r="G206" s="12" t="s">
        <v>45</v>
      </c>
      <c r="H206" s="8" t="s">
        <v>36</v>
      </c>
      <c r="I206" s="12" t="s">
        <v>37</v>
      </c>
      <c r="J206" s="52">
        <v>24</v>
      </c>
      <c r="K206" s="10">
        <v>2020</v>
      </c>
      <c r="L206" s="11"/>
      <c r="M206" s="51">
        <v>1</v>
      </c>
      <c r="N206" s="12">
        <v>2089470</v>
      </c>
      <c r="O206" s="12" t="s">
        <v>859</v>
      </c>
      <c r="P206" s="8" t="s">
        <v>40</v>
      </c>
      <c r="Q206" s="53">
        <v>4000</v>
      </c>
      <c r="R206" s="14">
        <v>0</v>
      </c>
      <c r="S206" s="53">
        <f t="shared" si="7"/>
        <v>4000</v>
      </c>
      <c r="T206" s="8" t="s">
        <v>41</v>
      </c>
      <c r="U206" s="33" t="s">
        <v>2225</v>
      </c>
      <c r="V206" s="15" t="s">
        <v>92</v>
      </c>
      <c r="W206" s="33" t="s">
        <v>93</v>
      </c>
      <c r="X206" s="41" t="s">
        <v>50</v>
      </c>
    </row>
    <row r="207" spans="1:24" s="42" customFormat="1" ht="128.25" hidden="1" customHeight="1">
      <c r="A207" s="51" t="s">
        <v>421</v>
      </c>
      <c r="B207" s="51" t="s">
        <v>831</v>
      </c>
      <c r="C207" s="51" t="s">
        <v>857</v>
      </c>
      <c r="D207" s="51" t="s">
        <v>858</v>
      </c>
      <c r="E207" s="51">
        <v>15</v>
      </c>
      <c r="F207" s="12" t="s">
        <v>861</v>
      </c>
      <c r="G207" s="12" t="s">
        <v>45</v>
      </c>
      <c r="H207" s="8" t="s">
        <v>36</v>
      </c>
      <c r="I207" s="12" t="s">
        <v>37</v>
      </c>
      <c r="J207" s="52">
        <v>24</v>
      </c>
      <c r="K207" s="10">
        <v>2020</v>
      </c>
      <c r="L207" s="11"/>
      <c r="M207" s="51">
        <v>1</v>
      </c>
      <c r="N207" s="12">
        <v>1914473</v>
      </c>
      <c r="O207" s="12" t="s">
        <v>891</v>
      </c>
      <c r="P207" s="8" t="s">
        <v>40</v>
      </c>
      <c r="Q207" s="53">
        <v>4000</v>
      </c>
      <c r="R207" s="14">
        <v>0</v>
      </c>
      <c r="S207" s="53">
        <f t="shared" si="7"/>
        <v>4000</v>
      </c>
      <c r="T207" s="8" t="s">
        <v>41</v>
      </c>
      <c r="U207" s="33" t="s">
        <v>2225</v>
      </c>
      <c r="V207" s="15" t="s">
        <v>92</v>
      </c>
      <c r="W207" s="33" t="s">
        <v>93</v>
      </c>
      <c r="X207" s="41" t="s">
        <v>50</v>
      </c>
    </row>
    <row r="208" spans="1:24" s="42" customFormat="1" ht="128.25" hidden="1" customHeight="1">
      <c r="A208" s="51" t="s">
        <v>421</v>
      </c>
      <c r="B208" s="51" t="s">
        <v>831</v>
      </c>
      <c r="C208" s="51" t="s">
        <v>857</v>
      </c>
      <c r="D208" s="51" t="s">
        <v>858</v>
      </c>
      <c r="E208" s="51">
        <v>15</v>
      </c>
      <c r="F208" s="12" t="s">
        <v>861</v>
      </c>
      <c r="G208" s="12" t="s">
        <v>45</v>
      </c>
      <c r="H208" s="8" t="s">
        <v>36</v>
      </c>
      <c r="I208" s="12" t="s">
        <v>37</v>
      </c>
      <c r="J208" s="52">
        <v>24</v>
      </c>
      <c r="K208" s="10">
        <v>2020</v>
      </c>
      <c r="L208" s="11"/>
      <c r="M208" s="51">
        <v>1</v>
      </c>
      <c r="N208" s="12">
        <v>1491856</v>
      </c>
      <c r="O208" s="12" t="s">
        <v>917</v>
      </c>
      <c r="P208" s="8" t="s">
        <v>107</v>
      </c>
      <c r="Q208" s="53">
        <v>4000</v>
      </c>
      <c r="R208" s="14">
        <v>0</v>
      </c>
      <c r="S208" s="53">
        <f t="shared" si="7"/>
        <v>4000</v>
      </c>
      <c r="T208" s="8" t="s">
        <v>41</v>
      </c>
      <c r="U208" s="33" t="s">
        <v>2225</v>
      </c>
      <c r="V208" s="15" t="s">
        <v>92</v>
      </c>
      <c r="W208" s="33" t="s">
        <v>93</v>
      </c>
      <c r="X208" s="41" t="s">
        <v>50</v>
      </c>
    </row>
    <row r="209" spans="1:24" s="42" customFormat="1" ht="128.25" hidden="1" customHeight="1">
      <c r="A209" s="51" t="s">
        <v>421</v>
      </c>
      <c r="B209" s="51" t="s">
        <v>831</v>
      </c>
      <c r="C209" s="51" t="s">
        <v>857</v>
      </c>
      <c r="D209" s="51" t="s">
        <v>858</v>
      </c>
      <c r="E209" s="51">
        <v>15</v>
      </c>
      <c r="F209" s="12" t="s">
        <v>861</v>
      </c>
      <c r="G209" s="12" t="s">
        <v>45</v>
      </c>
      <c r="H209" s="8" t="s">
        <v>36</v>
      </c>
      <c r="I209" s="12" t="s">
        <v>37</v>
      </c>
      <c r="J209" s="52">
        <v>24</v>
      </c>
      <c r="K209" s="10">
        <v>2020</v>
      </c>
      <c r="L209" s="11"/>
      <c r="M209" s="51">
        <v>1</v>
      </c>
      <c r="N209" s="12">
        <v>1815023</v>
      </c>
      <c r="O209" s="12" t="s">
        <v>871</v>
      </c>
      <c r="P209" s="8" t="s">
        <v>40</v>
      </c>
      <c r="Q209" s="53">
        <v>4000</v>
      </c>
      <c r="R209" s="14">
        <v>0</v>
      </c>
      <c r="S209" s="53">
        <f t="shared" si="7"/>
        <v>4000</v>
      </c>
      <c r="T209" s="8" t="s">
        <v>41</v>
      </c>
      <c r="U209" s="33" t="s">
        <v>2225</v>
      </c>
      <c r="V209" s="15" t="s">
        <v>92</v>
      </c>
      <c r="W209" s="33" t="s">
        <v>93</v>
      </c>
      <c r="X209" s="41" t="s">
        <v>50</v>
      </c>
    </row>
    <row r="210" spans="1:24" s="42" customFormat="1" ht="128.25" hidden="1" customHeight="1">
      <c r="A210" s="51" t="s">
        <v>421</v>
      </c>
      <c r="B210" s="51" t="s">
        <v>831</v>
      </c>
      <c r="C210" s="51" t="s">
        <v>857</v>
      </c>
      <c r="D210" s="51" t="s">
        <v>858</v>
      </c>
      <c r="E210" s="51">
        <v>15</v>
      </c>
      <c r="F210" s="12" t="s">
        <v>861</v>
      </c>
      <c r="G210" s="12" t="s">
        <v>45</v>
      </c>
      <c r="H210" s="8" t="s">
        <v>36</v>
      </c>
      <c r="I210" s="12" t="s">
        <v>37</v>
      </c>
      <c r="J210" s="52">
        <v>24</v>
      </c>
      <c r="K210" s="10">
        <v>2020</v>
      </c>
      <c r="L210" s="11"/>
      <c r="M210" s="51">
        <v>1</v>
      </c>
      <c r="N210" s="12">
        <v>1492049</v>
      </c>
      <c r="O210" s="12" t="s">
        <v>963</v>
      </c>
      <c r="P210" s="8" t="s">
        <v>107</v>
      </c>
      <c r="Q210" s="53">
        <v>4000</v>
      </c>
      <c r="R210" s="14">
        <v>0</v>
      </c>
      <c r="S210" s="53">
        <f t="shared" si="7"/>
        <v>4000</v>
      </c>
      <c r="T210" s="8" t="s">
        <v>41</v>
      </c>
      <c r="U210" s="33" t="s">
        <v>2225</v>
      </c>
      <c r="V210" s="15" t="s">
        <v>92</v>
      </c>
      <c r="W210" s="33" t="s">
        <v>93</v>
      </c>
      <c r="X210" s="41" t="s">
        <v>50</v>
      </c>
    </row>
    <row r="211" spans="1:24" s="42" customFormat="1" ht="128.25" hidden="1" customHeight="1">
      <c r="A211" s="51" t="s">
        <v>421</v>
      </c>
      <c r="B211" s="51" t="s">
        <v>831</v>
      </c>
      <c r="C211" s="51" t="s">
        <v>857</v>
      </c>
      <c r="D211" s="51" t="s">
        <v>858</v>
      </c>
      <c r="E211" s="51">
        <v>15</v>
      </c>
      <c r="F211" s="12" t="s">
        <v>861</v>
      </c>
      <c r="G211" s="12" t="s">
        <v>45</v>
      </c>
      <c r="H211" s="8" t="s">
        <v>36</v>
      </c>
      <c r="I211" s="12" t="s">
        <v>37</v>
      </c>
      <c r="J211" s="52">
        <v>24</v>
      </c>
      <c r="K211" s="10">
        <v>2020</v>
      </c>
      <c r="L211" s="11"/>
      <c r="M211" s="51">
        <v>1</v>
      </c>
      <c r="N211" s="51">
        <v>1579608</v>
      </c>
      <c r="O211" s="51" t="s">
        <v>967</v>
      </c>
      <c r="P211" s="8" t="s">
        <v>40</v>
      </c>
      <c r="Q211" s="53">
        <v>4000</v>
      </c>
      <c r="R211" s="14">
        <v>0</v>
      </c>
      <c r="S211" s="53">
        <f t="shared" si="7"/>
        <v>4000</v>
      </c>
      <c r="T211" s="8" t="s">
        <v>41</v>
      </c>
      <c r="U211" s="33" t="s">
        <v>2225</v>
      </c>
      <c r="V211" s="15" t="s">
        <v>92</v>
      </c>
      <c r="W211" s="33" t="s">
        <v>93</v>
      </c>
      <c r="X211" s="41" t="s">
        <v>50</v>
      </c>
    </row>
    <row r="212" spans="1:24" s="42" customFormat="1" ht="128.25" hidden="1" customHeight="1">
      <c r="A212" s="51" t="s">
        <v>421</v>
      </c>
      <c r="B212" s="51" t="s">
        <v>831</v>
      </c>
      <c r="C212" s="51" t="s">
        <v>831</v>
      </c>
      <c r="D212" s="51" t="s">
        <v>954</v>
      </c>
      <c r="E212" s="51">
        <v>15</v>
      </c>
      <c r="F212" s="12" t="s">
        <v>976</v>
      </c>
      <c r="G212" s="12" t="s">
        <v>45</v>
      </c>
      <c r="H212" s="8" t="s">
        <v>36</v>
      </c>
      <c r="I212" s="12" t="s">
        <v>37</v>
      </c>
      <c r="J212" s="62">
        <v>24</v>
      </c>
      <c r="K212" s="10">
        <v>2020</v>
      </c>
      <c r="L212" s="11"/>
      <c r="M212" s="12">
        <v>1</v>
      </c>
      <c r="N212" s="12">
        <v>1810266</v>
      </c>
      <c r="O212" s="12" t="s">
        <v>975</v>
      </c>
      <c r="P212" s="8" t="s">
        <v>40</v>
      </c>
      <c r="Q212" s="64">
        <v>3500</v>
      </c>
      <c r="R212" s="14">
        <v>0</v>
      </c>
      <c r="S212" s="53">
        <f t="shared" si="7"/>
        <v>3500</v>
      </c>
      <c r="T212" s="8" t="s">
        <v>41</v>
      </c>
      <c r="U212" s="33" t="s">
        <v>2225</v>
      </c>
      <c r="V212" s="15" t="s">
        <v>92</v>
      </c>
      <c r="W212" s="33" t="s">
        <v>93</v>
      </c>
      <c r="X212" s="41" t="s">
        <v>50</v>
      </c>
    </row>
    <row r="213" spans="1:24" s="42" customFormat="1" ht="128.25" hidden="1" customHeight="1">
      <c r="A213" s="51" t="s">
        <v>421</v>
      </c>
      <c r="B213" s="51" t="s">
        <v>831</v>
      </c>
      <c r="C213" s="51" t="s">
        <v>831</v>
      </c>
      <c r="D213" s="51" t="s">
        <v>954</v>
      </c>
      <c r="E213" s="51">
        <v>15</v>
      </c>
      <c r="F213" s="12" t="s">
        <v>976</v>
      </c>
      <c r="G213" s="12" t="s">
        <v>45</v>
      </c>
      <c r="H213" s="8" t="s">
        <v>36</v>
      </c>
      <c r="I213" s="12" t="s">
        <v>37</v>
      </c>
      <c r="J213" s="62">
        <v>24</v>
      </c>
      <c r="K213" s="10">
        <v>2020</v>
      </c>
      <c r="L213" s="11"/>
      <c r="M213" s="12">
        <v>1</v>
      </c>
      <c r="N213" s="12">
        <v>1819877</v>
      </c>
      <c r="O213" s="12" t="s">
        <v>997</v>
      </c>
      <c r="P213" s="8" t="s">
        <v>40</v>
      </c>
      <c r="Q213" s="64">
        <v>3500</v>
      </c>
      <c r="R213" s="14">
        <v>0</v>
      </c>
      <c r="S213" s="53">
        <f t="shared" si="7"/>
        <v>3500</v>
      </c>
      <c r="T213" s="8" t="s">
        <v>41</v>
      </c>
      <c r="U213" s="33" t="s">
        <v>2225</v>
      </c>
      <c r="V213" s="15" t="s">
        <v>92</v>
      </c>
      <c r="W213" s="33" t="s">
        <v>93</v>
      </c>
      <c r="X213" s="41" t="s">
        <v>50</v>
      </c>
    </row>
    <row r="214" spans="1:24" ht="128.25" hidden="1" customHeight="1">
      <c r="A214" s="68" t="s">
        <v>421</v>
      </c>
      <c r="B214" s="68" t="s">
        <v>831</v>
      </c>
      <c r="C214" s="68" t="s">
        <v>875</v>
      </c>
      <c r="D214" s="68" t="s">
        <v>876</v>
      </c>
      <c r="E214" s="68">
        <v>20</v>
      </c>
      <c r="F214" s="68" t="s">
        <v>909</v>
      </c>
      <c r="G214" s="27" t="s">
        <v>35</v>
      </c>
      <c r="H214" s="24" t="s">
        <v>36</v>
      </c>
      <c r="I214" s="27" t="s">
        <v>37</v>
      </c>
      <c r="J214" s="69">
        <v>21</v>
      </c>
      <c r="K214" s="10">
        <v>2020</v>
      </c>
      <c r="L214" s="11"/>
      <c r="M214" s="68">
        <v>1</v>
      </c>
      <c r="N214" s="68">
        <v>1568346</v>
      </c>
      <c r="O214" s="68" t="s">
        <v>908</v>
      </c>
      <c r="P214" s="24" t="s">
        <v>107</v>
      </c>
      <c r="Q214" s="70">
        <v>0</v>
      </c>
      <c r="R214" s="28">
        <v>0</v>
      </c>
      <c r="S214" s="70">
        <f t="shared" si="7"/>
        <v>0</v>
      </c>
      <c r="T214" s="24" t="s">
        <v>41</v>
      </c>
      <c r="U214" s="29" t="s">
        <v>2235</v>
      </c>
      <c r="V214" s="31" t="s">
        <v>48</v>
      </c>
      <c r="W214" s="31" t="s">
        <v>72</v>
      </c>
      <c r="X214" s="23"/>
    </row>
    <row r="215" spans="1:24" ht="128.25" hidden="1" customHeight="1">
      <c r="A215" s="68" t="s">
        <v>421</v>
      </c>
      <c r="B215" s="68" t="s">
        <v>831</v>
      </c>
      <c r="C215" s="68" t="s">
        <v>875</v>
      </c>
      <c r="D215" s="68" t="s">
        <v>876</v>
      </c>
      <c r="E215" s="68">
        <v>20</v>
      </c>
      <c r="F215" s="68" t="s">
        <v>909</v>
      </c>
      <c r="G215" s="27" t="s">
        <v>35</v>
      </c>
      <c r="H215" s="24" t="s">
        <v>36</v>
      </c>
      <c r="I215" s="27" t="s">
        <v>37</v>
      </c>
      <c r="J215" s="69">
        <v>21</v>
      </c>
      <c r="K215" s="10">
        <v>2020</v>
      </c>
      <c r="L215" s="11"/>
      <c r="M215" s="68">
        <v>1</v>
      </c>
      <c r="N215" s="68">
        <v>1292870</v>
      </c>
      <c r="O215" s="68" t="s">
        <v>910</v>
      </c>
      <c r="P215" s="24" t="s">
        <v>107</v>
      </c>
      <c r="Q215" s="70">
        <v>0</v>
      </c>
      <c r="R215" s="28">
        <v>0</v>
      </c>
      <c r="S215" s="70">
        <f t="shared" si="7"/>
        <v>0</v>
      </c>
      <c r="T215" s="24" t="s">
        <v>41</v>
      </c>
      <c r="U215" s="29" t="s">
        <v>2235</v>
      </c>
      <c r="V215" s="31" t="s">
        <v>48</v>
      </c>
      <c r="W215" s="31" t="s">
        <v>72</v>
      </c>
      <c r="X215" s="23"/>
    </row>
    <row r="216" spans="1:24" s="42" customFormat="1" ht="128.25" hidden="1" customHeight="1">
      <c r="A216" s="51" t="s">
        <v>421</v>
      </c>
      <c r="B216" s="51" t="s">
        <v>831</v>
      </c>
      <c r="C216" s="51" t="s">
        <v>875</v>
      </c>
      <c r="D216" s="51" t="s">
        <v>876</v>
      </c>
      <c r="E216" s="51">
        <v>20</v>
      </c>
      <c r="F216" s="51" t="s">
        <v>66</v>
      </c>
      <c r="G216" s="12" t="s">
        <v>45</v>
      </c>
      <c r="H216" s="8" t="s">
        <v>36</v>
      </c>
      <c r="I216" s="12" t="s">
        <v>37</v>
      </c>
      <c r="J216" s="52">
        <v>20</v>
      </c>
      <c r="K216" s="10">
        <v>2020</v>
      </c>
      <c r="L216" s="11"/>
      <c r="M216" s="51">
        <v>1</v>
      </c>
      <c r="N216" s="51">
        <v>1822181</v>
      </c>
      <c r="O216" s="51" t="s">
        <v>951</v>
      </c>
      <c r="P216" s="8" t="s">
        <v>40</v>
      </c>
      <c r="Q216" s="53">
        <v>0</v>
      </c>
      <c r="R216" s="14">
        <v>0</v>
      </c>
      <c r="S216" s="53">
        <f t="shared" si="7"/>
        <v>0</v>
      </c>
      <c r="T216" s="8" t="s">
        <v>41</v>
      </c>
      <c r="U216" s="51" t="s">
        <v>2236</v>
      </c>
      <c r="V216" s="15" t="s">
        <v>48</v>
      </c>
      <c r="W216" s="33" t="s">
        <v>69</v>
      </c>
      <c r="X216" s="41" t="s">
        <v>50</v>
      </c>
    </row>
    <row r="217" spans="1:24" s="42" customFormat="1" ht="128.25" hidden="1" customHeight="1">
      <c r="A217" s="51" t="s">
        <v>421</v>
      </c>
      <c r="B217" s="51" t="s">
        <v>831</v>
      </c>
      <c r="C217" s="51" t="s">
        <v>875</v>
      </c>
      <c r="D217" s="51" t="s">
        <v>876</v>
      </c>
      <c r="E217" s="51">
        <v>20</v>
      </c>
      <c r="F217" s="51" t="s">
        <v>66</v>
      </c>
      <c r="G217" s="12" t="s">
        <v>45</v>
      </c>
      <c r="H217" s="8" t="s">
        <v>36</v>
      </c>
      <c r="I217" s="12" t="s">
        <v>37</v>
      </c>
      <c r="J217" s="52">
        <v>20</v>
      </c>
      <c r="K217" s="10">
        <v>2020</v>
      </c>
      <c r="L217" s="11"/>
      <c r="M217" s="51">
        <v>1</v>
      </c>
      <c r="N217" s="51">
        <v>1292870</v>
      </c>
      <c r="O217" s="51" t="s">
        <v>910</v>
      </c>
      <c r="P217" s="8" t="s">
        <v>107</v>
      </c>
      <c r="Q217" s="53">
        <v>0</v>
      </c>
      <c r="R217" s="14">
        <v>0</v>
      </c>
      <c r="S217" s="53">
        <f t="shared" si="7"/>
        <v>0</v>
      </c>
      <c r="T217" s="8" t="s">
        <v>41</v>
      </c>
      <c r="U217" s="51" t="s">
        <v>2236</v>
      </c>
      <c r="V217" s="15" t="s">
        <v>48</v>
      </c>
      <c r="W217" s="33" t="s">
        <v>69</v>
      </c>
      <c r="X217" s="41" t="s">
        <v>50</v>
      </c>
    </row>
    <row r="218" spans="1:24" s="42" customFormat="1" ht="128.25" hidden="1" customHeight="1">
      <c r="A218" s="51" t="s">
        <v>421</v>
      </c>
      <c r="B218" s="51" t="s">
        <v>831</v>
      </c>
      <c r="C218" s="51" t="s">
        <v>875</v>
      </c>
      <c r="D218" s="51" t="s">
        <v>876</v>
      </c>
      <c r="E218" s="51">
        <v>20</v>
      </c>
      <c r="F218" s="51" t="s">
        <v>66</v>
      </c>
      <c r="G218" s="12" t="s">
        <v>45</v>
      </c>
      <c r="H218" s="8" t="s">
        <v>36</v>
      </c>
      <c r="I218" s="12" t="s">
        <v>37</v>
      </c>
      <c r="J218" s="52">
        <v>20</v>
      </c>
      <c r="K218" s="10">
        <v>2020</v>
      </c>
      <c r="L218" s="11"/>
      <c r="M218" s="51">
        <v>1</v>
      </c>
      <c r="N218" s="51">
        <v>1093234</v>
      </c>
      <c r="O218" s="51" t="s">
        <v>990</v>
      </c>
      <c r="P218" s="8" t="s">
        <v>107</v>
      </c>
      <c r="Q218" s="53">
        <v>0</v>
      </c>
      <c r="R218" s="14">
        <v>0</v>
      </c>
      <c r="S218" s="53">
        <f t="shared" si="7"/>
        <v>0</v>
      </c>
      <c r="T218" s="8" t="s">
        <v>41</v>
      </c>
      <c r="U218" s="51" t="s">
        <v>2236</v>
      </c>
      <c r="V218" s="15" t="s">
        <v>48</v>
      </c>
      <c r="W218" s="33" t="s">
        <v>69</v>
      </c>
      <c r="X218" s="41" t="s">
        <v>50</v>
      </c>
    </row>
    <row r="219" spans="1:24" s="42" customFormat="1" ht="128.25" hidden="1" customHeight="1">
      <c r="A219" s="51" t="s">
        <v>421</v>
      </c>
      <c r="B219" s="51" t="s">
        <v>831</v>
      </c>
      <c r="C219" s="51" t="s">
        <v>875</v>
      </c>
      <c r="D219" s="51" t="s">
        <v>876</v>
      </c>
      <c r="E219" s="51">
        <v>20</v>
      </c>
      <c r="F219" s="51" t="s">
        <v>66</v>
      </c>
      <c r="G219" s="12" t="s">
        <v>45</v>
      </c>
      <c r="H219" s="8" t="s">
        <v>36</v>
      </c>
      <c r="I219" s="12" t="s">
        <v>37</v>
      </c>
      <c r="J219" s="52">
        <v>20</v>
      </c>
      <c r="K219" s="10">
        <v>2020</v>
      </c>
      <c r="L219" s="11"/>
      <c r="M219" s="51">
        <v>1</v>
      </c>
      <c r="N219" s="51">
        <v>1568346</v>
      </c>
      <c r="O219" s="51" t="s">
        <v>908</v>
      </c>
      <c r="P219" s="8" t="s">
        <v>107</v>
      </c>
      <c r="Q219" s="53">
        <v>0</v>
      </c>
      <c r="R219" s="14">
        <v>0</v>
      </c>
      <c r="S219" s="53">
        <f t="shared" si="7"/>
        <v>0</v>
      </c>
      <c r="T219" s="8" t="s">
        <v>41</v>
      </c>
      <c r="U219" s="51" t="s">
        <v>2236</v>
      </c>
      <c r="V219" s="15" t="s">
        <v>48</v>
      </c>
      <c r="W219" s="33" t="s">
        <v>69</v>
      </c>
      <c r="X219" s="41" t="s">
        <v>50</v>
      </c>
    </row>
    <row r="220" spans="1:24" ht="128.25" hidden="1" customHeight="1">
      <c r="A220" s="54" t="s">
        <v>421</v>
      </c>
      <c r="B220" s="54" t="s">
        <v>831</v>
      </c>
      <c r="C220" s="54" t="s">
        <v>831</v>
      </c>
      <c r="D220" s="54" t="s">
        <v>901</v>
      </c>
      <c r="E220" s="54">
        <v>15</v>
      </c>
      <c r="F220" s="37" t="s">
        <v>966</v>
      </c>
      <c r="G220" s="37" t="s">
        <v>145</v>
      </c>
      <c r="H220" s="8" t="s">
        <v>36</v>
      </c>
      <c r="I220" s="19" t="s">
        <v>46</v>
      </c>
      <c r="J220" s="65">
        <v>390</v>
      </c>
      <c r="K220" s="10">
        <v>2020</v>
      </c>
      <c r="L220" s="11" t="s">
        <v>610</v>
      </c>
      <c r="M220" s="37">
        <v>1</v>
      </c>
      <c r="N220" s="37">
        <v>1796036</v>
      </c>
      <c r="O220" s="37" t="s">
        <v>965</v>
      </c>
      <c r="P220" s="19" t="s">
        <v>40</v>
      </c>
      <c r="Q220" s="20">
        <v>0</v>
      </c>
      <c r="R220" s="20">
        <v>0</v>
      </c>
      <c r="S220" s="20">
        <f t="shared" si="7"/>
        <v>0</v>
      </c>
      <c r="T220" s="19" t="s">
        <v>145</v>
      </c>
      <c r="U220" s="19"/>
      <c r="V220" s="21" t="s">
        <v>48</v>
      </c>
      <c r="W220" s="22" t="s">
        <v>455</v>
      </c>
      <c r="X220" s="23"/>
    </row>
    <row r="221" spans="1:24" s="42" customFormat="1" ht="128.25" hidden="1" customHeight="1">
      <c r="A221" s="51" t="s">
        <v>421</v>
      </c>
      <c r="B221" s="8" t="s">
        <v>831</v>
      </c>
      <c r="C221" s="8" t="s">
        <v>843</v>
      </c>
      <c r="D221" s="51" t="s">
        <v>848</v>
      </c>
      <c r="E221" s="8">
        <v>15</v>
      </c>
      <c r="F221" s="12" t="s">
        <v>276</v>
      </c>
      <c r="G221" s="8" t="s">
        <v>45</v>
      </c>
      <c r="H221" s="8" t="s">
        <v>36</v>
      </c>
      <c r="I221" s="8" t="s">
        <v>850</v>
      </c>
      <c r="J221" s="9">
        <v>28</v>
      </c>
      <c r="K221" s="10">
        <v>2020</v>
      </c>
      <c r="L221" s="11"/>
      <c r="M221" s="8">
        <v>1</v>
      </c>
      <c r="N221" s="8">
        <v>1491786</v>
      </c>
      <c r="O221" s="8" t="s">
        <v>936</v>
      </c>
      <c r="P221" s="8" t="s">
        <v>107</v>
      </c>
      <c r="Q221" s="14">
        <v>0</v>
      </c>
      <c r="R221" s="14">
        <v>0</v>
      </c>
      <c r="S221" s="14">
        <f t="shared" si="7"/>
        <v>0</v>
      </c>
      <c r="T221" s="8" t="s">
        <v>41</v>
      </c>
      <c r="U221" s="8" t="s">
        <v>2237</v>
      </c>
      <c r="V221" s="15" t="s">
        <v>92</v>
      </c>
      <c r="W221" s="33" t="s">
        <v>93</v>
      </c>
      <c r="X221" s="41" t="s">
        <v>50</v>
      </c>
    </row>
    <row r="222" spans="1:24" s="42" customFormat="1" ht="128.25" hidden="1" customHeight="1">
      <c r="A222" s="51" t="s">
        <v>421</v>
      </c>
      <c r="B222" s="51" t="s">
        <v>831</v>
      </c>
      <c r="C222" s="51" t="s">
        <v>875</v>
      </c>
      <c r="D222" s="51" t="s">
        <v>848</v>
      </c>
      <c r="E222" s="51">
        <v>15</v>
      </c>
      <c r="F222" s="51" t="s">
        <v>407</v>
      </c>
      <c r="G222" s="12" t="s">
        <v>145</v>
      </c>
      <c r="H222" s="8" t="s">
        <v>36</v>
      </c>
      <c r="I222" s="8" t="s">
        <v>46</v>
      </c>
      <c r="J222" s="52">
        <v>360</v>
      </c>
      <c r="K222" s="11">
        <v>2020</v>
      </c>
      <c r="L222" s="11" t="s">
        <v>610</v>
      </c>
      <c r="M222" s="51">
        <v>1</v>
      </c>
      <c r="N222" s="51">
        <v>1632470</v>
      </c>
      <c r="O222" s="51" t="s">
        <v>907</v>
      </c>
      <c r="P222" s="8" t="s">
        <v>40</v>
      </c>
      <c r="Q222" s="14">
        <v>0</v>
      </c>
      <c r="R222" s="14">
        <v>0</v>
      </c>
      <c r="S222" s="14">
        <f t="shared" si="7"/>
        <v>0</v>
      </c>
      <c r="T222" s="51" t="s">
        <v>145</v>
      </c>
      <c r="U222" s="51" t="s">
        <v>995</v>
      </c>
      <c r="V222" s="21" t="s">
        <v>148</v>
      </c>
      <c r="W222" s="40" t="s">
        <v>149</v>
      </c>
      <c r="X222" s="41"/>
    </row>
    <row r="223" spans="1:24" ht="128.25" hidden="1" customHeight="1">
      <c r="A223" s="54" t="s">
        <v>421</v>
      </c>
      <c r="B223" s="19" t="s">
        <v>831</v>
      </c>
      <c r="C223" s="19" t="s">
        <v>843</v>
      </c>
      <c r="D223" s="19" t="s">
        <v>844</v>
      </c>
      <c r="E223" s="19">
        <v>20</v>
      </c>
      <c r="F223" s="19" t="s">
        <v>407</v>
      </c>
      <c r="G223" s="19" t="s">
        <v>145</v>
      </c>
      <c r="H223" s="8" t="s">
        <v>36</v>
      </c>
      <c r="I223" s="19" t="s">
        <v>46</v>
      </c>
      <c r="J223" s="10">
        <v>120</v>
      </c>
      <c r="K223" s="10">
        <v>2020</v>
      </c>
      <c r="L223" s="11" t="s">
        <v>610</v>
      </c>
      <c r="M223" s="19">
        <v>1</v>
      </c>
      <c r="N223" s="37">
        <v>1054009</v>
      </c>
      <c r="O223" s="37" t="s">
        <v>973</v>
      </c>
      <c r="P223" s="19" t="s">
        <v>40</v>
      </c>
      <c r="Q223" s="20">
        <v>0</v>
      </c>
      <c r="R223" s="20">
        <v>0</v>
      </c>
      <c r="S223" s="20">
        <f t="shared" si="7"/>
        <v>0</v>
      </c>
      <c r="T223" s="19" t="s">
        <v>145</v>
      </c>
      <c r="U223" s="19"/>
      <c r="V223" s="21" t="s">
        <v>148</v>
      </c>
      <c r="W223" s="15" t="s">
        <v>149</v>
      </c>
      <c r="X223" s="23"/>
    </row>
    <row r="224" spans="1:24" s="42" customFormat="1" ht="128.25" hidden="1" customHeight="1">
      <c r="A224" s="51" t="s">
        <v>421</v>
      </c>
      <c r="B224" s="8" t="s">
        <v>831</v>
      </c>
      <c r="C224" s="8" t="s">
        <v>843</v>
      </c>
      <c r="D224" s="51" t="s">
        <v>848</v>
      </c>
      <c r="E224" s="8">
        <v>15</v>
      </c>
      <c r="F224" s="8" t="s">
        <v>948</v>
      </c>
      <c r="G224" s="8" t="s">
        <v>45</v>
      </c>
      <c r="H224" s="8" t="s">
        <v>36</v>
      </c>
      <c r="I224" s="8" t="s">
        <v>850</v>
      </c>
      <c r="J224" s="9">
        <v>40</v>
      </c>
      <c r="K224" s="10">
        <v>2020</v>
      </c>
      <c r="L224" s="11"/>
      <c r="M224" s="8">
        <v>1</v>
      </c>
      <c r="N224" s="8">
        <v>1569054</v>
      </c>
      <c r="O224" s="8" t="s">
        <v>949</v>
      </c>
      <c r="P224" s="8" t="s">
        <v>107</v>
      </c>
      <c r="Q224" s="14">
        <v>0</v>
      </c>
      <c r="R224" s="14">
        <v>0</v>
      </c>
      <c r="S224" s="14">
        <f t="shared" si="7"/>
        <v>0</v>
      </c>
      <c r="T224" s="8" t="s">
        <v>41</v>
      </c>
      <c r="U224" s="8" t="s">
        <v>2237</v>
      </c>
      <c r="V224" s="21" t="s">
        <v>148</v>
      </c>
      <c r="W224" s="40" t="s">
        <v>149</v>
      </c>
      <c r="X224" s="41" t="s">
        <v>50</v>
      </c>
    </row>
    <row r="225" spans="1:24" s="42" customFormat="1" ht="128.25" hidden="1" customHeight="1">
      <c r="A225" s="51" t="s">
        <v>421</v>
      </c>
      <c r="B225" s="8" t="s">
        <v>831</v>
      </c>
      <c r="C225" s="8" t="s">
        <v>843</v>
      </c>
      <c r="D225" s="51" t="s">
        <v>848</v>
      </c>
      <c r="E225" s="8">
        <v>15</v>
      </c>
      <c r="F225" s="12" t="s">
        <v>911</v>
      </c>
      <c r="G225" s="8" t="s">
        <v>45</v>
      </c>
      <c r="H225" s="8" t="s">
        <v>310</v>
      </c>
      <c r="I225" s="8" t="s">
        <v>850</v>
      </c>
      <c r="J225" s="9">
        <v>30</v>
      </c>
      <c r="K225" s="10">
        <v>2020</v>
      </c>
      <c r="L225" s="11"/>
      <c r="M225" s="8">
        <v>1</v>
      </c>
      <c r="N225" s="12">
        <v>2264100</v>
      </c>
      <c r="O225" s="12" t="s">
        <v>912</v>
      </c>
      <c r="P225" s="8" t="s">
        <v>40</v>
      </c>
      <c r="Q225" s="14">
        <v>1800</v>
      </c>
      <c r="R225" s="14">
        <v>0</v>
      </c>
      <c r="S225" s="14">
        <f t="shared" si="7"/>
        <v>1800</v>
      </c>
      <c r="T225" s="8" t="s">
        <v>41</v>
      </c>
      <c r="U225" s="33" t="s">
        <v>2238</v>
      </c>
      <c r="V225" s="15" t="s">
        <v>48</v>
      </c>
      <c r="W225" s="33" t="s">
        <v>69</v>
      </c>
      <c r="X225" s="41" t="s">
        <v>50</v>
      </c>
    </row>
    <row r="226" spans="1:24" s="42" customFormat="1" ht="128.25" hidden="1" customHeight="1">
      <c r="A226" s="51" t="s">
        <v>421</v>
      </c>
      <c r="B226" s="8" t="s">
        <v>831</v>
      </c>
      <c r="C226" s="8" t="s">
        <v>843</v>
      </c>
      <c r="D226" s="51" t="s">
        <v>848</v>
      </c>
      <c r="E226" s="8">
        <v>15</v>
      </c>
      <c r="F226" s="12" t="s">
        <v>849</v>
      </c>
      <c r="G226" s="8" t="s">
        <v>45</v>
      </c>
      <c r="H226" s="8" t="s">
        <v>310</v>
      </c>
      <c r="I226" s="8" t="s">
        <v>850</v>
      </c>
      <c r="J226" s="9">
        <v>30</v>
      </c>
      <c r="K226" s="10">
        <v>2020</v>
      </c>
      <c r="L226" s="11"/>
      <c r="M226" s="8">
        <v>1</v>
      </c>
      <c r="N226" s="8">
        <v>232966</v>
      </c>
      <c r="O226" s="8" t="s">
        <v>847</v>
      </c>
      <c r="P226" s="8" t="s">
        <v>107</v>
      </c>
      <c r="Q226" s="14">
        <v>2350</v>
      </c>
      <c r="R226" s="14">
        <v>2000</v>
      </c>
      <c r="S226" s="14">
        <f t="shared" si="7"/>
        <v>4350</v>
      </c>
      <c r="T226" s="8" t="s">
        <v>41</v>
      </c>
      <c r="U226" s="33" t="s">
        <v>2238</v>
      </c>
      <c r="V226" s="15" t="s">
        <v>48</v>
      </c>
      <c r="W226" s="33" t="s">
        <v>69</v>
      </c>
      <c r="X226" s="41" t="s">
        <v>50</v>
      </c>
    </row>
    <row r="227" spans="1:24" ht="128.25" hidden="1" customHeight="1">
      <c r="A227" s="54" t="s">
        <v>421</v>
      </c>
      <c r="B227" s="54" t="s">
        <v>831</v>
      </c>
      <c r="C227" s="54" t="s">
        <v>875</v>
      </c>
      <c r="D227" s="54" t="s">
        <v>848</v>
      </c>
      <c r="E227" s="54">
        <v>15</v>
      </c>
      <c r="F227" s="54" t="s">
        <v>924</v>
      </c>
      <c r="G227" s="37" t="s">
        <v>145</v>
      </c>
      <c r="H227" s="8" t="s">
        <v>36</v>
      </c>
      <c r="I227" s="19" t="s">
        <v>46</v>
      </c>
      <c r="J227" s="67">
        <v>240</v>
      </c>
      <c r="K227" s="10" t="s">
        <v>925</v>
      </c>
      <c r="L227" s="10" t="s">
        <v>632</v>
      </c>
      <c r="M227" s="54">
        <v>1</v>
      </c>
      <c r="N227" s="54">
        <v>1822205</v>
      </c>
      <c r="O227" s="54" t="s">
        <v>923</v>
      </c>
      <c r="P227" s="19" t="s">
        <v>40</v>
      </c>
      <c r="Q227" s="20">
        <v>0</v>
      </c>
      <c r="R227" s="20">
        <v>0</v>
      </c>
      <c r="S227" s="20">
        <f t="shared" si="7"/>
        <v>0</v>
      </c>
      <c r="T227" s="54" t="s">
        <v>145</v>
      </c>
      <c r="U227" s="74" t="s">
        <v>1048</v>
      </c>
      <c r="V227" s="21" t="s">
        <v>235</v>
      </c>
      <c r="W227" s="22" t="s">
        <v>236</v>
      </c>
      <c r="X227" s="23"/>
    </row>
    <row r="228" spans="1:24" ht="128.25" hidden="1" customHeight="1">
      <c r="A228" s="54" t="s">
        <v>421</v>
      </c>
      <c r="B228" s="54" t="s">
        <v>831</v>
      </c>
      <c r="C228" s="54" t="s">
        <v>875</v>
      </c>
      <c r="D228" s="54" t="s">
        <v>897</v>
      </c>
      <c r="E228" s="54">
        <v>20</v>
      </c>
      <c r="F228" s="54" t="s">
        <v>940</v>
      </c>
      <c r="G228" s="37" t="s">
        <v>35</v>
      </c>
      <c r="H228" s="8" t="s">
        <v>36</v>
      </c>
      <c r="I228" s="37" t="s">
        <v>37</v>
      </c>
      <c r="J228" s="67">
        <v>40</v>
      </c>
      <c r="K228" s="10">
        <v>2020</v>
      </c>
      <c r="L228" s="11"/>
      <c r="M228" s="54">
        <v>1</v>
      </c>
      <c r="N228" s="54">
        <v>1093234</v>
      </c>
      <c r="O228" s="54" t="s">
        <v>990</v>
      </c>
      <c r="P228" s="19" t="s">
        <v>107</v>
      </c>
      <c r="Q228" s="66">
        <v>1500</v>
      </c>
      <c r="R228" s="20">
        <v>0</v>
      </c>
      <c r="S228" s="66">
        <f t="shared" si="7"/>
        <v>1500</v>
      </c>
      <c r="T228" s="19" t="s">
        <v>41</v>
      </c>
      <c r="U228" s="54" t="s">
        <v>995</v>
      </c>
      <c r="V228" s="33" t="s">
        <v>48</v>
      </c>
      <c r="W228" s="22" t="s">
        <v>941</v>
      </c>
      <c r="X228" s="23"/>
    </row>
    <row r="229" spans="1:24" ht="128.25" hidden="1" customHeight="1">
      <c r="A229" s="54" t="s">
        <v>421</v>
      </c>
      <c r="B229" s="54" t="s">
        <v>831</v>
      </c>
      <c r="C229" s="54" t="s">
        <v>875</v>
      </c>
      <c r="D229" s="54" t="s">
        <v>897</v>
      </c>
      <c r="E229" s="54">
        <v>20</v>
      </c>
      <c r="F229" s="54" t="s">
        <v>940</v>
      </c>
      <c r="G229" s="37" t="s">
        <v>35</v>
      </c>
      <c r="H229" s="8" t="s">
        <v>36</v>
      </c>
      <c r="I229" s="37" t="s">
        <v>37</v>
      </c>
      <c r="J229" s="67">
        <v>40</v>
      </c>
      <c r="K229" s="10">
        <v>2020</v>
      </c>
      <c r="L229" s="11"/>
      <c r="M229" s="54">
        <v>1</v>
      </c>
      <c r="N229" s="54">
        <v>3006329</v>
      </c>
      <c r="O229" s="54" t="s">
        <v>952</v>
      </c>
      <c r="P229" s="19" t="s">
        <v>40</v>
      </c>
      <c r="Q229" s="66">
        <v>1500</v>
      </c>
      <c r="R229" s="20">
        <v>0</v>
      </c>
      <c r="S229" s="66">
        <f t="shared" si="7"/>
        <v>1500</v>
      </c>
      <c r="T229" s="19" t="s">
        <v>41</v>
      </c>
      <c r="U229" s="54" t="s">
        <v>995</v>
      </c>
      <c r="V229" s="33" t="s">
        <v>48</v>
      </c>
      <c r="W229" s="22" t="s">
        <v>941</v>
      </c>
      <c r="X229" s="23"/>
    </row>
    <row r="230" spans="1:24" ht="128.25" hidden="1" customHeight="1">
      <c r="A230" s="54" t="s">
        <v>421</v>
      </c>
      <c r="B230" s="54" t="s">
        <v>831</v>
      </c>
      <c r="C230" s="54" t="s">
        <v>875</v>
      </c>
      <c r="D230" s="54" t="s">
        <v>897</v>
      </c>
      <c r="E230" s="54">
        <v>20</v>
      </c>
      <c r="F230" s="54" t="s">
        <v>940</v>
      </c>
      <c r="G230" s="37" t="s">
        <v>35</v>
      </c>
      <c r="H230" s="8" t="s">
        <v>36</v>
      </c>
      <c r="I230" s="37" t="s">
        <v>37</v>
      </c>
      <c r="J230" s="67">
        <v>40</v>
      </c>
      <c r="K230" s="10">
        <v>2020</v>
      </c>
      <c r="L230" s="11"/>
      <c r="M230" s="54">
        <v>1</v>
      </c>
      <c r="N230" s="54">
        <v>1821266</v>
      </c>
      <c r="O230" s="54" t="s">
        <v>939</v>
      </c>
      <c r="P230" s="19" t="s">
        <v>40</v>
      </c>
      <c r="Q230" s="66">
        <v>1500</v>
      </c>
      <c r="R230" s="20">
        <v>0</v>
      </c>
      <c r="S230" s="66">
        <f t="shared" si="7"/>
        <v>1500</v>
      </c>
      <c r="T230" s="19" t="s">
        <v>41</v>
      </c>
      <c r="U230" s="54" t="s">
        <v>995</v>
      </c>
      <c r="V230" s="33" t="s">
        <v>48</v>
      </c>
      <c r="W230" s="22" t="s">
        <v>941</v>
      </c>
      <c r="X230" s="23"/>
    </row>
    <row r="231" spans="1:24" ht="128.25" hidden="1" customHeight="1">
      <c r="A231" s="54" t="s">
        <v>421</v>
      </c>
      <c r="B231" s="54" t="s">
        <v>831</v>
      </c>
      <c r="C231" s="54" t="s">
        <v>875</v>
      </c>
      <c r="D231" s="54" t="s">
        <v>897</v>
      </c>
      <c r="E231" s="54">
        <v>20</v>
      </c>
      <c r="F231" s="54" t="s">
        <v>940</v>
      </c>
      <c r="G231" s="37" t="s">
        <v>35</v>
      </c>
      <c r="H231" s="8" t="s">
        <v>36</v>
      </c>
      <c r="I231" s="37" t="s">
        <v>37</v>
      </c>
      <c r="J231" s="67">
        <v>40</v>
      </c>
      <c r="K231" s="10">
        <v>2020</v>
      </c>
      <c r="L231" s="11"/>
      <c r="M231" s="54">
        <v>1</v>
      </c>
      <c r="N231" s="54">
        <v>1568000</v>
      </c>
      <c r="O231" s="54" t="s">
        <v>993</v>
      </c>
      <c r="P231" s="19" t="s">
        <v>107</v>
      </c>
      <c r="Q231" s="66">
        <v>1500</v>
      </c>
      <c r="R231" s="20">
        <v>0</v>
      </c>
      <c r="S231" s="66">
        <f t="shared" si="7"/>
        <v>1500</v>
      </c>
      <c r="T231" s="19" t="s">
        <v>41</v>
      </c>
      <c r="U231" s="54" t="s">
        <v>995</v>
      </c>
      <c r="V231" s="33" t="s">
        <v>48</v>
      </c>
      <c r="W231" s="22" t="s">
        <v>941</v>
      </c>
      <c r="X231" s="23"/>
    </row>
    <row r="232" spans="1:24" ht="128.25" hidden="1" customHeight="1">
      <c r="A232" s="54" t="s">
        <v>421</v>
      </c>
      <c r="B232" s="54" t="s">
        <v>831</v>
      </c>
      <c r="C232" s="54" t="s">
        <v>875</v>
      </c>
      <c r="D232" s="54" t="s">
        <v>848</v>
      </c>
      <c r="E232" s="54">
        <v>15</v>
      </c>
      <c r="F232" s="54" t="s">
        <v>991</v>
      </c>
      <c r="G232" s="37" t="s">
        <v>145</v>
      </c>
      <c r="H232" s="8" t="s">
        <v>36</v>
      </c>
      <c r="I232" s="19" t="s">
        <v>46</v>
      </c>
      <c r="J232" s="67">
        <v>120</v>
      </c>
      <c r="K232" s="10" t="s">
        <v>992</v>
      </c>
      <c r="L232" s="10" t="s">
        <v>759</v>
      </c>
      <c r="M232" s="54">
        <v>1</v>
      </c>
      <c r="N232" s="54">
        <v>1093234</v>
      </c>
      <c r="O232" s="54" t="s">
        <v>990</v>
      </c>
      <c r="P232" s="19" t="s">
        <v>107</v>
      </c>
      <c r="Q232" s="20">
        <v>0</v>
      </c>
      <c r="R232" s="20">
        <v>0</v>
      </c>
      <c r="S232" s="20">
        <f t="shared" si="7"/>
        <v>0</v>
      </c>
      <c r="T232" s="54" t="s">
        <v>145</v>
      </c>
      <c r="U232" s="54" t="s">
        <v>995</v>
      </c>
      <c r="V232" s="21" t="s">
        <v>148</v>
      </c>
      <c r="W232" s="22" t="s">
        <v>931</v>
      </c>
      <c r="X232" s="23"/>
    </row>
    <row r="233" spans="1:24" ht="128.25" hidden="1" customHeight="1">
      <c r="A233" s="54" t="s">
        <v>421</v>
      </c>
      <c r="B233" s="54" t="s">
        <v>831</v>
      </c>
      <c r="C233" s="54" t="s">
        <v>875</v>
      </c>
      <c r="D233" s="54" t="s">
        <v>848</v>
      </c>
      <c r="E233" s="54">
        <v>15</v>
      </c>
      <c r="F233" s="54" t="s">
        <v>991</v>
      </c>
      <c r="G233" s="37" t="s">
        <v>145</v>
      </c>
      <c r="H233" s="8" t="s">
        <v>36</v>
      </c>
      <c r="I233" s="19" t="s">
        <v>46</v>
      </c>
      <c r="J233" s="67">
        <v>120</v>
      </c>
      <c r="K233" s="11" t="s">
        <v>995</v>
      </c>
      <c r="L233" s="11" t="s">
        <v>610</v>
      </c>
      <c r="M233" s="54">
        <v>1</v>
      </c>
      <c r="N233" s="54">
        <v>1568000</v>
      </c>
      <c r="O233" s="54" t="s">
        <v>994</v>
      </c>
      <c r="P233" s="19" t="s">
        <v>107</v>
      </c>
      <c r="Q233" s="20">
        <v>0</v>
      </c>
      <c r="R233" s="20">
        <v>0</v>
      </c>
      <c r="S233" s="20">
        <f t="shared" si="7"/>
        <v>0</v>
      </c>
      <c r="T233" s="54" t="s">
        <v>145</v>
      </c>
      <c r="U233" s="54" t="s">
        <v>995</v>
      </c>
      <c r="V233" s="21" t="s">
        <v>148</v>
      </c>
      <c r="W233" s="22" t="s">
        <v>931</v>
      </c>
      <c r="X233" s="23"/>
    </row>
    <row r="234" spans="1:24" s="42" customFormat="1" ht="128.25" hidden="1" customHeight="1">
      <c r="A234" s="51" t="s">
        <v>421</v>
      </c>
      <c r="B234" s="51" t="s">
        <v>831</v>
      </c>
      <c r="C234" s="51" t="s">
        <v>875</v>
      </c>
      <c r="D234" s="51" t="s">
        <v>876</v>
      </c>
      <c r="E234" s="51">
        <v>20</v>
      </c>
      <c r="F234" s="51" t="s">
        <v>44</v>
      </c>
      <c r="G234" s="12" t="s">
        <v>45</v>
      </c>
      <c r="H234" s="8" t="s">
        <v>36</v>
      </c>
      <c r="I234" s="12" t="s">
        <v>37</v>
      </c>
      <c r="J234" s="52">
        <v>24</v>
      </c>
      <c r="K234" s="10">
        <v>2020</v>
      </c>
      <c r="L234" s="11"/>
      <c r="M234" s="51">
        <v>1</v>
      </c>
      <c r="N234" s="51">
        <v>1489654</v>
      </c>
      <c r="O234" s="51" t="s">
        <v>928</v>
      </c>
      <c r="P234" s="8" t="s">
        <v>107</v>
      </c>
      <c r="Q234" s="53">
        <v>7600</v>
      </c>
      <c r="R234" s="14">
        <v>0</v>
      </c>
      <c r="S234" s="53">
        <f t="shared" si="7"/>
        <v>7600</v>
      </c>
      <c r="T234" s="8" t="s">
        <v>41</v>
      </c>
      <c r="U234" s="33" t="s">
        <v>45</v>
      </c>
      <c r="V234" s="21" t="s">
        <v>48</v>
      </c>
      <c r="W234" s="33" t="s">
        <v>49</v>
      </c>
      <c r="X234" s="41" t="s">
        <v>50</v>
      </c>
    </row>
    <row r="235" spans="1:24" s="42" customFormat="1" ht="128.25" hidden="1" customHeight="1">
      <c r="A235" s="51" t="s">
        <v>421</v>
      </c>
      <c r="B235" s="51" t="s">
        <v>831</v>
      </c>
      <c r="C235" s="51" t="s">
        <v>875</v>
      </c>
      <c r="D235" s="51" t="s">
        <v>876</v>
      </c>
      <c r="E235" s="51">
        <v>20</v>
      </c>
      <c r="F235" s="51" t="s">
        <v>44</v>
      </c>
      <c r="G235" s="12" t="s">
        <v>45</v>
      </c>
      <c r="H235" s="8" t="s">
        <v>36</v>
      </c>
      <c r="I235" s="12" t="s">
        <v>37</v>
      </c>
      <c r="J235" s="52">
        <v>24</v>
      </c>
      <c r="K235" s="10">
        <v>2020</v>
      </c>
      <c r="L235" s="11"/>
      <c r="M235" s="51">
        <v>1</v>
      </c>
      <c r="N235" s="51">
        <v>1489653</v>
      </c>
      <c r="O235" s="51" t="s">
        <v>933</v>
      </c>
      <c r="P235" s="8" t="s">
        <v>107</v>
      </c>
      <c r="Q235" s="53">
        <v>7600</v>
      </c>
      <c r="R235" s="14">
        <v>0</v>
      </c>
      <c r="S235" s="53">
        <f t="shared" si="7"/>
        <v>7600</v>
      </c>
      <c r="T235" s="8" t="s">
        <v>41</v>
      </c>
      <c r="U235" s="33" t="s">
        <v>45</v>
      </c>
      <c r="V235" s="21" t="s">
        <v>48</v>
      </c>
      <c r="W235" s="33" t="s">
        <v>49</v>
      </c>
      <c r="X235" s="41" t="s">
        <v>50</v>
      </c>
    </row>
    <row r="236" spans="1:24" ht="128.25" hidden="1" customHeight="1">
      <c r="A236" s="54" t="s">
        <v>421</v>
      </c>
      <c r="B236" s="19" t="s">
        <v>831</v>
      </c>
      <c r="C236" s="19" t="s">
        <v>843</v>
      </c>
      <c r="D236" s="54" t="s">
        <v>848</v>
      </c>
      <c r="E236" s="19">
        <v>15</v>
      </c>
      <c r="F236" s="37" t="s">
        <v>980</v>
      </c>
      <c r="G236" s="19" t="s">
        <v>35</v>
      </c>
      <c r="H236" s="8" t="s">
        <v>36</v>
      </c>
      <c r="I236" s="19" t="s">
        <v>850</v>
      </c>
      <c r="J236" s="10">
        <v>35</v>
      </c>
      <c r="K236" s="10">
        <v>2020</v>
      </c>
      <c r="L236" s="11"/>
      <c r="M236" s="19">
        <v>1</v>
      </c>
      <c r="N236" s="19">
        <v>1776087</v>
      </c>
      <c r="O236" s="37" t="s">
        <v>981</v>
      </c>
      <c r="P236" s="19" t="s">
        <v>107</v>
      </c>
      <c r="Q236" s="20">
        <v>300</v>
      </c>
      <c r="R236" s="20">
        <v>0</v>
      </c>
      <c r="S236" s="20">
        <f t="shared" si="7"/>
        <v>300</v>
      </c>
      <c r="T236" s="19" t="s">
        <v>41</v>
      </c>
      <c r="U236" s="19"/>
      <c r="V236" s="15" t="s">
        <v>92</v>
      </c>
      <c r="W236" s="22" t="s">
        <v>517</v>
      </c>
      <c r="X236" s="23"/>
    </row>
    <row r="237" spans="1:24" ht="128.25" hidden="1" customHeight="1">
      <c r="A237" s="54" t="s">
        <v>421</v>
      </c>
      <c r="B237" s="19" t="s">
        <v>831</v>
      </c>
      <c r="C237" s="19" t="s">
        <v>843</v>
      </c>
      <c r="D237" s="19" t="s">
        <v>844</v>
      </c>
      <c r="E237" s="19">
        <v>20</v>
      </c>
      <c r="F237" s="19" t="s">
        <v>1003</v>
      </c>
      <c r="G237" s="19" t="s">
        <v>145</v>
      </c>
      <c r="H237" s="8" t="s">
        <v>36</v>
      </c>
      <c r="I237" s="19" t="s">
        <v>46</v>
      </c>
      <c r="J237" s="10">
        <v>240</v>
      </c>
      <c r="K237" s="10">
        <v>2020</v>
      </c>
      <c r="L237" s="11" t="s">
        <v>610</v>
      </c>
      <c r="M237" s="19">
        <v>1</v>
      </c>
      <c r="N237" s="19">
        <v>1489675</v>
      </c>
      <c r="O237" s="19" t="s">
        <v>999</v>
      </c>
      <c r="P237" s="19" t="s">
        <v>40</v>
      </c>
      <c r="Q237" s="20">
        <v>0</v>
      </c>
      <c r="R237" s="20">
        <v>0</v>
      </c>
      <c r="S237" s="20">
        <f t="shared" si="7"/>
        <v>0</v>
      </c>
      <c r="T237" s="19" t="s">
        <v>145</v>
      </c>
      <c r="U237" s="15" t="s">
        <v>2234</v>
      </c>
      <c r="V237" s="15" t="s">
        <v>92</v>
      </c>
      <c r="W237" s="22" t="s">
        <v>517</v>
      </c>
      <c r="X237" s="23"/>
    </row>
    <row r="238" spans="1:24" s="42" customFormat="1" ht="128.25" hidden="1" customHeight="1">
      <c r="A238" s="51" t="s">
        <v>421</v>
      </c>
      <c r="B238" s="51" t="s">
        <v>831</v>
      </c>
      <c r="C238" s="51" t="s">
        <v>875</v>
      </c>
      <c r="D238" s="51" t="s">
        <v>848</v>
      </c>
      <c r="E238" s="51">
        <v>15</v>
      </c>
      <c r="F238" s="51" t="s">
        <v>898</v>
      </c>
      <c r="G238" s="12" t="s">
        <v>45</v>
      </c>
      <c r="H238" s="8" t="s">
        <v>36</v>
      </c>
      <c r="I238" s="12" t="s">
        <v>37</v>
      </c>
      <c r="J238" s="52">
        <v>40</v>
      </c>
      <c r="K238" s="10">
        <v>2020</v>
      </c>
      <c r="L238" s="11"/>
      <c r="M238" s="51">
        <v>1</v>
      </c>
      <c r="N238" s="51">
        <v>1582129</v>
      </c>
      <c r="O238" s="51" t="s">
        <v>896</v>
      </c>
      <c r="P238" s="8" t="s">
        <v>40</v>
      </c>
      <c r="Q238" s="53">
        <v>1500</v>
      </c>
      <c r="R238" s="14">
        <v>0</v>
      </c>
      <c r="S238" s="53">
        <f t="shared" si="7"/>
        <v>1500</v>
      </c>
      <c r="T238" s="8" t="s">
        <v>41</v>
      </c>
      <c r="U238" s="33" t="s">
        <v>45</v>
      </c>
      <c r="V238" s="15" t="s">
        <v>201</v>
      </c>
      <c r="W238" s="15" t="s">
        <v>202</v>
      </c>
      <c r="X238" s="41" t="s">
        <v>50</v>
      </c>
    </row>
    <row r="239" spans="1:24" s="42" customFormat="1" ht="128.25" hidden="1" customHeight="1">
      <c r="A239" s="51" t="s">
        <v>421</v>
      </c>
      <c r="B239" s="51" t="s">
        <v>831</v>
      </c>
      <c r="C239" s="51" t="s">
        <v>875</v>
      </c>
      <c r="D239" s="51" t="s">
        <v>848</v>
      </c>
      <c r="E239" s="51">
        <v>15</v>
      </c>
      <c r="F239" s="51" t="s">
        <v>898</v>
      </c>
      <c r="G239" s="12" t="s">
        <v>45</v>
      </c>
      <c r="H239" s="8" t="s">
        <v>36</v>
      </c>
      <c r="I239" s="12" t="s">
        <v>37</v>
      </c>
      <c r="J239" s="52">
        <v>40</v>
      </c>
      <c r="K239" s="10">
        <v>2020</v>
      </c>
      <c r="L239" s="11"/>
      <c r="M239" s="51">
        <v>1</v>
      </c>
      <c r="N239" s="51">
        <v>3006329</v>
      </c>
      <c r="O239" s="51" t="s">
        <v>952</v>
      </c>
      <c r="P239" s="8" t="s">
        <v>40</v>
      </c>
      <c r="Q239" s="53">
        <v>1500</v>
      </c>
      <c r="R239" s="14">
        <v>0</v>
      </c>
      <c r="S239" s="53">
        <f t="shared" si="7"/>
        <v>1500</v>
      </c>
      <c r="T239" s="8" t="s">
        <v>41</v>
      </c>
      <c r="U239" s="33" t="s">
        <v>45</v>
      </c>
      <c r="V239" s="15" t="s">
        <v>201</v>
      </c>
      <c r="W239" s="15" t="s">
        <v>202</v>
      </c>
      <c r="X239" s="41" t="s">
        <v>50</v>
      </c>
    </row>
    <row r="240" spans="1:24" s="42" customFormat="1" ht="128.25" hidden="1" customHeight="1">
      <c r="A240" s="51" t="s">
        <v>421</v>
      </c>
      <c r="B240" s="51" t="s">
        <v>831</v>
      </c>
      <c r="C240" s="51" t="s">
        <v>875</v>
      </c>
      <c r="D240" s="51" t="s">
        <v>848</v>
      </c>
      <c r="E240" s="51">
        <v>15</v>
      </c>
      <c r="F240" s="51" t="s">
        <v>898</v>
      </c>
      <c r="G240" s="12" t="s">
        <v>45</v>
      </c>
      <c r="H240" s="8" t="s">
        <v>36</v>
      </c>
      <c r="I240" s="12" t="s">
        <v>37</v>
      </c>
      <c r="J240" s="52">
        <v>40</v>
      </c>
      <c r="K240" s="10">
        <v>2020</v>
      </c>
      <c r="L240" s="11"/>
      <c r="M240" s="51">
        <v>1</v>
      </c>
      <c r="N240" s="51">
        <v>1821266</v>
      </c>
      <c r="O240" s="51" t="s">
        <v>939</v>
      </c>
      <c r="P240" s="8" t="s">
        <v>40</v>
      </c>
      <c r="Q240" s="53">
        <v>1500</v>
      </c>
      <c r="R240" s="14">
        <v>0</v>
      </c>
      <c r="S240" s="53">
        <f t="shared" si="7"/>
        <v>1500</v>
      </c>
      <c r="T240" s="8" t="s">
        <v>41</v>
      </c>
      <c r="U240" s="33" t="s">
        <v>45</v>
      </c>
      <c r="V240" s="15" t="s">
        <v>201</v>
      </c>
      <c r="W240" s="15" t="s">
        <v>202</v>
      </c>
      <c r="X240" s="41" t="s">
        <v>50</v>
      </c>
    </row>
    <row r="241" spans="1:24" s="42" customFormat="1" ht="128.25" hidden="1" customHeight="1">
      <c r="A241" s="51" t="s">
        <v>421</v>
      </c>
      <c r="B241" s="51" t="s">
        <v>831</v>
      </c>
      <c r="C241" s="51" t="s">
        <v>875</v>
      </c>
      <c r="D241" s="51" t="s">
        <v>848</v>
      </c>
      <c r="E241" s="51">
        <v>15</v>
      </c>
      <c r="F241" s="51" t="s">
        <v>898</v>
      </c>
      <c r="G241" s="12" t="s">
        <v>45</v>
      </c>
      <c r="H241" s="8" t="s">
        <v>36</v>
      </c>
      <c r="I241" s="12" t="s">
        <v>37</v>
      </c>
      <c r="J241" s="52">
        <v>40</v>
      </c>
      <c r="K241" s="10">
        <v>2020</v>
      </c>
      <c r="L241" s="11"/>
      <c r="M241" s="51">
        <v>1</v>
      </c>
      <c r="N241" s="51">
        <v>1568000</v>
      </c>
      <c r="O241" s="51" t="s">
        <v>993</v>
      </c>
      <c r="P241" s="8" t="s">
        <v>107</v>
      </c>
      <c r="Q241" s="53">
        <v>1500</v>
      </c>
      <c r="R241" s="14">
        <v>0</v>
      </c>
      <c r="S241" s="53">
        <f t="shared" si="7"/>
        <v>1500</v>
      </c>
      <c r="T241" s="8" t="s">
        <v>41</v>
      </c>
      <c r="U241" s="33" t="s">
        <v>45</v>
      </c>
      <c r="V241" s="15" t="s">
        <v>201</v>
      </c>
      <c r="W241" s="15" t="s">
        <v>202</v>
      </c>
      <c r="X241" s="41" t="s">
        <v>50</v>
      </c>
    </row>
    <row r="242" spans="1:24" s="42" customFormat="1" ht="128.25" hidden="1" customHeight="1">
      <c r="A242" s="51" t="s">
        <v>421</v>
      </c>
      <c r="B242" s="51" t="s">
        <v>831</v>
      </c>
      <c r="C242" s="51" t="s">
        <v>875</v>
      </c>
      <c r="D242" s="51" t="s">
        <v>848</v>
      </c>
      <c r="E242" s="51">
        <v>15</v>
      </c>
      <c r="F242" s="51" t="s">
        <v>898</v>
      </c>
      <c r="G242" s="12" t="s">
        <v>45</v>
      </c>
      <c r="H242" s="8" t="s">
        <v>36</v>
      </c>
      <c r="I242" s="12" t="s">
        <v>37</v>
      </c>
      <c r="J242" s="52">
        <v>40</v>
      </c>
      <c r="K242" s="10">
        <v>2020</v>
      </c>
      <c r="L242" s="11"/>
      <c r="M242" s="51">
        <v>1</v>
      </c>
      <c r="N242" s="51">
        <v>1093234</v>
      </c>
      <c r="O242" s="51" t="s">
        <v>990</v>
      </c>
      <c r="P242" s="8" t="s">
        <v>107</v>
      </c>
      <c r="Q242" s="53">
        <v>1500</v>
      </c>
      <c r="R242" s="14">
        <v>0</v>
      </c>
      <c r="S242" s="53">
        <f t="shared" si="7"/>
        <v>1500</v>
      </c>
      <c r="T242" s="8" t="s">
        <v>41</v>
      </c>
      <c r="U242" s="33" t="s">
        <v>45</v>
      </c>
      <c r="V242" s="15" t="s">
        <v>201</v>
      </c>
      <c r="W242" s="15" t="s">
        <v>202</v>
      </c>
      <c r="X242" s="41" t="s">
        <v>50</v>
      </c>
    </row>
    <row r="243" spans="1:24" ht="128.25" hidden="1" customHeight="1">
      <c r="A243" s="54" t="s">
        <v>421</v>
      </c>
      <c r="B243" s="19" t="s">
        <v>831</v>
      </c>
      <c r="C243" s="19" t="s">
        <v>843</v>
      </c>
      <c r="D243" s="54" t="s">
        <v>848</v>
      </c>
      <c r="E243" s="19">
        <v>20</v>
      </c>
      <c r="F243" s="37" t="s">
        <v>868</v>
      </c>
      <c r="G243" s="19" t="s">
        <v>35</v>
      </c>
      <c r="H243" s="8" t="s">
        <v>36</v>
      </c>
      <c r="I243" s="19" t="s">
        <v>850</v>
      </c>
      <c r="J243" s="10">
        <v>40</v>
      </c>
      <c r="K243" s="10">
        <v>2020</v>
      </c>
      <c r="L243" s="11"/>
      <c r="M243" s="19">
        <v>1</v>
      </c>
      <c r="N243" s="37">
        <v>1338595</v>
      </c>
      <c r="O243" s="37" t="s">
        <v>864</v>
      </c>
      <c r="P243" s="19" t="s">
        <v>107</v>
      </c>
      <c r="Q243" s="20">
        <v>0</v>
      </c>
      <c r="R243" s="20">
        <v>0</v>
      </c>
      <c r="S243" s="20">
        <f t="shared" si="7"/>
        <v>0</v>
      </c>
      <c r="T243" s="19" t="s">
        <v>41</v>
      </c>
      <c r="U243" s="19"/>
      <c r="V243" s="15" t="s">
        <v>92</v>
      </c>
      <c r="W243" s="22" t="s">
        <v>517</v>
      </c>
      <c r="X243" s="23"/>
    </row>
    <row r="244" spans="1:24" ht="128.25" hidden="1" customHeight="1">
      <c r="A244" s="54" t="s">
        <v>421</v>
      </c>
      <c r="B244" s="19" t="s">
        <v>831</v>
      </c>
      <c r="C244" s="19" t="s">
        <v>843</v>
      </c>
      <c r="D244" s="54" t="s">
        <v>848</v>
      </c>
      <c r="E244" s="19">
        <v>20</v>
      </c>
      <c r="F244" s="37" t="s">
        <v>868</v>
      </c>
      <c r="G244" s="19" t="s">
        <v>35</v>
      </c>
      <c r="H244" s="8" t="s">
        <v>36</v>
      </c>
      <c r="I244" s="19" t="s">
        <v>850</v>
      </c>
      <c r="J244" s="10">
        <v>40</v>
      </c>
      <c r="K244" s="10">
        <v>2020</v>
      </c>
      <c r="L244" s="11"/>
      <c r="M244" s="19">
        <v>1</v>
      </c>
      <c r="N244" s="19">
        <v>1519445</v>
      </c>
      <c r="O244" s="19" t="s">
        <v>983</v>
      </c>
      <c r="P244" s="19" t="s">
        <v>107</v>
      </c>
      <c r="Q244" s="20">
        <v>0</v>
      </c>
      <c r="R244" s="20">
        <v>0</v>
      </c>
      <c r="S244" s="20">
        <f t="shared" si="7"/>
        <v>0</v>
      </c>
      <c r="T244" s="19" t="s">
        <v>41</v>
      </c>
      <c r="U244" s="19"/>
      <c r="V244" s="15" t="s">
        <v>92</v>
      </c>
      <c r="W244" s="22" t="s">
        <v>517</v>
      </c>
      <c r="X244" s="23"/>
    </row>
    <row r="245" spans="1:24" ht="128.25" hidden="1" customHeight="1">
      <c r="A245" s="54" t="s">
        <v>421</v>
      </c>
      <c r="B245" s="19" t="s">
        <v>831</v>
      </c>
      <c r="C245" s="19" t="s">
        <v>843</v>
      </c>
      <c r="D245" s="54" t="s">
        <v>848</v>
      </c>
      <c r="E245" s="19">
        <v>20</v>
      </c>
      <c r="F245" s="37" t="s">
        <v>868</v>
      </c>
      <c r="G245" s="19" t="s">
        <v>35</v>
      </c>
      <c r="H245" s="8" t="s">
        <v>36</v>
      </c>
      <c r="I245" s="19" t="s">
        <v>850</v>
      </c>
      <c r="J245" s="10">
        <v>40</v>
      </c>
      <c r="K245" s="10">
        <v>2020</v>
      </c>
      <c r="L245" s="11"/>
      <c r="M245" s="19">
        <v>1</v>
      </c>
      <c r="N245" s="37">
        <v>1820153</v>
      </c>
      <c r="O245" s="37" t="s">
        <v>971</v>
      </c>
      <c r="P245" s="19" t="s">
        <v>40</v>
      </c>
      <c r="Q245" s="20">
        <v>0</v>
      </c>
      <c r="R245" s="20">
        <v>0</v>
      </c>
      <c r="S245" s="20">
        <f t="shared" si="7"/>
        <v>0</v>
      </c>
      <c r="T245" s="19" t="s">
        <v>41</v>
      </c>
      <c r="U245" s="19"/>
      <c r="V245" s="15" t="s">
        <v>92</v>
      </c>
      <c r="W245" s="22" t="s">
        <v>517</v>
      </c>
      <c r="X245" s="23"/>
    </row>
    <row r="246" spans="1:24" ht="128.25" hidden="1" customHeight="1">
      <c r="A246" s="54" t="s">
        <v>421</v>
      </c>
      <c r="B246" s="19" t="s">
        <v>831</v>
      </c>
      <c r="C246" s="19" t="s">
        <v>843</v>
      </c>
      <c r="D246" s="54" t="s">
        <v>848</v>
      </c>
      <c r="E246" s="19">
        <v>20</v>
      </c>
      <c r="F246" s="37" t="s">
        <v>868</v>
      </c>
      <c r="G246" s="19" t="s">
        <v>35</v>
      </c>
      <c r="H246" s="8" t="s">
        <v>36</v>
      </c>
      <c r="I246" s="19" t="s">
        <v>850</v>
      </c>
      <c r="J246" s="10">
        <v>40</v>
      </c>
      <c r="K246" s="10">
        <v>2020</v>
      </c>
      <c r="L246" s="11"/>
      <c r="M246" s="19">
        <v>1</v>
      </c>
      <c r="N246" s="37">
        <v>2264100</v>
      </c>
      <c r="O246" s="37" t="s">
        <v>912</v>
      </c>
      <c r="P246" s="19" t="s">
        <v>40</v>
      </c>
      <c r="Q246" s="20">
        <v>0</v>
      </c>
      <c r="R246" s="20">
        <v>0</v>
      </c>
      <c r="S246" s="20">
        <f t="shared" si="7"/>
        <v>0</v>
      </c>
      <c r="T246" s="19" t="s">
        <v>41</v>
      </c>
      <c r="U246" s="19"/>
      <c r="V246" s="15" t="s">
        <v>92</v>
      </c>
      <c r="W246" s="22" t="s">
        <v>517</v>
      </c>
      <c r="X246" s="23"/>
    </row>
    <row r="247" spans="1:24" ht="128.25" hidden="1" customHeight="1">
      <c r="A247" s="54" t="s">
        <v>421</v>
      </c>
      <c r="B247" s="19" t="s">
        <v>831</v>
      </c>
      <c r="C247" s="19" t="s">
        <v>843</v>
      </c>
      <c r="D247" s="54" t="s">
        <v>848</v>
      </c>
      <c r="E247" s="19">
        <v>20</v>
      </c>
      <c r="F247" s="37" t="s">
        <v>868</v>
      </c>
      <c r="G247" s="19" t="s">
        <v>35</v>
      </c>
      <c r="H247" s="8" t="s">
        <v>36</v>
      </c>
      <c r="I247" s="19" t="s">
        <v>850</v>
      </c>
      <c r="J247" s="10">
        <v>40</v>
      </c>
      <c r="K247" s="10">
        <v>2020</v>
      </c>
      <c r="L247" s="11"/>
      <c r="M247" s="19">
        <v>1</v>
      </c>
      <c r="N247" s="54">
        <v>1489675</v>
      </c>
      <c r="O247" s="54" t="s">
        <v>998</v>
      </c>
      <c r="P247" s="19" t="s">
        <v>107</v>
      </c>
      <c r="Q247" s="20">
        <v>0</v>
      </c>
      <c r="R247" s="20">
        <v>0</v>
      </c>
      <c r="S247" s="20">
        <f t="shared" si="7"/>
        <v>0</v>
      </c>
      <c r="T247" s="19" t="s">
        <v>41</v>
      </c>
      <c r="U247" s="19"/>
      <c r="V247" s="15" t="s">
        <v>92</v>
      </c>
      <c r="W247" s="22" t="s">
        <v>517</v>
      </c>
      <c r="X247" s="23"/>
    </row>
    <row r="248" spans="1:24" ht="128.25" hidden="1" customHeight="1">
      <c r="A248" s="54" t="s">
        <v>421</v>
      </c>
      <c r="B248" s="19" t="s">
        <v>853</v>
      </c>
      <c r="C248" s="19" t="s">
        <v>843</v>
      </c>
      <c r="D248" s="54" t="s">
        <v>848</v>
      </c>
      <c r="E248" s="19">
        <v>20</v>
      </c>
      <c r="F248" s="37" t="s">
        <v>868</v>
      </c>
      <c r="G248" s="19" t="s">
        <v>35</v>
      </c>
      <c r="H248" s="8" t="s">
        <v>36</v>
      </c>
      <c r="I248" s="19" t="s">
        <v>850</v>
      </c>
      <c r="J248" s="10">
        <v>40</v>
      </c>
      <c r="K248" s="10">
        <v>2020</v>
      </c>
      <c r="L248" s="11"/>
      <c r="M248" s="19">
        <v>1</v>
      </c>
      <c r="N248" s="37">
        <v>1491786</v>
      </c>
      <c r="O248" s="37" t="s">
        <v>935</v>
      </c>
      <c r="P248" s="19" t="s">
        <v>107</v>
      </c>
      <c r="Q248" s="20">
        <v>0</v>
      </c>
      <c r="R248" s="20">
        <v>0</v>
      </c>
      <c r="S248" s="20">
        <f t="shared" si="7"/>
        <v>0</v>
      </c>
      <c r="T248" s="19" t="s">
        <v>41</v>
      </c>
      <c r="U248" s="19"/>
      <c r="V248" s="15" t="s">
        <v>92</v>
      </c>
      <c r="W248" s="22" t="s">
        <v>517</v>
      </c>
      <c r="X248" s="23"/>
    </row>
    <row r="249" spans="1:24" ht="128.25" hidden="1" customHeight="1">
      <c r="A249" s="54" t="s">
        <v>421</v>
      </c>
      <c r="B249" s="19" t="s">
        <v>831</v>
      </c>
      <c r="C249" s="19" t="s">
        <v>843</v>
      </c>
      <c r="D249" s="54" t="s">
        <v>848</v>
      </c>
      <c r="E249" s="19">
        <v>20</v>
      </c>
      <c r="F249" s="37" t="s">
        <v>868</v>
      </c>
      <c r="G249" s="19" t="s">
        <v>35</v>
      </c>
      <c r="H249" s="8" t="s">
        <v>36</v>
      </c>
      <c r="I249" s="19" t="s">
        <v>850</v>
      </c>
      <c r="J249" s="10">
        <v>40</v>
      </c>
      <c r="K249" s="10">
        <v>2020</v>
      </c>
      <c r="L249" s="11"/>
      <c r="M249" s="19">
        <v>1</v>
      </c>
      <c r="N249" s="37">
        <v>1685781</v>
      </c>
      <c r="O249" s="37" t="s">
        <v>887</v>
      </c>
      <c r="P249" s="19" t="s">
        <v>107</v>
      </c>
      <c r="Q249" s="20">
        <v>0</v>
      </c>
      <c r="R249" s="20">
        <v>0</v>
      </c>
      <c r="S249" s="20">
        <f t="shared" si="7"/>
        <v>0</v>
      </c>
      <c r="T249" s="19" t="s">
        <v>41</v>
      </c>
      <c r="U249" s="19"/>
      <c r="V249" s="15" t="s">
        <v>92</v>
      </c>
      <c r="W249" s="22" t="s">
        <v>517</v>
      </c>
      <c r="X249" s="23"/>
    </row>
    <row r="250" spans="1:24" ht="128.25" hidden="1" customHeight="1">
      <c r="A250" s="54" t="s">
        <v>421</v>
      </c>
      <c r="B250" s="19" t="s">
        <v>831</v>
      </c>
      <c r="C250" s="19" t="s">
        <v>843</v>
      </c>
      <c r="D250" s="54" t="s">
        <v>848</v>
      </c>
      <c r="E250" s="19">
        <v>20</v>
      </c>
      <c r="F250" s="37" t="s">
        <v>868</v>
      </c>
      <c r="G250" s="19" t="s">
        <v>35</v>
      </c>
      <c r="H250" s="8" t="s">
        <v>36</v>
      </c>
      <c r="I250" s="19" t="s">
        <v>850</v>
      </c>
      <c r="J250" s="10">
        <v>40</v>
      </c>
      <c r="K250" s="10">
        <v>2020</v>
      </c>
      <c r="L250" s="11"/>
      <c r="M250" s="19">
        <v>1</v>
      </c>
      <c r="N250" s="37">
        <v>1054009</v>
      </c>
      <c r="O250" s="37" t="s">
        <v>973</v>
      </c>
      <c r="P250" s="19" t="s">
        <v>40</v>
      </c>
      <c r="Q250" s="20">
        <v>0</v>
      </c>
      <c r="R250" s="20">
        <v>0</v>
      </c>
      <c r="S250" s="20">
        <f t="shared" si="7"/>
        <v>0</v>
      </c>
      <c r="T250" s="19" t="s">
        <v>41</v>
      </c>
      <c r="U250" s="19"/>
      <c r="V250" s="15" t="s">
        <v>92</v>
      </c>
      <c r="W250" s="22" t="s">
        <v>517</v>
      </c>
      <c r="X250" s="23"/>
    </row>
    <row r="251" spans="1:24" ht="128.25" hidden="1" customHeight="1">
      <c r="A251" s="54" t="s">
        <v>421</v>
      </c>
      <c r="B251" s="19" t="s">
        <v>831</v>
      </c>
      <c r="C251" s="19" t="s">
        <v>843</v>
      </c>
      <c r="D251" s="54" t="s">
        <v>848</v>
      </c>
      <c r="E251" s="19">
        <v>20</v>
      </c>
      <c r="F251" s="37" t="s">
        <v>868</v>
      </c>
      <c r="G251" s="19" t="s">
        <v>35</v>
      </c>
      <c r="H251" s="8" t="s">
        <v>36</v>
      </c>
      <c r="I251" s="19" t="s">
        <v>850</v>
      </c>
      <c r="J251" s="10">
        <v>40</v>
      </c>
      <c r="K251" s="10">
        <v>2020</v>
      </c>
      <c r="L251" s="11"/>
      <c r="M251" s="19">
        <v>1</v>
      </c>
      <c r="N251" s="19">
        <v>2089513</v>
      </c>
      <c r="O251" s="19" t="s">
        <v>937</v>
      </c>
      <c r="P251" s="19" t="s">
        <v>40</v>
      </c>
      <c r="Q251" s="20">
        <v>0</v>
      </c>
      <c r="R251" s="20">
        <v>0</v>
      </c>
      <c r="S251" s="20">
        <f t="shared" si="7"/>
        <v>0</v>
      </c>
      <c r="T251" s="19" t="s">
        <v>41</v>
      </c>
      <c r="U251" s="19"/>
      <c r="V251" s="15" t="s">
        <v>92</v>
      </c>
      <c r="W251" s="22" t="s">
        <v>517</v>
      </c>
      <c r="X251" s="23"/>
    </row>
    <row r="252" spans="1:24" ht="128.25" hidden="1" customHeight="1">
      <c r="A252" s="54" t="s">
        <v>421</v>
      </c>
      <c r="B252" s="19" t="s">
        <v>831</v>
      </c>
      <c r="C252" s="19" t="s">
        <v>843</v>
      </c>
      <c r="D252" s="54" t="s">
        <v>848</v>
      </c>
      <c r="E252" s="19">
        <v>20</v>
      </c>
      <c r="F252" s="37" t="s">
        <v>868</v>
      </c>
      <c r="G252" s="19" t="s">
        <v>35</v>
      </c>
      <c r="H252" s="8" t="s">
        <v>36</v>
      </c>
      <c r="I252" s="19" t="s">
        <v>850</v>
      </c>
      <c r="J252" s="10">
        <v>40</v>
      </c>
      <c r="K252" s="10">
        <v>2020</v>
      </c>
      <c r="L252" s="11"/>
      <c r="M252" s="19">
        <v>1</v>
      </c>
      <c r="N252" s="19">
        <v>1776087</v>
      </c>
      <c r="O252" s="19" t="s">
        <v>981</v>
      </c>
      <c r="P252" s="19" t="s">
        <v>40</v>
      </c>
      <c r="Q252" s="20">
        <v>0</v>
      </c>
      <c r="R252" s="20">
        <v>0</v>
      </c>
      <c r="S252" s="20">
        <f t="shared" si="7"/>
        <v>0</v>
      </c>
      <c r="T252" s="19" t="s">
        <v>41</v>
      </c>
      <c r="U252" s="19"/>
      <c r="V252" s="15" t="s">
        <v>92</v>
      </c>
      <c r="W252" s="22" t="s">
        <v>517</v>
      </c>
      <c r="X252" s="23"/>
    </row>
    <row r="253" spans="1:24" ht="128.25" hidden="1" customHeight="1">
      <c r="A253" s="54" t="s">
        <v>421</v>
      </c>
      <c r="B253" s="19" t="s">
        <v>831</v>
      </c>
      <c r="C253" s="19" t="s">
        <v>843</v>
      </c>
      <c r="D253" s="19" t="s">
        <v>844</v>
      </c>
      <c r="E253" s="19">
        <v>15</v>
      </c>
      <c r="F253" s="19" t="s">
        <v>920</v>
      </c>
      <c r="G253" s="19" t="s">
        <v>35</v>
      </c>
      <c r="H253" s="8" t="s">
        <v>36</v>
      </c>
      <c r="I253" s="19" t="s">
        <v>37</v>
      </c>
      <c r="J253" s="10">
        <v>20</v>
      </c>
      <c r="K253" s="10">
        <v>2020</v>
      </c>
      <c r="L253" s="11"/>
      <c r="M253" s="19">
        <v>1</v>
      </c>
      <c r="N253" s="19">
        <v>1569054</v>
      </c>
      <c r="O253" s="19" t="s">
        <v>949</v>
      </c>
      <c r="P253" s="19" t="s">
        <v>107</v>
      </c>
      <c r="Q253" s="20">
        <v>1800</v>
      </c>
      <c r="R253" s="20">
        <v>0</v>
      </c>
      <c r="S253" s="20">
        <f t="shared" si="7"/>
        <v>1800</v>
      </c>
      <c r="T253" s="19" t="s">
        <v>41</v>
      </c>
      <c r="U253" s="19"/>
      <c r="V253" s="15" t="s">
        <v>92</v>
      </c>
      <c r="W253" s="22" t="s">
        <v>517</v>
      </c>
      <c r="X253" s="23"/>
    </row>
    <row r="254" spans="1:24" ht="128.25" hidden="1" customHeight="1">
      <c r="A254" s="8" t="s">
        <v>30</v>
      </c>
      <c r="B254" s="8" t="s">
        <v>1557</v>
      </c>
      <c r="C254" s="8" t="s">
        <v>1557</v>
      </c>
      <c r="D254" s="8" t="s">
        <v>1558</v>
      </c>
      <c r="E254" s="8">
        <v>12</v>
      </c>
      <c r="F254" s="8" t="s">
        <v>1559</v>
      </c>
      <c r="G254" s="8" t="s">
        <v>45</v>
      </c>
      <c r="H254" s="8" t="s">
        <v>36</v>
      </c>
      <c r="I254" s="8" t="s">
        <v>37</v>
      </c>
      <c r="J254" s="52">
        <v>16</v>
      </c>
      <c r="K254" s="10">
        <v>2020</v>
      </c>
      <c r="L254" s="11"/>
      <c r="M254" s="8">
        <v>6</v>
      </c>
      <c r="N254" s="12" t="s">
        <v>1560</v>
      </c>
      <c r="O254" s="8" t="s">
        <v>1561</v>
      </c>
      <c r="P254" s="8" t="s">
        <v>1562</v>
      </c>
      <c r="Q254" s="64">
        <v>0</v>
      </c>
      <c r="R254" s="14">
        <v>0</v>
      </c>
      <c r="S254" s="64">
        <f t="shared" si="7"/>
        <v>0</v>
      </c>
      <c r="T254" s="8" t="s">
        <v>41</v>
      </c>
      <c r="U254" s="8" t="s">
        <v>45</v>
      </c>
      <c r="V254" s="15" t="s">
        <v>201</v>
      </c>
      <c r="W254" s="33" t="s">
        <v>207</v>
      </c>
      <c r="X254" s="41" t="s">
        <v>50</v>
      </c>
    </row>
    <row r="255" spans="1:24" ht="128.25" hidden="1" customHeight="1">
      <c r="A255" s="19" t="s">
        <v>30</v>
      </c>
      <c r="B255" s="19" t="s">
        <v>1557</v>
      </c>
      <c r="C255" s="19" t="s">
        <v>1557</v>
      </c>
      <c r="D255" s="19" t="s">
        <v>1563</v>
      </c>
      <c r="E255" s="19">
        <v>15</v>
      </c>
      <c r="F255" s="19" t="s">
        <v>1564</v>
      </c>
      <c r="G255" s="19" t="s">
        <v>35</v>
      </c>
      <c r="H255" s="8" t="s">
        <v>36</v>
      </c>
      <c r="I255" s="19" t="s">
        <v>37</v>
      </c>
      <c r="J255" s="52">
        <v>24</v>
      </c>
      <c r="K255" s="10">
        <v>2020</v>
      </c>
      <c r="L255" s="11"/>
      <c r="M255" s="19">
        <v>3</v>
      </c>
      <c r="N255" s="37" t="s">
        <v>1565</v>
      </c>
      <c r="O255" s="19" t="s">
        <v>1566</v>
      </c>
      <c r="P255" s="19" t="s">
        <v>1562</v>
      </c>
      <c r="Q255" s="20">
        <v>840</v>
      </c>
      <c r="R255" s="20">
        <v>0</v>
      </c>
      <c r="S255" s="20">
        <f t="shared" si="7"/>
        <v>2520</v>
      </c>
      <c r="T255" s="19" t="s">
        <v>41</v>
      </c>
      <c r="U255" s="19" t="s">
        <v>2239</v>
      </c>
      <c r="V255" s="34" t="s">
        <v>148</v>
      </c>
      <c r="W255" s="22" t="s">
        <v>225</v>
      </c>
      <c r="X255" s="23"/>
    </row>
    <row r="256" spans="1:24" ht="128.25" hidden="1" customHeight="1">
      <c r="A256" s="19" t="s">
        <v>30</v>
      </c>
      <c r="B256" s="19" t="s">
        <v>1557</v>
      </c>
      <c r="C256" s="19" t="s">
        <v>1557</v>
      </c>
      <c r="D256" s="19" t="s">
        <v>1567</v>
      </c>
      <c r="E256" s="19">
        <v>12</v>
      </c>
      <c r="F256" s="19" t="s">
        <v>1568</v>
      </c>
      <c r="G256" s="19" t="s">
        <v>145</v>
      </c>
      <c r="H256" s="8" t="s">
        <v>36</v>
      </c>
      <c r="I256" s="19" t="s">
        <v>46</v>
      </c>
      <c r="J256" s="52">
        <v>80</v>
      </c>
      <c r="K256" s="10">
        <v>2020</v>
      </c>
      <c r="L256" s="10" t="s">
        <v>632</v>
      </c>
      <c r="M256" s="19">
        <v>1</v>
      </c>
      <c r="N256" s="37">
        <v>1491402</v>
      </c>
      <c r="O256" s="19" t="s">
        <v>1569</v>
      </c>
      <c r="P256" s="19" t="s">
        <v>1570</v>
      </c>
      <c r="Q256" s="20">
        <v>0</v>
      </c>
      <c r="R256" s="20">
        <v>0</v>
      </c>
      <c r="S256" s="20">
        <f t="shared" si="7"/>
        <v>0</v>
      </c>
      <c r="T256" s="24" t="s">
        <v>145</v>
      </c>
      <c r="U256" s="19"/>
      <c r="V256" s="34" t="s">
        <v>148</v>
      </c>
      <c r="W256" s="22" t="s">
        <v>225</v>
      </c>
      <c r="X256" s="23"/>
    </row>
    <row r="257" spans="1:24" ht="128.25" hidden="1" customHeight="1">
      <c r="A257" s="12" t="s">
        <v>30</v>
      </c>
      <c r="B257" s="12" t="s">
        <v>1557</v>
      </c>
      <c r="C257" s="12" t="s">
        <v>1557</v>
      </c>
      <c r="D257" s="12" t="s">
        <v>1571</v>
      </c>
      <c r="E257" s="12">
        <v>15</v>
      </c>
      <c r="F257" s="12" t="s">
        <v>1572</v>
      </c>
      <c r="G257" s="12" t="s">
        <v>45</v>
      </c>
      <c r="H257" s="8" t="s">
        <v>36</v>
      </c>
      <c r="I257" s="12" t="s">
        <v>37</v>
      </c>
      <c r="J257" s="12">
        <v>20</v>
      </c>
      <c r="K257" s="10">
        <v>2020</v>
      </c>
      <c r="L257" s="11"/>
      <c r="M257" s="12">
        <v>10</v>
      </c>
      <c r="N257" s="12" t="s">
        <v>1573</v>
      </c>
      <c r="O257" s="12" t="s">
        <v>1574</v>
      </c>
      <c r="P257" s="12" t="s">
        <v>1562</v>
      </c>
      <c r="Q257" s="75">
        <v>0</v>
      </c>
      <c r="R257" s="20">
        <v>0</v>
      </c>
      <c r="S257" s="60">
        <f t="shared" si="7"/>
        <v>0</v>
      </c>
      <c r="T257" s="12" t="s">
        <v>41</v>
      </c>
      <c r="U257" s="76" t="s">
        <v>2240</v>
      </c>
      <c r="V257" s="63" t="s">
        <v>866</v>
      </c>
      <c r="W257" s="40" t="s">
        <v>867</v>
      </c>
      <c r="X257" s="71" t="s">
        <v>78</v>
      </c>
    </row>
    <row r="258" spans="1:24" ht="128.25" hidden="1" customHeight="1">
      <c r="A258" s="19" t="s">
        <v>30</v>
      </c>
      <c r="B258" s="19" t="s">
        <v>1557</v>
      </c>
      <c r="C258" s="19" t="s">
        <v>1557</v>
      </c>
      <c r="D258" s="19" t="s">
        <v>1567</v>
      </c>
      <c r="E258" s="19">
        <v>12</v>
      </c>
      <c r="F258" s="19" t="s">
        <v>1575</v>
      </c>
      <c r="G258" s="19" t="s">
        <v>35</v>
      </c>
      <c r="H258" s="8" t="s">
        <v>36</v>
      </c>
      <c r="I258" s="19" t="s">
        <v>46</v>
      </c>
      <c r="J258" s="10">
        <v>80</v>
      </c>
      <c r="K258" s="10">
        <v>2020</v>
      </c>
      <c r="L258" s="10"/>
      <c r="M258" s="19">
        <v>1</v>
      </c>
      <c r="N258" s="37">
        <v>1142278</v>
      </c>
      <c r="O258" s="19" t="s">
        <v>1576</v>
      </c>
      <c r="P258" s="37" t="s">
        <v>611</v>
      </c>
      <c r="Q258" s="75">
        <v>0</v>
      </c>
      <c r="R258" s="20">
        <v>0</v>
      </c>
      <c r="S258" s="20">
        <f t="shared" si="7"/>
        <v>0</v>
      </c>
      <c r="T258" s="19" t="s">
        <v>41</v>
      </c>
      <c r="U258" s="19"/>
      <c r="V258" s="34" t="s">
        <v>148</v>
      </c>
      <c r="W258" s="22" t="s">
        <v>225</v>
      </c>
      <c r="X258" s="23"/>
    </row>
    <row r="259" spans="1:24" s="42" customFormat="1" ht="128.25" hidden="1" customHeight="1">
      <c r="A259" s="8" t="s">
        <v>30</v>
      </c>
      <c r="B259" s="8" t="s">
        <v>1557</v>
      </c>
      <c r="C259" s="8" t="s">
        <v>1557</v>
      </c>
      <c r="D259" s="8" t="s">
        <v>1558</v>
      </c>
      <c r="E259" s="8">
        <v>12</v>
      </c>
      <c r="F259" s="8" t="s">
        <v>1577</v>
      </c>
      <c r="G259" s="8" t="s">
        <v>45</v>
      </c>
      <c r="H259" s="8" t="s">
        <v>36</v>
      </c>
      <c r="I259" s="8" t="s">
        <v>37</v>
      </c>
      <c r="J259" s="9">
        <v>20</v>
      </c>
      <c r="K259" s="10">
        <v>2020</v>
      </c>
      <c r="L259" s="11"/>
      <c r="M259" s="8">
        <v>6</v>
      </c>
      <c r="N259" s="12" t="s">
        <v>1578</v>
      </c>
      <c r="O259" s="8" t="s">
        <v>1561</v>
      </c>
      <c r="P259" s="12" t="s">
        <v>1579</v>
      </c>
      <c r="Q259" s="77">
        <v>0</v>
      </c>
      <c r="R259" s="14">
        <v>0</v>
      </c>
      <c r="S259" s="64">
        <f t="shared" si="7"/>
        <v>0</v>
      </c>
      <c r="T259" s="8" t="s">
        <v>41</v>
      </c>
      <c r="U259" s="40" t="s">
        <v>45</v>
      </c>
      <c r="V259" s="15" t="s">
        <v>201</v>
      </c>
      <c r="W259" s="15" t="s">
        <v>202</v>
      </c>
      <c r="X259" s="41" t="s">
        <v>50</v>
      </c>
    </row>
    <row r="260" spans="1:24" ht="128.25" hidden="1" customHeight="1">
      <c r="A260" s="8" t="s">
        <v>30</v>
      </c>
      <c r="B260" s="8" t="s">
        <v>1557</v>
      </c>
      <c r="C260" s="8" t="s">
        <v>1557</v>
      </c>
      <c r="D260" s="8" t="s">
        <v>1580</v>
      </c>
      <c r="E260" s="8">
        <v>15</v>
      </c>
      <c r="F260" s="8" t="s">
        <v>1581</v>
      </c>
      <c r="G260" s="8" t="s">
        <v>145</v>
      </c>
      <c r="H260" s="8" t="s">
        <v>36</v>
      </c>
      <c r="I260" s="19" t="s">
        <v>46</v>
      </c>
      <c r="J260" s="10">
        <v>120</v>
      </c>
      <c r="K260" s="10">
        <v>2020</v>
      </c>
      <c r="L260" s="10" t="s">
        <v>385</v>
      </c>
      <c r="M260" s="19">
        <v>1</v>
      </c>
      <c r="N260" s="19">
        <v>1479916</v>
      </c>
      <c r="O260" s="19" t="s">
        <v>1582</v>
      </c>
      <c r="P260" s="19" t="s">
        <v>1583</v>
      </c>
      <c r="Q260" s="75">
        <v>0</v>
      </c>
      <c r="R260" s="20">
        <v>0</v>
      </c>
      <c r="S260" s="60">
        <f t="shared" ref="S260:S323" si="8">(R260+Q260)*M260</f>
        <v>0</v>
      </c>
      <c r="T260" s="19" t="s">
        <v>145</v>
      </c>
      <c r="U260" s="19"/>
      <c r="V260" s="21" t="s">
        <v>63</v>
      </c>
      <c r="W260" s="15" t="s">
        <v>64</v>
      </c>
      <c r="X260" s="23"/>
    </row>
    <row r="261" spans="1:24" ht="128.25" hidden="1" customHeight="1">
      <c r="A261" s="8" t="s">
        <v>30</v>
      </c>
      <c r="B261" s="8" t="s">
        <v>1557</v>
      </c>
      <c r="C261" s="8" t="s">
        <v>1557</v>
      </c>
      <c r="D261" s="8" t="s">
        <v>1580</v>
      </c>
      <c r="E261" s="8">
        <v>15</v>
      </c>
      <c r="F261" s="8" t="s">
        <v>1581</v>
      </c>
      <c r="G261" s="8" t="s">
        <v>145</v>
      </c>
      <c r="H261" s="8" t="s">
        <v>36</v>
      </c>
      <c r="I261" s="8" t="s">
        <v>46</v>
      </c>
      <c r="J261" s="9">
        <v>120</v>
      </c>
      <c r="K261" s="10">
        <v>2020</v>
      </c>
      <c r="L261" s="10" t="s">
        <v>610</v>
      </c>
      <c r="M261" s="8">
        <v>1</v>
      </c>
      <c r="N261" s="12" t="s">
        <v>1584</v>
      </c>
      <c r="O261" s="8" t="s">
        <v>1585</v>
      </c>
      <c r="P261" s="8" t="s">
        <v>1586</v>
      </c>
      <c r="Q261" s="14">
        <v>0</v>
      </c>
      <c r="R261" s="14">
        <v>0</v>
      </c>
      <c r="S261" s="14">
        <f t="shared" si="8"/>
        <v>0</v>
      </c>
      <c r="T261" s="8" t="s">
        <v>145</v>
      </c>
      <c r="U261" s="19"/>
      <c r="V261" s="21" t="s">
        <v>63</v>
      </c>
      <c r="W261" s="22" t="s">
        <v>64</v>
      </c>
      <c r="X261" s="23"/>
    </row>
    <row r="262" spans="1:24" ht="128.25" hidden="1" customHeight="1">
      <c r="A262" s="19" t="s">
        <v>30</v>
      </c>
      <c r="B262" s="19" t="s">
        <v>98</v>
      </c>
      <c r="C262" s="19" t="s">
        <v>98</v>
      </c>
      <c r="D262" s="19" t="s">
        <v>99</v>
      </c>
      <c r="E262" s="19">
        <v>15</v>
      </c>
      <c r="F262" s="37" t="s">
        <v>100</v>
      </c>
      <c r="G262" s="19" t="s">
        <v>45</v>
      </c>
      <c r="H262" s="8" t="s">
        <v>36</v>
      </c>
      <c r="I262" s="19" t="s">
        <v>37</v>
      </c>
      <c r="J262" s="67">
        <v>20</v>
      </c>
      <c r="K262" s="10">
        <v>2020</v>
      </c>
      <c r="L262" s="11"/>
      <c r="M262" s="19">
        <v>20</v>
      </c>
      <c r="N262" s="37" t="s">
        <v>54</v>
      </c>
      <c r="O262" s="37" t="s">
        <v>54</v>
      </c>
      <c r="P262" s="19" t="s">
        <v>101</v>
      </c>
      <c r="Q262" s="20">
        <v>1000</v>
      </c>
      <c r="R262" s="20">
        <v>0</v>
      </c>
      <c r="S262" s="20">
        <f t="shared" si="8"/>
        <v>20000</v>
      </c>
      <c r="T262" s="19" t="s">
        <v>41</v>
      </c>
      <c r="U262" s="15" t="s">
        <v>2241</v>
      </c>
      <c r="V262" s="21" t="s">
        <v>42</v>
      </c>
      <c r="W262" s="15" t="s">
        <v>43</v>
      </c>
      <c r="X262" s="71" t="s">
        <v>78</v>
      </c>
    </row>
    <row r="263" spans="1:24" ht="128.25" hidden="1" customHeight="1">
      <c r="A263" s="19" t="s">
        <v>30</v>
      </c>
      <c r="B263" s="19" t="s">
        <v>98</v>
      </c>
      <c r="C263" s="19" t="s">
        <v>102</v>
      </c>
      <c r="D263" s="19" t="s">
        <v>103</v>
      </c>
      <c r="E263" s="19">
        <v>15</v>
      </c>
      <c r="F263" s="37" t="s">
        <v>104</v>
      </c>
      <c r="G263" s="19" t="s">
        <v>35</v>
      </c>
      <c r="H263" s="8" t="s">
        <v>36</v>
      </c>
      <c r="I263" s="19" t="s">
        <v>37</v>
      </c>
      <c r="J263" s="67">
        <v>20</v>
      </c>
      <c r="K263" s="10">
        <v>2020</v>
      </c>
      <c r="L263" s="11"/>
      <c r="M263" s="19">
        <v>1</v>
      </c>
      <c r="N263" s="37">
        <v>3002358</v>
      </c>
      <c r="O263" s="37" t="s">
        <v>105</v>
      </c>
      <c r="P263" s="19" t="s">
        <v>40</v>
      </c>
      <c r="Q263" s="20">
        <v>1500</v>
      </c>
      <c r="R263" s="20">
        <v>0</v>
      </c>
      <c r="S263" s="20">
        <f t="shared" si="8"/>
        <v>1500</v>
      </c>
      <c r="T263" s="19" t="s">
        <v>41</v>
      </c>
      <c r="U263" s="19"/>
      <c r="V263" s="21" t="s">
        <v>42</v>
      </c>
      <c r="W263" s="22" t="s">
        <v>43</v>
      </c>
      <c r="X263" s="23"/>
    </row>
    <row r="264" spans="1:24" ht="128.25" hidden="1" customHeight="1">
      <c r="A264" s="19" t="s">
        <v>30</v>
      </c>
      <c r="B264" s="19" t="s">
        <v>98</v>
      </c>
      <c r="C264" s="19" t="s">
        <v>102</v>
      </c>
      <c r="D264" s="19" t="s">
        <v>103</v>
      </c>
      <c r="E264" s="19">
        <v>15</v>
      </c>
      <c r="F264" s="37" t="s">
        <v>104</v>
      </c>
      <c r="G264" s="19" t="s">
        <v>35</v>
      </c>
      <c r="H264" s="8" t="s">
        <v>36</v>
      </c>
      <c r="I264" s="19" t="s">
        <v>37</v>
      </c>
      <c r="J264" s="67">
        <v>20</v>
      </c>
      <c r="K264" s="10">
        <v>2020</v>
      </c>
      <c r="L264" s="11"/>
      <c r="M264" s="19">
        <v>1</v>
      </c>
      <c r="N264" s="37">
        <v>2448453</v>
      </c>
      <c r="O264" s="37" t="s">
        <v>106</v>
      </c>
      <c r="P264" s="19" t="s">
        <v>107</v>
      </c>
      <c r="Q264" s="20">
        <v>1500</v>
      </c>
      <c r="R264" s="20">
        <v>0</v>
      </c>
      <c r="S264" s="20">
        <f t="shared" si="8"/>
        <v>1500</v>
      </c>
      <c r="T264" s="19" t="s">
        <v>41</v>
      </c>
      <c r="U264" s="19"/>
      <c r="V264" s="21" t="s">
        <v>42</v>
      </c>
      <c r="W264" s="22" t="s">
        <v>43</v>
      </c>
      <c r="X264" s="23"/>
    </row>
    <row r="265" spans="1:24" ht="128.25" hidden="1" customHeight="1">
      <c r="A265" s="19" t="s">
        <v>30</v>
      </c>
      <c r="B265" s="19" t="s">
        <v>98</v>
      </c>
      <c r="C265" s="19" t="s">
        <v>118</v>
      </c>
      <c r="D265" s="19" t="s">
        <v>103</v>
      </c>
      <c r="E265" s="19">
        <v>15</v>
      </c>
      <c r="F265" s="37" t="s">
        <v>104</v>
      </c>
      <c r="G265" s="19" t="s">
        <v>35</v>
      </c>
      <c r="H265" s="8" t="s">
        <v>36</v>
      </c>
      <c r="I265" s="19" t="s">
        <v>37</v>
      </c>
      <c r="J265" s="67">
        <v>20</v>
      </c>
      <c r="K265" s="10">
        <v>2020</v>
      </c>
      <c r="L265" s="11"/>
      <c r="M265" s="19">
        <v>1</v>
      </c>
      <c r="N265" s="37">
        <v>1492184</v>
      </c>
      <c r="O265" s="37" t="s">
        <v>119</v>
      </c>
      <c r="P265" s="19" t="s">
        <v>107</v>
      </c>
      <c r="Q265" s="20">
        <v>1500</v>
      </c>
      <c r="R265" s="20">
        <v>0</v>
      </c>
      <c r="S265" s="20">
        <f t="shared" si="8"/>
        <v>1500</v>
      </c>
      <c r="T265" s="19" t="s">
        <v>41</v>
      </c>
      <c r="U265" s="19"/>
      <c r="V265" s="21" t="s">
        <v>42</v>
      </c>
      <c r="W265" s="22" t="s">
        <v>43</v>
      </c>
      <c r="X265" s="23"/>
    </row>
    <row r="266" spans="1:24" ht="128.25" hidden="1" customHeight="1">
      <c r="A266" s="19" t="s">
        <v>30</v>
      </c>
      <c r="B266" s="19" t="s">
        <v>98</v>
      </c>
      <c r="C266" s="19" t="s">
        <v>118</v>
      </c>
      <c r="D266" s="19" t="s">
        <v>108</v>
      </c>
      <c r="E266" s="19">
        <v>15</v>
      </c>
      <c r="F266" s="37" t="s">
        <v>109</v>
      </c>
      <c r="G266" s="19" t="s">
        <v>35</v>
      </c>
      <c r="H266" s="8" t="s">
        <v>36</v>
      </c>
      <c r="I266" s="19" t="s">
        <v>46</v>
      </c>
      <c r="J266" s="67">
        <v>20</v>
      </c>
      <c r="K266" s="10">
        <v>2020</v>
      </c>
      <c r="L266" s="11"/>
      <c r="M266" s="19">
        <v>1</v>
      </c>
      <c r="N266" s="37">
        <v>1489665</v>
      </c>
      <c r="O266" s="37" t="s">
        <v>120</v>
      </c>
      <c r="P266" s="78" t="s">
        <v>107</v>
      </c>
      <c r="Q266" s="75">
        <v>1000</v>
      </c>
      <c r="R266" s="20">
        <v>0</v>
      </c>
      <c r="S266" s="20">
        <f t="shared" si="8"/>
        <v>1000</v>
      </c>
      <c r="T266" s="19" t="s">
        <v>41</v>
      </c>
      <c r="U266" s="19"/>
      <c r="V266" s="21" t="s">
        <v>42</v>
      </c>
      <c r="W266" s="22" t="s">
        <v>43</v>
      </c>
      <c r="X266" s="23"/>
    </row>
    <row r="267" spans="1:24" ht="128.25" hidden="1" customHeight="1">
      <c r="A267" s="19" t="s">
        <v>30</v>
      </c>
      <c r="B267" s="19" t="s">
        <v>98</v>
      </c>
      <c r="C267" s="19" t="s">
        <v>118</v>
      </c>
      <c r="D267" s="19" t="s">
        <v>108</v>
      </c>
      <c r="E267" s="19">
        <v>15</v>
      </c>
      <c r="F267" s="37" t="s">
        <v>109</v>
      </c>
      <c r="G267" s="19" t="s">
        <v>35</v>
      </c>
      <c r="H267" s="8" t="s">
        <v>36</v>
      </c>
      <c r="I267" s="19" t="s">
        <v>46</v>
      </c>
      <c r="J267" s="67">
        <v>20</v>
      </c>
      <c r="K267" s="10">
        <v>2020</v>
      </c>
      <c r="L267" s="11"/>
      <c r="M267" s="19">
        <v>1</v>
      </c>
      <c r="N267" s="37">
        <v>1489735</v>
      </c>
      <c r="O267" s="37" t="s">
        <v>121</v>
      </c>
      <c r="P267" s="78" t="s">
        <v>107</v>
      </c>
      <c r="Q267" s="75">
        <v>1000</v>
      </c>
      <c r="R267" s="20">
        <v>0</v>
      </c>
      <c r="S267" s="20">
        <f t="shared" si="8"/>
        <v>1000</v>
      </c>
      <c r="T267" s="19" t="s">
        <v>41</v>
      </c>
      <c r="U267" s="19"/>
      <c r="V267" s="21" t="s">
        <v>42</v>
      </c>
      <c r="W267" s="22" t="s">
        <v>43</v>
      </c>
      <c r="X267" s="23"/>
    </row>
    <row r="268" spans="1:24" ht="128.25" hidden="1" customHeight="1">
      <c r="A268" s="19" t="s">
        <v>30</v>
      </c>
      <c r="B268" s="19" t="s">
        <v>98</v>
      </c>
      <c r="C268" s="19" t="s">
        <v>118</v>
      </c>
      <c r="D268" s="19" t="s">
        <v>108</v>
      </c>
      <c r="E268" s="19">
        <v>15</v>
      </c>
      <c r="F268" s="37" t="s">
        <v>109</v>
      </c>
      <c r="G268" s="19" t="s">
        <v>35</v>
      </c>
      <c r="H268" s="8" t="s">
        <v>36</v>
      </c>
      <c r="I268" s="19" t="s">
        <v>46</v>
      </c>
      <c r="J268" s="67">
        <v>20</v>
      </c>
      <c r="K268" s="10">
        <v>2020</v>
      </c>
      <c r="L268" s="11"/>
      <c r="M268" s="19">
        <v>1</v>
      </c>
      <c r="N268" s="37">
        <v>1282672</v>
      </c>
      <c r="O268" s="37" t="s">
        <v>122</v>
      </c>
      <c r="P268" s="78" t="s">
        <v>107</v>
      </c>
      <c r="Q268" s="75">
        <v>1000</v>
      </c>
      <c r="R268" s="20">
        <v>0</v>
      </c>
      <c r="S268" s="20">
        <f t="shared" si="8"/>
        <v>1000</v>
      </c>
      <c r="T268" s="19" t="s">
        <v>41</v>
      </c>
      <c r="U268" s="19"/>
      <c r="V268" s="21" t="s">
        <v>42</v>
      </c>
      <c r="W268" s="22" t="s">
        <v>43</v>
      </c>
      <c r="X268" s="23"/>
    </row>
    <row r="269" spans="1:24" ht="128.25" hidden="1" customHeight="1">
      <c r="A269" s="19" t="s">
        <v>30</v>
      </c>
      <c r="B269" s="19" t="s">
        <v>98</v>
      </c>
      <c r="C269" s="19" t="s">
        <v>102</v>
      </c>
      <c r="D269" s="19" t="s">
        <v>108</v>
      </c>
      <c r="E269" s="19">
        <v>15</v>
      </c>
      <c r="F269" s="37" t="s">
        <v>109</v>
      </c>
      <c r="G269" s="19" t="s">
        <v>35</v>
      </c>
      <c r="H269" s="8" t="s">
        <v>36</v>
      </c>
      <c r="I269" s="19" t="s">
        <v>46</v>
      </c>
      <c r="J269" s="67">
        <v>20</v>
      </c>
      <c r="K269" s="10">
        <v>2020</v>
      </c>
      <c r="L269" s="11"/>
      <c r="M269" s="19">
        <v>1</v>
      </c>
      <c r="N269" s="37">
        <v>1466033</v>
      </c>
      <c r="O269" s="37" t="s">
        <v>110</v>
      </c>
      <c r="P269" s="78" t="s">
        <v>107</v>
      </c>
      <c r="Q269" s="75">
        <v>1000</v>
      </c>
      <c r="R269" s="20">
        <v>0</v>
      </c>
      <c r="S269" s="20">
        <f t="shared" si="8"/>
        <v>1000</v>
      </c>
      <c r="T269" s="19" t="s">
        <v>41</v>
      </c>
      <c r="U269" s="19"/>
      <c r="V269" s="21" t="s">
        <v>42</v>
      </c>
      <c r="W269" s="22" t="s">
        <v>43</v>
      </c>
      <c r="X269" s="23"/>
    </row>
    <row r="270" spans="1:24" ht="128.25" hidden="1" customHeight="1">
      <c r="A270" s="24" t="s">
        <v>30</v>
      </c>
      <c r="B270" s="24" t="s">
        <v>98</v>
      </c>
      <c r="C270" s="24" t="s">
        <v>102</v>
      </c>
      <c r="D270" s="24" t="s">
        <v>108</v>
      </c>
      <c r="E270" s="24">
        <v>15</v>
      </c>
      <c r="F270" s="27" t="s">
        <v>109</v>
      </c>
      <c r="G270" s="24" t="s">
        <v>35</v>
      </c>
      <c r="H270" s="24" t="s">
        <v>36</v>
      </c>
      <c r="I270" s="24" t="s">
        <v>46</v>
      </c>
      <c r="J270" s="69">
        <v>20</v>
      </c>
      <c r="K270" s="10">
        <v>2020</v>
      </c>
      <c r="L270" s="11"/>
      <c r="M270" s="24">
        <v>1</v>
      </c>
      <c r="N270" s="27">
        <v>1302577</v>
      </c>
      <c r="O270" s="27" t="s">
        <v>111</v>
      </c>
      <c r="P270" s="79" t="s">
        <v>107</v>
      </c>
      <c r="Q270" s="80">
        <v>1000</v>
      </c>
      <c r="R270" s="28">
        <v>0</v>
      </c>
      <c r="S270" s="28">
        <f t="shared" si="8"/>
        <v>1000</v>
      </c>
      <c r="T270" s="24" t="s">
        <v>41</v>
      </c>
      <c r="U270" s="31" t="s">
        <v>45</v>
      </c>
      <c r="V270" s="21" t="s">
        <v>42</v>
      </c>
      <c r="W270" s="31" t="s">
        <v>43</v>
      </c>
      <c r="X270" s="23"/>
    </row>
    <row r="271" spans="1:24" ht="128.25" hidden="1" customHeight="1">
      <c r="A271" s="19" t="s">
        <v>30</v>
      </c>
      <c r="B271" s="19" t="s">
        <v>98</v>
      </c>
      <c r="C271" s="19" t="s">
        <v>102</v>
      </c>
      <c r="D271" s="19" t="s">
        <v>103</v>
      </c>
      <c r="E271" s="19">
        <v>15</v>
      </c>
      <c r="F271" s="37" t="s">
        <v>112</v>
      </c>
      <c r="G271" s="19" t="s">
        <v>35</v>
      </c>
      <c r="H271" s="8" t="s">
        <v>36</v>
      </c>
      <c r="I271" s="19" t="s">
        <v>37</v>
      </c>
      <c r="J271" s="67">
        <v>40</v>
      </c>
      <c r="K271" s="10">
        <v>2020</v>
      </c>
      <c r="L271" s="11"/>
      <c r="M271" s="19">
        <v>1</v>
      </c>
      <c r="N271" s="37">
        <v>1091837</v>
      </c>
      <c r="O271" s="37" t="s">
        <v>113</v>
      </c>
      <c r="P271" s="37" t="s">
        <v>114</v>
      </c>
      <c r="Q271" s="75">
        <v>3000</v>
      </c>
      <c r="R271" s="20">
        <v>0</v>
      </c>
      <c r="S271" s="20">
        <f t="shared" si="8"/>
        <v>3000</v>
      </c>
      <c r="T271" s="19" t="s">
        <v>41</v>
      </c>
      <c r="U271" s="19"/>
      <c r="V271" s="21" t="s">
        <v>42</v>
      </c>
      <c r="W271" s="22" t="s">
        <v>43</v>
      </c>
      <c r="X271" s="23"/>
    </row>
    <row r="272" spans="1:24" ht="128.25" hidden="1" customHeight="1">
      <c r="A272" s="19" t="s">
        <v>30</v>
      </c>
      <c r="B272" s="19" t="s">
        <v>98</v>
      </c>
      <c r="C272" s="19" t="s">
        <v>118</v>
      </c>
      <c r="D272" s="19" t="s">
        <v>103</v>
      </c>
      <c r="E272" s="19">
        <v>15</v>
      </c>
      <c r="F272" s="37" t="s">
        <v>112</v>
      </c>
      <c r="G272" s="19" t="s">
        <v>35</v>
      </c>
      <c r="H272" s="8" t="s">
        <v>36</v>
      </c>
      <c r="I272" s="19" t="s">
        <v>37</v>
      </c>
      <c r="J272" s="67">
        <v>40</v>
      </c>
      <c r="K272" s="10">
        <v>2020</v>
      </c>
      <c r="L272" s="11"/>
      <c r="M272" s="19">
        <v>1</v>
      </c>
      <c r="N272" s="37">
        <v>6236152</v>
      </c>
      <c r="O272" s="37" t="s">
        <v>123</v>
      </c>
      <c r="P272" s="37" t="s">
        <v>114</v>
      </c>
      <c r="Q272" s="75">
        <v>3000</v>
      </c>
      <c r="R272" s="20">
        <v>0</v>
      </c>
      <c r="S272" s="20">
        <f t="shared" si="8"/>
        <v>3000</v>
      </c>
      <c r="T272" s="19" t="s">
        <v>41</v>
      </c>
      <c r="U272" s="19"/>
      <c r="V272" s="21" t="s">
        <v>42</v>
      </c>
      <c r="W272" s="22" t="s">
        <v>43</v>
      </c>
      <c r="X272" s="23"/>
    </row>
    <row r="273" spans="1:24" ht="128.25" hidden="1" customHeight="1">
      <c r="A273" s="19" t="s">
        <v>30</v>
      </c>
      <c r="B273" s="19" t="s">
        <v>98</v>
      </c>
      <c r="C273" s="19" t="s">
        <v>118</v>
      </c>
      <c r="D273" s="19" t="s">
        <v>103</v>
      </c>
      <c r="E273" s="19">
        <v>15</v>
      </c>
      <c r="F273" s="37" t="s">
        <v>112</v>
      </c>
      <c r="G273" s="19" t="s">
        <v>35</v>
      </c>
      <c r="H273" s="8" t="s">
        <v>36</v>
      </c>
      <c r="I273" s="19" t="s">
        <v>37</v>
      </c>
      <c r="J273" s="67">
        <v>40</v>
      </c>
      <c r="K273" s="10">
        <v>2020</v>
      </c>
      <c r="L273" s="11"/>
      <c r="M273" s="19">
        <v>1</v>
      </c>
      <c r="N273" s="37">
        <v>1282672</v>
      </c>
      <c r="O273" s="37" t="s">
        <v>122</v>
      </c>
      <c r="P273" s="37" t="s">
        <v>107</v>
      </c>
      <c r="Q273" s="75">
        <v>3000</v>
      </c>
      <c r="R273" s="20">
        <v>0</v>
      </c>
      <c r="S273" s="20">
        <f t="shared" si="8"/>
        <v>3000</v>
      </c>
      <c r="T273" s="19" t="s">
        <v>41</v>
      </c>
      <c r="U273" s="19"/>
      <c r="V273" s="21" t="s">
        <v>42</v>
      </c>
      <c r="W273" s="22" t="s">
        <v>43</v>
      </c>
      <c r="X273" s="23"/>
    </row>
    <row r="274" spans="1:24" ht="128.25" hidden="1" customHeight="1">
      <c r="A274" s="19" t="s">
        <v>30</v>
      </c>
      <c r="B274" s="19" t="s">
        <v>98</v>
      </c>
      <c r="C274" s="19" t="s">
        <v>118</v>
      </c>
      <c r="D274" s="19" t="s">
        <v>115</v>
      </c>
      <c r="E274" s="19">
        <v>12</v>
      </c>
      <c r="F274" s="19" t="s">
        <v>124</v>
      </c>
      <c r="G274" s="19" t="s">
        <v>35</v>
      </c>
      <c r="H274" s="8" t="s">
        <v>36</v>
      </c>
      <c r="I274" s="19" t="s">
        <v>46</v>
      </c>
      <c r="J274" s="10">
        <v>40</v>
      </c>
      <c r="K274" s="10">
        <v>2020</v>
      </c>
      <c r="L274" s="11"/>
      <c r="M274" s="37">
        <v>1</v>
      </c>
      <c r="N274" s="37">
        <v>1517458</v>
      </c>
      <c r="O274" s="37" t="s">
        <v>125</v>
      </c>
      <c r="P274" s="37" t="s">
        <v>107</v>
      </c>
      <c r="Q274" s="75">
        <v>2500</v>
      </c>
      <c r="R274" s="20">
        <v>0</v>
      </c>
      <c r="S274" s="60">
        <f t="shared" si="8"/>
        <v>2500</v>
      </c>
      <c r="T274" s="19" t="s">
        <v>41</v>
      </c>
      <c r="U274" s="19"/>
      <c r="V274" s="22" t="s">
        <v>48</v>
      </c>
      <c r="W274" s="22" t="s">
        <v>126</v>
      </c>
      <c r="X274" s="23"/>
    </row>
    <row r="275" spans="1:24" ht="128.25" hidden="1" customHeight="1">
      <c r="A275" s="19" t="s">
        <v>30</v>
      </c>
      <c r="B275" s="19" t="s">
        <v>98</v>
      </c>
      <c r="C275" s="19" t="s">
        <v>118</v>
      </c>
      <c r="D275" s="19" t="s">
        <v>115</v>
      </c>
      <c r="E275" s="19">
        <v>12</v>
      </c>
      <c r="F275" s="19" t="s">
        <v>124</v>
      </c>
      <c r="G275" s="19" t="s">
        <v>35</v>
      </c>
      <c r="H275" s="8" t="s">
        <v>36</v>
      </c>
      <c r="I275" s="19" t="s">
        <v>46</v>
      </c>
      <c r="J275" s="10">
        <v>40</v>
      </c>
      <c r="K275" s="10">
        <v>2020</v>
      </c>
      <c r="L275" s="11"/>
      <c r="M275" s="37">
        <v>1</v>
      </c>
      <c r="N275" s="37">
        <v>1489735</v>
      </c>
      <c r="O275" s="37" t="s">
        <v>121</v>
      </c>
      <c r="P275" s="37" t="s">
        <v>107</v>
      </c>
      <c r="Q275" s="75">
        <v>2500</v>
      </c>
      <c r="R275" s="20">
        <v>0</v>
      </c>
      <c r="S275" s="60">
        <f t="shared" si="8"/>
        <v>2500</v>
      </c>
      <c r="T275" s="19" t="s">
        <v>41</v>
      </c>
      <c r="U275" s="19"/>
      <c r="V275" s="22" t="s">
        <v>48</v>
      </c>
      <c r="W275" s="22" t="s">
        <v>126</v>
      </c>
      <c r="X275" s="23"/>
    </row>
    <row r="276" spans="1:24" ht="128.25" hidden="1" customHeight="1">
      <c r="A276" s="19" t="s">
        <v>30</v>
      </c>
      <c r="B276" s="19" t="s">
        <v>98</v>
      </c>
      <c r="C276" s="19" t="s">
        <v>118</v>
      </c>
      <c r="D276" s="19" t="s">
        <v>115</v>
      </c>
      <c r="E276" s="19">
        <v>12</v>
      </c>
      <c r="F276" s="19" t="s">
        <v>124</v>
      </c>
      <c r="G276" s="19" t="s">
        <v>35</v>
      </c>
      <c r="H276" s="8" t="s">
        <v>36</v>
      </c>
      <c r="I276" s="19" t="s">
        <v>46</v>
      </c>
      <c r="J276" s="10">
        <v>40</v>
      </c>
      <c r="K276" s="10">
        <v>2020</v>
      </c>
      <c r="L276" s="11"/>
      <c r="M276" s="37">
        <v>1</v>
      </c>
      <c r="N276" s="37">
        <v>1511431</v>
      </c>
      <c r="O276" s="37" t="s">
        <v>127</v>
      </c>
      <c r="P276" s="37" t="s">
        <v>107</v>
      </c>
      <c r="Q276" s="75">
        <v>2500</v>
      </c>
      <c r="R276" s="20">
        <v>0</v>
      </c>
      <c r="S276" s="60">
        <f t="shared" si="8"/>
        <v>2500</v>
      </c>
      <c r="T276" s="19" t="s">
        <v>41</v>
      </c>
      <c r="U276" s="19"/>
      <c r="V276" s="22" t="s">
        <v>48</v>
      </c>
      <c r="W276" s="22" t="s">
        <v>126</v>
      </c>
      <c r="X276" s="23"/>
    </row>
    <row r="277" spans="1:24" s="42" customFormat="1" ht="128.25" hidden="1" customHeight="1">
      <c r="A277" s="8" t="s">
        <v>30</v>
      </c>
      <c r="B277" s="8" t="s">
        <v>98</v>
      </c>
      <c r="C277" s="8" t="s">
        <v>118</v>
      </c>
      <c r="D277" s="8" t="s">
        <v>115</v>
      </c>
      <c r="E277" s="8">
        <v>12</v>
      </c>
      <c r="F277" s="8" t="s">
        <v>44</v>
      </c>
      <c r="G277" s="8" t="s">
        <v>45</v>
      </c>
      <c r="H277" s="8" t="s">
        <v>36</v>
      </c>
      <c r="I277" s="8" t="s">
        <v>37</v>
      </c>
      <c r="J277" s="9">
        <v>40</v>
      </c>
      <c r="K277" s="10">
        <v>2020</v>
      </c>
      <c r="L277" s="11"/>
      <c r="M277" s="8">
        <v>1</v>
      </c>
      <c r="N277" s="12">
        <v>1489665</v>
      </c>
      <c r="O277" s="12" t="s">
        <v>120</v>
      </c>
      <c r="P277" s="12" t="s">
        <v>107</v>
      </c>
      <c r="Q277" s="77">
        <v>4000</v>
      </c>
      <c r="R277" s="14">
        <v>0</v>
      </c>
      <c r="S277" s="14">
        <f t="shared" si="8"/>
        <v>4000</v>
      </c>
      <c r="T277" s="8" t="s">
        <v>41</v>
      </c>
      <c r="U277" s="33" t="s">
        <v>45</v>
      </c>
      <c r="V277" s="21" t="s">
        <v>48</v>
      </c>
      <c r="W277" s="40" t="s">
        <v>49</v>
      </c>
      <c r="X277" s="41" t="s">
        <v>50</v>
      </c>
    </row>
    <row r="278" spans="1:24" s="42" customFormat="1" ht="128.25" hidden="1" customHeight="1">
      <c r="A278" s="8" t="s">
        <v>30</v>
      </c>
      <c r="B278" s="8" t="s">
        <v>98</v>
      </c>
      <c r="C278" s="8" t="s">
        <v>102</v>
      </c>
      <c r="D278" s="8" t="s">
        <v>115</v>
      </c>
      <c r="E278" s="8">
        <v>12</v>
      </c>
      <c r="F278" s="8" t="s">
        <v>44</v>
      </c>
      <c r="G278" s="8" t="s">
        <v>45</v>
      </c>
      <c r="H278" s="8" t="s">
        <v>36</v>
      </c>
      <c r="I278" s="8" t="s">
        <v>37</v>
      </c>
      <c r="J278" s="9">
        <v>40</v>
      </c>
      <c r="K278" s="10">
        <v>2020</v>
      </c>
      <c r="L278" s="11"/>
      <c r="M278" s="8">
        <v>1</v>
      </c>
      <c r="N278" s="12">
        <v>1583209</v>
      </c>
      <c r="O278" s="12" t="s">
        <v>116</v>
      </c>
      <c r="P278" s="12" t="s">
        <v>40</v>
      </c>
      <c r="Q278" s="77">
        <v>4000</v>
      </c>
      <c r="R278" s="14">
        <v>0</v>
      </c>
      <c r="S278" s="14">
        <f t="shared" si="8"/>
        <v>4000</v>
      </c>
      <c r="T278" s="8" t="s">
        <v>41</v>
      </c>
      <c r="U278" s="33" t="s">
        <v>45</v>
      </c>
      <c r="V278" s="21" t="s">
        <v>48</v>
      </c>
      <c r="W278" s="40" t="s">
        <v>49</v>
      </c>
      <c r="X278" s="41" t="s">
        <v>50</v>
      </c>
    </row>
    <row r="279" spans="1:24" s="42" customFormat="1" ht="128.25" hidden="1" customHeight="1">
      <c r="A279" s="8" t="s">
        <v>30</v>
      </c>
      <c r="B279" s="8" t="s">
        <v>98</v>
      </c>
      <c r="C279" s="8" t="s">
        <v>102</v>
      </c>
      <c r="D279" s="8" t="s">
        <v>115</v>
      </c>
      <c r="E279" s="8">
        <v>12</v>
      </c>
      <c r="F279" s="8" t="s">
        <v>44</v>
      </c>
      <c r="G279" s="8" t="s">
        <v>45</v>
      </c>
      <c r="H279" s="8" t="s">
        <v>36</v>
      </c>
      <c r="I279" s="8" t="s">
        <v>37</v>
      </c>
      <c r="J279" s="9">
        <v>40</v>
      </c>
      <c r="K279" s="10">
        <v>2020</v>
      </c>
      <c r="L279" s="11"/>
      <c r="M279" s="8">
        <v>1</v>
      </c>
      <c r="N279" s="12">
        <v>1302577</v>
      </c>
      <c r="O279" s="12" t="s">
        <v>111</v>
      </c>
      <c r="P279" s="12" t="s">
        <v>107</v>
      </c>
      <c r="Q279" s="77">
        <v>4000</v>
      </c>
      <c r="R279" s="14">
        <v>0</v>
      </c>
      <c r="S279" s="14">
        <f t="shared" si="8"/>
        <v>4000</v>
      </c>
      <c r="T279" s="8" t="s">
        <v>41</v>
      </c>
      <c r="U279" s="33" t="s">
        <v>45</v>
      </c>
      <c r="V279" s="21" t="s">
        <v>48</v>
      </c>
      <c r="W279" s="40" t="s">
        <v>49</v>
      </c>
      <c r="X279" s="41" t="s">
        <v>50</v>
      </c>
    </row>
    <row r="280" spans="1:24" ht="128.25" hidden="1" customHeight="1">
      <c r="A280" s="19" t="s">
        <v>30</v>
      </c>
      <c r="B280" s="19" t="s">
        <v>98</v>
      </c>
      <c r="C280" s="19" t="s">
        <v>102</v>
      </c>
      <c r="D280" s="19" t="s">
        <v>103</v>
      </c>
      <c r="E280" s="19">
        <v>15</v>
      </c>
      <c r="F280" s="19" t="s">
        <v>117</v>
      </c>
      <c r="G280" s="19" t="s">
        <v>35</v>
      </c>
      <c r="H280" s="8" t="s">
        <v>36</v>
      </c>
      <c r="I280" s="19" t="s">
        <v>37</v>
      </c>
      <c r="J280" s="10">
        <v>40</v>
      </c>
      <c r="K280" s="10">
        <v>2020</v>
      </c>
      <c r="L280" s="11"/>
      <c r="M280" s="19">
        <v>1</v>
      </c>
      <c r="N280" s="37">
        <v>3002358</v>
      </c>
      <c r="O280" s="37" t="s">
        <v>105</v>
      </c>
      <c r="P280" s="19" t="s">
        <v>40</v>
      </c>
      <c r="Q280" s="75">
        <v>3000</v>
      </c>
      <c r="R280" s="20">
        <v>0</v>
      </c>
      <c r="S280" s="20">
        <f t="shared" si="8"/>
        <v>3000</v>
      </c>
      <c r="T280" s="19" t="s">
        <v>41</v>
      </c>
      <c r="U280" s="19"/>
      <c r="V280" s="21" t="s">
        <v>42</v>
      </c>
      <c r="W280" s="22" t="s">
        <v>43</v>
      </c>
      <c r="X280" s="23"/>
    </row>
    <row r="281" spans="1:24" ht="128.25" hidden="1" customHeight="1">
      <c r="A281" s="19" t="s">
        <v>30</v>
      </c>
      <c r="B281" s="19" t="s">
        <v>98</v>
      </c>
      <c r="C281" s="19" t="s">
        <v>118</v>
      </c>
      <c r="D281" s="19" t="s">
        <v>103</v>
      </c>
      <c r="E281" s="19">
        <v>15</v>
      </c>
      <c r="F281" s="19" t="s">
        <v>117</v>
      </c>
      <c r="G281" s="19" t="s">
        <v>35</v>
      </c>
      <c r="H281" s="8" t="s">
        <v>36</v>
      </c>
      <c r="I281" s="19" t="s">
        <v>37</v>
      </c>
      <c r="J281" s="10">
        <v>40</v>
      </c>
      <c r="K281" s="10">
        <v>2020</v>
      </c>
      <c r="L281" s="11"/>
      <c r="M281" s="19">
        <v>1</v>
      </c>
      <c r="N281" s="37">
        <v>1489665</v>
      </c>
      <c r="O281" s="37" t="s">
        <v>120</v>
      </c>
      <c r="P281" s="19" t="s">
        <v>107</v>
      </c>
      <c r="Q281" s="20">
        <v>3000</v>
      </c>
      <c r="R281" s="20">
        <v>0</v>
      </c>
      <c r="S281" s="20">
        <f t="shared" si="8"/>
        <v>3000</v>
      </c>
      <c r="T281" s="19" t="s">
        <v>41</v>
      </c>
      <c r="U281" s="19"/>
      <c r="V281" s="21" t="s">
        <v>42</v>
      </c>
      <c r="W281" s="22" t="s">
        <v>43</v>
      </c>
      <c r="X281" s="23"/>
    </row>
    <row r="282" spans="1:24" ht="128.25" hidden="1" customHeight="1">
      <c r="A282" s="19" t="s">
        <v>30</v>
      </c>
      <c r="B282" s="19" t="s">
        <v>98</v>
      </c>
      <c r="C282" s="19" t="s">
        <v>102</v>
      </c>
      <c r="D282" s="19" t="s">
        <v>103</v>
      </c>
      <c r="E282" s="19">
        <v>15</v>
      </c>
      <c r="F282" s="19" t="s">
        <v>117</v>
      </c>
      <c r="G282" s="19" t="s">
        <v>35</v>
      </c>
      <c r="H282" s="8" t="s">
        <v>36</v>
      </c>
      <c r="I282" s="19" t="s">
        <v>37</v>
      </c>
      <c r="J282" s="10">
        <v>40</v>
      </c>
      <c r="K282" s="10">
        <v>2020</v>
      </c>
      <c r="L282" s="11"/>
      <c r="M282" s="19">
        <v>1</v>
      </c>
      <c r="N282" s="37">
        <v>1091837</v>
      </c>
      <c r="O282" s="37" t="s">
        <v>113</v>
      </c>
      <c r="P282" s="19" t="s">
        <v>114</v>
      </c>
      <c r="Q282" s="20">
        <v>3000</v>
      </c>
      <c r="R282" s="20">
        <v>0</v>
      </c>
      <c r="S282" s="20">
        <f t="shared" si="8"/>
        <v>3000</v>
      </c>
      <c r="T282" s="19" t="s">
        <v>41</v>
      </c>
      <c r="U282" s="19"/>
      <c r="V282" s="21" t="s">
        <v>42</v>
      </c>
      <c r="W282" s="22" t="s">
        <v>43</v>
      </c>
      <c r="X282" s="23"/>
    </row>
    <row r="283" spans="1:24" ht="128.25" hidden="1" customHeight="1">
      <c r="A283" s="19" t="s">
        <v>30</v>
      </c>
      <c r="B283" s="19" t="s">
        <v>98</v>
      </c>
      <c r="C283" s="19" t="s">
        <v>118</v>
      </c>
      <c r="D283" s="19" t="s">
        <v>103</v>
      </c>
      <c r="E283" s="19">
        <v>15</v>
      </c>
      <c r="F283" s="19" t="s">
        <v>117</v>
      </c>
      <c r="G283" s="19" t="s">
        <v>35</v>
      </c>
      <c r="H283" s="8" t="s">
        <v>36</v>
      </c>
      <c r="I283" s="19" t="s">
        <v>37</v>
      </c>
      <c r="J283" s="10">
        <v>40</v>
      </c>
      <c r="K283" s="10">
        <v>2020</v>
      </c>
      <c r="L283" s="11"/>
      <c r="M283" s="19">
        <v>1</v>
      </c>
      <c r="N283" s="37">
        <v>6236152</v>
      </c>
      <c r="O283" s="37" t="s">
        <v>123</v>
      </c>
      <c r="P283" s="19" t="s">
        <v>114</v>
      </c>
      <c r="Q283" s="20">
        <v>3000</v>
      </c>
      <c r="R283" s="20">
        <v>0</v>
      </c>
      <c r="S283" s="20">
        <f t="shared" si="8"/>
        <v>3000</v>
      </c>
      <c r="T283" s="19" t="s">
        <v>41</v>
      </c>
      <c r="U283" s="19"/>
      <c r="V283" s="21" t="s">
        <v>42</v>
      </c>
      <c r="W283" s="22" t="s">
        <v>43</v>
      </c>
      <c r="X283" s="23"/>
    </row>
    <row r="284" spans="1:24" ht="128.25" hidden="1" customHeight="1">
      <c r="A284" s="19" t="s">
        <v>30</v>
      </c>
      <c r="B284" s="19" t="s">
        <v>98</v>
      </c>
      <c r="C284" s="19" t="s">
        <v>102</v>
      </c>
      <c r="D284" s="19" t="s">
        <v>103</v>
      </c>
      <c r="E284" s="19">
        <v>15</v>
      </c>
      <c r="F284" s="19" t="s">
        <v>117</v>
      </c>
      <c r="G284" s="19" t="s">
        <v>35</v>
      </c>
      <c r="H284" s="8" t="s">
        <v>36</v>
      </c>
      <c r="I284" s="19" t="s">
        <v>37</v>
      </c>
      <c r="J284" s="10">
        <v>40</v>
      </c>
      <c r="K284" s="10">
        <v>2020</v>
      </c>
      <c r="L284" s="11"/>
      <c r="M284" s="19">
        <v>1</v>
      </c>
      <c r="N284" s="37">
        <v>1466033</v>
      </c>
      <c r="O284" s="37" t="s">
        <v>110</v>
      </c>
      <c r="P284" s="19" t="s">
        <v>107</v>
      </c>
      <c r="Q284" s="20">
        <v>3000</v>
      </c>
      <c r="R284" s="20">
        <v>0</v>
      </c>
      <c r="S284" s="20">
        <f t="shared" si="8"/>
        <v>3000</v>
      </c>
      <c r="T284" s="19" t="s">
        <v>41</v>
      </c>
      <c r="U284" s="19"/>
      <c r="V284" s="21" t="s">
        <v>42</v>
      </c>
      <c r="W284" s="22" t="s">
        <v>43</v>
      </c>
      <c r="X284" s="23"/>
    </row>
    <row r="285" spans="1:24" ht="128.25" hidden="1" customHeight="1">
      <c r="A285" s="19" t="s">
        <v>30</v>
      </c>
      <c r="B285" s="19" t="s">
        <v>98</v>
      </c>
      <c r="C285" s="19" t="s">
        <v>118</v>
      </c>
      <c r="D285" s="19" t="s">
        <v>103</v>
      </c>
      <c r="E285" s="19">
        <v>15</v>
      </c>
      <c r="F285" s="19" t="s">
        <v>117</v>
      </c>
      <c r="G285" s="19" t="s">
        <v>35</v>
      </c>
      <c r="H285" s="8" t="s">
        <v>36</v>
      </c>
      <c r="I285" s="19" t="s">
        <v>37</v>
      </c>
      <c r="J285" s="10">
        <v>40</v>
      </c>
      <c r="K285" s="10">
        <v>2020</v>
      </c>
      <c r="L285" s="11"/>
      <c r="M285" s="19">
        <v>1</v>
      </c>
      <c r="N285" s="37">
        <v>1511431</v>
      </c>
      <c r="O285" s="37" t="s">
        <v>127</v>
      </c>
      <c r="P285" s="19" t="s">
        <v>107</v>
      </c>
      <c r="Q285" s="20">
        <v>3000</v>
      </c>
      <c r="R285" s="20">
        <v>0</v>
      </c>
      <c r="S285" s="20">
        <f t="shared" si="8"/>
        <v>3000</v>
      </c>
      <c r="T285" s="19" t="s">
        <v>41</v>
      </c>
      <c r="U285" s="19"/>
      <c r="V285" s="21" t="s">
        <v>42</v>
      </c>
      <c r="W285" s="22" t="s">
        <v>43</v>
      </c>
      <c r="X285" s="23"/>
    </row>
    <row r="286" spans="1:24" ht="128.25" hidden="1" customHeight="1">
      <c r="A286" s="54" t="s">
        <v>421</v>
      </c>
      <c r="B286" s="54" t="s">
        <v>2039</v>
      </c>
      <c r="C286" s="54" t="s">
        <v>2039</v>
      </c>
      <c r="D286" s="54" t="s">
        <v>2040</v>
      </c>
      <c r="E286" s="54">
        <v>15</v>
      </c>
      <c r="F286" s="54" t="s">
        <v>2041</v>
      </c>
      <c r="G286" s="81" t="s">
        <v>35</v>
      </c>
      <c r="H286" s="8" t="s">
        <v>36</v>
      </c>
      <c r="I286" s="19" t="s">
        <v>91</v>
      </c>
      <c r="J286" s="67">
        <v>60</v>
      </c>
      <c r="K286" s="10" t="s">
        <v>2042</v>
      </c>
      <c r="L286" s="11"/>
      <c r="M286" s="54">
        <v>1</v>
      </c>
      <c r="N286" s="54">
        <v>2111247</v>
      </c>
      <c r="O286" s="54" t="s">
        <v>2043</v>
      </c>
      <c r="P286" s="54" t="s">
        <v>162</v>
      </c>
      <c r="Q286" s="20">
        <v>0</v>
      </c>
      <c r="R286" s="20">
        <v>0</v>
      </c>
      <c r="S286" s="60">
        <f t="shared" si="8"/>
        <v>0</v>
      </c>
      <c r="T286" s="54" t="s">
        <v>41</v>
      </c>
      <c r="U286" s="54" t="s">
        <v>2242</v>
      </c>
      <c r="V286" s="21" t="s">
        <v>184</v>
      </c>
      <c r="W286" s="22" t="s">
        <v>1251</v>
      </c>
      <c r="X286" s="71" t="s">
        <v>78</v>
      </c>
    </row>
    <row r="287" spans="1:24" ht="128.25" hidden="1" customHeight="1">
      <c r="A287" s="54" t="s">
        <v>421</v>
      </c>
      <c r="B287" s="54" t="s">
        <v>2039</v>
      </c>
      <c r="C287" s="54" t="s">
        <v>2039</v>
      </c>
      <c r="D287" s="54" t="s">
        <v>2040</v>
      </c>
      <c r="E287" s="54">
        <v>15</v>
      </c>
      <c r="F287" s="54" t="s">
        <v>2041</v>
      </c>
      <c r="G287" s="81" t="s">
        <v>35</v>
      </c>
      <c r="H287" s="8" t="s">
        <v>36</v>
      </c>
      <c r="I287" s="19" t="s">
        <v>91</v>
      </c>
      <c r="J287" s="67">
        <v>60</v>
      </c>
      <c r="K287" s="10" t="s">
        <v>2042</v>
      </c>
      <c r="L287" s="11"/>
      <c r="M287" s="54">
        <v>1</v>
      </c>
      <c r="N287" s="37">
        <v>1552039</v>
      </c>
      <c r="O287" s="54" t="s">
        <v>2044</v>
      </c>
      <c r="P287" s="54" t="s">
        <v>162</v>
      </c>
      <c r="Q287" s="20">
        <v>0</v>
      </c>
      <c r="R287" s="20">
        <v>0</v>
      </c>
      <c r="S287" s="60">
        <f t="shared" si="8"/>
        <v>0</v>
      </c>
      <c r="T287" s="54" t="s">
        <v>41</v>
      </c>
      <c r="U287" s="54" t="s">
        <v>2242</v>
      </c>
      <c r="V287" s="21" t="s">
        <v>184</v>
      </c>
      <c r="W287" s="22" t="s">
        <v>1251</v>
      </c>
      <c r="X287" s="71" t="s">
        <v>78</v>
      </c>
    </row>
    <row r="288" spans="1:24" ht="128.25" hidden="1" customHeight="1">
      <c r="A288" s="54" t="s">
        <v>421</v>
      </c>
      <c r="B288" s="54" t="s">
        <v>2039</v>
      </c>
      <c r="C288" s="54" t="s">
        <v>2039</v>
      </c>
      <c r="D288" s="54" t="s">
        <v>2040</v>
      </c>
      <c r="E288" s="54">
        <v>15</v>
      </c>
      <c r="F288" s="54" t="s">
        <v>2041</v>
      </c>
      <c r="G288" s="81" t="s">
        <v>35</v>
      </c>
      <c r="H288" s="8" t="s">
        <v>36</v>
      </c>
      <c r="I288" s="19" t="s">
        <v>91</v>
      </c>
      <c r="J288" s="67">
        <v>60</v>
      </c>
      <c r="K288" s="10" t="s">
        <v>2042</v>
      </c>
      <c r="L288" s="11"/>
      <c r="M288" s="54">
        <v>1</v>
      </c>
      <c r="N288" s="54"/>
      <c r="O288" s="54" t="s">
        <v>2045</v>
      </c>
      <c r="P288" s="54" t="s">
        <v>162</v>
      </c>
      <c r="Q288" s="20">
        <v>0</v>
      </c>
      <c r="R288" s="20">
        <v>0</v>
      </c>
      <c r="S288" s="60">
        <f t="shared" si="8"/>
        <v>0</v>
      </c>
      <c r="T288" s="54" t="s">
        <v>41</v>
      </c>
      <c r="U288" s="54" t="s">
        <v>2242</v>
      </c>
      <c r="V288" s="21" t="s">
        <v>184</v>
      </c>
      <c r="W288" s="22" t="s">
        <v>1251</v>
      </c>
      <c r="X288" s="71" t="s">
        <v>78</v>
      </c>
    </row>
    <row r="289" spans="1:24" ht="128.25" hidden="1" customHeight="1">
      <c r="A289" s="54" t="s">
        <v>421</v>
      </c>
      <c r="B289" s="54" t="s">
        <v>2039</v>
      </c>
      <c r="C289" s="54" t="s">
        <v>2039</v>
      </c>
      <c r="D289" s="54" t="s">
        <v>2040</v>
      </c>
      <c r="E289" s="54">
        <v>15</v>
      </c>
      <c r="F289" s="54" t="s">
        <v>2041</v>
      </c>
      <c r="G289" s="81" t="s">
        <v>35</v>
      </c>
      <c r="H289" s="8" t="s">
        <v>36</v>
      </c>
      <c r="I289" s="19" t="s">
        <v>91</v>
      </c>
      <c r="J289" s="67">
        <v>60</v>
      </c>
      <c r="K289" s="10" t="s">
        <v>2042</v>
      </c>
      <c r="L289" s="11"/>
      <c r="M289" s="54">
        <v>1</v>
      </c>
      <c r="N289" s="54">
        <v>2091119</v>
      </c>
      <c r="O289" s="54" t="s">
        <v>2046</v>
      </c>
      <c r="P289" s="54" t="s">
        <v>2047</v>
      </c>
      <c r="Q289" s="20">
        <v>0</v>
      </c>
      <c r="R289" s="20">
        <v>0</v>
      </c>
      <c r="S289" s="60">
        <f t="shared" si="8"/>
        <v>0</v>
      </c>
      <c r="T289" s="54" t="s">
        <v>41</v>
      </c>
      <c r="U289" s="54" t="s">
        <v>2242</v>
      </c>
      <c r="V289" s="21" t="s">
        <v>184</v>
      </c>
      <c r="W289" s="22" t="s">
        <v>1251</v>
      </c>
      <c r="X289" s="71" t="s">
        <v>78</v>
      </c>
    </row>
    <row r="290" spans="1:24" ht="128.25" hidden="1" customHeight="1">
      <c r="A290" s="54" t="s">
        <v>421</v>
      </c>
      <c r="B290" s="54" t="s">
        <v>2039</v>
      </c>
      <c r="C290" s="54" t="s">
        <v>2039</v>
      </c>
      <c r="D290" s="54" t="s">
        <v>2040</v>
      </c>
      <c r="E290" s="54">
        <v>15</v>
      </c>
      <c r="F290" s="54" t="s">
        <v>2041</v>
      </c>
      <c r="G290" s="81" t="s">
        <v>35</v>
      </c>
      <c r="H290" s="8" t="s">
        <v>36</v>
      </c>
      <c r="I290" s="19" t="s">
        <v>91</v>
      </c>
      <c r="J290" s="67">
        <v>60</v>
      </c>
      <c r="K290" s="10" t="s">
        <v>2042</v>
      </c>
      <c r="L290" s="11"/>
      <c r="M290" s="54">
        <v>1</v>
      </c>
      <c r="N290" s="54">
        <v>1568339</v>
      </c>
      <c r="O290" s="54" t="s">
        <v>2048</v>
      </c>
      <c r="P290" s="54" t="s">
        <v>162</v>
      </c>
      <c r="Q290" s="20">
        <v>0</v>
      </c>
      <c r="R290" s="20">
        <v>0</v>
      </c>
      <c r="S290" s="60">
        <f t="shared" si="8"/>
        <v>0</v>
      </c>
      <c r="T290" s="54" t="s">
        <v>41</v>
      </c>
      <c r="U290" s="54" t="s">
        <v>2242</v>
      </c>
      <c r="V290" s="21" t="s">
        <v>184</v>
      </c>
      <c r="W290" s="22" t="s">
        <v>1251</v>
      </c>
      <c r="X290" s="71" t="s">
        <v>78</v>
      </c>
    </row>
    <row r="291" spans="1:24" ht="128.25" hidden="1" customHeight="1">
      <c r="A291" s="51" t="s">
        <v>421</v>
      </c>
      <c r="B291" s="51" t="s">
        <v>1728</v>
      </c>
      <c r="C291" s="12" t="s">
        <v>1728</v>
      </c>
      <c r="D291" s="12" t="s">
        <v>1729</v>
      </c>
      <c r="E291" s="12">
        <v>15</v>
      </c>
      <c r="F291" s="12" t="s">
        <v>1730</v>
      </c>
      <c r="G291" s="51" t="s">
        <v>35</v>
      </c>
      <c r="H291" s="51" t="s">
        <v>154</v>
      </c>
      <c r="I291" s="8" t="s">
        <v>37</v>
      </c>
      <c r="J291" s="62">
        <v>360</v>
      </c>
      <c r="K291" s="10">
        <v>2020</v>
      </c>
      <c r="L291" s="11"/>
      <c r="M291" s="12">
        <v>1</v>
      </c>
      <c r="N291" s="51">
        <v>1568148</v>
      </c>
      <c r="O291" s="51" t="s">
        <v>1731</v>
      </c>
      <c r="P291" s="51" t="s">
        <v>162</v>
      </c>
      <c r="Q291" s="14">
        <v>0</v>
      </c>
      <c r="R291" s="20">
        <v>0</v>
      </c>
      <c r="S291" s="64">
        <f t="shared" si="8"/>
        <v>0</v>
      </c>
      <c r="T291" s="8" t="s">
        <v>228</v>
      </c>
      <c r="U291" s="8" t="s">
        <v>2243</v>
      </c>
      <c r="V291" s="16" t="s">
        <v>539</v>
      </c>
      <c r="W291" s="22" t="s">
        <v>540</v>
      </c>
      <c r="X291" s="23"/>
    </row>
    <row r="292" spans="1:24" ht="128.25" hidden="1" customHeight="1">
      <c r="A292" s="54" t="s">
        <v>421</v>
      </c>
      <c r="B292" s="54" t="s">
        <v>1527</v>
      </c>
      <c r="C292" s="54" t="s">
        <v>1527</v>
      </c>
      <c r="D292" s="37" t="s">
        <v>1540</v>
      </c>
      <c r="E292" s="54">
        <v>10</v>
      </c>
      <c r="F292" s="37" t="s">
        <v>1541</v>
      </c>
      <c r="G292" s="54" t="s">
        <v>45</v>
      </c>
      <c r="H292" s="8" t="s">
        <v>36</v>
      </c>
      <c r="I292" s="54" t="s">
        <v>37</v>
      </c>
      <c r="J292" s="67">
        <v>16</v>
      </c>
      <c r="K292" s="10" t="s">
        <v>1542</v>
      </c>
      <c r="L292" s="11"/>
      <c r="M292" s="54">
        <v>10</v>
      </c>
      <c r="N292" s="38" t="s">
        <v>995</v>
      </c>
      <c r="O292" s="38" t="s">
        <v>995</v>
      </c>
      <c r="P292" s="38" t="s">
        <v>995</v>
      </c>
      <c r="Q292" s="66">
        <v>1400</v>
      </c>
      <c r="R292" s="20">
        <v>0</v>
      </c>
      <c r="S292" s="66">
        <f t="shared" si="8"/>
        <v>14000</v>
      </c>
      <c r="T292" s="54" t="s">
        <v>41</v>
      </c>
      <c r="U292" s="15" t="s">
        <v>2220</v>
      </c>
      <c r="V292" s="15" t="s">
        <v>243</v>
      </c>
      <c r="W292" s="15" t="s">
        <v>244</v>
      </c>
      <c r="X292" s="18" t="s">
        <v>58</v>
      </c>
    </row>
    <row r="293" spans="1:24" ht="128.25" hidden="1" customHeight="1">
      <c r="A293" s="54" t="s">
        <v>421</v>
      </c>
      <c r="B293" s="54" t="s">
        <v>1527</v>
      </c>
      <c r="C293" s="54" t="s">
        <v>1527</v>
      </c>
      <c r="D293" s="37" t="s">
        <v>1543</v>
      </c>
      <c r="E293" s="54">
        <v>12</v>
      </c>
      <c r="F293" s="51" t="s">
        <v>1544</v>
      </c>
      <c r="G293" s="51" t="s">
        <v>45</v>
      </c>
      <c r="H293" s="8" t="s">
        <v>36</v>
      </c>
      <c r="I293" s="54" t="s">
        <v>37</v>
      </c>
      <c r="J293" s="67">
        <v>4</v>
      </c>
      <c r="K293" s="10">
        <v>43929</v>
      </c>
      <c r="L293" s="11"/>
      <c r="M293" s="54">
        <v>5</v>
      </c>
      <c r="N293" s="38" t="s">
        <v>995</v>
      </c>
      <c r="O293" s="38" t="s">
        <v>995</v>
      </c>
      <c r="P293" s="38" t="s">
        <v>995</v>
      </c>
      <c r="Q293" s="66">
        <v>0</v>
      </c>
      <c r="R293" s="20">
        <v>0</v>
      </c>
      <c r="S293" s="66">
        <f t="shared" si="8"/>
        <v>0</v>
      </c>
      <c r="T293" s="54" t="s">
        <v>41</v>
      </c>
      <c r="U293" s="15" t="s">
        <v>2244</v>
      </c>
      <c r="V293" s="15" t="s">
        <v>243</v>
      </c>
      <c r="W293" s="22" t="s">
        <v>244</v>
      </c>
      <c r="X293" s="18" t="s">
        <v>58</v>
      </c>
    </row>
    <row r="294" spans="1:24" ht="128.25" hidden="1" customHeight="1">
      <c r="A294" s="54" t="s">
        <v>421</v>
      </c>
      <c r="B294" s="54" t="s">
        <v>2039</v>
      </c>
      <c r="C294" s="54" t="s">
        <v>2039</v>
      </c>
      <c r="D294" s="54" t="s">
        <v>2049</v>
      </c>
      <c r="E294" s="54">
        <v>20</v>
      </c>
      <c r="F294" s="54" t="s">
        <v>2050</v>
      </c>
      <c r="G294" s="54" t="s">
        <v>35</v>
      </c>
      <c r="H294" s="37" t="s">
        <v>544</v>
      </c>
      <c r="I294" s="19" t="s">
        <v>37</v>
      </c>
      <c r="J294" s="67">
        <v>80</v>
      </c>
      <c r="K294" s="10" t="s">
        <v>2051</v>
      </c>
      <c r="L294" s="11"/>
      <c r="M294" s="54">
        <v>6</v>
      </c>
      <c r="N294" s="37">
        <v>1552039</v>
      </c>
      <c r="O294" s="54" t="s">
        <v>2044</v>
      </c>
      <c r="P294" s="19" t="s">
        <v>1088</v>
      </c>
      <c r="Q294" s="20">
        <v>0</v>
      </c>
      <c r="R294" s="20">
        <v>0</v>
      </c>
      <c r="S294" s="60">
        <f t="shared" si="8"/>
        <v>0</v>
      </c>
      <c r="T294" s="54" t="s">
        <v>41</v>
      </c>
      <c r="U294" s="54" t="s">
        <v>2245</v>
      </c>
      <c r="V294" s="22" t="s">
        <v>184</v>
      </c>
      <c r="W294" s="22" t="s">
        <v>248</v>
      </c>
      <c r="X294" s="71"/>
    </row>
    <row r="295" spans="1:24" ht="128.25" hidden="1" customHeight="1">
      <c r="A295" s="54" t="s">
        <v>421</v>
      </c>
      <c r="B295" s="54" t="s">
        <v>2039</v>
      </c>
      <c r="C295" s="54" t="s">
        <v>2039</v>
      </c>
      <c r="D295" s="54" t="s">
        <v>2049</v>
      </c>
      <c r="E295" s="54">
        <v>20</v>
      </c>
      <c r="F295" s="54" t="s">
        <v>2050</v>
      </c>
      <c r="G295" s="54" t="s">
        <v>35</v>
      </c>
      <c r="H295" s="37" t="s">
        <v>544</v>
      </c>
      <c r="I295" s="19" t="s">
        <v>37</v>
      </c>
      <c r="J295" s="67">
        <v>80</v>
      </c>
      <c r="K295" s="10" t="s">
        <v>2051</v>
      </c>
      <c r="L295" s="11"/>
      <c r="M295" s="54">
        <v>1</v>
      </c>
      <c r="N295" s="54">
        <v>2111247</v>
      </c>
      <c r="O295" s="54" t="s">
        <v>2043</v>
      </c>
      <c r="P295" s="19" t="s">
        <v>1088</v>
      </c>
      <c r="Q295" s="20">
        <v>0</v>
      </c>
      <c r="R295" s="20">
        <v>0</v>
      </c>
      <c r="S295" s="60">
        <f t="shared" si="8"/>
        <v>0</v>
      </c>
      <c r="T295" s="54" t="s">
        <v>41</v>
      </c>
      <c r="U295" s="54" t="s">
        <v>2245</v>
      </c>
      <c r="V295" s="22" t="s">
        <v>184</v>
      </c>
      <c r="W295" s="22" t="s">
        <v>248</v>
      </c>
      <c r="X295" s="71"/>
    </row>
    <row r="296" spans="1:24" ht="128.25" hidden="1" customHeight="1">
      <c r="A296" s="54" t="s">
        <v>421</v>
      </c>
      <c r="B296" s="54" t="s">
        <v>2039</v>
      </c>
      <c r="C296" s="54" t="s">
        <v>2039</v>
      </c>
      <c r="D296" s="54" t="s">
        <v>2049</v>
      </c>
      <c r="E296" s="54">
        <v>20</v>
      </c>
      <c r="F296" s="54" t="s">
        <v>2050</v>
      </c>
      <c r="G296" s="54" t="s">
        <v>35</v>
      </c>
      <c r="H296" s="37" t="s">
        <v>544</v>
      </c>
      <c r="I296" s="19" t="s">
        <v>37</v>
      </c>
      <c r="J296" s="67">
        <v>80</v>
      </c>
      <c r="K296" s="10" t="s">
        <v>2051</v>
      </c>
      <c r="L296" s="11"/>
      <c r="M296" s="54">
        <v>1</v>
      </c>
      <c r="N296" s="37"/>
      <c r="O296" s="54" t="s">
        <v>2045</v>
      </c>
      <c r="P296" s="19" t="s">
        <v>1088</v>
      </c>
      <c r="Q296" s="20">
        <v>0</v>
      </c>
      <c r="R296" s="20">
        <v>0</v>
      </c>
      <c r="S296" s="60">
        <f t="shared" si="8"/>
        <v>0</v>
      </c>
      <c r="T296" s="54" t="s">
        <v>41</v>
      </c>
      <c r="U296" s="54" t="s">
        <v>2245</v>
      </c>
      <c r="V296" s="22" t="s">
        <v>184</v>
      </c>
      <c r="W296" s="22" t="s">
        <v>248</v>
      </c>
      <c r="X296" s="71"/>
    </row>
    <row r="297" spans="1:24" ht="128.25" hidden="1" customHeight="1">
      <c r="A297" s="54" t="s">
        <v>421</v>
      </c>
      <c r="B297" s="54" t="s">
        <v>2039</v>
      </c>
      <c r="C297" s="54" t="s">
        <v>2039</v>
      </c>
      <c r="D297" s="54" t="s">
        <v>2049</v>
      </c>
      <c r="E297" s="54">
        <v>20</v>
      </c>
      <c r="F297" s="54" t="s">
        <v>2050</v>
      </c>
      <c r="G297" s="54" t="s">
        <v>35</v>
      </c>
      <c r="H297" s="37" t="s">
        <v>544</v>
      </c>
      <c r="I297" s="19" t="s">
        <v>37</v>
      </c>
      <c r="J297" s="67">
        <v>80</v>
      </c>
      <c r="K297" s="10" t="s">
        <v>2051</v>
      </c>
      <c r="L297" s="11"/>
      <c r="M297" s="54">
        <v>1</v>
      </c>
      <c r="N297" s="37">
        <v>1492815</v>
      </c>
      <c r="O297" s="54" t="s">
        <v>2052</v>
      </c>
      <c r="P297" s="19" t="s">
        <v>1088</v>
      </c>
      <c r="Q297" s="20">
        <v>0</v>
      </c>
      <c r="R297" s="20">
        <v>0</v>
      </c>
      <c r="S297" s="60">
        <f t="shared" si="8"/>
        <v>0</v>
      </c>
      <c r="T297" s="54" t="s">
        <v>41</v>
      </c>
      <c r="U297" s="54" t="s">
        <v>2245</v>
      </c>
      <c r="V297" s="22" t="s">
        <v>184</v>
      </c>
      <c r="W297" s="22" t="s">
        <v>248</v>
      </c>
      <c r="X297" s="71"/>
    </row>
    <row r="298" spans="1:24" ht="128.25" hidden="1" customHeight="1">
      <c r="A298" s="54" t="s">
        <v>421</v>
      </c>
      <c r="B298" s="54" t="s">
        <v>2039</v>
      </c>
      <c r="C298" s="54" t="s">
        <v>2039</v>
      </c>
      <c r="D298" s="54" t="s">
        <v>2049</v>
      </c>
      <c r="E298" s="54">
        <v>20</v>
      </c>
      <c r="F298" s="54" t="s">
        <v>2050</v>
      </c>
      <c r="G298" s="54" t="s">
        <v>35</v>
      </c>
      <c r="H298" s="37" t="s">
        <v>544</v>
      </c>
      <c r="I298" s="19" t="s">
        <v>37</v>
      </c>
      <c r="J298" s="67">
        <v>80</v>
      </c>
      <c r="K298" s="10" t="s">
        <v>2051</v>
      </c>
      <c r="L298" s="11"/>
      <c r="M298" s="54">
        <v>1</v>
      </c>
      <c r="N298" s="37"/>
      <c r="O298" s="54" t="s">
        <v>2053</v>
      </c>
      <c r="P298" s="19" t="s">
        <v>1088</v>
      </c>
      <c r="Q298" s="20">
        <v>0</v>
      </c>
      <c r="R298" s="20">
        <v>0</v>
      </c>
      <c r="S298" s="60">
        <f t="shared" si="8"/>
        <v>0</v>
      </c>
      <c r="T298" s="54" t="s">
        <v>41</v>
      </c>
      <c r="U298" s="54" t="s">
        <v>2245</v>
      </c>
      <c r="V298" s="22" t="s">
        <v>184</v>
      </c>
      <c r="W298" s="22" t="s">
        <v>248</v>
      </c>
      <c r="X298" s="71"/>
    </row>
    <row r="299" spans="1:24" ht="128.25" hidden="1" customHeight="1">
      <c r="A299" s="54" t="s">
        <v>421</v>
      </c>
      <c r="B299" s="54" t="s">
        <v>2039</v>
      </c>
      <c r="C299" s="54" t="s">
        <v>2039</v>
      </c>
      <c r="D299" s="54" t="s">
        <v>2049</v>
      </c>
      <c r="E299" s="54">
        <v>20</v>
      </c>
      <c r="F299" s="54" t="s">
        <v>2050</v>
      </c>
      <c r="G299" s="54" t="s">
        <v>35</v>
      </c>
      <c r="H299" s="37" t="s">
        <v>544</v>
      </c>
      <c r="I299" s="19" t="s">
        <v>37</v>
      </c>
      <c r="J299" s="67">
        <v>80</v>
      </c>
      <c r="K299" s="10" t="s">
        <v>2051</v>
      </c>
      <c r="L299" s="11"/>
      <c r="M299" s="54">
        <v>1</v>
      </c>
      <c r="N299" s="37">
        <v>1491408</v>
      </c>
      <c r="O299" s="54" t="s">
        <v>2054</v>
      </c>
      <c r="P299" s="19" t="s">
        <v>1088</v>
      </c>
      <c r="Q299" s="20">
        <v>0</v>
      </c>
      <c r="R299" s="20">
        <v>0</v>
      </c>
      <c r="S299" s="60">
        <f t="shared" si="8"/>
        <v>0</v>
      </c>
      <c r="T299" s="54" t="s">
        <v>41</v>
      </c>
      <c r="U299" s="54" t="s">
        <v>2245</v>
      </c>
      <c r="V299" s="22" t="s">
        <v>184</v>
      </c>
      <c r="W299" s="22" t="s">
        <v>248</v>
      </c>
      <c r="X299" s="71"/>
    </row>
    <row r="300" spans="1:24" ht="128.25" hidden="1" customHeight="1">
      <c r="A300" s="54" t="s">
        <v>421</v>
      </c>
      <c r="B300" s="54" t="s">
        <v>1527</v>
      </c>
      <c r="C300" s="54" t="s">
        <v>1527</v>
      </c>
      <c r="D300" s="37" t="s">
        <v>1545</v>
      </c>
      <c r="E300" s="54">
        <v>15</v>
      </c>
      <c r="F300" s="54" t="s">
        <v>1546</v>
      </c>
      <c r="G300" s="54" t="s">
        <v>45</v>
      </c>
      <c r="H300" s="8" t="s">
        <v>36</v>
      </c>
      <c r="I300" s="54" t="s">
        <v>37</v>
      </c>
      <c r="J300" s="67">
        <v>40</v>
      </c>
      <c r="K300" s="10" t="s">
        <v>1547</v>
      </c>
      <c r="L300" s="11"/>
      <c r="M300" s="54">
        <v>40</v>
      </c>
      <c r="N300" s="38" t="s">
        <v>995</v>
      </c>
      <c r="O300" s="38" t="s">
        <v>995</v>
      </c>
      <c r="P300" s="38" t="s">
        <v>995</v>
      </c>
      <c r="Q300" s="66">
        <v>600</v>
      </c>
      <c r="R300" s="20">
        <v>0</v>
      </c>
      <c r="S300" s="66">
        <f t="shared" si="8"/>
        <v>24000</v>
      </c>
      <c r="T300" s="54" t="s">
        <v>41</v>
      </c>
      <c r="U300" s="15" t="s">
        <v>2220</v>
      </c>
      <c r="V300" s="21" t="s">
        <v>42</v>
      </c>
      <c r="W300" s="15" t="s">
        <v>43</v>
      </c>
      <c r="X300" s="41" t="s">
        <v>50</v>
      </c>
    </row>
    <row r="301" spans="1:24" ht="128.25" hidden="1" customHeight="1">
      <c r="A301" s="54" t="s">
        <v>421</v>
      </c>
      <c r="B301" s="54" t="s">
        <v>2039</v>
      </c>
      <c r="C301" s="54" t="s">
        <v>2039</v>
      </c>
      <c r="D301" s="54" t="s">
        <v>2055</v>
      </c>
      <c r="E301" s="54">
        <v>20</v>
      </c>
      <c r="F301" s="54" t="s">
        <v>2056</v>
      </c>
      <c r="G301" s="54" t="s">
        <v>45</v>
      </c>
      <c r="H301" s="54" t="s">
        <v>544</v>
      </c>
      <c r="I301" s="19" t="s">
        <v>37</v>
      </c>
      <c r="J301" s="67">
        <v>40</v>
      </c>
      <c r="K301" s="10" t="s">
        <v>2051</v>
      </c>
      <c r="L301" s="11"/>
      <c r="M301" s="54">
        <v>1</v>
      </c>
      <c r="N301" s="54">
        <v>1568339</v>
      </c>
      <c r="O301" s="54" t="s">
        <v>2048</v>
      </c>
      <c r="P301" s="19" t="s">
        <v>1088</v>
      </c>
      <c r="Q301" s="20">
        <v>0</v>
      </c>
      <c r="R301" s="20">
        <v>0</v>
      </c>
      <c r="S301" s="60">
        <f t="shared" si="8"/>
        <v>0</v>
      </c>
      <c r="T301" s="54" t="s">
        <v>41</v>
      </c>
      <c r="U301" s="82" t="s">
        <v>2246</v>
      </c>
      <c r="V301" s="34" t="s">
        <v>148</v>
      </c>
      <c r="W301" s="15" t="s">
        <v>225</v>
      </c>
      <c r="X301" s="36" t="s">
        <v>50</v>
      </c>
    </row>
    <row r="302" spans="1:24" ht="128.25" hidden="1" customHeight="1">
      <c r="A302" s="54" t="s">
        <v>421</v>
      </c>
      <c r="B302" s="54" t="s">
        <v>2039</v>
      </c>
      <c r="C302" s="54" t="s">
        <v>2039</v>
      </c>
      <c r="D302" s="54" t="s">
        <v>2055</v>
      </c>
      <c r="E302" s="54">
        <v>20</v>
      </c>
      <c r="F302" s="54" t="s">
        <v>2056</v>
      </c>
      <c r="G302" s="54" t="s">
        <v>45</v>
      </c>
      <c r="H302" s="54" t="s">
        <v>544</v>
      </c>
      <c r="I302" s="19" t="s">
        <v>37</v>
      </c>
      <c r="J302" s="67">
        <v>40</v>
      </c>
      <c r="K302" s="10" t="s">
        <v>2051</v>
      </c>
      <c r="L302" s="11"/>
      <c r="M302" s="54">
        <v>1</v>
      </c>
      <c r="N302" s="54">
        <v>2091119</v>
      </c>
      <c r="O302" s="54" t="s">
        <v>2046</v>
      </c>
      <c r="P302" s="19" t="s">
        <v>268</v>
      </c>
      <c r="Q302" s="20">
        <v>0</v>
      </c>
      <c r="R302" s="20">
        <v>0</v>
      </c>
      <c r="S302" s="60">
        <f t="shared" si="8"/>
        <v>0</v>
      </c>
      <c r="T302" s="54" t="s">
        <v>41</v>
      </c>
      <c r="U302" s="82" t="s">
        <v>2246</v>
      </c>
      <c r="V302" s="34" t="s">
        <v>148</v>
      </c>
      <c r="W302" s="15" t="s">
        <v>225</v>
      </c>
      <c r="X302" s="36" t="s">
        <v>50</v>
      </c>
    </row>
    <row r="303" spans="1:24" ht="128.25" hidden="1" customHeight="1">
      <c r="A303" s="54" t="s">
        <v>421</v>
      </c>
      <c r="B303" s="54" t="s">
        <v>2039</v>
      </c>
      <c r="C303" s="54" t="s">
        <v>2039</v>
      </c>
      <c r="D303" s="54" t="s">
        <v>2055</v>
      </c>
      <c r="E303" s="54">
        <v>20</v>
      </c>
      <c r="F303" s="54" t="s">
        <v>2056</v>
      </c>
      <c r="G303" s="54" t="s">
        <v>45</v>
      </c>
      <c r="H303" s="54" t="s">
        <v>544</v>
      </c>
      <c r="I303" s="19" t="s">
        <v>37</v>
      </c>
      <c r="J303" s="67">
        <v>40</v>
      </c>
      <c r="K303" s="10" t="s">
        <v>2051</v>
      </c>
      <c r="L303" s="11"/>
      <c r="M303" s="54">
        <v>1</v>
      </c>
      <c r="N303" s="37"/>
      <c r="O303" s="54" t="s">
        <v>2057</v>
      </c>
      <c r="P303" s="19" t="s">
        <v>1088</v>
      </c>
      <c r="Q303" s="20">
        <v>0</v>
      </c>
      <c r="R303" s="20">
        <v>0</v>
      </c>
      <c r="S303" s="60">
        <f t="shared" si="8"/>
        <v>0</v>
      </c>
      <c r="T303" s="54" t="s">
        <v>41</v>
      </c>
      <c r="U303" s="82" t="s">
        <v>2246</v>
      </c>
      <c r="V303" s="34" t="s">
        <v>148</v>
      </c>
      <c r="W303" s="15" t="s">
        <v>225</v>
      </c>
      <c r="X303" s="36" t="s">
        <v>50</v>
      </c>
    </row>
    <row r="304" spans="1:24" ht="128.25" hidden="1" customHeight="1">
      <c r="A304" s="54" t="s">
        <v>421</v>
      </c>
      <c r="B304" s="54" t="s">
        <v>1527</v>
      </c>
      <c r="C304" s="54" t="s">
        <v>1527</v>
      </c>
      <c r="D304" s="37" t="s">
        <v>1540</v>
      </c>
      <c r="E304" s="54">
        <v>10</v>
      </c>
      <c r="F304" s="37" t="s">
        <v>1548</v>
      </c>
      <c r="G304" s="54" t="s">
        <v>45</v>
      </c>
      <c r="H304" s="8" t="s">
        <v>36</v>
      </c>
      <c r="I304" s="54" t="s">
        <v>37</v>
      </c>
      <c r="J304" s="67">
        <v>15</v>
      </c>
      <c r="K304" s="10" t="s">
        <v>1549</v>
      </c>
      <c r="L304" s="11"/>
      <c r="M304" s="54">
        <v>20</v>
      </c>
      <c r="N304" s="38" t="s">
        <v>995</v>
      </c>
      <c r="O304" s="38" t="s">
        <v>995</v>
      </c>
      <c r="P304" s="38" t="s">
        <v>995</v>
      </c>
      <c r="Q304" s="66">
        <v>2130</v>
      </c>
      <c r="R304" s="20">
        <v>0</v>
      </c>
      <c r="S304" s="66">
        <f t="shared" si="8"/>
        <v>42600</v>
      </c>
      <c r="T304" s="54" t="s">
        <v>41</v>
      </c>
      <c r="U304" s="15" t="s">
        <v>2247</v>
      </c>
      <c r="V304" s="21" t="s">
        <v>336</v>
      </c>
      <c r="W304" s="15" t="s">
        <v>1550</v>
      </c>
      <c r="X304" s="41" t="s">
        <v>50</v>
      </c>
    </row>
    <row r="305" spans="1:24" s="42" customFormat="1" ht="128.25" hidden="1" customHeight="1">
      <c r="A305" s="51" t="s">
        <v>421</v>
      </c>
      <c r="B305" s="51" t="s">
        <v>2039</v>
      </c>
      <c r="C305" s="51" t="s">
        <v>2039</v>
      </c>
      <c r="D305" s="51" t="s">
        <v>2058</v>
      </c>
      <c r="E305" s="51">
        <v>20</v>
      </c>
      <c r="F305" s="51" t="s">
        <v>2059</v>
      </c>
      <c r="G305" s="51" t="s">
        <v>45</v>
      </c>
      <c r="H305" s="8" t="s">
        <v>36</v>
      </c>
      <c r="I305" s="8" t="s">
        <v>91</v>
      </c>
      <c r="J305" s="52">
        <v>40</v>
      </c>
      <c r="K305" s="10" t="s">
        <v>2051</v>
      </c>
      <c r="L305" s="11"/>
      <c r="M305" s="51">
        <v>1</v>
      </c>
      <c r="N305" s="12">
        <v>1491408</v>
      </c>
      <c r="O305" s="51" t="s">
        <v>2054</v>
      </c>
      <c r="P305" s="8" t="s">
        <v>1088</v>
      </c>
      <c r="Q305" s="14">
        <v>0</v>
      </c>
      <c r="R305" s="14">
        <v>0</v>
      </c>
      <c r="S305" s="64">
        <f t="shared" si="8"/>
        <v>0</v>
      </c>
      <c r="T305" s="51" t="s">
        <v>41</v>
      </c>
      <c r="U305" s="76" t="s">
        <v>2248</v>
      </c>
      <c r="V305" s="21" t="s">
        <v>148</v>
      </c>
      <c r="W305" s="40" t="s">
        <v>149</v>
      </c>
      <c r="X305" s="41" t="s">
        <v>50</v>
      </c>
    </row>
    <row r="306" spans="1:24" s="42" customFormat="1" ht="128.25" hidden="1" customHeight="1">
      <c r="A306" s="51" t="s">
        <v>421</v>
      </c>
      <c r="B306" s="51" t="s">
        <v>2039</v>
      </c>
      <c r="C306" s="51" t="s">
        <v>2039</v>
      </c>
      <c r="D306" s="51" t="s">
        <v>2058</v>
      </c>
      <c r="E306" s="51">
        <v>20</v>
      </c>
      <c r="F306" s="51" t="s">
        <v>2059</v>
      </c>
      <c r="G306" s="51" t="s">
        <v>45</v>
      </c>
      <c r="H306" s="8" t="s">
        <v>36</v>
      </c>
      <c r="I306" s="8" t="s">
        <v>91</v>
      </c>
      <c r="J306" s="52">
        <v>40</v>
      </c>
      <c r="K306" s="10" t="s">
        <v>2051</v>
      </c>
      <c r="L306" s="11"/>
      <c r="M306" s="51">
        <v>1</v>
      </c>
      <c r="N306" s="12">
        <v>1492815</v>
      </c>
      <c r="O306" s="51" t="s">
        <v>2052</v>
      </c>
      <c r="P306" s="8" t="s">
        <v>1088</v>
      </c>
      <c r="Q306" s="14">
        <v>0</v>
      </c>
      <c r="R306" s="14">
        <v>0</v>
      </c>
      <c r="S306" s="64">
        <f t="shared" si="8"/>
        <v>0</v>
      </c>
      <c r="T306" s="51" t="s">
        <v>41</v>
      </c>
      <c r="U306" s="76" t="s">
        <v>2248</v>
      </c>
      <c r="V306" s="21" t="s">
        <v>148</v>
      </c>
      <c r="W306" s="40" t="s">
        <v>149</v>
      </c>
      <c r="X306" s="41" t="s">
        <v>50</v>
      </c>
    </row>
    <row r="307" spans="1:24" s="42" customFormat="1" ht="128.25" hidden="1" customHeight="1">
      <c r="A307" s="51" t="s">
        <v>421</v>
      </c>
      <c r="B307" s="51" t="s">
        <v>2039</v>
      </c>
      <c r="C307" s="51" t="s">
        <v>2039</v>
      </c>
      <c r="D307" s="51" t="s">
        <v>2058</v>
      </c>
      <c r="E307" s="51">
        <v>20</v>
      </c>
      <c r="F307" s="51" t="s">
        <v>2059</v>
      </c>
      <c r="G307" s="51" t="s">
        <v>45</v>
      </c>
      <c r="H307" s="8" t="s">
        <v>36</v>
      </c>
      <c r="I307" s="8" t="s">
        <v>91</v>
      </c>
      <c r="J307" s="52">
        <v>40</v>
      </c>
      <c r="K307" s="10" t="s">
        <v>2051</v>
      </c>
      <c r="L307" s="11"/>
      <c r="M307" s="51">
        <v>1</v>
      </c>
      <c r="N307" s="12"/>
      <c r="O307" s="51" t="s">
        <v>2053</v>
      </c>
      <c r="P307" s="8" t="s">
        <v>1088</v>
      </c>
      <c r="Q307" s="14">
        <v>0</v>
      </c>
      <c r="R307" s="14">
        <v>0</v>
      </c>
      <c r="S307" s="64">
        <f t="shared" si="8"/>
        <v>0</v>
      </c>
      <c r="T307" s="51" t="s">
        <v>41</v>
      </c>
      <c r="U307" s="76" t="s">
        <v>2248</v>
      </c>
      <c r="V307" s="21" t="s">
        <v>148</v>
      </c>
      <c r="W307" s="40" t="s">
        <v>149</v>
      </c>
      <c r="X307" s="41" t="s">
        <v>50</v>
      </c>
    </row>
    <row r="308" spans="1:24" s="42" customFormat="1" ht="128.25" hidden="1" customHeight="1">
      <c r="A308" s="51" t="s">
        <v>421</v>
      </c>
      <c r="B308" s="51" t="s">
        <v>2039</v>
      </c>
      <c r="C308" s="51" t="s">
        <v>2039</v>
      </c>
      <c r="D308" s="51" t="s">
        <v>2058</v>
      </c>
      <c r="E308" s="51">
        <v>20</v>
      </c>
      <c r="F308" s="51" t="s">
        <v>2059</v>
      </c>
      <c r="G308" s="51" t="s">
        <v>45</v>
      </c>
      <c r="H308" s="8" t="s">
        <v>36</v>
      </c>
      <c r="I308" s="8" t="s">
        <v>91</v>
      </c>
      <c r="J308" s="52">
        <v>40</v>
      </c>
      <c r="K308" s="10" t="s">
        <v>2051</v>
      </c>
      <c r="L308" s="11"/>
      <c r="M308" s="51">
        <v>1</v>
      </c>
      <c r="N308" s="12">
        <v>1786070</v>
      </c>
      <c r="O308" s="51" t="s">
        <v>2060</v>
      </c>
      <c r="P308" s="51" t="s">
        <v>2061</v>
      </c>
      <c r="Q308" s="14">
        <v>0</v>
      </c>
      <c r="R308" s="14">
        <v>0</v>
      </c>
      <c r="S308" s="64">
        <f t="shared" si="8"/>
        <v>0</v>
      </c>
      <c r="T308" s="51" t="s">
        <v>41</v>
      </c>
      <c r="U308" s="76" t="s">
        <v>2248</v>
      </c>
      <c r="V308" s="21" t="s">
        <v>148</v>
      </c>
      <c r="W308" s="40" t="s">
        <v>149</v>
      </c>
      <c r="X308" s="41" t="s">
        <v>50</v>
      </c>
    </row>
    <row r="309" spans="1:24" s="42" customFormat="1" ht="128.25" hidden="1" customHeight="1">
      <c r="A309" s="51" t="s">
        <v>421</v>
      </c>
      <c r="B309" s="51" t="s">
        <v>2039</v>
      </c>
      <c r="C309" s="51" t="s">
        <v>2039</v>
      </c>
      <c r="D309" s="51" t="s">
        <v>2058</v>
      </c>
      <c r="E309" s="51">
        <v>20</v>
      </c>
      <c r="F309" s="51" t="s">
        <v>2059</v>
      </c>
      <c r="G309" s="51" t="s">
        <v>45</v>
      </c>
      <c r="H309" s="8" t="s">
        <v>36</v>
      </c>
      <c r="I309" s="8" t="s">
        <v>91</v>
      </c>
      <c r="J309" s="52">
        <v>40</v>
      </c>
      <c r="K309" s="10" t="s">
        <v>2051</v>
      </c>
      <c r="L309" s="11"/>
      <c r="M309" s="51">
        <v>1</v>
      </c>
      <c r="N309" s="12">
        <v>1170751</v>
      </c>
      <c r="O309" s="51" t="s">
        <v>2062</v>
      </c>
      <c r="P309" s="8" t="s">
        <v>1088</v>
      </c>
      <c r="Q309" s="14">
        <v>0</v>
      </c>
      <c r="R309" s="14">
        <v>0</v>
      </c>
      <c r="S309" s="64">
        <f t="shared" si="8"/>
        <v>0</v>
      </c>
      <c r="T309" s="51" t="s">
        <v>41</v>
      </c>
      <c r="U309" s="76" t="s">
        <v>2248</v>
      </c>
      <c r="V309" s="21" t="s">
        <v>148</v>
      </c>
      <c r="W309" s="40" t="s">
        <v>149</v>
      </c>
      <c r="X309" s="41" t="s">
        <v>50</v>
      </c>
    </row>
    <row r="310" spans="1:24" s="42" customFormat="1" ht="128.25" hidden="1" customHeight="1">
      <c r="A310" s="51" t="s">
        <v>421</v>
      </c>
      <c r="B310" s="51" t="s">
        <v>2039</v>
      </c>
      <c r="C310" s="51" t="s">
        <v>2039</v>
      </c>
      <c r="D310" s="51" t="s">
        <v>2058</v>
      </c>
      <c r="E310" s="51">
        <v>20</v>
      </c>
      <c r="F310" s="51" t="s">
        <v>2059</v>
      </c>
      <c r="G310" s="51" t="s">
        <v>45</v>
      </c>
      <c r="H310" s="8" t="s">
        <v>36</v>
      </c>
      <c r="I310" s="8" t="s">
        <v>91</v>
      </c>
      <c r="J310" s="52">
        <v>40</v>
      </c>
      <c r="K310" s="10" t="s">
        <v>2051</v>
      </c>
      <c r="L310" s="11"/>
      <c r="M310" s="51">
        <v>1</v>
      </c>
      <c r="N310" s="12">
        <v>1491285</v>
      </c>
      <c r="O310" s="51" t="s">
        <v>2063</v>
      </c>
      <c r="P310" s="8" t="s">
        <v>1088</v>
      </c>
      <c r="Q310" s="14">
        <v>0</v>
      </c>
      <c r="R310" s="14">
        <v>0</v>
      </c>
      <c r="S310" s="64">
        <f t="shared" si="8"/>
        <v>0</v>
      </c>
      <c r="T310" s="51" t="s">
        <v>41</v>
      </c>
      <c r="U310" s="76" t="s">
        <v>2248</v>
      </c>
      <c r="V310" s="21" t="s">
        <v>148</v>
      </c>
      <c r="W310" s="40" t="s">
        <v>149</v>
      </c>
      <c r="X310" s="41" t="s">
        <v>50</v>
      </c>
    </row>
    <row r="311" spans="1:24" s="42" customFormat="1" ht="128.25" hidden="1" customHeight="1">
      <c r="A311" s="51" t="s">
        <v>421</v>
      </c>
      <c r="B311" s="51" t="s">
        <v>2039</v>
      </c>
      <c r="C311" s="51" t="s">
        <v>2039</v>
      </c>
      <c r="D311" s="51" t="s">
        <v>2058</v>
      </c>
      <c r="E311" s="51">
        <v>20</v>
      </c>
      <c r="F311" s="51" t="s">
        <v>2059</v>
      </c>
      <c r="G311" s="51" t="s">
        <v>45</v>
      </c>
      <c r="H311" s="8" t="s">
        <v>36</v>
      </c>
      <c r="I311" s="8" t="s">
        <v>91</v>
      </c>
      <c r="J311" s="52">
        <v>40</v>
      </c>
      <c r="K311" s="10" t="s">
        <v>2051</v>
      </c>
      <c r="L311" s="11"/>
      <c r="M311" s="51">
        <v>1</v>
      </c>
      <c r="N311" s="12"/>
      <c r="O311" s="51" t="s">
        <v>2064</v>
      </c>
      <c r="P311" s="51" t="s">
        <v>268</v>
      </c>
      <c r="Q311" s="14">
        <v>0</v>
      </c>
      <c r="R311" s="14">
        <v>0</v>
      </c>
      <c r="S311" s="64">
        <f t="shared" si="8"/>
        <v>0</v>
      </c>
      <c r="T311" s="51" t="s">
        <v>41</v>
      </c>
      <c r="U311" s="76" t="s">
        <v>2248</v>
      </c>
      <c r="V311" s="21" t="s">
        <v>148</v>
      </c>
      <c r="W311" s="40" t="s">
        <v>149</v>
      </c>
      <c r="X311" s="41" t="s">
        <v>50</v>
      </c>
    </row>
    <row r="312" spans="1:24" ht="128.25" hidden="1" customHeight="1">
      <c r="A312" s="54" t="s">
        <v>421</v>
      </c>
      <c r="B312" s="54" t="s">
        <v>1527</v>
      </c>
      <c r="C312" s="54" t="s">
        <v>1528</v>
      </c>
      <c r="D312" s="37" t="s">
        <v>1529</v>
      </c>
      <c r="E312" s="54">
        <v>15</v>
      </c>
      <c r="F312" s="37" t="s">
        <v>1530</v>
      </c>
      <c r="G312" s="54" t="s">
        <v>45</v>
      </c>
      <c r="H312" s="8" t="s">
        <v>36</v>
      </c>
      <c r="I312" s="54" t="s">
        <v>37</v>
      </c>
      <c r="J312" s="67">
        <v>40</v>
      </c>
      <c r="K312" s="10" t="s">
        <v>1531</v>
      </c>
      <c r="L312" s="11"/>
      <c r="M312" s="54">
        <v>20</v>
      </c>
      <c r="N312" s="38" t="s">
        <v>995</v>
      </c>
      <c r="O312" s="38" t="s">
        <v>995</v>
      </c>
      <c r="P312" s="38" t="s">
        <v>995</v>
      </c>
      <c r="Q312" s="66">
        <v>900</v>
      </c>
      <c r="R312" s="66">
        <v>15000</v>
      </c>
      <c r="S312" s="66">
        <f t="shared" si="8"/>
        <v>318000</v>
      </c>
      <c r="T312" s="54" t="s">
        <v>41</v>
      </c>
      <c r="U312" s="15" t="s">
        <v>2249</v>
      </c>
      <c r="V312" s="21" t="s">
        <v>48</v>
      </c>
      <c r="W312" s="22" t="s">
        <v>1002</v>
      </c>
      <c r="X312" s="41" t="s">
        <v>50</v>
      </c>
    </row>
    <row r="313" spans="1:24" ht="128.25" hidden="1" customHeight="1">
      <c r="A313" s="54" t="s">
        <v>421</v>
      </c>
      <c r="B313" s="54" t="s">
        <v>1527</v>
      </c>
      <c r="C313" s="54" t="s">
        <v>1532</v>
      </c>
      <c r="D313" s="37" t="s">
        <v>1533</v>
      </c>
      <c r="E313" s="54">
        <v>15</v>
      </c>
      <c r="F313" s="83" t="s">
        <v>1534</v>
      </c>
      <c r="G313" s="83" t="s">
        <v>35</v>
      </c>
      <c r="H313" s="83" t="s">
        <v>609</v>
      </c>
      <c r="I313" s="54" t="s">
        <v>37</v>
      </c>
      <c r="J313" s="67">
        <v>40</v>
      </c>
      <c r="K313" s="10" t="s">
        <v>1535</v>
      </c>
      <c r="L313" s="11"/>
      <c r="M313" s="54">
        <v>5</v>
      </c>
      <c r="N313" s="38" t="s">
        <v>995</v>
      </c>
      <c r="O313" s="38" t="s">
        <v>995</v>
      </c>
      <c r="P313" s="38" t="s">
        <v>995</v>
      </c>
      <c r="Q313" s="66">
        <v>0</v>
      </c>
      <c r="R313" s="20">
        <v>0</v>
      </c>
      <c r="S313" s="66">
        <f t="shared" si="8"/>
        <v>0</v>
      </c>
      <c r="T313" s="54" t="s">
        <v>41</v>
      </c>
      <c r="U313" s="15" t="s">
        <v>2250</v>
      </c>
      <c r="V313" s="33" t="s">
        <v>48</v>
      </c>
      <c r="W313" s="15" t="s">
        <v>274</v>
      </c>
      <c r="X313" s="23"/>
    </row>
    <row r="314" spans="1:24" ht="128.25" hidden="1" customHeight="1">
      <c r="A314" s="54" t="s">
        <v>421</v>
      </c>
      <c r="B314" s="54" t="s">
        <v>1527</v>
      </c>
      <c r="C314" s="54" t="s">
        <v>1527</v>
      </c>
      <c r="D314" s="37" t="s">
        <v>1551</v>
      </c>
      <c r="E314" s="54">
        <v>16</v>
      </c>
      <c r="F314" s="54" t="s">
        <v>1552</v>
      </c>
      <c r="G314" s="54" t="s">
        <v>45</v>
      </c>
      <c r="H314" s="8" t="s">
        <v>36</v>
      </c>
      <c r="I314" s="54" t="s">
        <v>37</v>
      </c>
      <c r="J314" s="67">
        <v>8</v>
      </c>
      <c r="K314" s="10">
        <v>43927</v>
      </c>
      <c r="L314" s="11"/>
      <c r="M314" s="54">
        <v>6</v>
      </c>
      <c r="N314" s="38" t="s">
        <v>995</v>
      </c>
      <c r="O314" s="38" t="s">
        <v>995</v>
      </c>
      <c r="P314" s="38" t="s">
        <v>995</v>
      </c>
      <c r="Q314" s="66">
        <v>0</v>
      </c>
      <c r="R314" s="20">
        <v>0</v>
      </c>
      <c r="S314" s="66">
        <f t="shared" si="8"/>
        <v>0</v>
      </c>
      <c r="T314" s="54" t="s">
        <v>41</v>
      </c>
      <c r="U314" s="15" t="s">
        <v>2251</v>
      </c>
      <c r="V314" s="34" t="s">
        <v>48</v>
      </c>
      <c r="W314" s="40" t="s">
        <v>179</v>
      </c>
      <c r="X314" s="41" t="s">
        <v>50</v>
      </c>
    </row>
    <row r="315" spans="1:24" ht="128.25" hidden="1" customHeight="1">
      <c r="A315" s="54" t="s">
        <v>421</v>
      </c>
      <c r="B315" s="54" t="s">
        <v>2039</v>
      </c>
      <c r="C315" s="54" t="s">
        <v>2039</v>
      </c>
      <c r="D315" s="54" t="s">
        <v>2065</v>
      </c>
      <c r="E315" s="54">
        <v>20</v>
      </c>
      <c r="F315" s="54" t="s">
        <v>2066</v>
      </c>
      <c r="G315" s="54" t="s">
        <v>35</v>
      </c>
      <c r="H315" s="8" t="s">
        <v>36</v>
      </c>
      <c r="I315" s="19" t="s">
        <v>91</v>
      </c>
      <c r="J315" s="67">
        <v>20</v>
      </c>
      <c r="K315" s="10" t="s">
        <v>297</v>
      </c>
      <c r="L315" s="11"/>
      <c r="M315" s="54">
        <v>1</v>
      </c>
      <c r="N315" s="37">
        <v>1491408</v>
      </c>
      <c r="O315" s="54" t="s">
        <v>2054</v>
      </c>
      <c r="P315" s="37" t="s">
        <v>1088</v>
      </c>
      <c r="Q315" s="20">
        <v>0</v>
      </c>
      <c r="R315" s="20">
        <v>0</v>
      </c>
      <c r="S315" s="60">
        <f t="shared" si="8"/>
        <v>0</v>
      </c>
      <c r="T315" s="19" t="s">
        <v>41</v>
      </c>
      <c r="U315" s="82" t="s">
        <v>2252</v>
      </c>
      <c r="V315" s="21" t="s">
        <v>866</v>
      </c>
      <c r="W315" s="22" t="s">
        <v>1014</v>
      </c>
      <c r="X315" s="71" t="s">
        <v>78</v>
      </c>
    </row>
    <row r="316" spans="1:24" ht="128.25" hidden="1" customHeight="1">
      <c r="A316" s="54" t="s">
        <v>421</v>
      </c>
      <c r="B316" s="54" t="s">
        <v>2039</v>
      </c>
      <c r="C316" s="54" t="s">
        <v>2039</v>
      </c>
      <c r="D316" s="54" t="s">
        <v>2065</v>
      </c>
      <c r="E316" s="54">
        <v>20</v>
      </c>
      <c r="F316" s="54" t="s">
        <v>2066</v>
      </c>
      <c r="G316" s="54" t="s">
        <v>35</v>
      </c>
      <c r="H316" s="8" t="s">
        <v>36</v>
      </c>
      <c r="I316" s="19" t="s">
        <v>91</v>
      </c>
      <c r="J316" s="67">
        <v>20</v>
      </c>
      <c r="K316" s="10" t="s">
        <v>297</v>
      </c>
      <c r="L316" s="11"/>
      <c r="M316" s="54">
        <v>1</v>
      </c>
      <c r="N316" s="37"/>
      <c r="O316" s="54" t="s">
        <v>2053</v>
      </c>
      <c r="P316" s="37" t="s">
        <v>1088</v>
      </c>
      <c r="Q316" s="20">
        <v>0</v>
      </c>
      <c r="R316" s="20">
        <v>0</v>
      </c>
      <c r="S316" s="60">
        <f t="shared" si="8"/>
        <v>0</v>
      </c>
      <c r="T316" s="19" t="s">
        <v>41</v>
      </c>
      <c r="U316" s="82" t="s">
        <v>2252</v>
      </c>
      <c r="V316" s="21" t="s">
        <v>866</v>
      </c>
      <c r="W316" s="22" t="s">
        <v>1014</v>
      </c>
      <c r="X316" s="71" t="s">
        <v>78</v>
      </c>
    </row>
    <row r="317" spans="1:24" ht="128.25" hidden="1" customHeight="1">
      <c r="A317" s="54" t="s">
        <v>421</v>
      </c>
      <c r="B317" s="54" t="s">
        <v>2039</v>
      </c>
      <c r="C317" s="54" t="s">
        <v>2039</v>
      </c>
      <c r="D317" s="54" t="s">
        <v>2065</v>
      </c>
      <c r="E317" s="54">
        <v>20</v>
      </c>
      <c r="F317" s="54" t="s">
        <v>2066</v>
      </c>
      <c r="G317" s="54" t="s">
        <v>35</v>
      </c>
      <c r="H317" s="8" t="s">
        <v>36</v>
      </c>
      <c r="I317" s="19" t="s">
        <v>91</v>
      </c>
      <c r="J317" s="67">
        <v>20</v>
      </c>
      <c r="K317" s="10" t="s">
        <v>297</v>
      </c>
      <c r="L317" s="11"/>
      <c r="M317" s="54">
        <v>1</v>
      </c>
      <c r="N317" s="37">
        <v>1492815</v>
      </c>
      <c r="O317" s="54" t="s">
        <v>2052</v>
      </c>
      <c r="P317" s="37" t="s">
        <v>1088</v>
      </c>
      <c r="Q317" s="20">
        <v>0</v>
      </c>
      <c r="R317" s="20">
        <v>0</v>
      </c>
      <c r="S317" s="60">
        <f t="shared" si="8"/>
        <v>0</v>
      </c>
      <c r="T317" s="19" t="s">
        <v>41</v>
      </c>
      <c r="U317" s="82" t="s">
        <v>2252</v>
      </c>
      <c r="V317" s="21" t="s">
        <v>866</v>
      </c>
      <c r="W317" s="22" t="s">
        <v>1014</v>
      </c>
      <c r="X317" s="71" t="s">
        <v>78</v>
      </c>
    </row>
    <row r="318" spans="1:24" ht="128.25" hidden="1" customHeight="1">
      <c r="A318" s="54" t="s">
        <v>421</v>
      </c>
      <c r="B318" s="54" t="s">
        <v>2039</v>
      </c>
      <c r="C318" s="54" t="s">
        <v>2039</v>
      </c>
      <c r="D318" s="54" t="s">
        <v>2065</v>
      </c>
      <c r="E318" s="54">
        <v>20</v>
      </c>
      <c r="F318" s="54" t="s">
        <v>2066</v>
      </c>
      <c r="G318" s="54" t="s">
        <v>35</v>
      </c>
      <c r="H318" s="8" t="s">
        <v>36</v>
      </c>
      <c r="I318" s="19" t="s">
        <v>91</v>
      </c>
      <c r="J318" s="67">
        <v>20</v>
      </c>
      <c r="K318" s="10" t="s">
        <v>297</v>
      </c>
      <c r="L318" s="11"/>
      <c r="M318" s="54">
        <v>1</v>
      </c>
      <c r="N318" s="37">
        <v>1170751</v>
      </c>
      <c r="O318" s="54" t="s">
        <v>2062</v>
      </c>
      <c r="P318" s="37" t="s">
        <v>1088</v>
      </c>
      <c r="Q318" s="20">
        <v>0</v>
      </c>
      <c r="R318" s="20">
        <v>0</v>
      </c>
      <c r="S318" s="60">
        <f t="shared" si="8"/>
        <v>0</v>
      </c>
      <c r="T318" s="19" t="s">
        <v>41</v>
      </c>
      <c r="U318" s="82" t="s">
        <v>2252</v>
      </c>
      <c r="V318" s="21" t="s">
        <v>866</v>
      </c>
      <c r="W318" s="22" t="s">
        <v>1014</v>
      </c>
      <c r="X318" s="71" t="s">
        <v>78</v>
      </c>
    </row>
    <row r="319" spans="1:24" ht="128.25" hidden="1" customHeight="1">
      <c r="A319" s="54" t="s">
        <v>421</v>
      </c>
      <c r="B319" s="54" t="s">
        <v>2039</v>
      </c>
      <c r="C319" s="54" t="s">
        <v>2039</v>
      </c>
      <c r="D319" s="54" t="s">
        <v>2065</v>
      </c>
      <c r="E319" s="54">
        <v>20</v>
      </c>
      <c r="F319" s="54" t="s">
        <v>2066</v>
      </c>
      <c r="G319" s="54" t="s">
        <v>35</v>
      </c>
      <c r="H319" s="8" t="s">
        <v>36</v>
      </c>
      <c r="I319" s="19" t="s">
        <v>91</v>
      </c>
      <c r="J319" s="67">
        <v>20</v>
      </c>
      <c r="K319" s="10" t="s">
        <v>297</v>
      </c>
      <c r="L319" s="11"/>
      <c r="M319" s="54">
        <v>1</v>
      </c>
      <c r="N319" s="37">
        <v>1491285</v>
      </c>
      <c r="O319" s="54" t="s">
        <v>2063</v>
      </c>
      <c r="P319" s="37" t="s">
        <v>1088</v>
      </c>
      <c r="Q319" s="20">
        <v>0</v>
      </c>
      <c r="R319" s="20">
        <v>0</v>
      </c>
      <c r="S319" s="60">
        <f t="shared" si="8"/>
        <v>0</v>
      </c>
      <c r="T319" s="19" t="s">
        <v>41</v>
      </c>
      <c r="U319" s="82" t="s">
        <v>2252</v>
      </c>
      <c r="V319" s="21" t="s">
        <v>866</v>
      </c>
      <c r="W319" s="22" t="s">
        <v>1014</v>
      </c>
      <c r="X319" s="71" t="s">
        <v>78</v>
      </c>
    </row>
    <row r="320" spans="1:24" ht="128.25" hidden="1" customHeight="1">
      <c r="A320" s="54" t="s">
        <v>421</v>
      </c>
      <c r="B320" s="54" t="s">
        <v>2039</v>
      </c>
      <c r="C320" s="54" t="s">
        <v>2039</v>
      </c>
      <c r="D320" s="54" t="s">
        <v>2065</v>
      </c>
      <c r="E320" s="54">
        <v>20</v>
      </c>
      <c r="F320" s="54" t="s">
        <v>2066</v>
      </c>
      <c r="G320" s="54" t="s">
        <v>35</v>
      </c>
      <c r="H320" s="8" t="s">
        <v>36</v>
      </c>
      <c r="I320" s="19" t="s">
        <v>91</v>
      </c>
      <c r="J320" s="67">
        <v>20</v>
      </c>
      <c r="K320" s="10" t="s">
        <v>297</v>
      </c>
      <c r="L320" s="11"/>
      <c r="M320" s="54">
        <v>1</v>
      </c>
      <c r="N320" s="54">
        <v>2111247</v>
      </c>
      <c r="O320" s="54" t="s">
        <v>2043</v>
      </c>
      <c r="P320" s="37" t="s">
        <v>1088</v>
      </c>
      <c r="Q320" s="20">
        <v>0</v>
      </c>
      <c r="R320" s="20">
        <v>0</v>
      </c>
      <c r="S320" s="60">
        <f t="shared" si="8"/>
        <v>0</v>
      </c>
      <c r="T320" s="19" t="s">
        <v>41</v>
      </c>
      <c r="U320" s="82" t="s">
        <v>2252</v>
      </c>
      <c r="V320" s="21" t="s">
        <v>866</v>
      </c>
      <c r="W320" s="22" t="s">
        <v>1014</v>
      </c>
      <c r="X320" s="71" t="s">
        <v>78</v>
      </c>
    </row>
    <row r="321" spans="1:24" ht="128.25" hidden="1" customHeight="1">
      <c r="A321" s="54" t="s">
        <v>421</v>
      </c>
      <c r="B321" s="54" t="s">
        <v>2039</v>
      </c>
      <c r="C321" s="54" t="s">
        <v>2039</v>
      </c>
      <c r="D321" s="54" t="s">
        <v>2065</v>
      </c>
      <c r="E321" s="54">
        <v>20</v>
      </c>
      <c r="F321" s="54" t="s">
        <v>2066</v>
      </c>
      <c r="G321" s="54" t="s">
        <v>35</v>
      </c>
      <c r="H321" s="8" t="s">
        <v>36</v>
      </c>
      <c r="I321" s="19" t="s">
        <v>91</v>
      </c>
      <c r="J321" s="67">
        <v>20</v>
      </c>
      <c r="K321" s="10" t="s">
        <v>297</v>
      </c>
      <c r="L321" s="11"/>
      <c r="M321" s="54">
        <v>1</v>
      </c>
      <c r="N321" s="37">
        <v>1552039</v>
      </c>
      <c r="O321" s="54" t="s">
        <v>2044</v>
      </c>
      <c r="P321" s="37" t="s">
        <v>1088</v>
      </c>
      <c r="Q321" s="20">
        <v>0</v>
      </c>
      <c r="R321" s="20">
        <v>0</v>
      </c>
      <c r="S321" s="60">
        <f t="shared" si="8"/>
        <v>0</v>
      </c>
      <c r="T321" s="19" t="s">
        <v>41</v>
      </c>
      <c r="U321" s="82" t="s">
        <v>2252</v>
      </c>
      <c r="V321" s="21" t="s">
        <v>866</v>
      </c>
      <c r="W321" s="22" t="s">
        <v>1014</v>
      </c>
      <c r="X321" s="71" t="s">
        <v>78</v>
      </c>
    </row>
    <row r="322" spans="1:24" ht="128.25" hidden="1" customHeight="1">
      <c r="A322" s="54" t="s">
        <v>421</v>
      </c>
      <c r="B322" s="54" t="s">
        <v>2039</v>
      </c>
      <c r="C322" s="54" t="s">
        <v>2039</v>
      </c>
      <c r="D322" s="54" t="s">
        <v>2065</v>
      </c>
      <c r="E322" s="54">
        <v>20</v>
      </c>
      <c r="F322" s="54" t="s">
        <v>2066</v>
      </c>
      <c r="G322" s="54" t="s">
        <v>35</v>
      </c>
      <c r="H322" s="8" t="s">
        <v>36</v>
      </c>
      <c r="I322" s="19" t="s">
        <v>91</v>
      </c>
      <c r="J322" s="67">
        <v>20</v>
      </c>
      <c r="K322" s="10" t="s">
        <v>297</v>
      </c>
      <c r="L322" s="11"/>
      <c r="M322" s="54">
        <v>1</v>
      </c>
      <c r="N322" s="37"/>
      <c r="O322" s="54" t="s">
        <v>2045</v>
      </c>
      <c r="P322" s="37" t="s">
        <v>1088</v>
      </c>
      <c r="Q322" s="20">
        <v>0</v>
      </c>
      <c r="R322" s="20">
        <v>0</v>
      </c>
      <c r="S322" s="60">
        <f t="shared" si="8"/>
        <v>0</v>
      </c>
      <c r="T322" s="19" t="s">
        <v>41</v>
      </c>
      <c r="U322" s="82" t="s">
        <v>2252</v>
      </c>
      <c r="V322" s="21" t="s">
        <v>866</v>
      </c>
      <c r="W322" s="22" t="s">
        <v>1014</v>
      </c>
      <c r="X322" s="71" t="s">
        <v>78</v>
      </c>
    </row>
    <row r="323" spans="1:24" ht="128.25" hidden="1" customHeight="1">
      <c r="A323" s="54" t="s">
        <v>421</v>
      </c>
      <c r="B323" s="54" t="s">
        <v>2039</v>
      </c>
      <c r="C323" s="54" t="s">
        <v>2039</v>
      </c>
      <c r="D323" s="54" t="s">
        <v>2065</v>
      </c>
      <c r="E323" s="54">
        <v>20</v>
      </c>
      <c r="F323" s="54" t="s">
        <v>2066</v>
      </c>
      <c r="G323" s="54" t="s">
        <v>35</v>
      </c>
      <c r="H323" s="8" t="s">
        <v>36</v>
      </c>
      <c r="I323" s="19" t="s">
        <v>91</v>
      </c>
      <c r="J323" s="67">
        <v>20</v>
      </c>
      <c r="K323" s="10" t="s">
        <v>297</v>
      </c>
      <c r="L323" s="11"/>
      <c r="M323" s="54">
        <v>1</v>
      </c>
      <c r="N323" s="37">
        <v>1492636</v>
      </c>
      <c r="O323" s="54" t="s">
        <v>2067</v>
      </c>
      <c r="P323" s="37" t="s">
        <v>1088</v>
      </c>
      <c r="Q323" s="20">
        <v>0</v>
      </c>
      <c r="R323" s="20">
        <v>0</v>
      </c>
      <c r="S323" s="60">
        <f t="shared" si="8"/>
        <v>0</v>
      </c>
      <c r="T323" s="19" t="s">
        <v>41</v>
      </c>
      <c r="U323" s="82" t="s">
        <v>2252</v>
      </c>
      <c r="V323" s="21" t="s">
        <v>866</v>
      </c>
      <c r="W323" s="22" t="s">
        <v>1014</v>
      </c>
      <c r="X323" s="71" t="s">
        <v>78</v>
      </c>
    </row>
    <row r="324" spans="1:24" ht="128.25" hidden="1" customHeight="1">
      <c r="A324" s="54" t="s">
        <v>421</v>
      </c>
      <c r="B324" s="54" t="s">
        <v>2039</v>
      </c>
      <c r="C324" s="54" t="s">
        <v>2039</v>
      </c>
      <c r="D324" s="54" t="s">
        <v>2065</v>
      </c>
      <c r="E324" s="54">
        <v>20</v>
      </c>
      <c r="F324" s="54" t="s">
        <v>2066</v>
      </c>
      <c r="G324" s="54" t="s">
        <v>35</v>
      </c>
      <c r="H324" s="8" t="s">
        <v>36</v>
      </c>
      <c r="I324" s="19" t="s">
        <v>91</v>
      </c>
      <c r="J324" s="67">
        <v>20</v>
      </c>
      <c r="K324" s="10" t="s">
        <v>297</v>
      </c>
      <c r="L324" s="11"/>
      <c r="M324" s="54">
        <v>1</v>
      </c>
      <c r="N324" s="54">
        <v>1568339</v>
      </c>
      <c r="O324" s="54" t="s">
        <v>2048</v>
      </c>
      <c r="P324" s="37" t="s">
        <v>1088</v>
      </c>
      <c r="Q324" s="20">
        <v>0</v>
      </c>
      <c r="R324" s="20">
        <v>0</v>
      </c>
      <c r="S324" s="60">
        <f t="shared" ref="S324:S387" si="9">(R324+Q324)*M324</f>
        <v>0</v>
      </c>
      <c r="T324" s="19" t="s">
        <v>41</v>
      </c>
      <c r="U324" s="82" t="s">
        <v>2252</v>
      </c>
      <c r="V324" s="21" t="s">
        <v>866</v>
      </c>
      <c r="W324" s="22" t="s">
        <v>1014</v>
      </c>
      <c r="X324" s="71" t="s">
        <v>78</v>
      </c>
    </row>
    <row r="325" spans="1:24" ht="128.25" hidden="1" customHeight="1">
      <c r="A325" s="54" t="s">
        <v>421</v>
      </c>
      <c r="B325" s="54" t="s">
        <v>2039</v>
      </c>
      <c r="C325" s="54" t="s">
        <v>2039</v>
      </c>
      <c r="D325" s="54" t="s">
        <v>2065</v>
      </c>
      <c r="E325" s="54">
        <v>20</v>
      </c>
      <c r="F325" s="54" t="s">
        <v>2066</v>
      </c>
      <c r="G325" s="54" t="s">
        <v>35</v>
      </c>
      <c r="H325" s="8" t="s">
        <v>36</v>
      </c>
      <c r="I325" s="19" t="s">
        <v>91</v>
      </c>
      <c r="J325" s="67">
        <v>20</v>
      </c>
      <c r="K325" s="10" t="s">
        <v>297</v>
      </c>
      <c r="L325" s="11"/>
      <c r="M325" s="54">
        <v>1</v>
      </c>
      <c r="N325" s="37"/>
      <c r="O325" s="54" t="s">
        <v>2068</v>
      </c>
      <c r="P325" s="37" t="s">
        <v>1088</v>
      </c>
      <c r="Q325" s="20">
        <v>0</v>
      </c>
      <c r="R325" s="20">
        <v>0</v>
      </c>
      <c r="S325" s="60">
        <f t="shared" si="9"/>
        <v>0</v>
      </c>
      <c r="T325" s="19" t="s">
        <v>41</v>
      </c>
      <c r="U325" s="82" t="s">
        <v>2252</v>
      </c>
      <c r="V325" s="21" t="s">
        <v>866</v>
      </c>
      <c r="W325" s="22" t="s">
        <v>1014</v>
      </c>
      <c r="X325" s="71" t="s">
        <v>78</v>
      </c>
    </row>
    <row r="326" spans="1:24" ht="128.25" hidden="1" customHeight="1">
      <c r="A326" s="54" t="s">
        <v>421</v>
      </c>
      <c r="B326" s="54" t="s">
        <v>2039</v>
      </c>
      <c r="C326" s="54" t="s">
        <v>2039</v>
      </c>
      <c r="D326" s="54" t="s">
        <v>2065</v>
      </c>
      <c r="E326" s="54">
        <v>20</v>
      </c>
      <c r="F326" s="54" t="s">
        <v>2066</v>
      </c>
      <c r="G326" s="54" t="s">
        <v>35</v>
      </c>
      <c r="H326" s="8" t="s">
        <v>36</v>
      </c>
      <c r="I326" s="19" t="s">
        <v>91</v>
      </c>
      <c r="J326" s="67">
        <v>20</v>
      </c>
      <c r="K326" s="10" t="s">
        <v>297</v>
      </c>
      <c r="L326" s="11"/>
      <c r="M326" s="54">
        <v>1</v>
      </c>
      <c r="N326" s="37"/>
      <c r="O326" s="54" t="s">
        <v>2057</v>
      </c>
      <c r="P326" s="37" t="s">
        <v>1088</v>
      </c>
      <c r="Q326" s="20">
        <v>0</v>
      </c>
      <c r="R326" s="20">
        <v>0</v>
      </c>
      <c r="S326" s="60">
        <f t="shared" si="9"/>
        <v>0</v>
      </c>
      <c r="T326" s="19" t="s">
        <v>41</v>
      </c>
      <c r="U326" s="82" t="s">
        <v>2252</v>
      </c>
      <c r="V326" s="21" t="s">
        <v>866</v>
      </c>
      <c r="W326" s="22" t="s">
        <v>1014</v>
      </c>
      <c r="X326" s="71" t="s">
        <v>78</v>
      </c>
    </row>
    <row r="327" spans="1:24" ht="128.25" hidden="1" customHeight="1">
      <c r="A327" s="54" t="s">
        <v>421</v>
      </c>
      <c r="B327" s="54" t="s">
        <v>2039</v>
      </c>
      <c r="C327" s="54" t="s">
        <v>2039</v>
      </c>
      <c r="D327" s="54" t="s">
        <v>2065</v>
      </c>
      <c r="E327" s="54">
        <v>20</v>
      </c>
      <c r="F327" s="54" t="s">
        <v>2066</v>
      </c>
      <c r="G327" s="54" t="s">
        <v>35</v>
      </c>
      <c r="H327" s="8" t="s">
        <v>36</v>
      </c>
      <c r="I327" s="19" t="s">
        <v>91</v>
      </c>
      <c r="J327" s="67">
        <v>20</v>
      </c>
      <c r="K327" s="10" t="s">
        <v>297</v>
      </c>
      <c r="L327" s="11"/>
      <c r="M327" s="54">
        <v>1</v>
      </c>
      <c r="N327" s="37">
        <v>2090643</v>
      </c>
      <c r="O327" s="54" t="s">
        <v>2069</v>
      </c>
      <c r="P327" s="37" t="s">
        <v>268</v>
      </c>
      <c r="Q327" s="20">
        <v>0</v>
      </c>
      <c r="R327" s="20">
        <v>0</v>
      </c>
      <c r="S327" s="60">
        <f t="shared" si="9"/>
        <v>0</v>
      </c>
      <c r="T327" s="19" t="s">
        <v>41</v>
      </c>
      <c r="U327" s="82" t="s">
        <v>2252</v>
      </c>
      <c r="V327" s="21" t="s">
        <v>866</v>
      </c>
      <c r="W327" s="22" t="s">
        <v>1014</v>
      </c>
      <c r="X327" s="71" t="s">
        <v>78</v>
      </c>
    </row>
    <row r="328" spans="1:24" ht="128.25" hidden="1" customHeight="1">
      <c r="A328" s="54" t="s">
        <v>421</v>
      </c>
      <c r="B328" s="54" t="s">
        <v>2039</v>
      </c>
      <c r="C328" s="54" t="s">
        <v>2039</v>
      </c>
      <c r="D328" s="54" t="s">
        <v>2065</v>
      </c>
      <c r="E328" s="54">
        <v>20</v>
      </c>
      <c r="F328" s="54" t="s">
        <v>2066</v>
      </c>
      <c r="G328" s="54" t="s">
        <v>35</v>
      </c>
      <c r="H328" s="8" t="s">
        <v>36</v>
      </c>
      <c r="I328" s="19" t="s">
        <v>91</v>
      </c>
      <c r="J328" s="67">
        <v>20</v>
      </c>
      <c r="K328" s="10" t="s">
        <v>297</v>
      </c>
      <c r="L328" s="11"/>
      <c r="M328" s="54">
        <v>1</v>
      </c>
      <c r="N328" s="54">
        <v>2091119</v>
      </c>
      <c r="O328" s="54" t="s">
        <v>2046</v>
      </c>
      <c r="P328" s="37" t="s">
        <v>268</v>
      </c>
      <c r="Q328" s="20">
        <v>0</v>
      </c>
      <c r="R328" s="20">
        <v>0</v>
      </c>
      <c r="S328" s="60">
        <f t="shared" si="9"/>
        <v>0</v>
      </c>
      <c r="T328" s="19" t="s">
        <v>41</v>
      </c>
      <c r="U328" s="82" t="s">
        <v>2252</v>
      </c>
      <c r="V328" s="21" t="s">
        <v>866</v>
      </c>
      <c r="W328" s="22" t="s">
        <v>1014</v>
      </c>
      <c r="X328" s="71" t="s">
        <v>78</v>
      </c>
    </row>
    <row r="329" spans="1:24" ht="128.25" hidden="1" customHeight="1">
      <c r="A329" s="54" t="s">
        <v>421</v>
      </c>
      <c r="B329" s="54" t="s">
        <v>2039</v>
      </c>
      <c r="C329" s="54" t="s">
        <v>2039</v>
      </c>
      <c r="D329" s="54" t="s">
        <v>2065</v>
      </c>
      <c r="E329" s="54">
        <v>20</v>
      </c>
      <c r="F329" s="54" t="s">
        <v>2066</v>
      </c>
      <c r="G329" s="54" t="s">
        <v>35</v>
      </c>
      <c r="H329" s="8" t="s">
        <v>36</v>
      </c>
      <c r="I329" s="19" t="s">
        <v>91</v>
      </c>
      <c r="J329" s="67">
        <v>20</v>
      </c>
      <c r="K329" s="10" t="s">
        <v>297</v>
      </c>
      <c r="L329" s="11"/>
      <c r="M329" s="54">
        <v>1</v>
      </c>
      <c r="N329" s="37">
        <v>1786070</v>
      </c>
      <c r="O329" s="54" t="s">
        <v>2060</v>
      </c>
      <c r="P329" s="37" t="s">
        <v>40</v>
      </c>
      <c r="Q329" s="20">
        <v>0</v>
      </c>
      <c r="R329" s="20">
        <v>0</v>
      </c>
      <c r="S329" s="60">
        <f t="shared" si="9"/>
        <v>0</v>
      </c>
      <c r="T329" s="19" t="s">
        <v>41</v>
      </c>
      <c r="U329" s="82" t="s">
        <v>2252</v>
      </c>
      <c r="V329" s="21" t="s">
        <v>866</v>
      </c>
      <c r="W329" s="22" t="s">
        <v>1014</v>
      </c>
      <c r="X329" s="71" t="s">
        <v>78</v>
      </c>
    </row>
    <row r="330" spans="1:24" ht="128.25" hidden="1" customHeight="1">
      <c r="A330" s="54" t="s">
        <v>421</v>
      </c>
      <c r="B330" s="19" t="s">
        <v>422</v>
      </c>
      <c r="C330" s="19" t="s">
        <v>422</v>
      </c>
      <c r="D330" s="19" t="s">
        <v>393</v>
      </c>
      <c r="E330" s="19">
        <v>15</v>
      </c>
      <c r="F330" s="19" t="s">
        <v>423</v>
      </c>
      <c r="G330" s="54" t="s">
        <v>45</v>
      </c>
      <c r="H330" s="8" t="s">
        <v>36</v>
      </c>
      <c r="I330" s="19" t="s">
        <v>37</v>
      </c>
      <c r="J330" s="10">
        <v>20</v>
      </c>
      <c r="K330" s="10">
        <v>43952</v>
      </c>
      <c r="L330" s="11"/>
      <c r="M330" s="19">
        <v>8</v>
      </c>
      <c r="N330" s="19"/>
      <c r="O330" s="19" t="s">
        <v>424</v>
      </c>
      <c r="P330" s="19" t="s">
        <v>425</v>
      </c>
      <c r="Q330" s="20">
        <v>0</v>
      </c>
      <c r="R330" s="20">
        <v>0</v>
      </c>
      <c r="S330" s="20">
        <f t="shared" si="9"/>
        <v>0</v>
      </c>
      <c r="T330" s="19" t="s">
        <v>41</v>
      </c>
      <c r="U330" s="15" t="s">
        <v>2253</v>
      </c>
      <c r="V330" s="15" t="s">
        <v>201</v>
      </c>
      <c r="W330" s="33" t="s">
        <v>207</v>
      </c>
      <c r="X330" s="41" t="s">
        <v>50</v>
      </c>
    </row>
    <row r="331" spans="1:24" ht="128.25" hidden="1" customHeight="1">
      <c r="A331" s="68" t="s">
        <v>421</v>
      </c>
      <c r="B331" s="68" t="s">
        <v>1728</v>
      </c>
      <c r="C331" s="27" t="s">
        <v>1732</v>
      </c>
      <c r="D331" s="27" t="s">
        <v>1729</v>
      </c>
      <c r="E331" s="27">
        <v>15</v>
      </c>
      <c r="F331" s="27" t="s">
        <v>394</v>
      </c>
      <c r="G331" s="68" t="s">
        <v>35</v>
      </c>
      <c r="H331" s="27" t="s">
        <v>310</v>
      </c>
      <c r="I331" s="24" t="s">
        <v>37</v>
      </c>
      <c r="J331" s="84">
        <v>48</v>
      </c>
      <c r="K331" s="10" t="s">
        <v>1733</v>
      </c>
      <c r="L331" s="11"/>
      <c r="M331" s="27">
        <v>1</v>
      </c>
      <c r="N331" s="68">
        <v>1491224</v>
      </c>
      <c r="O331" s="68" t="s">
        <v>1734</v>
      </c>
      <c r="P331" s="68" t="s">
        <v>162</v>
      </c>
      <c r="Q331" s="70">
        <v>14553</v>
      </c>
      <c r="R331" s="28">
        <v>0</v>
      </c>
      <c r="S331" s="85">
        <f t="shared" si="9"/>
        <v>14553</v>
      </c>
      <c r="T331" s="85" t="s">
        <v>41</v>
      </c>
      <c r="U331" s="29" t="s">
        <v>2254</v>
      </c>
      <c r="V331" s="29" t="s">
        <v>1735</v>
      </c>
      <c r="W331" s="31" t="s">
        <v>398</v>
      </c>
      <c r="X331" s="23"/>
    </row>
    <row r="332" spans="1:24" ht="128.25" hidden="1" customHeight="1">
      <c r="A332" s="54" t="s">
        <v>421</v>
      </c>
      <c r="B332" s="54" t="s">
        <v>1728</v>
      </c>
      <c r="C332" s="37" t="s">
        <v>1748</v>
      </c>
      <c r="D332" s="37" t="s">
        <v>1729</v>
      </c>
      <c r="E332" s="37">
        <v>15</v>
      </c>
      <c r="F332" s="37" t="s">
        <v>1749</v>
      </c>
      <c r="G332" s="54" t="s">
        <v>35</v>
      </c>
      <c r="H332" s="86" t="s">
        <v>310</v>
      </c>
      <c r="I332" s="87" t="s">
        <v>37</v>
      </c>
      <c r="J332" s="88">
        <v>24</v>
      </c>
      <c r="K332" s="10" t="s">
        <v>1750</v>
      </c>
      <c r="L332" s="11"/>
      <c r="M332" s="86">
        <v>1</v>
      </c>
      <c r="N332" s="86">
        <v>1568711</v>
      </c>
      <c r="O332" s="37" t="s">
        <v>1751</v>
      </c>
      <c r="P332" s="54" t="s">
        <v>162</v>
      </c>
      <c r="Q332" s="20">
        <v>0</v>
      </c>
      <c r="R332" s="20">
        <v>0</v>
      </c>
      <c r="S332" s="60">
        <f t="shared" si="9"/>
        <v>0</v>
      </c>
      <c r="T332" s="60" t="s">
        <v>41</v>
      </c>
      <c r="U332" s="19"/>
      <c r="V332" s="21" t="s">
        <v>184</v>
      </c>
      <c r="W332" s="22" t="s">
        <v>269</v>
      </c>
      <c r="X332" s="23"/>
    </row>
    <row r="333" spans="1:24" ht="128.25" hidden="1" customHeight="1">
      <c r="A333" s="54" t="s">
        <v>421</v>
      </c>
      <c r="B333" s="54" t="s">
        <v>1728</v>
      </c>
      <c r="C333" s="37" t="s">
        <v>1748</v>
      </c>
      <c r="D333" s="37" t="s">
        <v>1729</v>
      </c>
      <c r="E333" s="37">
        <v>15</v>
      </c>
      <c r="F333" s="37" t="s">
        <v>1749</v>
      </c>
      <c r="G333" s="54" t="s">
        <v>35</v>
      </c>
      <c r="H333" s="86" t="s">
        <v>310</v>
      </c>
      <c r="I333" s="87" t="s">
        <v>37</v>
      </c>
      <c r="J333" s="88">
        <v>24</v>
      </c>
      <c r="K333" s="10" t="s">
        <v>1750</v>
      </c>
      <c r="L333" s="11"/>
      <c r="M333" s="86">
        <v>1</v>
      </c>
      <c r="N333" s="86">
        <v>1380073</v>
      </c>
      <c r="O333" s="37" t="s">
        <v>1752</v>
      </c>
      <c r="P333" s="54" t="s">
        <v>162</v>
      </c>
      <c r="Q333" s="20">
        <v>0</v>
      </c>
      <c r="R333" s="20">
        <v>0</v>
      </c>
      <c r="S333" s="60">
        <f t="shared" si="9"/>
        <v>0</v>
      </c>
      <c r="T333" s="60" t="s">
        <v>41</v>
      </c>
      <c r="U333" s="19"/>
      <c r="V333" s="21" t="s">
        <v>184</v>
      </c>
      <c r="W333" s="22" t="s">
        <v>269</v>
      </c>
      <c r="X333" s="23"/>
    </row>
    <row r="334" spans="1:24" ht="128.25" hidden="1" customHeight="1">
      <c r="A334" s="54" t="s">
        <v>421</v>
      </c>
      <c r="B334" s="54" t="s">
        <v>1728</v>
      </c>
      <c r="C334" s="37" t="s">
        <v>1732</v>
      </c>
      <c r="D334" s="37" t="s">
        <v>1729</v>
      </c>
      <c r="E334" s="37">
        <v>15</v>
      </c>
      <c r="F334" s="37" t="s">
        <v>1736</v>
      </c>
      <c r="G334" s="54" t="s">
        <v>35</v>
      </c>
      <c r="H334" s="86" t="s">
        <v>310</v>
      </c>
      <c r="I334" s="87" t="s">
        <v>37</v>
      </c>
      <c r="J334" s="88">
        <v>24</v>
      </c>
      <c r="K334" s="10" t="s">
        <v>1737</v>
      </c>
      <c r="L334" s="11"/>
      <c r="M334" s="86">
        <v>1</v>
      </c>
      <c r="N334" s="89">
        <v>1568335</v>
      </c>
      <c r="O334" s="89" t="s">
        <v>1738</v>
      </c>
      <c r="P334" s="54" t="s">
        <v>162</v>
      </c>
      <c r="Q334" s="60">
        <v>700</v>
      </c>
      <c r="R334" s="20">
        <v>5960</v>
      </c>
      <c r="S334" s="60">
        <f t="shared" si="9"/>
        <v>6660</v>
      </c>
      <c r="T334" s="19" t="s">
        <v>41</v>
      </c>
      <c r="U334" s="19"/>
      <c r="V334" s="19" t="s">
        <v>1036</v>
      </c>
      <c r="W334" s="22" t="s">
        <v>1739</v>
      </c>
      <c r="X334" s="23"/>
    </row>
    <row r="335" spans="1:24" ht="128.25" hidden="1" customHeight="1">
      <c r="A335" s="54" t="s">
        <v>421</v>
      </c>
      <c r="B335" s="54" t="s">
        <v>1728</v>
      </c>
      <c r="C335" s="37" t="s">
        <v>1748</v>
      </c>
      <c r="D335" s="37" t="s">
        <v>1729</v>
      </c>
      <c r="E335" s="37">
        <v>15</v>
      </c>
      <c r="F335" s="37" t="s">
        <v>1753</v>
      </c>
      <c r="G335" s="54" t="s">
        <v>35</v>
      </c>
      <c r="H335" s="86" t="s">
        <v>310</v>
      </c>
      <c r="I335" s="87" t="s">
        <v>37</v>
      </c>
      <c r="J335" s="88">
        <v>24</v>
      </c>
      <c r="K335" s="10">
        <v>43927</v>
      </c>
      <c r="L335" s="11"/>
      <c r="M335" s="86">
        <v>1</v>
      </c>
      <c r="N335" s="86">
        <v>1380073</v>
      </c>
      <c r="O335" s="37" t="s">
        <v>1752</v>
      </c>
      <c r="P335" s="54" t="s">
        <v>162</v>
      </c>
      <c r="Q335" s="20">
        <v>0</v>
      </c>
      <c r="R335" s="20">
        <v>0</v>
      </c>
      <c r="S335" s="60">
        <f t="shared" si="9"/>
        <v>0</v>
      </c>
      <c r="T335" s="60" t="s">
        <v>41</v>
      </c>
      <c r="U335" s="19"/>
      <c r="V335" s="21" t="s">
        <v>184</v>
      </c>
      <c r="W335" s="22" t="s">
        <v>1083</v>
      </c>
      <c r="X335" s="23"/>
    </row>
    <row r="336" spans="1:24" ht="128.25" hidden="1" customHeight="1">
      <c r="A336" s="54" t="s">
        <v>421</v>
      </c>
      <c r="B336" s="54" t="s">
        <v>1728</v>
      </c>
      <c r="C336" s="37" t="s">
        <v>1748</v>
      </c>
      <c r="D336" s="37" t="s">
        <v>1729</v>
      </c>
      <c r="E336" s="37">
        <v>15</v>
      </c>
      <c r="F336" s="37" t="s">
        <v>1753</v>
      </c>
      <c r="G336" s="89" t="s">
        <v>35</v>
      </c>
      <c r="H336" s="86" t="s">
        <v>310</v>
      </c>
      <c r="I336" s="87" t="s">
        <v>37</v>
      </c>
      <c r="J336" s="88">
        <v>24</v>
      </c>
      <c r="K336" s="10">
        <v>43927</v>
      </c>
      <c r="L336" s="11"/>
      <c r="M336" s="86">
        <v>1</v>
      </c>
      <c r="N336" s="86">
        <v>1348891</v>
      </c>
      <c r="O336" s="86" t="s">
        <v>1754</v>
      </c>
      <c r="P336" s="54" t="s">
        <v>162</v>
      </c>
      <c r="Q336" s="20">
        <v>0</v>
      </c>
      <c r="R336" s="20">
        <v>0</v>
      </c>
      <c r="S336" s="60">
        <f t="shared" si="9"/>
        <v>0</v>
      </c>
      <c r="T336" s="60" t="s">
        <v>41</v>
      </c>
      <c r="U336" s="19"/>
      <c r="V336" s="21" t="s">
        <v>184</v>
      </c>
      <c r="W336" s="22" t="s">
        <v>1083</v>
      </c>
      <c r="X336" s="23"/>
    </row>
    <row r="337" spans="1:24" ht="128.25" hidden="1" customHeight="1">
      <c r="A337" s="54" t="s">
        <v>421</v>
      </c>
      <c r="B337" s="54" t="s">
        <v>1728</v>
      </c>
      <c r="C337" s="37" t="s">
        <v>1748</v>
      </c>
      <c r="D337" s="37" t="s">
        <v>1729</v>
      </c>
      <c r="E337" s="37">
        <v>15</v>
      </c>
      <c r="F337" s="37" t="s">
        <v>1755</v>
      </c>
      <c r="G337" s="54" t="s">
        <v>35</v>
      </c>
      <c r="H337" s="86" t="s">
        <v>310</v>
      </c>
      <c r="I337" s="87" t="s">
        <v>37</v>
      </c>
      <c r="J337" s="88">
        <v>40</v>
      </c>
      <c r="K337" s="10" t="s">
        <v>1756</v>
      </c>
      <c r="L337" s="11"/>
      <c r="M337" s="86">
        <v>1</v>
      </c>
      <c r="N337" s="86">
        <v>2110700</v>
      </c>
      <c r="O337" s="86" t="s">
        <v>1757</v>
      </c>
      <c r="P337" s="54" t="s">
        <v>162</v>
      </c>
      <c r="Q337" s="20">
        <v>5305</v>
      </c>
      <c r="R337" s="20">
        <v>12746</v>
      </c>
      <c r="S337" s="60">
        <f t="shared" si="9"/>
        <v>18051</v>
      </c>
      <c r="T337" s="60" t="s">
        <v>41</v>
      </c>
      <c r="U337" s="19"/>
      <c r="V337" s="21" t="s">
        <v>184</v>
      </c>
      <c r="W337" s="22" t="s">
        <v>1758</v>
      </c>
      <c r="X337" s="23"/>
    </row>
    <row r="338" spans="1:24" ht="128.25" hidden="1" customHeight="1">
      <c r="A338" s="54" t="s">
        <v>421</v>
      </c>
      <c r="B338" s="54" t="s">
        <v>1728</v>
      </c>
      <c r="C338" s="37" t="s">
        <v>1748</v>
      </c>
      <c r="D338" s="37" t="s">
        <v>1729</v>
      </c>
      <c r="E338" s="37">
        <v>15</v>
      </c>
      <c r="F338" s="37" t="s">
        <v>1755</v>
      </c>
      <c r="G338" s="54" t="s">
        <v>35</v>
      </c>
      <c r="H338" s="86" t="s">
        <v>310</v>
      </c>
      <c r="I338" s="87" t="s">
        <v>37</v>
      </c>
      <c r="J338" s="88">
        <v>40</v>
      </c>
      <c r="K338" s="10" t="s">
        <v>1756</v>
      </c>
      <c r="L338" s="11"/>
      <c r="M338" s="86">
        <v>1</v>
      </c>
      <c r="N338" s="86">
        <v>2110800</v>
      </c>
      <c r="O338" s="86" t="s">
        <v>1759</v>
      </c>
      <c r="P338" s="54" t="s">
        <v>162</v>
      </c>
      <c r="Q338" s="20">
        <v>5305</v>
      </c>
      <c r="R338" s="20">
        <v>12746</v>
      </c>
      <c r="S338" s="60">
        <f t="shared" si="9"/>
        <v>18051</v>
      </c>
      <c r="T338" s="60" t="s">
        <v>41</v>
      </c>
      <c r="U338" s="19"/>
      <c r="V338" s="21" t="s">
        <v>184</v>
      </c>
      <c r="W338" s="22" t="s">
        <v>1758</v>
      </c>
      <c r="X338" s="23"/>
    </row>
    <row r="339" spans="1:24" ht="128.25" hidden="1" customHeight="1">
      <c r="A339" s="54" t="s">
        <v>421</v>
      </c>
      <c r="B339" s="54" t="s">
        <v>1728</v>
      </c>
      <c r="C339" s="37" t="s">
        <v>1748</v>
      </c>
      <c r="D339" s="37" t="s">
        <v>1729</v>
      </c>
      <c r="E339" s="37">
        <v>15</v>
      </c>
      <c r="F339" s="37" t="s">
        <v>1755</v>
      </c>
      <c r="G339" s="89" t="s">
        <v>35</v>
      </c>
      <c r="H339" s="86" t="s">
        <v>310</v>
      </c>
      <c r="I339" s="87" t="s">
        <v>37</v>
      </c>
      <c r="J339" s="88">
        <v>40</v>
      </c>
      <c r="K339" s="10" t="s">
        <v>1756</v>
      </c>
      <c r="L339" s="11"/>
      <c r="M339" s="86">
        <v>1</v>
      </c>
      <c r="N339" s="86">
        <v>1568233</v>
      </c>
      <c r="O339" s="86" t="s">
        <v>1760</v>
      </c>
      <c r="P339" s="54" t="s">
        <v>162</v>
      </c>
      <c r="Q339" s="20">
        <v>5305</v>
      </c>
      <c r="R339" s="20">
        <v>12746</v>
      </c>
      <c r="S339" s="60">
        <f t="shared" si="9"/>
        <v>18051</v>
      </c>
      <c r="T339" s="60" t="s">
        <v>41</v>
      </c>
      <c r="U339" s="19"/>
      <c r="V339" s="21" t="s">
        <v>184</v>
      </c>
      <c r="W339" s="22" t="s">
        <v>1758</v>
      </c>
      <c r="X339" s="23"/>
    </row>
    <row r="340" spans="1:24" ht="128.25" hidden="1" customHeight="1">
      <c r="A340" s="54" t="s">
        <v>421</v>
      </c>
      <c r="B340" s="54" t="s">
        <v>1728</v>
      </c>
      <c r="C340" s="37" t="s">
        <v>1748</v>
      </c>
      <c r="D340" s="37" t="s">
        <v>1729</v>
      </c>
      <c r="E340" s="37">
        <v>15</v>
      </c>
      <c r="F340" s="37" t="s">
        <v>1755</v>
      </c>
      <c r="G340" s="89" t="s">
        <v>35</v>
      </c>
      <c r="H340" s="86" t="s">
        <v>310</v>
      </c>
      <c r="I340" s="87" t="s">
        <v>37</v>
      </c>
      <c r="J340" s="88">
        <v>40</v>
      </c>
      <c r="K340" s="10" t="s">
        <v>1756</v>
      </c>
      <c r="L340" s="11"/>
      <c r="M340" s="86">
        <v>1</v>
      </c>
      <c r="N340" s="86">
        <v>1348891</v>
      </c>
      <c r="O340" s="86" t="s">
        <v>1754</v>
      </c>
      <c r="P340" s="54" t="s">
        <v>162</v>
      </c>
      <c r="Q340" s="20">
        <v>5305</v>
      </c>
      <c r="R340" s="20">
        <v>12746</v>
      </c>
      <c r="S340" s="60">
        <f t="shared" si="9"/>
        <v>18051</v>
      </c>
      <c r="T340" s="60" t="s">
        <v>41</v>
      </c>
      <c r="U340" s="19"/>
      <c r="V340" s="21" t="s">
        <v>184</v>
      </c>
      <c r="W340" s="22" t="s">
        <v>1758</v>
      </c>
      <c r="X340" s="23"/>
    </row>
    <row r="341" spans="1:24" ht="128.25" hidden="1" customHeight="1">
      <c r="A341" s="54" t="s">
        <v>421</v>
      </c>
      <c r="B341" s="54" t="s">
        <v>1728</v>
      </c>
      <c r="C341" s="37" t="s">
        <v>1732</v>
      </c>
      <c r="D341" s="37" t="s">
        <v>1740</v>
      </c>
      <c r="E341" s="37">
        <v>15</v>
      </c>
      <c r="F341" s="86" t="s">
        <v>1741</v>
      </c>
      <c r="G341" s="89" t="s">
        <v>145</v>
      </c>
      <c r="H341" s="86" t="s">
        <v>132</v>
      </c>
      <c r="I341" s="87" t="s">
        <v>37</v>
      </c>
      <c r="J341" s="88">
        <v>360</v>
      </c>
      <c r="K341" s="10" t="s">
        <v>1742</v>
      </c>
      <c r="L341" s="11" t="s">
        <v>759</v>
      </c>
      <c r="M341" s="86">
        <v>1</v>
      </c>
      <c r="N341" s="86">
        <v>1492802</v>
      </c>
      <c r="O341" s="86" t="s">
        <v>1743</v>
      </c>
      <c r="P341" s="54" t="s">
        <v>162</v>
      </c>
      <c r="Q341" s="20">
        <v>0</v>
      </c>
      <c r="R341" s="20">
        <v>0</v>
      </c>
      <c r="S341" s="20">
        <f t="shared" si="9"/>
        <v>0</v>
      </c>
      <c r="T341" s="60" t="s">
        <v>145</v>
      </c>
      <c r="U341" s="19" t="s">
        <v>2255</v>
      </c>
      <c r="V341" s="21" t="s">
        <v>184</v>
      </c>
      <c r="W341" s="15" t="s">
        <v>1226</v>
      </c>
      <c r="X341" s="23"/>
    </row>
    <row r="342" spans="1:24" ht="128.25" hidden="1" customHeight="1">
      <c r="A342" s="54" t="s">
        <v>421</v>
      </c>
      <c r="B342" s="54" t="s">
        <v>1728</v>
      </c>
      <c r="C342" s="37" t="s">
        <v>1732</v>
      </c>
      <c r="D342" s="37" t="s">
        <v>1744</v>
      </c>
      <c r="E342" s="37">
        <v>15</v>
      </c>
      <c r="F342" s="37" t="s">
        <v>1745</v>
      </c>
      <c r="G342" s="89" t="s">
        <v>35</v>
      </c>
      <c r="H342" s="8" t="s">
        <v>36</v>
      </c>
      <c r="I342" s="87" t="s">
        <v>37</v>
      </c>
      <c r="J342" s="88">
        <v>24</v>
      </c>
      <c r="K342" s="10" t="s">
        <v>1746</v>
      </c>
      <c r="L342" s="11"/>
      <c r="M342" s="86">
        <v>1</v>
      </c>
      <c r="N342" s="86">
        <v>1819566</v>
      </c>
      <c r="O342" s="86" t="s">
        <v>1747</v>
      </c>
      <c r="P342" s="19" t="s">
        <v>40</v>
      </c>
      <c r="Q342" s="20">
        <v>0</v>
      </c>
      <c r="R342" s="20">
        <v>0</v>
      </c>
      <c r="S342" s="60">
        <f t="shared" si="9"/>
        <v>0</v>
      </c>
      <c r="T342" s="60" t="s">
        <v>41</v>
      </c>
      <c r="U342" s="19" t="s">
        <v>2256</v>
      </c>
      <c r="V342" s="21" t="s">
        <v>184</v>
      </c>
      <c r="W342" s="22" t="s">
        <v>269</v>
      </c>
      <c r="X342" s="23"/>
    </row>
    <row r="343" spans="1:24" ht="128.25" hidden="1" customHeight="1">
      <c r="A343" s="54" t="s">
        <v>421</v>
      </c>
      <c r="B343" s="54" t="s">
        <v>1728</v>
      </c>
      <c r="C343" s="37" t="s">
        <v>1748</v>
      </c>
      <c r="D343" s="37" t="s">
        <v>1729</v>
      </c>
      <c r="E343" s="37">
        <v>15</v>
      </c>
      <c r="F343" s="37" t="s">
        <v>1761</v>
      </c>
      <c r="G343" s="89" t="s">
        <v>35</v>
      </c>
      <c r="H343" s="86" t="s">
        <v>310</v>
      </c>
      <c r="I343" s="87" t="s">
        <v>37</v>
      </c>
      <c r="J343" s="88">
        <v>16</v>
      </c>
      <c r="K343" s="10" t="s">
        <v>1762</v>
      </c>
      <c r="L343" s="11"/>
      <c r="M343" s="86">
        <v>1</v>
      </c>
      <c r="N343" s="86">
        <v>1348891</v>
      </c>
      <c r="O343" s="86" t="s">
        <v>1754</v>
      </c>
      <c r="P343" s="54" t="s">
        <v>162</v>
      </c>
      <c r="Q343" s="20">
        <v>0</v>
      </c>
      <c r="R343" s="20">
        <v>0</v>
      </c>
      <c r="S343" s="60">
        <f t="shared" si="9"/>
        <v>0</v>
      </c>
      <c r="T343" s="60" t="s">
        <v>41</v>
      </c>
      <c r="U343" s="19"/>
      <c r="V343" s="21" t="s">
        <v>184</v>
      </c>
      <c r="W343" s="22" t="s">
        <v>1758</v>
      </c>
      <c r="X343" s="23"/>
    </row>
    <row r="344" spans="1:24" ht="128.25" hidden="1" customHeight="1">
      <c r="A344" s="54" t="s">
        <v>421</v>
      </c>
      <c r="B344" s="54" t="s">
        <v>1728</v>
      </c>
      <c r="C344" s="37" t="s">
        <v>1748</v>
      </c>
      <c r="D344" s="37" t="s">
        <v>1729</v>
      </c>
      <c r="E344" s="37">
        <v>15</v>
      </c>
      <c r="F344" s="37" t="s">
        <v>1761</v>
      </c>
      <c r="G344" s="89" t="s">
        <v>35</v>
      </c>
      <c r="H344" s="86" t="s">
        <v>310</v>
      </c>
      <c r="I344" s="87" t="s">
        <v>37</v>
      </c>
      <c r="J344" s="88">
        <v>16</v>
      </c>
      <c r="K344" s="10" t="s">
        <v>1762</v>
      </c>
      <c r="L344" s="11"/>
      <c r="M344" s="86">
        <v>1</v>
      </c>
      <c r="N344" s="86">
        <v>1568233</v>
      </c>
      <c r="O344" s="86" t="s">
        <v>1760</v>
      </c>
      <c r="P344" s="54" t="s">
        <v>162</v>
      </c>
      <c r="Q344" s="20">
        <v>0</v>
      </c>
      <c r="R344" s="20">
        <v>0</v>
      </c>
      <c r="S344" s="60">
        <f t="shared" si="9"/>
        <v>0</v>
      </c>
      <c r="T344" s="60" t="s">
        <v>41</v>
      </c>
      <c r="U344" s="19"/>
      <c r="V344" s="21" t="s">
        <v>184</v>
      </c>
      <c r="W344" s="22" t="s">
        <v>1758</v>
      </c>
      <c r="X344" s="23"/>
    </row>
    <row r="345" spans="1:24" ht="128.25" hidden="1" customHeight="1">
      <c r="A345" s="54" t="s">
        <v>421</v>
      </c>
      <c r="B345" s="54" t="s">
        <v>1728</v>
      </c>
      <c r="C345" s="37" t="s">
        <v>1748</v>
      </c>
      <c r="D345" s="37" t="s">
        <v>1729</v>
      </c>
      <c r="E345" s="37">
        <v>15</v>
      </c>
      <c r="F345" s="37" t="s">
        <v>1761</v>
      </c>
      <c r="G345" s="54" t="s">
        <v>35</v>
      </c>
      <c r="H345" s="86" t="s">
        <v>310</v>
      </c>
      <c r="I345" s="87" t="s">
        <v>37</v>
      </c>
      <c r="J345" s="88">
        <v>16</v>
      </c>
      <c r="K345" s="10" t="s">
        <v>1762</v>
      </c>
      <c r="L345" s="11"/>
      <c r="M345" s="86">
        <v>1</v>
      </c>
      <c r="N345" s="86">
        <v>1568711</v>
      </c>
      <c r="O345" s="37" t="s">
        <v>1751</v>
      </c>
      <c r="P345" s="54" t="s">
        <v>162</v>
      </c>
      <c r="Q345" s="20">
        <v>0</v>
      </c>
      <c r="R345" s="20">
        <v>0</v>
      </c>
      <c r="S345" s="60">
        <f t="shared" si="9"/>
        <v>0</v>
      </c>
      <c r="T345" s="60" t="s">
        <v>41</v>
      </c>
      <c r="U345" s="19"/>
      <c r="V345" s="21" t="s">
        <v>184</v>
      </c>
      <c r="W345" s="22" t="s">
        <v>1758</v>
      </c>
      <c r="X345" s="23"/>
    </row>
    <row r="346" spans="1:24" ht="128.25" hidden="1" customHeight="1">
      <c r="A346" s="54" t="s">
        <v>421</v>
      </c>
      <c r="B346" s="54" t="s">
        <v>1728</v>
      </c>
      <c r="C346" s="37" t="s">
        <v>1748</v>
      </c>
      <c r="D346" s="37" t="s">
        <v>1729</v>
      </c>
      <c r="E346" s="37">
        <v>15</v>
      </c>
      <c r="F346" s="37" t="s">
        <v>1763</v>
      </c>
      <c r="G346" s="54" t="s">
        <v>35</v>
      </c>
      <c r="H346" s="86" t="s">
        <v>310</v>
      </c>
      <c r="I346" s="87" t="s">
        <v>37</v>
      </c>
      <c r="J346" s="88">
        <v>32</v>
      </c>
      <c r="K346" s="10" t="s">
        <v>1764</v>
      </c>
      <c r="L346" s="11"/>
      <c r="M346" s="86">
        <v>1</v>
      </c>
      <c r="N346" s="86">
        <v>2110700</v>
      </c>
      <c r="O346" s="86" t="s">
        <v>1757</v>
      </c>
      <c r="P346" s="54" t="s">
        <v>162</v>
      </c>
      <c r="Q346" s="20">
        <v>0</v>
      </c>
      <c r="R346" s="20">
        <v>0</v>
      </c>
      <c r="S346" s="60">
        <f t="shared" si="9"/>
        <v>0</v>
      </c>
      <c r="T346" s="60" t="s">
        <v>41</v>
      </c>
      <c r="U346" s="15" t="s">
        <v>2257</v>
      </c>
      <c r="V346" s="21" t="s">
        <v>184</v>
      </c>
      <c r="W346" s="22" t="s">
        <v>1758</v>
      </c>
      <c r="X346" s="23"/>
    </row>
    <row r="347" spans="1:24" ht="128.25" hidden="1" customHeight="1">
      <c r="A347" s="54" t="s">
        <v>421</v>
      </c>
      <c r="B347" s="54" t="s">
        <v>1728</v>
      </c>
      <c r="C347" s="37" t="s">
        <v>1748</v>
      </c>
      <c r="D347" s="37" t="s">
        <v>1729</v>
      </c>
      <c r="E347" s="37">
        <v>15</v>
      </c>
      <c r="F347" s="37" t="s">
        <v>1763</v>
      </c>
      <c r="G347" s="54" t="s">
        <v>35</v>
      </c>
      <c r="H347" s="86" t="s">
        <v>310</v>
      </c>
      <c r="I347" s="87" t="s">
        <v>37</v>
      </c>
      <c r="J347" s="88">
        <v>32</v>
      </c>
      <c r="K347" s="10" t="s">
        <v>1764</v>
      </c>
      <c r="L347" s="11"/>
      <c r="M347" s="86">
        <v>1</v>
      </c>
      <c r="N347" s="86">
        <v>2110800</v>
      </c>
      <c r="O347" s="86" t="s">
        <v>1759</v>
      </c>
      <c r="P347" s="54" t="s">
        <v>162</v>
      </c>
      <c r="Q347" s="20">
        <v>0</v>
      </c>
      <c r="R347" s="20">
        <v>0</v>
      </c>
      <c r="S347" s="60">
        <f t="shared" si="9"/>
        <v>0</v>
      </c>
      <c r="T347" s="60" t="s">
        <v>41</v>
      </c>
      <c r="U347" s="15" t="s">
        <v>2257</v>
      </c>
      <c r="V347" s="21" t="s">
        <v>184</v>
      </c>
      <c r="W347" s="22" t="s">
        <v>1758</v>
      </c>
      <c r="X347" s="23"/>
    </row>
    <row r="348" spans="1:24" ht="128.25" hidden="1" customHeight="1">
      <c r="A348" s="54" t="s">
        <v>421</v>
      </c>
      <c r="B348" s="54" t="s">
        <v>1728</v>
      </c>
      <c r="C348" s="37" t="s">
        <v>1748</v>
      </c>
      <c r="D348" s="37" t="s">
        <v>1729</v>
      </c>
      <c r="E348" s="37">
        <v>15</v>
      </c>
      <c r="F348" s="37" t="s">
        <v>1763</v>
      </c>
      <c r="G348" s="89" t="s">
        <v>35</v>
      </c>
      <c r="H348" s="86" t="s">
        <v>310</v>
      </c>
      <c r="I348" s="87" t="s">
        <v>37</v>
      </c>
      <c r="J348" s="88">
        <v>32</v>
      </c>
      <c r="K348" s="10" t="s">
        <v>1764</v>
      </c>
      <c r="L348" s="11"/>
      <c r="M348" s="86">
        <v>1</v>
      </c>
      <c r="N348" s="86">
        <v>1568233</v>
      </c>
      <c r="O348" s="86" t="s">
        <v>1760</v>
      </c>
      <c r="P348" s="54" t="s">
        <v>162</v>
      </c>
      <c r="Q348" s="20">
        <v>0</v>
      </c>
      <c r="R348" s="20">
        <v>0</v>
      </c>
      <c r="S348" s="60">
        <f t="shared" si="9"/>
        <v>0</v>
      </c>
      <c r="T348" s="60" t="s">
        <v>41</v>
      </c>
      <c r="U348" s="15" t="s">
        <v>2257</v>
      </c>
      <c r="V348" s="21" t="s">
        <v>184</v>
      </c>
      <c r="W348" s="22" t="s">
        <v>1758</v>
      </c>
      <c r="X348" s="23"/>
    </row>
    <row r="349" spans="1:24" ht="128.25" hidden="1" customHeight="1">
      <c r="A349" s="54" t="s">
        <v>421</v>
      </c>
      <c r="B349" s="54" t="s">
        <v>1728</v>
      </c>
      <c r="C349" s="37" t="s">
        <v>1748</v>
      </c>
      <c r="D349" s="37" t="s">
        <v>1729</v>
      </c>
      <c r="E349" s="37">
        <v>15</v>
      </c>
      <c r="F349" s="37" t="s">
        <v>1763</v>
      </c>
      <c r="G349" s="89" t="s">
        <v>35</v>
      </c>
      <c r="H349" s="86" t="s">
        <v>310</v>
      </c>
      <c r="I349" s="87" t="s">
        <v>37</v>
      </c>
      <c r="J349" s="88">
        <v>32</v>
      </c>
      <c r="K349" s="10" t="s">
        <v>1764</v>
      </c>
      <c r="L349" s="11"/>
      <c r="M349" s="86">
        <v>1</v>
      </c>
      <c r="N349" s="86">
        <v>1348891</v>
      </c>
      <c r="O349" s="86" t="s">
        <v>1754</v>
      </c>
      <c r="P349" s="54" t="s">
        <v>162</v>
      </c>
      <c r="Q349" s="20">
        <v>0</v>
      </c>
      <c r="R349" s="20">
        <v>0</v>
      </c>
      <c r="S349" s="60">
        <f t="shared" si="9"/>
        <v>0</v>
      </c>
      <c r="T349" s="60" t="s">
        <v>41</v>
      </c>
      <c r="U349" s="15" t="s">
        <v>2257</v>
      </c>
      <c r="V349" s="21" t="s">
        <v>184</v>
      </c>
      <c r="W349" s="22" t="s">
        <v>1758</v>
      </c>
      <c r="X349" s="23"/>
    </row>
    <row r="350" spans="1:24" ht="128.25" hidden="1" customHeight="1">
      <c r="A350" s="54" t="s">
        <v>421</v>
      </c>
      <c r="B350" s="54" t="s">
        <v>1728</v>
      </c>
      <c r="C350" s="37" t="s">
        <v>1748</v>
      </c>
      <c r="D350" s="37" t="s">
        <v>1729</v>
      </c>
      <c r="E350" s="37">
        <v>15</v>
      </c>
      <c r="F350" s="37" t="s">
        <v>1763</v>
      </c>
      <c r="G350" s="54" t="s">
        <v>35</v>
      </c>
      <c r="H350" s="86" t="s">
        <v>310</v>
      </c>
      <c r="I350" s="87" t="s">
        <v>37</v>
      </c>
      <c r="J350" s="88">
        <v>32</v>
      </c>
      <c r="K350" s="10" t="s">
        <v>1764</v>
      </c>
      <c r="L350" s="11"/>
      <c r="M350" s="86">
        <v>1</v>
      </c>
      <c r="N350" s="86">
        <v>1491431</v>
      </c>
      <c r="O350" s="86" t="s">
        <v>1765</v>
      </c>
      <c r="P350" s="54" t="s">
        <v>162</v>
      </c>
      <c r="Q350" s="20">
        <v>0</v>
      </c>
      <c r="R350" s="20">
        <v>0</v>
      </c>
      <c r="S350" s="60">
        <f t="shared" si="9"/>
        <v>0</v>
      </c>
      <c r="T350" s="60" t="s">
        <v>41</v>
      </c>
      <c r="U350" s="15" t="s">
        <v>2257</v>
      </c>
      <c r="V350" s="21" t="s">
        <v>184</v>
      </c>
      <c r="W350" s="22" t="s">
        <v>1758</v>
      </c>
      <c r="X350" s="23"/>
    </row>
    <row r="351" spans="1:24" ht="128.25" hidden="1" customHeight="1">
      <c r="A351" s="54" t="s">
        <v>421</v>
      </c>
      <c r="B351" s="54" t="s">
        <v>1728</v>
      </c>
      <c r="C351" s="37" t="s">
        <v>1748</v>
      </c>
      <c r="D351" s="37" t="s">
        <v>1729</v>
      </c>
      <c r="E351" s="37">
        <v>15</v>
      </c>
      <c r="F351" s="37" t="s">
        <v>1763</v>
      </c>
      <c r="G351" s="54" t="s">
        <v>35</v>
      </c>
      <c r="H351" s="86" t="s">
        <v>310</v>
      </c>
      <c r="I351" s="87" t="s">
        <v>37</v>
      </c>
      <c r="J351" s="88">
        <v>32</v>
      </c>
      <c r="K351" s="10" t="s">
        <v>1764</v>
      </c>
      <c r="L351" s="11"/>
      <c r="M351" s="86">
        <v>1</v>
      </c>
      <c r="N351" s="86">
        <v>2091209</v>
      </c>
      <c r="O351" s="86" t="s">
        <v>1766</v>
      </c>
      <c r="P351" s="19" t="s">
        <v>268</v>
      </c>
      <c r="Q351" s="20">
        <v>0</v>
      </c>
      <c r="R351" s="20">
        <v>0</v>
      </c>
      <c r="S351" s="60">
        <f t="shared" si="9"/>
        <v>0</v>
      </c>
      <c r="T351" s="60" t="s">
        <v>41</v>
      </c>
      <c r="U351" s="15" t="s">
        <v>2257</v>
      </c>
      <c r="V351" s="21" t="s">
        <v>184</v>
      </c>
      <c r="W351" s="22" t="s">
        <v>1758</v>
      </c>
      <c r="X351" s="23"/>
    </row>
    <row r="352" spans="1:24" ht="128.25" hidden="1" customHeight="1">
      <c r="A352" s="54" t="s">
        <v>421</v>
      </c>
      <c r="B352" s="57" t="s">
        <v>1767</v>
      </c>
      <c r="C352" s="57" t="s">
        <v>1767</v>
      </c>
      <c r="D352" s="57" t="s">
        <v>1778</v>
      </c>
      <c r="E352" s="57">
        <v>20</v>
      </c>
      <c r="F352" s="57" t="s">
        <v>1779</v>
      </c>
      <c r="G352" s="57" t="s">
        <v>35</v>
      </c>
      <c r="H352" s="57" t="s">
        <v>310</v>
      </c>
      <c r="I352" s="57" t="s">
        <v>37</v>
      </c>
      <c r="J352" s="90">
        <v>32</v>
      </c>
      <c r="K352" s="10" t="s">
        <v>1780</v>
      </c>
      <c r="L352" s="11"/>
      <c r="M352" s="57">
        <v>1</v>
      </c>
      <c r="N352" s="56">
        <v>1901791</v>
      </c>
      <c r="O352" s="57" t="s">
        <v>1781</v>
      </c>
      <c r="P352" s="19" t="s">
        <v>107</v>
      </c>
      <c r="Q352" s="59">
        <v>0</v>
      </c>
      <c r="R352" s="59">
        <v>0</v>
      </c>
      <c r="S352" s="59">
        <f t="shared" si="9"/>
        <v>0</v>
      </c>
      <c r="T352" s="60" t="s">
        <v>41</v>
      </c>
      <c r="U352" s="57"/>
      <c r="V352" s="22" t="s">
        <v>56</v>
      </c>
      <c r="W352" s="22" t="s">
        <v>57</v>
      </c>
      <c r="X352" s="23"/>
    </row>
    <row r="353" spans="1:24" ht="128.25" hidden="1" customHeight="1">
      <c r="A353" s="54" t="s">
        <v>421</v>
      </c>
      <c r="B353" s="57" t="s">
        <v>1767</v>
      </c>
      <c r="C353" s="57" t="s">
        <v>1767</v>
      </c>
      <c r="D353" s="57" t="s">
        <v>1778</v>
      </c>
      <c r="E353" s="57">
        <v>20</v>
      </c>
      <c r="F353" s="57" t="s">
        <v>1779</v>
      </c>
      <c r="G353" s="57" t="s">
        <v>35</v>
      </c>
      <c r="H353" s="57" t="s">
        <v>310</v>
      </c>
      <c r="I353" s="57" t="s">
        <v>37</v>
      </c>
      <c r="J353" s="90">
        <v>40</v>
      </c>
      <c r="K353" s="10" t="s">
        <v>1780</v>
      </c>
      <c r="L353" s="11"/>
      <c r="M353" s="57">
        <v>1</v>
      </c>
      <c r="N353" s="56">
        <v>1461291</v>
      </c>
      <c r="O353" s="57" t="s">
        <v>1782</v>
      </c>
      <c r="P353" s="54" t="s">
        <v>162</v>
      </c>
      <c r="Q353" s="59">
        <v>0</v>
      </c>
      <c r="R353" s="59">
        <v>0</v>
      </c>
      <c r="S353" s="59">
        <f t="shared" si="9"/>
        <v>0</v>
      </c>
      <c r="T353" s="60" t="s">
        <v>41</v>
      </c>
      <c r="U353" s="57"/>
      <c r="V353" s="22" t="s">
        <v>56</v>
      </c>
      <c r="W353" s="22" t="s">
        <v>57</v>
      </c>
      <c r="X353" s="23"/>
    </row>
    <row r="354" spans="1:24" ht="128.25" hidden="1" customHeight="1">
      <c r="A354" s="54" t="s">
        <v>421</v>
      </c>
      <c r="B354" s="19" t="s">
        <v>1767</v>
      </c>
      <c r="C354" s="19" t="s">
        <v>1767</v>
      </c>
      <c r="D354" s="19" t="s">
        <v>1778</v>
      </c>
      <c r="E354" s="19">
        <v>20</v>
      </c>
      <c r="F354" s="19" t="s">
        <v>1779</v>
      </c>
      <c r="G354" s="19" t="s">
        <v>35</v>
      </c>
      <c r="H354" s="19" t="s">
        <v>310</v>
      </c>
      <c r="I354" s="19" t="s">
        <v>37</v>
      </c>
      <c r="J354" s="10">
        <v>40</v>
      </c>
      <c r="K354" s="10" t="s">
        <v>1780</v>
      </c>
      <c r="L354" s="11"/>
      <c r="M354" s="19">
        <v>1</v>
      </c>
      <c r="N354" s="37">
        <v>2273781</v>
      </c>
      <c r="O354" s="19" t="s">
        <v>1783</v>
      </c>
      <c r="P354" s="19" t="s">
        <v>107</v>
      </c>
      <c r="Q354" s="20">
        <v>0</v>
      </c>
      <c r="R354" s="20">
        <v>0</v>
      </c>
      <c r="S354" s="20">
        <f t="shared" si="9"/>
        <v>0</v>
      </c>
      <c r="T354" s="60" t="s">
        <v>41</v>
      </c>
      <c r="U354" s="19"/>
      <c r="V354" s="22" t="s">
        <v>56</v>
      </c>
      <c r="W354" s="22" t="s">
        <v>57</v>
      </c>
      <c r="X354" s="23"/>
    </row>
    <row r="355" spans="1:24" ht="128.25" hidden="1" customHeight="1">
      <c r="A355" s="54" t="s">
        <v>421</v>
      </c>
      <c r="B355" s="19" t="s">
        <v>1767</v>
      </c>
      <c r="C355" s="19" t="s">
        <v>1767</v>
      </c>
      <c r="D355" s="19" t="s">
        <v>1778</v>
      </c>
      <c r="E355" s="19">
        <v>20</v>
      </c>
      <c r="F355" s="19" t="s">
        <v>1779</v>
      </c>
      <c r="G355" s="19" t="s">
        <v>35</v>
      </c>
      <c r="H355" s="19" t="s">
        <v>310</v>
      </c>
      <c r="I355" s="19" t="s">
        <v>37</v>
      </c>
      <c r="J355" s="10">
        <v>40</v>
      </c>
      <c r="K355" s="10" t="s">
        <v>1780</v>
      </c>
      <c r="L355" s="11"/>
      <c r="M355" s="19">
        <v>1</v>
      </c>
      <c r="N355" s="37">
        <v>3150903</v>
      </c>
      <c r="O355" s="19" t="s">
        <v>1784</v>
      </c>
      <c r="P355" s="19" t="s">
        <v>40</v>
      </c>
      <c r="Q355" s="20">
        <v>0</v>
      </c>
      <c r="R355" s="20">
        <v>0</v>
      </c>
      <c r="S355" s="20">
        <f t="shared" si="9"/>
        <v>0</v>
      </c>
      <c r="T355" s="60" t="s">
        <v>41</v>
      </c>
      <c r="U355" s="19"/>
      <c r="V355" s="22" t="s">
        <v>56</v>
      </c>
      <c r="W355" s="22" t="s">
        <v>57</v>
      </c>
      <c r="X355" s="23"/>
    </row>
    <row r="356" spans="1:24" ht="128.25" hidden="1" customHeight="1">
      <c r="A356" s="54" t="s">
        <v>421</v>
      </c>
      <c r="B356" s="19" t="s">
        <v>1767</v>
      </c>
      <c r="C356" s="19" t="s">
        <v>1767</v>
      </c>
      <c r="D356" s="19" t="s">
        <v>1778</v>
      </c>
      <c r="E356" s="19">
        <v>20</v>
      </c>
      <c r="F356" s="19" t="s">
        <v>1779</v>
      </c>
      <c r="G356" s="19" t="s">
        <v>35</v>
      </c>
      <c r="H356" s="19" t="s">
        <v>310</v>
      </c>
      <c r="I356" s="19" t="s">
        <v>37</v>
      </c>
      <c r="J356" s="10">
        <v>40</v>
      </c>
      <c r="K356" s="10" t="s">
        <v>1780</v>
      </c>
      <c r="L356" s="11"/>
      <c r="M356" s="19">
        <v>1</v>
      </c>
      <c r="N356" s="37">
        <v>1892404</v>
      </c>
      <c r="O356" s="19" t="s">
        <v>1785</v>
      </c>
      <c r="P356" s="19" t="s">
        <v>40</v>
      </c>
      <c r="Q356" s="20">
        <v>0</v>
      </c>
      <c r="R356" s="20">
        <v>0</v>
      </c>
      <c r="S356" s="20">
        <f t="shared" si="9"/>
        <v>0</v>
      </c>
      <c r="T356" s="60" t="s">
        <v>41</v>
      </c>
      <c r="U356" s="19"/>
      <c r="V356" s="22" t="s">
        <v>56</v>
      </c>
      <c r="W356" s="22" t="s">
        <v>57</v>
      </c>
      <c r="X356" s="23"/>
    </row>
    <row r="357" spans="1:24" ht="128.25" hidden="1" customHeight="1">
      <c r="A357" s="54" t="s">
        <v>421</v>
      </c>
      <c r="B357" s="19" t="s">
        <v>1767</v>
      </c>
      <c r="C357" s="19" t="s">
        <v>1768</v>
      </c>
      <c r="D357" s="19" t="s">
        <v>1769</v>
      </c>
      <c r="E357" s="19">
        <v>15</v>
      </c>
      <c r="F357" s="19" t="s">
        <v>1770</v>
      </c>
      <c r="G357" s="19" t="s">
        <v>35</v>
      </c>
      <c r="H357" s="19" t="s">
        <v>310</v>
      </c>
      <c r="I357" s="19" t="s">
        <v>37</v>
      </c>
      <c r="J357" s="10">
        <v>40</v>
      </c>
      <c r="K357" s="10">
        <v>2020</v>
      </c>
      <c r="L357" s="11"/>
      <c r="M357" s="19">
        <v>1</v>
      </c>
      <c r="N357" s="37">
        <v>1568331</v>
      </c>
      <c r="O357" s="19" t="s">
        <v>1771</v>
      </c>
      <c r="P357" s="19" t="s">
        <v>107</v>
      </c>
      <c r="Q357" s="91">
        <v>2560</v>
      </c>
      <c r="R357" s="20">
        <v>0</v>
      </c>
      <c r="S357" s="20">
        <f t="shared" si="9"/>
        <v>2560</v>
      </c>
      <c r="T357" s="19" t="s">
        <v>41</v>
      </c>
      <c r="U357" s="19"/>
      <c r="V357" s="34" t="s">
        <v>148</v>
      </c>
      <c r="W357" s="22" t="s">
        <v>225</v>
      </c>
      <c r="X357" s="23"/>
    </row>
    <row r="358" spans="1:24" ht="45" hidden="1">
      <c r="A358" s="54" t="s">
        <v>421</v>
      </c>
      <c r="B358" s="19" t="s">
        <v>1767</v>
      </c>
      <c r="C358" s="19" t="s">
        <v>1768</v>
      </c>
      <c r="D358" s="19" t="s">
        <v>1769</v>
      </c>
      <c r="E358" s="19">
        <v>15</v>
      </c>
      <c r="F358" s="19" t="s">
        <v>1770</v>
      </c>
      <c r="G358" s="19" t="s">
        <v>35</v>
      </c>
      <c r="H358" s="19" t="s">
        <v>310</v>
      </c>
      <c r="I358" s="19" t="s">
        <v>37</v>
      </c>
      <c r="J358" s="10">
        <v>40</v>
      </c>
      <c r="K358" s="10">
        <v>2020</v>
      </c>
      <c r="L358" s="11"/>
      <c r="M358" s="19">
        <v>1</v>
      </c>
      <c r="N358" s="37">
        <v>1509978</v>
      </c>
      <c r="O358" s="19" t="s">
        <v>1772</v>
      </c>
      <c r="P358" s="19" t="s">
        <v>107</v>
      </c>
      <c r="Q358" s="91">
        <v>2560</v>
      </c>
      <c r="R358" s="20">
        <v>0</v>
      </c>
      <c r="S358" s="20">
        <f t="shared" si="9"/>
        <v>2560</v>
      </c>
      <c r="T358" s="19" t="s">
        <v>41</v>
      </c>
      <c r="U358" s="19"/>
      <c r="V358" s="34" t="s">
        <v>148</v>
      </c>
      <c r="W358" s="22" t="s">
        <v>225</v>
      </c>
      <c r="X358" s="23"/>
    </row>
    <row r="359" spans="1:24" ht="299.25" hidden="1">
      <c r="A359" s="54" t="s">
        <v>421</v>
      </c>
      <c r="B359" s="54" t="s">
        <v>2039</v>
      </c>
      <c r="C359" s="54" t="s">
        <v>2039</v>
      </c>
      <c r="D359" s="54" t="s">
        <v>2040</v>
      </c>
      <c r="E359" s="54">
        <v>15</v>
      </c>
      <c r="F359" s="54" t="s">
        <v>2070</v>
      </c>
      <c r="G359" s="54" t="s">
        <v>35</v>
      </c>
      <c r="H359" s="8" t="s">
        <v>36</v>
      </c>
      <c r="I359" s="19" t="s">
        <v>37</v>
      </c>
      <c r="J359" s="67">
        <v>30</v>
      </c>
      <c r="K359" s="10" t="s">
        <v>1803</v>
      </c>
      <c r="L359" s="11"/>
      <c r="M359" s="54">
        <v>1</v>
      </c>
      <c r="N359" s="37">
        <v>1491408</v>
      </c>
      <c r="O359" s="54" t="s">
        <v>2054</v>
      </c>
      <c r="P359" s="37" t="s">
        <v>1088</v>
      </c>
      <c r="Q359" s="20">
        <v>0</v>
      </c>
      <c r="R359" s="20">
        <v>0</v>
      </c>
      <c r="S359" s="60">
        <f t="shared" si="9"/>
        <v>0</v>
      </c>
      <c r="T359" s="19" t="s">
        <v>41</v>
      </c>
      <c r="U359" s="54" t="s">
        <v>2258</v>
      </c>
      <c r="V359" s="21" t="s">
        <v>184</v>
      </c>
      <c r="W359" s="22" t="s">
        <v>626</v>
      </c>
      <c r="X359" s="23"/>
    </row>
    <row r="360" spans="1:24" ht="128.25" hidden="1" customHeight="1">
      <c r="A360" s="68" t="s">
        <v>421</v>
      </c>
      <c r="B360" s="24" t="s">
        <v>1767</v>
      </c>
      <c r="C360" s="24" t="s">
        <v>1767</v>
      </c>
      <c r="D360" s="24" t="s">
        <v>1786</v>
      </c>
      <c r="E360" s="24">
        <v>15</v>
      </c>
      <c r="F360" s="24" t="s">
        <v>1787</v>
      </c>
      <c r="G360" s="24" t="s">
        <v>35</v>
      </c>
      <c r="H360" s="24" t="s">
        <v>36</v>
      </c>
      <c r="I360" s="24" t="s">
        <v>46</v>
      </c>
      <c r="J360" s="26">
        <v>20</v>
      </c>
      <c r="K360" s="10" t="s">
        <v>1788</v>
      </c>
      <c r="L360" s="11"/>
      <c r="M360" s="24">
        <v>1</v>
      </c>
      <c r="N360" s="27">
        <v>1461291</v>
      </c>
      <c r="O360" s="24" t="s">
        <v>1782</v>
      </c>
      <c r="P360" s="68" t="s">
        <v>162</v>
      </c>
      <c r="Q360" s="28">
        <v>0</v>
      </c>
      <c r="R360" s="28">
        <v>0</v>
      </c>
      <c r="S360" s="28">
        <f t="shared" si="9"/>
        <v>0</v>
      </c>
      <c r="T360" s="24" t="s">
        <v>41</v>
      </c>
      <c r="U360" s="31" t="s">
        <v>2235</v>
      </c>
      <c r="V360" s="31" t="s">
        <v>48</v>
      </c>
      <c r="W360" s="31" t="s">
        <v>72</v>
      </c>
      <c r="X360" s="23"/>
    </row>
    <row r="361" spans="1:24" ht="128.25" hidden="1" customHeight="1">
      <c r="A361" s="68" t="s">
        <v>421</v>
      </c>
      <c r="B361" s="24" t="s">
        <v>1767</v>
      </c>
      <c r="C361" s="24" t="s">
        <v>1767</v>
      </c>
      <c r="D361" s="24" t="s">
        <v>1786</v>
      </c>
      <c r="E361" s="24">
        <v>15</v>
      </c>
      <c r="F361" s="24" t="s">
        <v>1787</v>
      </c>
      <c r="G361" s="24" t="s">
        <v>35</v>
      </c>
      <c r="H361" s="24" t="s">
        <v>36</v>
      </c>
      <c r="I361" s="24" t="s">
        <v>46</v>
      </c>
      <c r="J361" s="26">
        <v>20</v>
      </c>
      <c r="K361" s="10" t="s">
        <v>1788</v>
      </c>
      <c r="L361" s="11"/>
      <c r="M361" s="24">
        <v>1</v>
      </c>
      <c r="N361" s="27">
        <v>1359470</v>
      </c>
      <c r="O361" s="24" t="s">
        <v>1789</v>
      </c>
      <c r="P361" s="68" t="s">
        <v>162</v>
      </c>
      <c r="Q361" s="28">
        <v>0</v>
      </c>
      <c r="R361" s="28">
        <v>0</v>
      </c>
      <c r="S361" s="28">
        <f t="shared" si="9"/>
        <v>0</v>
      </c>
      <c r="T361" s="24" t="s">
        <v>41</v>
      </c>
      <c r="U361" s="31" t="s">
        <v>2235</v>
      </c>
      <c r="V361" s="31" t="s">
        <v>48</v>
      </c>
      <c r="W361" s="31" t="s">
        <v>72</v>
      </c>
      <c r="X361" s="23"/>
    </row>
    <row r="362" spans="1:24" ht="128.25" hidden="1" customHeight="1">
      <c r="A362" s="68" t="s">
        <v>421</v>
      </c>
      <c r="B362" s="24" t="s">
        <v>1767</v>
      </c>
      <c r="C362" s="24" t="s">
        <v>1767</v>
      </c>
      <c r="D362" s="24" t="s">
        <v>1786</v>
      </c>
      <c r="E362" s="24">
        <v>15</v>
      </c>
      <c r="F362" s="24" t="s">
        <v>1787</v>
      </c>
      <c r="G362" s="24" t="s">
        <v>35</v>
      </c>
      <c r="H362" s="24" t="s">
        <v>36</v>
      </c>
      <c r="I362" s="24" t="s">
        <v>46</v>
      </c>
      <c r="J362" s="26">
        <v>20</v>
      </c>
      <c r="K362" s="10" t="s">
        <v>1788</v>
      </c>
      <c r="L362" s="11"/>
      <c r="M362" s="24">
        <v>1</v>
      </c>
      <c r="N362" s="27">
        <v>1820416</v>
      </c>
      <c r="O362" s="24" t="s">
        <v>1790</v>
      </c>
      <c r="P362" s="24" t="s">
        <v>1791</v>
      </c>
      <c r="Q362" s="28">
        <v>0</v>
      </c>
      <c r="R362" s="28">
        <v>0</v>
      </c>
      <c r="S362" s="28">
        <f t="shared" si="9"/>
        <v>0</v>
      </c>
      <c r="T362" s="24" t="s">
        <v>41</v>
      </c>
      <c r="U362" s="31" t="s">
        <v>2235</v>
      </c>
      <c r="V362" s="31" t="s">
        <v>48</v>
      </c>
      <c r="W362" s="31" t="s">
        <v>72</v>
      </c>
      <c r="X362" s="23"/>
    </row>
    <row r="363" spans="1:24" s="42" customFormat="1" ht="128.25" hidden="1" customHeight="1">
      <c r="A363" s="51" t="s">
        <v>421</v>
      </c>
      <c r="B363" s="51" t="str">
        <f t="shared" ref="B363:E364" si="10">B362</f>
        <v>GGTIN</v>
      </c>
      <c r="C363" s="51" t="str">
        <f t="shared" si="10"/>
        <v>GGTIN</v>
      </c>
      <c r="D363" s="51" t="str">
        <f t="shared" si="10"/>
        <v>Criar e manter uma estratégia para digitalização de serviços</v>
      </c>
      <c r="E363" s="51">
        <f t="shared" si="10"/>
        <v>15</v>
      </c>
      <c r="F363" s="12" t="s">
        <v>44</v>
      </c>
      <c r="G363" s="12" t="s">
        <v>35</v>
      </c>
      <c r="H363" s="8" t="s">
        <v>36</v>
      </c>
      <c r="I363" s="51" t="s">
        <v>37</v>
      </c>
      <c r="J363" s="52">
        <v>20</v>
      </c>
      <c r="K363" s="10">
        <v>2020</v>
      </c>
      <c r="L363" s="11"/>
      <c r="M363" s="51">
        <v>1</v>
      </c>
      <c r="N363" s="51">
        <v>1094244</v>
      </c>
      <c r="O363" s="51" t="s">
        <v>921</v>
      </c>
      <c r="P363" s="8" t="s">
        <v>107</v>
      </c>
      <c r="Q363" s="64">
        <v>1800</v>
      </c>
      <c r="R363" s="64">
        <v>0</v>
      </c>
      <c r="S363" s="64">
        <f t="shared" si="9"/>
        <v>1800</v>
      </c>
      <c r="T363" s="8" t="s">
        <v>41</v>
      </c>
      <c r="U363" s="40"/>
      <c r="V363" s="21" t="s">
        <v>48</v>
      </c>
      <c r="W363" s="33" t="s">
        <v>49</v>
      </c>
      <c r="X363" s="71" t="s">
        <v>78</v>
      </c>
    </row>
    <row r="364" spans="1:24" s="42" customFormat="1" ht="128.25" hidden="1" customHeight="1">
      <c r="A364" s="51" t="s">
        <v>421</v>
      </c>
      <c r="B364" s="51" t="str">
        <f t="shared" si="10"/>
        <v>GGTIN</v>
      </c>
      <c r="C364" s="51" t="str">
        <f t="shared" si="10"/>
        <v>GGTIN</v>
      </c>
      <c r="D364" s="51" t="str">
        <f t="shared" si="10"/>
        <v>Criar e manter uma estratégia para digitalização de serviços</v>
      </c>
      <c r="E364" s="51">
        <f t="shared" si="10"/>
        <v>15</v>
      </c>
      <c r="F364" s="12" t="str">
        <f>F363</f>
        <v>Power BI</v>
      </c>
      <c r="G364" s="12" t="s">
        <v>45</v>
      </c>
      <c r="H364" s="8" t="s">
        <v>36</v>
      </c>
      <c r="I364" s="51" t="s">
        <v>37</v>
      </c>
      <c r="J364" s="52">
        <v>20</v>
      </c>
      <c r="K364" s="10">
        <f>K363</f>
        <v>2020</v>
      </c>
      <c r="L364" s="11"/>
      <c r="M364" s="51">
        <f>M363</f>
        <v>1</v>
      </c>
      <c r="N364" s="51">
        <v>1567992</v>
      </c>
      <c r="O364" s="51" t="s">
        <v>842</v>
      </c>
      <c r="P364" s="8" t="s">
        <v>107</v>
      </c>
      <c r="Q364" s="64">
        <v>1800</v>
      </c>
      <c r="R364" s="64">
        <v>0</v>
      </c>
      <c r="S364" s="64">
        <f t="shared" si="9"/>
        <v>1800</v>
      </c>
      <c r="T364" s="8" t="s">
        <v>41</v>
      </c>
      <c r="U364" s="40" t="s">
        <v>45</v>
      </c>
      <c r="V364" s="21" t="s">
        <v>48</v>
      </c>
      <c r="W364" s="33" t="s">
        <v>49</v>
      </c>
      <c r="X364" s="41" t="s">
        <v>50</v>
      </c>
    </row>
    <row r="365" spans="1:24" ht="128.25" hidden="1" customHeight="1">
      <c r="A365" s="54" t="s">
        <v>421</v>
      </c>
      <c r="B365" s="19" t="s">
        <v>1767</v>
      </c>
      <c r="C365" s="19" t="s">
        <v>1767</v>
      </c>
      <c r="D365" s="19" t="s">
        <v>1778</v>
      </c>
      <c r="E365" s="19">
        <v>20</v>
      </c>
      <c r="F365" s="19" t="s">
        <v>1792</v>
      </c>
      <c r="G365" s="19" t="s">
        <v>35</v>
      </c>
      <c r="H365" s="8" t="s">
        <v>36</v>
      </c>
      <c r="I365" s="19" t="s">
        <v>37</v>
      </c>
      <c r="J365" s="10">
        <v>16</v>
      </c>
      <c r="K365" s="10" t="s">
        <v>1793</v>
      </c>
      <c r="L365" s="11"/>
      <c r="M365" s="19">
        <v>1</v>
      </c>
      <c r="N365" s="37">
        <v>3150903</v>
      </c>
      <c r="O365" s="19" t="s">
        <v>1784</v>
      </c>
      <c r="P365" s="19" t="s">
        <v>40</v>
      </c>
      <c r="Q365" s="91">
        <v>2660</v>
      </c>
      <c r="R365" s="20">
        <v>0</v>
      </c>
      <c r="S365" s="20">
        <f t="shared" si="9"/>
        <v>2660</v>
      </c>
      <c r="T365" s="19" t="s">
        <v>41</v>
      </c>
      <c r="U365" s="19"/>
      <c r="V365" s="22" t="s">
        <v>48</v>
      </c>
      <c r="W365" s="22" t="s">
        <v>126</v>
      </c>
      <c r="X365" s="23"/>
    </row>
    <row r="366" spans="1:24" ht="128.25" hidden="1" customHeight="1">
      <c r="A366" s="54" t="s">
        <v>421</v>
      </c>
      <c r="B366" s="57" t="s">
        <v>1767</v>
      </c>
      <c r="C366" s="57" t="s">
        <v>1767</v>
      </c>
      <c r="D366" s="57" t="s">
        <v>1778</v>
      </c>
      <c r="E366" s="57">
        <v>20</v>
      </c>
      <c r="F366" s="57" t="s">
        <v>1792</v>
      </c>
      <c r="G366" s="19" t="s">
        <v>35</v>
      </c>
      <c r="H366" s="8" t="s">
        <v>36</v>
      </c>
      <c r="I366" s="19" t="s">
        <v>37</v>
      </c>
      <c r="J366" s="90">
        <v>16</v>
      </c>
      <c r="K366" s="10" t="s">
        <v>1793</v>
      </c>
      <c r="L366" s="11"/>
      <c r="M366" s="57">
        <v>1</v>
      </c>
      <c r="N366" s="56">
        <v>1892404</v>
      </c>
      <c r="O366" s="57" t="s">
        <v>1785</v>
      </c>
      <c r="P366" s="19" t="s">
        <v>40</v>
      </c>
      <c r="Q366" s="91">
        <v>2660</v>
      </c>
      <c r="R366" s="20">
        <v>0</v>
      </c>
      <c r="S366" s="20">
        <f t="shared" si="9"/>
        <v>2660</v>
      </c>
      <c r="T366" s="57" t="s">
        <v>41</v>
      </c>
      <c r="U366" s="57"/>
      <c r="V366" s="22" t="s">
        <v>48</v>
      </c>
      <c r="W366" s="22" t="s">
        <v>126</v>
      </c>
      <c r="X366" s="23"/>
    </row>
    <row r="367" spans="1:24" ht="128.25" hidden="1" customHeight="1">
      <c r="A367" s="54" t="s">
        <v>421</v>
      </c>
      <c r="B367" s="19" t="s">
        <v>1767</v>
      </c>
      <c r="C367" s="19" t="s">
        <v>1767</v>
      </c>
      <c r="D367" s="19" t="s">
        <v>1778</v>
      </c>
      <c r="E367" s="19">
        <v>20</v>
      </c>
      <c r="F367" s="19" t="s">
        <v>1792</v>
      </c>
      <c r="G367" s="19" t="s">
        <v>35</v>
      </c>
      <c r="H367" s="8" t="s">
        <v>36</v>
      </c>
      <c r="I367" s="19" t="s">
        <v>37</v>
      </c>
      <c r="J367" s="10">
        <v>16</v>
      </c>
      <c r="K367" s="10" t="s">
        <v>1793</v>
      </c>
      <c r="L367" s="11"/>
      <c r="M367" s="19">
        <v>1</v>
      </c>
      <c r="N367" s="37">
        <v>2273781</v>
      </c>
      <c r="O367" s="19" t="s">
        <v>1783</v>
      </c>
      <c r="P367" s="19" t="s">
        <v>107</v>
      </c>
      <c r="Q367" s="91">
        <v>2660</v>
      </c>
      <c r="R367" s="20">
        <v>0</v>
      </c>
      <c r="S367" s="20">
        <f t="shared" si="9"/>
        <v>2660</v>
      </c>
      <c r="T367" s="19" t="s">
        <v>41</v>
      </c>
      <c r="U367" s="19"/>
      <c r="V367" s="22" t="s">
        <v>48</v>
      </c>
      <c r="W367" s="22" t="s">
        <v>126</v>
      </c>
      <c r="X367" s="23"/>
    </row>
    <row r="368" spans="1:24" ht="128.25" hidden="1" customHeight="1">
      <c r="A368" s="54" t="s">
        <v>421</v>
      </c>
      <c r="B368" s="19" t="s">
        <v>1767</v>
      </c>
      <c r="C368" s="19" t="s">
        <v>1767</v>
      </c>
      <c r="D368" s="19" t="s">
        <v>1778</v>
      </c>
      <c r="E368" s="19">
        <v>20</v>
      </c>
      <c r="F368" s="19" t="s">
        <v>1792</v>
      </c>
      <c r="G368" s="19" t="s">
        <v>35</v>
      </c>
      <c r="H368" s="8" t="s">
        <v>36</v>
      </c>
      <c r="I368" s="19" t="s">
        <v>37</v>
      </c>
      <c r="J368" s="10">
        <v>16</v>
      </c>
      <c r="K368" s="10" t="s">
        <v>1793</v>
      </c>
      <c r="L368" s="11"/>
      <c r="M368" s="19">
        <v>1</v>
      </c>
      <c r="N368" s="37">
        <v>1926306</v>
      </c>
      <c r="O368" s="19" t="s">
        <v>1794</v>
      </c>
      <c r="P368" s="54" t="s">
        <v>162</v>
      </c>
      <c r="Q368" s="91">
        <v>2660</v>
      </c>
      <c r="R368" s="20">
        <v>0</v>
      </c>
      <c r="S368" s="20">
        <f t="shared" si="9"/>
        <v>2660</v>
      </c>
      <c r="T368" s="19" t="s">
        <v>41</v>
      </c>
      <c r="U368" s="19"/>
      <c r="V368" s="22" t="s">
        <v>48</v>
      </c>
      <c r="W368" s="22" t="s">
        <v>126</v>
      </c>
      <c r="X368" s="23"/>
    </row>
    <row r="369" spans="1:24" ht="128.25" hidden="1" customHeight="1">
      <c r="A369" s="54" t="s">
        <v>421</v>
      </c>
      <c r="B369" s="19" t="s">
        <v>1767</v>
      </c>
      <c r="C369" s="19" t="s">
        <v>1767</v>
      </c>
      <c r="D369" s="19" t="s">
        <v>1778</v>
      </c>
      <c r="E369" s="19">
        <v>20</v>
      </c>
      <c r="F369" s="19" t="s">
        <v>1792</v>
      </c>
      <c r="G369" s="19" t="s">
        <v>35</v>
      </c>
      <c r="H369" s="8" t="s">
        <v>36</v>
      </c>
      <c r="I369" s="19" t="s">
        <v>37</v>
      </c>
      <c r="J369" s="10">
        <v>16</v>
      </c>
      <c r="K369" s="10" t="s">
        <v>1793</v>
      </c>
      <c r="L369" s="11"/>
      <c r="M369" s="19">
        <v>1</v>
      </c>
      <c r="N369" s="37">
        <v>1821146</v>
      </c>
      <c r="O369" s="19" t="s">
        <v>1795</v>
      </c>
      <c r="P369" s="19" t="s">
        <v>1791</v>
      </c>
      <c r="Q369" s="91">
        <v>2660</v>
      </c>
      <c r="R369" s="20">
        <v>0</v>
      </c>
      <c r="S369" s="20">
        <f t="shared" si="9"/>
        <v>2660</v>
      </c>
      <c r="T369" s="19" t="s">
        <v>41</v>
      </c>
      <c r="U369" s="19"/>
      <c r="V369" s="22" t="s">
        <v>48</v>
      </c>
      <c r="W369" s="22" t="s">
        <v>126</v>
      </c>
      <c r="X369" s="23"/>
    </row>
    <row r="370" spans="1:24" ht="128.25" hidden="1" customHeight="1">
      <c r="A370" s="54" t="s">
        <v>421</v>
      </c>
      <c r="B370" s="54" t="s">
        <v>1527</v>
      </c>
      <c r="C370" s="54" t="s">
        <v>1532</v>
      </c>
      <c r="D370" s="37" t="s">
        <v>1536</v>
      </c>
      <c r="E370" s="54">
        <v>12</v>
      </c>
      <c r="F370" s="54" t="s">
        <v>1537</v>
      </c>
      <c r="G370" s="54" t="s">
        <v>35</v>
      </c>
      <c r="H370" s="8" t="s">
        <v>36</v>
      </c>
      <c r="I370" s="54" t="s">
        <v>37</v>
      </c>
      <c r="J370" s="67">
        <v>21</v>
      </c>
      <c r="K370" s="10" t="s">
        <v>1538</v>
      </c>
      <c r="L370" s="11"/>
      <c r="M370" s="54">
        <v>1</v>
      </c>
      <c r="N370" s="54">
        <v>1489645</v>
      </c>
      <c r="O370" s="54" t="s">
        <v>1539</v>
      </c>
      <c r="P370" s="19" t="s">
        <v>107</v>
      </c>
      <c r="Q370" s="66">
        <v>0</v>
      </c>
      <c r="R370" s="20">
        <v>0</v>
      </c>
      <c r="S370" s="66">
        <f t="shared" si="9"/>
        <v>0</v>
      </c>
      <c r="T370" s="19" t="s">
        <v>41</v>
      </c>
      <c r="U370" s="54"/>
      <c r="V370" s="33" t="s">
        <v>48</v>
      </c>
      <c r="W370" s="22" t="s">
        <v>274</v>
      </c>
      <c r="X370" s="23"/>
    </row>
    <row r="371" spans="1:24" ht="128.25" hidden="1" customHeight="1">
      <c r="A371" s="54" t="s">
        <v>421</v>
      </c>
      <c r="B371" s="54" t="s">
        <v>1527</v>
      </c>
      <c r="C371" s="54" t="s">
        <v>1532</v>
      </c>
      <c r="D371" s="37" t="s">
        <v>1536</v>
      </c>
      <c r="E371" s="54">
        <v>12</v>
      </c>
      <c r="F371" s="54" t="s">
        <v>1537</v>
      </c>
      <c r="G371" s="54" t="s">
        <v>35</v>
      </c>
      <c r="H371" s="8" t="s">
        <v>36</v>
      </c>
      <c r="I371" s="19" t="s">
        <v>46</v>
      </c>
      <c r="J371" s="67">
        <v>20</v>
      </c>
      <c r="K371" s="10" t="s">
        <v>1538</v>
      </c>
      <c r="L371" s="11"/>
      <c r="M371" s="54">
        <v>1</v>
      </c>
      <c r="N371" s="54">
        <v>1489645</v>
      </c>
      <c r="O371" s="54" t="s">
        <v>1539</v>
      </c>
      <c r="P371" s="19" t="s">
        <v>107</v>
      </c>
      <c r="Q371" s="66">
        <v>0</v>
      </c>
      <c r="R371" s="20">
        <v>0</v>
      </c>
      <c r="S371" s="66">
        <f t="shared" si="9"/>
        <v>0</v>
      </c>
      <c r="T371" s="19" t="s">
        <v>41</v>
      </c>
      <c r="U371" s="54"/>
      <c r="V371" s="33" t="s">
        <v>48</v>
      </c>
      <c r="W371" s="22" t="s">
        <v>274</v>
      </c>
      <c r="X371" s="23"/>
    </row>
    <row r="372" spans="1:24" ht="128.25" hidden="1" customHeight="1">
      <c r="A372" s="54" t="s">
        <v>421</v>
      </c>
      <c r="B372" s="54" t="s">
        <v>2039</v>
      </c>
      <c r="C372" s="54" t="s">
        <v>2039</v>
      </c>
      <c r="D372" s="54" t="s">
        <v>2065</v>
      </c>
      <c r="E372" s="54">
        <v>20</v>
      </c>
      <c r="F372" s="54" t="s">
        <v>2071</v>
      </c>
      <c r="G372" s="54" t="s">
        <v>35</v>
      </c>
      <c r="H372" s="54" t="s">
        <v>1325</v>
      </c>
      <c r="I372" s="19" t="s">
        <v>91</v>
      </c>
      <c r="J372" s="67">
        <v>420</v>
      </c>
      <c r="K372" s="10" t="s">
        <v>2072</v>
      </c>
      <c r="L372" s="11"/>
      <c r="M372" s="54">
        <v>1</v>
      </c>
      <c r="N372" s="37">
        <v>1491408</v>
      </c>
      <c r="O372" s="54" t="s">
        <v>2054</v>
      </c>
      <c r="P372" s="37" t="s">
        <v>2073</v>
      </c>
      <c r="Q372" s="20">
        <v>0</v>
      </c>
      <c r="R372" s="20">
        <v>0</v>
      </c>
      <c r="S372" s="60">
        <f t="shared" si="9"/>
        <v>0</v>
      </c>
      <c r="T372" s="19" t="s">
        <v>41</v>
      </c>
      <c r="U372" s="54" t="s">
        <v>2259</v>
      </c>
      <c r="V372" s="21" t="s">
        <v>184</v>
      </c>
      <c r="W372" s="22" t="s">
        <v>626</v>
      </c>
      <c r="X372" s="23"/>
    </row>
    <row r="373" spans="1:24" ht="128.25" hidden="1" customHeight="1">
      <c r="A373" s="54" t="s">
        <v>421</v>
      </c>
      <c r="B373" s="54" t="s">
        <v>1527</v>
      </c>
      <c r="C373" s="54" t="s">
        <v>1527</v>
      </c>
      <c r="D373" s="37" t="s">
        <v>1553</v>
      </c>
      <c r="E373" s="54">
        <v>20</v>
      </c>
      <c r="F373" s="37" t="s">
        <v>1554</v>
      </c>
      <c r="G373" s="54" t="s">
        <v>35</v>
      </c>
      <c r="H373" s="54" t="s">
        <v>310</v>
      </c>
      <c r="I373" s="54" t="s">
        <v>37</v>
      </c>
      <c r="J373" s="67">
        <v>24</v>
      </c>
      <c r="K373" s="10" t="s">
        <v>1555</v>
      </c>
      <c r="L373" s="11"/>
      <c r="M373" s="54">
        <v>1</v>
      </c>
      <c r="N373" s="54">
        <v>1436719</v>
      </c>
      <c r="O373" s="54" t="s">
        <v>1556</v>
      </c>
      <c r="P373" s="37" t="s">
        <v>611</v>
      </c>
      <c r="Q373" s="66">
        <v>4308</v>
      </c>
      <c r="R373" s="66">
        <v>2000</v>
      </c>
      <c r="S373" s="66">
        <f t="shared" si="9"/>
        <v>6308</v>
      </c>
      <c r="T373" s="54" t="s">
        <v>41</v>
      </c>
      <c r="U373" s="54"/>
      <c r="V373" s="33" t="s">
        <v>48</v>
      </c>
      <c r="W373" s="22" t="s">
        <v>274</v>
      </c>
      <c r="X373" s="23"/>
    </row>
    <row r="374" spans="1:24" ht="128.25" hidden="1" customHeight="1">
      <c r="A374" s="54" t="s">
        <v>421</v>
      </c>
      <c r="B374" s="54" t="s">
        <v>2039</v>
      </c>
      <c r="C374" s="54" t="s">
        <v>2039</v>
      </c>
      <c r="D374" s="54" t="s">
        <v>2040</v>
      </c>
      <c r="E374" s="54">
        <v>15</v>
      </c>
      <c r="F374" s="54" t="s">
        <v>2074</v>
      </c>
      <c r="G374" s="54" t="s">
        <v>35</v>
      </c>
      <c r="H374" s="54" t="s">
        <v>310</v>
      </c>
      <c r="I374" s="19" t="s">
        <v>37</v>
      </c>
      <c r="J374" s="67">
        <v>20</v>
      </c>
      <c r="K374" s="10" t="s">
        <v>305</v>
      </c>
      <c r="L374" s="11"/>
      <c r="M374" s="54">
        <v>1</v>
      </c>
      <c r="N374" s="37">
        <v>1492815</v>
      </c>
      <c r="O374" s="54" t="s">
        <v>2052</v>
      </c>
      <c r="P374" s="19" t="s">
        <v>1088</v>
      </c>
      <c r="Q374" s="20">
        <v>0</v>
      </c>
      <c r="R374" s="20">
        <v>0</v>
      </c>
      <c r="S374" s="60">
        <f t="shared" si="9"/>
        <v>0</v>
      </c>
      <c r="T374" s="19" t="s">
        <v>41</v>
      </c>
      <c r="U374" s="92" t="s">
        <v>2260</v>
      </c>
      <c r="V374" s="22" t="s">
        <v>184</v>
      </c>
      <c r="W374" s="15" t="s">
        <v>799</v>
      </c>
      <c r="X374" s="93" t="s">
        <v>78</v>
      </c>
    </row>
    <row r="375" spans="1:24" ht="128.25" hidden="1" customHeight="1">
      <c r="A375" s="54" t="s">
        <v>421</v>
      </c>
      <c r="B375" s="54" t="s">
        <v>2039</v>
      </c>
      <c r="C375" s="54" t="s">
        <v>2039</v>
      </c>
      <c r="D375" s="54" t="s">
        <v>2040</v>
      </c>
      <c r="E375" s="54">
        <v>15</v>
      </c>
      <c r="F375" s="54" t="s">
        <v>2074</v>
      </c>
      <c r="G375" s="54" t="s">
        <v>35</v>
      </c>
      <c r="H375" s="54" t="s">
        <v>310</v>
      </c>
      <c r="I375" s="19" t="s">
        <v>37</v>
      </c>
      <c r="J375" s="67">
        <v>20</v>
      </c>
      <c r="K375" s="10" t="s">
        <v>305</v>
      </c>
      <c r="L375" s="11"/>
      <c r="M375" s="54">
        <v>1</v>
      </c>
      <c r="N375" s="37">
        <v>1552039</v>
      </c>
      <c r="O375" s="54" t="s">
        <v>2044</v>
      </c>
      <c r="P375" s="19" t="s">
        <v>1088</v>
      </c>
      <c r="Q375" s="20">
        <v>0</v>
      </c>
      <c r="R375" s="20">
        <v>16000</v>
      </c>
      <c r="S375" s="60">
        <f t="shared" si="9"/>
        <v>16000</v>
      </c>
      <c r="T375" s="19" t="s">
        <v>41</v>
      </c>
      <c r="U375" s="92" t="s">
        <v>2261</v>
      </c>
      <c r="V375" s="22" t="s">
        <v>184</v>
      </c>
      <c r="W375" s="15" t="s">
        <v>799</v>
      </c>
      <c r="X375" s="93" t="s">
        <v>78</v>
      </c>
    </row>
    <row r="376" spans="1:24" ht="128.25" hidden="1" customHeight="1">
      <c r="A376" s="54" t="s">
        <v>421</v>
      </c>
      <c r="B376" s="54" t="s">
        <v>2039</v>
      </c>
      <c r="C376" s="54" t="s">
        <v>2039</v>
      </c>
      <c r="D376" s="54" t="s">
        <v>2075</v>
      </c>
      <c r="E376" s="54">
        <v>15</v>
      </c>
      <c r="F376" s="54" t="s">
        <v>2076</v>
      </c>
      <c r="G376" s="54" t="s">
        <v>35</v>
      </c>
      <c r="H376" s="54" t="s">
        <v>310</v>
      </c>
      <c r="I376" s="19" t="s">
        <v>37</v>
      </c>
      <c r="J376" s="67">
        <v>20</v>
      </c>
      <c r="K376" s="10" t="s">
        <v>295</v>
      </c>
      <c r="L376" s="11"/>
      <c r="M376" s="54">
        <v>1</v>
      </c>
      <c r="N376" s="37">
        <v>1492636</v>
      </c>
      <c r="O376" s="54" t="s">
        <v>2067</v>
      </c>
      <c r="P376" s="19" t="s">
        <v>1088</v>
      </c>
      <c r="Q376" s="60">
        <v>0</v>
      </c>
      <c r="R376" s="60">
        <v>0</v>
      </c>
      <c r="S376" s="60">
        <f t="shared" si="9"/>
        <v>0</v>
      </c>
      <c r="T376" s="19" t="s">
        <v>41</v>
      </c>
      <c r="U376" s="92" t="s">
        <v>2262</v>
      </c>
      <c r="V376" s="21" t="s">
        <v>184</v>
      </c>
      <c r="W376" s="22" t="s">
        <v>1251</v>
      </c>
      <c r="X376" s="71" t="s">
        <v>78</v>
      </c>
    </row>
    <row r="377" spans="1:24" ht="128.25" hidden="1" customHeight="1">
      <c r="A377" s="54" t="s">
        <v>421</v>
      </c>
      <c r="B377" s="19" t="s">
        <v>1767</v>
      </c>
      <c r="C377" s="19" t="s">
        <v>1767</v>
      </c>
      <c r="D377" s="19" t="s">
        <v>1796</v>
      </c>
      <c r="E377" s="19">
        <v>12</v>
      </c>
      <c r="F377" s="19" t="s">
        <v>1797</v>
      </c>
      <c r="G377" s="19" t="s">
        <v>35</v>
      </c>
      <c r="H377" s="19" t="s">
        <v>310</v>
      </c>
      <c r="I377" s="19" t="s">
        <v>37</v>
      </c>
      <c r="J377" s="10">
        <v>8</v>
      </c>
      <c r="K377" s="10" t="s">
        <v>1798</v>
      </c>
      <c r="L377" s="11"/>
      <c r="M377" s="19">
        <v>1</v>
      </c>
      <c r="N377" s="37">
        <v>1568331</v>
      </c>
      <c r="O377" s="19" t="s">
        <v>1771</v>
      </c>
      <c r="P377" s="19" t="s">
        <v>107</v>
      </c>
      <c r="Q377" s="91">
        <v>1100</v>
      </c>
      <c r="R377" s="20">
        <f>800+625</f>
        <v>1425</v>
      </c>
      <c r="S377" s="20">
        <f t="shared" si="9"/>
        <v>2525</v>
      </c>
      <c r="T377" s="19" t="s">
        <v>41</v>
      </c>
      <c r="U377" s="19"/>
      <c r="V377" s="22" t="s">
        <v>48</v>
      </c>
      <c r="W377" s="22" t="s">
        <v>126</v>
      </c>
      <c r="X377" s="23"/>
    </row>
    <row r="378" spans="1:24" ht="128.25" hidden="1" customHeight="1">
      <c r="A378" s="54" t="s">
        <v>421</v>
      </c>
      <c r="B378" s="19" t="s">
        <v>1767</v>
      </c>
      <c r="C378" s="19" t="s">
        <v>1767</v>
      </c>
      <c r="D378" s="19" t="s">
        <v>1796</v>
      </c>
      <c r="E378" s="19">
        <v>12</v>
      </c>
      <c r="F378" s="19" t="s">
        <v>1797</v>
      </c>
      <c r="G378" s="19" t="s">
        <v>35</v>
      </c>
      <c r="H378" s="19" t="s">
        <v>310</v>
      </c>
      <c r="I378" s="19" t="s">
        <v>37</v>
      </c>
      <c r="J378" s="10">
        <v>8</v>
      </c>
      <c r="K378" s="10" t="s">
        <v>1798</v>
      </c>
      <c r="L378" s="11"/>
      <c r="M378" s="19">
        <v>1</v>
      </c>
      <c r="N378" s="37">
        <v>1509978</v>
      </c>
      <c r="O378" s="19" t="s">
        <v>1799</v>
      </c>
      <c r="P378" s="19" t="s">
        <v>107</v>
      </c>
      <c r="Q378" s="91">
        <v>1100</v>
      </c>
      <c r="R378" s="20">
        <f>800+625</f>
        <v>1425</v>
      </c>
      <c r="S378" s="20">
        <f t="shared" si="9"/>
        <v>2525</v>
      </c>
      <c r="T378" s="19" t="s">
        <v>41</v>
      </c>
      <c r="U378" s="19"/>
      <c r="V378" s="22" t="s">
        <v>48</v>
      </c>
      <c r="W378" s="22" t="s">
        <v>126</v>
      </c>
      <c r="X378" s="23"/>
    </row>
    <row r="379" spans="1:24" ht="128.25" hidden="1" customHeight="1">
      <c r="A379" s="54" t="s">
        <v>421</v>
      </c>
      <c r="B379" s="19" t="s">
        <v>1767</v>
      </c>
      <c r="C379" s="19" t="s">
        <v>1767</v>
      </c>
      <c r="D379" s="19" t="s">
        <v>1786</v>
      </c>
      <c r="E379" s="19">
        <v>15</v>
      </c>
      <c r="F379" s="19" t="s">
        <v>1800</v>
      </c>
      <c r="G379" s="19" t="s">
        <v>35</v>
      </c>
      <c r="H379" s="8" t="s">
        <v>36</v>
      </c>
      <c r="I379" s="19" t="s">
        <v>37</v>
      </c>
      <c r="J379" s="10">
        <v>52.5</v>
      </c>
      <c r="K379" s="10">
        <v>2020</v>
      </c>
      <c r="L379" s="11"/>
      <c r="M379" s="19">
        <v>1</v>
      </c>
      <c r="N379" s="37">
        <v>1567874</v>
      </c>
      <c r="O379" s="19" t="s">
        <v>1801</v>
      </c>
      <c r="P379" s="19" t="s">
        <v>107</v>
      </c>
      <c r="Q379" s="91">
        <v>2580</v>
      </c>
      <c r="R379" s="20">
        <v>0</v>
      </c>
      <c r="S379" s="20">
        <f t="shared" si="9"/>
        <v>2580</v>
      </c>
      <c r="T379" s="19" t="s">
        <v>41</v>
      </c>
      <c r="U379" s="19"/>
      <c r="V379" s="22" t="s">
        <v>48</v>
      </c>
      <c r="W379" s="22" t="s">
        <v>126</v>
      </c>
      <c r="X379" s="23"/>
    </row>
    <row r="380" spans="1:24" ht="128.25" hidden="1" customHeight="1">
      <c r="A380" s="54" t="s">
        <v>421</v>
      </c>
      <c r="B380" s="19" t="s">
        <v>1767</v>
      </c>
      <c r="C380" s="19" t="s">
        <v>1767</v>
      </c>
      <c r="D380" s="19" t="s">
        <v>1786</v>
      </c>
      <c r="E380" s="19">
        <v>15</v>
      </c>
      <c r="F380" s="19" t="s">
        <v>1802</v>
      </c>
      <c r="G380" s="19" t="s">
        <v>35</v>
      </c>
      <c r="H380" s="8" t="s">
        <v>36</v>
      </c>
      <c r="I380" s="19" t="s">
        <v>46</v>
      </c>
      <c r="J380" s="10">
        <v>32</v>
      </c>
      <c r="K380" s="10" t="s">
        <v>1803</v>
      </c>
      <c r="L380" s="11"/>
      <c r="M380" s="19">
        <v>1</v>
      </c>
      <c r="N380" s="37">
        <v>1306389</v>
      </c>
      <c r="O380" s="19" t="s">
        <v>1804</v>
      </c>
      <c r="P380" s="19" t="s">
        <v>107</v>
      </c>
      <c r="Q380" s="20">
        <v>1420</v>
      </c>
      <c r="R380" s="20">
        <v>0</v>
      </c>
      <c r="S380" s="20">
        <f t="shared" si="9"/>
        <v>1420</v>
      </c>
      <c r="T380" s="19" t="s">
        <v>41</v>
      </c>
      <c r="U380" s="19"/>
      <c r="V380" s="22" t="s">
        <v>48</v>
      </c>
      <c r="W380" s="22" t="s">
        <v>126</v>
      </c>
      <c r="X380" s="23"/>
    </row>
    <row r="381" spans="1:24" ht="128.25" hidden="1" customHeight="1">
      <c r="A381" s="54" t="s">
        <v>421</v>
      </c>
      <c r="B381" s="19" t="s">
        <v>1767</v>
      </c>
      <c r="C381" s="19" t="s">
        <v>1767</v>
      </c>
      <c r="D381" s="19" t="s">
        <v>1786</v>
      </c>
      <c r="E381" s="19">
        <v>15</v>
      </c>
      <c r="F381" s="19" t="s">
        <v>1802</v>
      </c>
      <c r="G381" s="19" t="s">
        <v>35</v>
      </c>
      <c r="H381" s="8" t="s">
        <v>36</v>
      </c>
      <c r="I381" s="19" t="s">
        <v>46</v>
      </c>
      <c r="J381" s="10">
        <v>32</v>
      </c>
      <c r="K381" s="10" t="s">
        <v>1803</v>
      </c>
      <c r="L381" s="11"/>
      <c r="M381" s="19">
        <v>1</v>
      </c>
      <c r="N381" s="37">
        <v>1567874</v>
      </c>
      <c r="O381" s="19" t="s">
        <v>1805</v>
      </c>
      <c r="P381" s="19" t="s">
        <v>107</v>
      </c>
      <c r="Q381" s="20">
        <v>1420</v>
      </c>
      <c r="R381" s="20">
        <v>0</v>
      </c>
      <c r="S381" s="20">
        <f t="shared" si="9"/>
        <v>1420</v>
      </c>
      <c r="T381" s="19" t="s">
        <v>41</v>
      </c>
      <c r="U381" s="19"/>
      <c r="V381" s="22" t="s">
        <v>48</v>
      </c>
      <c r="W381" s="22" t="s">
        <v>126</v>
      </c>
      <c r="X381" s="23"/>
    </row>
    <row r="382" spans="1:24" ht="128.25" hidden="1" customHeight="1">
      <c r="A382" s="54" t="s">
        <v>421</v>
      </c>
      <c r="B382" s="19" t="s">
        <v>1767</v>
      </c>
      <c r="C382" s="19" t="s">
        <v>1767</v>
      </c>
      <c r="D382" s="19" t="s">
        <v>1786</v>
      </c>
      <c r="E382" s="19">
        <v>15</v>
      </c>
      <c r="F382" s="19" t="s">
        <v>1802</v>
      </c>
      <c r="G382" s="19" t="s">
        <v>35</v>
      </c>
      <c r="H382" s="8" t="s">
        <v>36</v>
      </c>
      <c r="I382" s="19" t="s">
        <v>46</v>
      </c>
      <c r="J382" s="10">
        <v>32</v>
      </c>
      <c r="K382" s="10" t="s">
        <v>1803</v>
      </c>
      <c r="L382" s="11"/>
      <c r="M382" s="19">
        <v>1</v>
      </c>
      <c r="N382" s="37">
        <v>1485900</v>
      </c>
      <c r="O382" s="19" t="s">
        <v>1806</v>
      </c>
      <c r="P382" s="19" t="s">
        <v>107</v>
      </c>
      <c r="Q382" s="20">
        <v>1420</v>
      </c>
      <c r="R382" s="20">
        <v>0</v>
      </c>
      <c r="S382" s="20">
        <f t="shared" si="9"/>
        <v>1420</v>
      </c>
      <c r="T382" s="19" t="s">
        <v>41</v>
      </c>
      <c r="U382" s="19"/>
      <c r="V382" s="22" t="s">
        <v>48</v>
      </c>
      <c r="W382" s="22" t="s">
        <v>126</v>
      </c>
      <c r="X382" s="23"/>
    </row>
    <row r="383" spans="1:24" ht="128.25" hidden="1" customHeight="1">
      <c r="A383" s="54" t="s">
        <v>421</v>
      </c>
      <c r="B383" s="19" t="s">
        <v>1767</v>
      </c>
      <c r="C383" s="19" t="s">
        <v>1767</v>
      </c>
      <c r="D383" s="19" t="s">
        <v>1786</v>
      </c>
      <c r="E383" s="19">
        <v>15</v>
      </c>
      <c r="F383" s="19" t="s">
        <v>1802</v>
      </c>
      <c r="G383" s="19" t="s">
        <v>35</v>
      </c>
      <c r="H383" s="8" t="s">
        <v>36</v>
      </c>
      <c r="I383" s="19" t="s">
        <v>46</v>
      </c>
      <c r="J383" s="10">
        <v>32</v>
      </c>
      <c r="K383" s="10" t="s">
        <v>1803</v>
      </c>
      <c r="L383" s="11"/>
      <c r="M383" s="19">
        <v>1</v>
      </c>
      <c r="N383" s="37">
        <v>3150903</v>
      </c>
      <c r="O383" s="19" t="s">
        <v>1784</v>
      </c>
      <c r="P383" s="19" t="s">
        <v>40</v>
      </c>
      <c r="Q383" s="20">
        <v>1420</v>
      </c>
      <c r="R383" s="20">
        <v>0</v>
      </c>
      <c r="S383" s="20">
        <f t="shared" si="9"/>
        <v>1420</v>
      </c>
      <c r="T383" s="19" t="s">
        <v>41</v>
      </c>
      <c r="U383" s="19"/>
      <c r="V383" s="22" t="s">
        <v>48</v>
      </c>
      <c r="W383" s="22" t="s">
        <v>126</v>
      </c>
      <c r="X383" s="23"/>
    </row>
    <row r="384" spans="1:24" ht="128.25" hidden="1" customHeight="1">
      <c r="A384" s="54" t="s">
        <v>421</v>
      </c>
      <c r="B384" s="19" t="s">
        <v>1767</v>
      </c>
      <c r="C384" s="19" t="s">
        <v>1767</v>
      </c>
      <c r="D384" s="19" t="s">
        <v>1786</v>
      </c>
      <c r="E384" s="19">
        <v>15</v>
      </c>
      <c r="F384" s="19" t="s">
        <v>1802</v>
      </c>
      <c r="G384" s="19" t="s">
        <v>35</v>
      </c>
      <c r="H384" s="8" t="s">
        <v>36</v>
      </c>
      <c r="I384" s="19" t="s">
        <v>46</v>
      </c>
      <c r="J384" s="10">
        <v>32</v>
      </c>
      <c r="K384" s="10" t="s">
        <v>1803</v>
      </c>
      <c r="L384" s="11"/>
      <c r="M384" s="19">
        <v>1</v>
      </c>
      <c r="N384" s="37">
        <v>1892404</v>
      </c>
      <c r="O384" s="19" t="s">
        <v>1785</v>
      </c>
      <c r="P384" s="19" t="s">
        <v>40</v>
      </c>
      <c r="Q384" s="20">
        <v>1420</v>
      </c>
      <c r="R384" s="20">
        <v>0</v>
      </c>
      <c r="S384" s="20">
        <f t="shared" si="9"/>
        <v>1420</v>
      </c>
      <c r="T384" s="19" t="s">
        <v>41</v>
      </c>
      <c r="U384" s="19"/>
      <c r="V384" s="22" t="s">
        <v>48</v>
      </c>
      <c r="W384" s="22" t="s">
        <v>126</v>
      </c>
      <c r="X384" s="23"/>
    </row>
    <row r="385" spans="1:24" ht="128.25" hidden="1" customHeight="1">
      <c r="A385" s="54" t="s">
        <v>421</v>
      </c>
      <c r="B385" s="19" t="s">
        <v>1767</v>
      </c>
      <c r="C385" s="19" t="s">
        <v>1767</v>
      </c>
      <c r="D385" s="19" t="s">
        <v>1786</v>
      </c>
      <c r="E385" s="19">
        <v>15</v>
      </c>
      <c r="F385" s="19" t="s">
        <v>1802</v>
      </c>
      <c r="G385" s="19" t="s">
        <v>35</v>
      </c>
      <c r="H385" s="8" t="s">
        <v>36</v>
      </c>
      <c r="I385" s="19" t="s">
        <v>46</v>
      </c>
      <c r="J385" s="10">
        <v>32</v>
      </c>
      <c r="K385" s="10" t="s">
        <v>1803</v>
      </c>
      <c r="L385" s="11"/>
      <c r="M385" s="19">
        <v>1</v>
      </c>
      <c r="N385" s="37">
        <v>1437588</v>
      </c>
      <c r="O385" s="19" t="s">
        <v>1807</v>
      </c>
      <c r="P385" s="19" t="s">
        <v>107</v>
      </c>
      <c r="Q385" s="20">
        <v>1420</v>
      </c>
      <c r="R385" s="20">
        <v>0</v>
      </c>
      <c r="S385" s="20">
        <f t="shared" si="9"/>
        <v>1420</v>
      </c>
      <c r="T385" s="19" t="s">
        <v>41</v>
      </c>
      <c r="U385" s="19"/>
      <c r="V385" s="22" t="s">
        <v>48</v>
      </c>
      <c r="W385" s="22" t="s">
        <v>126</v>
      </c>
      <c r="X385" s="23"/>
    </row>
    <row r="386" spans="1:24" ht="128.25" hidden="1" customHeight="1">
      <c r="A386" s="54" t="s">
        <v>421</v>
      </c>
      <c r="B386" s="19" t="s">
        <v>1767</v>
      </c>
      <c r="C386" s="19" t="s">
        <v>1767</v>
      </c>
      <c r="D386" s="19" t="s">
        <v>1786</v>
      </c>
      <c r="E386" s="19">
        <v>15</v>
      </c>
      <c r="F386" s="19" t="s">
        <v>1802</v>
      </c>
      <c r="G386" s="19" t="s">
        <v>35</v>
      </c>
      <c r="H386" s="8" t="s">
        <v>36</v>
      </c>
      <c r="I386" s="19" t="s">
        <v>46</v>
      </c>
      <c r="J386" s="10">
        <v>32</v>
      </c>
      <c r="K386" s="10" t="s">
        <v>1803</v>
      </c>
      <c r="L386" s="11"/>
      <c r="M386" s="19">
        <v>1</v>
      </c>
      <c r="N386" s="37">
        <v>1489272</v>
      </c>
      <c r="O386" s="19" t="s">
        <v>1808</v>
      </c>
      <c r="P386" s="19" t="s">
        <v>107</v>
      </c>
      <c r="Q386" s="20">
        <v>1420</v>
      </c>
      <c r="R386" s="20">
        <v>0</v>
      </c>
      <c r="S386" s="20">
        <f t="shared" si="9"/>
        <v>1420</v>
      </c>
      <c r="T386" s="19" t="s">
        <v>41</v>
      </c>
      <c r="U386" s="19"/>
      <c r="V386" s="22" t="s">
        <v>48</v>
      </c>
      <c r="W386" s="22" t="s">
        <v>126</v>
      </c>
      <c r="X386" s="23"/>
    </row>
    <row r="387" spans="1:24" ht="128.25" hidden="1" customHeight="1">
      <c r="A387" s="54" t="s">
        <v>421</v>
      </c>
      <c r="B387" s="19" t="s">
        <v>1767</v>
      </c>
      <c r="C387" s="19" t="s">
        <v>1767</v>
      </c>
      <c r="D387" s="19" t="s">
        <v>1786</v>
      </c>
      <c r="E387" s="19">
        <v>15</v>
      </c>
      <c r="F387" s="19" t="s">
        <v>1802</v>
      </c>
      <c r="G387" s="19" t="s">
        <v>35</v>
      </c>
      <c r="H387" s="8" t="s">
        <v>36</v>
      </c>
      <c r="I387" s="19" t="s">
        <v>46</v>
      </c>
      <c r="J387" s="10">
        <v>32</v>
      </c>
      <c r="K387" s="10" t="s">
        <v>1803</v>
      </c>
      <c r="L387" s="11"/>
      <c r="M387" s="19">
        <v>1</v>
      </c>
      <c r="N387" s="37">
        <v>2273781</v>
      </c>
      <c r="O387" s="19" t="s">
        <v>1783</v>
      </c>
      <c r="P387" s="19" t="s">
        <v>107</v>
      </c>
      <c r="Q387" s="20">
        <v>1420</v>
      </c>
      <c r="R387" s="20">
        <v>0</v>
      </c>
      <c r="S387" s="20">
        <f t="shared" si="9"/>
        <v>1420</v>
      </c>
      <c r="T387" s="19" t="s">
        <v>41</v>
      </c>
      <c r="U387" s="19"/>
      <c r="V387" s="22" t="s">
        <v>48</v>
      </c>
      <c r="W387" s="22" t="s">
        <v>126</v>
      </c>
      <c r="X387" s="23"/>
    </row>
    <row r="388" spans="1:24" ht="128.25" hidden="1" customHeight="1">
      <c r="A388" s="54" t="s">
        <v>421</v>
      </c>
      <c r="B388" s="19" t="s">
        <v>1767</v>
      </c>
      <c r="C388" s="19" t="s">
        <v>1767</v>
      </c>
      <c r="D388" s="19" t="s">
        <v>1786</v>
      </c>
      <c r="E388" s="19">
        <v>15</v>
      </c>
      <c r="F388" s="19" t="s">
        <v>1802</v>
      </c>
      <c r="G388" s="19" t="s">
        <v>35</v>
      </c>
      <c r="H388" s="8" t="s">
        <v>36</v>
      </c>
      <c r="I388" s="19" t="s">
        <v>46</v>
      </c>
      <c r="J388" s="10">
        <v>32</v>
      </c>
      <c r="K388" s="10" t="s">
        <v>1803</v>
      </c>
      <c r="L388" s="11"/>
      <c r="M388" s="19">
        <v>1</v>
      </c>
      <c r="N388" s="37">
        <v>1531063</v>
      </c>
      <c r="O388" s="19" t="s">
        <v>1809</v>
      </c>
      <c r="P388" s="19" t="s">
        <v>107</v>
      </c>
      <c r="Q388" s="20">
        <v>1420</v>
      </c>
      <c r="R388" s="20">
        <v>0</v>
      </c>
      <c r="S388" s="20">
        <f t="shared" ref="S388:S451" si="11">(R388+Q388)*M388</f>
        <v>1420</v>
      </c>
      <c r="T388" s="19" t="s">
        <v>41</v>
      </c>
      <c r="U388" s="19"/>
      <c r="V388" s="22" t="s">
        <v>48</v>
      </c>
      <c r="W388" s="22" t="s">
        <v>126</v>
      </c>
      <c r="X388" s="23"/>
    </row>
    <row r="389" spans="1:24" ht="128.25" hidden="1" customHeight="1">
      <c r="A389" s="54" t="s">
        <v>421</v>
      </c>
      <c r="B389" s="19" t="s">
        <v>1767</v>
      </c>
      <c r="C389" s="19" t="s">
        <v>1767</v>
      </c>
      <c r="D389" s="19" t="s">
        <v>1786</v>
      </c>
      <c r="E389" s="19">
        <v>15</v>
      </c>
      <c r="F389" s="19" t="s">
        <v>1802</v>
      </c>
      <c r="G389" s="19" t="s">
        <v>35</v>
      </c>
      <c r="H389" s="8" t="s">
        <v>36</v>
      </c>
      <c r="I389" s="19" t="s">
        <v>46</v>
      </c>
      <c r="J389" s="10">
        <v>32</v>
      </c>
      <c r="K389" s="10" t="s">
        <v>1803</v>
      </c>
      <c r="L389" s="11"/>
      <c r="M389" s="19">
        <v>1</v>
      </c>
      <c r="N389" s="37">
        <v>1359470</v>
      </c>
      <c r="O389" s="19" t="s">
        <v>1789</v>
      </c>
      <c r="P389" s="54" t="s">
        <v>162</v>
      </c>
      <c r="Q389" s="20">
        <v>1420</v>
      </c>
      <c r="R389" s="20">
        <v>0</v>
      </c>
      <c r="S389" s="20">
        <f t="shared" si="11"/>
        <v>1420</v>
      </c>
      <c r="T389" s="19" t="s">
        <v>41</v>
      </c>
      <c r="U389" s="19"/>
      <c r="V389" s="22" t="s">
        <v>48</v>
      </c>
      <c r="W389" s="22" t="s">
        <v>126</v>
      </c>
      <c r="X389" s="23"/>
    </row>
    <row r="390" spans="1:24" ht="128.25" hidden="1" customHeight="1">
      <c r="A390" s="54" t="s">
        <v>421</v>
      </c>
      <c r="B390" s="19" t="s">
        <v>1767</v>
      </c>
      <c r="C390" s="19" t="s">
        <v>1767</v>
      </c>
      <c r="D390" s="19" t="s">
        <v>1786</v>
      </c>
      <c r="E390" s="19">
        <v>15</v>
      </c>
      <c r="F390" s="19" t="s">
        <v>1802</v>
      </c>
      <c r="G390" s="19" t="s">
        <v>35</v>
      </c>
      <c r="H390" s="8" t="s">
        <v>36</v>
      </c>
      <c r="I390" s="19" t="s">
        <v>46</v>
      </c>
      <c r="J390" s="10">
        <v>32</v>
      </c>
      <c r="K390" s="10" t="s">
        <v>1803</v>
      </c>
      <c r="L390" s="11"/>
      <c r="M390" s="19">
        <v>1</v>
      </c>
      <c r="N390" s="37">
        <v>1926306</v>
      </c>
      <c r="O390" s="19" t="s">
        <v>1794</v>
      </c>
      <c r="P390" s="54" t="s">
        <v>162</v>
      </c>
      <c r="Q390" s="20">
        <v>1420</v>
      </c>
      <c r="R390" s="20">
        <v>0</v>
      </c>
      <c r="S390" s="20">
        <f t="shared" si="11"/>
        <v>1420</v>
      </c>
      <c r="T390" s="19" t="s">
        <v>41</v>
      </c>
      <c r="U390" s="19"/>
      <c r="V390" s="22" t="s">
        <v>48</v>
      </c>
      <c r="W390" s="22" t="s">
        <v>126</v>
      </c>
      <c r="X390" s="23"/>
    </row>
    <row r="391" spans="1:24" ht="128.25" hidden="1" customHeight="1">
      <c r="A391" s="54" t="s">
        <v>421</v>
      </c>
      <c r="B391" s="19" t="s">
        <v>1767</v>
      </c>
      <c r="C391" s="19" t="s">
        <v>1767</v>
      </c>
      <c r="D391" s="19" t="s">
        <v>1786</v>
      </c>
      <c r="E391" s="19">
        <v>15</v>
      </c>
      <c r="F391" s="19" t="s">
        <v>1802</v>
      </c>
      <c r="G391" s="19" t="s">
        <v>35</v>
      </c>
      <c r="H391" s="8" t="s">
        <v>36</v>
      </c>
      <c r="I391" s="19" t="s">
        <v>46</v>
      </c>
      <c r="J391" s="10">
        <v>32</v>
      </c>
      <c r="K391" s="10" t="s">
        <v>1803</v>
      </c>
      <c r="L391" s="11"/>
      <c r="M391" s="19">
        <v>1</v>
      </c>
      <c r="N391" s="37">
        <v>1821146</v>
      </c>
      <c r="O391" s="19" t="s">
        <v>1795</v>
      </c>
      <c r="P391" s="19" t="s">
        <v>1791</v>
      </c>
      <c r="Q391" s="20">
        <v>1420</v>
      </c>
      <c r="R391" s="20">
        <v>0</v>
      </c>
      <c r="S391" s="20">
        <f t="shared" si="11"/>
        <v>1420</v>
      </c>
      <c r="T391" s="19" t="s">
        <v>41</v>
      </c>
      <c r="U391" s="19"/>
      <c r="V391" s="22" t="s">
        <v>48</v>
      </c>
      <c r="W391" s="22" t="s">
        <v>126</v>
      </c>
      <c r="X391" s="23"/>
    </row>
    <row r="392" spans="1:24" ht="128.25" hidden="1" customHeight="1">
      <c r="A392" s="54" t="s">
        <v>421</v>
      </c>
      <c r="B392" s="19" t="s">
        <v>1767</v>
      </c>
      <c r="C392" s="19" t="s">
        <v>1767</v>
      </c>
      <c r="D392" s="19" t="s">
        <v>1786</v>
      </c>
      <c r="E392" s="19">
        <v>15</v>
      </c>
      <c r="F392" s="19" t="s">
        <v>1802</v>
      </c>
      <c r="G392" s="19" t="s">
        <v>35</v>
      </c>
      <c r="H392" s="8" t="s">
        <v>36</v>
      </c>
      <c r="I392" s="19" t="s">
        <v>46</v>
      </c>
      <c r="J392" s="10">
        <v>32</v>
      </c>
      <c r="K392" s="10" t="s">
        <v>1803</v>
      </c>
      <c r="L392" s="11"/>
      <c r="M392" s="19">
        <v>1</v>
      </c>
      <c r="N392" s="37">
        <v>1901791</v>
      </c>
      <c r="O392" s="19" t="s">
        <v>1781</v>
      </c>
      <c r="P392" s="19" t="s">
        <v>107</v>
      </c>
      <c r="Q392" s="20">
        <v>1420</v>
      </c>
      <c r="R392" s="20">
        <v>0</v>
      </c>
      <c r="S392" s="20">
        <f t="shared" si="11"/>
        <v>1420</v>
      </c>
      <c r="T392" s="19" t="s">
        <v>41</v>
      </c>
      <c r="U392" s="19"/>
      <c r="V392" s="22" t="s">
        <v>48</v>
      </c>
      <c r="W392" s="22" t="s">
        <v>126</v>
      </c>
      <c r="X392" s="23"/>
    </row>
    <row r="393" spans="1:24" ht="128.25" hidden="1" customHeight="1">
      <c r="A393" s="54" t="s">
        <v>421</v>
      </c>
      <c r="B393" s="19" t="s">
        <v>1767</v>
      </c>
      <c r="C393" s="19" t="s">
        <v>1767</v>
      </c>
      <c r="D393" s="19" t="s">
        <v>1786</v>
      </c>
      <c r="E393" s="19">
        <v>15</v>
      </c>
      <c r="F393" s="19" t="s">
        <v>1802</v>
      </c>
      <c r="G393" s="19" t="s">
        <v>35</v>
      </c>
      <c r="H393" s="8" t="s">
        <v>36</v>
      </c>
      <c r="I393" s="19" t="s">
        <v>46</v>
      </c>
      <c r="J393" s="10">
        <v>32</v>
      </c>
      <c r="K393" s="10" t="s">
        <v>1803</v>
      </c>
      <c r="L393" s="11"/>
      <c r="M393" s="19">
        <v>1</v>
      </c>
      <c r="N393" s="37">
        <v>1461291</v>
      </c>
      <c r="O393" s="19" t="s">
        <v>1782</v>
      </c>
      <c r="P393" s="54" t="s">
        <v>162</v>
      </c>
      <c r="Q393" s="20">
        <v>1420</v>
      </c>
      <c r="R393" s="20">
        <v>0</v>
      </c>
      <c r="S393" s="20">
        <f t="shared" si="11"/>
        <v>1420</v>
      </c>
      <c r="T393" s="19" t="s">
        <v>41</v>
      </c>
      <c r="U393" s="19"/>
      <c r="V393" s="22" t="s">
        <v>48</v>
      </c>
      <c r="W393" s="22" t="s">
        <v>126</v>
      </c>
      <c r="X393" s="23"/>
    </row>
    <row r="394" spans="1:24" ht="128.25" hidden="1" customHeight="1">
      <c r="A394" s="54" t="s">
        <v>421</v>
      </c>
      <c r="B394" s="19" t="s">
        <v>1767</v>
      </c>
      <c r="C394" s="19" t="s">
        <v>1767</v>
      </c>
      <c r="D394" s="19" t="s">
        <v>1778</v>
      </c>
      <c r="E394" s="19">
        <v>20</v>
      </c>
      <c r="F394" s="19" t="s">
        <v>1810</v>
      </c>
      <c r="G394" s="19" t="s">
        <v>35</v>
      </c>
      <c r="H394" s="19" t="s">
        <v>310</v>
      </c>
      <c r="I394" s="19" t="s">
        <v>37</v>
      </c>
      <c r="J394" s="10">
        <v>16</v>
      </c>
      <c r="K394" s="10" t="s">
        <v>1793</v>
      </c>
      <c r="L394" s="11"/>
      <c r="M394" s="19">
        <v>1</v>
      </c>
      <c r="N394" s="37">
        <v>1793041</v>
      </c>
      <c r="O394" s="19" t="s">
        <v>1811</v>
      </c>
      <c r="P394" s="19" t="s">
        <v>1791</v>
      </c>
      <c r="Q394" s="91">
        <v>3950</v>
      </c>
      <c r="R394" s="20">
        <f>800+(625*3)</f>
        <v>2675</v>
      </c>
      <c r="S394" s="20">
        <f t="shared" si="11"/>
        <v>6625</v>
      </c>
      <c r="T394" s="19" t="s">
        <v>41</v>
      </c>
      <c r="U394" s="19"/>
      <c r="V394" s="22" t="s">
        <v>48</v>
      </c>
      <c r="W394" s="22" t="s">
        <v>126</v>
      </c>
      <c r="X394" s="23"/>
    </row>
    <row r="395" spans="1:24" ht="128.25" hidden="1" customHeight="1">
      <c r="A395" s="54" t="s">
        <v>421</v>
      </c>
      <c r="B395" s="19" t="s">
        <v>1767</v>
      </c>
      <c r="C395" s="19" t="s">
        <v>1767</v>
      </c>
      <c r="D395" s="19" t="s">
        <v>1778</v>
      </c>
      <c r="E395" s="19">
        <v>20</v>
      </c>
      <c r="F395" s="19" t="s">
        <v>1810</v>
      </c>
      <c r="G395" s="19" t="s">
        <v>35</v>
      </c>
      <c r="H395" s="19" t="s">
        <v>310</v>
      </c>
      <c r="I395" s="19" t="s">
        <v>37</v>
      </c>
      <c r="J395" s="10">
        <v>16</v>
      </c>
      <c r="K395" s="10" t="s">
        <v>1793</v>
      </c>
      <c r="L395" s="11"/>
      <c r="M395" s="19">
        <v>1</v>
      </c>
      <c r="N395" s="37">
        <v>1306389</v>
      </c>
      <c r="O395" s="19" t="s">
        <v>1804</v>
      </c>
      <c r="P395" s="19" t="s">
        <v>107</v>
      </c>
      <c r="Q395" s="91">
        <v>3950</v>
      </c>
      <c r="R395" s="20">
        <f>800+(625*3)</f>
        <v>2675</v>
      </c>
      <c r="S395" s="20">
        <f t="shared" si="11"/>
        <v>6625</v>
      </c>
      <c r="T395" s="19" t="s">
        <v>41</v>
      </c>
      <c r="U395" s="19"/>
      <c r="V395" s="22" t="s">
        <v>48</v>
      </c>
      <c r="W395" s="22" t="s">
        <v>126</v>
      </c>
      <c r="X395" s="23"/>
    </row>
    <row r="396" spans="1:24" ht="128.25" hidden="1" customHeight="1">
      <c r="A396" s="54" t="s">
        <v>421</v>
      </c>
      <c r="B396" s="19" t="s">
        <v>1767</v>
      </c>
      <c r="C396" s="19" t="s">
        <v>1767</v>
      </c>
      <c r="D396" s="19" t="s">
        <v>1778</v>
      </c>
      <c r="E396" s="19">
        <v>20</v>
      </c>
      <c r="F396" s="19" t="s">
        <v>1810</v>
      </c>
      <c r="G396" s="19" t="s">
        <v>35</v>
      </c>
      <c r="H396" s="19" t="s">
        <v>310</v>
      </c>
      <c r="I396" s="19" t="s">
        <v>37</v>
      </c>
      <c r="J396" s="10">
        <v>16</v>
      </c>
      <c r="K396" s="10" t="s">
        <v>1793</v>
      </c>
      <c r="L396" s="11"/>
      <c r="M396" s="19">
        <v>1</v>
      </c>
      <c r="N396" s="37">
        <v>1567874</v>
      </c>
      <c r="O396" s="19" t="s">
        <v>1805</v>
      </c>
      <c r="P396" s="19" t="s">
        <v>107</v>
      </c>
      <c r="Q396" s="91">
        <v>3950</v>
      </c>
      <c r="R396" s="20">
        <f>800+(625*3)</f>
        <v>2675</v>
      </c>
      <c r="S396" s="20">
        <f t="shared" si="11"/>
        <v>6625</v>
      </c>
      <c r="T396" s="19" t="s">
        <v>41</v>
      </c>
      <c r="U396" s="19"/>
      <c r="V396" s="22" t="s">
        <v>48</v>
      </c>
      <c r="W396" s="22" t="s">
        <v>126</v>
      </c>
      <c r="X396" s="23"/>
    </row>
    <row r="397" spans="1:24" ht="128.25" hidden="1" customHeight="1">
      <c r="A397" s="54" t="s">
        <v>421</v>
      </c>
      <c r="B397" s="19" t="s">
        <v>1767</v>
      </c>
      <c r="C397" s="19" t="s">
        <v>1767</v>
      </c>
      <c r="D397" s="19" t="s">
        <v>1778</v>
      </c>
      <c r="E397" s="19">
        <v>20</v>
      </c>
      <c r="F397" s="19" t="s">
        <v>1810</v>
      </c>
      <c r="G397" s="19" t="s">
        <v>35</v>
      </c>
      <c r="H397" s="19" t="s">
        <v>310</v>
      </c>
      <c r="I397" s="19" t="s">
        <v>37</v>
      </c>
      <c r="J397" s="10">
        <v>16</v>
      </c>
      <c r="K397" s="10" t="s">
        <v>1793</v>
      </c>
      <c r="L397" s="11"/>
      <c r="M397" s="19">
        <v>1</v>
      </c>
      <c r="N397" s="37">
        <v>1074655</v>
      </c>
      <c r="O397" s="19" t="s">
        <v>1812</v>
      </c>
      <c r="P397" s="19" t="s">
        <v>107</v>
      </c>
      <c r="Q397" s="91">
        <v>0</v>
      </c>
      <c r="R397" s="20">
        <f>800+(625*3)</f>
        <v>2675</v>
      </c>
      <c r="S397" s="20">
        <f t="shared" si="11"/>
        <v>2675</v>
      </c>
      <c r="T397" s="19" t="s">
        <v>41</v>
      </c>
      <c r="U397" s="19"/>
      <c r="V397" s="22" t="s">
        <v>48</v>
      </c>
      <c r="W397" s="22" t="s">
        <v>126</v>
      </c>
      <c r="X397" s="23"/>
    </row>
    <row r="398" spans="1:24" ht="128.25" hidden="1" customHeight="1">
      <c r="A398" s="54" t="s">
        <v>421</v>
      </c>
      <c r="B398" s="19" t="s">
        <v>1767</v>
      </c>
      <c r="C398" s="19" t="s">
        <v>1768</v>
      </c>
      <c r="D398" s="19" t="s">
        <v>1773</v>
      </c>
      <c r="E398" s="19">
        <v>15</v>
      </c>
      <c r="F398" s="19" t="s">
        <v>1774</v>
      </c>
      <c r="G398" s="19" t="s">
        <v>35</v>
      </c>
      <c r="H398" s="19" t="s">
        <v>310</v>
      </c>
      <c r="I398" s="19" t="s">
        <v>37</v>
      </c>
      <c r="J398" s="10">
        <v>40</v>
      </c>
      <c r="K398" s="10" t="s">
        <v>1775</v>
      </c>
      <c r="L398" s="11"/>
      <c r="M398" s="19">
        <v>1</v>
      </c>
      <c r="N398" s="37">
        <v>1509978</v>
      </c>
      <c r="O398" s="19" t="s">
        <v>1772</v>
      </c>
      <c r="P398" s="19" t="s">
        <v>107</v>
      </c>
      <c r="Q398" s="20">
        <v>2560</v>
      </c>
      <c r="R398" s="20">
        <v>0</v>
      </c>
      <c r="S398" s="20">
        <f t="shared" si="11"/>
        <v>2560</v>
      </c>
      <c r="T398" s="19" t="s">
        <v>41</v>
      </c>
      <c r="U398" s="19"/>
      <c r="V398" s="22" t="s">
        <v>48</v>
      </c>
      <c r="W398" s="22" t="s">
        <v>126</v>
      </c>
      <c r="X398" s="23"/>
    </row>
    <row r="399" spans="1:24" ht="128.25" hidden="1" customHeight="1">
      <c r="A399" s="54" t="s">
        <v>421</v>
      </c>
      <c r="B399" s="19" t="s">
        <v>1767</v>
      </c>
      <c r="C399" s="19" t="s">
        <v>1767</v>
      </c>
      <c r="D399" s="19" t="s">
        <v>1778</v>
      </c>
      <c r="E399" s="19">
        <v>20</v>
      </c>
      <c r="F399" s="19" t="s">
        <v>1813</v>
      </c>
      <c r="G399" s="19" t="s">
        <v>35</v>
      </c>
      <c r="H399" s="8" t="s">
        <v>36</v>
      </c>
      <c r="I399" s="19" t="s">
        <v>37</v>
      </c>
      <c r="J399" s="10">
        <v>16</v>
      </c>
      <c r="K399" s="10" t="s">
        <v>1814</v>
      </c>
      <c r="L399" s="11"/>
      <c r="M399" s="19">
        <v>1</v>
      </c>
      <c r="N399" s="37">
        <v>1518199</v>
      </c>
      <c r="O399" s="19" t="s">
        <v>1815</v>
      </c>
      <c r="P399" s="19" t="s">
        <v>107</v>
      </c>
      <c r="Q399" s="91">
        <v>3950</v>
      </c>
      <c r="R399" s="20">
        <f>800+(625*3)</f>
        <v>2675</v>
      </c>
      <c r="S399" s="20">
        <f t="shared" si="11"/>
        <v>6625</v>
      </c>
      <c r="T399" s="19" t="s">
        <v>41</v>
      </c>
      <c r="U399" s="19"/>
      <c r="V399" s="22" t="s">
        <v>48</v>
      </c>
      <c r="W399" s="22" t="s">
        <v>126</v>
      </c>
      <c r="X399" s="23"/>
    </row>
    <row r="400" spans="1:24" ht="128.25" hidden="1" customHeight="1">
      <c r="A400" s="54" t="s">
        <v>421</v>
      </c>
      <c r="B400" s="19" t="s">
        <v>1767</v>
      </c>
      <c r="C400" s="19" t="s">
        <v>1767</v>
      </c>
      <c r="D400" s="19" t="s">
        <v>1778</v>
      </c>
      <c r="E400" s="19">
        <v>20</v>
      </c>
      <c r="F400" s="19" t="s">
        <v>1813</v>
      </c>
      <c r="G400" s="19" t="s">
        <v>35</v>
      </c>
      <c r="H400" s="8" t="s">
        <v>36</v>
      </c>
      <c r="I400" s="19" t="s">
        <v>37</v>
      </c>
      <c r="J400" s="10">
        <v>16</v>
      </c>
      <c r="K400" s="10" t="s">
        <v>1814</v>
      </c>
      <c r="L400" s="11"/>
      <c r="M400" s="19">
        <v>1</v>
      </c>
      <c r="N400" s="37">
        <v>2114439</v>
      </c>
      <c r="O400" s="19" t="s">
        <v>1816</v>
      </c>
      <c r="P400" s="19" t="s">
        <v>107</v>
      </c>
      <c r="Q400" s="91">
        <v>3950</v>
      </c>
      <c r="R400" s="20">
        <f>800+(625*3)</f>
        <v>2675</v>
      </c>
      <c r="S400" s="20">
        <f t="shared" si="11"/>
        <v>6625</v>
      </c>
      <c r="T400" s="19" t="s">
        <v>41</v>
      </c>
      <c r="U400" s="19"/>
      <c r="V400" s="22" t="s">
        <v>48</v>
      </c>
      <c r="W400" s="22" t="s">
        <v>126</v>
      </c>
      <c r="X400" s="23"/>
    </row>
    <row r="401" spans="1:24" ht="128.25" hidden="1" customHeight="1">
      <c r="A401" s="54" t="s">
        <v>421</v>
      </c>
      <c r="B401" s="19" t="s">
        <v>1767</v>
      </c>
      <c r="C401" s="19" t="s">
        <v>1767</v>
      </c>
      <c r="D401" s="19" t="s">
        <v>1778</v>
      </c>
      <c r="E401" s="19">
        <v>20</v>
      </c>
      <c r="F401" s="19" t="s">
        <v>1813</v>
      </c>
      <c r="G401" s="19" t="s">
        <v>35</v>
      </c>
      <c r="H401" s="8" t="s">
        <v>36</v>
      </c>
      <c r="I401" s="19" t="s">
        <v>37</v>
      </c>
      <c r="J401" s="10">
        <v>16</v>
      </c>
      <c r="K401" s="10" t="s">
        <v>1814</v>
      </c>
      <c r="L401" s="11"/>
      <c r="M401" s="19">
        <v>1</v>
      </c>
      <c r="N401" s="37">
        <v>2270163</v>
      </c>
      <c r="O401" s="19" t="s">
        <v>1817</v>
      </c>
      <c r="P401" s="19" t="s">
        <v>1791</v>
      </c>
      <c r="Q401" s="91">
        <v>3950</v>
      </c>
      <c r="R401" s="20">
        <f>800+(625*3)</f>
        <v>2675</v>
      </c>
      <c r="S401" s="20">
        <f t="shared" si="11"/>
        <v>6625</v>
      </c>
      <c r="T401" s="19" t="s">
        <v>41</v>
      </c>
      <c r="U401" s="19"/>
      <c r="V401" s="22" t="s">
        <v>48</v>
      </c>
      <c r="W401" s="22" t="s">
        <v>126</v>
      </c>
      <c r="X401" s="23"/>
    </row>
    <row r="402" spans="1:24" ht="128.25" hidden="1" customHeight="1">
      <c r="A402" s="54" t="s">
        <v>421</v>
      </c>
      <c r="B402" s="19" t="s">
        <v>1767</v>
      </c>
      <c r="C402" s="19" t="s">
        <v>1767</v>
      </c>
      <c r="D402" s="19" t="s">
        <v>1778</v>
      </c>
      <c r="E402" s="19">
        <v>20</v>
      </c>
      <c r="F402" s="19" t="s">
        <v>1813</v>
      </c>
      <c r="G402" s="19" t="s">
        <v>35</v>
      </c>
      <c r="H402" s="8" t="s">
        <v>36</v>
      </c>
      <c r="I402" s="19" t="s">
        <v>37</v>
      </c>
      <c r="J402" s="10">
        <v>16</v>
      </c>
      <c r="K402" s="10" t="s">
        <v>1814</v>
      </c>
      <c r="L402" s="11"/>
      <c r="M402" s="19">
        <v>1</v>
      </c>
      <c r="N402" s="37">
        <v>1567874</v>
      </c>
      <c r="O402" s="19" t="s">
        <v>1818</v>
      </c>
      <c r="P402" s="19" t="s">
        <v>107</v>
      </c>
      <c r="Q402" s="91">
        <v>3950</v>
      </c>
      <c r="R402" s="20">
        <f>800+(625*3)</f>
        <v>2675</v>
      </c>
      <c r="S402" s="20">
        <f t="shared" si="11"/>
        <v>6625</v>
      </c>
      <c r="T402" s="19" t="s">
        <v>41</v>
      </c>
      <c r="U402" s="19"/>
      <c r="V402" s="22" t="s">
        <v>48</v>
      </c>
      <c r="W402" s="22" t="s">
        <v>126</v>
      </c>
      <c r="X402" s="23"/>
    </row>
    <row r="403" spans="1:24" ht="128.25" hidden="1" customHeight="1">
      <c r="A403" s="54" t="s">
        <v>421</v>
      </c>
      <c r="B403" s="19" t="s">
        <v>1767</v>
      </c>
      <c r="C403" s="19" t="s">
        <v>1767</v>
      </c>
      <c r="D403" s="19" t="s">
        <v>1778</v>
      </c>
      <c r="E403" s="19">
        <v>20</v>
      </c>
      <c r="F403" s="19" t="s">
        <v>1819</v>
      </c>
      <c r="G403" s="19" t="s">
        <v>35</v>
      </c>
      <c r="H403" s="8" t="s">
        <v>36</v>
      </c>
      <c r="I403" s="19" t="s">
        <v>46</v>
      </c>
      <c r="J403" s="10">
        <v>360</v>
      </c>
      <c r="K403" s="10" t="s">
        <v>1820</v>
      </c>
      <c r="L403" s="11"/>
      <c r="M403" s="19">
        <v>1</v>
      </c>
      <c r="N403" s="37">
        <v>1531063</v>
      </c>
      <c r="O403" s="19" t="s">
        <v>1821</v>
      </c>
      <c r="P403" s="19" t="s">
        <v>107</v>
      </c>
      <c r="Q403" s="91">
        <v>5800</v>
      </c>
      <c r="R403" s="20">
        <v>0</v>
      </c>
      <c r="S403" s="20">
        <f t="shared" si="11"/>
        <v>5800</v>
      </c>
      <c r="T403" s="19" t="s">
        <v>41</v>
      </c>
      <c r="U403" s="19"/>
      <c r="V403" s="22" t="s">
        <v>48</v>
      </c>
      <c r="W403" s="22" t="s">
        <v>126</v>
      </c>
      <c r="X403" s="23"/>
    </row>
    <row r="404" spans="1:24" ht="128.25" hidden="1" customHeight="1">
      <c r="A404" s="54" t="s">
        <v>421</v>
      </c>
      <c r="B404" s="19" t="s">
        <v>1767</v>
      </c>
      <c r="C404" s="19" t="s">
        <v>1767</v>
      </c>
      <c r="D404" s="19" t="s">
        <v>1778</v>
      </c>
      <c r="E404" s="19">
        <v>20</v>
      </c>
      <c r="F404" s="19" t="s">
        <v>1822</v>
      </c>
      <c r="G404" s="19" t="s">
        <v>35</v>
      </c>
      <c r="H404" s="19" t="s">
        <v>310</v>
      </c>
      <c r="I404" s="19" t="s">
        <v>37</v>
      </c>
      <c r="J404" s="10">
        <v>16</v>
      </c>
      <c r="K404" s="10" t="s">
        <v>1823</v>
      </c>
      <c r="L404" s="11"/>
      <c r="M404" s="19">
        <v>1</v>
      </c>
      <c r="N404" s="37">
        <v>1820416</v>
      </c>
      <c r="O404" s="19" t="s">
        <v>1790</v>
      </c>
      <c r="P404" s="19" t="s">
        <v>1791</v>
      </c>
      <c r="Q404" s="91">
        <v>4890</v>
      </c>
      <c r="R404" s="20">
        <f>800+(625*5)</f>
        <v>3925</v>
      </c>
      <c r="S404" s="20">
        <f t="shared" si="11"/>
        <v>8815</v>
      </c>
      <c r="T404" s="19" t="s">
        <v>41</v>
      </c>
      <c r="U404" s="19"/>
      <c r="V404" s="22" t="s">
        <v>48</v>
      </c>
      <c r="W404" s="22" t="s">
        <v>126</v>
      </c>
      <c r="X404" s="23"/>
    </row>
    <row r="405" spans="1:24" ht="128.25" hidden="1" customHeight="1">
      <c r="A405" s="54" t="s">
        <v>421</v>
      </c>
      <c r="B405" s="19" t="s">
        <v>1767</v>
      </c>
      <c r="C405" s="19" t="s">
        <v>1767</v>
      </c>
      <c r="D405" s="19" t="s">
        <v>1778</v>
      </c>
      <c r="E405" s="19">
        <v>20</v>
      </c>
      <c r="F405" s="19" t="s">
        <v>1822</v>
      </c>
      <c r="G405" s="19" t="s">
        <v>35</v>
      </c>
      <c r="H405" s="19" t="s">
        <v>310</v>
      </c>
      <c r="I405" s="19" t="s">
        <v>37</v>
      </c>
      <c r="J405" s="10">
        <v>16</v>
      </c>
      <c r="K405" s="10" t="s">
        <v>1823</v>
      </c>
      <c r="L405" s="11"/>
      <c r="M405" s="19">
        <v>1</v>
      </c>
      <c r="N405" s="37">
        <v>1793041</v>
      </c>
      <c r="O405" s="19" t="s">
        <v>1811</v>
      </c>
      <c r="P405" s="19" t="s">
        <v>1791</v>
      </c>
      <c r="Q405" s="91">
        <v>4890</v>
      </c>
      <c r="R405" s="20">
        <f>800+(625*5)</f>
        <v>3925</v>
      </c>
      <c r="S405" s="20">
        <f t="shared" si="11"/>
        <v>8815</v>
      </c>
      <c r="T405" s="19" t="s">
        <v>41</v>
      </c>
      <c r="U405" s="19"/>
      <c r="V405" s="22" t="s">
        <v>48</v>
      </c>
      <c r="W405" s="22" t="s">
        <v>126</v>
      </c>
      <c r="X405" s="23"/>
    </row>
    <row r="406" spans="1:24" ht="128.25" hidden="1" customHeight="1">
      <c r="A406" s="54" t="s">
        <v>421</v>
      </c>
      <c r="B406" s="19" t="s">
        <v>1767</v>
      </c>
      <c r="C406" s="19" t="s">
        <v>1767</v>
      </c>
      <c r="D406" s="19" t="s">
        <v>1778</v>
      </c>
      <c r="E406" s="19">
        <v>20</v>
      </c>
      <c r="F406" s="19" t="s">
        <v>1822</v>
      </c>
      <c r="G406" s="19" t="s">
        <v>35</v>
      </c>
      <c r="H406" s="19" t="s">
        <v>310</v>
      </c>
      <c r="I406" s="19" t="s">
        <v>37</v>
      </c>
      <c r="J406" s="10">
        <v>16</v>
      </c>
      <c r="K406" s="10" t="s">
        <v>1823</v>
      </c>
      <c r="L406" s="11"/>
      <c r="M406" s="19">
        <v>1</v>
      </c>
      <c r="N406" s="37">
        <v>2270163</v>
      </c>
      <c r="O406" s="19" t="s">
        <v>1817</v>
      </c>
      <c r="P406" s="19" t="s">
        <v>1791</v>
      </c>
      <c r="Q406" s="91">
        <v>4890</v>
      </c>
      <c r="R406" s="20">
        <f>800+(625*5)</f>
        <v>3925</v>
      </c>
      <c r="S406" s="20">
        <f t="shared" si="11"/>
        <v>8815</v>
      </c>
      <c r="T406" s="19" t="s">
        <v>41</v>
      </c>
      <c r="U406" s="19"/>
      <c r="V406" s="22" t="s">
        <v>48</v>
      </c>
      <c r="W406" s="22" t="s">
        <v>126</v>
      </c>
      <c r="X406" s="23"/>
    </row>
    <row r="407" spans="1:24" ht="128.25" hidden="1" customHeight="1">
      <c r="A407" s="54" t="s">
        <v>421</v>
      </c>
      <c r="B407" s="19" t="s">
        <v>1767</v>
      </c>
      <c r="C407" s="19" t="s">
        <v>1767</v>
      </c>
      <c r="D407" s="19" t="s">
        <v>1778</v>
      </c>
      <c r="E407" s="19">
        <v>20</v>
      </c>
      <c r="F407" s="19" t="s">
        <v>1822</v>
      </c>
      <c r="G407" s="19" t="s">
        <v>35</v>
      </c>
      <c r="H407" s="19" t="s">
        <v>310</v>
      </c>
      <c r="I407" s="19" t="s">
        <v>37</v>
      </c>
      <c r="J407" s="10">
        <v>16</v>
      </c>
      <c r="K407" s="10" t="s">
        <v>1823</v>
      </c>
      <c r="L407" s="11"/>
      <c r="M407" s="19">
        <v>1</v>
      </c>
      <c r="N407" s="37">
        <v>1821146</v>
      </c>
      <c r="O407" s="19" t="s">
        <v>1795</v>
      </c>
      <c r="P407" s="19" t="s">
        <v>1791</v>
      </c>
      <c r="Q407" s="91">
        <v>4890</v>
      </c>
      <c r="R407" s="20">
        <v>3925</v>
      </c>
      <c r="S407" s="20">
        <f t="shared" si="11"/>
        <v>8815</v>
      </c>
      <c r="T407" s="19" t="s">
        <v>41</v>
      </c>
      <c r="U407" s="19"/>
      <c r="V407" s="22" t="s">
        <v>48</v>
      </c>
      <c r="W407" s="22" t="s">
        <v>126</v>
      </c>
      <c r="X407" s="23"/>
    </row>
    <row r="408" spans="1:24" ht="128.25" hidden="1" customHeight="1">
      <c r="A408" s="54" t="s">
        <v>421</v>
      </c>
      <c r="B408" s="19" t="s">
        <v>1767</v>
      </c>
      <c r="C408" s="19" t="s">
        <v>1767</v>
      </c>
      <c r="D408" s="19" t="s">
        <v>1778</v>
      </c>
      <c r="E408" s="19">
        <v>20</v>
      </c>
      <c r="F408" s="19" t="s">
        <v>1822</v>
      </c>
      <c r="G408" s="19" t="s">
        <v>35</v>
      </c>
      <c r="H408" s="57" t="s">
        <v>310</v>
      </c>
      <c r="I408" s="19" t="s">
        <v>37</v>
      </c>
      <c r="J408" s="10">
        <v>16</v>
      </c>
      <c r="K408" s="10" t="s">
        <v>1823</v>
      </c>
      <c r="L408" s="11"/>
      <c r="M408" s="19">
        <v>1</v>
      </c>
      <c r="N408" s="37">
        <v>1953465</v>
      </c>
      <c r="O408" s="19" t="s">
        <v>1824</v>
      </c>
      <c r="P408" s="19" t="s">
        <v>107</v>
      </c>
      <c r="Q408" s="91">
        <v>4890</v>
      </c>
      <c r="R408" s="20">
        <v>3925</v>
      </c>
      <c r="S408" s="20">
        <f t="shared" si="11"/>
        <v>8815</v>
      </c>
      <c r="T408" s="19" t="s">
        <v>41</v>
      </c>
      <c r="U408" s="19"/>
      <c r="V408" s="22" t="s">
        <v>48</v>
      </c>
      <c r="W408" s="22" t="s">
        <v>126</v>
      </c>
      <c r="X408" s="23"/>
    </row>
    <row r="409" spans="1:24" ht="128.25" hidden="1" customHeight="1">
      <c r="A409" s="51" t="s">
        <v>421</v>
      </c>
      <c r="B409" s="8" t="s">
        <v>1767</v>
      </c>
      <c r="C409" s="8" t="s">
        <v>1767</v>
      </c>
      <c r="D409" s="8" t="s">
        <v>1778</v>
      </c>
      <c r="E409" s="8">
        <v>20</v>
      </c>
      <c r="F409" s="8" t="s">
        <v>1822</v>
      </c>
      <c r="G409" s="8" t="s">
        <v>35</v>
      </c>
      <c r="H409" s="8" t="s">
        <v>310</v>
      </c>
      <c r="I409" s="8" t="s">
        <v>37</v>
      </c>
      <c r="J409" s="9">
        <v>16</v>
      </c>
      <c r="K409" s="10" t="s">
        <v>1823</v>
      </c>
      <c r="L409" s="11"/>
      <c r="M409" s="8">
        <v>1</v>
      </c>
      <c r="N409" s="12">
        <v>1306389</v>
      </c>
      <c r="O409" s="8" t="s">
        <v>1825</v>
      </c>
      <c r="P409" s="8" t="s">
        <v>107</v>
      </c>
      <c r="Q409" s="94">
        <v>0</v>
      </c>
      <c r="R409" s="14">
        <v>3925</v>
      </c>
      <c r="S409" s="14">
        <f t="shared" si="11"/>
        <v>3925</v>
      </c>
      <c r="T409" s="8" t="s">
        <v>41</v>
      </c>
      <c r="U409" s="33" t="s">
        <v>2263</v>
      </c>
      <c r="V409" s="22" t="s">
        <v>48</v>
      </c>
      <c r="W409" s="22" t="s">
        <v>126</v>
      </c>
      <c r="X409" s="23"/>
    </row>
    <row r="410" spans="1:24" ht="128.25" hidden="1" customHeight="1">
      <c r="A410" s="51" t="s">
        <v>421</v>
      </c>
      <c r="B410" s="8" t="s">
        <v>1767</v>
      </c>
      <c r="C410" s="8" t="s">
        <v>1767</v>
      </c>
      <c r="D410" s="8" t="s">
        <v>1778</v>
      </c>
      <c r="E410" s="8">
        <v>20</v>
      </c>
      <c r="F410" s="8" t="s">
        <v>1822</v>
      </c>
      <c r="G410" s="8" t="s">
        <v>35</v>
      </c>
      <c r="H410" s="8" t="s">
        <v>310</v>
      </c>
      <c r="I410" s="8" t="s">
        <v>37</v>
      </c>
      <c r="J410" s="9">
        <v>16</v>
      </c>
      <c r="K410" s="10" t="s">
        <v>1823</v>
      </c>
      <c r="L410" s="11"/>
      <c r="M410" s="8">
        <v>1</v>
      </c>
      <c r="N410" s="12">
        <v>1461291</v>
      </c>
      <c r="O410" s="8" t="s">
        <v>1826</v>
      </c>
      <c r="P410" s="8" t="s">
        <v>162</v>
      </c>
      <c r="Q410" s="94">
        <v>0</v>
      </c>
      <c r="R410" s="14">
        <v>3925</v>
      </c>
      <c r="S410" s="14">
        <f t="shared" si="11"/>
        <v>3925</v>
      </c>
      <c r="T410" s="8" t="s">
        <v>41</v>
      </c>
      <c r="U410" s="33" t="s">
        <v>2263</v>
      </c>
      <c r="V410" s="22" t="s">
        <v>48</v>
      </c>
      <c r="W410" s="22" t="s">
        <v>126</v>
      </c>
      <c r="X410" s="23"/>
    </row>
    <row r="411" spans="1:24" ht="128.25" hidden="1" customHeight="1">
      <c r="A411" s="95" t="s">
        <v>421</v>
      </c>
      <c r="B411" s="95" t="s">
        <v>2039</v>
      </c>
      <c r="C411" s="95" t="s">
        <v>2039</v>
      </c>
      <c r="D411" s="95" t="s">
        <v>2075</v>
      </c>
      <c r="E411" s="95">
        <v>15</v>
      </c>
      <c r="F411" s="95" t="s">
        <v>2077</v>
      </c>
      <c r="G411" s="95" t="s">
        <v>145</v>
      </c>
      <c r="H411" s="95" t="s">
        <v>36</v>
      </c>
      <c r="I411" s="95" t="s">
        <v>46</v>
      </c>
      <c r="J411" s="96">
        <v>180</v>
      </c>
      <c r="K411" s="10" t="s">
        <v>297</v>
      </c>
      <c r="L411" s="10" t="s">
        <v>224</v>
      </c>
      <c r="M411" s="95">
        <v>1</v>
      </c>
      <c r="N411" s="95">
        <v>2090643</v>
      </c>
      <c r="O411" s="95" t="s">
        <v>2069</v>
      </c>
      <c r="P411" s="95" t="s">
        <v>268</v>
      </c>
      <c r="Q411" s="97">
        <v>0</v>
      </c>
      <c r="R411" s="97">
        <v>0</v>
      </c>
      <c r="S411" s="97">
        <f t="shared" si="11"/>
        <v>0</v>
      </c>
      <c r="T411" s="95" t="s">
        <v>145</v>
      </c>
      <c r="U411" s="95" t="s">
        <v>2264</v>
      </c>
      <c r="V411" s="98" t="s">
        <v>230</v>
      </c>
      <c r="W411" s="15" t="s">
        <v>2078</v>
      </c>
      <c r="X411" s="99"/>
    </row>
    <row r="412" spans="1:24" ht="128.25" hidden="1" customHeight="1">
      <c r="A412" s="54" t="s">
        <v>421</v>
      </c>
      <c r="B412" s="54" t="s">
        <v>2039</v>
      </c>
      <c r="C412" s="54" t="s">
        <v>2039</v>
      </c>
      <c r="D412" s="54" t="s">
        <v>2075</v>
      </c>
      <c r="E412" s="54">
        <v>15</v>
      </c>
      <c r="F412" s="19" t="s">
        <v>2079</v>
      </c>
      <c r="G412" s="19" t="s">
        <v>35</v>
      </c>
      <c r="H412" s="19" t="s">
        <v>544</v>
      </c>
      <c r="I412" s="19" t="s">
        <v>37</v>
      </c>
      <c r="J412" s="10">
        <v>120</v>
      </c>
      <c r="K412" s="10" t="s">
        <v>797</v>
      </c>
      <c r="L412" s="11"/>
      <c r="M412" s="54">
        <v>1</v>
      </c>
      <c r="N412" s="54">
        <v>1568339</v>
      </c>
      <c r="O412" s="54" t="s">
        <v>2048</v>
      </c>
      <c r="P412" s="54" t="s">
        <v>162</v>
      </c>
      <c r="Q412" s="60">
        <v>0</v>
      </c>
      <c r="R412" s="60">
        <v>0</v>
      </c>
      <c r="S412" s="60">
        <f t="shared" si="11"/>
        <v>0</v>
      </c>
      <c r="T412" s="19" t="s">
        <v>41</v>
      </c>
      <c r="U412" s="92" t="s">
        <v>2265</v>
      </c>
      <c r="V412" s="21" t="s">
        <v>184</v>
      </c>
      <c r="W412" s="22" t="s">
        <v>1251</v>
      </c>
      <c r="X412" s="71" t="s">
        <v>78</v>
      </c>
    </row>
    <row r="413" spans="1:24" ht="128.25" hidden="1" customHeight="1">
      <c r="A413" s="54" t="s">
        <v>421</v>
      </c>
      <c r="B413" s="54" t="s">
        <v>2039</v>
      </c>
      <c r="C413" s="54" t="s">
        <v>2039</v>
      </c>
      <c r="D413" s="54" t="s">
        <v>2075</v>
      </c>
      <c r="E413" s="54">
        <v>15</v>
      </c>
      <c r="F413" s="19" t="s">
        <v>2080</v>
      </c>
      <c r="G413" s="19" t="s">
        <v>35</v>
      </c>
      <c r="H413" s="8" t="s">
        <v>36</v>
      </c>
      <c r="I413" s="19" t="s">
        <v>37</v>
      </c>
      <c r="J413" s="10">
        <v>120</v>
      </c>
      <c r="K413" s="10" t="s">
        <v>2081</v>
      </c>
      <c r="L413" s="11"/>
      <c r="M413" s="54">
        <v>1</v>
      </c>
      <c r="N413" s="37">
        <v>1492815</v>
      </c>
      <c r="O413" s="54" t="s">
        <v>2052</v>
      </c>
      <c r="P413" s="54" t="s">
        <v>162</v>
      </c>
      <c r="Q413" s="60">
        <v>0</v>
      </c>
      <c r="R413" s="60">
        <v>0</v>
      </c>
      <c r="S413" s="60">
        <f t="shared" si="11"/>
        <v>0</v>
      </c>
      <c r="T413" s="19" t="s">
        <v>41</v>
      </c>
      <c r="U413" s="92" t="s">
        <v>2265</v>
      </c>
      <c r="V413" s="21" t="s">
        <v>184</v>
      </c>
      <c r="W413" s="22" t="s">
        <v>1251</v>
      </c>
      <c r="X413" s="71" t="s">
        <v>78</v>
      </c>
    </row>
    <row r="414" spans="1:24" ht="128.25" hidden="1" customHeight="1">
      <c r="A414" s="54" t="s">
        <v>421</v>
      </c>
      <c r="B414" s="54" t="s">
        <v>2039</v>
      </c>
      <c r="C414" s="54" t="s">
        <v>2039</v>
      </c>
      <c r="D414" s="54" t="s">
        <v>2075</v>
      </c>
      <c r="E414" s="54">
        <v>15</v>
      </c>
      <c r="F414" s="19" t="s">
        <v>2080</v>
      </c>
      <c r="G414" s="19" t="s">
        <v>35</v>
      </c>
      <c r="H414" s="8" t="s">
        <v>36</v>
      </c>
      <c r="I414" s="19" t="s">
        <v>37</v>
      </c>
      <c r="J414" s="10">
        <v>120</v>
      </c>
      <c r="K414" s="10" t="s">
        <v>2081</v>
      </c>
      <c r="L414" s="11"/>
      <c r="M414" s="54">
        <v>1</v>
      </c>
      <c r="N414" s="37">
        <v>1492636</v>
      </c>
      <c r="O414" s="54" t="s">
        <v>2067</v>
      </c>
      <c r="P414" s="54" t="s">
        <v>162</v>
      </c>
      <c r="Q414" s="60">
        <v>0</v>
      </c>
      <c r="R414" s="60">
        <v>0</v>
      </c>
      <c r="S414" s="60">
        <f t="shared" si="11"/>
        <v>0</v>
      </c>
      <c r="T414" s="19" t="s">
        <v>41</v>
      </c>
      <c r="U414" s="92" t="s">
        <v>2265</v>
      </c>
      <c r="V414" s="21" t="s">
        <v>235</v>
      </c>
      <c r="W414" s="22" t="s">
        <v>236</v>
      </c>
      <c r="X414" s="23"/>
    </row>
    <row r="415" spans="1:24" ht="128.25" hidden="1" customHeight="1">
      <c r="A415" s="54" t="s">
        <v>421</v>
      </c>
      <c r="B415" s="54" t="s">
        <v>2039</v>
      </c>
      <c r="C415" s="54" t="s">
        <v>2039</v>
      </c>
      <c r="D415" s="54" t="s">
        <v>2075</v>
      </c>
      <c r="E415" s="54">
        <v>15</v>
      </c>
      <c r="F415" s="19" t="s">
        <v>2082</v>
      </c>
      <c r="G415" s="19" t="s">
        <v>35</v>
      </c>
      <c r="H415" s="8" t="s">
        <v>36</v>
      </c>
      <c r="I415" s="19" t="s">
        <v>37</v>
      </c>
      <c r="J415" s="10">
        <v>120</v>
      </c>
      <c r="K415" s="10" t="s">
        <v>2081</v>
      </c>
      <c r="L415" s="11"/>
      <c r="M415" s="54">
        <v>1</v>
      </c>
      <c r="N415" s="37">
        <v>1491408</v>
      </c>
      <c r="O415" s="54" t="s">
        <v>2054</v>
      </c>
      <c r="P415" s="37" t="s">
        <v>611</v>
      </c>
      <c r="Q415" s="60">
        <v>0</v>
      </c>
      <c r="R415" s="60">
        <v>0</v>
      </c>
      <c r="S415" s="60">
        <f t="shared" si="11"/>
        <v>0</v>
      </c>
      <c r="T415" s="19" t="s">
        <v>41</v>
      </c>
      <c r="U415" s="92" t="s">
        <v>2265</v>
      </c>
      <c r="V415" s="21" t="s">
        <v>235</v>
      </c>
      <c r="W415" s="22" t="s">
        <v>236</v>
      </c>
      <c r="X415" s="23"/>
    </row>
    <row r="416" spans="1:24" ht="128.25" hidden="1" customHeight="1">
      <c r="A416" s="54" t="s">
        <v>421</v>
      </c>
      <c r="B416" s="19" t="s">
        <v>422</v>
      </c>
      <c r="C416" s="19" t="s">
        <v>422</v>
      </c>
      <c r="D416" s="19" t="s">
        <v>365</v>
      </c>
      <c r="E416" s="19">
        <v>15</v>
      </c>
      <c r="F416" s="19" t="s">
        <v>426</v>
      </c>
      <c r="G416" s="19" t="s">
        <v>35</v>
      </c>
      <c r="H416" s="19" t="s">
        <v>310</v>
      </c>
      <c r="I416" s="19" t="s">
        <v>37</v>
      </c>
      <c r="J416" s="10">
        <v>32</v>
      </c>
      <c r="K416" s="10"/>
      <c r="L416" s="11"/>
      <c r="M416" s="19">
        <v>1</v>
      </c>
      <c r="N416" s="19">
        <v>1636635</v>
      </c>
      <c r="O416" s="19" t="s">
        <v>427</v>
      </c>
      <c r="P416" s="19" t="s">
        <v>425</v>
      </c>
      <c r="Q416" s="20">
        <v>400</v>
      </c>
      <c r="R416" s="20">
        <v>8000</v>
      </c>
      <c r="S416" s="20">
        <f t="shared" si="11"/>
        <v>8400</v>
      </c>
      <c r="T416" s="19" t="s">
        <v>41</v>
      </c>
      <c r="U416" s="100"/>
      <c r="V416" s="21" t="s">
        <v>148</v>
      </c>
      <c r="W416" s="40" t="s">
        <v>149</v>
      </c>
      <c r="X416" s="23"/>
    </row>
    <row r="417" spans="1:24" ht="128.25" hidden="1" customHeight="1">
      <c r="A417" s="54" t="s">
        <v>421</v>
      </c>
      <c r="B417" s="19" t="s">
        <v>422</v>
      </c>
      <c r="C417" s="19" t="s">
        <v>422</v>
      </c>
      <c r="D417" s="19" t="s">
        <v>365</v>
      </c>
      <c r="E417" s="19">
        <v>15</v>
      </c>
      <c r="F417" s="19" t="s">
        <v>426</v>
      </c>
      <c r="G417" s="19" t="s">
        <v>35</v>
      </c>
      <c r="H417" s="19" t="s">
        <v>310</v>
      </c>
      <c r="I417" s="19" t="s">
        <v>37</v>
      </c>
      <c r="J417" s="10">
        <v>32</v>
      </c>
      <c r="K417" s="10"/>
      <c r="L417" s="11"/>
      <c r="M417" s="19">
        <v>1</v>
      </c>
      <c r="N417" s="19">
        <v>2264120</v>
      </c>
      <c r="O417" s="19" t="s">
        <v>428</v>
      </c>
      <c r="P417" s="19" t="s">
        <v>425</v>
      </c>
      <c r="Q417" s="20">
        <v>400</v>
      </c>
      <c r="R417" s="20">
        <v>8000</v>
      </c>
      <c r="S417" s="20">
        <f t="shared" si="11"/>
        <v>8400</v>
      </c>
      <c r="T417" s="19" t="s">
        <v>41</v>
      </c>
      <c r="U417" s="19"/>
      <c r="V417" s="21" t="s">
        <v>148</v>
      </c>
      <c r="W417" s="40" t="s">
        <v>149</v>
      </c>
      <c r="X417" s="23"/>
    </row>
    <row r="418" spans="1:24" ht="128.25" hidden="1" customHeight="1">
      <c r="A418" s="54" t="s">
        <v>421</v>
      </c>
      <c r="B418" s="54" t="s">
        <v>2039</v>
      </c>
      <c r="C418" s="54" t="s">
        <v>2039</v>
      </c>
      <c r="D418" s="54" t="s">
        <v>2083</v>
      </c>
      <c r="E418" s="54">
        <v>20</v>
      </c>
      <c r="F418" s="54" t="s">
        <v>2084</v>
      </c>
      <c r="G418" s="54" t="s">
        <v>35</v>
      </c>
      <c r="H418" s="54" t="s">
        <v>825</v>
      </c>
      <c r="I418" s="19" t="s">
        <v>91</v>
      </c>
      <c r="J418" s="67">
        <v>40</v>
      </c>
      <c r="K418" s="10" t="s">
        <v>303</v>
      </c>
      <c r="L418" s="11"/>
      <c r="M418" s="54">
        <v>1</v>
      </c>
      <c r="N418" s="37"/>
      <c r="O418" s="54" t="s">
        <v>2053</v>
      </c>
      <c r="P418" s="54" t="s">
        <v>162</v>
      </c>
      <c r="Q418" s="20">
        <v>0</v>
      </c>
      <c r="R418" s="20">
        <v>0</v>
      </c>
      <c r="S418" s="60">
        <f t="shared" si="11"/>
        <v>0</v>
      </c>
      <c r="T418" s="19" t="s">
        <v>41</v>
      </c>
      <c r="U418" s="92" t="s">
        <v>2266</v>
      </c>
      <c r="V418" s="21" t="s">
        <v>866</v>
      </c>
      <c r="W418" s="22" t="s">
        <v>2085</v>
      </c>
      <c r="X418" s="71" t="s">
        <v>78</v>
      </c>
    </row>
    <row r="419" spans="1:24" ht="128.25" hidden="1" customHeight="1">
      <c r="A419" s="54" t="s">
        <v>421</v>
      </c>
      <c r="B419" s="54" t="s">
        <v>2039</v>
      </c>
      <c r="C419" s="54" t="s">
        <v>2039</v>
      </c>
      <c r="D419" s="54" t="s">
        <v>2083</v>
      </c>
      <c r="E419" s="54">
        <v>20</v>
      </c>
      <c r="F419" s="54" t="s">
        <v>2084</v>
      </c>
      <c r="G419" s="54" t="s">
        <v>35</v>
      </c>
      <c r="H419" s="54" t="s">
        <v>825</v>
      </c>
      <c r="I419" s="19" t="s">
        <v>91</v>
      </c>
      <c r="J419" s="67">
        <v>40</v>
      </c>
      <c r="K419" s="10" t="s">
        <v>303</v>
      </c>
      <c r="L419" s="11"/>
      <c r="M419" s="54">
        <v>1</v>
      </c>
      <c r="N419" s="37"/>
      <c r="O419" s="54" t="s">
        <v>2057</v>
      </c>
      <c r="P419" s="54" t="s">
        <v>162</v>
      </c>
      <c r="Q419" s="20">
        <v>0</v>
      </c>
      <c r="R419" s="20">
        <v>0</v>
      </c>
      <c r="S419" s="60">
        <f t="shared" si="11"/>
        <v>0</v>
      </c>
      <c r="T419" s="19" t="s">
        <v>41</v>
      </c>
      <c r="U419" s="92" t="s">
        <v>2266</v>
      </c>
      <c r="V419" s="21" t="s">
        <v>866</v>
      </c>
      <c r="W419" s="22" t="s">
        <v>2085</v>
      </c>
      <c r="X419" s="71" t="s">
        <v>78</v>
      </c>
    </row>
    <row r="420" spans="1:24" ht="128.25" hidden="1" customHeight="1">
      <c r="A420" s="54" t="s">
        <v>421</v>
      </c>
      <c r="B420" s="54" t="s">
        <v>2039</v>
      </c>
      <c r="C420" s="54" t="s">
        <v>2039</v>
      </c>
      <c r="D420" s="54" t="s">
        <v>2083</v>
      </c>
      <c r="E420" s="54">
        <v>20</v>
      </c>
      <c r="F420" s="54" t="s">
        <v>2084</v>
      </c>
      <c r="G420" s="54" t="s">
        <v>35</v>
      </c>
      <c r="H420" s="54" t="s">
        <v>825</v>
      </c>
      <c r="I420" s="19" t="s">
        <v>91</v>
      </c>
      <c r="J420" s="67">
        <v>40</v>
      </c>
      <c r="K420" s="10" t="s">
        <v>303</v>
      </c>
      <c r="L420" s="11"/>
      <c r="M420" s="54">
        <v>1</v>
      </c>
      <c r="N420" s="37">
        <v>1492815</v>
      </c>
      <c r="O420" s="54" t="s">
        <v>2052</v>
      </c>
      <c r="P420" s="54" t="s">
        <v>162</v>
      </c>
      <c r="Q420" s="20">
        <v>0</v>
      </c>
      <c r="R420" s="20">
        <v>0</v>
      </c>
      <c r="S420" s="60">
        <f t="shared" si="11"/>
        <v>0</v>
      </c>
      <c r="T420" s="19" t="s">
        <v>41</v>
      </c>
      <c r="U420" s="92" t="s">
        <v>2266</v>
      </c>
      <c r="V420" s="21" t="s">
        <v>866</v>
      </c>
      <c r="W420" s="22" t="s">
        <v>2085</v>
      </c>
      <c r="X420" s="71" t="s">
        <v>78</v>
      </c>
    </row>
    <row r="421" spans="1:24" ht="128.25" hidden="1" customHeight="1">
      <c r="A421" s="54" t="s">
        <v>421</v>
      </c>
      <c r="B421" s="54" t="s">
        <v>2039</v>
      </c>
      <c r="C421" s="54" t="s">
        <v>2039</v>
      </c>
      <c r="D421" s="54" t="s">
        <v>2083</v>
      </c>
      <c r="E421" s="54">
        <v>20</v>
      </c>
      <c r="F421" s="54" t="s">
        <v>2084</v>
      </c>
      <c r="G421" s="54" t="s">
        <v>35</v>
      </c>
      <c r="H421" s="54" t="s">
        <v>825</v>
      </c>
      <c r="I421" s="19" t="s">
        <v>91</v>
      </c>
      <c r="J421" s="67">
        <v>40</v>
      </c>
      <c r="K421" s="10" t="s">
        <v>303</v>
      </c>
      <c r="L421" s="11"/>
      <c r="M421" s="54">
        <v>1</v>
      </c>
      <c r="N421" s="54">
        <v>1568339</v>
      </c>
      <c r="O421" s="54" t="s">
        <v>2048</v>
      </c>
      <c r="P421" s="54" t="s">
        <v>162</v>
      </c>
      <c r="Q421" s="20">
        <v>0</v>
      </c>
      <c r="R421" s="20">
        <v>0</v>
      </c>
      <c r="S421" s="60">
        <f t="shared" si="11"/>
        <v>0</v>
      </c>
      <c r="T421" s="19" t="s">
        <v>41</v>
      </c>
      <c r="V421" s="21" t="s">
        <v>866</v>
      </c>
      <c r="W421" s="22" t="s">
        <v>2085</v>
      </c>
      <c r="X421" s="71" t="s">
        <v>78</v>
      </c>
    </row>
    <row r="422" spans="1:24" s="42" customFormat="1" ht="128.25" hidden="1" customHeight="1">
      <c r="A422" s="51" t="s">
        <v>421</v>
      </c>
      <c r="B422" s="8" t="s">
        <v>1767</v>
      </c>
      <c r="C422" s="8" t="s">
        <v>1767</v>
      </c>
      <c r="D422" s="8" t="s">
        <v>1827</v>
      </c>
      <c r="E422" s="8">
        <v>20</v>
      </c>
      <c r="F422" s="8" t="s">
        <v>1828</v>
      </c>
      <c r="G422" s="8" t="s">
        <v>45</v>
      </c>
      <c r="H422" s="8" t="s">
        <v>36</v>
      </c>
      <c r="I422" s="8" t="s">
        <v>46</v>
      </c>
      <c r="J422" s="9">
        <v>20</v>
      </c>
      <c r="K422" s="10">
        <v>2020</v>
      </c>
      <c r="L422" s="11"/>
      <c r="M422" s="8">
        <v>1</v>
      </c>
      <c r="N422" s="12">
        <v>3150903</v>
      </c>
      <c r="O422" s="8" t="s">
        <v>1784</v>
      </c>
      <c r="P422" s="8" t="s">
        <v>40</v>
      </c>
      <c r="Q422" s="14">
        <v>0</v>
      </c>
      <c r="R422" s="14">
        <v>0</v>
      </c>
      <c r="S422" s="14">
        <f t="shared" si="11"/>
        <v>0</v>
      </c>
      <c r="T422" s="8" t="s">
        <v>41</v>
      </c>
      <c r="U422" s="33" t="s">
        <v>2235</v>
      </c>
      <c r="V422" s="15" t="s">
        <v>48</v>
      </c>
      <c r="W422" s="33" t="s">
        <v>69</v>
      </c>
      <c r="X422" s="41" t="s">
        <v>50</v>
      </c>
    </row>
    <row r="423" spans="1:24" s="42" customFormat="1" ht="128.25" hidden="1" customHeight="1">
      <c r="A423" s="51" t="s">
        <v>421</v>
      </c>
      <c r="B423" s="8" t="s">
        <v>1767</v>
      </c>
      <c r="C423" s="8" t="s">
        <v>1767</v>
      </c>
      <c r="D423" s="8" t="s">
        <v>1827</v>
      </c>
      <c r="E423" s="8">
        <v>20</v>
      </c>
      <c r="F423" s="8" t="s">
        <v>1828</v>
      </c>
      <c r="G423" s="8" t="s">
        <v>45</v>
      </c>
      <c r="H423" s="8" t="s">
        <v>36</v>
      </c>
      <c r="I423" s="8" t="s">
        <v>46</v>
      </c>
      <c r="J423" s="9">
        <v>20</v>
      </c>
      <c r="K423" s="10">
        <v>2020</v>
      </c>
      <c r="L423" s="11"/>
      <c r="M423" s="8">
        <v>1</v>
      </c>
      <c r="N423" s="12">
        <v>1892404</v>
      </c>
      <c r="O423" s="8" t="s">
        <v>1785</v>
      </c>
      <c r="P423" s="8" t="s">
        <v>40</v>
      </c>
      <c r="Q423" s="14">
        <v>0</v>
      </c>
      <c r="R423" s="14">
        <v>0</v>
      </c>
      <c r="S423" s="14">
        <f t="shared" si="11"/>
        <v>0</v>
      </c>
      <c r="T423" s="8" t="s">
        <v>41</v>
      </c>
      <c r="U423" s="33" t="s">
        <v>2235</v>
      </c>
      <c r="V423" s="15" t="s">
        <v>48</v>
      </c>
      <c r="W423" s="33" t="s">
        <v>69</v>
      </c>
      <c r="X423" s="41" t="s">
        <v>50</v>
      </c>
    </row>
    <row r="424" spans="1:24" s="42" customFormat="1" ht="128.25" hidden="1" customHeight="1">
      <c r="A424" s="51" t="s">
        <v>421</v>
      </c>
      <c r="B424" s="8" t="s">
        <v>1767</v>
      </c>
      <c r="C424" s="8" t="s">
        <v>1767</v>
      </c>
      <c r="D424" s="8" t="s">
        <v>1827</v>
      </c>
      <c r="E424" s="8">
        <v>20</v>
      </c>
      <c r="F424" s="8" t="s">
        <v>1829</v>
      </c>
      <c r="G424" s="8" t="s">
        <v>45</v>
      </c>
      <c r="H424" s="8" t="s">
        <v>36</v>
      </c>
      <c r="I424" s="8" t="s">
        <v>37</v>
      </c>
      <c r="J424" s="9">
        <v>40</v>
      </c>
      <c r="K424" s="10">
        <v>2020</v>
      </c>
      <c r="L424" s="11"/>
      <c r="M424" s="8">
        <v>1</v>
      </c>
      <c r="N424" s="12">
        <v>1306389</v>
      </c>
      <c r="O424" s="8" t="s">
        <v>1804</v>
      </c>
      <c r="P424" s="8" t="s">
        <v>107</v>
      </c>
      <c r="Q424" s="14">
        <v>0</v>
      </c>
      <c r="R424" s="14">
        <v>0</v>
      </c>
      <c r="S424" s="14">
        <f t="shared" si="11"/>
        <v>0</v>
      </c>
      <c r="T424" s="8" t="s">
        <v>41</v>
      </c>
      <c r="U424" s="33" t="s">
        <v>2235</v>
      </c>
      <c r="V424" s="15" t="s">
        <v>92</v>
      </c>
      <c r="W424" s="33" t="s">
        <v>93</v>
      </c>
      <c r="X424" s="41" t="s">
        <v>50</v>
      </c>
    </row>
    <row r="425" spans="1:24" s="42" customFormat="1" ht="128.25" hidden="1" customHeight="1">
      <c r="A425" s="51" t="s">
        <v>421</v>
      </c>
      <c r="B425" s="8" t="s">
        <v>1767</v>
      </c>
      <c r="C425" s="8" t="s">
        <v>1767</v>
      </c>
      <c r="D425" s="8" t="s">
        <v>1827</v>
      </c>
      <c r="E425" s="8">
        <v>20</v>
      </c>
      <c r="F425" s="8" t="s">
        <v>1829</v>
      </c>
      <c r="G425" s="8" t="s">
        <v>45</v>
      </c>
      <c r="H425" s="8" t="s">
        <v>36</v>
      </c>
      <c r="I425" s="8" t="s">
        <v>37</v>
      </c>
      <c r="J425" s="9">
        <v>40</v>
      </c>
      <c r="K425" s="10">
        <v>2020</v>
      </c>
      <c r="L425" s="11"/>
      <c r="M425" s="8">
        <v>1</v>
      </c>
      <c r="N425" s="12">
        <v>1567874</v>
      </c>
      <c r="O425" s="8" t="s">
        <v>1805</v>
      </c>
      <c r="P425" s="8" t="s">
        <v>107</v>
      </c>
      <c r="Q425" s="14">
        <v>0</v>
      </c>
      <c r="R425" s="14">
        <v>0</v>
      </c>
      <c r="S425" s="14">
        <f t="shared" si="11"/>
        <v>0</v>
      </c>
      <c r="T425" s="8" t="s">
        <v>41</v>
      </c>
      <c r="U425" s="33" t="s">
        <v>2235</v>
      </c>
      <c r="V425" s="15" t="s">
        <v>92</v>
      </c>
      <c r="W425" s="33" t="s">
        <v>93</v>
      </c>
      <c r="X425" s="41" t="s">
        <v>50</v>
      </c>
    </row>
    <row r="426" spans="1:24" s="42" customFormat="1" ht="128.25" hidden="1" customHeight="1">
      <c r="A426" s="51" t="s">
        <v>421</v>
      </c>
      <c r="B426" s="8" t="s">
        <v>1767</v>
      </c>
      <c r="C426" s="8" t="s">
        <v>1767</v>
      </c>
      <c r="D426" s="8" t="s">
        <v>1827</v>
      </c>
      <c r="E426" s="8">
        <v>20</v>
      </c>
      <c r="F426" s="8" t="s">
        <v>1829</v>
      </c>
      <c r="G426" s="8" t="s">
        <v>45</v>
      </c>
      <c r="H426" s="8" t="s">
        <v>36</v>
      </c>
      <c r="I426" s="8" t="s">
        <v>37</v>
      </c>
      <c r="J426" s="9">
        <v>40</v>
      </c>
      <c r="K426" s="10">
        <v>2020</v>
      </c>
      <c r="L426" s="11"/>
      <c r="M426" s="8">
        <v>1</v>
      </c>
      <c r="N426" s="12">
        <v>1485900</v>
      </c>
      <c r="O426" s="8" t="s">
        <v>1806</v>
      </c>
      <c r="P426" s="8" t="s">
        <v>107</v>
      </c>
      <c r="Q426" s="14">
        <v>0</v>
      </c>
      <c r="R426" s="14">
        <v>0</v>
      </c>
      <c r="S426" s="14">
        <f t="shared" si="11"/>
        <v>0</v>
      </c>
      <c r="T426" s="8" t="s">
        <v>41</v>
      </c>
      <c r="U426" s="33" t="s">
        <v>2235</v>
      </c>
      <c r="V426" s="15" t="s">
        <v>92</v>
      </c>
      <c r="W426" s="33" t="s">
        <v>93</v>
      </c>
      <c r="X426" s="41" t="s">
        <v>50</v>
      </c>
    </row>
    <row r="427" spans="1:24" s="42" customFormat="1" ht="128.25" hidden="1" customHeight="1">
      <c r="A427" s="51" t="s">
        <v>421</v>
      </c>
      <c r="B427" s="8" t="s">
        <v>1767</v>
      </c>
      <c r="C427" s="8" t="s">
        <v>1767</v>
      </c>
      <c r="D427" s="8" t="s">
        <v>1827</v>
      </c>
      <c r="E427" s="8">
        <v>20</v>
      </c>
      <c r="F427" s="8" t="s">
        <v>1829</v>
      </c>
      <c r="G427" s="8" t="s">
        <v>45</v>
      </c>
      <c r="H427" s="8" t="s">
        <v>36</v>
      </c>
      <c r="I427" s="8" t="s">
        <v>37</v>
      </c>
      <c r="J427" s="9">
        <v>40</v>
      </c>
      <c r="K427" s="10">
        <v>2020</v>
      </c>
      <c r="L427" s="11"/>
      <c r="M427" s="8">
        <v>1</v>
      </c>
      <c r="N427" s="12">
        <v>3150903</v>
      </c>
      <c r="O427" s="8" t="s">
        <v>1784</v>
      </c>
      <c r="P427" s="8" t="s">
        <v>40</v>
      </c>
      <c r="Q427" s="14">
        <v>0</v>
      </c>
      <c r="R427" s="14">
        <v>0</v>
      </c>
      <c r="S427" s="14">
        <f t="shared" si="11"/>
        <v>0</v>
      </c>
      <c r="T427" s="8" t="s">
        <v>41</v>
      </c>
      <c r="U427" s="33" t="s">
        <v>2235</v>
      </c>
      <c r="V427" s="15" t="s">
        <v>92</v>
      </c>
      <c r="W427" s="33" t="s">
        <v>93</v>
      </c>
      <c r="X427" s="41" t="s">
        <v>50</v>
      </c>
    </row>
    <row r="428" spans="1:24" s="42" customFormat="1" ht="128.25" hidden="1" customHeight="1">
      <c r="A428" s="51" t="s">
        <v>421</v>
      </c>
      <c r="B428" s="8" t="s">
        <v>1767</v>
      </c>
      <c r="C428" s="8" t="s">
        <v>1767</v>
      </c>
      <c r="D428" s="8" t="s">
        <v>1827</v>
      </c>
      <c r="E428" s="8">
        <v>20</v>
      </c>
      <c r="F428" s="8" t="s">
        <v>1829</v>
      </c>
      <c r="G428" s="8" t="s">
        <v>45</v>
      </c>
      <c r="H428" s="8" t="s">
        <v>36</v>
      </c>
      <c r="I428" s="8" t="s">
        <v>37</v>
      </c>
      <c r="J428" s="9">
        <v>40</v>
      </c>
      <c r="K428" s="10">
        <v>2020</v>
      </c>
      <c r="L428" s="11"/>
      <c r="M428" s="8">
        <v>1</v>
      </c>
      <c r="N428" s="12">
        <v>1892404</v>
      </c>
      <c r="O428" s="8" t="s">
        <v>1785</v>
      </c>
      <c r="P428" s="8" t="s">
        <v>40</v>
      </c>
      <c r="Q428" s="14">
        <v>0</v>
      </c>
      <c r="R428" s="14">
        <v>0</v>
      </c>
      <c r="S428" s="14">
        <f t="shared" si="11"/>
        <v>0</v>
      </c>
      <c r="T428" s="8" t="s">
        <v>41</v>
      </c>
      <c r="U428" s="33" t="s">
        <v>2235</v>
      </c>
      <c r="V428" s="15" t="s">
        <v>92</v>
      </c>
      <c r="W428" s="33" t="s">
        <v>93</v>
      </c>
      <c r="X428" s="41" t="s">
        <v>50</v>
      </c>
    </row>
    <row r="429" spans="1:24" s="42" customFormat="1" ht="128.25" hidden="1" customHeight="1">
      <c r="A429" s="51" t="s">
        <v>421</v>
      </c>
      <c r="B429" s="8" t="s">
        <v>1767</v>
      </c>
      <c r="C429" s="8" t="s">
        <v>1767</v>
      </c>
      <c r="D429" s="8" t="s">
        <v>1827</v>
      </c>
      <c r="E429" s="8">
        <v>20</v>
      </c>
      <c r="F429" s="8" t="s">
        <v>1829</v>
      </c>
      <c r="G429" s="8" t="s">
        <v>45</v>
      </c>
      <c r="H429" s="8" t="s">
        <v>36</v>
      </c>
      <c r="I429" s="8" t="s">
        <v>37</v>
      </c>
      <c r="J429" s="9">
        <v>40</v>
      </c>
      <c r="K429" s="10">
        <v>2020</v>
      </c>
      <c r="L429" s="11"/>
      <c r="M429" s="8">
        <v>1</v>
      </c>
      <c r="N429" s="12">
        <v>1437588</v>
      </c>
      <c r="O429" s="8" t="s">
        <v>1807</v>
      </c>
      <c r="P429" s="8" t="s">
        <v>107</v>
      </c>
      <c r="Q429" s="14">
        <v>0</v>
      </c>
      <c r="R429" s="14">
        <v>0</v>
      </c>
      <c r="S429" s="14">
        <f t="shared" si="11"/>
        <v>0</v>
      </c>
      <c r="T429" s="8" t="s">
        <v>41</v>
      </c>
      <c r="U429" s="33" t="s">
        <v>2235</v>
      </c>
      <c r="V429" s="15" t="s">
        <v>92</v>
      </c>
      <c r="W429" s="33" t="s">
        <v>93</v>
      </c>
      <c r="X429" s="41" t="s">
        <v>50</v>
      </c>
    </row>
    <row r="430" spans="1:24" s="42" customFormat="1" ht="128.25" hidden="1" customHeight="1">
      <c r="A430" s="51" t="s">
        <v>421</v>
      </c>
      <c r="B430" s="8" t="s">
        <v>1767</v>
      </c>
      <c r="C430" s="8" t="s">
        <v>1767</v>
      </c>
      <c r="D430" s="8" t="s">
        <v>1827</v>
      </c>
      <c r="E430" s="8">
        <v>20</v>
      </c>
      <c r="F430" s="8" t="s">
        <v>1829</v>
      </c>
      <c r="G430" s="8" t="s">
        <v>45</v>
      </c>
      <c r="H430" s="8" t="s">
        <v>36</v>
      </c>
      <c r="I430" s="8" t="s">
        <v>37</v>
      </c>
      <c r="J430" s="9">
        <v>40</v>
      </c>
      <c r="K430" s="10">
        <v>2020</v>
      </c>
      <c r="L430" s="11"/>
      <c r="M430" s="8">
        <v>1</v>
      </c>
      <c r="N430" s="12">
        <v>1489272</v>
      </c>
      <c r="O430" s="8" t="s">
        <v>1808</v>
      </c>
      <c r="P430" s="8" t="s">
        <v>107</v>
      </c>
      <c r="Q430" s="14">
        <v>0</v>
      </c>
      <c r="R430" s="14">
        <v>0</v>
      </c>
      <c r="S430" s="14">
        <f t="shared" si="11"/>
        <v>0</v>
      </c>
      <c r="T430" s="8" t="s">
        <v>41</v>
      </c>
      <c r="U430" s="33" t="s">
        <v>2235</v>
      </c>
      <c r="V430" s="15" t="s">
        <v>92</v>
      </c>
      <c r="W430" s="33" t="s">
        <v>93</v>
      </c>
      <c r="X430" s="41" t="s">
        <v>50</v>
      </c>
    </row>
    <row r="431" spans="1:24" s="42" customFormat="1" ht="128.25" hidden="1" customHeight="1">
      <c r="A431" s="51" t="s">
        <v>421</v>
      </c>
      <c r="B431" s="8" t="s">
        <v>1767</v>
      </c>
      <c r="C431" s="8" t="s">
        <v>1767</v>
      </c>
      <c r="D431" s="8" t="s">
        <v>1827</v>
      </c>
      <c r="E431" s="8">
        <v>20</v>
      </c>
      <c r="F431" s="8" t="s">
        <v>1829</v>
      </c>
      <c r="G431" s="8" t="s">
        <v>45</v>
      </c>
      <c r="H431" s="8" t="s">
        <v>36</v>
      </c>
      <c r="I431" s="8" t="s">
        <v>37</v>
      </c>
      <c r="J431" s="9">
        <v>40</v>
      </c>
      <c r="K431" s="10">
        <v>2020</v>
      </c>
      <c r="L431" s="11"/>
      <c r="M431" s="8">
        <v>1</v>
      </c>
      <c r="N431" s="12">
        <v>2273781</v>
      </c>
      <c r="O431" s="8" t="s">
        <v>1783</v>
      </c>
      <c r="P431" s="8" t="s">
        <v>107</v>
      </c>
      <c r="Q431" s="14">
        <v>0</v>
      </c>
      <c r="R431" s="14">
        <v>0</v>
      </c>
      <c r="S431" s="14">
        <f t="shared" si="11"/>
        <v>0</v>
      </c>
      <c r="T431" s="8" t="s">
        <v>41</v>
      </c>
      <c r="U431" s="33" t="s">
        <v>2235</v>
      </c>
      <c r="V431" s="15" t="s">
        <v>92</v>
      </c>
      <c r="W431" s="33" t="s">
        <v>93</v>
      </c>
      <c r="X431" s="41" t="s">
        <v>50</v>
      </c>
    </row>
    <row r="432" spans="1:24" s="42" customFormat="1" ht="128.25" hidden="1" customHeight="1">
      <c r="A432" s="51" t="s">
        <v>421</v>
      </c>
      <c r="B432" s="8" t="s">
        <v>1767</v>
      </c>
      <c r="C432" s="8" t="s">
        <v>1767</v>
      </c>
      <c r="D432" s="8" t="s">
        <v>1827</v>
      </c>
      <c r="E432" s="8">
        <v>20</v>
      </c>
      <c r="F432" s="8" t="s">
        <v>1829</v>
      </c>
      <c r="G432" s="8" t="s">
        <v>45</v>
      </c>
      <c r="H432" s="8" t="s">
        <v>36</v>
      </c>
      <c r="I432" s="8" t="s">
        <v>37</v>
      </c>
      <c r="J432" s="9">
        <v>40</v>
      </c>
      <c r="K432" s="10">
        <v>2020</v>
      </c>
      <c r="L432" s="11"/>
      <c r="M432" s="8">
        <v>1</v>
      </c>
      <c r="N432" s="12">
        <v>1531063</v>
      </c>
      <c r="O432" s="8" t="s">
        <v>1809</v>
      </c>
      <c r="P432" s="8" t="s">
        <v>107</v>
      </c>
      <c r="Q432" s="14">
        <v>0</v>
      </c>
      <c r="R432" s="14">
        <v>0</v>
      </c>
      <c r="S432" s="14">
        <f t="shared" si="11"/>
        <v>0</v>
      </c>
      <c r="T432" s="8" t="s">
        <v>41</v>
      </c>
      <c r="U432" s="33" t="s">
        <v>2235</v>
      </c>
      <c r="V432" s="15" t="s">
        <v>92</v>
      </c>
      <c r="W432" s="33" t="s">
        <v>93</v>
      </c>
      <c r="X432" s="41" t="s">
        <v>50</v>
      </c>
    </row>
    <row r="433" spans="1:24" s="42" customFormat="1" ht="128.25" hidden="1" customHeight="1">
      <c r="A433" s="51" t="s">
        <v>421</v>
      </c>
      <c r="B433" s="8" t="s">
        <v>1767</v>
      </c>
      <c r="C433" s="8" t="s">
        <v>1767</v>
      </c>
      <c r="D433" s="8" t="s">
        <v>1827</v>
      </c>
      <c r="E433" s="8">
        <v>20</v>
      </c>
      <c r="F433" s="8" t="s">
        <v>1829</v>
      </c>
      <c r="G433" s="8" t="s">
        <v>45</v>
      </c>
      <c r="H433" s="8" t="s">
        <v>36</v>
      </c>
      <c r="I433" s="8" t="s">
        <v>37</v>
      </c>
      <c r="J433" s="9">
        <v>40</v>
      </c>
      <c r="K433" s="10">
        <v>2020</v>
      </c>
      <c r="L433" s="11"/>
      <c r="M433" s="8">
        <v>1</v>
      </c>
      <c r="N433" s="12">
        <v>1568331</v>
      </c>
      <c r="O433" s="8" t="s">
        <v>1771</v>
      </c>
      <c r="P433" s="8" t="s">
        <v>107</v>
      </c>
      <c r="Q433" s="14">
        <v>0</v>
      </c>
      <c r="R433" s="14">
        <v>0</v>
      </c>
      <c r="S433" s="14">
        <f t="shared" si="11"/>
        <v>0</v>
      </c>
      <c r="T433" s="8" t="s">
        <v>41</v>
      </c>
      <c r="U433" s="33" t="s">
        <v>2235</v>
      </c>
      <c r="V433" s="15" t="s">
        <v>92</v>
      </c>
      <c r="W433" s="33" t="s">
        <v>93</v>
      </c>
      <c r="X433" s="41" t="s">
        <v>50</v>
      </c>
    </row>
    <row r="434" spans="1:24" s="42" customFormat="1" ht="128.25" hidden="1" customHeight="1">
      <c r="A434" s="51" t="s">
        <v>421</v>
      </c>
      <c r="B434" s="8" t="s">
        <v>1767</v>
      </c>
      <c r="C434" s="8" t="s">
        <v>1767</v>
      </c>
      <c r="D434" s="8" t="s">
        <v>1827</v>
      </c>
      <c r="E434" s="8">
        <v>20</v>
      </c>
      <c r="F434" s="8" t="s">
        <v>1829</v>
      </c>
      <c r="G434" s="8" t="s">
        <v>45</v>
      </c>
      <c r="H434" s="8" t="s">
        <v>36</v>
      </c>
      <c r="I434" s="8" t="s">
        <v>37</v>
      </c>
      <c r="J434" s="9">
        <v>40</v>
      </c>
      <c r="K434" s="10">
        <v>2020</v>
      </c>
      <c r="L434" s="11"/>
      <c r="M434" s="8">
        <v>1</v>
      </c>
      <c r="N434" s="12">
        <v>1509978</v>
      </c>
      <c r="O434" s="8" t="s">
        <v>1799</v>
      </c>
      <c r="P434" s="8" t="s">
        <v>107</v>
      </c>
      <c r="Q434" s="14">
        <v>0</v>
      </c>
      <c r="R434" s="14">
        <v>0</v>
      </c>
      <c r="S434" s="14">
        <f t="shared" si="11"/>
        <v>0</v>
      </c>
      <c r="T434" s="8" t="s">
        <v>41</v>
      </c>
      <c r="U434" s="33" t="s">
        <v>2235</v>
      </c>
      <c r="V434" s="15" t="s">
        <v>92</v>
      </c>
      <c r="W434" s="33" t="s">
        <v>93</v>
      </c>
      <c r="X434" s="41" t="s">
        <v>50</v>
      </c>
    </row>
    <row r="435" spans="1:24" s="42" customFormat="1" ht="128.25" hidden="1" customHeight="1">
      <c r="A435" s="51" t="s">
        <v>421</v>
      </c>
      <c r="B435" s="8" t="s">
        <v>1767</v>
      </c>
      <c r="C435" s="8" t="s">
        <v>1767</v>
      </c>
      <c r="D435" s="8" t="s">
        <v>1827</v>
      </c>
      <c r="E435" s="8">
        <v>20</v>
      </c>
      <c r="F435" s="8" t="s">
        <v>1829</v>
      </c>
      <c r="G435" s="8" t="s">
        <v>45</v>
      </c>
      <c r="H435" s="8" t="s">
        <v>36</v>
      </c>
      <c r="I435" s="8" t="s">
        <v>37</v>
      </c>
      <c r="J435" s="9">
        <v>40</v>
      </c>
      <c r="K435" s="10">
        <v>2020</v>
      </c>
      <c r="L435" s="11"/>
      <c r="M435" s="8">
        <v>1</v>
      </c>
      <c r="N435" s="12">
        <v>1518199</v>
      </c>
      <c r="O435" s="8" t="s">
        <v>1815</v>
      </c>
      <c r="P435" s="8" t="s">
        <v>107</v>
      </c>
      <c r="Q435" s="14">
        <v>0</v>
      </c>
      <c r="R435" s="14">
        <v>0</v>
      </c>
      <c r="S435" s="14">
        <f t="shared" si="11"/>
        <v>0</v>
      </c>
      <c r="T435" s="8" t="s">
        <v>41</v>
      </c>
      <c r="U435" s="33" t="s">
        <v>2235</v>
      </c>
      <c r="V435" s="15" t="s">
        <v>92</v>
      </c>
      <c r="W435" s="33" t="s">
        <v>93</v>
      </c>
      <c r="X435" s="41" t="s">
        <v>50</v>
      </c>
    </row>
    <row r="436" spans="1:24" s="42" customFormat="1" ht="128.25" hidden="1" customHeight="1">
      <c r="A436" s="51" t="s">
        <v>421</v>
      </c>
      <c r="B436" s="8" t="s">
        <v>1767</v>
      </c>
      <c r="C436" s="8" t="s">
        <v>1767</v>
      </c>
      <c r="D436" s="8" t="s">
        <v>1827</v>
      </c>
      <c r="E436" s="8">
        <v>20</v>
      </c>
      <c r="F436" s="8" t="s">
        <v>1829</v>
      </c>
      <c r="G436" s="8" t="s">
        <v>45</v>
      </c>
      <c r="H436" s="8" t="s">
        <v>36</v>
      </c>
      <c r="I436" s="8" t="s">
        <v>37</v>
      </c>
      <c r="J436" s="9">
        <v>40</v>
      </c>
      <c r="K436" s="10">
        <v>2020</v>
      </c>
      <c r="L436" s="11"/>
      <c r="M436" s="8">
        <v>1</v>
      </c>
      <c r="N436" s="12">
        <v>2114439</v>
      </c>
      <c r="O436" s="8" t="s">
        <v>1816</v>
      </c>
      <c r="P436" s="8" t="s">
        <v>107</v>
      </c>
      <c r="Q436" s="14">
        <v>0</v>
      </c>
      <c r="R436" s="14">
        <v>0</v>
      </c>
      <c r="S436" s="14">
        <f t="shared" si="11"/>
        <v>0</v>
      </c>
      <c r="T436" s="8" t="s">
        <v>41</v>
      </c>
      <c r="U436" s="33" t="s">
        <v>2235</v>
      </c>
      <c r="V436" s="15" t="s">
        <v>92</v>
      </c>
      <c r="W436" s="33" t="s">
        <v>93</v>
      </c>
      <c r="X436" s="41" t="s">
        <v>50</v>
      </c>
    </row>
    <row r="437" spans="1:24" s="42" customFormat="1" ht="128.25" hidden="1" customHeight="1">
      <c r="A437" s="51" t="s">
        <v>421</v>
      </c>
      <c r="B437" s="8" t="s">
        <v>1767</v>
      </c>
      <c r="C437" s="8" t="s">
        <v>1767</v>
      </c>
      <c r="D437" s="8" t="s">
        <v>1827</v>
      </c>
      <c r="E437" s="8">
        <v>20</v>
      </c>
      <c r="F437" s="8" t="s">
        <v>1829</v>
      </c>
      <c r="G437" s="8" t="s">
        <v>45</v>
      </c>
      <c r="H437" s="8" t="s">
        <v>36</v>
      </c>
      <c r="I437" s="8" t="s">
        <v>37</v>
      </c>
      <c r="J437" s="9">
        <v>40</v>
      </c>
      <c r="K437" s="10">
        <v>2020</v>
      </c>
      <c r="L437" s="11"/>
      <c r="M437" s="8">
        <v>1</v>
      </c>
      <c r="N437" s="12">
        <v>1953465</v>
      </c>
      <c r="O437" s="8" t="s">
        <v>1830</v>
      </c>
      <c r="P437" s="8" t="s">
        <v>107</v>
      </c>
      <c r="Q437" s="14">
        <v>0</v>
      </c>
      <c r="R437" s="14">
        <v>0</v>
      </c>
      <c r="S437" s="14">
        <f t="shared" si="11"/>
        <v>0</v>
      </c>
      <c r="T437" s="8" t="s">
        <v>41</v>
      </c>
      <c r="U437" s="33" t="s">
        <v>2235</v>
      </c>
      <c r="V437" s="15" t="s">
        <v>92</v>
      </c>
      <c r="W437" s="33" t="s">
        <v>93</v>
      </c>
      <c r="X437" s="41" t="s">
        <v>50</v>
      </c>
    </row>
    <row r="438" spans="1:24" s="42" customFormat="1" ht="128.25" hidden="1" customHeight="1">
      <c r="A438" s="51" t="s">
        <v>421</v>
      </c>
      <c r="B438" s="8" t="s">
        <v>1767</v>
      </c>
      <c r="C438" s="8" t="s">
        <v>1767</v>
      </c>
      <c r="D438" s="8" t="s">
        <v>1827</v>
      </c>
      <c r="E438" s="8">
        <v>20</v>
      </c>
      <c r="F438" s="8" t="s">
        <v>1829</v>
      </c>
      <c r="G438" s="8" t="s">
        <v>45</v>
      </c>
      <c r="H438" s="8" t="s">
        <v>36</v>
      </c>
      <c r="I438" s="8" t="s">
        <v>37</v>
      </c>
      <c r="J438" s="9">
        <v>40</v>
      </c>
      <c r="K438" s="10">
        <v>2020</v>
      </c>
      <c r="L438" s="11"/>
      <c r="M438" s="8">
        <v>1</v>
      </c>
      <c r="N438" s="12">
        <v>1074655</v>
      </c>
      <c r="O438" s="8" t="s">
        <v>1831</v>
      </c>
      <c r="P438" s="8" t="s">
        <v>107</v>
      </c>
      <c r="Q438" s="14">
        <v>0</v>
      </c>
      <c r="R438" s="14">
        <v>0</v>
      </c>
      <c r="S438" s="14">
        <f t="shared" si="11"/>
        <v>0</v>
      </c>
      <c r="T438" s="8" t="s">
        <v>41</v>
      </c>
      <c r="U438" s="33" t="s">
        <v>2235</v>
      </c>
      <c r="V438" s="15" t="s">
        <v>92</v>
      </c>
      <c r="W438" s="33" t="s">
        <v>93</v>
      </c>
      <c r="X438" s="41" t="s">
        <v>50</v>
      </c>
    </row>
    <row r="439" spans="1:24" s="42" customFormat="1" ht="128.25" hidden="1" customHeight="1">
      <c r="A439" s="51" t="s">
        <v>421</v>
      </c>
      <c r="B439" s="8" t="s">
        <v>1767</v>
      </c>
      <c r="C439" s="8" t="s">
        <v>1767</v>
      </c>
      <c r="D439" s="8" t="s">
        <v>1827</v>
      </c>
      <c r="E439" s="8">
        <v>20</v>
      </c>
      <c r="F439" s="8" t="s">
        <v>1829</v>
      </c>
      <c r="G439" s="8" t="s">
        <v>45</v>
      </c>
      <c r="H439" s="8" t="s">
        <v>36</v>
      </c>
      <c r="I439" s="8" t="s">
        <v>37</v>
      </c>
      <c r="J439" s="9">
        <v>40</v>
      </c>
      <c r="K439" s="10">
        <v>2020</v>
      </c>
      <c r="L439" s="11"/>
      <c r="M439" s="8">
        <v>1</v>
      </c>
      <c r="N439" s="12">
        <v>1901791</v>
      </c>
      <c r="O439" s="8" t="s">
        <v>1781</v>
      </c>
      <c r="P439" s="8" t="s">
        <v>107</v>
      </c>
      <c r="Q439" s="14">
        <v>0</v>
      </c>
      <c r="R439" s="14">
        <v>0</v>
      </c>
      <c r="S439" s="14">
        <f t="shared" si="11"/>
        <v>0</v>
      </c>
      <c r="T439" s="8" t="s">
        <v>41</v>
      </c>
      <c r="U439" s="33" t="s">
        <v>2235</v>
      </c>
      <c r="V439" s="15" t="s">
        <v>92</v>
      </c>
      <c r="W439" s="33" t="s">
        <v>93</v>
      </c>
      <c r="X439" s="41" t="s">
        <v>50</v>
      </c>
    </row>
    <row r="440" spans="1:24" ht="128.25" hidden="1" customHeight="1">
      <c r="A440" s="51" t="s">
        <v>421</v>
      </c>
      <c r="B440" s="8" t="s">
        <v>1767</v>
      </c>
      <c r="C440" s="8" t="s">
        <v>1768</v>
      </c>
      <c r="D440" s="8" t="s">
        <v>1773</v>
      </c>
      <c r="E440" s="8">
        <v>15</v>
      </c>
      <c r="F440" s="8" t="s">
        <v>1776</v>
      </c>
      <c r="G440" s="8" t="s">
        <v>35</v>
      </c>
      <c r="H440" s="8" t="s">
        <v>310</v>
      </c>
      <c r="I440" s="8" t="s">
        <v>37</v>
      </c>
      <c r="J440" s="9">
        <v>16</v>
      </c>
      <c r="K440" s="10" t="s">
        <v>1777</v>
      </c>
      <c r="L440" s="11"/>
      <c r="M440" s="8">
        <v>1</v>
      </c>
      <c r="N440" s="12">
        <v>1509978</v>
      </c>
      <c r="O440" s="8" t="s">
        <v>1772</v>
      </c>
      <c r="P440" s="8" t="s">
        <v>107</v>
      </c>
      <c r="Q440" s="94">
        <v>3950</v>
      </c>
      <c r="R440" s="14">
        <f>800+(625*3)</f>
        <v>2675</v>
      </c>
      <c r="S440" s="14">
        <f t="shared" si="11"/>
        <v>6625</v>
      </c>
      <c r="T440" s="8" t="s">
        <v>41</v>
      </c>
      <c r="U440" s="33" t="s">
        <v>2235</v>
      </c>
      <c r="V440" s="22" t="s">
        <v>184</v>
      </c>
      <c r="W440" s="33" t="s">
        <v>799</v>
      </c>
      <c r="X440" s="101"/>
    </row>
    <row r="441" spans="1:24" ht="128.25" hidden="1" customHeight="1">
      <c r="A441" s="51" t="s">
        <v>421</v>
      </c>
      <c r="B441" s="8" t="s">
        <v>1767</v>
      </c>
      <c r="C441" s="8" t="s">
        <v>1768</v>
      </c>
      <c r="D441" s="8" t="s">
        <v>1773</v>
      </c>
      <c r="E441" s="8">
        <v>15</v>
      </c>
      <c r="F441" s="8" t="s">
        <v>1776</v>
      </c>
      <c r="G441" s="8" t="s">
        <v>35</v>
      </c>
      <c r="H441" s="8" t="s">
        <v>310</v>
      </c>
      <c r="I441" s="8" t="s">
        <v>37</v>
      </c>
      <c r="J441" s="9">
        <v>16</v>
      </c>
      <c r="K441" s="10" t="s">
        <v>1777</v>
      </c>
      <c r="L441" s="11"/>
      <c r="M441" s="8">
        <v>1</v>
      </c>
      <c r="N441" s="12">
        <v>1568331</v>
      </c>
      <c r="O441" s="8" t="s">
        <v>1771</v>
      </c>
      <c r="P441" s="8" t="s">
        <v>107</v>
      </c>
      <c r="Q441" s="94">
        <v>3950</v>
      </c>
      <c r="R441" s="14">
        <f>800+(625*3)</f>
        <v>2675</v>
      </c>
      <c r="S441" s="14">
        <f t="shared" si="11"/>
        <v>6625</v>
      </c>
      <c r="T441" s="8" t="s">
        <v>41</v>
      </c>
      <c r="U441" s="33" t="s">
        <v>2235</v>
      </c>
      <c r="V441" s="22" t="s">
        <v>184</v>
      </c>
      <c r="W441" s="33" t="s">
        <v>799</v>
      </c>
      <c r="X441" s="101"/>
    </row>
    <row r="442" spans="1:24" ht="128.25" hidden="1" customHeight="1">
      <c r="A442" s="54" t="s">
        <v>421</v>
      </c>
      <c r="B442" s="19" t="s">
        <v>577</v>
      </c>
      <c r="C442" s="19" t="s">
        <v>577</v>
      </c>
      <c r="D442" s="19" t="s">
        <v>578</v>
      </c>
      <c r="E442" s="19">
        <v>20</v>
      </c>
      <c r="F442" s="19" t="s">
        <v>579</v>
      </c>
      <c r="G442" s="19" t="s">
        <v>35</v>
      </c>
      <c r="H442" s="8" t="s">
        <v>36</v>
      </c>
      <c r="I442" s="19" t="s">
        <v>37</v>
      </c>
      <c r="J442" s="19" t="s">
        <v>580</v>
      </c>
      <c r="K442" s="10"/>
      <c r="L442" s="11"/>
      <c r="M442" s="19">
        <v>1</v>
      </c>
      <c r="N442" s="37">
        <v>1567993</v>
      </c>
      <c r="O442" s="37" t="s">
        <v>581</v>
      </c>
      <c r="P442" s="19" t="s">
        <v>582</v>
      </c>
      <c r="Q442" s="20">
        <v>2100</v>
      </c>
      <c r="R442" s="20">
        <v>875</v>
      </c>
      <c r="S442" s="60">
        <f t="shared" si="11"/>
        <v>2975</v>
      </c>
      <c r="T442" s="60" t="s">
        <v>41</v>
      </c>
      <c r="U442" s="19"/>
      <c r="V442" s="21" t="s">
        <v>48</v>
      </c>
      <c r="W442" s="40" t="s">
        <v>188</v>
      </c>
      <c r="X442" s="23"/>
    </row>
    <row r="443" spans="1:24" ht="128.25" hidden="1" customHeight="1">
      <c r="A443" s="54" t="s">
        <v>421</v>
      </c>
      <c r="B443" s="19" t="s">
        <v>577</v>
      </c>
      <c r="C443" s="19" t="s">
        <v>577</v>
      </c>
      <c r="D443" s="19" t="s">
        <v>578</v>
      </c>
      <c r="E443" s="19">
        <v>20</v>
      </c>
      <c r="F443" s="19" t="s">
        <v>583</v>
      </c>
      <c r="G443" s="19" t="s">
        <v>35</v>
      </c>
      <c r="H443" s="19" t="s">
        <v>310</v>
      </c>
      <c r="I443" s="19" t="s">
        <v>37</v>
      </c>
      <c r="J443" s="19" t="s">
        <v>584</v>
      </c>
      <c r="K443" s="10"/>
      <c r="L443" s="11"/>
      <c r="M443" s="19">
        <v>1</v>
      </c>
      <c r="N443" s="19">
        <v>1567993</v>
      </c>
      <c r="O443" s="19" t="s">
        <v>581</v>
      </c>
      <c r="P443" s="19" t="s">
        <v>582</v>
      </c>
      <c r="Q443" s="20">
        <v>11110</v>
      </c>
      <c r="R443" s="20">
        <v>14600</v>
      </c>
      <c r="S443" s="60">
        <f t="shared" si="11"/>
        <v>25710</v>
      </c>
      <c r="T443" s="60" t="s">
        <v>41</v>
      </c>
      <c r="U443" s="19"/>
      <c r="V443" s="21" t="s">
        <v>48</v>
      </c>
      <c r="W443" s="40" t="s">
        <v>188</v>
      </c>
      <c r="X443" s="23"/>
    </row>
    <row r="444" spans="1:24" ht="128.25" hidden="1" customHeight="1">
      <c r="A444" s="54" t="s">
        <v>421</v>
      </c>
      <c r="B444" s="19" t="s">
        <v>577</v>
      </c>
      <c r="C444" s="19" t="s">
        <v>577</v>
      </c>
      <c r="D444" s="19" t="s">
        <v>578</v>
      </c>
      <c r="E444" s="19">
        <v>20</v>
      </c>
      <c r="F444" s="19" t="s">
        <v>585</v>
      </c>
      <c r="G444" s="19" t="s">
        <v>35</v>
      </c>
      <c r="H444" s="19" t="s">
        <v>310</v>
      </c>
      <c r="I444" s="19" t="s">
        <v>37</v>
      </c>
      <c r="J444" s="19" t="s">
        <v>586</v>
      </c>
      <c r="K444" s="10"/>
      <c r="L444" s="11"/>
      <c r="M444" s="19">
        <v>1</v>
      </c>
      <c r="N444" s="19">
        <v>1567993</v>
      </c>
      <c r="O444" s="19" t="s">
        <v>581</v>
      </c>
      <c r="P444" s="19" t="s">
        <v>582</v>
      </c>
      <c r="Q444" s="20">
        <v>4725</v>
      </c>
      <c r="R444" s="20">
        <v>625</v>
      </c>
      <c r="S444" s="60">
        <f t="shared" si="11"/>
        <v>5350</v>
      </c>
      <c r="T444" s="19" t="s">
        <v>41</v>
      </c>
      <c r="U444" s="19"/>
      <c r="V444" s="21" t="s">
        <v>48</v>
      </c>
      <c r="W444" s="40" t="s">
        <v>188</v>
      </c>
      <c r="X444" s="23"/>
    </row>
    <row r="445" spans="1:24" ht="128.25" hidden="1" customHeight="1">
      <c r="A445" s="54" t="s">
        <v>421</v>
      </c>
      <c r="B445" s="19" t="s">
        <v>577</v>
      </c>
      <c r="C445" s="19" t="s">
        <v>577</v>
      </c>
      <c r="D445" s="19" t="s">
        <v>578</v>
      </c>
      <c r="E445" s="19">
        <v>20</v>
      </c>
      <c r="F445" s="19" t="s">
        <v>585</v>
      </c>
      <c r="G445" s="19" t="s">
        <v>35</v>
      </c>
      <c r="H445" s="19" t="s">
        <v>310</v>
      </c>
      <c r="I445" s="19" t="s">
        <v>37</v>
      </c>
      <c r="J445" s="19" t="s">
        <v>586</v>
      </c>
      <c r="K445" s="10"/>
      <c r="L445" s="11"/>
      <c r="M445" s="19">
        <v>1</v>
      </c>
      <c r="N445" s="19">
        <v>1491477</v>
      </c>
      <c r="O445" s="37" t="s">
        <v>587</v>
      </c>
      <c r="P445" s="19" t="s">
        <v>588</v>
      </c>
      <c r="Q445" s="20">
        <v>4725</v>
      </c>
      <c r="R445" s="20">
        <v>625</v>
      </c>
      <c r="S445" s="60">
        <f t="shared" si="11"/>
        <v>5350</v>
      </c>
      <c r="T445" s="19" t="s">
        <v>41</v>
      </c>
      <c r="U445" s="19"/>
      <c r="V445" s="21" t="s">
        <v>48</v>
      </c>
      <c r="W445" s="40" t="s">
        <v>188</v>
      </c>
      <c r="X445" s="23"/>
    </row>
    <row r="446" spans="1:24" ht="128.25" hidden="1" customHeight="1">
      <c r="A446" s="54" t="s">
        <v>421</v>
      </c>
      <c r="B446" s="19" t="s">
        <v>577</v>
      </c>
      <c r="C446" s="19" t="s">
        <v>577</v>
      </c>
      <c r="D446" s="19" t="s">
        <v>578</v>
      </c>
      <c r="E446" s="19">
        <v>20</v>
      </c>
      <c r="F446" s="19" t="s">
        <v>589</v>
      </c>
      <c r="G446" s="19" t="s">
        <v>35</v>
      </c>
      <c r="H446" s="8" t="s">
        <v>36</v>
      </c>
      <c r="I446" s="19" t="s">
        <v>37</v>
      </c>
      <c r="J446" s="19" t="s">
        <v>580</v>
      </c>
      <c r="K446" s="10"/>
      <c r="L446" s="11"/>
      <c r="M446" s="19">
        <v>1</v>
      </c>
      <c r="N446" s="19">
        <v>1567993</v>
      </c>
      <c r="O446" s="19" t="s">
        <v>581</v>
      </c>
      <c r="P446" s="19" t="s">
        <v>582</v>
      </c>
      <c r="Q446" s="20">
        <v>2100</v>
      </c>
      <c r="R446" s="20">
        <v>875</v>
      </c>
      <c r="S446" s="60">
        <f t="shared" si="11"/>
        <v>2975</v>
      </c>
      <c r="T446" s="60" t="s">
        <v>41</v>
      </c>
      <c r="U446" s="19"/>
      <c r="V446" s="21" t="s">
        <v>48</v>
      </c>
      <c r="W446" s="40" t="s">
        <v>188</v>
      </c>
      <c r="X446" s="23"/>
    </row>
    <row r="447" spans="1:24" s="42" customFormat="1" ht="128.25" hidden="1" customHeight="1">
      <c r="A447" s="51" t="s">
        <v>421</v>
      </c>
      <c r="B447" s="8" t="s">
        <v>577</v>
      </c>
      <c r="C447" s="8" t="s">
        <v>577</v>
      </c>
      <c r="D447" s="8" t="s">
        <v>590</v>
      </c>
      <c r="E447" s="8">
        <v>20</v>
      </c>
      <c r="F447" s="102" t="s">
        <v>276</v>
      </c>
      <c r="G447" s="8" t="s">
        <v>45</v>
      </c>
      <c r="H447" s="8" t="s">
        <v>36</v>
      </c>
      <c r="I447" s="8" t="s">
        <v>46</v>
      </c>
      <c r="J447" s="8" t="s">
        <v>591</v>
      </c>
      <c r="K447" s="10"/>
      <c r="L447" s="11"/>
      <c r="M447" s="8">
        <v>1</v>
      </c>
      <c r="N447" s="12">
        <v>1816331</v>
      </c>
      <c r="O447" s="12" t="s">
        <v>592</v>
      </c>
      <c r="P447" s="12" t="s">
        <v>40</v>
      </c>
      <c r="Q447" s="14">
        <v>0</v>
      </c>
      <c r="R447" s="14">
        <v>0</v>
      </c>
      <c r="S447" s="64">
        <f t="shared" si="11"/>
        <v>0</v>
      </c>
      <c r="T447" s="64" t="s">
        <v>41</v>
      </c>
      <c r="U447" s="33" t="s">
        <v>2235</v>
      </c>
      <c r="V447" s="34" t="s">
        <v>148</v>
      </c>
      <c r="W447" s="40" t="s">
        <v>93</v>
      </c>
      <c r="X447" s="18" t="s">
        <v>58</v>
      </c>
    </row>
    <row r="448" spans="1:24" s="42" customFormat="1" ht="128.25" hidden="1" customHeight="1">
      <c r="A448" s="51" t="s">
        <v>421</v>
      </c>
      <c r="B448" s="8" t="s">
        <v>577</v>
      </c>
      <c r="C448" s="8" t="s">
        <v>577</v>
      </c>
      <c r="D448" s="8" t="s">
        <v>590</v>
      </c>
      <c r="E448" s="8">
        <v>20</v>
      </c>
      <c r="F448" s="102" t="s">
        <v>276</v>
      </c>
      <c r="G448" s="8" t="s">
        <v>45</v>
      </c>
      <c r="H448" s="8" t="s">
        <v>36</v>
      </c>
      <c r="I448" s="8" t="s">
        <v>46</v>
      </c>
      <c r="J448" s="8" t="s">
        <v>591</v>
      </c>
      <c r="K448" s="10"/>
      <c r="L448" s="11"/>
      <c r="M448" s="8">
        <v>1</v>
      </c>
      <c r="N448" s="12">
        <v>2089649</v>
      </c>
      <c r="O448" s="12" t="s">
        <v>593</v>
      </c>
      <c r="P448" s="12" t="s">
        <v>40</v>
      </c>
      <c r="Q448" s="14">
        <v>0</v>
      </c>
      <c r="R448" s="14">
        <v>0</v>
      </c>
      <c r="S448" s="64">
        <f t="shared" si="11"/>
        <v>0</v>
      </c>
      <c r="T448" s="64" t="s">
        <v>41</v>
      </c>
      <c r="U448" s="33" t="s">
        <v>2235</v>
      </c>
      <c r="V448" s="34" t="s">
        <v>148</v>
      </c>
      <c r="W448" s="40" t="s">
        <v>93</v>
      </c>
      <c r="X448" s="18" t="s">
        <v>58</v>
      </c>
    </row>
    <row r="449" spans="1:24" s="42" customFormat="1" ht="128.25" hidden="1" customHeight="1">
      <c r="A449" s="51" t="s">
        <v>421</v>
      </c>
      <c r="B449" s="8" t="s">
        <v>577</v>
      </c>
      <c r="C449" s="8" t="s">
        <v>577</v>
      </c>
      <c r="D449" s="8" t="s">
        <v>590</v>
      </c>
      <c r="E449" s="8">
        <v>20</v>
      </c>
      <c r="F449" s="102" t="s">
        <v>276</v>
      </c>
      <c r="G449" s="8" t="s">
        <v>45</v>
      </c>
      <c r="H449" s="8" t="s">
        <v>36</v>
      </c>
      <c r="I449" s="8" t="s">
        <v>46</v>
      </c>
      <c r="J449" s="8" t="s">
        <v>591</v>
      </c>
      <c r="K449" s="10"/>
      <c r="L449" s="11"/>
      <c r="M449" s="8">
        <v>1</v>
      </c>
      <c r="N449" s="12">
        <v>1579514</v>
      </c>
      <c r="O449" s="12" t="s">
        <v>594</v>
      </c>
      <c r="P449" s="12" t="s">
        <v>40</v>
      </c>
      <c r="Q449" s="14">
        <v>0</v>
      </c>
      <c r="R449" s="14">
        <v>0</v>
      </c>
      <c r="S449" s="64">
        <f t="shared" si="11"/>
        <v>0</v>
      </c>
      <c r="T449" s="64" t="s">
        <v>41</v>
      </c>
      <c r="U449" s="33" t="s">
        <v>2235</v>
      </c>
      <c r="V449" s="34" t="s">
        <v>148</v>
      </c>
      <c r="W449" s="40" t="s">
        <v>93</v>
      </c>
      <c r="X449" s="18" t="s">
        <v>58</v>
      </c>
    </row>
    <row r="450" spans="1:24" s="42" customFormat="1" ht="128.25" hidden="1" customHeight="1">
      <c r="A450" s="51" t="s">
        <v>421</v>
      </c>
      <c r="B450" s="8" t="s">
        <v>577</v>
      </c>
      <c r="C450" s="8" t="s">
        <v>577</v>
      </c>
      <c r="D450" s="8" t="s">
        <v>590</v>
      </c>
      <c r="E450" s="8">
        <v>20</v>
      </c>
      <c r="F450" s="102" t="s">
        <v>276</v>
      </c>
      <c r="G450" s="8" t="s">
        <v>45</v>
      </c>
      <c r="H450" s="8" t="s">
        <v>36</v>
      </c>
      <c r="I450" s="8" t="s">
        <v>46</v>
      </c>
      <c r="J450" s="8" t="s">
        <v>591</v>
      </c>
      <c r="K450" s="10"/>
      <c r="L450" s="11"/>
      <c r="M450" s="8">
        <v>1</v>
      </c>
      <c r="N450" s="12">
        <v>1531703</v>
      </c>
      <c r="O450" s="12" t="s">
        <v>595</v>
      </c>
      <c r="P450" s="12" t="s">
        <v>596</v>
      </c>
      <c r="Q450" s="14">
        <v>0</v>
      </c>
      <c r="R450" s="14">
        <v>0</v>
      </c>
      <c r="S450" s="64">
        <f t="shared" si="11"/>
        <v>0</v>
      </c>
      <c r="T450" s="64" t="s">
        <v>41</v>
      </c>
      <c r="U450" s="33" t="s">
        <v>2235</v>
      </c>
      <c r="V450" s="34" t="s">
        <v>148</v>
      </c>
      <c r="W450" s="40" t="s">
        <v>93</v>
      </c>
      <c r="X450" s="18" t="s">
        <v>58</v>
      </c>
    </row>
    <row r="451" spans="1:24" s="42" customFormat="1" ht="128.25" hidden="1" customHeight="1">
      <c r="A451" s="51" t="s">
        <v>421</v>
      </c>
      <c r="B451" s="8" t="s">
        <v>577</v>
      </c>
      <c r="C451" s="8" t="s">
        <v>577</v>
      </c>
      <c r="D451" s="8" t="s">
        <v>590</v>
      </c>
      <c r="E451" s="8">
        <v>20</v>
      </c>
      <c r="F451" s="102" t="s">
        <v>276</v>
      </c>
      <c r="G451" s="8" t="s">
        <v>45</v>
      </c>
      <c r="H451" s="8" t="s">
        <v>36</v>
      </c>
      <c r="I451" s="8" t="s">
        <v>46</v>
      </c>
      <c r="J451" s="8" t="s">
        <v>591</v>
      </c>
      <c r="K451" s="10"/>
      <c r="L451" s="11"/>
      <c r="M451" s="8">
        <v>1</v>
      </c>
      <c r="N451" s="12">
        <v>1491556</v>
      </c>
      <c r="O451" s="12" t="s">
        <v>597</v>
      </c>
      <c r="P451" s="12" t="s">
        <v>598</v>
      </c>
      <c r="Q451" s="14">
        <v>0</v>
      </c>
      <c r="R451" s="14">
        <v>0</v>
      </c>
      <c r="S451" s="64">
        <f t="shared" si="11"/>
        <v>0</v>
      </c>
      <c r="T451" s="64" t="s">
        <v>41</v>
      </c>
      <c r="U451" s="33" t="s">
        <v>2235</v>
      </c>
      <c r="V451" s="34" t="s">
        <v>148</v>
      </c>
      <c r="W451" s="40" t="s">
        <v>93</v>
      </c>
      <c r="X451" s="18" t="s">
        <v>58</v>
      </c>
    </row>
    <row r="452" spans="1:24" s="42" customFormat="1" ht="128.25" hidden="1" customHeight="1">
      <c r="A452" s="51" t="s">
        <v>421</v>
      </c>
      <c r="B452" s="8" t="s">
        <v>577</v>
      </c>
      <c r="C452" s="8" t="s">
        <v>577</v>
      </c>
      <c r="D452" s="8" t="s">
        <v>590</v>
      </c>
      <c r="E452" s="8">
        <v>20</v>
      </c>
      <c r="F452" s="102" t="s">
        <v>276</v>
      </c>
      <c r="G452" s="8" t="s">
        <v>45</v>
      </c>
      <c r="H452" s="8" t="s">
        <v>36</v>
      </c>
      <c r="I452" s="8" t="s">
        <v>46</v>
      </c>
      <c r="J452" s="8" t="s">
        <v>591</v>
      </c>
      <c r="K452" s="10"/>
      <c r="L452" s="11"/>
      <c r="M452" s="8">
        <v>1</v>
      </c>
      <c r="N452" s="12">
        <v>3004381</v>
      </c>
      <c r="O452" s="12" t="s">
        <v>599</v>
      </c>
      <c r="P452" s="12" t="s">
        <v>40</v>
      </c>
      <c r="Q452" s="14">
        <v>0</v>
      </c>
      <c r="R452" s="14">
        <v>0</v>
      </c>
      <c r="S452" s="64">
        <f t="shared" ref="S452:S515" si="12">(R452+Q452)*M452</f>
        <v>0</v>
      </c>
      <c r="T452" s="64" t="s">
        <v>41</v>
      </c>
      <c r="U452" s="33" t="s">
        <v>2235</v>
      </c>
      <c r="V452" s="34" t="s">
        <v>148</v>
      </c>
      <c r="W452" s="40" t="s">
        <v>93</v>
      </c>
      <c r="X452" s="18" t="s">
        <v>58</v>
      </c>
    </row>
    <row r="453" spans="1:24" s="42" customFormat="1" ht="128.25" hidden="1" customHeight="1">
      <c r="A453" s="51" t="s">
        <v>421</v>
      </c>
      <c r="B453" s="8" t="s">
        <v>577</v>
      </c>
      <c r="C453" s="8" t="s">
        <v>577</v>
      </c>
      <c r="D453" s="8" t="s">
        <v>590</v>
      </c>
      <c r="E453" s="8">
        <v>20</v>
      </c>
      <c r="F453" s="102" t="s">
        <v>276</v>
      </c>
      <c r="G453" s="8" t="s">
        <v>45</v>
      </c>
      <c r="H453" s="8" t="s">
        <v>36</v>
      </c>
      <c r="I453" s="8" t="s">
        <v>46</v>
      </c>
      <c r="J453" s="8" t="s">
        <v>591</v>
      </c>
      <c r="K453" s="10"/>
      <c r="L453" s="11"/>
      <c r="M453" s="8">
        <v>1</v>
      </c>
      <c r="N453" s="12">
        <v>1583054</v>
      </c>
      <c r="O453" s="12" t="s">
        <v>600</v>
      </c>
      <c r="P453" s="12" t="s">
        <v>40</v>
      </c>
      <c r="Q453" s="14">
        <v>0</v>
      </c>
      <c r="R453" s="14">
        <v>0</v>
      </c>
      <c r="S453" s="64">
        <f t="shared" si="12"/>
        <v>0</v>
      </c>
      <c r="T453" s="64" t="s">
        <v>41</v>
      </c>
      <c r="U453" s="33" t="s">
        <v>2235</v>
      </c>
      <c r="V453" s="34" t="s">
        <v>148</v>
      </c>
      <c r="W453" s="40" t="s">
        <v>93</v>
      </c>
      <c r="X453" s="18" t="s">
        <v>58</v>
      </c>
    </row>
    <row r="454" spans="1:24" s="42" customFormat="1" ht="128.25" hidden="1" customHeight="1">
      <c r="A454" s="51" t="s">
        <v>421</v>
      </c>
      <c r="B454" s="8" t="s">
        <v>577</v>
      </c>
      <c r="C454" s="8" t="s">
        <v>577</v>
      </c>
      <c r="D454" s="8" t="s">
        <v>590</v>
      </c>
      <c r="E454" s="8">
        <v>20</v>
      </c>
      <c r="F454" s="102" t="s">
        <v>276</v>
      </c>
      <c r="G454" s="8" t="s">
        <v>45</v>
      </c>
      <c r="H454" s="8" t="s">
        <v>36</v>
      </c>
      <c r="I454" s="8" t="s">
        <v>46</v>
      </c>
      <c r="J454" s="8" t="s">
        <v>591</v>
      </c>
      <c r="K454" s="10"/>
      <c r="L454" s="11"/>
      <c r="M454" s="8">
        <v>1</v>
      </c>
      <c r="N454" s="12">
        <v>1493320</v>
      </c>
      <c r="O454" s="12" t="s">
        <v>601</v>
      </c>
      <c r="P454" s="12" t="s">
        <v>598</v>
      </c>
      <c r="Q454" s="14">
        <v>0</v>
      </c>
      <c r="R454" s="14">
        <v>0</v>
      </c>
      <c r="S454" s="64">
        <f t="shared" si="12"/>
        <v>0</v>
      </c>
      <c r="T454" s="64" t="s">
        <v>41</v>
      </c>
      <c r="U454" s="33" t="s">
        <v>2235</v>
      </c>
      <c r="V454" s="34" t="s">
        <v>148</v>
      </c>
      <c r="W454" s="40" t="s">
        <v>93</v>
      </c>
      <c r="X454" s="18" t="s">
        <v>58</v>
      </c>
    </row>
    <row r="455" spans="1:24" s="42" customFormat="1" ht="128.25" hidden="1" customHeight="1">
      <c r="A455" s="51" t="s">
        <v>421</v>
      </c>
      <c r="B455" s="8" t="s">
        <v>577</v>
      </c>
      <c r="C455" s="8" t="s">
        <v>577</v>
      </c>
      <c r="D455" s="8" t="s">
        <v>590</v>
      </c>
      <c r="E455" s="8">
        <v>20</v>
      </c>
      <c r="F455" s="102" t="s">
        <v>276</v>
      </c>
      <c r="G455" s="8" t="s">
        <v>45</v>
      </c>
      <c r="H455" s="8" t="s">
        <v>36</v>
      </c>
      <c r="I455" s="8" t="s">
        <v>46</v>
      </c>
      <c r="J455" s="8" t="s">
        <v>591</v>
      </c>
      <c r="K455" s="10"/>
      <c r="L455" s="11"/>
      <c r="M455" s="8">
        <v>1</v>
      </c>
      <c r="N455" s="12">
        <v>1242351</v>
      </c>
      <c r="O455" s="12" t="s">
        <v>602</v>
      </c>
      <c r="P455" s="12" t="s">
        <v>598</v>
      </c>
      <c r="Q455" s="14">
        <v>0</v>
      </c>
      <c r="R455" s="14">
        <v>0</v>
      </c>
      <c r="S455" s="64">
        <f t="shared" si="12"/>
        <v>0</v>
      </c>
      <c r="T455" s="64" t="s">
        <v>41</v>
      </c>
      <c r="U455" s="33" t="s">
        <v>2235</v>
      </c>
      <c r="V455" s="34" t="s">
        <v>148</v>
      </c>
      <c r="W455" s="40" t="s">
        <v>93</v>
      </c>
      <c r="X455" s="18" t="s">
        <v>58</v>
      </c>
    </row>
    <row r="456" spans="1:24" s="42" customFormat="1" ht="128.25" hidden="1" customHeight="1">
      <c r="A456" s="51" t="s">
        <v>421</v>
      </c>
      <c r="B456" s="8" t="s">
        <v>577</v>
      </c>
      <c r="C456" s="8" t="s">
        <v>577</v>
      </c>
      <c r="D456" s="8" t="s">
        <v>590</v>
      </c>
      <c r="E456" s="8">
        <v>20</v>
      </c>
      <c r="F456" s="102" t="s">
        <v>276</v>
      </c>
      <c r="G456" s="8" t="s">
        <v>45</v>
      </c>
      <c r="H456" s="8" t="s">
        <v>36</v>
      </c>
      <c r="I456" s="8" t="s">
        <v>46</v>
      </c>
      <c r="J456" s="8" t="s">
        <v>591</v>
      </c>
      <c r="K456" s="10"/>
      <c r="L456" s="11"/>
      <c r="M456" s="8">
        <v>1</v>
      </c>
      <c r="N456" s="12">
        <v>1569066</v>
      </c>
      <c r="O456" s="12" t="s">
        <v>603</v>
      </c>
      <c r="P456" s="12" t="s">
        <v>598</v>
      </c>
      <c r="Q456" s="14">
        <v>0</v>
      </c>
      <c r="R456" s="14">
        <v>0</v>
      </c>
      <c r="S456" s="64">
        <f t="shared" si="12"/>
        <v>0</v>
      </c>
      <c r="T456" s="64" t="s">
        <v>41</v>
      </c>
      <c r="U456" s="33" t="s">
        <v>2235</v>
      </c>
      <c r="V456" s="34" t="s">
        <v>148</v>
      </c>
      <c r="W456" s="40" t="s">
        <v>93</v>
      </c>
      <c r="X456" s="18" t="s">
        <v>58</v>
      </c>
    </row>
    <row r="457" spans="1:24" s="42" customFormat="1" ht="128.25" hidden="1" customHeight="1">
      <c r="A457" s="51" t="s">
        <v>421</v>
      </c>
      <c r="B457" s="8" t="s">
        <v>577</v>
      </c>
      <c r="C457" s="8" t="s">
        <v>577</v>
      </c>
      <c r="D457" s="8" t="s">
        <v>590</v>
      </c>
      <c r="E457" s="8">
        <v>20</v>
      </c>
      <c r="F457" s="8" t="s">
        <v>604</v>
      </c>
      <c r="G457" s="8" t="s">
        <v>45</v>
      </c>
      <c r="H457" s="8" t="s">
        <v>36</v>
      </c>
      <c r="I457" s="8" t="s">
        <v>46</v>
      </c>
      <c r="J457" s="8">
        <v>30</v>
      </c>
      <c r="K457" s="10"/>
      <c r="L457" s="11"/>
      <c r="M457" s="8">
        <v>1</v>
      </c>
      <c r="N457" s="12">
        <v>1816331</v>
      </c>
      <c r="O457" s="12" t="s">
        <v>592</v>
      </c>
      <c r="P457" s="12" t="s">
        <v>40</v>
      </c>
      <c r="Q457" s="14">
        <v>0</v>
      </c>
      <c r="R457" s="14">
        <v>0</v>
      </c>
      <c r="S457" s="64">
        <f t="shared" si="12"/>
        <v>0</v>
      </c>
      <c r="T457" s="64" t="s">
        <v>41</v>
      </c>
      <c r="U457" s="33" t="s">
        <v>2235</v>
      </c>
      <c r="V457" s="34" t="s">
        <v>148</v>
      </c>
      <c r="W457" s="40" t="s">
        <v>93</v>
      </c>
      <c r="X457" s="18" t="s">
        <v>58</v>
      </c>
    </row>
    <row r="458" spans="1:24" s="42" customFormat="1" ht="128.25" hidden="1" customHeight="1">
      <c r="A458" s="51" t="s">
        <v>421</v>
      </c>
      <c r="B458" s="8" t="s">
        <v>577</v>
      </c>
      <c r="C458" s="8" t="s">
        <v>577</v>
      </c>
      <c r="D458" s="8" t="s">
        <v>590</v>
      </c>
      <c r="E458" s="8">
        <v>20</v>
      </c>
      <c r="F458" s="8" t="s">
        <v>604</v>
      </c>
      <c r="G458" s="8" t="s">
        <v>45</v>
      </c>
      <c r="H458" s="8" t="s">
        <v>36</v>
      </c>
      <c r="I458" s="8" t="s">
        <v>46</v>
      </c>
      <c r="J458" s="8">
        <v>30</v>
      </c>
      <c r="K458" s="10"/>
      <c r="L458" s="11"/>
      <c r="M458" s="8">
        <v>1</v>
      </c>
      <c r="N458" s="12">
        <v>2089649</v>
      </c>
      <c r="O458" s="12" t="s">
        <v>593</v>
      </c>
      <c r="P458" s="12" t="s">
        <v>40</v>
      </c>
      <c r="Q458" s="14">
        <v>0</v>
      </c>
      <c r="R458" s="14">
        <v>0</v>
      </c>
      <c r="S458" s="64">
        <f t="shared" si="12"/>
        <v>0</v>
      </c>
      <c r="T458" s="64" t="s">
        <v>41</v>
      </c>
      <c r="U458" s="33" t="s">
        <v>2235</v>
      </c>
      <c r="V458" s="34" t="s">
        <v>148</v>
      </c>
      <c r="W458" s="40" t="s">
        <v>93</v>
      </c>
      <c r="X458" s="18" t="s">
        <v>58</v>
      </c>
    </row>
    <row r="459" spans="1:24" s="42" customFormat="1" ht="128.25" hidden="1" customHeight="1">
      <c r="A459" s="51" t="s">
        <v>421</v>
      </c>
      <c r="B459" s="8" t="s">
        <v>577</v>
      </c>
      <c r="C459" s="8" t="s">
        <v>577</v>
      </c>
      <c r="D459" s="8" t="s">
        <v>590</v>
      </c>
      <c r="E459" s="8">
        <v>20</v>
      </c>
      <c r="F459" s="8" t="s">
        <v>604</v>
      </c>
      <c r="G459" s="8" t="s">
        <v>45</v>
      </c>
      <c r="H459" s="8" t="s">
        <v>36</v>
      </c>
      <c r="I459" s="8" t="s">
        <v>46</v>
      </c>
      <c r="J459" s="8">
        <v>30</v>
      </c>
      <c r="K459" s="10"/>
      <c r="L459" s="11"/>
      <c r="M459" s="8">
        <v>1</v>
      </c>
      <c r="N459" s="12">
        <v>1579514</v>
      </c>
      <c r="O459" s="12" t="s">
        <v>594</v>
      </c>
      <c r="P459" s="12" t="s">
        <v>40</v>
      </c>
      <c r="Q459" s="14">
        <v>0</v>
      </c>
      <c r="R459" s="14">
        <v>0</v>
      </c>
      <c r="S459" s="64">
        <f t="shared" si="12"/>
        <v>0</v>
      </c>
      <c r="T459" s="64" t="s">
        <v>41</v>
      </c>
      <c r="U459" s="33" t="s">
        <v>2235</v>
      </c>
      <c r="V459" s="34" t="s">
        <v>148</v>
      </c>
      <c r="W459" s="40" t="s">
        <v>93</v>
      </c>
      <c r="X459" s="18" t="s">
        <v>58</v>
      </c>
    </row>
    <row r="460" spans="1:24" s="42" customFormat="1" ht="128.25" hidden="1" customHeight="1">
      <c r="A460" s="51" t="s">
        <v>421</v>
      </c>
      <c r="B460" s="8" t="s">
        <v>577</v>
      </c>
      <c r="C460" s="8" t="s">
        <v>577</v>
      </c>
      <c r="D460" s="8" t="s">
        <v>590</v>
      </c>
      <c r="E460" s="8">
        <v>20</v>
      </c>
      <c r="F460" s="8" t="s">
        <v>604</v>
      </c>
      <c r="G460" s="8" t="s">
        <v>45</v>
      </c>
      <c r="H460" s="8" t="s">
        <v>36</v>
      </c>
      <c r="I460" s="8" t="s">
        <v>46</v>
      </c>
      <c r="J460" s="8">
        <v>30</v>
      </c>
      <c r="K460" s="10"/>
      <c r="L460" s="11"/>
      <c r="M460" s="8">
        <v>1</v>
      </c>
      <c r="N460" s="12">
        <v>1531703</v>
      </c>
      <c r="O460" s="12" t="s">
        <v>595</v>
      </c>
      <c r="P460" s="12" t="s">
        <v>596</v>
      </c>
      <c r="Q460" s="14">
        <v>0</v>
      </c>
      <c r="R460" s="14">
        <v>0</v>
      </c>
      <c r="S460" s="64">
        <f t="shared" si="12"/>
        <v>0</v>
      </c>
      <c r="T460" s="64" t="s">
        <v>41</v>
      </c>
      <c r="U460" s="33" t="s">
        <v>2235</v>
      </c>
      <c r="V460" s="34" t="s">
        <v>148</v>
      </c>
      <c r="W460" s="40" t="s">
        <v>93</v>
      </c>
      <c r="X460" s="18" t="s">
        <v>58</v>
      </c>
    </row>
    <row r="461" spans="1:24" s="42" customFormat="1" ht="128.25" hidden="1" customHeight="1">
      <c r="A461" s="51" t="s">
        <v>421</v>
      </c>
      <c r="B461" s="8" t="s">
        <v>577</v>
      </c>
      <c r="C461" s="8" t="s">
        <v>577</v>
      </c>
      <c r="D461" s="8" t="s">
        <v>590</v>
      </c>
      <c r="E461" s="8">
        <v>20</v>
      </c>
      <c r="F461" s="8" t="s">
        <v>604</v>
      </c>
      <c r="G461" s="8" t="s">
        <v>45</v>
      </c>
      <c r="H461" s="8" t="s">
        <v>36</v>
      </c>
      <c r="I461" s="8" t="s">
        <v>46</v>
      </c>
      <c r="J461" s="8">
        <v>30</v>
      </c>
      <c r="K461" s="10"/>
      <c r="L461" s="11"/>
      <c r="M461" s="8">
        <v>1</v>
      </c>
      <c r="N461" s="12">
        <v>1491556</v>
      </c>
      <c r="O461" s="12" t="s">
        <v>597</v>
      </c>
      <c r="P461" s="12" t="s">
        <v>598</v>
      </c>
      <c r="Q461" s="14">
        <v>0</v>
      </c>
      <c r="R461" s="14">
        <v>0</v>
      </c>
      <c r="S461" s="64">
        <f t="shared" si="12"/>
        <v>0</v>
      </c>
      <c r="T461" s="64" t="s">
        <v>41</v>
      </c>
      <c r="U461" s="33" t="s">
        <v>2235</v>
      </c>
      <c r="V461" s="34" t="s">
        <v>148</v>
      </c>
      <c r="W461" s="40" t="s">
        <v>93</v>
      </c>
      <c r="X461" s="18" t="s">
        <v>58</v>
      </c>
    </row>
    <row r="462" spans="1:24" s="42" customFormat="1" ht="128.25" hidden="1" customHeight="1">
      <c r="A462" s="51" t="s">
        <v>421</v>
      </c>
      <c r="B462" s="8" t="s">
        <v>577</v>
      </c>
      <c r="C462" s="8" t="s">
        <v>577</v>
      </c>
      <c r="D462" s="8" t="s">
        <v>590</v>
      </c>
      <c r="E462" s="8">
        <v>20</v>
      </c>
      <c r="F462" s="8" t="s">
        <v>604</v>
      </c>
      <c r="G462" s="8" t="s">
        <v>45</v>
      </c>
      <c r="H462" s="8" t="s">
        <v>36</v>
      </c>
      <c r="I462" s="8" t="s">
        <v>46</v>
      </c>
      <c r="J462" s="8">
        <v>30</v>
      </c>
      <c r="K462" s="10"/>
      <c r="L462" s="11"/>
      <c r="M462" s="8">
        <v>1</v>
      </c>
      <c r="N462" s="12">
        <v>3004381</v>
      </c>
      <c r="O462" s="12" t="s">
        <v>599</v>
      </c>
      <c r="P462" s="12" t="s">
        <v>40</v>
      </c>
      <c r="Q462" s="14">
        <v>0</v>
      </c>
      <c r="R462" s="14">
        <v>0</v>
      </c>
      <c r="S462" s="64">
        <f t="shared" si="12"/>
        <v>0</v>
      </c>
      <c r="T462" s="64" t="s">
        <v>41</v>
      </c>
      <c r="U462" s="33" t="s">
        <v>2235</v>
      </c>
      <c r="V462" s="34" t="s">
        <v>148</v>
      </c>
      <c r="W462" s="40" t="s">
        <v>93</v>
      </c>
      <c r="X462" s="18" t="s">
        <v>58</v>
      </c>
    </row>
    <row r="463" spans="1:24" s="42" customFormat="1" ht="128.25" hidden="1" customHeight="1">
      <c r="A463" s="51" t="s">
        <v>421</v>
      </c>
      <c r="B463" s="8" t="s">
        <v>577</v>
      </c>
      <c r="C463" s="8" t="s">
        <v>577</v>
      </c>
      <c r="D463" s="8" t="s">
        <v>590</v>
      </c>
      <c r="E463" s="8">
        <v>20</v>
      </c>
      <c r="F463" s="8" t="s">
        <v>604</v>
      </c>
      <c r="G463" s="8" t="s">
        <v>45</v>
      </c>
      <c r="H463" s="8" t="s">
        <v>36</v>
      </c>
      <c r="I463" s="8" t="s">
        <v>46</v>
      </c>
      <c r="J463" s="8">
        <v>30</v>
      </c>
      <c r="K463" s="10"/>
      <c r="L463" s="11"/>
      <c r="M463" s="8">
        <v>1</v>
      </c>
      <c r="N463" s="12">
        <v>1583054</v>
      </c>
      <c r="O463" s="12" t="s">
        <v>600</v>
      </c>
      <c r="P463" s="12" t="s">
        <v>40</v>
      </c>
      <c r="Q463" s="14">
        <v>0</v>
      </c>
      <c r="R463" s="14">
        <v>0</v>
      </c>
      <c r="S463" s="64">
        <f t="shared" si="12"/>
        <v>0</v>
      </c>
      <c r="T463" s="64" t="s">
        <v>41</v>
      </c>
      <c r="U463" s="33" t="s">
        <v>2235</v>
      </c>
      <c r="V463" s="34" t="s">
        <v>148</v>
      </c>
      <c r="W463" s="40" t="s">
        <v>93</v>
      </c>
      <c r="X463" s="18" t="s">
        <v>58</v>
      </c>
    </row>
    <row r="464" spans="1:24" s="42" customFormat="1" ht="128.25" hidden="1" customHeight="1">
      <c r="A464" s="51" t="s">
        <v>421</v>
      </c>
      <c r="B464" s="8" t="s">
        <v>577</v>
      </c>
      <c r="C464" s="8" t="s">
        <v>577</v>
      </c>
      <c r="D464" s="8" t="s">
        <v>590</v>
      </c>
      <c r="E464" s="8">
        <v>20</v>
      </c>
      <c r="F464" s="8" t="s">
        <v>604</v>
      </c>
      <c r="G464" s="8" t="s">
        <v>45</v>
      </c>
      <c r="H464" s="8" t="s">
        <v>36</v>
      </c>
      <c r="I464" s="8" t="s">
        <v>46</v>
      </c>
      <c r="J464" s="8">
        <v>30</v>
      </c>
      <c r="K464" s="10"/>
      <c r="L464" s="11"/>
      <c r="M464" s="8">
        <v>1</v>
      </c>
      <c r="N464" s="12">
        <v>1493320</v>
      </c>
      <c r="O464" s="12" t="s">
        <v>601</v>
      </c>
      <c r="P464" s="12" t="s">
        <v>598</v>
      </c>
      <c r="Q464" s="14">
        <v>0</v>
      </c>
      <c r="R464" s="14">
        <v>0</v>
      </c>
      <c r="S464" s="64">
        <f t="shared" si="12"/>
        <v>0</v>
      </c>
      <c r="T464" s="64" t="s">
        <v>41</v>
      </c>
      <c r="U464" s="33" t="s">
        <v>2235</v>
      </c>
      <c r="V464" s="34" t="s">
        <v>148</v>
      </c>
      <c r="W464" s="40" t="s">
        <v>93</v>
      </c>
      <c r="X464" s="18" t="s">
        <v>58</v>
      </c>
    </row>
    <row r="465" spans="1:24" s="42" customFormat="1" ht="128.25" hidden="1" customHeight="1">
      <c r="A465" s="51" t="s">
        <v>421</v>
      </c>
      <c r="B465" s="8" t="s">
        <v>577</v>
      </c>
      <c r="C465" s="8" t="s">
        <v>577</v>
      </c>
      <c r="D465" s="8" t="s">
        <v>590</v>
      </c>
      <c r="E465" s="8">
        <v>20</v>
      </c>
      <c r="F465" s="8" t="s">
        <v>604</v>
      </c>
      <c r="G465" s="8" t="s">
        <v>45</v>
      </c>
      <c r="H465" s="8" t="s">
        <v>36</v>
      </c>
      <c r="I465" s="8" t="s">
        <v>46</v>
      </c>
      <c r="J465" s="8">
        <v>30</v>
      </c>
      <c r="K465" s="10"/>
      <c r="L465" s="11"/>
      <c r="M465" s="8">
        <v>1</v>
      </c>
      <c r="N465" s="12">
        <v>1242351</v>
      </c>
      <c r="O465" s="12" t="s">
        <v>602</v>
      </c>
      <c r="P465" s="12" t="s">
        <v>598</v>
      </c>
      <c r="Q465" s="14">
        <v>0</v>
      </c>
      <c r="R465" s="14">
        <v>0</v>
      </c>
      <c r="S465" s="64">
        <f t="shared" si="12"/>
        <v>0</v>
      </c>
      <c r="T465" s="64" t="s">
        <v>41</v>
      </c>
      <c r="U465" s="33" t="s">
        <v>2235</v>
      </c>
      <c r="V465" s="34" t="s">
        <v>148</v>
      </c>
      <c r="W465" s="40" t="s">
        <v>93</v>
      </c>
      <c r="X465" s="18" t="s">
        <v>58</v>
      </c>
    </row>
    <row r="466" spans="1:24" s="42" customFormat="1" ht="128.25" hidden="1" customHeight="1">
      <c r="A466" s="51" t="s">
        <v>421</v>
      </c>
      <c r="B466" s="8" t="s">
        <v>577</v>
      </c>
      <c r="C466" s="8" t="s">
        <v>577</v>
      </c>
      <c r="D466" s="8" t="s">
        <v>590</v>
      </c>
      <c r="E466" s="8">
        <v>20</v>
      </c>
      <c r="F466" s="8" t="s">
        <v>604</v>
      </c>
      <c r="G466" s="8" t="s">
        <v>45</v>
      </c>
      <c r="H466" s="8" t="s">
        <v>36</v>
      </c>
      <c r="I466" s="8" t="s">
        <v>46</v>
      </c>
      <c r="J466" s="8">
        <v>30</v>
      </c>
      <c r="K466" s="10"/>
      <c r="L466" s="11"/>
      <c r="M466" s="8">
        <v>1</v>
      </c>
      <c r="N466" s="12">
        <v>1569066</v>
      </c>
      <c r="O466" s="12" t="s">
        <v>603</v>
      </c>
      <c r="P466" s="12" t="s">
        <v>598</v>
      </c>
      <c r="Q466" s="14">
        <v>0</v>
      </c>
      <c r="R466" s="14">
        <v>0</v>
      </c>
      <c r="S466" s="64">
        <f t="shared" si="12"/>
        <v>0</v>
      </c>
      <c r="T466" s="64" t="s">
        <v>41</v>
      </c>
      <c r="U466" s="33" t="s">
        <v>2235</v>
      </c>
      <c r="V466" s="34" t="s">
        <v>148</v>
      </c>
      <c r="W466" s="40" t="s">
        <v>93</v>
      </c>
      <c r="X466" s="18" t="s">
        <v>58</v>
      </c>
    </row>
    <row r="467" spans="1:24" ht="128.25" hidden="1" customHeight="1">
      <c r="A467" s="54" t="s">
        <v>421</v>
      </c>
      <c r="B467" s="19" t="s">
        <v>577</v>
      </c>
      <c r="C467" s="19" t="s">
        <v>577</v>
      </c>
      <c r="D467" s="19" t="s">
        <v>605</v>
      </c>
      <c r="E467" s="19">
        <v>20</v>
      </c>
      <c r="F467" s="19" t="s">
        <v>606</v>
      </c>
      <c r="G467" s="19" t="s">
        <v>35</v>
      </c>
      <c r="H467" s="19" t="s">
        <v>310</v>
      </c>
      <c r="I467" s="19" t="s">
        <v>37</v>
      </c>
      <c r="J467" s="19" t="s">
        <v>580</v>
      </c>
      <c r="K467" s="10">
        <v>44105</v>
      </c>
      <c r="L467" s="11"/>
      <c r="M467" s="19">
        <v>1</v>
      </c>
      <c r="N467" s="37">
        <v>1531703</v>
      </c>
      <c r="O467" s="37" t="s">
        <v>595</v>
      </c>
      <c r="P467" s="37" t="s">
        <v>596</v>
      </c>
      <c r="Q467" s="20">
        <v>3950</v>
      </c>
      <c r="R467" s="20">
        <v>9700</v>
      </c>
      <c r="S467" s="60">
        <f t="shared" si="12"/>
        <v>13650</v>
      </c>
      <c r="T467" s="60" t="s">
        <v>41</v>
      </c>
      <c r="U467" s="19"/>
      <c r="V467" s="22" t="s">
        <v>56</v>
      </c>
      <c r="W467" s="31" t="s">
        <v>57</v>
      </c>
      <c r="X467" s="23"/>
    </row>
    <row r="468" spans="1:24" ht="128.25" hidden="1" customHeight="1">
      <c r="A468" s="54" t="s">
        <v>421</v>
      </c>
      <c r="B468" s="19" t="s">
        <v>577</v>
      </c>
      <c r="C468" s="19" t="s">
        <v>577</v>
      </c>
      <c r="D468" s="19" t="s">
        <v>605</v>
      </c>
      <c r="E468" s="19">
        <v>20</v>
      </c>
      <c r="F468" s="19" t="s">
        <v>606</v>
      </c>
      <c r="G468" s="19" t="s">
        <v>35</v>
      </c>
      <c r="H468" s="19" t="s">
        <v>310</v>
      </c>
      <c r="I468" s="19" t="s">
        <v>37</v>
      </c>
      <c r="J468" s="19" t="s">
        <v>580</v>
      </c>
      <c r="K468" s="10">
        <v>44105</v>
      </c>
      <c r="L468" s="11"/>
      <c r="M468" s="19">
        <v>2</v>
      </c>
      <c r="N468" s="38"/>
      <c r="O468" s="38"/>
      <c r="P468" s="38"/>
      <c r="Q468" s="20">
        <v>3950</v>
      </c>
      <c r="R468" s="20">
        <v>9700</v>
      </c>
      <c r="S468" s="60">
        <f t="shared" si="12"/>
        <v>27300</v>
      </c>
      <c r="T468" s="60" t="s">
        <v>41</v>
      </c>
      <c r="U468" s="19"/>
      <c r="V468" s="22" t="s">
        <v>56</v>
      </c>
      <c r="W468" s="31" t="s">
        <v>57</v>
      </c>
      <c r="X468" s="23"/>
    </row>
    <row r="469" spans="1:24" ht="128.25" hidden="1" customHeight="1">
      <c r="A469" s="54" t="s">
        <v>421</v>
      </c>
      <c r="B469" s="19" t="s">
        <v>577</v>
      </c>
      <c r="C469" s="19" t="s">
        <v>577</v>
      </c>
      <c r="D469" s="19" t="s">
        <v>607</v>
      </c>
      <c r="E469" s="19">
        <v>20</v>
      </c>
      <c r="F469" s="19" t="s">
        <v>608</v>
      </c>
      <c r="G469" s="19" t="s">
        <v>145</v>
      </c>
      <c r="H469" s="19" t="s">
        <v>609</v>
      </c>
      <c r="I469" s="19" t="s">
        <v>46</v>
      </c>
      <c r="J469" s="19">
        <v>120</v>
      </c>
      <c r="K469" s="10">
        <v>44044</v>
      </c>
      <c r="L469" s="11" t="s">
        <v>610</v>
      </c>
      <c r="M469" s="19">
        <v>1</v>
      </c>
      <c r="N469" s="19">
        <v>1491477</v>
      </c>
      <c r="O469" s="37" t="s">
        <v>587</v>
      </c>
      <c r="P469" s="37" t="s">
        <v>611</v>
      </c>
      <c r="Q469" s="20">
        <v>0</v>
      </c>
      <c r="R469" s="20">
        <v>0</v>
      </c>
      <c r="S469" s="20">
        <f t="shared" si="12"/>
        <v>0</v>
      </c>
      <c r="T469" s="19" t="s">
        <v>145</v>
      </c>
      <c r="U469" s="19"/>
      <c r="V469" s="21" t="s">
        <v>48</v>
      </c>
      <c r="W469" s="31" t="s">
        <v>188</v>
      </c>
      <c r="X469" s="23"/>
    </row>
    <row r="470" spans="1:24" ht="128.25" hidden="1" customHeight="1">
      <c r="A470" s="54" t="s">
        <v>421</v>
      </c>
      <c r="B470" s="19" t="s">
        <v>577</v>
      </c>
      <c r="C470" s="19" t="s">
        <v>577</v>
      </c>
      <c r="D470" s="19" t="s">
        <v>612</v>
      </c>
      <c r="E470" s="19">
        <v>12</v>
      </c>
      <c r="F470" s="19" t="s">
        <v>608</v>
      </c>
      <c r="G470" s="19" t="s">
        <v>145</v>
      </c>
      <c r="H470" s="8" t="s">
        <v>36</v>
      </c>
      <c r="I470" s="19" t="s">
        <v>46</v>
      </c>
      <c r="J470" s="19">
        <v>120</v>
      </c>
      <c r="K470" s="10">
        <v>44075</v>
      </c>
      <c r="L470" s="11" t="s">
        <v>610</v>
      </c>
      <c r="M470" s="19">
        <v>1</v>
      </c>
      <c r="N470" s="19">
        <v>1300882</v>
      </c>
      <c r="O470" s="37" t="s">
        <v>613</v>
      </c>
      <c r="P470" s="37" t="s">
        <v>582</v>
      </c>
      <c r="Q470" s="20">
        <v>0</v>
      </c>
      <c r="R470" s="20">
        <v>0</v>
      </c>
      <c r="S470" s="20">
        <f t="shared" si="12"/>
        <v>0</v>
      </c>
      <c r="T470" s="19" t="s">
        <v>145</v>
      </c>
      <c r="U470" s="19"/>
      <c r="V470" s="21" t="s">
        <v>148</v>
      </c>
      <c r="W470" s="31" t="s">
        <v>149</v>
      </c>
      <c r="X470" s="23"/>
    </row>
    <row r="471" spans="1:24" ht="128.25" hidden="1" customHeight="1">
      <c r="A471" s="54" t="s">
        <v>421</v>
      </c>
      <c r="B471" s="19" t="s">
        <v>577</v>
      </c>
      <c r="C471" s="19" t="s">
        <v>577</v>
      </c>
      <c r="D471" s="19" t="s">
        <v>614</v>
      </c>
      <c r="E471" s="19">
        <v>12</v>
      </c>
      <c r="F471" s="19" t="s">
        <v>608</v>
      </c>
      <c r="G471" s="19" t="s">
        <v>145</v>
      </c>
      <c r="H471" s="19" t="s">
        <v>609</v>
      </c>
      <c r="I471" s="19" t="s">
        <v>37</v>
      </c>
      <c r="J471" s="19">
        <v>372</v>
      </c>
      <c r="K471" s="10" t="s">
        <v>615</v>
      </c>
      <c r="L471" s="11" t="s">
        <v>385</v>
      </c>
      <c r="M471" s="19">
        <v>1</v>
      </c>
      <c r="N471" s="19">
        <v>1491054</v>
      </c>
      <c r="O471" s="37" t="s">
        <v>616</v>
      </c>
      <c r="P471" s="37" t="s">
        <v>596</v>
      </c>
      <c r="Q471" s="20">
        <v>0</v>
      </c>
      <c r="R471" s="20">
        <v>0</v>
      </c>
      <c r="S471" s="20">
        <f t="shared" si="12"/>
        <v>0</v>
      </c>
      <c r="T471" s="19" t="s">
        <v>145</v>
      </c>
      <c r="U471" s="19"/>
      <c r="V471" s="21" t="s">
        <v>148</v>
      </c>
      <c r="W471" s="31" t="s">
        <v>149</v>
      </c>
      <c r="X471" s="23"/>
    </row>
    <row r="472" spans="1:24" ht="114" hidden="1" customHeight="1">
      <c r="A472" s="19" t="s">
        <v>30</v>
      </c>
      <c r="B472" s="19" t="s">
        <v>51</v>
      </c>
      <c r="C472" s="19" t="s">
        <v>51</v>
      </c>
      <c r="D472" s="19" t="s">
        <v>89</v>
      </c>
      <c r="E472" s="19">
        <v>12</v>
      </c>
      <c r="F472" s="19" t="s">
        <v>90</v>
      </c>
      <c r="G472" s="19" t="s">
        <v>45</v>
      </c>
      <c r="H472" s="8" t="s">
        <v>36</v>
      </c>
      <c r="I472" s="19" t="s">
        <v>91</v>
      </c>
      <c r="J472" s="19">
        <v>21</v>
      </c>
      <c r="K472" s="10">
        <v>2020</v>
      </c>
      <c r="L472" s="11"/>
      <c r="M472" s="37">
        <v>4</v>
      </c>
      <c r="N472" s="37" t="s">
        <v>54</v>
      </c>
      <c r="O472" s="37" t="s">
        <v>54</v>
      </c>
      <c r="P472" s="37" t="s">
        <v>62</v>
      </c>
      <c r="Q472" s="20">
        <v>0</v>
      </c>
      <c r="R472" s="20">
        <v>0</v>
      </c>
      <c r="S472" s="20">
        <f t="shared" si="12"/>
        <v>0</v>
      </c>
      <c r="T472" s="19" t="s">
        <v>41</v>
      </c>
      <c r="U472" s="15" t="s">
        <v>2267</v>
      </c>
      <c r="V472" s="15" t="s">
        <v>92</v>
      </c>
      <c r="W472" s="15" t="s">
        <v>93</v>
      </c>
      <c r="X472" s="41" t="s">
        <v>50</v>
      </c>
    </row>
    <row r="473" spans="1:24" ht="85.5" hidden="1" customHeight="1">
      <c r="A473" s="19" t="s">
        <v>30</v>
      </c>
      <c r="B473" s="19" t="s">
        <v>284</v>
      </c>
      <c r="C473" s="19" t="s">
        <v>284</v>
      </c>
      <c r="D473" s="19" t="s">
        <v>285</v>
      </c>
      <c r="E473" s="19">
        <v>15</v>
      </c>
      <c r="F473" s="19" t="s">
        <v>286</v>
      </c>
      <c r="G473" s="19" t="s">
        <v>45</v>
      </c>
      <c r="H473" s="19" t="s">
        <v>287</v>
      </c>
      <c r="I473" s="19" t="s">
        <v>37</v>
      </c>
      <c r="J473" s="19">
        <v>3</v>
      </c>
      <c r="K473" s="10" t="s">
        <v>288</v>
      </c>
      <c r="L473" s="11"/>
      <c r="M473" s="37">
        <v>60</v>
      </c>
      <c r="N473" s="19" t="s">
        <v>289</v>
      </c>
      <c r="O473" s="19" t="s">
        <v>290</v>
      </c>
      <c r="P473" s="20" t="s">
        <v>291</v>
      </c>
      <c r="Q473" s="20">
        <v>0</v>
      </c>
      <c r="R473" s="20">
        <v>0</v>
      </c>
      <c r="S473" s="20">
        <f t="shared" si="12"/>
        <v>0</v>
      </c>
      <c r="T473" s="19" t="s">
        <v>41</v>
      </c>
      <c r="U473" s="15" t="s">
        <v>2268</v>
      </c>
      <c r="V473" s="22" t="s">
        <v>230</v>
      </c>
      <c r="W473" s="22" t="s">
        <v>231</v>
      </c>
      <c r="X473" s="71" t="s">
        <v>78</v>
      </c>
    </row>
    <row r="474" spans="1:24" ht="171" hidden="1" customHeight="1">
      <c r="A474" s="19" t="s">
        <v>30</v>
      </c>
      <c r="B474" s="19" t="s">
        <v>284</v>
      </c>
      <c r="C474" s="19" t="s">
        <v>284</v>
      </c>
      <c r="D474" s="19" t="s">
        <v>285</v>
      </c>
      <c r="E474" s="19">
        <v>15</v>
      </c>
      <c r="F474" s="19" t="s">
        <v>292</v>
      </c>
      <c r="G474" s="19" t="s">
        <v>45</v>
      </c>
      <c r="H474" s="19" t="s">
        <v>287</v>
      </c>
      <c r="I474" s="19" t="s">
        <v>37</v>
      </c>
      <c r="J474" s="19">
        <v>3</v>
      </c>
      <c r="K474" s="10" t="s">
        <v>293</v>
      </c>
      <c r="L474" s="11"/>
      <c r="M474" s="37">
        <v>60</v>
      </c>
      <c r="N474" s="19" t="s">
        <v>289</v>
      </c>
      <c r="O474" s="19" t="s">
        <v>290</v>
      </c>
      <c r="P474" s="20" t="s">
        <v>291</v>
      </c>
      <c r="Q474" s="20">
        <v>0</v>
      </c>
      <c r="R474" s="20">
        <v>0</v>
      </c>
      <c r="S474" s="20">
        <f t="shared" si="12"/>
        <v>0</v>
      </c>
      <c r="T474" s="19" t="s">
        <v>41</v>
      </c>
      <c r="U474" s="15" t="s">
        <v>2269</v>
      </c>
      <c r="V474" s="22" t="s">
        <v>230</v>
      </c>
      <c r="W474" s="22" t="s">
        <v>231</v>
      </c>
      <c r="X474" s="71" t="s">
        <v>78</v>
      </c>
    </row>
    <row r="475" spans="1:24" ht="156.75" hidden="1" customHeight="1">
      <c r="A475" s="19" t="s">
        <v>30</v>
      </c>
      <c r="B475" s="19" t="s">
        <v>284</v>
      </c>
      <c r="C475" s="19" t="s">
        <v>284</v>
      </c>
      <c r="D475" s="19" t="s">
        <v>285</v>
      </c>
      <c r="E475" s="19">
        <v>15</v>
      </c>
      <c r="F475" s="19" t="s">
        <v>294</v>
      </c>
      <c r="G475" s="19" t="s">
        <v>45</v>
      </c>
      <c r="H475" s="19" t="s">
        <v>287</v>
      </c>
      <c r="I475" s="19" t="s">
        <v>37</v>
      </c>
      <c r="J475" s="19">
        <v>3</v>
      </c>
      <c r="K475" s="10" t="s">
        <v>295</v>
      </c>
      <c r="L475" s="11"/>
      <c r="M475" s="37">
        <v>60</v>
      </c>
      <c r="N475" s="19" t="s">
        <v>289</v>
      </c>
      <c r="O475" s="19" t="s">
        <v>290</v>
      </c>
      <c r="P475" s="20" t="s">
        <v>291</v>
      </c>
      <c r="Q475" s="20">
        <v>0</v>
      </c>
      <c r="R475" s="20">
        <v>0</v>
      </c>
      <c r="S475" s="20">
        <f t="shared" si="12"/>
        <v>0</v>
      </c>
      <c r="T475" s="19" t="s">
        <v>41</v>
      </c>
      <c r="U475" s="15" t="s">
        <v>2269</v>
      </c>
      <c r="V475" s="22" t="s">
        <v>230</v>
      </c>
      <c r="W475" s="22" t="s">
        <v>231</v>
      </c>
      <c r="X475" s="71" t="s">
        <v>78</v>
      </c>
    </row>
    <row r="476" spans="1:24" ht="114" hidden="1" customHeight="1">
      <c r="A476" s="19" t="s">
        <v>30</v>
      </c>
      <c r="B476" s="19" t="s">
        <v>284</v>
      </c>
      <c r="C476" s="19" t="s">
        <v>284</v>
      </c>
      <c r="D476" s="19" t="s">
        <v>296</v>
      </c>
      <c r="E476" s="19">
        <v>15</v>
      </c>
      <c r="F476" s="19" t="s">
        <v>294</v>
      </c>
      <c r="G476" s="19" t="s">
        <v>45</v>
      </c>
      <c r="H476" s="19" t="s">
        <v>287</v>
      </c>
      <c r="I476" s="19" t="s">
        <v>37</v>
      </c>
      <c r="J476" s="19">
        <v>3</v>
      </c>
      <c r="K476" s="10" t="s">
        <v>297</v>
      </c>
      <c r="L476" s="11"/>
      <c r="M476" s="37">
        <v>30</v>
      </c>
      <c r="N476" s="19" t="s">
        <v>289</v>
      </c>
      <c r="O476" s="19" t="s">
        <v>298</v>
      </c>
      <c r="P476" s="20" t="s">
        <v>291</v>
      </c>
      <c r="Q476" s="20">
        <v>0</v>
      </c>
      <c r="R476" s="20">
        <v>0</v>
      </c>
      <c r="S476" s="20">
        <f t="shared" si="12"/>
        <v>0</v>
      </c>
      <c r="T476" s="19" t="s">
        <v>41</v>
      </c>
      <c r="U476" s="15" t="s">
        <v>2269</v>
      </c>
      <c r="V476" s="22" t="s">
        <v>230</v>
      </c>
      <c r="W476" s="22" t="s">
        <v>231</v>
      </c>
      <c r="X476" s="71" t="s">
        <v>78</v>
      </c>
    </row>
    <row r="477" spans="1:24" ht="156.75" hidden="1" customHeight="1">
      <c r="A477" s="19" t="s">
        <v>30</v>
      </c>
      <c r="B477" s="19" t="s">
        <v>284</v>
      </c>
      <c r="C477" s="19" t="s">
        <v>284</v>
      </c>
      <c r="D477" s="19" t="s">
        <v>285</v>
      </c>
      <c r="E477" s="19">
        <v>15</v>
      </c>
      <c r="F477" s="19" t="s">
        <v>294</v>
      </c>
      <c r="G477" s="19" t="s">
        <v>45</v>
      </c>
      <c r="H477" s="19" t="s">
        <v>287</v>
      </c>
      <c r="I477" s="19" t="s">
        <v>37</v>
      </c>
      <c r="J477" s="19">
        <v>3</v>
      </c>
      <c r="K477" s="10" t="s">
        <v>297</v>
      </c>
      <c r="L477" s="11"/>
      <c r="M477" s="37">
        <v>30</v>
      </c>
      <c r="N477" s="19" t="s">
        <v>289</v>
      </c>
      <c r="O477" s="19" t="s">
        <v>299</v>
      </c>
      <c r="P477" s="20" t="s">
        <v>291</v>
      </c>
      <c r="Q477" s="20">
        <v>0</v>
      </c>
      <c r="R477" s="20">
        <v>0</v>
      </c>
      <c r="S477" s="20">
        <f t="shared" si="12"/>
        <v>0</v>
      </c>
      <c r="T477" s="19" t="s">
        <v>41</v>
      </c>
      <c r="U477" s="15" t="s">
        <v>2268</v>
      </c>
      <c r="V477" s="22" t="s">
        <v>230</v>
      </c>
      <c r="W477" s="22" t="s">
        <v>231</v>
      </c>
      <c r="X477" s="71" t="s">
        <v>78</v>
      </c>
    </row>
    <row r="478" spans="1:24" ht="114" hidden="1" customHeight="1">
      <c r="A478" s="19" t="s">
        <v>30</v>
      </c>
      <c r="B478" s="19" t="s">
        <v>284</v>
      </c>
      <c r="C478" s="19" t="s">
        <v>284</v>
      </c>
      <c r="D478" s="19" t="s">
        <v>296</v>
      </c>
      <c r="E478" s="19">
        <v>15</v>
      </c>
      <c r="F478" s="19" t="s">
        <v>294</v>
      </c>
      <c r="G478" s="19" t="s">
        <v>45</v>
      </c>
      <c r="H478" s="19" t="s">
        <v>287</v>
      </c>
      <c r="I478" s="19" t="s">
        <v>37</v>
      </c>
      <c r="J478" s="19">
        <v>3</v>
      </c>
      <c r="K478" s="10" t="s">
        <v>300</v>
      </c>
      <c r="L478" s="11"/>
      <c r="M478" s="37">
        <v>30</v>
      </c>
      <c r="N478" s="19" t="s">
        <v>289</v>
      </c>
      <c r="O478" s="19" t="s">
        <v>301</v>
      </c>
      <c r="P478" s="20" t="s">
        <v>291</v>
      </c>
      <c r="Q478" s="20">
        <v>0</v>
      </c>
      <c r="R478" s="20">
        <v>0</v>
      </c>
      <c r="S478" s="20">
        <f t="shared" si="12"/>
        <v>0</v>
      </c>
      <c r="T478" s="19" t="s">
        <v>41</v>
      </c>
      <c r="U478" s="15" t="s">
        <v>2269</v>
      </c>
      <c r="V478" s="22" t="s">
        <v>230</v>
      </c>
      <c r="W478" s="22" t="s">
        <v>231</v>
      </c>
      <c r="X478" s="71" t="s">
        <v>78</v>
      </c>
    </row>
    <row r="479" spans="1:24" ht="156.75" hidden="1" customHeight="1">
      <c r="A479" s="19" t="s">
        <v>30</v>
      </c>
      <c r="B479" s="19" t="s">
        <v>284</v>
      </c>
      <c r="C479" s="19" t="s">
        <v>284</v>
      </c>
      <c r="D479" s="19" t="s">
        <v>285</v>
      </c>
      <c r="E479" s="19">
        <v>15</v>
      </c>
      <c r="F479" s="19" t="s">
        <v>294</v>
      </c>
      <c r="G479" s="19" t="s">
        <v>45</v>
      </c>
      <c r="H479" s="19" t="s">
        <v>287</v>
      </c>
      <c r="I479" s="19" t="s">
        <v>37</v>
      </c>
      <c r="J479" s="19">
        <v>3</v>
      </c>
      <c r="K479" s="10" t="s">
        <v>300</v>
      </c>
      <c r="L479" s="11"/>
      <c r="M479" s="37">
        <v>30</v>
      </c>
      <c r="N479" s="19" t="s">
        <v>289</v>
      </c>
      <c r="O479" s="19" t="s">
        <v>302</v>
      </c>
      <c r="P479" s="20" t="s">
        <v>291</v>
      </c>
      <c r="Q479" s="20">
        <v>0</v>
      </c>
      <c r="R479" s="20">
        <v>0</v>
      </c>
      <c r="S479" s="20">
        <f t="shared" si="12"/>
        <v>0</v>
      </c>
      <c r="T479" s="19" t="s">
        <v>41</v>
      </c>
      <c r="U479" s="15" t="s">
        <v>2269</v>
      </c>
      <c r="V479" s="22" t="s">
        <v>230</v>
      </c>
      <c r="W479" s="22" t="s">
        <v>231</v>
      </c>
      <c r="X479" s="71" t="s">
        <v>78</v>
      </c>
    </row>
    <row r="480" spans="1:24" ht="142.5" hidden="1" customHeight="1">
      <c r="A480" s="19" t="s">
        <v>30</v>
      </c>
      <c r="B480" s="19" t="s">
        <v>284</v>
      </c>
      <c r="C480" s="19" t="s">
        <v>284</v>
      </c>
      <c r="D480" s="19" t="s">
        <v>296</v>
      </c>
      <c r="E480" s="19">
        <v>15</v>
      </c>
      <c r="F480" s="19" t="s">
        <v>294</v>
      </c>
      <c r="G480" s="19" t="s">
        <v>45</v>
      </c>
      <c r="H480" s="19" t="s">
        <v>287</v>
      </c>
      <c r="I480" s="19" t="s">
        <v>37</v>
      </c>
      <c r="J480" s="19">
        <v>3</v>
      </c>
      <c r="K480" s="10" t="s">
        <v>303</v>
      </c>
      <c r="L480" s="11"/>
      <c r="M480" s="37">
        <v>30</v>
      </c>
      <c r="N480" s="19" t="s">
        <v>289</v>
      </c>
      <c r="O480" s="19" t="s">
        <v>298</v>
      </c>
      <c r="P480" s="20" t="s">
        <v>291</v>
      </c>
      <c r="Q480" s="20">
        <v>0</v>
      </c>
      <c r="R480" s="20">
        <v>0</v>
      </c>
      <c r="S480" s="20">
        <f t="shared" si="12"/>
        <v>0</v>
      </c>
      <c r="T480" s="19" t="s">
        <v>41</v>
      </c>
      <c r="U480" s="15" t="s">
        <v>2268</v>
      </c>
      <c r="V480" s="22" t="s">
        <v>230</v>
      </c>
      <c r="W480" s="22" t="s">
        <v>231</v>
      </c>
      <c r="X480" s="71" t="s">
        <v>78</v>
      </c>
    </row>
    <row r="481" spans="1:24" ht="156.75" hidden="1" customHeight="1">
      <c r="A481" s="19" t="s">
        <v>30</v>
      </c>
      <c r="B481" s="19" t="s">
        <v>284</v>
      </c>
      <c r="C481" s="19" t="s">
        <v>284</v>
      </c>
      <c r="D481" s="19" t="s">
        <v>296</v>
      </c>
      <c r="E481" s="19">
        <v>15</v>
      </c>
      <c r="F481" s="19" t="s">
        <v>294</v>
      </c>
      <c r="G481" s="19" t="s">
        <v>45</v>
      </c>
      <c r="H481" s="19" t="s">
        <v>287</v>
      </c>
      <c r="I481" s="19" t="s">
        <v>37</v>
      </c>
      <c r="J481" s="19">
        <v>3</v>
      </c>
      <c r="K481" s="10" t="s">
        <v>303</v>
      </c>
      <c r="L481" s="11"/>
      <c r="M481" s="37">
        <v>30</v>
      </c>
      <c r="N481" s="19" t="s">
        <v>289</v>
      </c>
      <c r="O481" s="19" t="s">
        <v>304</v>
      </c>
      <c r="P481" s="20" t="s">
        <v>291</v>
      </c>
      <c r="Q481" s="20">
        <v>0</v>
      </c>
      <c r="R481" s="20">
        <v>0</v>
      </c>
      <c r="S481" s="20">
        <f t="shared" si="12"/>
        <v>0</v>
      </c>
      <c r="T481" s="19" t="s">
        <v>41</v>
      </c>
      <c r="U481" s="15" t="s">
        <v>2269</v>
      </c>
      <c r="V481" s="22" t="s">
        <v>230</v>
      </c>
      <c r="W481" s="22" t="s">
        <v>231</v>
      </c>
      <c r="X481" s="71" t="s">
        <v>78</v>
      </c>
    </row>
    <row r="482" spans="1:24" ht="142.5" hidden="1" customHeight="1">
      <c r="A482" s="19" t="s">
        <v>30</v>
      </c>
      <c r="B482" s="19" t="s">
        <v>284</v>
      </c>
      <c r="C482" s="19" t="s">
        <v>284</v>
      </c>
      <c r="D482" s="19" t="s">
        <v>296</v>
      </c>
      <c r="E482" s="19">
        <v>15</v>
      </c>
      <c r="F482" s="19" t="s">
        <v>294</v>
      </c>
      <c r="G482" s="19" t="s">
        <v>45</v>
      </c>
      <c r="H482" s="19" t="s">
        <v>287</v>
      </c>
      <c r="I482" s="19" t="s">
        <v>37</v>
      </c>
      <c r="J482" s="19">
        <v>3</v>
      </c>
      <c r="K482" s="10" t="s">
        <v>305</v>
      </c>
      <c r="L482" s="11"/>
      <c r="M482" s="37">
        <v>30</v>
      </c>
      <c r="N482" s="19" t="s">
        <v>289</v>
      </c>
      <c r="O482" s="19" t="s">
        <v>306</v>
      </c>
      <c r="P482" s="20" t="s">
        <v>291</v>
      </c>
      <c r="Q482" s="20">
        <v>0</v>
      </c>
      <c r="R482" s="20">
        <v>0</v>
      </c>
      <c r="S482" s="20">
        <f t="shared" si="12"/>
        <v>0</v>
      </c>
      <c r="T482" s="19" t="s">
        <v>41</v>
      </c>
      <c r="U482" s="15" t="s">
        <v>2269</v>
      </c>
      <c r="V482" s="22" t="s">
        <v>230</v>
      </c>
      <c r="W482" s="22" t="s">
        <v>231</v>
      </c>
      <c r="X482" s="71" t="s">
        <v>78</v>
      </c>
    </row>
    <row r="483" spans="1:24" ht="156.75" hidden="1" customHeight="1">
      <c r="A483" s="19" t="s">
        <v>30</v>
      </c>
      <c r="B483" s="19" t="s">
        <v>284</v>
      </c>
      <c r="C483" s="19" t="s">
        <v>284</v>
      </c>
      <c r="D483" s="19" t="s">
        <v>285</v>
      </c>
      <c r="E483" s="19">
        <v>15</v>
      </c>
      <c r="F483" s="19" t="s">
        <v>294</v>
      </c>
      <c r="G483" s="19" t="s">
        <v>45</v>
      </c>
      <c r="H483" s="19" t="s">
        <v>287</v>
      </c>
      <c r="I483" s="19" t="s">
        <v>37</v>
      </c>
      <c r="J483" s="19">
        <v>3</v>
      </c>
      <c r="K483" s="10" t="s">
        <v>305</v>
      </c>
      <c r="L483" s="11"/>
      <c r="M483" s="37">
        <v>30</v>
      </c>
      <c r="N483" s="19" t="s">
        <v>289</v>
      </c>
      <c r="O483" s="19" t="s">
        <v>307</v>
      </c>
      <c r="P483" s="20" t="s">
        <v>291</v>
      </c>
      <c r="Q483" s="20">
        <v>0</v>
      </c>
      <c r="R483" s="20">
        <v>0</v>
      </c>
      <c r="S483" s="20">
        <f t="shared" si="12"/>
        <v>0</v>
      </c>
      <c r="T483" s="19" t="s">
        <v>41</v>
      </c>
      <c r="U483" s="15" t="s">
        <v>2269</v>
      </c>
      <c r="V483" s="22" t="s">
        <v>230</v>
      </c>
      <c r="W483" s="22" t="s">
        <v>231</v>
      </c>
      <c r="X483" s="71" t="s">
        <v>78</v>
      </c>
    </row>
    <row r="484" spans="1:24" ht="142.5" hidden="1" customHeight="1">
      <c r="A484" s="19" t="s">
        <v>30</v>
      </c>
      <c r="B484" s="19" t="s">
        <v>51</v>
      </c>
      <c r="C484" s="19" t="s">
        <v>51</v>
      </c>
      <c r="D484" s="19" t="s">
        <v>94</v>
      </c>
      <c r="E484" s="19">
        <v>12</v>
      </c>
      <c r="F484" s="19" t="s">
        <v>95</v>
      </c>
      <c r="G484" s="19" t="s">
        <v>45</v>
      </c>
      <c r="H484" s="8" t="s">
        <v>36</v>
      </c>
      <c r="I484" s="19" t="s">
        <v>46</v>
      </c>
      <c r="J484" s="19">
        <v>21</v>
      </c>
      <c r="K484" s="10">
        <v>2020</v>
      </c>
      <c r="L484" s="11"/>
      <c r="M484" s="37">
        <v>30</v>
      </c>
      <c r="N484" s="37" t="s">
        <v>54</v>
      </c>
      <c r="O484" s="37" t="s">
        <v>54</v>
      </c>
      <c r="P484" s="78" t="s">
        <v>55</v>
      </c>
      <c r="Q484" s="20">
        <v>0</v>
      </c>
      <c r="R484" s="20">
        <v>0</v>
      </c>
      <c r="S484" s="20">
        <f t="shared" si="12"/>
        <v>0</v>
      </c>
      <c r="T484" s="19" t="s">
        <v>41</v>
      </c>
      <c r="U484" s="15" t="s">
        <v>2270</v>
      </c>
      <c r="V484" s="40" t="s">
        <v>76</v>
      </c>
      <c r="W484" s="15" t="s">
        <v>77</v>
      </c>
      <c r="X484" s="71" t="s">
        <v>78</v>
      </c>
    </row>
    <row r="485" spans="1:24" ht="142.5" hidden="1" customHeight="1">
      <c r="A485" s="19" t="s">
        <v>30</v>
      </c>
      <c r="B485" s="19" t="s">
        <v>51</v>
      </c>
      <c r="C485" s="19" t="s">
        <v>51</v>
      </c>
      <c r="D485" s="19" t="s">
        <v>79</v>
      </c>
      <c r="E485" s="19">
        <v>15</v>
      </c>
      <c r="F485" s="19" t="s">
        <v>80</v>
      </c>
      <c r="G485" s="19" t="s">
        <v>45</v>
      </c>
      <c r="H485" s="8" t="s">
        <v>36</v>
      </c>
      <c r="I485" s="19" t="s">
        <v>37</v>
      </c>
      <c r="J485" s="19">
        <v>20</v>
      </c>
      <c r="K485" s="10">
        <v>2020</v>
      </c>
      <c r="L485" s="11"/>
      <c r="M485" s="37">
        <v>30</v>
      </c>
      <c r="N485" s="37" t="s">
        <v>54</v>
      </c>
      <c r="O485" s="37" t="s">
        <v>54</v>
      </c>
      <c r="P485" s="78" t="s">
        <v>55</v>
      </c>
      <c r="Q485" s="75">
        <v>0</v>
      </c>
      <c r="R485" s="20">
        <v>0</v>
      </c>
      <c r="S485" s="20">
        <f t="shared" si="12"/>
        <v>0</v>
      </c>
      <c r="T485" s="19" t="s">
        <v>41</v>
      </c>
      <c r="U485" s="15" t="s">
        <v>2270</v>
      </c>
      <c r="V485" s="40" t="s">
        <v>76</v>
      </c>
      <c r="W485" s="15" t="s">
        <v>77</v>
      </c>
      <c r="X485" s="71" t="s">
        <v>78</v>
      </c>
    </row>
    <row r="486" spans="1:24" ht="142.5" hidden="1" customHeight="1">
      <c r="A486" s="19" t="s">
        <v>30</v>
      </c>
      <c r="B486" s="19" t="s">
        <v>51</v>
      </c>
      <c r="C486" s="19" t="s">
        <v>51</v>
      </c>
      <c r="D486" s="19" t="s">
        <v>96</v>
      </c>
      <c r="E486" s="19">
        <v>12</v>
      </c>
      <c r="F486" s="19" t="s">
        <v>97</v>
      </c>
      <c r="G486" s="19" t="s">
        <v>45</v>
      </c>
      <c r="H486" s="8" t="s">
        <v>36</v>
      </c>
      <c r="I486" s="19" t="s">
        <v>37</v>
      </c>
      <c r="J486" s="19">
        <v>14</v>
      </c>
      <c r="K486" s="10">
        <v>2020</v>
      </c>
      <c r="L486" s="11"/>
      <c r="M486" s="37">
        <v>10</v>
      </c>
      <c r="N486" s="37" t="s">
        <v>54</v>
      </c>
      <c r="O486" s="37" t="s">
        <v>54</v>
      </c>
      <c r="P486" s="37" t="s">
        <v>67</v>
      </c>
      <c r="Q486" s="75">
        <v>2280</v>
      </c>
      <c r="R486" s="20">
        <v>0</v>
      </c>
      <c r="S486" s="20">
        <f t="shared" si="12"/>
        <v>22800</v>
      </c>
      <c r="T486" s="19" t="s">
        <v>41</v>
      </c>
      <c r="U486" s="15" t="s">
        <v>2270</v>
      </c>
      <c r="V486" s="40" t="s">
        <v>76</v>
      </c>
      <c r="W486" s="15" t="s">
        <v>77</v>
      </c>
      <c r="X486" s="71" t="s">
        <v>78</v>
      </c>
    </row>
    <row r="487" spans="1:24" ht="156.75" hidden="1" customHeight="1">
      <c r="A487" s="19" t="s">
        <v>30</v>
      </c>
      <c r="B487" s="19" t="s">
        <v>51</v>
      </c>
      <c r="C487" s="19" t="s">
        <v>51</v>
      </c>
      <c r="D487" s="19" t="s">
        <v>74</v>
      </c>
      <c r="E487" s="19">
        <v>16</v>
      </c>
      <c r="F487" s="19" t="s">
        <v>75</v>
      </c>
      <c r="G487" s="19" t="s">
        <v>45</v>
      </c>
      <c r="H487" s="8" t="s">
        <v>36</v>
      </c>
      <c r="I487" s="19" t="s">
        <v>37</v>
      </c>
      <c r="J487" s="19">
        <v>14</v>
      </c>
      <c r="K487" s="10">
        <v>2020</v>
      </c>
      <c r="L487" s="11"/>
      <c r="M487" s="37">
        <v>30</v>
      </c>
      <c r="N487" s="37" t="s">
        <v>54</v>
      </c>
      <c r="O487" s="37" t="s">
        <v>54</v>
      </c>
      <c r="P487" s="37" t="s">
        <v>67</v>
      </c>
      <c r="Q487" s="75">
        <v>0</v>
      </c>
      <c r="R487" s="20">
        <v>0</v>
      </c>
      <c r="S487" s="20">
        <f t="shared" si="12"/>
        <v>0</v>
      </c>
      <c r="T487" s="19" t="s">
        <v>41</v>
      </c>
      <c r="U487" s="15" t="s">
        <v>2270</v>
      </c>
      <c r="V487" s="40" t="s">
        <v>76</v>
      </c>
      <c r="W487" s="15" t="s">
        <v>77</v>
      </c>
      <c r="X487" s="71" t="s">
        <v>78</v>
      </c>
    </row>
    <row r="488" spans="1:24" ht="128.25" hidden="1" customHeight="1">
      <c r="A488" s="19" t="s">
        <v>30</v>
      </c>
      <c r="B488" s="19" t="s">
        <v>51</v>
      </c>
      <c r="C488" s="19" t="s">
        <v>51</v>
      </c>
      <c r="D488" s="19" t="s">
        <v>52</v>
      </c>
      <c r="E488" s="19">
        <v>20</v>
      </c>
      <c r="F488" s="103" t="s">
        <v>53</v>
      </c>
      <c r="G488" s="19" t="s">
        <v>45</v>
      </c>
      <c r="H488" s="8" t="s">
        <v>36</v>
      </c>
      <c r="I488" s="19" t="s">
        <v>37</v>
      </c>
      <c r="J488" s="19">
        <v>21</v>
      </c>
      <c r="K488" s="10">
        <v>2020</v>
      </c>
      <c r="L488" s="11"/>
      <c r="M488" s="37">
        <v>20</v>
      </c>
      <c r="N488" s="37" t="s">
        <v>54</v>
      </c>
      <c r="O488" s="37" t="s">
        <v>54</v>
      </c>
      <c r="P488" s="78" t="s">
        <v>55</v>
      </c>
      <c r="Q488" s="20">
        <v>0</v>
      </c>
      <c r="R488" s="20">
        <v>0</v>
      </c>
      <c r="S488" s="20">
        <f t="shared" si="12"/>
        <v>0</v>
      </c>
      <c r="T488" s="19" t="s">
        <v>41</v>
      </c>
      <c r="U488" s="15" t="s">
        <v>2270</v>
      </c>
      <c r="V488" s="22" t="s">
        <v>56</v>
      </c>
      <c r="W488" s="15" t="s">
        <v>57</v>
      </c>
      <c r="X488" s="18" t="s">
        <v>58</v>
      </c>
    </row>
    <row r="489" spans="1:24" ht="142.5" hidden="1" customHeight="1">
      <c r="A489" s="19" t="s">
        <v>30</v>
      </c>
      <c r="B489" s="19" t="s">
        <v>51</v>
      </c>
      <c r="C489" s="19" t="s">
        <v>51</v>
      </c>
      <c r="D489" s="19" t="s">
        <v>59</v>
      </c>
      <c r="E489" s="19">
        <v>20</v>
      </c>
      <c r="F489" s="103" t="s">
        <v>53</v>
      </c>
      <c r="G489" s="19" t="s">
        <v>45</v>
      </c>
      <c r="H489" s="8" t="s">
        <v>36</v>
      </c>
      <c r="I489" s="19" t="s">
        <v>37</v>
      </c>
      <c r="J489" s="19">
        <v>21</v>
      </c>
      <c r="K489" s="10">
        <v>2020</v>
      </c>
      <c r="L489" s="11"/>
      <c r="M489" s="37">
        <v>20</v>
      </c>
      <c r="N489" s="37" t="s">
        <v>54</v>
      </c>
      <c r="O489" s="37" t="s">
        <v>54</v>
      </c>
      <c r="P489" s="78" t="s">
        <v>55</v>
      </c>
      <c r="Q489" s="20">
        <v>0</v>
      </c>
      <c r="R489" s="20">
        <v>0</v>
      </c>
      <c r="S489" s="20">
        <f t="shared" si="12"/>
        <v>0</v>
      </c>
      <c r="T489" s="19" t="s">
        <v>41</v>
      </c>
      <c r="U489" s="15" t="s">
        <v>2271</v>
      </c>
      <c r="V489" s="22" t="s">
        <v>56</v>
      </c>
      <c r="W489" s="15" t="s">
        <v>57</v>
      </c>
      <c r="X489" s="18" t="s">
        <v>58</v>
      </c>
    </row>
    <row r="490" spans="1:24" ht="142.5" hidden="1" customHeight="1">
      <c r="A490" s="19" t="s">
        <v>30</v>
      </c>
      <c r="B490" s="19" t="s">
        <v>51</v>
      </c>
      <c r="C490" s="19" t="s">
        <v>51</v>
      </c>
      <c r="D490" s="19" t="s">
        <v>81</v>
      </c>
      <c r="E490" s="19">
        <v>15</v>
      </c>
      <c r="F490" s="103" t="s">
        <v>53</v>
      </c>
      <c r="G490" s="19" t="s">
        <v>45</v>
      </c>
      <c r="H490" s="8" t="s">
        <v>36</v>
      </c>
      <c r="I490" s="19" t="s">
        <v>37</v>
      </c>
      <c r="J490" s="19">
        <v>21</v>
      </c>
      <c r="K490" s="10">
        <v>2020</v>
      </c>
      <c r="L490" s="11"/>
      <c r="M490" s="37">
        <v>20</v>
      </c>
      <c r="N490" s="37" t="s">
        <v>54</v>
      </c>
      <c r="O490" s="37" t="s">
        <v>54</v>
      </c>
      <c r="P490" s="78" t="s">
        <v>55</v>
      </c>
      <c r="Q490" s="20">
        <v>0</v>
      </c>
      <c r="R490" s="20">
        <v>0</v>
      </c>
      <c r="S490" s="20">
        <f t="shared" si="12"/>
        <v>0</v>
      </c>
      <c r="T490" s="19" t="s">
        <v>41</v>
      </c>
      <c r="U490" s="15" t="s">
        <v>2271</v>
      </c>
      <c r="V490" s="22" t="s">
        <v>56</v>
      </c>
      <c r="W490" s="15" t="s">
        <v>57</v>
      </c>
      <c r="X490" s="18" t="s">
        <v>58</v>
      </c>
    </row>
    <row r="491" spans="1:24" ht="71.25" hidden="1" customHeight="1">
      <c r="A491" s="19" t="s">
        <v>30</v>
      </c>
      <c r="B491" s="19" t="s">
        <v>51</v>
      </c>
      <c r="C491" s="19" t="s">
        <v>51</v>
      </c>
      <c r="D491" s="19" t="s">
        <v>82</v>
      </c>
      <c r="E491" s="19">
        <v>15</v>
      </c>
      <c r="F491" s="19" t="s">
        <v>83</v>
      </c>
      <c r="G491" s="19" t="s">
        <v>45</v>
      </c>
      <c r="H491" s="8" t="s">
        <v>36</v>
      </c>
      <c r="I491" s="19" t="s">
        <v>37</v>
      </c>
      <c r="J491" s="19">
        <v>8</v>
      </c>
      <c r="K491" s="10">
        <v>2020</v>
      </c>
      <c r="L491" s="11"/>
      <c r="M491" s="37">
        <v>8</v>
      </c>
      <c r="N491" s="37" t="s">
        <v>54</v>
      </c>
      <c r="O491" s="37" t="s">
        <v>54</v>
      </c>
      <c r="P491" s="37" t="s">
        <v>62</v>
      </c>
      <c r="Q491" s="75">
        <v>36000</v>
      </c>
      <c r="R491" s="20">
        <v>0</v>
      </c>
      <c r="S491" s="20">
        <f t="shared" si="12"/>
        <v>288000</v>
      </c>
      <c r="T491" s="19" t="s">
        <v>41</v>
      </c>
      <c r="U491" s="15" t="s">
        <v>2251</v>
      </c>
      <c r="V491" s="15" t="s">
        <v>48</v>
      </c>
      <c r="W491" s="15" t="s">
        <v>84</v>
      </c>
      <c r="X491" s="104" t="s">
        <v>58</v>
      </c>
    </row>
    <row r="492" spans="1:24" ht="114" hidden="1" customHeight="1">
      <c r="A492" s="19" t="s">
        <v>30</v>
      </c>
      <c r="B492" s="19" t="s">
        <v>51</v>
      </c>
      <c r="C492" s="19" t="s">
        <v>51</v>
      </c>
      <c r="D492" s="19" t="s">
        <v>85</v>
      </c>
      <c r="E492" s="19">
        <v>15</v>
      </c>
      <c r="F492" s="19" t="s">
        <v>86</v>
      </c>
      <c r="G492" s="19" t="s">
        <v>45</v>
      </c>
      <c r="H492" s="8" t="s">
        <v>36</v>
      </c>
      <c r="I492" s="19" t="s">
        <v>37</v>
      </c>
      <c r="J492" s="19">
        <v>36</v>
      </c>
      <c r="K492" s="10">
        <v>2020</v>
      </c>
      <c r="L492" s="11"/>
      <c r="M492" s="37">
        <v>4</v>
      </c>
      <c r="N492" s="37" t="s">
        <v>54</v>
      </c>
      <c r="O492" s="37" t="s">
        <v>54</v>
      </c>
      <c r="P492" s="37" t="s">
        <v>62</v>
      </c>
      <c r="Q492" s="20">
        <v>2540</v>
      </c>
      <c r="R492" s="20">
        <v>0</v>
      </c>
      <c r="S492" s="20">
        <f t="shared" si="12"/>
        <v>10160</v>
      </c>
      <c r="T492" s="19" t="s">
        <v>41</v>
      </c>
      <c r="U492" s="15" t="s">
        <v>2272</v>
      </c>
      <c r="V492" s="21" t="s">
        <v>63</v>
      </c>
      <c r="W492" s="15" t="s">
        <v>64</v>
      </c>
      <c r="X492" s="18" t="s">
        <v>58</v>
      </c>
    </row>
    <row r="493" spans="1:24" ht="114" hidden="1" customHeight="1">
      <c r="A493" s="19" t="s">
        <v>30</v>
      </c>
      <c r="B493" s="19" t="s">
        <v>51</v>
      </c>
      <c r="C493" s="19" t="s">
        <v>51</v>
      </c>
      <c r="D493" s="19" t="s">
        <v>87</v>
      </c>
      <c r="E493" s="19">
        <v>15</v>
      </c>
      <c r="F493" s="19" t="s">
        <v>61</v>
      </c>
      <c r="G493" s="19" t="s">
        <v>45</v>
      </c>
      <c r="H493" s="8" t="s">
        <v>36</v>
      </c>
      <c r="I493" s="19" t="s">
        <v>37</v>
      </c>
      <c r="J493" s="19">
        <v>20</v>
      </c>
      <c r="K493" s="10">
        <v>2020</v>
      </c>
      <c r="L493" s="11"/>
      <c r="M493" s="37">
        <v>8</v>
      </c>
      <c r="N493" s="37" t="s">
        <v>54</v>
      </c>
      <c r="O493" s="37" t="s">
        <v>54</v>
      </c>
      <c r="P493" s="37" t="s">
        <v>62</v>
      </c>
      <c r="Q493" s="75">
        <v>2280</v>
      </c>
      <c r="R493" s="20">
        <v>0</v>
      </c>
      <c r="S493" s="20">
        <f t="shared" si="12"/>
        <v>18240</v>
      </c>
      <c r="T493" s="19" t="s">
        <v>41</v>
      </c>
      <c r="U493" s="15" t="s">
        <v>2273</v>
      </c>
      <c r="V493" s="21" t="s">
        <v>63</v>
      </c>
      <c r="W493" s="15" t="s">
        <v>64</v>
      </c>
      <c r="X493" s="18" t="s">
        <v>58</v>
      </c>
    </row>
    <row r="494" spans="1:24" ht="114" hidden="1" customHeight="1">
      <c r="A494" s="19" t="s">
        <v>30</v>
      </c>
      <c r="B494" s="19" t="s">
        <v>51</v>
      </c>
      <c r="C494" s="19" t="s">
        <v>51</v>
      </c>
      <c r="D494" s="19" t="s">
        <v>60</v>
      </c>
      <c r="E494" s="19">
        <v>20</v>
      </c>
      <c r="F494" s="19" t="s">
        <v>61</v>
      </c>
      <c r="G494" s="19" t="s">
        <v>45</v>
      </c>
      <c r="H494" s="8" t="s">
        <v>36</v>
      </c>
      <c r="I494" s="19" t="s">
        <v>37</v>
      </c>
      <c r="J494" s="65">
        <v>20</v>
      </c>
      <c r="K494" s="10">
        <v>2020</v>
      </c>
      <c r="L494" s="11"/>
      <c r="M494" s="37">
        <v>8</v>
      </c>
      <c r="N494" s="37" t="s">
        <v>54</v>
      </c>
      <c r="O494" s="37" t="s">
        <v>54</v>
      </c>
      <c r="P494" s="37" t="s">
        <v>62</v>
      </c>
      <c r="Q494" s="75">
        <v>2280</v>
      </c>
      <c r="R494" s="20">
        <v>0</v>
      </c>
      <c r="S494" s="20">
        <f t="shared" si="12"/>
        <v>18240</v>
      </c>
      <c r="T494" s="19" t="s">
        <v>41</v>
      </c>
      <c r="U494" s="15" t="s">
        <v>2273</v>
      </c>
      <c r="V494" s="21" t="s">
        <v>63</v>
      </c>
      <c r="W494" s="15" t="s">
        <v>64</v>
      </c>
      <c r="X494" s="18" t="s">
        <v>58</v>
      </c>
    </row>
    <row r="495" spans="1:24" ht="99.75" hidden="1" customHeight="1">
      <c r="A495" s="19" t="s">
        <v>30</v>
      </c>
      <c r="B495" s="19" t="s">
        <v>51</v>
      </c>
      <c r="C495" s="19" t="s">
        <v>51</v>
      </c>
      <c r="D495" s="19" t="s">
        <v>88</v>
      </c>
      <c r="E495" s="19">
        <v>15</v>
      </c>
      <c r="F495" s="19" t="s">
        <v>61</v>
      </c>
      <c r="G495" s="19" t="s">
        <v>45</v>
      </c>
      <c r="H495" s="8" t="s">
        <v>36</v>
      </c>
      <c r="I495" s="19" t="s">
        <v>37</v>
      </c>
      <c r="J495" s="65">
        <v>20</v>
      </c>
      <c r="K495" s="10">
        <v>2020</v>
      </c>
      <c r="L495" s="11"/>
      <c r="M495" s="37">
        <v>8</v>
      </c>
      <c r="N495" s="37" t="s">
        <v>54</v>
      </c>
      <c r="O495" s="37" t="s">
        <v>54</v>
      </c>
      <c r="P495" s="37" t="s">
        <v>62</v>
      </c>
      <c r="Q495" s="75">
        <v>2280</v>
      </c>
      <c r="R495" s="20">
        <v>0</v>
      </c>
      <c r="S495" s="20">
        <f t="shared" si="12"/>
        <v>18240</v>
      </c>
      <c r="T495" s="19" t="s">
        <v>41</v>
      </c>
      <c r="U495" s="15" t="s">
        <v>2273</v>
      </c>
      <c r="V495" s="21" t="s">
        <v>63</v>
      </c>
      <c r="W495" s="15" t="s">
        <v>64</v>
      </c>
      <c r="X495" s="18" t="s">
        <v>58</v>
      </c>
    </row>
    <row r="496" spans="1:24" ht="71.25" hidden="1" customHeight="1">
      <c r="A496" s="19" t="s">
        <v>30</v>
      </c>
      <c r="B496" s="19" t="s">
        <v>51</v>
      </c>
      <c r="C496" s="19" t="s">
        <v>51</v>
      </c>
      <c r="D496" s="19" t="s">
        <v>65</v>
      </c>
      <c r="E496" s="19">
        <v>20</v>
      </c>
      <c r="F496" s="37" t="s">
        <v>66</v>
      </c>
      <c r="G496" s="19" t="s">
        <v>45</v>
      </c>
      <c r="H496" s="8" t="s">
        <v>36</v>
      </c>
      <c r="I496" s="19" t="s">
        <v>46</v>
      </c>
      <c r="J496" s="19">
        <v>20</v>
      </c>
      <c r="K496" s="10">
        <v>2020</v>
      </c>
      <c r="L496" s="11"/>
      <c r="M496" s="37">
        <v>50</v>
      </c>
      <c r="N496" s="37" t="s">
        <v>54</v>
      </c>
      <c r="O496" s="37" t="s">
        <v>54</v>
      </c>
      <c r="P496" s="37" t="s">
        <v>67</v>
      </c>
      <c r="Q496" s="75">
        <v>0</v>
      </c>
      <c r="R496" s="20">
        <v>0</v>
      </c>
      <c r="S496" s="20">
        <f t="shared" si="12"/>
        <v>0</v>
      </c>
      <c r="T496" s="19" t="s">
        <v>68</v>
      </c>
      <c r="U496" s="15" t="s">
        <v>2270</v>
      </c>
      <c r="V496" s="15" t="s">
        <v>48</v>
      </c>
      <c r="W496" s="15" t="s">
        <v>69</v>
      </c>
      <c r="X496" s="41" t="s">
        <v>50</v>
      </c>
    </row>
    <row r="497" spans="1:24" ht="128.25" hidden="1" customHeight="1">
      <c r="A497" s="19" t="s">
        <v>30</v>
      </c>
      <c r="B497" s="19" t="s">
        <v>51</v>
      </c>
      <c r="C497" s="19" t="s">
        <v>51</v>
      </c>
      <c r="D497" s="19" t="s">
        <v>70</v>
      </c>
      <c r="E497" s="19">
        <v>20</v>
      </c>
      <c r="F497" s="19" t="s">
        <v>71</v>
      </c>
      <c r="G497" s="19" t="s">
        <v>45</v>
      </c>
      <c r="H497" s="8" t="s">
        <v>36</v>
      </c>
      <c r="I497" s="19" t="s">
        <v>37</v>
      </c>
      <c r="J497" s="38"/>
      <c r="K497" s="10">
        <v>2020</v>
      </c>
      <c r="L497" s="11"/>
      <c r="M497" s="37">
        <v>30</v>
      </c>
      <c r="N497" s="37" t="s">
        <v>54</v>
      </c>
      <c r="O497" s="37" t="s">
        <v>54</v>
      </c>
      <c r="P497" s="37" t="s">
        <v>55</v>
      </c>
      <c r="Q497" s="75">
        <v>0</v>
      </c>
      <c r="R497" s="20">
        <v>0</v>
      </c>
      <c r="S497" s="20">
        <f t="shared" si="12"/>
        <v>0</v>
      </c>
      <c r="T497" s="19" t="s">
        <v>41</v>
      </c>
      <c r="U497" s="15" t="s">
        <v>2271</v>
      </c>
      <c r="V497" s="15" t="s">
        <v>48</v>
      </c>
      <c r="W497" s="15" t="s">
        <v>72</v>
      </c>
      <c r="X497" s="41" t="s">
        <v>50</v>
      </c>
    </row>
    <row r="498" spans="1:24" ht="71.25" hidden="1" customHeight="1">
      <c r="A498" s="19" t="s">
        <v>30</v>
      </c>
      <c r="B498" s="19" t="s">
        <v>51</v>
      </c>
      <c r="C498" s="19" t="s">
        <v>51</v>
      </c>
      <c r="D498" s="19" t="s">
        <v>73</v>
      </c>
      <c r="E498" s="19">
        <v>20</v>
      </c>
      <c r="F498" s="19" t="s">
        <v>71</v>
      </c>
      <c r="G498" s="19" t="s">
        <v>45</v>
      </c>
      <c r="H498" s="8" t="s">
        <v>36</v>
      </c>
      <c r="I498" s="19" t="s">
        <v>37</v>
      </c>
      <c r="J498" s="38"/>
      <c r="K498" s="10">
        <v>2020</v>
      </c>
      <c r="L498" s="11"/>
      <c r="M498" s="37">
        <v>30</v>
      </c>
      <c r="N498" s="37" t="s">
        <v>54</v>
      </c>
      <c r="O498" s="37" t="s">
        <v>54</v>
      </c>
      <c r="P498" s="37" t="s">
        <v>55</v>
      </c>
      <c r="Q498" s="75">
        <v>0</v>
      </c>
      <c r="R498" s="20">
        <v>0</v>
      </c>
      <c r="S498" s="20">
        <f t="shared" si="12"/>
        <v>0</v>
      </c>
      <c r="T498" s="19" t="s">
        <v>41</v>
      </c>
      <c r="U498" s="15" t="s">
        <v>2271</v>
      </c>
      <c r="V498" s="15" t="s">
        <v>48</v>
      </c>
      <c r="W498" s="15" t="s">
        <v>72</v>
      </c>
      <c r="X498" s="41" t="s">
        <v>50</v>
      </c>
    </row>
    <row r="499" spans="1:24" ht="142.5" hidden="1" customHeight="1">
      <c r="A499" s="19" t="s">
        <v>30</v>
      </c>
      <c r="B499" s="19" t="s">
        <v>30</v>
      </c>
      <c r="C499" s="19" t="s">
        <v>30</v>
      </c>
      <c r="D499" s="19" t="s">
        <v>483</v>
      </c>
      <c r="E499" s="19">
        <v>15</v>
      </c>
      <c r="F499" s="19" t="s">
        <v>484</v>
      </c>
      <c r="G499" s="19" t="s">
        <v>145</v>
      </c>
      <c r="H499" s="8" t="s">
        <v>36</v>
      </c>
      <c r="I499" s="19" t="s">
        <v>46</v>
      </c>
      <c r="J499" s="52">
        <v>180</v>
      </c>
      <c r="K499" s="10" t="s">
        <v>485</v>
      </c>
      <c r="L499" s="10" t="s">
        <v>147</v>
      </c>
      <c r="M499" s="19">
        <v>1</v>
      </c>
      <c r="N499" s="19">
        <v>1491169</v>
      </c>
      <c r="O499" s="19" t="s">
        <v>486</v>
      </c>
      <c r="P499" s="54" t="s">
        <v>162</v>
      </c>
      <c r="Q499" s="20">
        <v>0</v>
      </c>
      <c r="R499" s="20">
        <v>0</v>
      </c>
      <c r="S499" s="20">
        <f t="shared" si="12"/>
        <v>0</v>
      </c>
      <c r="T499" s="19" t="s">
        <v>145</v>
      </c>
      <c r="U499" s="19"/>
      <c r="V499" s="22" t="s">
        <v>218</v>
      </c>
      <c r="W499" s="22" t="s">
        <v>398</v>
      </c>
      <c r="X499" s="23"/>
    </row>
    <row r="500" spans="1:24" ht="142.5" hidden="1" customHeight="1">
      <c r="A500" s="19" t="s">
        <v>30</v>
      </c>
      <c r="B500" s="19" t="s">
        <v>30</v>
      </c>
      <c r="C500" s="19" t="s">
        <v>30</v>
      </c>
      <c r="D500" s="19" t="s">
        <v>483</v>
      </c>
      <c r="E500" s="19">
        <v>15</v>
      </c>
      <c r="F500" s="19" t="s">
        <v>435</v>
      </c>
      <c r="G500" s="19" t="s">
        <v>145</v>
      </c>
      <c r="H500" s="8" t="s">
        <v>36</v>
      </c>
      <c r="I500" s="19" t="s">
        <v>46</v>
      </c>
      <c r="J500" s="52">
        <v>180</v>
      </c>
      <c r="K500" s="10" t="s">
        <v>485</v>
      </c>
      <c r="L500" s="10" t="s">
        <v>147</v>
      </c>
      <c r="M500" s="19">
        <v>1</v>
      </c>
      <c r="N500" s="19">
        <v>1491169</v>
      </c>
      <c r="O500" s="19" t="s">
        <v>486</v>
      </c>
      <c r="P500" s="54" t="s">
        <v>162</v>
      </c>
      <c r="Q500" s="20">
        <v>0</v>
      </c>
      <c r="R500" s="20">
        <v>0</v>
      </c>
      <c r="S500" s="20">
        <f t="shared" si="12"/>
        <v>0</v>
      </c>
      <c r="T500" s="19" t="s">
        <v>145</v>
      </c>
      <c r="U500" s="19"/>
      <c r="V500" s="21" t="s">
        <v>148</v>
      </c>
      <c r="W500" s="15" t="s">
        <v>157</v>
      </c>
      <c r="X500" s="23"/>
    </row>
    <row r="501" spans="1:24" ht="142.5" hidden="1" customHeight="1">
      <c r="A501" s="19" t="s">
        <v>30</v>
      </c>
      <c r="B501" s="19" t="s">
        <v>284</v>
      </c>
      <c r="C501" s="19" t="s">
        <v>284</v>
      </c>
      <c r="D501" s="19" t="s">
        <v>308</v>
      </c>
      <c r="E501" s="19">
        <v>15</v>
      </c>
      <c r="F501" s="19" t="s">
        <v>309</v>
      </c>
      <c r="G501" s="19" t="s">
        <v>35</v>
      </c>
      <c r="H501" s="19" t="s">
        <v>310</v>
      </c>
      <c r="I501" s="19" t="s">
        <v>37</v>
      </c>
      <c r="J501" s="52">
        <v>32</v>
      </c>
      <c r="K501" s="10" t="s">
        <v>295</v>
      </c>
      <c r="L501" s="11"/>
      <c r="M501" s="37">
        <v>1</v>
      </c>
      <c r="N501" s="19">
        <v>2092294</v>
      </c>
      <c r="O501" s="19" t="s">
        <v>311</v>
      </c>
      <c r="P501" s="19" t="s">
        <v>268</v>
      </c>
      <c r="Q501" s="20">
        <v>1000</v>
      </c>
      <c r="R501" s="20">
        <v>9200</v>
      </c>
      <c r="S501" s="20">
        <f t="shared" si="12"/>
        <v>10200</v>
      </c>
      <c r="T501" s="19" t="s">
        <v>41</v>
      </c>
      <c r="U501" s="19"/>
      <c r="V501" s="21" t="s">
        <v>148</v>
      </c>
      <c r="W501" s="40" t="s">
        <v>149</v>
      </c>
      <c r="X501" s="23"/>
    </row>
    <row r="502" spans="1:24" ht="142.5" hidden="1" customHeight="1">
      <c r="A502" s="19" t="s">
        <v>30</v>
      </c>
      <c r="B502" s="19" t="s">
        <v>284</v>
      </c>
      <c r="C502" s="19" t="s">
        <v>284</v>
      </c>
      <c r="D502" s="19" t="s">
        <v>308</v>
      </c>
      <c r="E502" s="19">
        <v>15</v>
      </c>
      <c r="F502" s="19" t="s">
        <v>309</v>
      </c>
      <c r="G502" s="19" t="s">
        <v>35</v>
      </c>
      <c r="H502" s="19" t="s">
        <v>310</v>
      </c>
      <c r="I502" s="19" t="s">
        <v>37</v>
      </c>
      <c r="J502" s="52">
        <v>32</v>
      </c>
      <c r="K502" s="10" t="s">
        <v>295</v>
      </c>
      <c r="L502" s="11"/>
      <c r="M502" s="37">
        <v>1</v>
      </c>
      <c r="N502" s="19">
        <v>1491857</v>
      </c>
      <c r="O502" s="19" t="s">
        <v>312</v>
      </c>
      <c r="P502" s="19" t="s">
        <v>107</v>
      </c>
      <c r="Q502" s="20">
        <v>1000</v>
      </c>
      <c r="R502" s="20">
        <v>9200</v>
      </c>
      <c r="S502" s="20">
        <f t="shared" si="12"/>
        <v>10200</v>
      </c>
      <c r="T502" s="19" t="s">
        <v>41</v>
      </c>
      <c r="U502" s="19"/>
      <c r="V502" s="21" t="s">
        <v>148</v>
      </c>
      <c r="W502" s="40" t="s">
        <v>149</v>
      </c>
      <c r="X502" s="23"/>
    </row>
    <row r="503" spans="1:24" ht="85.5" hidden="1" customHeight="1">
      <c r="A503" s="24" t="s">
        <v>30</v>
      </c>
      <c r="B503" s="24" t="s">
        <v>284</v>
      </c>
      <c r="C503" s="24" t="s">
        <v>284</v>
      </c>
      <c r="D503" s="24" t="s">
        <v>308</v>
      </c>
      <c r="E503" s="24">
        <v>15</v>
      </c>
      <c r="F503" s="24" t="s">
        <v>313</v>
      </c>
      <c r="G503" s="24" t="s">
        <v>35</v>
      </c>
      <c r="H503" s="24" t="s">
        <v>314</v>
      </c>
      <c r="I503" s="24" t="s">
        <v>37</v>
      </c>
      <c r="J503" s="69">
        <v>8</v>
      </c>
      <c r="K503" s="10" t="s">
        <v>303</v>
      </c>
      <c r="L503" s="11"/>
      <c r="M503" s="27">
        <v>1</v>
      </c>
      <c r="N503" s="24">
        <v>1491857</v>
      </c>
      <c r="O503" s="24" t="s">
        <v>312</v>
      </c>
      <c r="P503" s="79" t="s">
        <v>107</v>
      </c>
      <c r="Q503" s="28">
        <v>0</v>
      </c>
      <c r="R503" s="28">
        <v>0</v>
      </c>
      <c r="S503" s="28">
        <f t="shared" si="12"/>
        <v>0</v>
      </c>
      <c r="T503" s="24" t="s">
        <v>41</v>
      </c>
      <c r="U503" s="31" t="s">
        <v>2235</v>
      </c>
      <c r="V503" s="22" t="s">
        <v>230</v>
      </c>
      <c r="W503" s="31" t="s">
        <v>231</v>
      </c>
      <c r="X503" s="71" t="s">
        <v>78</v>
      </c>
    </row>
    <row r="504" spans="1:24" ht="114" hidden="1" customHeight="1">
      <c r="A504" s="24" t="s">
        <v>30</v>
      </c>
      <c r="B504" s="24" t="s">
        <v>284</v>
      </c>
      <c r="C504" s="24" t="s">
        <v>284</v>
      </c>
      <c r="D504" s="24" t="s">
        <v>308</v>
      </c>
      <c r="E504" s="24">
        <v>15</v>
      </c>
      <c r="F504" s="24" t="s">
        <v>313</v>
      </c>
      <c r="G504" s="24" t="s">
        <v>35</v>
      </c>
      <c r="H504" s="24" t="s">
        <v>314</v>
      </c>
      <c r="I504" s="24" t="s">
        <v>37</v>
      </c>
      <c r="J504" s="69">
        <v>8</v>
      </c>
      <c r="K504" s="10" t="s">
        <v>303</v>
      </c>
      <c r="L504" s="11"/>
      <c r="M504" s="27">
        <v>1</v>
      </c>
      <c r="N504" s="24">
        <v>2092294</v>
      </c>
      <c r="O504" s="24" t="s">
        <v>315</v>
      </c>
      <c r="P504" s="24" t="s">
        <v>268</v>
      </c>
      <c r="Q504" s="28">
        <v>0</v>
      </c>
      <c r="R504" s="28">
        <v>0</v>
      </c>
      <c r="S504" s="28">
        <f t="shared" si="12"/>
        <v>0</v>
      </c>
      <c r="T504" s="24" t="s">
        <v>41</v>
      </c>
      <c r="U504" s="31" t="s">
        <v>2235</v>
      </c>
      <c r="V504" s="22" t="s">
        <v>230</v>
      </c>
      <c r="W504" s="31" t="s">
        <v>231</v>
      </c>
      <c r="X504" s="71" t="s">
        <v>78</v>
      </c>
    </row>
    <row r="505" spans="1:24" ht="114" hidden="1" customHeight="1">
      <c r="A505" s="24" t="s">
        <v>30</v>
      </c>
      <c r="B505" s="24" t="s">
        <v>284</v>
      </c>
      <c r="C505" s="24" t="s">
        <v>284</v>
      </c>
      <c r="D505" s="24" t="s">
        <v>308</v>
      </c>
      <c r="E505" s="24">
        <v>15</v>
      </c>
      <c r="F505" s="24" t="s">
        <v>313</v>
      </c>
      <c r="G505" s="24" t="s">
        <v>35</v>
      </c>
      <c r="H505" s="24" t="s">
        <v>314</v>
      </c>
      <c r="I505" s="24" t="s">
        <v>37</v>
      </c>
      <c r="J505" s="69">
        <v>8</v>
      </c>
      <c r="K505" s="10" t="s">
        <v>303</v>
      </c>
      <c r="L505" s="11"/>
      <c r="M505" s="27">
        <v>1</v>
      </c>
      <c r="N505" s="24">
        <v>1636635</v>
      </c>
      <c r="O505" s="24" t="s">
        <v>316</v>
      </c>
      <c r="P505" s="24" t="s">
        <v>40</v>
      </c>
      <c r="Q505" s="28">
        <v>0</v>
      </c>
      <c r="R505" s="28">
        <v>0</v>
      </c>
      <c r="S505" s="28">
        <f t="shared" si="12"/>
        <v>0</v>
      </c>
      <c r="T505" s="24" t="s">
        <v>41</v>
      </c>
      <c r="U505" s="31" t="s">
        <v>2235</v>
      </c>
      <c r="V505" s="22" t="s">
        <v>230</v>
      </c>
      <c r="W505" s="31" t="s">
        <v>231</v>
      </c>
      <c r="X505" s="71" t="s">
        <v>78</v>
      </c>
    </row>
    <row r="506" spans="1:24" ht="114" hidden="1" customHeight="1">
      <c r="A506" s="24" t="s">
        <v>30</v>
      </c>
      <c r="B506" s="24" t="s">
        <v>284</v>
      </c>
      <c r="C506" s="24" t="s">
        <v>284</v>
      </c>
      <c r="D506" s="24" t="s">
        <v>308</v>
      </c>
      <c r="E506" s="24">
        <v>15</v>
      </c>
      <c r="F506" s="24" t="s">
        <v>313</v>
      </c>
      <c r="G506" s="24" t="s">
        <v>35</v>
      </c>
      <c r="H506" s="24" t="s">
        <v>314</v>
      </c>
      <c r="I506" s="24" t="s">
        <v>37</v>
      </c>
      <c r="J506" s="69">
        <v>8</v>
      </c>
      <c r="K506" s="10" t="s">
        <v>303</v>
      </c>
      <c r="L506" s="11"/>
      <c r="M506" s="27">
        <v>1</v>
      </c>
      <c r="N506" s="24">
        <v>1492858</v>
      </c>
      <c r="O506" s="24" t="s">
        <v>317</v>
      </c>
      <c r="P506" s="68" t="s">
        <v>162</v>
      </c>
      <c r="Q506" s="28">
        <v>0</v>
      </c>
      <c r="R506" s="28">
        <v>0</v>
      </c>
      <c r="S506" s="28">
        <f t="shared" si="12"/>
        <v>0</v>
      </c>
      <c r="T506" s="24" t="s">
        <v>41</v>
      </c>
      <c r="U506" s="31" t="s">
        <v>2235</v>
      </c>
      <c r="V506" s="22" t="s">
        <v>230</v>
      </c>
      <c r="W506" s="31" t="s">
        <v>231</v>
      </c>
      <c r="X506" s="71" t="s">
        <v>78</v>
      </c>
    </row>
    <row r="507" spans="1:24" ht="114" hidden="1" customHeight="1">
      <c r="A507" s="24" t="s">
        <v>30</v>
      </c>
      <c r="B507" s="24" t="s">
        <v>284</v>
      </c>
      <c r="C507" s="24" t="s">
        <v>284</v>
      </c>
      <c r="D507" s="24" t="s">
        <v>308</v>
      </c>
      <c r="E507" s="24">
        <v>15</v>
      </c>
      <c r="F507" s="24" t="s">
        <v>313</v>
      </c>
      <c r="G507" s="24" t="s">
        <v>35</v>
      </c>
      <c r="H507" s="24" t="s">
        <v>314</v>
      </c>
      <c r="I507" s="24" t="s">
        <v>37</v>
      </c>
      <c r="J507" s="69">
        <v>8</v>
      </c>
      <c r="K507" s="10" t="s">
        <v>303</v>
      </c>
      <c r="L507" s="11"/>
      <c r="M507" s="27">
        <v>1</v>
      </c>
      <c r="N507" s="24">
        <v>1518751</v>
      </c>
      <c r="O507" s="24" t="s">
        <v>318</v>
      </c>
      <c r="P507" s="68" t="s">
        <v>162</v>
      </c>
      <c r="Q507" s="28">
        <v>0</v>
      </c>
      <c r="R507" s="28">
        <v>0</v>
      </c>
      <c r="S507" s="28">
        <f t="shared" si="12"/>
        <v>0</v>
      </c>
      <c r="T507" s="24" t="s">
        <v>41</v>
      </c>
      <c r="U507" s="31" t="s">
        <v>2235</v>
      </c>
      <c r="V507" s="22" t="s">
        <v>230</v>
      </c>
      <c r="W507" s="31" t="s">
        <v>231</v>
      </c>
      <c r="X507" s="71" t="s">
        <v>78</v>
      </c>
    </row>
    <row r="508" spans="1:24" ht="114" hidden="1" customHeight="1">
      <c r="A508" s="24" t="s">
        <v>30</v>
      </c>
      <c r="B508" s="24" t="s">
        <v>284</v>
      </c>
      <c r="C508" s="24" t="s">
        <v>284</v>
      </c>
      <c r="D508" s="24" t="s">
        <v>308</v>
      </c>
      <c r="E508" s="24">
        <v>15</v>
      </c>
      <c r="F508" s="24" t="s">
        <v>313</v>
      </c>
      <c r="G508" s="24" t="s">
        <v>35</v>
      </c>
      <c r="H508" s="24" t="s">
        <v>314</v>
      </c>
      <c r="I508" s="24" t="s">
        <v>37</v>
      </c>
      <c r="J508" s="69">
        <v>8</v>
      </c>
      <c r="K508" s="10" t="s">
        <v>303</v>
      </c>
      <c r="L508" s="11"/>
      <c r="M508" s="27">
        <v>1</v>
      </c>
      <c r="N508" s="24">
        <v>445195</v>
      </c>
      <c r="O508" s="24" t="s">
        <v>319</v>
      </c>
      <c r="P508" s="79" t="s">
        <v>107</v>
      </c>
      <c r="Q508" s="28">
        <v>0</v>
      </c>
      <c r="R508" s="28">
        <v>0</v>
      </c>
      <c r="S508" s="28">
        <f t="shared" si="12"/>
        <v>0</v>
      </c>
      <c r="T508" s="24" t="s">
        <v>41</v>
      </c>
      <c r="U508" s="31" t="s">
        <v>2235</v>
      </c>
      <c r="V508" s="22" t="s">
        <v>230</v>
      </c>
      <c r="W508" s="31" t="s">
        <v>231</v>
      </c>
      <c r="X508" s="71" t="s">
        <v>78</v>
      </c>
    </row>
    <row r="509" spans="1:24" ht="114" hidden="1" customHeight="1">
      <c r="A509" s="24" t="s">
        <v>30</v>
      </c>
      <c r="B509" s="24" t="s">
        <v>284</v>
      </c>
      <c r="C509" s="24" t="s">
        <v>284</v>
      </c>
      <c r="D509" s="24" t="s">
        <v>308</v>
      </c>
      <c r="E509" s="24">
        <v>15</v>
      </c>
      <c r="F509" s="24" t="s">
        <v>313</v>
      </c>
      <c r="G509" s="24" t="s">
        <v>35</v>
      </c>
      <c r="H509" s="24" t="s">
        <v>314</v>
      </c>
      <c r="I509" s="24" t="s">
        <v>37</v>
      </c>
      <c r="J509" s="69">
        <v>8</v>
      </c>
      <c r="K509" s="10" t="s">
        <v>303</v>
      </c>
      <c r="L509" s="11"/>
      <c r="M509" s="27">
        <v>1</v>
      </c>
      <c r="N509" s="24">
        <v>1980441</v>
      </c>
      <c r="O509" s="24" t="s">
        <v>320</v>
      </c>
      <c r="P509" s="79" t="s">
        <v>107</v>
      </c>
      <c r="Q509" s="28">
        <v>0</v>
      </c>
      <c r="R509" s="28">
        <v>0</v>
      </c>
      <c r="S509" s="28">
        <f t="shared" si="12"/>
        <v>0</v>
      </c>
      <c r="T509" s="24" t="s">
        <v>41</v>
      </c>
      <c r="U509" s="31" t="s">
        <v>2235</v>
      </c>
      <c r="V509" s="22" t="s">
        <v>230</v>
      </c>
      <c r="W509" s="31" t="s">
        <v>231</v>
      </c>
      <c r="X509" s="71" t="s">
        <v>78</v>
      </c>
    </row>
    <row r="510" spans="1:24" ht="71.25" hidden="1" customHeight="1">
      <c r="A510" s="24" t="s">
        <v>30</v>
      </c>
      <c r="B510" s="24" t="s">
        <v>284</v>
      </c>
      <c r="C510" s="24" t="s">
        <v>284</v>
      </c>
      <c r="D510" s="24" t="s">
        <v>308</v>
      </c>
      <c r="E510" s="24">
        <v>15</v>
      </c>
      <c r="F510" s="24" t="s">
        <v>313</v>
      </c>
      <c r="G510" s="24" t="s">
        <v>35</v>
      </c>
      <c r="H510" s="24" t="s">
        <v>314</v>
      </c>
      <c r="I510" s="24" t="s">
        <v>37</v>
      </c>
      <c r="J510" s="69">
        <v>8</v>
      </c>
      <c r="K510" s="10" t="s">
        <v>303</v>
      </c>
      <c r="L510" s="11"/>
      <c r="M510" s="27">
        <v>1</v>
      </c>
      <c r="N510" s="24">
        <v>1525343</v>
      </c>
      <c r="O510" s="24" t="s">
        <v>321</v>
      </c>
      <c r="P510" s="24" t="s">
        <v>107</v>
      </c>
      <c r="Q510" s="28">
        <v>0</v>
      </c>
      <c r="R510" s="28">
        <v>0</v>
      </c>
      <c r="S510" s="28">
        <f t="shared" si="12"/>
        <v>0</v>
      </c>
      <c r="T510" s="24" t="s">
        <v>41</v>
      </c>
      <c r="U510" s="31" t="s">
        <v>2235</v>
      </c>
      <c r="V510" s="22" t="s">
        <v>230</v>
      </c>
      <c r="W510" s="31" t="s">
        <v>231</v>
      </c>
      <c r="X510" s="71" t="s">
        <v>78</v>
      </c>
    </row>
    <row r="511" spans="1:24" ht="142.5" hidden="1" customHeight="1">
      <c r="A511" s="24" t="s">
        <v>30</v>
      </c>
      <c r="B511" s="24" t="s">
        <v>284</v>
      </c>
      <c r="C511" s="24" t="s">
        <v>284</v>
      </c>
      <c r="D511" s="24" t="s">
        <v>308</v>
      </c>
      <c r="E511" s="24">
        <v>15</v>
      </c>
      <c r="F511" s="24" t="s">
        <v>313</v>
      </c>
      <c r="G511" s="24" t="s">
        <v>35</v>
      </c>
      <c r="H511" s="24" t="s">
        <v>314</v>
      </c>
      <c r="I511" s="24" t="s">
        <v>37</v>
      </c>
      <c r="J511" s="69">
        <v>8</v>
      </c>
      <c r="K511" s="10" t="s">
        <v>303</v>
      </c>
      <c r="L511" s="11"/>
      <c r="M511" s="27">
        <v>1</v>
      </c>
      <c r="N511" s="24">
        <v>1518749</v>
      </c>
      <c r="O511" s="24" t="s">
        <v>322</v>
      </c>
      <c r="P511" s="24" t="s">
        <v>107</v>
      </c>
      <c r="Q511" s="28">
        <v>0</v>
      </c>
      <c r="R511" s="28">
        <v>0</v>
      </c>
      <c r="S511" s="28">
        <f t="shared" si="12"/>
        <v>0</v>
      </c>
      <c r="T511" s="24" t="s">
        <v>41</v>
      </c>
      <c r="U511" s="31" t="s">
        <v>2235</v>
      </c>
      <c r="V511" s="22" t="s">
        <v>230</v>
      </c>
      <c r="W511" s="31" t="s">
        <v>231</v>
      </c>
      <c r="X511" s="71" t="s">
        <v>78</v>
      </c>
    </row>
    <row r="512" spans="1:24" ht="142.5" hidden="1" customHeight="1">
      <c r="A512" s="24" t="s">
        <v>30</v>
      </c>
      <c r="B512" s="24" t="s">
        <v>284</v>
      </c>
      <c r="C512" s="24" t="s">
        <v>284</v>
      </c>
      <c r="D512" s="24" t="s">
        <v>308</v>
      </c>
      <c r="E512" s="24">
        <v>15</v>
      </c>
      <c r="F512" s="24" t="s">
        <v>313</v>
      </c>
      <c r="G512" s="24" t="s">
        <v>35</v>
      </c>
      <c r="H512" s="24" t="s">
        <v>314</v>
      </c>
      <c r="I512" s="24" t="s">
        <v>37</v>
      </c>
      <c r="J512" s="69">
        <v>8</v>
      </c>
      <c r="K512" s="10" t="s">
        <v>303</v>
      </c>
      <c r="L512" s="11"/>
      <c r="M512" s="27">
        <v>1</v>
      </c>
      <c r="N512" s="24">
        <v>2264120</v>
      </c>
      <c r="O512" s="24" t="s">
        <v>323</v>
      </c>
      <c r="P512" s="24" t="s">
        <v>40</v>
      </c>
      <c r="Q512" s="28">
        <v>0</v>
      </c>
      <c r="R512" s="28">
        <v>0</v>
      </c>
      <c r="S512" s="28">
        <f t="shared" si="12"/>
        <v>0</v>
      </c>
      <c r="T512" s="24" t="s">
        <v>41</v>
      </c>
      <c r="U512" s="31" t="s">
        <v>2235</v>
      </c>
      <c r="V512" s="22" t="s">
        <v>230</v>
      </c>
      <c r="W512" s="31" t="s">
        <v>231</v>
      </c>
      <c r="X512" s="71" t="s">
        <v>78</v>
      </c>
    </row>
    <row r="513" spans="1:24" ht="142.5" hidden="1" customHeight="1">
      <c r="A513" s="24" t="s">
        <v>30</v>
      </c>
      <c r="B513" s="24" t="s">
        <v>31</v>
      </c>
      <c r="C513" s="24" t="s">
        <v>32</v>
      </c>
      <c r="D513" s="24" t="s">
        <v>33</v>
      </c>
      <c r="E513" s="24">
        <v>15</v>
      </c>
      <c r="F513" s="24" t="s">
        <v>34</v>
      </c>
      <c r="G513" s="24" t="s">
        <v>35</v>
      </c>
      <c r="H513" s="24" t="s">
        <v>36</v>
      </c>
      <c r="I513" s="24" t="s">
        <v>37</v>
      </c>
      <c r="J513" s="69">
        <v>21</v>
      </c>
      <c r="K513" s="10" t="s">
        <v>38</v>
      </c>
      <c r="L513" s="11"/>
      <c r="M513" s="24">
        <v>1</v>
      </c>
      <c r="N513" s="24">
        <v>1820878</v>
      </c>
      <c r="O513" s="24" t="s">
        <v>39</v>
      </c>
      <c r="P513" s="24" t="s">
        <v>40</v>
      </c>
      <c r="Q513" s="80">
        <v>0</v>
      </c>
      <c r="R513" s="28">
        <v>0</v>
      </c>
      <c r="S513" s="28">
        <f t="shared" si="12"/>
        <v>0</v>
      </c>
      <c r="T513" s="24" t="s">
        <v>41</v>
      </c>
      <c r="U513" s="31" t="s">
        <v>2235</v>
      </c>
      <c r="V513" s="21" t="s">
        <v>42</v>
      </c>
      <c r="W513" s="31" t="s">
        <v>43</v>
      </c>
      <c r="X513" s="23"/>
    </row>
    <row r="514" spans="1:24" ht="114" hidden="1" customHeight="1">
      <c r="A514" s="24" t="s">
        <v>30</v>
      </c>
      <c r="B514" s="24" t="s">
        <v>284</v>
      </c>
      <c r="C514" s="24" t="s">
        <v>284</v>
      </c>
      <c r="D514" s="24" t="s">
        <v>308</v>
      </c>
      <c r="E514" s="24">
        <v>15</v>
      </c>
      <c r="F514" s="24" t="s">
        <v>324</v>
      </c>
      <c r="G514" s="24" t="s">
        <v>35</v>
      </c>
      <c r="H514" s="24" t="s">
        <v>36</v>
      </c>
      <c r="I514" s="24" t="s">
        <v>37</v>
      </c>
      <c r="J514" s="69">
        <v>24</v>
      </c>
      <c r="K514" s="10" t="s">
        <v>325</v>
      </c>
      <c r="L514" s="11"/>
      <c r="M514" s="27">
        <v>1</v>
      </c>
      <c r="N514" s="24">
        <v>1518751</v>
      </c>
      <c r="O514" s="24" t="s">
        <v>318</v>
      </c>
      <c r="P514" s="27" t="s">
        <v>162</v>
      </c>
      <c r="Q514" s="80">
        <v>0</v>
      </c>
      <c r="R514" s="28">
        <v>0</v>
      </c>
      <c r="S514" s="28">
        <f t="shared" si="12"/>
        <v>0</v>
      </c>
      <c r="T514" s="24" t="s">
        <v>41</v>
      </c>
      <c r="U514" s="31" t="s">
        <v>2235</v>
      </c>
      <c r="V514" s="22" t="s">
        <v>230</v>
      </c>
      <c r="W514" s="31" t="s">
        <v>231</v>
      </c>
      <c r="X514" s="71" t="s">
        <v>78</v>
      </c>
    </row>
    <row r="515" spans="1:24" ht="128.25" hidden="1" customHeight="1">
      <c r="A515" s="24" t="s">
        <v>30</v>
      </c>
      <c r="B515" s="24" t="s">
        <v>284</v>
      </c>
      <c r="C515" s="24" t="s">
        <v>284</v>
      </c>
      <c r="D515" s="24" t="s">
        <v>308</v>
      </c>
      <c r="E515" s="24">
        <v>15</v>
      </c>
      <c r="F515" s="24" t="s">
        <v>324</v>
      </c>
      <c r="G515" s="24" t="s">
        <v>35</v>
      </c>
      <c r="H515" s="24" t="s">
        <v>36</v>
      </c>
      <c r="I515" s="24" t="s">
        <v>37</v>
      </c>
      <c r="J515" s="69">
        <v>24</v>
      </c>
      <c r="K515" s="10" t="s">
        <v>325</v>
      </c>
      <c r="L515" s="11"/>
      <c r="M515" s="27">
        <v>1</v>
      </c>
      <c r="N515" s="24">
        <v>1525343</v>
      </c>
      <c r="O515" s="24" t="s">
        <v>321</v>
      </c>
      <c r="P515" s="27" t="s">
        <v>107</v>
      </c>
      <c r="Q515" s="80">
        <v>0</v>
      </c>
      <c r="R515" s="28">
        <v>0</v>
      </c>
      <c r="S515" s="28">
        <f t="shared" si="12"/>
        <v>0</v>
      </c>
      <c r="T515" s="24" t="s">
        <v>41</v>
      </c>
      <c r="U515" s="31" t="s">
        <v>2235</v>
      </c>
      <c r="V515" s="22" t="s">
        <v>230</v>
      </c>
      <c r="W515" s="31" t="s">
        <v>231</v>
      </c>
      <c r="X515" s="71" t="s">
        <v>78</v>
      </c>
    </row>
    <row r="516" spans="1:24" ht="102.75" hidden="1" customHeight="1">
      <c r="A516" s="24" t="s">
        <v>30</v>
      </c>
      <c r="B516" s="24" t="s">
        <v>284</v>
      </c>
      <c r="C516" s="24" t="s">
        <v>284</v>
      </c>
      <c r="D516" s="24" t="s">
        <v>308</v>
      </c>
      <c r="E516" s="24">
        <v>15</v>
      </c>
      <c r="F516" s="24" t="s">
        <v>324</v>
      </c>
      <c r="G516" s="24" t="s">
        <v>35</v>
      </c>
      <c r="H516" s="24" t="s">
        <v>36</v>
      </c>
      <c r="I516" s="24" t="s">
        <v>37</v>
      </c>
      <c r="J516" s="69">
        <v>24</v>
      </c>
      <c r="K516" s="10" t="s">
        <v>325</v>
      </c>
      <c r="L516" s="11"/>
      <c r="M516" s="27">
        <v>1</v>
      </c>
      <c r="N516" s="24">
        <v>1518749</v>
      </c>
      <c r="O516" s="24" t="s">
        <v>322</v>
      </c>
      <c r="P516" s="27" t="s">
        <v>107</v>
      </c>
      <c r="Q516" s="80">
        <v>0</v>
      </c>
      <c r="R516" s="28">
        <v>0</v>
      </c>
      <c r="S516" s="28">
        <f t="shared" ref="S516:S542" si="13">(R516+Q516)*M516</f>
        <v>0</v>
      </c>
      <c r="T516" s="24" t="s">
        <v>41</v>
      </c>
      <c r="U516" s="31" t="s">
        <v>2235</v>
      </c>
      <c r="V516" s="22" t="s">
        <v>230</v>
      </c>
      <c r="W516" s="31" t="s">
        <v>231</v>
      </c>
      <c r="X516" s="71" t="s">
        <v>78</v>
      </c>
    </row>
    <row r="517" spans="1:24" ht="85.5" hidden="1" customHeight="1">
      <c r="A517" s="24" t="s">
        <v>30</v>
      </c>
      <c r="B517" s="24" t="s">
        <v>284</v>
      </c>
      <c r="C517" s="24" t="s">
        <v>284</v>
      </c>
      <c r="D517" s="24" t="s">
        <v>308</v>
      </c>
      <c r="E517" s="24">
        <v>15</v>
      </c>
      <c r="F517" s="24" t="s">
        <v>324</v>
      </c>
      <c r="G517" s="24" t="s">
        <v>35</v>
      </c>
      <c r="H517" s="24" t="s">
        <v>36</v>
      </c>
      <c r="I517" s="24" t="s">
        <v>37</v>
      </c>
      <c r="J517" s="69">
        <v>24</v>
      </c>
      <c r="K517" s="10" t="s">
        <v>325</v>
      </c>
      <c r="L517" s="11"/>
      <c r="M517" s="27">
        <v>1</v>
      </c>
      <c r="N517" s="24">
        <v>2264120</v>
      </c>
      <c r="O517" s="24" t="s">
        <v>323</v>
      </c>
      <c r="P517" s="27" t="s">
        <v>40</v>
      </c>
      <c r="Q517" s="80">
        <v>0</v>
      </c>
      <c r="R517" s="28">
        <v>0</v>
      </c>
      <c r="S517" s="28">
        <f t="shared" si="13"/>
        <v>0</v>
      </c>
      <c r="T517" s="24" t="s">
        <v>41</v>
      </c>
      <c r="U517" s="31" t="s">
        <v>2235</v>
      </c>
      <c r="V517" s="22" t="s">
        <v>230</v>
      </c>
      <c r="W517" s="31" t="s">
        <v>231</v>
      </c>
      <c r="X517" s="71" t="s">
        <v>78</v>
      </c>
    </row>
    <row r="518" spans="1:24" ht="85.5" hidden="1" customHeight="1">
      <c r="A518" s="19" t="s">
        <v>30</v>
      </c>
      <c r="B518" s="19" t="s">
        <v>30</v>
      </c>
      <c r="C518" s="19" t="s">
        <v>30</v>
      </c>
      <c r="D518" s="19" t="s">
        <v>483</v>
      </c>
      <c r="E518" s="19">
        <v>15</v>
      </c>
      <c r="F518" s="54" t="s">
        <v>487</v>
      </c>
      <c r="G518" s="19" t="s">
        <v>145</v>
      </c>
      <c r="H518" s="8" t="s">
        <v>36</v>
      </c>
      <c r="I518" s="19" t="s">
        <v>46</v>
      </c>
      <c r="J518" s="52">
        <v>180</v>
      </c>
      <c r="K518" s="10" t="s">
        <v>485</v>
      </c>
      <c r="L518" s="10" t="s">
        <v>147</v>
      </c>
      <c r="M518" s="19">
        <v>1</v>
      </c>
      <c r="N518" s="19">
        <v>1491169</v>
      </c>
      <c r="O518" s="19" t="s">
        <v>486</v>
      </c>
      <c r="P518" s="37" t="s">
        <v>162</v>
      </c>
      <c r="Q518" s="20">
        <v>0</v>
      </c>
      <c r="R518" s="20">
        <v>0</v>
      </c>
      <c r="S518" s="20">
        <f t="shared" si="13"/>
        <v>0</v>
      </c>
      <c r="T518" s="19" t="s">
        <v>145</v>
      </c>
      <c r="U518" s="19"/>
      <c r="V518" s="22" t="s">
        <v>218</v>
      </c>
      <c r="W518" s="22" t="s">
        <v>398</v>
      </c>
      <c r="X518" s="23"/>
    </row>
    <row r="519" spans="1:24" ht="85.5" hidden="1" customHeight="1">
      <c r="A519" s="19" t="s">
        <v>30</v>
      </c>
      <c r="B519" s="19" t="s">
        <v>30</v>
      </c>
      <c r="C519" s="19" t="s">
        <v>30</v>
      </c>
      <c r="D519" s="19" t="s">
        <v>483</v>
      </c>
      <c r="E519" s="19">
        <v>15</v>
      </c>
      <c r="F519" s="54" t="s">
        <v>487</v>
      </c>
      <c r="G519" s="19" t="s">
        <v>145</v>
      </c>
      <c r="H519" s="8" t="s">
        <v>36</v>
      </c>
      <c r="I519" s="19" t="s">
        <v>46</v>
      </c>
      <c r="J519" s="52">
        <v>120</v>
      </c>
      <c r="K519" s="10" t="s">
        <v>488</v>
      </c>
      <c r="L519" s="10" t="s">
        <v>152</v>
      </c>
      <c r="M519" s="19">
        <v>1</v>
      </c>
      <c r="N519" s="19">
        <v>2115007</v>
      </c>
      <c r="O519" s="19" t="s">
        <v>489</v>
      </c>
      <c r="P519" s="37" t="s">
        <v>162</v>
      </c>
      <c r="Q519" s="20">
        <v>0</v>
      </c>
      <c r="R519" s="20">
        <v>0</v>
      </c>
      <c r="S519" s="20">
        <f t="shared" si="13"/>
        <v>0</v>
      </c>
      <c r="T519" s="19" t="s">
        <v>490</v>
      </c>
      <c r="U519" s="19"/>
      <c r="V519" s="22" t="s">
        <v>218</v>
      </c>
      <c r="W519" s="22" t="s">
        <v>398</v>
      </c>
      <c r="X519" s="23"/>
    </row>
    <row r="520" spans="1:24" ht="114" hidden="1" customHeight="1">
      <c r="A520" s="19" t="s">
        <v>30</v>
      </c>
      <c r="B520" s="19" t="s">
        <v>30</v>
      </c>
      <c r="C520" s="19" t="s">
        <v>465</v>
      </c>
      <c r="D520" s="19" t="s">
        <v>466</v>
      </c>
      <c r="E520" s="19">
        <v>15</v>
      </c>
      <c r="F520" s="19" t="s">
        <v>467</v>
      </c>
      <c r="G520" s="19" t="s">
        <v>145</v>
      </c>
      <c r="H520" s="8" t="s">
        <v>36</v>
      </c>
      <c r="I520" s="19" t="s">
        <v>46</v>
      </c>
      <c r="J520" s="52">
        <v>180</v>
      </c>
      <c r="K520" s="10" t="s">
        <v>468</v>
      </c>
      <c r="L520" s="10" t="s">
        <v>216</v>
      </c>
      <c r="M520" s="19">
        <v>1</v>
      </c>
      <c r="N520" s="19">
        <v>1821518</v>
      </c>
      <c r="O520" s="19" t="s">
        <v>469</v>
      </c>
      <c r="P520" s="37" t="s">
        <v>40</v>
      </c>
      <c r="Q520" s="20">
        <v>0</v>
      </c>
      <c r="R520" s="20">
        <v>0</v>
      </c>
      <c r="S520" s="20">
        <f t="shared" si="13"/>
        <v>0</v>
      </c>
      <c r="T520" s="19" t="s">
        <v>145</v>
      </c>
      <c r="U520" s="19"/>
      <c r="V520" s="21" t="s">
        <v>148</v>
      </c>
      <c r="W520" s="15" t="s">
        <v>157</v>
      </c>
      <c r="X520" s="23"/>
    </row>
    <row r="521" spans="1:24" ht="71.25" hidden="1" customHeight="1">
      <c r="A521" s="8" t="s">
        <v>30</v>
      </c>
      <c r="B521" s="8" t="s">
        <v>30</v>
      </c>
      <c r="C521" s="8" t="s">
        <v>465</v>
      </c>
      <c r="D521" s="8" t="s">
        <v>470</v>
      </c>
      <c r="E521" s="8">
        <v>15</v>
      </c>
      <c r="F521" s="8" t="s">
        <v>471</v>
      </c>
      <c r="G521" s="8" t="s">
        <v>45</v>
      </c>
      <c r="H521" s="8" t="s">
        <v>36</v>
      </c>
      <c r="I521" s="8" t="s">
        <v>46</v>
      </c>
      <c r="J521" s="52">
        <v>130</v>
      </c>
      <c r="K521" s="10">
        <v>2020</v>
      </c>
      <c r="L521" s="11"/>
      <c r="M521" s="8">
        <v>1</v>
      </c>
      <c r="N521" s="8">
        <v>2439065</v>
      </c>
      <c r="O521" s="8" t="s">
        <v>472</v>
      </c>
      <c r="P521" s="12" t="s">
        <v>162</v>
      </c>
      <c r="Q521" s="77">
        <v>0</v>
      </c>
      <c r="R521" s="14">
        <v>0</v>
      </c>
      <c r="S521" s="64">
        <f t="shared" si="13"/>
        <v>0</v>
      </c>
      <c r="T521" s="8" t="s">
        <v>41</v>
      </c>
      <c r="U521" s="40" t="s">
        <v>2235</v>
      </c>
      <c r="V521" s="63" t="s">
        <v>48</v>
      </c>
      <c r="W521" s="40" t="s">
        <v>473</v>
      </c>
      <c r="X521" s="71" t="s">
        <v>78</v>
      </c>
    </row>
    <row r="522" spans="1:24" ht="71.25" hidden="1" customHeight="1">
      <c r="A522" s="8" t="s">
        <v>30</v>
      </c>
      <c r="B522" s="8" t="s">
        <v>30</v>
      </c>
      <c r="C522" s="8" t="s">
        <v>465</v>
      </c>
      <c r="D522" s="8" t="s">
        <v>474</v>
      </c>
      <c r="E522" s="8">
        <v>15</v>
      </c>
      <c r="F522" s="8" t="s">
        <v>471</v>
      </c>
      <c r="G522" s="8" t="s">
        <v>45</v>
      </c>
      <c r="H522" s="8" t="s">
        <v>36</v>
      </c>
      <c r="I522" s="8" t="s">
        <v>46</v>
      </c>
      <c r="J522" s="52">
        <v>130</v>
      </c>
      <c r="K522" s="10">
        <v>2020</v>
      </c>
      <c r="L522" s="11"/>
      <c r="M522" s="8">
        <v>1</v>
      </c>
      <c r="N522" s="8">
        <v>1060737</v>
      </c>
      <c r="O522" s="8" t="s">
        <v>475</v>
      </c>
      <c r="P522" s="12" t="s">
        <v>40</v>
      </c>
      <c r="Q522" s="77">
        <v>0</v>
      </c>
      <c r="R522" s="14">
        <v>0</v>
      </c>
      <c r="S522" s="64">
        <f t="shared" si="13"/>
        <v>0</v>
      </c>
      <c r="T522" s="8" t="s">
        <v>41</v>
      </c>
      <c r="U522" s="40" t="s">
        <v>2235</v>
      </c>
      <c r="V522" s="63" t="s">
        <v>48</v>
      </c>
      <c r="W522" s="40" t="s">
        <v>473</v>
      </c>
      <c r="X522" s="71" t="s">
        <v>78</v>
      </c>
    </row>
    <row r="523" spans="1:24" ht="85.5" hidden="1">
      <c r="A523" s="8" t="s">
        <v>30</v>
      </c>
      <c r="B523" s="8" t="s">
        <v>30</v>
      </c>
      <c r="C523" s="8" t="s">
        <v>465</v>
      </c>
      <c r="D523" s="8" t="s">
        <v>474</v>
      </c>
      <c r="E523" s="8">
        <v>15</v>
      </c>
      <c r="F523" s="8" t="s">
        <v>471</v>
      </c>
      <c r="G523" s="8" t="s">
        <v>45</v>
      </c>
      <c r="H523" s="8" t="s">
        <v>36</v>
      </c>
      <c r="I523" s="8" t="s">
        <v>46</v>
      </c>
      <c r="J523" s="52">
        <v>130</v>
      </c>
      <c r="K523" s="10">
        <v>2020</v>
      </c>
      <c r="L523" s="11"/>
      <c r="M523" s="8">
        <v>1</v>
      </c>
      <c r="N523" s="8">
        <v>19996163</v>
      </c>
      <c r="O523" s="8" t="s">
        <v>476</v>
      </c>
      <c r="P523" s="12" t="s">
        <v>40</v>
      </c>
      <c r="Q523" s="77">
        <v>0</v>
      </c>
      <c r="R523" s="14">
        <v>0</v>
      </c>
      <c r="S523" s="64">
        <f t="shared" si="13"/>
        <v>0</v>
      </c>
      <c r="T523" s="8" t="s">
        <v>41</v>
      </c>
      <c r="U523" s="40" t="s">
        <v>2235</v>
      </c>
      <c r="V523" s="63" t="s">
        <v>48</v>
      </c>
      <c r="W523" s="40" t="s">
        <v>473</v>
      </c>
      <c r="X523" s="71" t="s">
        <v>78</v>
      </c>
    </row>
    <row r="524" spans="1:24" ht="85.5" hidden="1" customHeight="1">
      <c r="A524" s="8" t="s">
        <v>30</v>
      </c>
      <c r="B524" s="8" t="s">
        <v>30</v>
      </c>
      <c r="C524" s="8" t="s">
        <v>465</v>
      </c>
      <c r="D524" s="8" t="s">
        <v>474</v>
      </c>
      <c r="E524" s="8">
        <v>15</v>
      </c>
      <c r="F524" s="8" t="s">
        <v>471</v>
      </c>
      <c r="G524" s="8" t="s">
        <v>45</v>
      </c>
      <c r="H524" s="8" t="s">
        <v>36</v>
      </c>
      <c r="I524" s="8" t="s">
        <v>46</v>
      </c>
      <c r="J524" s="52">
        <v>130</v>
      </c>
      <c r="K524" s="10">
        <v>2020</v>
      </c>
      <c r="L524" s="11"/>
      <c r="M524" s="8">
        <v>1</v>
      </c>
      <c r="N524" s="8">
        <v>1516425</v>
      </c>
      <c r="O524" s="8" t="s">
        <v>477</v>
      </c>
      <c r="P524" s="12" t="s">
        <v>478</v>
      </c>
      <c r="Q524" s="77">
        <v>0</v>
      </c>
      <c r="R524" s="14">
        <v>0</v>
      </c>
      <c r="S524" s="64">
        <f t="shared" si="13"/>
        <v>0</v>
      </c>
      <c r="T524" s="8" t="s">
        <v>41</v>
      </c>
      <c r="U524" s="40" t="s">
        <v>2235</v>
      </c>
      <c r="V524" s="63" t="s">
        <v>48</v>
      </c>
      <c r="W524" s="40" t="s">
        <v>473</v>
      </c>
      <c r="X524" s="71" t="s">
        <v>78</v>
      </c>
    </row>
    <row r="525" spans="1:24" ht="114" hidden="1" customHeight="1">
      <c r="A525" s="8" t="s">
        <v>30</v>
      </c>
      <c r="B525" s="8" t="s">
        <v>30</v>
      </c>
      <c r="C525" s="8" t="s">
        <v>465</v>
      </c>
      <c r="D525" s="8" t="s">
        <v>474</v>
      </c>
      <c r="E525" s="8">
        <v>15</v>
      </c>
      <c r="F525" s="8" t="s">
        <v>471</v>
      </c>
      <c r="G525" s="8" t="s">
        <v>45</v>
      </c>
      <c r="H525" s="8" t="s">
        <v>36</v>
      </c>
      <c r="I525" s="8" t="s">
        <v>46</v>
      </c>
      <c r="J525" s="52">
        <v>130</v>
      </c>
      <c r="K525" s="10">
        <v>2020</v>
      </c>
      <c r="L525" s="11"/>
      <c r="M525" s="8">
        <v>1</v>
      </c>
      <c r="N525" s="8">
        <v>2089606</v>
      </c>
      <c r="O525" s="8" t="s">
        <v>479</v>
      </c>
      <c r="P525" s="12" t="s">
        <v>40</v>
      </c>
      <c r="Q525" s="77">
        <v>0</v>
      </c>
      <c r="R525" s="14">
        <v>0</v>
      </c>
      <c r="S525" s="64">
        <f t="shared" si="13"/>
        <v>0</v>
      </c>
      <c r="T525" s="8" t="s">
        <v>41</v>
      </c>
      <c r="U525" s="40" t="s">
        <v>2235</v>
      </c>
      <c r="V525" s="63" t="s">
        <v>48</v>
      </c>
      <c r="W525" s="40" t="s">
        <v>473</v>
      </c>
      <c r="X525" s="71" t="s">
        <v>78</v>
      </c>
    </row>
    <row r="526" spans="1:24" ht="142.5" hidden="1" customHeight="1">
      <c r="A526" s="19" t="s">
        <v>30</v>
      </c>
      <c r="B526" s="19" t="s">
        <v>30</v>
      </c>
      <c r="C526" s="19" t="s">
        <v>30</v>
      </c>
      <c r="D526" s="19" t="s">
        <v>483</v>
      </c>
      <c r="E526" s="19">
        <v>15</v>
      </c>
      <c r="F526" s="19" t="s">
        <v>491</v>
      </c>
      <c r="G526" s="19" t="s">
        <v>145</v>
      </c>
      <c r="H526" s="8" t="s">
        <v>36</v>
      </c>
      <c r="I526" s="19" t="s">
        <v>46</v>
      </c>
      <c r="J526" s="9">
        <v>160</v>
      </c>
      <c r="K526" s="10" t="s">
        <v>492</v>
      </c>
      <c r="L526" s="10" t="s">
        <v>356</v>
      </c>
      <c r="M526" s="19">
        <v>1</v>
      </c>
      <c r="N526" s="19">
        <v>2439468</v>
      </c>
      <c r="O526" s="19" t="s">
        <v>493</v>
      </c>
      <c r="P526" s="37" t="s">
        <v>162</v>
      </c>
      <c r="Q526" s="20">
        <v>0</v>
      </c>
      <c r="R526" s="20">
        <v>0</v>
      </c>
      <c r="S526" s="20">
        <f t="shared" si="13"/>
        <v>0</v>
      </c>
      <c r="T526" s="19" t="s">
        <v>145</v>
      </c>
      <c r="U526" s="74" t="s">
        <v>1048</v>
      </c>
      <c r="V526" s="21" t="s">
        <v>235</v>
      </c>
      <c r="W526" s="22" t="s">
        <v>236</v>
      </c>
      <c r="X526" s="23"/>
    </row>
    <row r="527" spans="1:24" ht="71.25" hidden="1" customHeight="1">
      <c r="A527" s="19" t="s">
        <v>30</v>
      </c>
      <c r="B527" s="19" t="s">
        <v>30</v>
      </c>
      <c r="C527" s="19" t="s">
        <v>30</v>
      </c>
      <c r="D527" s="19" t="s">
        <v>483</v>
      </c>
      <c r="E527" s="19">
        <v>15</v>
      </c>
      <c r="F527" s="19" t="s">
        <v>426</v>
      </c>
      <c r="G527" s="19" t="s">
        <v>35</v>
      </c>
      <c r="H527" s="19" t="s">
        <v>310</v>
      </c>
      <c r="I527" s="19" t="s">
        <v>37</v>
      </c>
      <c r="J527" s="9">
        <v>32</v>
      </c>
      <c r="K527" s="10">
        <v>44136</v>
      </c>
      <c r="L527" s="11"/>
      <c r="M527" s="19">
        <v>1</v>
      </c>
      <c r="N527" s="19">
        <v>2264120</v>
      </c>
      <c r="O527" s="19" t="s">
        <v>428</v>
      </c>
      <c r="P527" s="37" t="s">
        <v>425</v>
      </c>
      <c r="Q527" s="75">
        <v>400</v>
      </c>
      <c r="R527" s="75">
        <v>8000</v>
      </c>
      <c r="S527" s="20">
        <f t="shared" si="13"/>
        <v>8400</v>
      </c>
      <c r="T527" s="19" t="s">
        <v>41</v>
      </c>
      <c r="U527" s="19"/>
      <c r="V527" s="21" t="s">
        <v>148</v>
      </c>
      <c r="W527" s="40" t="s">
        <v>149</v>
      </c>
      <c r="X527" s="23"/>
    </row>
    <row r="528" spans="1:24" ht="71.25" hidden="1" customHeight="1">
      <c r="A528" s="24" t="s">
        <v>30</v>
      </c>
      <c r="B528" s="24" t="s">
        <v>30</v>
      </c>
      <c r="C528" s="24" t="s">
        <v>465</v>
      </c>
      <c r="D528" s="24" t="s">
        <v>466</v>
      </c>
      <c r="E528" s="24">
        <v>15</v>
      </c>
      <c r="F528" s="24" t="s">
        <v>480</v>
      </c>
      <c r="G528" s="24" t="s">
        <v>35</v>
      </c>
      <c r="H528" s="24" t="s">
        <v>36</v>
      </c>
      <c r="I528" s="24" t="s">
        <v>37</v>
      </c>
      <c r="J528" s="26">
        <v>390</v>
      </c>
      <c r="K528" s="10">
        <v>43862</v>
      </c>
      <c r="L528" s="11"/>
      <c r="M528" s="24">
        <v>1</v>
      </c>
      <c r="N528" s="24">
        <v>1516425</v>
      </c>
      <c r="O528" s="24" t="s">
        <v>481</v>
      </c>
      <c r="P528" s="27" t="s">
        <v>478</v>
      </c>
      <c r="Q528" s="80">
        <v>0</v>
      </c>
      <c r="R528" s="28">
        <v>0</v>
      </c>
      <c r="S528" s="85">
        <f t="shared" si="13"/>
        <v>0</v>
      </c>
      <c r="T528" s="24" t="s">
        <v>41</v>
      </c>
      <c r="U528" s="31" t="s">
        <v>2274</v>
      </c>
      <c r="V528" s="31" t="s">
        <v>218</v>
      </c>
      <c r="W528" s="31" t="s">
        <v>219</v>
      </c>
      <c r="X528" s="105"/>
    </row>
    <row r="529" spans="1:24" s="42" customFormat="1" ht="99.75" hidden="1" customHeight="1">
      <c r="A529" s="8" t="s">
        <v>30</v>
      </c>
      <c r="B529" s="8" t="s">
        <v>31</v>
      </c>
      <c r="C529" s="8" t="s">
        <v>32</v>
      </c>
      <c r="D529" s="8" t="s">
        <v>33</v>
      </c>
      <c r="E529" s="8">
        <v>15</v>
      </c>
      <c r="F529" s="8" t="s">
        <v>44</v>
      </c>
      <c r="G529" s="8" t="s">
        <v>45</v>
      </c>
      <c r="H529" s="8" t="s">
        <v>36</v>
      </c>
      <c r="I529" s="8" t="s">
        <v>46</v>
      </c>
      <c r="J529" s="9">
        <v>30</v>
      </c>
      <c r="K529" s="10" t="s">
        <v>47</v>
      </c>
      <c r="L529" s="11"/>
      <c r="M529" s="8">
        <v>1</v>
      </c>
      <c r="N529" s="8">
        <v>1820878</v>
      </c>
      <c r="O529" s="8" t="s">
        <v>39</v>
      </c>
      <c r="P529" s="12" t="s">
        <v>40</v>
      </c>
      <c r="Q529" s="77">
        <v>250</v>
      </c>
      <c r="R529" s="14">
        <v>0</v>
      </c>
      <c r="S529" s="14">
        <f t="shared" si="13"/>
        <v>250</v>
      </c>
      <c r="T529" s="8" t="s">
        <v>41</v>
      </c>
      <c r="U529" s="102" t="s">
        <v>2275</v>
      </c>
      <c r="V529" s="21" t="s">
        <v>48</v>
      </c>
      <c r="W529" s="40" t="s">
        <v>49</v>
      </c>
      <c r="X529" s="41" t="s">
        <v>50</v>
      </c>
    </row>
    <row r="530" spans="1:24" ht="99.75" hidden="1" customHeight="1">
      <c r="A530" s="19" t="s">
        <v>30</v>
      </c>
      <c r="B530" s="19" t="s">
        <v>30</v>
      </c>
      <c r="C530" s="19" t="s">
        <v>465</v>
      </c>
      <c r="D530" s="19" t="s">
        <v>466</v>
      </c>
      <c r="E530" s="19">
        <v>15</v>
      </c>
      <c r="F530" s="19" t="s">
        <v>482</v>
      </c>
      <c r="G530" s="19" t="s">
        <v>145</v>
      </c>
      <c r="H530" s="8" t="s">
        <v>36</v>
      </c>
      <c r="I530" s="19" t="s">
        <v>46</v>
      </c>
      <c r="J530" s="9">
        <v>180</v>
      </c>
      <c r="K530" s="10" t="s">
        <v>468</v>
      </c>
      <c r="L530" s="10" t="s">
        <v>216</v>
      </c>
      <c r="M530" s="19">
        <v>1</v>
      </c>
      <c r="N530" s="19">
        <v>1821518</v>
      </c>
      <c r="O530" s="19" t="s">
        <v>469</v>
      </c>
      <c r="P530" s="19" t="s">
        <v>40</v>
      </c>
      <c r="Q530" s="20">
        <v>0</v>
      </c>
      <c r="R530" s="20">
        <v>0</v>
      </c>
      <c r="S530" s="20">
        <f t="shared" si="13"/>
        <v>0</v>
      </c>
      <c r="T530" s="19" t="s">
        <v>145</v>
      </c>
      <c r="V530" s="15" t="s">
        <v>201</v>
      </c>
      <c r="W530" s="15" t="s">
        <v>202</v>
      </c>
      <c r="X530" s="23"/>
    </row>
    <row r="531" spans="1:24" ht="128.25" hidden="1" customHeight="1">
      <c r="A531" s="8" t="s">
        <v>30</v>
      </c>
      <c r="B531" s="8" t="s">
        <v>30</v>
      </c>
      <c r="C531" s="8" t="s">
        <v>30</v>
      </c>
      <c r="D531" s="8" t="s">
        <v>494</v>
      </c>
      <c r="E531" s="8">
        <v>15</v>
      </c>
      <c r="F531" s="8" t="s">
        <v>423</v>
      </c>
      <c r="G531" s="8" t="s">
        <v>45</v>
      </c>
      <c r="H531" s="8" t="s">
        <v>36</v>
      </c>
      <c r="I531" s="8" t="s">
        <v>46</v>
      </c>
      <c r="J531" s="9">
        <v>20</v>
      </c>
      <c r="K531" s="10" t="s">
        <v>495</v>
      </c>
      <c r="L531" s="11"/>
      <c r="M531" s="8">
        <v>1</v>
      </c>
      <c r="N531" s="8">
        <v>1060737</v>
      </c>
      <c r="O531" s="8" t="s">
        <v>496</v>
      </c>
      <c r="P531" s="8" t="s">
        <v>497</v>
      </c>
      <c r="Q531" s="77">
        <v>0</v>
      </c>
      <c r="R531" s="14">
        <v>0</v>
      </c>
      <c r="S531" s="64">
        <f t="shared" si="13"/>
        <v>0</v>
      </c>
      <c r="T531" s="8" t="s">
        <v>41</v>
      </c>
      <c r="U531" s="33" t="s">
        <v>45</v>
      </c>
      <c r="V531" s="15" t="s">
        <v>201</v>
      </c>
      <c r="W531" s="33" t="s">
        <v>207</v>
      </c>
      <c r="X531" s="41" t="s">
        <v>50</v>
      </c>
    </row>
    <row r="532" spans="1:24" ht="57" hidden="1" customHeight="1">
      <c r="A532" s="8" t="s">
        <v>30</v>
      </c>
      <c r="B532" s="8" t="s">
        <v>30</v>
      </c>
      <c r="C532" s="8" t="s">
        <v>30</v>
      </c>
      <c r="D532" s="8" t="s">
        <v>494</v>
      </c>
      <c r="E532" s="8">
        <v>15</v>
      </c>
      <c r="F532" s="8" t="s">
        <v>423</v>
      </c>
      <c r="G532" s="8" t="s">
        <v>45</v>
      </c>
      <c r="H532" s="8" t="s">
        <v>36</v>
      </c>
      <c r="I532" s="8" t="s">
        <v>46</v>
      </c>
      <c r="J532" s="9">
        <v>20</v>
      </c>
      <c r="K532" s="10" t="s">
        <v>406</v>
      </c>
      <c r="L532" s="11"/>
      <c r="M532" s="8">
        <v>1</v>
      </c>
      <c r="N532" s="8">
        <v>2264120</v>
      </c>
      <c r="O532" s="8" t="s">
        <v>428</v>
      </c>
      <c r="P532" s="8" t="s">
        <v>425</v>
      </c>
      <c r="Q532" s="77">
        <v>0</v>
      </c>
      <c r="R532" s="14">
        <v>0</v>
      </c>
      <c r="S532" s="64">
        <f t="shared" si="13"/>
        <v>0</v>
      </c>
      <c r="T532" s="8" t="s">
        <v>41</v>
      </c>
      <c r="U532" s="33" t="s">
        <v>45</v>
      </c>
      <c r="V532" s="15" t="s">
        <v>201</v>
      </c>
      <c r="W532" s="33" t="s">
        <v>207</v>
      </c>
      <c r="X532" s="41" t="s">
        <v>50</v>
      </c>
    </row>
    <row r="533" spans="1:24" ht="114" hidden="1" customHeight="1">
      <c r="A533" s="8" t="s">
        <v>30</v>
      </c>
      <c r="B533" s="8" t="s">
        <v>284</v>
      </c>
      <c r="C533" s="8" t="s">
        <v>284</v>
      </c>
      <c r="D533" s="8" t="s">
        <v>326</v>
      </c>
      <c r="E533" s="8">
        <v>12</v>
      </c>
      <c r="F533" s="8" t="s">
        <v>327</v>
      </c>
      <c r="G533" s="8" t="s">
        <v>35</v>
      </c>
      <c r="H533" s="8" t="s">
        <v>314</v>
      </c>
      <c r="I533" s="8" t="s">
        <v>37</v>
      </c>
      <c r="J533" s="9">
        <v>16</v>
      </c>
      <c r="K533" s="10" t="s">
        <v>295</v>
      </c>
      <c r="L533" s="11"/>
      <c r="M533" s="12">
        <v>1</v>
      </c>
      <c r="N533" s="8">
        <v>1491857</v>
      </c>
      <c r="O533" s="8" t="s">
        <v>312</v>
      </c>
      <c r="P533" s="8" t="s">
        <v>107</v>
      </c>
      <c r="Q533" s="14">
        <v>0</v>
      </c>
      <c r="R533" s="14">
        <v>0</v>
      </c>
      <c r="S533" s="14">
        <f t="shared" si="13"/>
        <v>0</v>
      </c>
      <c r="T533" s="8" t="s">
        <v>41</v>
      </c>
      <c r="U533" s="33"/>
      <c r="V533" s="22" t="s">
        <v>230</v>
      </c>
      <c r="W533" s="40" t="s">
        <v>231</v>
      </c>
      <c r="X533" s="71" t="s">
        <v>78</v>
      </c>
    </row>
    <row r="534" spans="1:24" ht="114" hidden="1" customHeight="1">
      <c r="A534" s="19" t="s">
        <v>30</v>
      </c>
      <c r="B534" s="19" t="s">
        <v>284</v>
      </c>
      <c r="C534" s="19" t="s">
        <v>284</v>
      </c>
      <c r="D534" s="19" t="s">
        <v>326</v>
      </c>
      <c r="E534" s="19">
        <v>12</v>
      </c>
      <c r="F534" s="19" t="s">
        <v>327</v>
      </c>
      <c r="G534" s="19" t="s">
        <v>35</v>
      </c>
      <c r="H534" s="19" t="s">
        <v>314</v>
      </c>
      <c r="I534" s="19" t="s">
        <v>37</v>
      </c>
      <c r="J534" s="10">
        <v>16</v>
      </c>
      <c r="K534" s="10" t="s">
        <v>295</v>
      </c>
      <c r="L534" s="11"/>
      <c r="M534" s="37">
        <v>1</v>
      </c>
      <c r="N534" s="19">
        <v>2092294</v>
      </c>
      <c r="O534" s="19" t="s">
        <v>315</v>
      </c>
      <c r="P534" s="19" t="s">
        <v>268</v>
      </c>
      <c r="Q534" s="20">
        <v>0</v>
      </c>
      <c r="R534" s="20">
        <v>0</v>
      </c>
      <c r="S534" s="20">
        <f t="shared" si="13"/>
        <v>0</v>
      </c>
      <c r="T534" s="19" t="s">
        <v>41</v>
      </c>
      <c r="U534" s="19"/>
      <c r="V534" s="22" t="s">
        <v>230</v>
      </c>
      <c r="W534" s="22" t="s">
        <v>231</v>
      </c>
      <c r="X534" s="71" t="s">
        <v>78</v>
      </c>
    </row>
    <row r="535" spans="1:24" ht="114" hidden="1" customHeight="1">
      <c r="A535" s="19" t="s">
        <v>30</v>
      </c>
      <c r="B535" s="19" t="s">
        <v>284</v>
      </c>
      <c r="C535" s="19" t="s">
        <v>284</v>
      </c>
      <c r="D535" s="19" t="s">
        <v>326</v>
      </c>
      <c r="E535" s="19">
        <v>12</v>
      </c>
      <c r="F535" s="19" t="s">
        <v>327</v>
      </c>
      <c r="G535" s="19" t="s">
        <v>35</v>
      </c>
      <c r="H535" s="19" t="s">
        <v>314</v>
      </c>
      <c r="I535" s="19" t="s">
        <v>37</v>
      </c>
      <c r="J535" s="10">
        <v>16</v>
      </c>
      <c r="K535" s="10" t="s">
        <v>295</v>
      </c>
      <c r="L535" s="11"/>
      <c r="M535" s="37">
        <v>1</v>
      </c>
      <c r="N535" s="19">
        <v>1636635</v>
      </c>
      <c r="O535" s="19" t="s">
        <v>316</v>
      </c>
      <c r="P535" s="19" t="s">
        <v>40</v>
      </c>
      <c r="Q535" s="20">
        <v>0</v>
      </c>
      <c r="R535" s="20">
        <v>0</v>
      </c>
      <c r="S535" s="20">
        <f t="shared" si="13"/>
        <v>0</v>
      </c>
      <c r="T535" s="19" t="s">
        <v>41</v>
      </c>
      <c r="U535" s="19"/>
      <c r="V535" s="22" t="s">
        <v>230</v>
      </c>
      <c r="W535" s="22" t="s">
        <v>231</v>
      </c>
      <c r="X535" s="71" t="s">
        <v>78</v>
      </c>
    </row>
    <row r="536" spans="1:24" ht="114" hidden="1" customHeight="1">
      <c r="A536" s="19" t="s">
        <v>30</v>
      </c>
      <c r="B536" s="19" t="s">
        <v>284</v>
      </c>
      <c r="C536" s="19" t="s">
        <v>284</v>
      </c>
      <c r="D536" s="19" t="s">
        <v>326</v>
      </c>
      <c r="E536" s="19">
        <v>12</v>
      </c>
      <c r="F536" s="19" t="s">
        <v>327</v>
      </c>
      <c r="G536" s="19" t="s">
        <v>35</v>
      </c>
      <c r="H536" s="19" t="s">
        <v>314</v>
      </c>
      <c r="I536" s="19" t="s">
        <v>37</v>
      </c>
      <c r="J536" s="10">
        <v>16</v>
      </c>
      <c r="K536" s="10" t="s">
        <v>295</v>
      </c>
      <c r="L536" s="11"/>
      <c r="M536" s="37">
        <v>1</v>
      </c>
      <c r="N536" s="19">
        <v>1492858</v>
      </c>
      <c r="O536" s="19" t="s">
        <v>317</v>
      </c>
      <c r="P536" s="54" t="s">
        <v>162</v>
      </c>
      <c r="Q536" s="20">
        <v>0</v>
      </c>
      <c r="R536" s="20">
        <v>0</v>
      </c>
      <c r="S536" s="20">
        <f t="shared" si="13"/>
        <v>0</v>
      </c>
      <c r="T536" s="19" t="s">
        <v>41</v>
      </c>
      <c r="U536" s="19"/>
      <c r="V536" s="22" t="s">
        <v>230</v>
      </c>
      <c r="W536" s="22" t="s">
        <v>231</v>
      </c>
      <c r="X536" s="71" t="s">
        <v>78</v>
      </c>
    </row>
    <row r="537" spans="1:24" ht="128.25" hidden="1" customHeight="1">
      <c r="A537" s="19" t="s">
        <v>30</v>
      </c>
      <c r="B537" s="19" t="s">
        <v>284</v>
      </c>
      <c r="C537" s="19" t="s">
        <v>284</v>
      </c>
      <c r="D537" s="19" t="s">
        <v>326</v>
      </c>
      <c r="E537" s="19">
        <v>12</v>
      </c>
      <c r="F537" s="19" t="s">
        <v>327</v>
      </c>
      <c r="G537" s="19" t="s">
        <v>35</v>
      </c>
      <c r="H537" s="19" t="s">
        <v>314</v>
      </c>
      <c r="I537" s="19" t="s">
        <v>37</v>
      </c>
      <c r="J537" s="10">
        <v>16</v>
      </c>
      <c r="K537" s="10" t="s">
        <v>295</v>
      </c>
      <c r="L537" s="11"/>
      <c r="M537" s="37">
        <v>1</v>
      </c>
      <c r="N537" s="19">
        <v>1518751</v>
      </c>
      <c r="O537" s="19" t="s">
        <v>318</v>
      </c>
      <c r="P537" s="54" t="s">
        <v>162</v>
      </c>
      <c r="Q537" s="20">
        <v>0</v>
      </c>
      <c r="R537" s="20">
        <v>0</v>
      </c>
      <c r="S537" s="20">
        <f t="shared" si="13"/>
        <v>0</v>
      </c>
      <c r="T537" s="19" t="s">
        <v>41</v>
      </c>
      <c r="U537" s="19"/>
      <c r="V537" s="22" t="s">
        <v>230</v>
      </c>
      <c r="W537" s="22" t="s">
        <v>231</v>
      </c>
      <c r="X537" s="71" t="s">
        <v>78</v>
      </c>
    </row>
    <row r="538" spans="1:24" ht="128.25" hidden="1" customHeight="1">
      <c r="A538" s="19" t="s">
        <v>30</v>
      </c>
      <c r="B538" s="19" t="s">
        <v>284</v>
      </c>
      <c r="C538" s="19" t="s">
        <v>284</v>
      </c>
      <c r="D538" s="19" t="s">
        <v>326</v>
      </c>
      <c r="E538" s="19">
        <v>12</v>
      </c>
      <c r="F538" s="19" t="s">
        <v>327</v>
      </c>
      <c r="G538" s="19" t="s">
        <v>35</v>
      </c>
      <c r="H538" s="19" t="s">
        <v>314</v>
      </c>
      <c r="I538" s="19" t="s">
        <v>37</v>
      </c>
      <c r="J538" s="10">
        <v>16</v>
      </c>
      <c r="K538" s="10" t="s">
        <v>295</v>
      </c>
      <c r="L538" s="11"/>
      <c r="M538" s="37">
        <v>1</v>
      </c>
      <c r="N538" s="19">
        <v>445195</v>
      </c>
      <c r="O538" s="19" t="s">
        <v>319</v>
      </c>
      <c r="P538" s="19" t="s">
        <v>107</v>
      </c>
      <c r="Q538" s="20">
        <v>0</v>
      </c>
      <c r="R538" s="20">
        <v>0</v>
      </c>
      <c r="S538" s="20">
        <f t="shared" si="13"/>
        <v>0</v>
      </c>
      <c r="T538" s="19" t="s">
        <v>41</v>
      </c>
      <c r="U538" s="19"/>
      <c r="V538" s="22" t="s">
        <v>230</v>
      </c>
      <c r="W538" s="22" t="s">
        <v>231</v>
      </c>
      <c r="X538" s="71" t="s">
        <v>78</v>
      </c>
    </row>
    <row r="539" spans="1:24" ht="128.25" hidden="1" customHeight="1">
      <c r="A539" s="19" t="s">
        <v>30</v>
      </c>
      <c r="B539" s="19" t="s">
        <v>284</v>
      </c>
      <c r="C539" s="19" t="s">
        <v>284</v>
      </c>
      <c r="D539" s="19" t="s">
        <v>326</v>
      </c>
      <c r="E539" s="19">
        <v>12</v>
      </c>
      <c r="F539" s="19" t="s">
        <v>327</v>
      </c>
      <c r="G539" s="19" t="s">
        <v>35</v>
      </c>
      <c r="H539" s="19" t="s">
        <v>314</v>
      </c>
      <c r="I539" s="19" t="s">
        <v>37</v>
      </c>
      <c r="J539" s="10">
        <v>16</v>
      </c>
      <c r="K539" s="10" t="s">
        <v>295</v>
      </c>
      <c r="L539" s="11"/>
      <c r="M539" s="37">
        <v>1</v>
      </c>
      <c r="N539" s="19">
        <v>1980441</v>
      </c>
      <c r="O539" s="19" t="s">
        <v>320</v>
      </c>
      <c r="P539" s="19" t="s">
        <v>107</v>
      </c>
      <c r="Q539" s="20">
        <v>0</v>
      </c>
      <c r="R539" s="20">
        <v>0</v>
      </c>
      <c r="S539" s="20">
        <f t="shared" si="13"/>
        <v>0</v>
      </c>
      <c r="T539" s="19" t="s">
        <v>41</v>
      </c>
      <c r="U539" s="19"/>
      <c r="V539" s="22" t="s">
        <v>230</v>
      </c>
      <c r="W539" s="22" t="s">
        <v>231</v>
      </c>
      <c r="X539" s="71" t="s">
        <v>78</v>
      </c>
    </row>
    <row r="540" spans="1:24" ht="128.25" hidden="1" customHeight="1">
      <c r="A540" s="19" t="s">
        <v>30</v>
      </c>
      <c r="B540" s="19" t="s">
        <v>284</v>
      </c>
      <c r="C540" s="19" t="s">
        <v>284</v>
      </c>
      <c r="D540" s="19" t="s">
        <v>326</v>
      </c>
      <c r="E540" s="19">
        <v>12</v>
      </c>
      <c r="F540" s="19" t="s">
        <v>327</v>
      </c>
      <c r="G540" s="19" t="s">
        <v>35</v>
      </c>
      <c r="H540" s="19" t="s">
        <v>314</v>
      </c>
      <c r="I540" s="19" t="s">
        <v>37</v>
      </c>
      <c r="J540" s="10">
        <v>16</v>
      </c>
      <c r="K540" s="10" t="s">
        <v>295</v>
      </c>
      <c r="L540" s="11"/>
      <c r="M540" s="37">
        <v>1</v>
      </c>
      <c r="N540" s="19">
        <v>1525343</v>
      </c>
      <c r="O540" s="19" t="s">
        <v>321</v>
      </c>
      <c r="P540" s="19" t="s">
        <v>107</v>
      </c>
      <c r="Q540" s="20">
        <v>0</v>
      </c>
      <c r="R540" s="20">
        <v>0</v>
      </c>
      <c r="S540" s="20">
        <f t="shared" si="13"/>
        <v>0</v>
      </c>
      <c r="T540" s="19" t="s">
        <v>41</v>
      </c>
      <c r="U540" s="19"/>
      <c r="V540" s="22" t="s">
        <v>230</v>
      </c>
      <c r="W540" s="22" t="s">
        <v>231</v>
      </c>
      <c r="X540" s="71" t="s">
        <v>78</v>
      </c>
    </row>
    <row r="541" spans="1:24" ht="114" hidden="1" customHeight="1">
      <c r="A541" s="19" t="s">
        <v>30</v>
      </c>
      <c r="B541" s="19" t="s">
        <v>284</v>
      </c>
      <c r="C541" s="19" t="s">
        <v>284</v>
      </c>
      <c r="D541" s="19" t="s">
        <v>326</v>
      </c>
      <c r="E541" s="19">
        <v>12</v>
      </c>
      <c r="F541" s="19" t="s">
        <v>327</v>
      </c>
      <c r="G541" s="19" t="s">
        <v>35</v>
      </c>
      <c r="H541" s="19" t="s">
        <v>314</v>
      </c>
      <c r="I541" s="19" t="s">
        <v>37</v>
      </c>
      <c r="J541" s="10">
        <v>16</v>
      </c>
      <c r="K541" s="10" t="s">
        <v>295</v>
      </c>
      <c r="L541" s="11"/>
      <c r="M541" s="37">
        <v>1</v>
      </c>
      <c r="N541" s="19">
        <v>1518749</v>
      </c>
      <c r="O541" s="19" t="s">
        <v>322</v>
      </c>
      <c r="P541" s="19" t="s">
        <v>107</v>
      </c>
      <c r="Q541" s="20">
        <v>0</v>
      </c>
      <c r="R541" s="20">
        <v>0</v>
      </c>
      <c r="S541" s="20">
        <f t="shared" si="13"/>
        <v>0</v>
      </c>
      <c r="T541" s="19" t="s">
        <v>41</v>
      </c>
      <c r="U541" s="19"/>
      <c r="V541" s="22" t="s">
        <v>230</v>
      </c>
      <c r="W541" s="22" t="s">
        <v>231</v>
      </c>
      <c r="X541" s="71" t="s">
        <v>78</v>
      </c>
    </row>
    <row r="542" spans="1:24" ht="42.75" hidden="1" customHeight="1">
      <c r="A542" s="57" t="s">
        <v>30</v>
      </c>
      <c r="B542" s="57" t="s">
        <v>284</v>
      </c>
      <c r="C542" s="57" t="s">
        <v>284</v>
      </c>
      <c r="D542" s="57" t="s">
        <v>326</v>
      </c>
      <c r="E542" s="57">
        <v>12</v>
      </c>
      <c r="F542" s="57" t="s">
        <v>327</v>
      </c>
      <c r="G542" s="57" t="s">
        <v>35</v>
      </c>
      <c r="H542" s="57" t="s">
        <v>314</v>
      </c>
      <c r="I542" s="57" t="s">
        <v>37</v>
      </c>
      <c r="J542" s="90">
        <v>16</v>
      </c>
      <c r="K542" s="10" t="s">
        <v>295</v>
      </c>
      <c r="L542" s="11"/>
      <c r="M542" s="56">
        <v>1</v>
      </c>
      <c r="N542" s="57">
        <v>2264120</v>
      </c>
      <c r="O542" s="57" t="s">
        <v>323</v>
      </c>
      <c r="P542" s="57" t="s">
        <v>40</v>
      </c>
      <c r="Q542" s="59">
        <v>0</v>
      </c>
      <c r="R542" s="59">
        <v>0</v>
      </c>
      <c r="S542" s="59">
        <f t="shared" si="13"/>
        <v>0</v>
      </c>
      <c r="T542" s="57" t="s">
        <v>41</v>
      </c>
      <c r="U542" s="57"/>
      <c r="V542" s="22" t="s">
        <v>230</v>
      </c>
      <c r="W542" s="22" t="s">
        <v>231</v>
      </c>
      <c r="X542" s="71" t="s">
        <v>78</v>
      </c>
    </row>
    <row r="543" spans="1:24" ht="99.75" hidden="1">
      <c r="A543" s="19" t="s">
        <v>358</v>
      </c>
      <c r="B543" s="54" t="s">
        <v>1005</v>
      </c>
      <c r="C543" s="54" t="s">
        <v>1111</v>
      </c>
      <c r="D543" s="54" t="s">
        <v>1112</v>
      </c>
      <c r="E543" s="19">
        <v>15</v>
      </c>
      <c r="F543" s="95" t="s">
        <v>1113</v>
      </c>
      <c r="G543" s="95" t="s">
        <v>35</v>
      </c>
      <c r="H543" s="95" t="s">
        <v>36</v>
      </c>
      <c r="I543" s="95" t="s">
        <v>37</v>
      </c>
      <c r="J543" s="67">
        <v>16</v>
      </c>
      <c r="K543" s="54" t="s">
        <v>1114</v>
      </c>
      <c r="L543" s="106"/>
      <c r="M543" s="54">
        <v>1</v>
      </c>
      <c r="N543" s="106"/>
      <c r="O543" s="106"/>
      <c r="P543" s="54" t="s">
        <v>162</v>
      </c>
      <c r="Q543" s="60">
        <v>0</v>
      </c>
      <c r="R543" s="20">
        <v>0</v>
      </c>
      <c r="S543" s="60">
        <v>0</v>
      </c>
      <c r="T543" s="37" t="s">
        <v>41</v>
      </c>
      <c r="U543" s="107" t="s">
        <v>2276</v>
      </c>
      <c r="V543" s="21" t="s">
        <v>866</v>
      </c>
      <c r="W543" s="40" t="s">
        <v>1014</v>
      </c>
      <c r="X543" s="71" t="s">
        <v>78</v>
      </c>
    </row>
    <row r="544" spans="1:24" ht="71.25" hidden="1">
      <c r="A544" s="19" t="s">
        <v>358</v>
      </c>
      <c r="B544" s="19" t="s">
        <v>1005</v>
      </c>
      <c r="C544" s="19" t="s">
        <v>1032</v>
      </c>
      <c r="D544" s="19" t="s">
        <v>1033</v>
      </c>
      <c r="E544" s="19">
        <v>10</v>
      </c>
      <c r="F544" s="12" t="s">
        <v>1034</v>
      </c>
      <c r="G544" s="8" t="s">
        <v>45</v>
      </c>
      <c r="H544" s="19" t="s">
        <v>36</v>
      </c>
      <c r="I544" s="37" t="s">
        <v>37</v>
      </c>
      <c r="J544" s="10">
        <v>40</v>
      </c>
      <c r="K544" s="19">
        <v>2020</v>
      </c>
      <c r="L544" s="106"/>
      <c r="M544" s="19">
        <v>4</v>
      </c>
      <c r="N544" s="106"/>
      <c r="O544" s="106"/>
      <c r="P544" s="54" t="s">
        <v>162</v>
      </c>
      <c r="Q544" s="60">
        <v>0</v>
      </c>
      <c r="R544" s="20">
        <v>0</v>
      </c>
      <c r="S544" s="60">
        <v>0</v>
      </c>
      <c r="T544" s="19" t="s">
        <v>41</v>
      </c>
      <c r="U544" s="108" t="s">
        <v>2277</v>
      </c>
      <c r="V544" s="22" t="s">
        <v>184</v>
      </c>
      <c r="W544" s="22" t="s">
        <v>248</v>
      </c>
      <c r="X544" s="18" t="s">
        <v>58</v>
      </c>
    </row>
    <row r="545" spans="1:24" ht="120" hidden="1">
      <c r="A545" s="8" t="s">
        <v>358</v>
      </c>
      <c r="B545" s="8" t="s">
        <v>1005</v>
      </c>
      <c r="C545" s="12" t="s">
        <v>1170</v>
      </c>
      <c r="D545" s="12" t="s">
        <v>1171</v>
      </c>
      <c r="E545" s="8">
        <v>15</v>
      </c>
      <c r="F545" s="12" t="s">
        <v>1172</v>
      </c>
      <c r="G545" s="8" t="s">
        <v>45</v>
      </c>
      <c r="H545" s="12" t="s">
        <v>139</v>
      </c>
      <c r="I545" s="12" t="s">
        <v>37</v>
      </c>
      <c r="J545" s="62">
        <v>8</v>
      </c>
      <c r="K545" s="12">
        <v>2020</v>
      </c>
      <c r="L545" s="106"/>
      <c r="M545" s="12">
        <v>43</v>
      </c>
      <c r="N545" s="106"/>
      <c r="O545" s="106"/>
      <c r="P545" s="51" t="s">
        <v>162</v>
      </c>
      <c r="Q545" s="64">
        <v>0</v>
      </c>
      <c r="R545" s="14">
        <v>0</v>
      </c>
      <c r="S545" s="64">
        <v>0</v>
      </c>
      <c r="T545" s="8" t="s">
        <v>41</v>
      </c>
      <c r="U545" s="107" t="s">
        <v>2278</v>
      </c>
      <c r="V545" s="34" t="s">
        <v>184</v>
      </c>
      <c r="W545" s="40" t="s">
        <v>696</v>
      </c>
      <c r="X545" s="71" t="s">
        <v>78</v>
      </c>
    </row>
    <row r="546" spans="1:24" ht="57" hidden="1">
      <c r="A546" s="19" t="s">
        <v>358</v>
      </c>
      <c r="B546" s="19" t="s">
        <v>1005</v>
      </c>
      <c r="C546" s="19" t="s">
        <v>1084</v>
      </c>
      <c r="D546" s="19" t="s">
        <v>1085</v>
      </c>
      <c r="E546" s="19">
        <v>15</v>
      </c>
      <c r="F546" s="8" t="s">
        <v>1086</v>
      </c>
      <c r="G546" s="8" t="s">
        <v>45</v>
      </c>
      <c r="H546" s="19" t="s">
        <v>36</v>
      </c>
      <c r="I546" s="37" t="s">
        <v>37</v>
      </c>
      <c r="J546" s="10">
        <v>20</v>
      </c>
      <c r="K546" s="19">
        <v>2020</v>
      </c>
      <c r="L546" s="106"/>
      <c r="M546" s="37">
        <v>1</v>
      </c>
      <c r="N546" s="8">
        <v>1493041</v>
      </c>
      <c r="O546" s="8" t="s">
        <v>1087</v>
      </c>
      <c r="P546" s="19" t="s">
        <v>1088</v>
      </c>
      <c r="Q546" s="60">
        <v>0</v>
      </c>
      <c r="R546" s="20">
        <v>0</v>
      </c>
      <c r="S546" s="60">
        <v>0</v>
      </c>
      <c r="T546" s="19" t="s">
        <v>41</v>
      </c>
      <c r="U546" s="15" t="s">
        <v>2279</v>
      </c>
      <c r="V546" s="34" t="s">
        <v>148</v>
      </c>
      <c r="W546" s="15" t="s">
        <v>225</v>
      </c>
      <c r="X546" s="36" t="s">
        <v>50</v>
      </c>
    </row>
    <row r="547" spans="1:24" ht="57" hidden="1">
      <c r="A547" s="19" t="s">
        <v>358</v>
      </c>
      <c r="B547" s="19" t="s">
        <v>1005</v>
      </c>
      <c r="C547" s="19" t="s">
        <v>1084</v>
      </c>
      <c r="D547" s="19" t="s">
        <v>1085</v>
      </c>
      <c r="E547" s="19">
        <v>15</v>
      </c>
      <c r="F547" s="8" t="s">
        <v>1086</v>
      </c>
      <c r="G547" s="8" t="s">
        <v>45</v>
      </c>
      <c r="H547" s="19" t="s">
        <v>36</v>
      </c>
      <c r="I547" s="37" t="s">
        <v>37</v>
      </c>
      <c r="J547" s="10">
        <v>20</v>
      </c>
      <c r="K547" s="19">
        <v>2020</v>
      </c>
      <c r="L547" s="106"/>
      <c r="M547" s="19">
        <v>1</v>
      </c>
      <c r="N547" s="8">
        <v>2090087</v>
      </c>
      <c r="O547" s="8" t="s">
        <v>1089</v>
      </c>
      <c r="P547" s="19" t="s">
        <v>268</v>
      </c>
      <c r="Q547" s="60">
        <v>0</v>
      </c>
      <c r="R547" s="20">
        <v>0</v>
      </c>
      <c r="S547" s="60">
        <v>0</v>
      </c>
      <c r="T547" s="19" t="s">
        <v>41</v>
      </c>
      <c r="U547" s="15" t="s">
        <v>2279</v>
      </c>
      <c r="V547" s="34" t="s">
        <v>148</v>
      </c>
      <c r="W547" s="15" t="s">
        <v>225</v>
      </c>
      <c r="X547" s="36" t="s">
        <v>50</v>
      </c>
    </row>
    <row r="548" spans="1:24" ht="75" hidden="1">
      <c r="A548" s="19" t="s">
        <v>358</v>
      </c>
      <c r="B548" s="19" t="s">
        <v>1005</v>
      </c>
      <c r="C548" s="19" t="s">
        <v>1005</v>
      </c>
      <c r="D548" s="19" t="s">
        <v>1101</v>
      </c>
      <c r="E548" s="37">
        <v>15</v>
      </c>
      <c r="F548" s="12" t="s">
        <v>1108</v>
      </c>
      <c r="G548" s="8" t="s">
        <v>45</v>
      </c>
      <c r="H548" s="8" t="s">
        <v>36</v>
      </c>
      <c r="I548" s="37" t="s">
        <v>37</v>
      </c>
      <c r="J548" s="10">
        <v>24</v>
      </c>
      <c r="K548" s="19">
        <v>2020</v>
      </c>
      <c r="L548" s="106"/>
      <c r="M548" s="19">
        <v>10</v>
      </c>
      <c r="N548" s="106"/>
      <c r="O548" s="106"/>
      <c r="P548" s="54" t="s">
        <v>1109</v>
      </c>
      <c r="Q548" s="20">
        <v>0</v>
      </c>
      <c r="R548" s="20">
        <v>8000</v>
      </c>
      <c r="S548" s="60">
        <v>16000</v>
      </c>
      <c r="T548" s="19" t="s">
        <v>41</v>
      </c>
      <c r="U548" s="107" t="s">
        <v>2280</v>
      </c>
      <c r="V548" s="34" t="s">
        <v>184</v>
      </c>
      <c r="W548" s="15" t="s">
        <v>1068</v>
      </c>
      <c r="X548" s="71" t="s">
        <v>78</v>
      </c>
    </row>
    <row r="549" spans="1:24" ht="327.75" hidden="1">
      <c r="A549" s="19" t="s">
        <v>358</v>
      </c>
      <c r="B549" s="19" t="s">
        <v>1005</v>
      </c>
      <c r="C549" s="19" t="s">
        <v>1063</v>
      </c>
      <c r="D549" s="19" t="s">
        <v>1064</v>
      </c>
      <c r="E549" s="19">
        <v>15</v>
      </c>
      <c r="F549" s="12" t="s">
        <v>1065</v>
      </c>
      <c r="G549" s="12" t="s">
        <v>45</v>
      </c>
      <c r="H549" s="19" t="s">
        <v>36</v>
      </c>
      <c r="I549" s="37" t="s">
        <v>37</v>
      </c>
      <c r="J549" s="65">
        <v>16</v>
      </c>
      <c r="K549" s="37">
        <v>2020</v>
      </c>
      <c r="L549" s="106"/>
      <c r="M549" s="37">
        <v>16</v>
      </c>
      <c r="N549" s="8" t="s">
        <v>1066</v>
      </c>
      <c r="O549" s="8" t="s">
        <v>1067</v>
      </c>
      <c r="P549" s="19" t="s">
        <v>247</v>
      </c>
      <c r="Q549" s="20">
        <v>0</v>
      </c>
      <c r="R549" s="20">
        <v>0</v>
      </c>
      <c r="S549" s="20">
        <v>0</v>
      </c>
      <c r="T549" s="19" t="s">
        <v>41</v>
      </c>
      <c r="U549" s="109" t="s">
        <v>2281</v>
      </c>
      <c r="V549" s="34" t="s">
        <v>184</v>
      </c>
      <c r="W549" s="15" t="s">
        <v>1068</v>
      </c>
      <c r="X549" s="71" t="s">
        <v>78</v>
      </c>
    </row>
    <row r="550" spans="1:24" ht="128.25" hidden="1">
      <c r="A550" s="19" t="s">
        <v>358</v>
      </c>
      <c r="B550" s="19" t="s">
        <v>526</v>
      </c>
      <c r="C550" s="19" t="s">
        <v>526</v>
      </c>
      <c r="D550" s="19" t="s">
        <v>527</v>
      </c>
      <c r="E550" s="19">
        <v>15</v>
      </c>
      <c r="F550" s="19" t="s">
        <v>528</v>
      </c>
      <c r="G550" s="19" t="s">
        <v>45</v>
      </c>
      <c r="H550" s="19" t="s">
        <v>36</v>
      </c>
      <c r="I550" s="37" t="s">
        <v>37</v>
      </c>
      <c r="J550" s="10">
        <v>35</v>
      </c>
      <c r="K550" s="19">
        <v>2020</v>
      </c>
      <c r="L550" s="106"/>
      <c r="M550" s="37">
        <v>4</v>
      </c>
      <c r="N550" s="106"/>
      <c r="O550" s="106"/>
      <c r="P550" s="19" t="s">
        <v>529</v>
      </c>
      <c r="Q550" s="20">
        <v>0</v>
      </c>
      <c r="R550" s="20">
        <v>0</v>
      </c>
      <c r="S550" s="20">
        <v>0</v>
      </c>
      <c r="T550" s="19" t="s">
        <v>41</v>
      </c>
      <c r="U550" s="15" t="s">
        <v>2282</v>
      </c>
      <c r="V550" s="63" t="s">
        <v>48</v>
      </c>
      <c r="W550" s="40" t="s">
        <v>163</v>
      </c>
      <c r="X550" s="36" t="s">
        <v>50</v>
      </c>
    </row>
    <row r="551" spans="1:24" ht="114" hidden="1">
      <c r="A551" s="19" t="s">
        <v>358</v>
      </c>
      <c r="B551" s="19" t="s">
        <v>1005</v>
      </c>
      <c r="C551" s="19" t="s">
        <v>1051</v>
      </c>
      <c r="D551" s="19" t="s">
        <v>1052</v>
      </c>
      <c r="E551" s="19">
        <v>10</v>
      </c>
      <c r="F551" s="19" t="s">
        <v>528</v>
      </c>
      <c r="G551" s="19" t="s">
        <v>45</v>
      </c>
      <c r="H551" s="19" t="s">
        <v>36</v>
      </c>
      <c r="I551" s="37" t="s">
        <v>37</v>
      </c>
      <c r="J551" s="10">
        <v>40</v>
      </c>
      <c r="K551" s="37">
        <v>2020</v>
      </c>
      <c r="L551" s="106"/>
      <c r="M551" s="8">
        <v>3</v>
      </c>
      <c r="N551" s="106"/>
      <c r="O551" s="106"/>
      <c r="P551" s="54" t="s">
        <v>162</v>
      </c>
      <c r="Q551" s="20">
        <v>0</v>
      </c>
      <c r="R551" s="20">
        <v>0</v>
      </c>
      <c r="S551" s="20">
        <v>0</v>
      </c>
      <c r="T551" s="19" t="s">
        <v>41</v>
      </c>
      <c r="U551" s="15" t="s">
        <v>2282</v>
      </c>
      <c r="V551" s="63" t="s">
        <v>48</v>
      </c>
      <c r="W551" s="40" t="s">
        <v>163</v>
      </c>
      <c r="X551" s="36" t="s">
        <v>50</v>
      </c>
    </row>
    <row r="552" spans="1:24" ht="45" hidden="1">
      <c r="A552" s="19" t="s">
        <v>358</v>
      </c>
      <c r="B552" s="19" t="s">
        <v>1005</v>
      </c>
      <c r="C552" s="19" t="s">
        <v>1006</v>
      </c>
      <c r="D552" s="19" t="s">
        <v>1007</v>
      </c>
      <c r="E552" s="37">
        <v>15</v>
      </c>
      <c r="F552" s="37" t="s">
        <v>1008</v>
      </c>
      <c r="G552" s="37" t="s">
        <v>45</v>
      </c>
      <c r="H552" s="19" t="s">
        <v>36</v>
      </c>
      <c r="I552" s="37" t="s">
        <v>37</v>
      </c>
      <c r="J552" s="10">
        <v>40</v>
      </c>
      <c r="K552" s="19">
        <v>2020</v>
      </c>
      <c r="L552" s="106"/>
      <c r="M552" s="19">
        <v>2</v>
      </c>
      <c r="N552" s="106"/>
      <c r="O552" s="106"/>
      <c r="P552" s="54" t="s">
        <v>162</v>
      </c>
      <c r="Q552" s="20">
        <v>0</v>
      </c>
      <c r="R552" s="20">
        <v>0</v>
      </c>
      <c r="S552" s="60">
        <v>0</v>
      </c>
      <c r="T552" s="19" t="s">
        <v>68</v>
      </c>
      <c r="U552" s="15" t="s">
        <v>2282</v>
      </c>
      <c r="V552" s="21" t="s">
        <v>148</v>
      </c>
      <c r="W552" s="15" t="s">
        <v>149</v>
      </c>
      <c r="X552" s="36" t="s">
        <v>50</v>
      </c>
    </row>
    <row r="553" spans="1:24" ht="114" hidden="1">
      <c r="A553" s="19" t="s">
        <v>358</v>
      </c>
      <c r="B553" s="19" t="s">
        <v>1005</v>
      </c>
      <c r="C553" s="19" t="s">
        <v>1051</v>
      </c>
      <c r="D553" s="19" t="s">
        <v>1052</v>
      </c>
      <c r="E553" s="19">
        <v>10</v>
      </c>
      <c r="F553" s="8" t="s">
        <v>1053</v>
      </c>
      <c r="G553" s="19" t="s">
        <v>35</v>
      </c>
      <c r="H553" s="19" t="s">
        <v>36</v>
      </c>
      <c r="I553" s="37" t="s">
        <v>37</v>
      </c>
      <c r="J553" s="10">
        <v>80</v>
      </c>
      <c r="K553" s="37">
        <v>2020</v>
      </c>
      <c r="L553" s="106"/>
      <c r="M553" s="19">
        <v>5</v>
      </c>
      <c r="N553" s="106"/>
      <c r="O553" s="106"/>
      <c r="P553" s="54" t="s">
        <v>162</v>
      </c>
      <c r="Q553" s="60">
        <v>0</v>
      </c>
      <c r="R553" s="20">
        <v>0</v>
      </c>
      <c r="S553" s="60">
        <v>0</v>
      </c>
      <c r="T553" s="19" t="s">
        <v>235</v>
      </c>
      <c r="U553" s="107" t="s">
        <v>2283</v>
      </c>
      <c r="V553" s="21" t="s">
        <v>235</v>
      </c>
      <c r="W553" s="22" t="s">
        <v>236</v>
      </c>
      <c r="X553" s="36"/>
    </row>
    <row r="554" spans="1:24" ht="57" hidden="1">
      <c r="A554" s="19" t="s">
        <v>358</v>
      </c>
      <c r="B554" s="19" t="s">
        <v>1005</v>
      </c>
      <c r="C554" s="19" t="s">
        <v>1084</v>
      </c>
      <c r="D554" s="19" t="s">
        <v>1090</v>
      </c>
      <c r="E554" s="19">
        <v>15</v>
      </c>
      <c r="F554" s="8" t="s">
        <v>1053</v>
      </c>
      <c r="G554" s="19" t="s">
        <v>35</v>
      </c>
      <c r="H554" s="19" t="s">
        <v>36</v>
      </c>
      <c r="I554" s="37" t="s">
        <v>37</v>
      </c>
      <c r="J554" s="10">
        <v>80</v>
      </c>
      <c r="K554" s="19">
        <v>2020</v>
      </c>
      <c r="L554" s="106"/>
      <c r="M554" s="8">
        <v>2</v>
      </c>
      <c r="N554" s="106"/>
      <c r="O554" s="106"/>
      <c r="P554" s="19" t="s">
        <v>247</v>
      </c>
      <c r="Q554" s="20">
        <v>0</v>
      </c>
      <c r="R554" s="20">
        <v>0</v>
      </c>
      <c r="S554" s="20">
        <v>0</v>
      </c>
      <c r="T554" s="19" t="s">
        <v>235</v>
      </c>
      <c r="U554" s="107" t="s">
        <v>2283</v>
      </c>
      <c r="V554" s="21" t="s">
        <v>235</v>
      </c>
      <c r="W554" s="22" t="s">
        <v>236</v>
      </c>
      <c r="X554" s="36"/>
    </row>
    <row r="555" spans="1:24" ht="105" hidden="1">
      <c r="A555" s="24" t="s">
        <v>358</v>
      </c>
      <c r="B555" s="24" t="s">
        <v>1005</v>
      </c>
      <c r="C555" s="24" t="s">
        <v>1032</v>
      </c>
      <c r="D555" s="24" t="s">
        <v>1033</v>
      </c>
      <c r="E555" s="24">
        <v>10</v>
      </c>
      <c r="F555" s="110" t="s">
        <v>1035</v>
      </c>
      <c r="G555" s="110" t="s">
        <v>35</v>
      </c>
      <c r="H555" s="110" t="s">
        <v>36</v>
      </c>
      <c r="I555" s="27" t="s">
        <v>37</v>
      </c>
      <c r="J555" s="26">
        <v>40</v>
      </c>
      <c r="K555" s="24">
        <v>2020</v>
      </c>
      <c r="L555" s="111"/>
      <c r="M555" s="24">
        <v>3</v>
      </c>
      <c r="N555" s="111"/>
      <c r="O555" s="111"/>
      <c r="P555" s="68" t="s">
        <v>162</v>
      </c>
      <c r="Q555" s="85">
        <v>0</v>
      </c>
      <c r="R555" s="28">
        <v>0</v>
      </c>
      <c r="S555" s="85">
        <v>0</v>
      </c>
      <c r="T555" s="24" t="s">
        <v>41</v>
      </c>
      <c r="U555" s="112" t="s">
        <v>2284</v>
      </c>
      <c r="V555" s="34" t="s">
        <v>1036</v>
      </c>
      <c r="W555" s="31" t="s">
        <v>1037</v>
      </c>
      <c r="X555" s="36"/>
    </row>
    <row r="556" spans="1:24" ht="99.75" hidden="1">
      <c r="A556" s="19" t="s">
        <v>358</v>
      </c>
      <c r="B556" s="19" t="s">
        <v>1005</v>
      </c>
      <c r="C556" s="37" t="s">
        <v>1170</v>
      </c>
      <c r="D556" s="19" t="s">
        <v>1007</v>
      </c>
      <c r="E556" s="37">
        <v>15</v>
      </c>
      <c r="F556" s="37" t="s">
        <v>1173</v>
      </c>
      <c r="G556" s="19" t="s">
        <v>45</v>
      </c>
      <c r="H556" s="37" t="s">
        <v>1174</v>
      </c>
      <c r="I556" s="19" t="s">
        <v>46</v>
      </c>
      <c r="J556" s="65">
        <v>10</v>
      </c>
      <c r="K556" s="37">
        <v>2020</v>
      </c>
      <c r="L556" s="106"/>
      <c r="M556" s="37">
        <v>11</v>
      </c>
      <c r="N556" s="106"/>
      <c r="O556" s="106"/>
      <c r="P556" s="37" t="s">
        <v>1175</v>
      </c>
      <c r="Q556" s="60">
        <v>0</v>
      </c>
      <c r="R556" s="20">
        <v>0</v>
      </c>
      <c r="S556" s="60">
        <v>0</v>
      </c>
      <c r="T556" s="37" t="s">
        <v>68</v>
      </c>
      <c r="U556" s="107" t="s">
        <v>2285</v>
      </c>
      <c r="V556" s="22" t="s">
        <v>56</v>
      </c>
      <c r="W556" s="15" t="s">
        <v>57</v>
      </c>
      <c r="X556" s="36" t="s">
        <v>78</v>
      </c>
    </row>
    <row r="557" spans="1:24" ht="114" hidden="1">
      <c r="A557" s="19" t="s">
        <v>358</v>
      </c>
      <c r="B557" s="19" t="s">
        <v>358</v>
      </c>
      <c r="C557" s="19" t="s">
        <v>358</v>
      </c>
      <c r="D557" s="19" t="s">
        <v>359</v>
      </c>
      <c r="E557" s="19">
        <v>10</v>
      </c>
      <c r="F557" s="19" t="s">
        <v>360</v>
      </c>
      <c r="G557" s="19" t="s">
        <v>45</v>
      </c>
      <c r="H557" s="19" t="s">
        <v>36</v>
      </c>
      <c r="I557" s="37" t="s">
        <v>37</v>
      </c>
      <c r="J557" s="10">
        <v>20</v>
      </c>
      <c r="K557" s="19">
        <v>2020</v>
      </c>
      <c r="L557" s="106"/>
      <c r="M557" s="19">
        <v>1</v>
      </c>
      <c r="N557" s="19">
        <v>1454718</v>
      </c>
      <c r="O557" s="19" t="s">
        <v>361</v>
      </c>
      <c r="P557" s="54" t="s">
        <v>162</v>
      </c>
      <c r="Q557" s="20">
        <v>0</v>
      </c>
      <c r="R557" s="20">
        <v>0</v>
      </c>
      <c r="S557" s="20">
        <v>0</v>
      </c>
      <c r="T557" s="19" t="s">
        <v>41</v>
      </c>
      <c r="U557" s="15" t="s">
        <v>2267</v>
      </c>
      <c r="V557" s="34" t="s">
        <v>148</v>
      </c>
      <c r="W557" s="15" t="s">
        <v>225</v>
      </c>
      <c r="X557" s="36" t="s">
        <v>50</v>
      </c>
    </row>
    <row r="558" spans="1:24" ht="85.5" hidden="1">
      <c r="A558" s="19" t="s">
        <v>358</v>
      </c>
      <c r="B558" s="19" t="s">
        <v>358</v>
      </c>
      <c r="C558" s="19" t="s">
        <v>358</v>
      </c>
      <c r="D558" s="19" t="s">
        <v>362</v>
      </c>
      <c r="E558" s="19">
        <v>10</v>
      </c>
      <c r="F558" s="19" t="s">
        <v>363</v>
      </c>
      <c r="G558" s="19" t="s">
        <v>45</v>
      </c>
      <c r="H558" s="19" t="s">
        <v>331</v>
      </c>
      <c r="I558" s="37" t="s">
        <v>37</v>
      </c>
      <c r="J558" s="10">
        <v>16</v>
      </c>
      <c r="K558" s="19">
        <v>2020</v>
      </c>
      <c r="L558" s="106"/>
      <c r="M558" s="19">
        <v>1</v>
      </c>
      <c r="N558" s="19">
        <v>1568137</v>
      </c>
      <c r="O558" s="19" t="s">
        <v>364</v>
      </c>
      <c r="P558" s="54" t="s">
        <v>162</v>
      </c>
      <c r="Q558" s="20">
        <v>0</v>
      </c>
      <c r="R558" s="20">
        <v>0</v>
      </c>
      <c r="S558" s="20">
        <v>0</v>
      </c>
      <c r="T558" s="19" t="s">
        <v>41</v>
      </c>
      <c r="U558" s="15" t="s">
        <v>2286</v>
      </c>
      <c r="V558" s="22" t="s">
        <v>56</v>
      </c>
      <c r="W558" s="15" t="s">
        <v>57</v>
      </c>
      <c r="X558" s="18" t="s">
        <v>58</v>
      </c>
    </row>
    <row r="559" spans="1:24" ht="85.5" hidden="1">
      <c r="A559" s="19" t="s">
        <v>358</v>
      </c>
      <c r="B559" s="19" t="s">
        <v>358</v>
      </c>
      <c r="C559" s="19" t="s">
        <v>358</v>
      </c>
      <c r="D559" s="19" t="s">
        <v>365</v>
      </c>
      <c r="E559" s="19">
        <v>10</v>
      </c>
      <c r="F559" s="19" t="s">
        <v>366</v>
      </c>
      <c r="G559" s="19" t="s">
        <v>45</v>
      </c>
      <c r="H559" s="19" t="s">
        <v>331</v>
      </c>
      <c r="I559" s="37" t="s">
        <v>37</v>
      </c>
      <c r="J559" s="10">
        <v>16</v>
      </c>
      <c r="K559" s="19">
        <v>2020</v>
      </c>
      <c r="L559" s="106"/>
      <c r="M559" s="19">
        <v>1</v>
      </c>
      <c r="N559" s="19">
        <v>1492768</v>
      </c>
      <c r="O559" s="19" t="s">
        <v>367</v>
      </c>
      <c r="P559" s="54" t="s">
        <v>162</v>
      </c>
      <c r="Q559" s="20">
        <v>0</v>
      </c>
      <c r="R559" s="20">
        <v>0</v>
      </c>
      <c r="S559" s="20">
        <v>0</v>
      </c>
      <c r="T559" s="19" t="s">
        <v>41</v>
      </c>
      <c r="U559" s="15" t="s">
        <v>2286</v>
      </c>
      <c r="V559" s="21" t="s">
        <v>176</v>
      </c>
      <c r="W559" s="15" t="s">
        <v>368</v>
      </c>
      <c r="X559" s="36" t="s">
        <v>50</v>
      </c>
    </row>
    <row r="560" spans="1:24" ht="85.5" hidden="1">
      <c r="A560" s="19" t="s">
        <v>358</v>
      </c>
      <c r="B560" s="19" t="s">
        <v>358</v>
      </c>
      <c r="C560" s="19" t="s">
        <v>358</v>
      </c>
      <c r="D560" s="19" t="s">
        <v>365</v>
      </c>
      <c r="E560" s="19">
        <v>10</v>
      </c>
      <c r="F560" s="19" t="s">
        <v>366</v>
      </c>
      <c r="G560" s="19" t="s">
        <v>45</v>
      </c>
      <c r="H560" s="19" t="s">
        <v>331</v>
      </c>
      <c r="I560" s="37" t="s">
        <v>37</v>
      </c>
      <c r="J560" s="10">
        <v>16</v>
      </c>
      <c r="K560" s="19">
        <v>2020</v>
      </c>
      <c r="L560" s="106"/>
      <c r="M560" s="19">
        <v>1</v>
      </c>
      <c r="N560" s="19" t="s">
        <v>369</v>
      </c>
      <c r="O560" s="19" t="s">
        <v>370</v>
      </c>
      <c r="P560" s="54" t="s">
        <v>162</v>
      </c>
      <c r="Q560" s="20">
        <v>0</v>
      </c>
      <c r="R560" s="20">
        <v>0</v>
      </c>
      <c r="S560" s="20">
        <v>0</v>
      </c>
      <c r="T560" s="19" t="s">
        <v>41</v>
      </c>
      <c r="U560" s="15" t="s">
        <v>2286</v>
      </c>
      <c r="V560" s="21" t="s">
        <v>176</v>
      </c>
      <c r="W560" s="15" t="s">
        <v>368</v>
      </c>
      <c r="X560" s="36" t="s">
        <v>50</v>
      </c>
    </row>
    <row r="561" spans="1:24" ht="90" hidden="1">
      <c r="A561" s="24" t="s">
        <v>358</v>
      </c>
      <c r="B561" s="24" t="s">
        <v>1005</v>
      </c>
      <c r="C561" s="24" t="s">
        <v>1006</v>
      </c>
      <c r="D561" s="24" t="s">
        <v>1009</v>
      </c>
      <c r="E561" s="27">
        <v>15</v>
      </c>
      <c r="F561" s="110" t="s">
        <v>1010</v>
      </c>
      <c r="G561" s="110" t="s">
        <v>35</v>
      </c>
      <c r="H561" s="110" t="s">
        <v>36</v>
      </c>
      <c r="I561" s="27" t="s">
        <v>37</v>
      </c>
      <c r="J561" s="26">
        <v>40</v>
      </c>
      <c r="K561" s="24">
        <v>2020</v>
      </c>
      <c r="L561" s="111"/>
      <c r="M561" s="24">
        <v>5</v>
      </c>
      <c r="N561" s="111"/>
      <c r="O561" s="111"/>
      <c r="P561" s="68" t="s">
        <v>162</v>
      </c>
      <c r="Q561" s="28">
        <v>0</v>
      </c>
      <c r="R561" s="28">
        <v>0</v>
      </c>
      <c r="S561" s="85">
        <v>0</v>
      </c>
      <c r="T561" s="24" t="s">
        <v>41</v>
      </c>
      <c r="U561" s="112" t="s">
        <v>2287</v>
      </c>
      <c r="V561" s="30" t="s">
        <v>184</v>
      </c>
      <c r="W561" s="29" t="s">
        <v>1011</v>
      </c>
      <c r="X561" s="36"/>
    </row>
    <row r="562" spans="1:24" ht="313.5" hidden="1">
      <c r="A562" s="19" t="s">
        <v>358</v>
      </c>
      <c r="B562" s="19" t="s">
        <v>1005</v>
      </c>
      <c r="C562" s="19" t="s">
        <v>1063</v>
      </c>
      <c r="D562" s="19" t="s">
        <v>1064</v>
      </c>
      <c r="E562" s="19">
        <v>15</v>
      </c>
      <c r="F562" s="12" t="s">
        <v>1069</v>
      </c>
      <c r="G562" s="12" t="s">
        <v>45</v>
      </c>
      <c r="H562" s="19" t="s">
        <v>36</v>
      </c>
      <c r="I562" s="37" t="s">
        <v>37</v>
      </c>
      <c r="J562" s="65">
        <v>16</v>
      </c>
      <c r="K562" s="37">
        <v>2020</v>
      </c>
      <c r="L562" s="106"/>
      <c r="M562" s="37">
        <v>16</v>
      </c>
      <c r="N562" s="8" t="s">
        <v>1070</v>
      </c>
      <c r="O562" s="8" t="s">
        <v>1067</v>
      </c>
      <c r="P562" s="19" t="s">
        <v>247</v>
      </c>
      <c r="Q562" s="20">
        <v>0</v>
      </c>
      <c r="R562" s="20">
        <v>0</v>
      </c>
      <c r="S562" s="20">
        <v>0</v>
      </c>
      <c r="T562" s="19" t="s">
        <v>41</v>
      </c>
      <c r="U562" s="107" t="s">
        <v>2288</v>
      </c>
      <c r="V562" s="22" t="s">
        <v>184</v>
      </c>
      <c r="W562" s="15" t="s">
        <v>1071</v>
      </c>
      <c r="X562" s="36" t="s">
        <v>78</v>
      </c>
    </row>
    <row r="563" spans="1:24" ht="313.5" hidden="1">
      <c r="A563" s="19" t="s">
        <v>358</v>
      </c>
      <c r="B563" s="19" t="s">
        <v>1005</v>
      </c>
      <c r="C563" s="19" t="s">
        <v>1063</v>
      </c>
      <c r="D563" s="19" t="s">
        <v>1064</v>
      </c>
      <c r="E563" s="19">
        <v>15</v>
      </c>
      <c r="F563" s="12" t="s">
        <v>1072</v>
      </c>
      <c r="G563" s="12" t="s">
        <v>45</v>
      </c>
      <c r="H563" s="19" t="s">
        <v>36</v>
      </c>
      <c r="I563" s="37" t="s">
        <v>37</v>
      </c>
      <c r="J563" s="65">
        <v>16</v>
      </c>
      <c r="K563" s="37">
        <v>2020</v>
      </c>
      <c r="L563" s="106"/>
      <c r="M563" s="37">
        <v>16</v>
      </c>
      <c r="N563" s="8" t="s">
        <v>1070</v>
      </c>
      <c r="O563" s="8" t="s">
        <v>1067</v>
      </c>
      <c r="P563" s="19" t="s">
        <v>247</v>
      </c>
      <c r="Q563" s="20">
        <v>0</v>
      </c>
      <c r="R563" s="20">
        <v>0</v>
      </c>
      <c r="S563" s="20">
        <v>0</v>
      </c>
      <c r="T563" s="19" t="s">
        <v>41</v>
      </c>
      <c r="U563" s="33" t="s">
        <v>2289</v>
      </c>
      <c r="V563" s="22" t="s">
        <v>184</v>
      </c>
      <c r="W563" s="33" t="s">
        <v>1071</v>
      </c>
      <c r="X563" s="36" t="s">
        <v>78</v>
      </c>
    </row>
    <row r="564" spans="1:24" ht="313.5" hidden="1">
      <c r="A564" s="19" t="s">
        <v>358</v>
      </c>
      <c r="B564" s="19" t="s">
        <v>1005</v>
      </c>
      <c r="C564" s="19" t="s">
        <v>1063</v>
      </c>
      <c r="D564" s="19" t="s">
        <v>1064</v>
      </c>
      <c r="E564" s="19">
        <v>15</v>
      </c>
      <c r="F564" s="12" t="s">
        <v>1073</v>
      </c>
      <c r="G564" s="12" t="s">
        <v>45</v>
      </c>
      <c r="H564" s="19" t="s">
        <v>1074</v>
      </c>
      <c r="I564" s="37" t="s">
        <v>37</v>
      </c>
      <c r="J564" s="65">
        <v>16</v>
      </c>
      <c r="K564" s="37">
        <v>2020</v>
      </c>
      <c r="L564" s="106"/>
      <c r="M564" s="37">
        <v>16</v>
      </c>
      <c r="N564" s="8" t="s">
        <v>1070</v>
      </c>
      <c r="O564" s="8" t="s">
        <v>1067</v>
      </c>
      <c r="P564" s="19" t="s">
        <v>247</v>
      </c>
      <c r="Q564" s="20">
        <v>0</v>
      </c>
      <c r="R564" s="20">
        <v>0</v>
      </c>
      <c r="S564" s="20">
        <v>0</v>
      </c>
      <c r="T564" s="19" t="s">
        <v>41</v>
      </c>
      <c r="U564" s="33" t="s">
        <v>2290</v>
      </c>
      <c r="V564" s="22" t="s">
        <v>184</v>
      </c>
      <c r="W564" s="15" t="s">
        <v>1071</v>
      </c>
      <c r="X564" s="36" t="s">
        <v>78</v>
      </c>
    </row>
    <row r="565" spans="1:24" ht="313.5" hidden="1">
      <c r="A565" s="19" t="s">
        <v>358</v>
      </c>
      <c r="B565" s="19" t="s">
        <v>1005</v>
      </c>
      <c r="C565" s="19" t="s">
        <v>1063</v>
      </c>
      <c r="D565" s="19" t="s">
        <v>1064</v>
      </c>
      <c r="E565" s="19">
        <v>15</v>
      </c>
      <c r="F565" s="19" t="s">
        <v>1075</v>
      </c>
      <c r="G565" s="19" t="s">
        <v>45</v>
      </c>
      <c r="H565" s="19" t="s">
        <v>1074</v>
      </c>
      <c r="I565" s="37" t="s">
        <v>37</v>
      </c>
      <c r="J565" s="10">
        <v>8</v>
      </c>
      <c r="K565" s="37">
        <v>2020</v>
      </c>
      <c r="L565" s="106"/>
      <c r="M565" s="37">
        <v>10</v>
      </c>
      <c r="N565" s="8" t="s">
        <v>1070</v>
      </c>
      <c r="O565" s="8" t="s">
        <v>1067</v>
      </c>
      <c r="P565" s="54" t="s">
        <v>162</v>
      </c>
      <c r="Q565" s="20">
        <v>0</v>
      </c>
      <c r="R565" s="20">
        <v>0</v>
      </c>
      <c r="S565" s="20">
        <v>0</v>
      </c>
      <c r="T565" s="19" t="s">
        <v>41</v>
      </c>
      <c r="U565" s="33" t="s">
        <v>2289</v>
      </c>
      <c r="V565" s="22" t="s">
        <v>184</v>
      </c>
      <c r="W565" s="15" t="s">
        <v>1071</v>
      </c>
      <c r="X565" s="36" t="s">
        <v>78</v>
      </c>
    </row>
    <row r="566" spans="1:24" ht="128.25" hidden="1">
      <c r="A566" s="19" t="s">
        <v>358</v>
      </c>
      <c r="B566" s="19" t="s">
        <v>526</v>
      </c>
      <c r="C566" s="19" t="s">
        <v>526</v>
      </c>
      <c r="D566" s="19" t="s">
        <v>527</v>
      </c>
      <c r="E566" s="19">
        <v>15</v>
      </c>
      <c r="F566" s="19" t="s">
        <v>44</v>
      </c>
      <c r="G566" s="19" t="s">
        <v>45</v>
      </c>
      <c r="H566" s="19" t="s">
        <v>36</v>
      </c>
      <c r="I566" s="37" t="s">
        <v>37</v>
      </c>
      <c r="J566" s="10">
        <v>30</v>
      </c>
      <c r="K566" s="19">
        <v>2020</v>
      </c>
      <c r="L566" s="106"/>
      <c r="M566" s="37">
        <v>5</v>
      </c>
      <c r="N566" s="106"/>
      <c r="O566" s="106"/>
      <c r="P566" s="19" t="s">
        <v>529</v>
      </c>
      <c r="Q566" s="20">
        <v>0</v>
      </c>
      <c r="R566" s="20">
        <v>0</v>
      </c>
      <c r="S566" s="20">
        <v>0</v>
      </c>
      <c r="T566" s="19" t="s">
        <v>41</v>
      </c>
      <c r="U566" s="15" t="s">
        <v>2282</v>
      </c>
      <c r="V566" s="21" t="s">
        <v>48</v>
      </c>
      <c r="W566" s="15" t="s">
        <v>49</v>
      </c>
      <c r="X566" s="36" t="s">
        <v>50</v>
      </c>
    </row>
    <row r="567" spans="1:24" ht="114" hidden="1">
      <c r="A567" s="19" t="s">
        <v>358</v>
      </c>
      <c r="B567" s="19" t="s">
        <v>1005</v>
      </c>
      <c r="C567" s="19" t="s">
        <v>1051</v>
      </c>
      <c r="D567" s="19" t="s">
        <v>1052</v>
      </c>
      <c r="E567" s="19">
        <v>10</v>
      </c>
      <c r="F567" s="19" t="s">
        <v>44</v>
      </c>
      <c r="G567" s="19" t="s">
        <v>45</v>
      </c>
      <c r="H567" s="19" t="s">
        <v>36</v>
      </c>
      <c r="I567" s="37" t="s">
        <v>37</v>
      </c>
      <c r="J567" s="10">
        <v>40</v>
      </c>
      <c r="K567" s="37">
        <v>2020</v>
      </c>
      <c r="L567" s="106"/>
      <c r="M567" s="19">
        <v>3</v>
      </c>
      <c r="N567" s="106"/>
      <c r="O567" s="106"/>
      <c r="P567" s="54" t="s">
        <v>162</v>
      </c>
      <c r="Q567" s="20">
        <v>0</v>
      </c>
      <c r="R567" s="20">
        <v>0</v>
      </c>
      <c r="S567" s="20">
        <v>0</v>
      </c>
      <c r="T567" s="19" t="s">
        <v>41</v>
      </c>
      <c r="U567" s="15" t="s">
        <v>2282</v>
      </c>
      <c r="V567" s="21" t="s">
        <v>48</v>
      </c>
      <c r="W567" s="15" t="s">
        <v>49</v>
      </c>
      <c r="X567" s="36" t="s">
        <v>50</v>
      </c>
    </row>
    <row r="568" spans="1:24" ht="114" hidden="1">
      <c r="A568" s="19" t="s">
        <v>358</v>
      </c>
      <c r="B568" s="19" t="s">
        <v>358</v>
      </c>
      <c r="C568" s="19" t="s">
        <v>358</v>
      </c>
      <c r="D568" s="19" t="s">
        <v>359</v>
      </c>
      <c r="E568" s="19">
        <v>10</v>
      </c>
      <c r="F568" s="19" t="s">
        <v>371</v>
      </c>
      <c r="G568" s="19" t="s">
        <v>45</v>
      </c>
      <c r="H568" s="19" t="s">
        <v>36</v>
      </c>
      <c r="I568" s="37" t="s">
        <v>37</v>
      </c>
      <c r="J568" s="10">
        <v>30</v>
      </c>
      <c r="K568" s="19"/>
      <c r="L568" s="106"/>
      <c r="M568" s="19">
        <v>1</v>
      </c>
      <c r="N568" s="19">
        <v>3003053</v>
      </c>
      <c r="O568" s="19" t="s">
        <v>372</v>
      </c>
      <c r="P568" s="19" t="s">
        <v>40</v>
      </c>
      <c r="Q568" s="20">
        <v>0</v>
      </c>
      <c r="R568" s="20">
        <v>0</v>
      </c>
      <c r="S568" s="20">
        <v>0</v>
      </c>
      <c r="T568" s="19" t="s">
        <v>41</v>
      </c>
      <c r="U568" s="15" t="s">
        <v>2267</v>
      </c>
      <c r="V568" s="21" t="s">
        <v>48</v>
      </c>
      <c r="W568" s="15" t="s">
        <v>49</v>
      </c>
      <c r="X568" s="36" t="s">
        <v>50</v>
      </c>
    </row>
    <row r="569" spans="1:24" ht="85.5" hidden="1">
      <c r="A569" s="19" t="s">
        <v>358</v>
      </c>
      <c r="B569" s="19" t="s">
        <v>526</v>
      </c>
      <c r="C569" s="19" t="s">
        <v>526</v>
      </c>
      <c r="D569" s="19" t="s">
        <v>530</v>
      </c>
      <c r="E569" s="19">
        <v>10</v>
      </c>
      <c r="F569" s="19" t="s">
        <v>531</v>
      </c>
      <c r="G569" s="19" t="s">
        <v>45</v>
      </c>
      <c r="H569" s="19" t="s">
        <v>36</v>
      </c>
      <c r="I569" s="19" t="s">
        <v>46</v>
      </c>
      <c r="J569" s="10">
        <v>40</v>
      </c>
      <c r="K569" s="19">
        <v>2020</v>
      </c>
      <c r="L569" s="106"/>
      <c r="M569" s="19">
        <v>2</v>
      </c>
      <c r="N569" s="106"/>
      <c r="O569" s="106"/>
      <c r="P569" s="19" t="s">
        <v>532</v>
      </c>
      <c r="Q569" s="20">
        <v>0</v>
      </c>
      <c r="R569" s="20">
        <v>0</v>
      </c>
      <c r="S569" s="20">
        <v>0</v>
      </c>
      <c r="T569" s="19" t="s">
        <v>41</v>
      </c>
      <c r="U569" s="15" t="s">
        <v>2282</v>
      </c>
      <c r="V569" s="15" t="s">
        <v>201</v>
      </c>
      <c r="W569" s="15" t="s">
        <v>202</v>
      </c>
      <c r="X569" s="36" t="s">
        <v>50</v>
      </c>
    </row>
    <row r="570" spans="1:24" ht="57" hidden="1">
      <c r="A570" s="19" t="s">
        <v>358</v>
      </c>
      <c r="B570" s="19" t="s">
        <v>1005</v>
      </c>
      <c r="C570" s="19" t="s">
        <v>1084</v>
      </c>
      <c r="D570" s="19" t="s">
        <v>1085</v>
      </c>
      <c r="E570" s="19">
        <v>15</v>
      </c>
      <c r="F570" s="19" t="s">
        <v>1091</v>
      </c>
      <c r="G570" s="19" t="s">
        <v>45</v>
      </c>
      <c r="H570" s="19" t="s">
        <v>36</v>
      </c>
      <c r="I570" s="37" t="s">
        <v>37</v>
      </c>
      <c r="J570" s="10">
        <v>20</v>
      </c>
      <c r="K570" s="19">
        <v>2020</v>
      </c>
      <c r="L570" s="106"/>
      <c r="M570" s="19">
        <v>3</v>
      </c>
      <c r="N570" s="106"/>
      <c r="O570" s="106"/>
      <c r="P570" s="19" t="s">
        <v>247</v>
      </c>
      <c r="Q570" s="60">
        <v>0</v>
      </c>
      <c r="R570" s="20">
        <v>0</v>
      </c>
      <c r="S570" s="60">
        <v>0</v>
      </c>
      <c r="T570" s="19" t="s">
        <v>41</v>
      </c>
      <c r="U570" s="15" t="s">
        <v>2291</v>
      </c>
      <c r="V570" s="15" t="s">
        <v>201</v>
      </c>
      <c r="W570" s="15" t="s">
        <v>202</v>
      </c>
      <c r="X570" s="36" t="s">
        <v>50</v>
      </c>
    </row>
    <row r="571" spans="1:24" ht="99.75" hidden="1">
      <c r="A571" s="8" t="s">
        <v>358</v>
      </c>
      <c r="B571" s="51" t="s">
        <v>1005</v>
      </c>
      <c r="C571" s="51" t="s">
        <v>1111</v>
      </c>
      <c r="D571" s="51" t="s">
        <v>1112</v>
      </c>
      <c r="E571" s="8">
        <v>15</v>
      </c>
      <c r="F571" s="95" t="s">
        <v>1115</v>
      </c>
      <c r="G571" s="95" t="s">
        <v>35</v>
      </c>
      <c r="H571" s="95" t="s">
        <v>36</v>
      </c>
      <c r="I571" s="12" t="s">
        <v>37</v>
      </c>
      <c r="J571" s="52">
        <v>24</v>
      </c>
      <c r="K571" s="51" t="s">
        <v>1116</v>
      </c>
      <c r="L571" s="106"/>
      <c r="M571" s="51">
        <v>1</v>
      </c>
      <c r="N571" s="106"/>
      <c r="O571" s="106"/>
      <c r="P571" s="51" t="s">
        <v>162</v>
      </c>
      <c r="Q571" s="64">
        <v>0</v>
      </c>
      <c r="R571" s="14">
        <v>0</v>
      </c>
      <c r="S571" s="64">
        <v>0</v>
      </c>
      <c r="T571" s="12" t="s">
        <v>41</v>
      </c>
      <c r="U571" s="107" t="s">
        <v>2292</v>
      </c>
      <c r="V571" s="21" t="s">
        <v>866</v>
      </c>
      <c r="W571" s="40" t="s">
        <v>1014</v>
      </c>
      <c r="X571" s="36" t="s">
        <v>78</v>
      </c>
    </row>
    <row r="572" spans="1:24" ht="99.75" hidden="1">
      <c r="A572" s="8" t="s">
        <v>358</v>
      </c>
      <c r="B572" s="51" t="s">
        <v>1005</v>
      </c>
      <c r="C572" s="51" t="s">
        <v>1111</v>
      </c>
      <c r="D572" s="51" t="s">
        <v>1112</v>
      </c>
      <c r="E572" s="8">
        <v>15</v>
      </c>
      <c r="F572" s="95" t="s">
        <v>1117</v>
      </c>
      <c r="G572" s="95" t="s">
        <v>35</v>
      </c>
      <c r="H572" s="95" t="s">
        <v>36</v>
      </c>
      <c r="I572" s="12" t="s">
        <v>37</v>
      </c>
      <c r="J572" s="52">
        <v>16</v>
      </c>
      <c r="K572" s="51" t="s">
        <v>1118</v>
      </c>
      <c r="L572" s="106"/>
      <c r="M572" s="51">
        <v>1</v>
      </c>
      <c r="N572" s="106"/>
      <c r="O572" s="106"/>
      <c r="P572" s="51" t="s">
        <v>162</v>
      </c>
      <c r="Q572" s="64">
        <v>0</v>
      </c>
      <c r="R572" s="14">
        <v>0</v>
      </c>
      <c r="S572" s="64">
        <v>0</v>
      </c>
      <c r="T572" s="12" t="s">
        <v>41</v>
      </c>
      <c r="U572" s="107" t="s">
        <v>2292</v>
      </c>
      <c r="V572" s="21" t="s">
        <v>866</v>
      </c>
      <c r="W572" s="40" t="s">
        <v>1014</v>
      </c>
      <c r="X572" s="36" t="s">
        <v>78</v>
      </c>
    </row>
    <row r="573" spans="1:24" ht="299.25" hidden="1">
      <c r="A573" s="24" t="s">
        <v>358</v>
      </c>
      <c r="B573" s="24" t="s">
        <v>1005</v>
      </c>
      <c r="C573" s="24" t="s">
        <v>1111</v>
      </c>
      <c r="D573" s="24" t="s">
        <v>1119</v>
      </c>
      <c r="E573" s="24">
        <v>15</v>
      </c>
      <c r="F573" s="110" t="s">
        <v>1120</v>
      </c>
      <c r="G573" s="110" t="s">
        <v>35</v>
      </c>
      <c r="H573" s="110" t="s">
        <v>36</v>
      </c>
      <c r="I573" s="27" t="s">
        <v>37</v>
      </c>
      <c r="J573" s="84">
        <v>40</v>
      </c>
      <c r="K573" s="27">
        <v>2020</v>
      </c>
      <c r="L573" s="111"/>
      <c r="M573" s="24">
        <v>5</v>
      </c>
      <c r="N573" s="111"/>
      <c r="O573" s="111"/>
      <c r="P573" s="68" t="s">
        <v>162</v>
      </c>
      <c r="Q573" s="85">
        <v>0</v>
      </c>
      <c r="R573" s="28">
        <v>0</v>
      </c>
      <c r="S573" s="85">
        <v>0</v>
      </c>
      <c r="T573" s="24" t="s">
        <v>41</v>
      </c>
      <c r="U573" s="113" t="s">
        <v>2293</v>
      </c>
      <c r="V573" s="21" t="s">
        <v>866</v>
      </c>
      <c r="W573" s="31" t="s">
        <v>1014</v>
      </c>
      <c r="X573" s="36"/>
    </row>
    <row r="574" spans="1:24" ht="299.25" hidden="1">
      <c r="A574" s="24" t="s">
        <v>358</v>
      </c>
      <c r="B574" s="24" t="s">
        <v>1005</v>
      </c>
      <c r="C574" s="24" t="s">
        <v>1111</v>
      </c>
      <c r="D574" s="24" t="s">
        <v>1119</v>
      </c>
      <c r="E574" s="24">
        <v>15</v>
      </c>
      <c r="F574" s="110" t="s">
        <v>1121</v>
      </c>
      <c r="G574" s="110" t="s">
        <v>35</v>
      </c>
      <c r="H574" s="110" t="s">
        <v>36</v>
      </c>
      <c r="I574" s="27" t="s">
        <v>37</v>
      </c>
      <c r="J574" s="84">
        <v>40</v>
      </c>
      <c r="K574" s="27">
        <v>2020</v>
      </c>
      <c r="L574" s="111"/>
      <c r="M574" s="24">
        <v>5</v>
      </c>
      <c r="N574" s="111"/>
      <c r="O574" s="111"/>
      <c r="P574" s="68" t="s">
        <v>162</v>
      </c>
      <c r="Q574" s="85">
        <v>0</v>
      </c>
      <c r="R574" s="28">
        <v>0</v>
      </c>
      <c r="S574" s="85">
        <v>0</v>
      </c>
      <c r="T574" s="24" t="s">
        <v>41</v>
      </c>
      <c r="U574" s="113" t="s">
        <v>2293</v>
      </c>
      <c r="V574" s="21" t="s">
        <v>866</v>
      </c>
      <c r="W574" s="31" t="s">
        <v>1014</v>
      </c>
      <c r="X574" s="36"/>
    </row>
    <row r="575" spans="1:24" ht="225" hidden="1">
      <c r="A575" s="8" t="s">
        <v>358</v>
      </c>
      <c r="B575" s="8" t="s">
        <v>1005</v>
      </c>
      <c r="C575" s="12" t="s">
        <v>1170</v>
      </c>
      <c r="D575" s="12" t="s">
        <v>1176</v>
      </c>
      <c r="E575" s="8">
        <v>15</v>
      </c>
      <c r="F575" s="12" t="s">
        <v>1177</v>
      </c>
      <c r="G575" s="8" t="s">
        <v>45</v>
      </c>
      <c r="H575" s="12" t="s">
        <v>331</v>
      </c>
      <c r="I575" s="12" t="s">
        <v>37</v>
      </c>
      <c r="J575" s="62">
        <v>8</v>
      </c>
      <c r="K575" s="12">
        <v>2020</v>
      </c>
      <c r="L575" s="106"/>
      <c r="M575" s="12">
        <v>43</v>
      </c>
      <c r="N575" s="106"/>
      <c r="O575" s="106"/>
      <c r="P575" s="51" t="s">
        <v>162</v>
      </c>
      <c r="Q575" s="64">
        <v>0</v>
      </c>
      <c r="R575" s="14">
        <v>0</v>
      </c>
      <c r="S575" s="64">
        <v>15000</v>
      </c>
      <c r="T575" s="8" t="s">
        <v>41</v>
      </c>
      <c r="U575" s="107" t="s">
        <v>2294</v>
      </c>
      <c r="V575" s="21" t="s">
        <v>866</v>
      </c>
      <c r="W575" s="40" t="s">
        <v>1014</v>
      </c>
      <c r="X575" s="36" t="s">
        <v>78</v>
      </c>
    </row>
    <row r="576" spans="1:24" ht="85.5" hidden="1">
      <c r="A576" s="24" t="s">
        <v>358</v>
      </c>
      <c r="B576" s="24" t="s">
        <v>1005</v>
      </c>
      <c r="C576" s="24" t="s">
        <v>1006</v>
      </c>
      <c r="D576" s="24" t="s">
        <v>1012</v>
      </c>
      <c r="E576" s="27">
        <v>15</v>
      </c>
      <c r="F576" s="110" t="s">
        <v>1013</v>
      </c>
      <c r="G576" s="110" t="s">
        <v>35</v>
      </c>
      <c r="H576" s="110" t="s">
        <v>36</v>
      </c>
      <c r="I576" s="27" t="s">
        <v>37</v>
      </c>
      <c r="J576" s="26">
        <v>40</v>
      </c>
      <c r="K576" s="24">
        <v>2020</v>
      </c>
      <c r="L576" s="111"/>
      <c r="M576" s="24">
        <v>5</v>
      </c>
      <c r="N576" s="111"/>
      <c r="O576" s="111"/>
      <c r="P576" s="68" t="s">
        <v>162</v>
      </c>
      <c r="Q576" s="28">
        <v>0</v>
      </c>
      <c r="R576" s="28">
        <v>0</v>
      </c>
      <c r="S576" s="85">
        <v>0</v>
      </c>
      <c r="T576" s="24" t="s">
        <v>41</v>
      </c>
      <c r="U576" s="113" t="s">
        <v>2295</v>
      </c>
      <c r="V576" s="21" t="s">
        <v>866</v>
      </c>
      <c r="W576" s="31" t="s">
        <v>1014</v>
      </c>
      <c r="X576" s="36"/>
    </row>
    <row r="577" spans="1:24" ht="85.5" hidden="1">
      <c r="A577" s="24" t="s">
        <v>358</v>
      </c>
      <c r="B577" s="24" t="s">
        <v>1005</v>
      </c>
      <c r="C577" s="24" t="s">
        <v>1006</v>
      </c>
      <c r="D577" s="24" t="s">
        <v>1012</v>
      </c>
      <c r="E577" s="27">
        <v>15</v>
      </c>
      <c r="F577" s="110" t="s">
        <v>1015</v>
      </c>
      <c r="G577" s="110" t="s">
        <v>35</v>
      </c>
      <c r="H577" s="110" t="s">
        <v>36</v>
      </c>
      <c r="I577" s="27" t="s">
        <v>37</v>
      </c>
      <c r="J577" s="26">
        <v>40</v>
      </c>
      <c r="K577" s="24">
        <v>2020</v>
      </c>
      <c r="L577" s="111"/>
      <c r="M577" s="24">
        <v>5</v>
      </c>
      <c r="N577" s="111"/>
      <c r="O577" s="111"/>
      <c r="P577" s="68" t="s">
        <v>162</v>
      </c>
      <c r="Q577" s="28">
        <v>0</v>
      </c>
      <c r="R577" s="28">
        <v>0</v>
      </c>
      <c r="S577" s="85">
        <v>0</v>
      </c>
      <c r="T577" s="24" t="s">
        <v>41</v>
      </c>
      <c r="U577" s="113" t="s">
        <v>2295</v>
      </c>
      <c r="V577" s="21" t="s">
        <v>866</v>
      </c>
      <c r="W577" s="31" t="s">
        <v>1014</v>
      </c>
      <c r="X577" s="36"/>
    </row>
    <row r="578" spans="1:24" ht="85.5" hidden="1">
      <c r="A578" s="8" t="s">
        <v>358</v>
      </c>
      <c r="B578" s="8" t="s">
        <v>1005</v>
      </c>
      <c r="C578" s="8" t="s">
        <v>1006</v>
      </c>
      <c r="D578" s="8" t="s">
        <v>1012</v>
      </c>
      <c r="E578" s="12">
        <v>15</v>
      </c>
      <c r="F578" s="95" t="s">
        <v>1016</v>
      </c>
      <c r="G578" s="95" t="s">
        <v>35</v>
      </c>
      <c r="H578" s="95" t="s">
        <v>36</v>
      </c>
      <c r="I578" s="12" t="s">
        <v>37</v>
      </c>
      <c r="J578" s="9">
        <v>40</v>
      </c>
      <c r="K578" s="8">
        <v>2020</v>
      </c>
      <c r="L578" s="106"/>
      <c r="M578" s="8">
        <v>5</v>
      </c>
      <c r="N578" s="106"/>
      <c r="O578" s="106"/>
      <c r="P578" s="51" t="s">
        <v>162</v>
      </c>
      <c r="Q578" s="14">
        <v>0</v>
      </c>
      <c r="R578" s="14">
        <v>0</v>
      </c>
      <c r="S578" s="64">
        <v>0</v>
      </c>
      <c r="T578" s="8" t="s">
        <v>41</v>
      </c>
      <c r="U578" s="107" t="s">
        <v>2296</v>
      </c>
      <c r="V578" s="21" t="s">
        <v>866</v>
      </c>
      <c r="W578" s="22" t="s">
        <v>1014</v>
      </c>
      <c r="X578" s="36" t="s">
        <v>78</v>
      </c>
    </row>
    <row r="579" spans="1:24" ht="180" hidden="1">
      <c r="A579" s="8" t="s">
        <v>358</v>
      </c>
      <c r="B579" s="8" t="s">
        <v>1005</v>
      </c>
      <c r="C579" s="12" t="s">
        <v>1170</v>
      </c>
      <c r="D579" s="12" t="s">
        <v>1176</v>
      </c>
      <c r="E579" s="8">
        <v>15</v>
      </c>
      <c r="F579" s="12" t="s">
        <v>1178</v>
      </c>
      <c r="G579" s="8" t="s">
        <v>45</v>
      </c>
      <c r="H579" s="12" t="s">
        <v>331</v>
      </c>
      <c r="I579" s="12" t="s">
        <v>37</v>
      </c>
      <c r="J579" s="62">
        <v>4</v>
      </c>
      <c r="K579" s="12">
        <v>2020</v>
      </c>
      <c r="L579" s="106"/>
      <c r="M579" s="12">
        <v>43</v>
      </c>
      <c r="N579" s="106"/>
      <c r="O579" s="106"/>
      <c r="P579" s="51" t="s">
        <v>162</v>
      </c>
      <c r="Q579" s="64">
        <v>0</v>
      </c>
      <c r="R579" s="14">
        <v>0</v>
      </c>
      <c r="S579" s="85">
        <v>10000</v>
      </c>
      <c r="T579" s="8" t="s">
        <v>41</v>
      </c>
      <c r="U579" s="107" t="s">
        <v>2297</v>
      </c>
      <c r="V579" s="21" t="s">
        <v>866</v>
      </c>
      <c r="W579" s="40" t="s">
        <v>1014</v>
      </c>
      <c r="X579" s="36" t="s">
        <v>78</v>
      </c>
    </row>
    <row r="580" spans="1:24" ht="150" hidden="1">
      <c r="A580" s="8" t="s">
        <v>358</v>
      </c>
      <c r="B580" s="8" t="s">
        <v>1005</v>
      </c>
      <c r="C580" s="12" t="s">
        <v>1170</v>
      </c>
      <c r="D580" s="12" t="s">
        <v>1176</v>
      </c>
      <c r="E580" s="8">
        <v>15</v>
      </c>
      <c r="F580" s="12" t="s">
        <v>1179</v>
      </c>
      <c r="G580" s="8" t="s">
        <v>45</v>
      </c>
      <c r="H580" s="12" t="s">
        <v>36</v>
      </c>
      <c r="I580" s="12" t="s">
        <v>37</v>
      </c>
      <c r="J580" s="62">
        <v>16</v>
      </c>
      <c r="K580" s="12">
        <v>2020</v>
      </c>
      <c r="L580" s="106"/>
      <c r="M580" s="12">
        <v>43</v>
      </c>
      <c r="N580" s="106"/>
      <c r="O580" s="106"/>
      <c r="P580" s="8" t="s">
        <v>247</v>
      </c>
      <c r="Q580" s="64">
        <v>0</v>
      </c>
      <c r="R580" s="14">
        <v>0</v>
      </c>
      <c r="S580" s="64">
        <v>0</v>
      </c>
      <c r="T580" s="8" t="s">
        <v>41</v>
      </c>
      <c r="U580" s="107" t="s">
        <v>2298</v>
      </c>
      <c r="V580" s="21" t="s">
        <v>866</v>
      </c>
      <c r="W580" s="40" t="s">
        <v>1014</v>
      </c>
      <c r="X580" s="36" t="s">
        <v>78</v>
      </c>
    </row>
    <row r="581" spans="1:24" ht="135" hidden="1">
      <c r="A581" s="8" t="s">
        <v>358</v>
      </c>
      <c r="B581" s="12" t="s">
        <v>1005</v>
      </c>
      <c r="C581" s="12" t="s">
        <v>1170</v>
      </c>
      <c r="D581" s="12" t="s">
        <v>1176</v>
      </c>
      <c r="E581" s="12">
        <v>15</v>
      </c>
      <c r="F581" s="12" t="s">
        <v>1180</v>
      </c>
      <c r="G581" s="12" t="s">
        <v>45</v>
      </c>
      <c r="H581" s="12" t="s">
        <v>331</v>
      </c>
      <c r="I581" s="12" t="s">
        <v>37</v>
      </c>
      <c r="J581" s="62">
        <v>8</v>
      </c>
      <c r="K581" s="12">
        <v>2020</v>
      </c>
      <c r="L581" s="106"/>
      <c r="M581" s="12">
        <v>43</v>
      </c>
      <c r="N581" s="106"/>
      <c r="O581" s="106"/>
      <c r="P581" s="51" t="s">
        <v>162</v>
      </c>
      <c r="Q581" s="64">
        <v>0</v>
      </c>
      <c r="R581" s="14">
        <v>0</v>
      </c>
      <c r="S581" s="85">
        <v>15000</v>
      </c>
      <c r="T581" s="8" t="s">
        <v>41</v>
      </c>
      <c r="U581" s="107" t="s">
        <v>2299</v>
      </c>
      <c r="V581" s="21" t="s">
        <v>866</v>
      </c>
      <c r="W581" s="40" t="s">
        <v>1014</v>
      </c>
      <c r="X581" s="36" t="s">
        <v>78</v>
      </c>
    </row>
    <row r="582" spans="1:24" ht="135" hidden="1">
      <c r="A582" s="8" t="s">
        <v>358</v>
      </c>
      <c r="B582" s="8" t="s">
        <v>1005</v>
      </c>
      <c r="C582" s="12" t="s">
        <v>1170</v>
      </c>
      <c r="D582" s="12" t="s">
        <v>1176</v>
      </c>
      <c r="E582" s="8">
        <v>15</v>
      </c>
      <c r="F582" s="12" t="s">
        <v>1181</v>
      </c>
      <c r="G582" s="8" t="s">
        <v>45</v>
      </c>
      <c r="H582" s="12" t="s">
        <v>331</v>
      </c>
      <c r="I582" s="12" t="s">
        <v>37</v>
      </c>
      <c r="J582" s="62">
        <v>8</v>
      </c>
      <c r="K582" s="12">
        <v>2020</v>
      </c>
      <c r="L582" s="106"/>
      <c r="M582" s="12">
        <v>43</v>
      </c>
      <c r="N582" s="106"/>
      <c r="O582" s="106"/>
      <c r="P582" s="51" t="s">
        <v>162</v>
      </c>
      <c r="Q582" s="64">
        <v>0</v>
      </c>
      <c r="R582" s="14">
        <v>0</v>
      </c>
      <c r="S582" s="85">
        <v>15000</v>
      </c>
      <c r="T582" s="8" t="s">
        <v>41</v>
      </c>
      <c r="U582" s="107" t="s">
        <v>2300</v>
      </c>
      <c r="V582" s="21" t="s">
        <v>866</v>
      </c>
      <c r="W582" s="40" t="s">
        <v>1014</v>
      </c>
      <c r="X582" s="36" t="s">
        <v>78</v>
      </c>
    </row>
    <row r="583" spans="1:24" ht="135" hidden="1">
      <c r="A583" s="8" t="s">
        <v>358</v>
      </c>
      <c r="B583" s="8" t="s">
        <v>1005</v>
      </c>
      <c r="C583" s="12" t="s">
        <v>1170</v>
      </c>
      <c r="D583" s="12" t="s">
        <v>1176</v>
      </c>
      <c r="E583" s="8">
        <v>15</v>
      </c>
      <c r="F583" s="12" t="s">
        <v>1182</v>
      </c>
      <c r="G583" s="8" t="s">
        <v>45</v>
      </c>
      <c r="H583" s="12" t="s">
        <v>331</v>
      </c>
      <c r="I583" s="12" t="s">
        <v>37</v>
      </c>
      <c r="J583" s="62">
        <v>8</v>
      </c>
      <c r="K583" s="12">
        <v>2020</v>
      </c>
      <c r="L583" s="106"/>
      <c r="M583" s="12">
        <v>43</v>
      </c>
      <c r="N583" s="106"/>
      <c r="O583" s="106"/>
      <c r="P583" s="51" t="s">
        <v>162</v>
      </c>
      <c r="Q583" s="64">
        <v>0</v>
      </c>
      <c r="R583" s="14">
        <v>0</v>
      </c>
      <c r="S583" s="64">
        <v>0</v>
      </c>
      <c r="T583" s="8" t="s">
        <v>41</v>
      </c>
      <c r="U583" s="107" t="s">
        <v>2301</v>
      </c>
      <c r="V583" s="21" t="s">
        <v>866</v>
      </c>
      <c r="W583" s="40" t="s">
        <v>1014</v>
      </c>
      <c r="X583" s="36" t="s">
        <v>78</v>
      </c>
    </row>
    <row r="584" spans="1:24" ht="120" hidden="1">
      <c r="A584" s="19" t="s">
        <v>358</v>
      </c>
      <c r="B584" s="19" t="s">
        <v>1005</v>
      </c>
      <c r="C584" s="19" t="s">
        <v>1143</v>
      </c>
      <c r="D584" s="37" t="s">
        <v>1144</v>
      </c>
      <c r="E584" s="19">
        <v>15</v>
      </c>
      <c r="F584" s="8" t="s">
        <v>1145</v>
      </c>
      <c r="G584" s="8" t="s">
        <v>45</v>
      </c>
      <c r="H584" s="19" t="s">
        <v>1074</v>
      </c>
      <c r="I584" s="37" t="s">
        <v>37</v>
      </c>
      <c r="J584" s="10">
        <v>24</v>
      </c>
      <c r="K584" s="19">
        <v>2020</v>
      </c>
      <c r="L584" s="106"/>
      <c r="M584" s="19">
        <v>22</v>
      </c>
      <c r="N584" s="106"/>
      <c r="O584" s="106"/>
      <c r="P584" s="19" t="s">
        <v>247</v>
      </c>
      <c r="Q584" s="20">
        <v>0</v>
      </c>
      <c r="R584" s="20">
        <v>0</v>
      </c>
      <c r="S584" s="20">
        <f>(Q584+R584)*M584</f>
        <v>0</v>
      </c>
      <c r="T584" s="19" t="s">
        <v>41</v>
      </c>
      <c r="U584" s="107" t="s">
        <v>2302</v>
      </c>
      <c r="V584" s="21" t="s">
        <v>866</v>
      </c>
      <c r="W584" s="22" t="s">
        <v>1014</v>
      </c>
      <c r="X584" s="36" t="s">
        <v>78</v>
      </c>
    </row>
    <row r="585" spans="1:24" ht="195" hidden="1">
      <c r="A585" s="8" t="s">
        <v>358</v>
      </c>
      <c r="B585" s="8" t="s">
        <v>1005</v>
      </c>
      <c r="C585" s="12" t="s">
        <v>1170</v>
      </c>
      <c r="D585" s="12" t="s">
        <v>1176</v>
      </c>
      <c r="E585" s="8">
        <v>15</v>
      </c>
      <c r="F585" s="12" t="s">
        <v>1183</v>
      </c>
      <c r="G585" s="8" t="s">
        <v>45</v>
      </c>
      <c r="H585" s="51" t="s">
        <v>544</v>
      </c>
      <c r="I585" s="12" t="s">
        <v>37</v>
      </c>
      <c r="J585" s="62">
        <v>16</v>
      </c>
      <c r="K585" s="12">
        <v>2020</v>
      </c>
      <c r="L585" s="106"/>
      <c r="M585" s="12">
        <v>10</v>
      </c>
      <c r="N585" s="106"/>
      <c r="O585" s="106"/>
      <c r="P585" s="51" t="s">
        <v>162</v>
      </c>
      <c r="Q585" s="64">
        <v>0</v>
      </c>
      <c r="R585" s="64">
        <v>0</v>
      </c>
      <c r="S585" s="85">
        <v>39484</v>
      </c>
      <c r="T585" s="8" t="s">
        <v>41</v>
      </c>
      <c r="U585" s="107" t="s">
        <v>2303</v>
      </c>
      <c r="V585" s="21" t="s">
        <v>866</v>
      </c>
      <c r="W585" s="40" t="s">
        <v>1014</v>
      </c>
      <c r="X585" s="36" t="s">
        <v>78</v>
      </c>
    </row>
    <row r="586" spans="1:24" ht="60" hidden="1">
      <c r="A586" s="19" t="s">
        <v>358</v>
      </c>
      <c r="B586" s="19" t="s">
        <v>1005</v>
      </c>
      <c r="C586" s="19" t="s">
        <v>1143</v>
      </c>
      <c r="D586" s="37" t="s">
        <v>1144</v>
      </c>
      <c r="E586" s="19">
        <v>15</v>
      </c>
      <c r="F586" s="8" t="s">
        <v>1146</v>
      </c>
      <c r="G586" s="8" t="s">
        <v>45</v>
      </c>
      <c r="H586" s="19" t="s">
        <v>331</v>
      </c>
      <c r="I586" s="37" t="s">
        <v>37</v>
      </c>
      <c r="J586" s="10">
        <v>8</v>
      </c>
      <c r="K586" s="19">
        <v>2020</v>
      </c>
      <c r="L586" s="106"/>
      <c r="M586" s="19">
        <v>22</v>
      </c>
      <c r="N586" s="106"/>
      <c r="O586" s="106"/>
      <c r="P586" s="19" t="s">
        <v>247</v>
      </c>
      <c r="Q586" s="20">
        <v>0</v>
      </c>
      <c r="R586" s="20">
        <v>0</v>
      </c>
      <c r="S586" s="20">
        <v>0</v>
      </c>
      <c r="T586" s="19" t="s">
        <v>41</v>
      </c>
      <c r="U586" s="107" t="s">
        <v>2304</v>
      </c>
      <c r="V586" s="21" t="s">
        <v>866</v>
      </c>
      <c r="W586" s="22" t="s">
        <v>1014</v>
      </c>
      <c r="X586" s="36" t="s">
        <v>78</v>
      </c>
    </row>
    <row r="587" spans="1:24" ht="120" hidden="1">
      <c r="A587" s="8" t="s">
        <v>358</v>
      </c>
      <c r="B587" s="8" t="s">
        <v>1005</v>
      </c>
      <c r="C587" s="12" t="s">
        <v>1170</v>
      </c>
      <c r="D587" s="12" t="s">
        <v>1176</v>
      </c>
      <c r="E587" s="8">
        <v>15</v>
      </c>
      <c r="F587" s="12" t="s">
        <v>1184</v>
      </c>
      <c r="G587" s="8" t="s">
        <v>45</v>
      </c>
      <c r="H587" s="12" t="s">
        <v>331</v>
      </c>
      <c r="I587" s="12" t="s">
        <v>37</v>
      </c>
      <c r="J587" s="62">
        <v>8</v>
      </c>
      <c r="K587" s="12">
        <v>2020</v>
      </c>
      <c r="L587" s="106"/>
      <c r="M587" s="12">
        <v>43</v>
      </c>
      <c r="N587" s="106"/>
      <c r="O587" s="106"/>
      <c r="P587" s="51" t="s">
        <v>162</v>
      </c>
      <c r="Q587" s="64">
        <v>0</v>
      </c>
      <c r="R587" s="14">
        <v>0</v>
      </c>
      <c r="S587" s="64">
        <v>0</v>
      </c>
      <c r="T587" s="8" t="s">
        <v>41</v>
      </c>
      <c r="U587" s="107" t="s">
        <v>2305</v>
      </c>
      <c r="V587" s="21" t="s">
        <v>866</v>
      </c>
      <c r="W587" s="40" t="s">
        <v>1014</v>
      </c>
      <c r="X587" s="36" t="s">
        <v>78</v>
      </c>
    </row>
    <row r="588" spans="1:24" ht="90" hidden="1">
      <c r="A588" s="8" t="s">
        <v>358</v>
      </c>
      <c r="B588" s="8" t="s">
        <v>1005</v>
      </c>
      <c r="C588" s="8" t="s">
        <v>1143</v>
      </c>
      <c r="D588" s="37" t="s">
        <v>1144</v>
      </c>
      <c r="E588" s="8">
        <v>15</v>
      </c>
      <c r="F588" s="8" t="s">
        <v>1147</v>
      </c>
      <c r="G588" s="8" t="s">
        <v>45</v>
      </c>
      <c r="H588" s="114" t="s">
        <v>1074</v>
      </c>
      <c r="I588" s="12" t="s">
        <v>37</v>
      </c>
      <c r="J588" s="9">
        <v>8</v>
      </c>
      <c r="K588" s="8">
        <v>2020</v>
      </c>
      <c r="L588" s="106"/>
      <c r="M588" s="8">
        <v>22</v>
      </c>
      <c r="N588" s="106"/>
      <c r="O588" s="106"/>
      <c r="P588" s="8" t="s">
        <v>247</v>
      </c>
      <c r="Q588" s="14">
        <v>0</v>
      </c>
      <c r="R588" s="14">
        <v>0</v>
      </c>
      <c r="S588" s="14">
        <f>(Q588+R588)*M588</f>
        <v>0</v>
      </c>
      <c r="T588" s="8" t="s">
        <v>41</v>
      </c>
      <c r="U588" s="107" t="s">
        <v>2306</v>
      </c>
      <c r="V588" s="21" t="s">
        <v>866</v>
      </c>
      <c r="W588" s="22" t="s">
        <v>1014</v>
      </c>
      <c r="X588" s="36" t="s">
        <v>78</v>
      </c>
    </row>
    <row r="589" spans="1:24" ht="90" hidden="1">
      <c r="A589" s="8" t="s">
        <v>358</v>
      </c>
      <c r="B589" s="8" t="s">
        <v>1005</v>
      </c>
      <c r="C589" s="8" t="s">
        <v>1143</v>
      </c>
      <c r="D589" s="37" t="s">
        <v>1144</v>
      </c>
      <c r="E589" s="8">
        <v>15</v>
      </c>
      <c r="F589" s="8" t="s">
        <v>1148</v>
      </c>
      <c r="G589" s="8" t="s">
        <v>45</v>
      </c>
      <c r="H589" s="8" t="s">
        <v>331</v>
      </c>
      <c r="I589" s="12" t="s">
        <v>37</v>
      </c>
      <c r="J589" s="9">
        <v>8</v>
      </c>
      <c r="K589" s="8">
        <v>2020</v>
      </c>
      <c r="L589" s="106"/>
      <c r="M589" s="8">
        <v>22</v>
      </c>
      <c r="N589" s="106"/>
      <c r="O589" s="106"/>
      <c r="P589" s="8" t="s">
        <v>247</v>
      </c>
      <c r="Q589" s="14">
        <v>0</v>
      </c>
      <c r="R589" s="14">
        <v>0</v>
      </c>
      <c r="S589" s="14">
        <v>0</v>
      </c>
      <c r="T589" s="8" t="s">
        <v>41</v>
      </c>
      <c r="U589" s="107" t="s">
        <v>2307</v>
      </c>
      <c r="V589" s="21" t="s">
        <v>866</v>
      </c>
      <c r="W589" s="22" t="s">
        <v>1014</v>
      </c>
      <c r="X589" s="36" t="s">
        <v>78</v>
      </c>
    </row>
    <row r="590" spans="1:24" ht="90" hidden="1">
      <c r="A590" s="8" t="s">
        <v>358</v>
      </c>
      <c r="B590" s="8" t="s">
        <v>1005</v>
      </c>
      <c r="C590" s="8" t="s">
        <v>1143</v>
      </c>
      <c r="D590" s="37" t="s">
        <v>1144</v>
      </c>
      <c r="E590" s="8">
        <v>15</v>
      </c>
      <c r="F590" s="8" t="s">
        <v>1075</v>
      </c>
      <c r="G590" s="8" t="s">
        <v>45</v>
      </c>
      <c r="H590" s="114" t="s">
        <v>1074</v>
      </c>
      <c r="I590" s="12" t="s">
        <v>37</v>
      </c>
      <c r="J590" s="9">
        <v>8</v>
      </c>
      <c r="K590" s="8">
        <v>2020</v>
      </c>
      <c r="L590" s="106"/>
      <c r="M590" s="8">
        <v>20</v>
      </c>
      <c r="N590" s="106"/>
      <c r="O590" s="106"/>
      <c r="P590" s="51" t="s">
        <v>162</v>
      </c>
      <c r="Q590" s="14">
        <v>0</v>
      </c>
      <c r="R590" s="14">
        <v>0</v>
      </c>
      <c r="S590" s="14">
        <f>(Q590+R590)*M590</f>
        <v>0</v>
      </c>
      <c r="T590" s="8" t="s">
        <v>41</v>
      </c>
      <c r="U590" s="107" t="s">
        <v>2308</v>
      </c>
      <c r="V590" s="21" t="s">
        <v>866</v>
      </c>
      <c r="W590" s="22" t="s">
        <v>1014</v>
      </c>
      <c r="X590" s="36" t="s">
        <v>78</v>
      </c>
    </row>
    <row r="591" spans="1:24" ht="85.5" hidden="1">
      <c r="A591" s="8" t="s">
        <v>358</v>
      </c>
      <c r="B591" s="8" t="s">
        <v>1005</v>
      </c>
      <c r="C591" s="8" t="s">
        <v>1006</v>
      </c>
      <c r="D591" s="8" t="s">
        <v>1012</v>
      </c>
      <c r="E591" s="12">
        <v>15</v>
      </c>
      <c r="F591" s="95" t="s">
        <v>1017</v>
      </c>
      <c r="G591" s="95" t="s">
        <v>35</v>
      </c>
      <c r="H591" s="95" t="s">
        <v>36</v>
      </c>
      <c r="I591" s="12" t="s">
        <v>37</v>
      </c>
      <c r="J591" s="9">
        <v>40</v>
      </c>
      <c r="K591" s="8">
        <v>2020</v>
      </c>
      <c r="L591" s="106"/>
      <c r="M591" s="8">
        <v>5</v>
      </c>
      <c r="N591" s="106"/>
      <c r="O591" s="106"/>
      <c r="P591" s="51" t="s">
        <v>162</v>
      </c>
      <c r="Q591" s="64">
        <v>0</v>
      </c>
      <c r="R591" s="64">
        <v>0</v>
      </c>
      <c r="S591" s="64">
        <v>0</v>
      </c>
      <c r="T591" s="51" t="s">
        <v>41</v>
      </c>
      <c r="U591" s="107" t="s">
        <v>2296</v>
      </c>
      <c r="V591" s="21" t="s">
        <v>866</v>
      </c>
      <c r="W591" s="40" t="s">
        <v>1014</v>
      </c>
      <c r="X591" s="36" t="s">
        <v>78</v>
      </c>
    </row>
    <row r="592" spans="1:24" ht="57" hidden="1">
      <c r="A592" s="19" t="s">
        <v>358</v>
      </c>
      <c r="B592" s="19" t="s">
        <v>1005</v>
      </c>
      <c r="C592" s="19" t="s">
        <v>1006</v>
      </c>
      <c r="D592" s="19" t="s">
        <v>1007</v>
      </c>
      <c r="E592" s="37">
        <v>15</v>
      </c>
      <c r="F592" s="37" t="s">
        <v>1018</v>
      </c>
      <c r="G592" s="37" t="s">
        <v>45</v>
      </c>
      <c r="H592" s="19" t="s">
        <v>36</v>
      </c>
      <c r="I592" s="37" t="s">
        <v>37</v>
      </c>
      <c r="J592" s="10">
        <v>40</v>
      </c>
      <c r="K592" s="19">
        <v>2020</v>
      </c>
      <c r="L592" s="106"/>
      <c r="M592" s="19">
        <v>2</v>
      </c>
      <c r="N592" s="106"/>
      <c r="O592" s="106"/>
      <c r="P592" s="19" t="s">
        <v>162</v>
      </c>
      <c r="Q592" s="20">
        <v>0</v>
      </c>
      <c r="R592" s="20">
        <v>0</v>
      </c>
      <c r="S592" s="60">
        <v>0</v>
      </c>
      <c r="T592" s="19" t="s">
        <v>41</v>
      </c>
      <c r="U592" s="15" t="s">
        <v>2282</v>
      </c>
      <c r="V592" s="15" t="s">
        <v>201</v>
      </c>
      <c r="W592" s="33" t="s">
        <v>207</v>
      </c>
      <c r="X592" s="36" t="s">
        <v>50</v>
      </c>
    </row>
    <row r="593" spans="1:24" ht="85.5" hidden="1">
      <c r="A593" s="8" t="s">
        <v>358</v>
      </c>
      <c r="B593" s="8" t="s">
        <v>1005</v>
      </c>
      <c r="C593" s="8" t="s">
        <v>1006</v>
      </c>
      <c r="D593" s="8" t="s">
        <v>1012</v>
      </c>
      <c r="E593" s="12">
        <v>15</v>
      </c>
      <c r="F593" s="95" t="s">
        <v>1019</v>
      </c>
      <c r="G593" s="95" t="s">
        <v>35</v>
      </c>
      <c r="H593" s="95" t="s">
        <v>36</v>
      </c>
      <c r="I593" s="12" t="s">
        <v>37</v>
      </c>
      <c r="J593" s="9">
        <v>40</v>
      </c>
      <c r="K593" s="8">
        <v>2020</v>
      </c>
      <c r="L593" s="106"/>
      <c r="M593" s="8">
        <v>5</v>
      </c>
      <c r="N593" s="106"/>
      <c r="O593" s="106"/>
      <c r="P593" s="8" t="s">
        <v>162</v>
      </c>
      <c r="Q593" s="14">
        <v>0</v>
      </c>
      <c r="R593" s="14">
        <v>0</v>
      </c>
      <c r="S593" s="64">
        <v>0</v>
      </c>
      <c r="T593" s="8" t="s">
        <v>41</v>
      </c>
      <c r="U593" s="107" t="s">
        <v>2296</v>
      </c>
      <c r="V593" s="21" t="s">
        <v>866</v>
      </c>
      <c r="W593" s="40" t="s">
        <v>1014</v>
      </c>
      <c r="X593" s="36" t="s">
        <v>78</v>
      </c>
    </row>
    <row r="594" spans="1:24" ht="120" hidden="1">
      <c r="A594" s="8" t="s">
        <v>358</v>
      </c>
      <c r="B594" s="8" t="s">
        <v>1005</v>
      </c>
      <c r="C594" s="12" t="s">
        <v>1170</v>
      </c>
      <c r="D594" s="8" t="s">
        <v>1176</v>
      </c>
      <c r="E594" s="8">
        <v>15</v>
      </c>
      <c r="F594" s="12" t="s">
        <v>1185</v>
      </c>
      <c r="G594" s="8" t="s">
        <v>45</v>
      </c>
      <c r="H594" s="12" t="s">
        <v>331</v>
      </c>
      <c r="I594" s="12" t="s">
        <v>37</v>
      </c>
      <c r="J594" s="62">
        <v>8</v>
      </c>
      <c r="K594" s="12">
        <v>2020</v>
      </c>
      <c r="L594" s="106"/>
      <c r="M594" s="12">
        <v>43</v>
      </c>
      <c r="N594" s="106"/>
      <c r="O594" s="106"/>
      <c r="P594" s="51" t="s">
        <v>162</v>
      </c>
      <c r="Q594" s="64">
        <v>0</v>
      </c>
      <c r="R594" s="14">
        <v>0</v>
      </c>
      <c r="S594" s="60">
        <v>0</v>
      </c>
      <c r="T594" s="8" t="s">
        <v>41</v>
      </c>
      <c r="U594" s="92" t="s">
        <v>2309</v>
      </c>
      <c r="V594" s="21" t="s">
        <v>866</v>
      </c>
      <c r="W594" s="40" t="s">
        <v>1014</v>
      </c>
      <c r="X594" s="36" t="s">
        <v>78</v>
      </c>
    </row>
    <row r="595" spans="1:24" ht="120" hidden="1">
      <c r="A595" s="8" t="s">
        <v>358</v>
      </c>
      <c r="B595" s="8" t="s">
        <v>1005</v>
      </c>
      <c r="C595" s="12" t="s">
        <v>1170</v>
      </c>
      <c r="D595" s="12" t="s">
        <v>1176</v>
      </c>
      <c r="E595" s="8">
        <v>15</v>
      </c>
      <c r="F595" s="12" t="s">
        <v>1186</v>
      </c>
      <c r="G595" s="8" t="s">
        <v>45</v>
      </c>
      <c r="H595" s="12" t="s">
        <v>1174</v>
      </c>
      <c r="I595" s="12" t="s">
        <v>37</v>
      </c>
      <c r="J595" s="62">
        <v>16</v>
      </c>
      <c r="K595" s="12">
        <v>2020</v>
      </c>
      <c r="L595" s="106"/>
      <c r="M595" s="12">
        <v>43</v>
      </c>
      <c r="N595" s="106"/>
      <c r="O595" s="106"/>
      <c r="P595" s="51" t="s">
        <v>162</v>
      </c>
      <c r="Q595" s="64">
        <v>0</v>
      </c>
      <c r="R595" s="14">
        <v>0</v>
      </c>
      <c r="S595" s="60">
        <v>0</v>
      </c>
      <c r="T595" s="8" t="s">
        <v>41</v>
      </c>
      <c r="U595" s="92" t="s">
        <v>2310</v>
      </c>
      <c r="V595" s="21" t="s">
        <v>866</v>
      </c>
      <c r="W595" s="40" t="s">
        <v>1014</v>
      </c>
      <c r="X595" s="36" t="s">
        <v>78</v>
      </c>
    </row>
    <row r="596" spans="1:24" ht="120" hidden="1">
      <c r="A596" s="8" t="s">
        <v>358</v>
      </c>
      <c r="B596" s="8" t="s">
        <v>1005</v>
      </c>
      <c r="C596" s="12" t="s">
        <v>1170</v>
      </c>
      <c r="D596" s="12" t="s">
        <v>1176</v>
      </c>
      <c r="E596" s="8">
        <v>15</v>
      </c>
      <c r="F596" s="12" t="s">
        <v>1187</v>
      </c>
      <c r="G596" s="8" t="s">
        <v>45</v>
      </c>
      <c r="H596" s="12" t="s">
        <v>331</v>
      </c>
      <c r="I596" s="12" t="s">
        <v>37</v>
      </c>
      <c r="J596" s="62">
        <v>8</v>
      </c>
      <c r="K596" s="12">
        <v>2020</v>
      </c>
      <c r="L596" s="106"/>
      <c r="M596" s="12">
        <v>43</v>
      </c>
      <c r="N596" s="106"/>
      <c r="O596" s="106"/>
      <c r="P596" s="51" t="s">
        <v>162</v>
      </c>
      <c r="Q596" s="64">
        <v>0</v>
      </c>
      <c r="R596" s="14">
        <v>0</v>
      </c>
      <c r="S596" s="60">
        <v>0</v>
      </c>
      <c r="T596" s="8" t="s">
        <v>41</v>
      </c>
      <c r="U596" s="92" t="s">
        <v>2311</v>
      </c>
      <c r="V596" s="21" t="s">
        <v>866</v>
      </c>
      <c r="W596" s="40" t="s">
        <v>1014</v>
      </c>
      <c r="X596" s="36" t="s">
        <v>78</v>
      </c>
    </row>
    <row r="597" spans="1:24" ht="45" hidden="1">
      <c r="A597" s="19" t="s">
        <v>358</v>
      </c>
      <c r="B597" s="19" t="s">
        <v>1005</v>
      </c>
      <c r="C597" s="19" t="s">
        <v>1005</v>
      </c>
      <c r="D597" s="19" t="s">
        <v>1007</v>
      </c>
      <c r="E597" s="37">
        <v>15</v>
      </c>
      <c r="F597" s="37" t="s">
        <v>1110</v>
      </c>
      <c r="G597" s="37" t="s">
        <v>45</v>
      </c>
      <c r="H597" s="19" t="s">
        <v>36</v>
      </c>
      <c r="I597" s="37" t="s">
        <v>37</v>
      </c>
      <c r="J597" s="10">
        <v>20</v>
      </c>
      <c r="K597" s="37">
        <v>2020</v>
      </c>
      <c r="L597" s="106"/>
      <c r="M597" s="19">
        <v>2</v>
      </c>
      <c r="N597" s="106"/>
      <c r="O597" s="106"/>
      <c r="P597" s="54" t="s">
        <v>162</v>
      </c>
      <c r="Q597" s="20">
        <v>0</v>
      </c>
      <c r="R597" s="20">
        <v>0</v>
      </c>
      <c r="S597" s="60">
        <v>0</v>
      </c>
      <c r="T597" s="19" t="s">
        <v>41</v>
      </c>
      <c r="U597" s="33" t="s">
        <v>2312</v>
      </c>
      <c r="V597" s="22" t="s">
        <v>218</v>
      </c>
      <c r="W597" s="15" t="s">
        <v>377</v>
      </c>
      <c r="X597" s="36" t="s">
        <v>58</v>
      </c>
    </row>
    <row r="598" spans="1:24" ht="90" hidden="1">
      <c r="A598" s="19" t="s">
        <v>358</v>
      </c>
      <c r="B598" s="19" t="s">
        <v>1005</v>
      </c>
      <c r="C598" s="19" t="s">
        <v>1143</v>
      </c>
      <c r="D598" s="37" t="s">
        <v>1149</v>
      </c>
      <c r="E598" s="19">
        <v>15</v>
      </c>
      <c r="F598" s="95" t="s">
        <v>1150</v>
      </c>
      <c r="G598" s="95" t="s">
        <v>45</v>
      </c>
      <c r="H598" s="95" t="s">
        <v>1074</v>
      </c>
      <c r="I598" s="37" t="s">
        <v>37</v>
      </c>
      <c r="J598" s="10">
        <v>16</v>
      </c>
      <c r="K598" s="19">
        <v>2020</v>
      </c>
      <c r="L598" s="106"/>
      <c r="M598" s="19">
        <v>5</v>
      </c>
      <c r="N598" s="106"/>
      <c r="O598" s="106"/>
      <c r="P598" s="19" t="s">
        <v>247</v>
      </c>
      <c r="Q598" s="20">
        <v>0</v>
      </c>
      <c r="R598" s="20">
        <v>0</v>
      </c>
      <c r="S598" s="20">
        <f>(Q598+R598)*M598</f>
        <v>0</v>
      </c>
      <c r="T598" s="19" t="s">
        <v>41</v>
      </c>
      <c r="U598" s="107" t="s">
        <v>2313</v>
      </c>
      <c r="V598" s="34" t="s">
        <v>184</v>
      </c>
      <c r="W598" s="15" t="s">
        <v>1011</v>
      </c>
      <c r="X598" s="36" t="s">
        <v>58</v>
      </c>
    </row>
    <row r="599" spans="1:24" ht="99.75" hidden="1">
      <c r="A599" s="19" t="s">
        <v>358</v>
      </c>
      <c r="B599" s="19" t="s">
        <v>1005</v>
      </c>
      <c r="C599" s="37" t="s">
        <v>1170</v>
      </c>
      <c r="D599" s="19" t="s">
        <v>1188</v>
      </c>
      <c r="E599" s="37">
        <v>15</v>
      </c>
      <c r="F599" s="37" t="s">
        <v>66</v>
      </c>
      <c r="G599" s="19" t="s">
        <v>45</v>
      </c>
      <c r="H599" s="37" t="s">
        <v>1174</v>
      </c>
      <c r="I599" s="19" t="s">
        <v>46</v>
      </c>
      <c r="J599" s="65">
        <v>20</v>
      </c>
      <c r="K599" s="37">
        <v>2020</v>
      </c>
      <c r="L599" s="106"/>
      <c r="M599" s="37">
        <v>11</v>
      </c>
      <c r="N599" s="106"/>
      <c r="O599" s="106"/>
      <c r="P599" s="37" t="s">
        <v>1175</v>
      </c>
      <c r="Q599" s="60">
        <v>0</v>
      </c>
      <c r="R599" s="20">
        <v>0</v>
      </c>
      <c r="S599" s="60">
        <v>0</v>
      </c>
      <c r="T599" s="37" t="s">
        <v>41</v>
      </c>
      <c r="U599" s="15" t="s">
        <v>2279</v>
      </c>
      <c r="V599" s="22" t="s">
        <v>184</v>
      </c>
      <c r="W599" s="15" t="s">
        <v>799</v>
      </c>
      <c r="X599" s="36" t="s">
        <v>58</v>
      </c>
    </row>
    <row r="600" spans="1:24" ht="60" hidden="1">
      <c r="A600" s="19" t="s">
        <v>358</v>
      </c>
      <c r="B600" s="19" t="s">
        <v>526</v>
      </c>
      <c r="C600" s="19" t="s">
        <v>526</v>
      </c>
      <c r="D600" s="19" t="s">
        <v>533</v>
      </c>
      <c r="E600" s="19">
        <v>15</v>
      </c>
      <c r="F600" s="19" t="s">
        <v>534</v>
      </c>
      <c r="G600" s="19" t="s">
        <v>45</v>
      </c>
      <c r="H600" s="19" t="s">
        <v>331</v>
      </c>
      <c r="I600" s="37" t="s">
        <v>37</v>
      </c>
      <c r="J600" s="10">
        <v>16</v>
      </c>
      <c r="K600" s="115" t="s">
        <v>535</v>
      </c>
      <c r="L600" s="106"/>
      <c r="M600" s="19">
        <v>20</v>
      </c>
      <c r="N600" s="106"/>
      <c r="O600" s="106"/>
      <c r="P600" s="19" t="s">
        <v>532</v>
      </c>
      <c r="Q600" s="20">
        <v>0</v>
      </c>
      <c r="R600" s="20">
        <v>0</v>
      </c>
      <c r="S600" s="20">
        <v>0</v>
      </c>
      <c r="T600" s="19" t="s">
        <v>41</v>
      </c>
      <c r="U600" s="92" t="s">
        <v>2314</v>
      </c>
      <c r="V600" s="21" t="s">
        <v>184</v>
      </c>
      <c r="W600" s="22" t="s">
        <v>536</v>
      </c>
      <c r="X600" s="36" t="s">
        <v>78</v>
      </c>
    </row>
    <row r="601" spans="1:24" ht="57" hidden="1">
      <c r="A601" s="19" t="s">
        <v>358</v>
      </c>
      <c r="B601" s="19" t="s">
        <v>1005</v>
      </c>
      <c r="C601" s="19" t="s">
        <v>1084</v>
      </c>
      <c r="D601" s="19" t="s">
        <v>1085</v>
      </c>
      <c r="E601" s="19">
        <v>15</v>
      </c>
      <c r="F601" s="19" t="s">
        <v>1092</v>
      </c>
      <c r="G601" s="19" t="s">
        <v>45</v>
      </c>
      <c r="H601" s="19" t="s">
        <v>36</v>
      </c>
      <c r="I601" s="37" t="s">
        <v>37</v>
      </c>
      <c r="J601" s="10">
        <v>20</v>
      </c>
      <c r="K601" s="19">
        <v>2020</v>
      </c>
      <c r="L601" s="106"/>
      <c r="M601" s="19">
        <v>3</v>
      </c>
      <c r="N601" s="106"/>
      <c r="O601" s="106"/>
      <c r="P601" s="19" t="s">
        <v>247</v>
      </c>
      <c r="Q601" s="60">
        <v>0</v>
      </c>
      <c r="R601" s="20">
        <v>0</v>
      </c>
      <c r="S601" s="60">
        <v>0</v>
      </c>
      <c r="T601" s="19" t="s">
        <v>41</v>
      </c>
      <c r="U601" s="15" t="s">
        <v>2312</v>
      </c>
      <c r="V601" s="21" t="s">
        <v>63</v>
      </c>
      <c r="W601" s="15" t="s">
        <v>449</v>
      </c>
      <c r="X601" s="36" t="s">
        <v>58</v>
      </c>
    </row>
    <row r="602" spans="1:24" ht="99.75" hidden="1">
      <c r="A602" s="19" t="s">
        <v>358</v>
      </c>
      <c r="B602" s="54" t="s">
        <v>1005</v>
      </c>
      <c r="C602" s="54" t="s">
        <v>1111</v>
      </c>
      <c r="D602" s="54" t="s">
        <v>1112</v>
      </c>
      <c r="E602" s="19">
        <v>15</v>
      </c>
      <c r="F602" s="54" t="s">
        <v>1122</v>
      </c>
      <c r="G602" s="19" t="s">
        <v>35</v>
      </c>
      <c r="H602" s="54" t="s">
        <v>36</v>
      </c>
      <c r="I602" s="19" t="s">
        <v>46</v>
      </c>
      <c r="J602" s="67">
        <v>40</v>
      </c>
      <c r="K602" s="54" t="s">
        <v>1123</v>
      </c>
      <c r="L602" s="106"/>
      <c r="M602" s="54">
        <v>1</v>
      </c>
      <c r="N602" s="54">
        <v>1000744</v>
      </c>
      <c r="O602" s="54" t="s">
        <v>1124</v>
      </c>
      <c r="P602" s="19" t="s">
        <v>268</v>
      </c>
      <c r="Q602" s="60">
        <v>0</v>
      </c>
      <c r="R602" s="20">
        <v>0</v>
      </c>
      <c r="S602" s="60">
        <v>0</v>
      </c>
      <c r="T602" s="37" t="s">
        <v>235</v>
      </c>
      <c r="U602" s="37"/>
      <c r="V602" s="21" t="s">
        <v>235</v>
      </c>
      <c r="W602" s="22" t="s">
        <v>236</v>
      </c>
      <c r="X602" s="36"/>
    </row>
    <row r="603" spans="1:24" ht="42.75" hidden="1">
      <c r="A603" s="19" t="s">
        <v>358</v>
      </c>
      <c r="B603" s="19" t="s">
        <v>1005</v>
      </c>
      <c r="C603" s="19" t="s">
        <v>1006</v>
      </c>
      <c r="D603" s="37" t="s">
        <v>1020</v>
      </c>
      <c r="E603" s="37">
        <v>15</v>
      </c>
      <c r="F603" s="37" t="s">
        <v>1021</v>
      </c>
      <c r="G603" s="37" t="s">
        <v>145</v>
      </c>
      <c r="H603" s="19" t="s">
        <v>36</v>
      </c>
      <c r="I603" s="19" t="s">
        <v>46</v>
      </c>
      <c r="J603" s="116">
        <v>100</v>
      </c>
      <c r="K603" s="19" t="s">
        <v>1022</v>
      </c>
      <c r="L603" s="19" t="s">
        <v>759</v>
      </c>
      <c r="M603" s="19">
        <v>1</v>
      </c>
      <c r="N603" s="37">
        <v>2110915</v>
      </c>
      <c r="O603" s="37" t="s">
        <v>1023</v>
      </c>
      <c r="P603" s="54" t="s">
        <v>162</v>
      </c>
      <c r="Q603" s="20">
        <v>0</v>
      </c>
      <c r="R603" s="20">
        <v>0</v>
      </c>
      <c r="S603" s="20">
        <v>0</v>
      </c>
      <c r="T603" s="19" t="s">
        <v>145</v>
      </c>
      <c r="U603" s="37"/>
      <c r="V603" s="22" t="s">
        <v>218</v>
      </c>
      <c r="W603" s="22" t="s">
        <v>398</v>
      </c>
      <c r="X603" s="36"/>
    </row>
    <row r="604" spans="1:24" ht="85.5" hidden="1">
      <c r="A604" s="8" t="s">
        <v>358</v>
      </c>
      <c r="B604" s="8" t="s">
        <v>526</v>
      </c>
      <c r="C604" s="8" t="s">
        <v>526</v>
      </c>
      <c r="D604" s="8" t="s">
        <v>537</v>
      </c>
      <c r="E604" s="8">
        <v>10</v>
      </c>
      <c r="F604" s="8" t="s">
        <v>538</v>
      </c>
      <c r="G604" s="8" t="s">
        <v>45</v>
      </c>
      <c r="H604" s="8" t="s">
        <v>36</v>
      </c>
      <c r="I604" s="12" t="s">
        <v>37</v>
      </c>
      <c r="J604" s="9">
        <v>40</v>
      </c>
      <c r="K604" s="8">
        <v>2020</v>
      </c>
      <c r="L604" s="106"/>
      <c r="M604" s="8">
        <v>1</v>
      </c>
      <c r="N604" s="106"/>
      <c r="O604" s="106"/>
      <c r="P604" s="54" t="s">
        <v>162</v>
      </c>
      <c r="Q604" s="14">
        <v>0</v>
      </c>
      <c r="R604" s="14">
        <v>15000</v>
      </c>
      <c r="S604" s="14">
        <v>15000</v>
      </c>
      <c r="T604" s="19" t="s">
        <v>41</v>
      </c>
      <c r="U604" s="117" t="s">
        <v>2315</v>
      </c>
      <c r="V604" s="16" t="s">
        <v>539</v>
      </c>
      <c r="W604" s="17" t="s">
        <v>540</v>
      </c>
      <c r="X604" s="36" t="s">
        <v>58</v>
      </c>
    </row>
    <row r="605" spans="1:24" ht="75" hidden="1">
      <c r="A605" s="8" t="s">
        <v>358</v>
      </c>
      <c r="B605" s="8" t="s">
        <v>1005</v>
      </c>
      <c r="C605" s="8" t="s">
        <v>1143</v>
      </c>
      <c r="D605" s="12" t="s">
        <v>1144</v>
      </c>
      <c r="E605" s="8">
        <v>15</v>
      </c>
      <c r="F605" s="12" t="s">
        <v>1151</v>
      </c>
      <c r="G605" s="8" t="s">
        <v>45</v>
      </c>
      <c r="H605" s="8" t="s">
        <v>36</v>
      </c>
      <c r="I605" s="12" t="s">
        <v>37</v>
      </c>
      <c r="J605" s="9">
        <v>40</v>
      </c>
      <c r="K605" s="8">
        <v>2020</v>
      </c>
      <c r="L605" s="106"/>
      <c r="M605" s="8">
        <v>10</v>
      </c>
      <c r="N605" s="106"/>
      <c r="O605" s="106"/>
      <c r="P605" s="8" t="s">
        <v>247</v>
      </c>
      <c r="Q605" s="14">
        <v>0</v>
      </c>
      <c r="R605" s="14">
        <v>2250</v>
      </c>
      <c r="S605" s="14">
        <v>22500</v>
      </c>
      <c r="T605" s="8" t="s">
        <v>41</v>
      </c>
      <c r="U605" s="107" t="s">
        <v>2316</v>
      </c>
      <c r="V605" s="21" t="s">
        <v>866</v>
      </c>
      <c r="W605" s="40" t="s">
        <v>1014</v>
      </c>
      <c r="X605" s="36" t="s">
        <v>78</v>
      </c>
    </row>
    <row r="606" spans="1:24" ht="60" hidden="1">
      <c r="A606" s="19" t="s">
        <v>358</v>
      </c>
      <c r="B606" s="19" t="s">
        <v>526</v>
      </c>
      <c r="C606" s="19" t="s">
        <v>526</v>
      </c>
      <c r="D606" s="19" t="s">
        <v>533</v>
      </c>
      <c r="E606" s="19">
        <v>15</v>
      </c>
      <c r="F606" s="19" t="s">
        <v>541</v>
      </c>
      <c r="G606" s="19" t="s">
        <v>35</v>
      </c>
      <c r="H606" s="19" t="s">
        <v>36</v>
      </c>
      <c r="I606" s="37" t="s">
        <v>91</v>
      </c>
      <c r="J606" s="10">
        <v>40</v>
      </c>
      <c r="K606" s="19">
        <v>2020</v>
      </c>
      <c r="L606" s="106"/>
      <c r="M606" s="19">
        <v>4</v>
      </c>
      <c r="N606" s="106"/>
      <c r="O606" s="106"/>
      <c r="P606" s="54" t="s">
        <v>162</v>
      </c>
      <c r="Q606" s="20">
        <v>0</v>
      </c>
      <c r="R606" s="20">
        <v>0</v>
      </c>
      <c r="S606" s="20">
        <v>0</v>
      </c>
      <c r="T606" s="19" t="s">
        <v>41</v>
      </c>
      <c r="U606" s="92" t="s">
        <v>2317</v>
      </c>
      <c r="V606" s="21" t="s">
        <v>184</v>
      </c>
      <c r="W606" s="22" t="s">
        <v>542</v>
      </c>
      <c r="X606" s="36" t="s">
        <v>78</v>
      </c>
    </row>
    <row r="607" spans="1:24" ht="75" hidden="1">
      <c r="A607" s="113" t="s">
        <v>358</v>
      </c>
      <c r="B607" s="113" t="s">
        <v>526</v>
      </c>
      <c r="C607" s="113" t="s">
        <v>526</v>
      </c>
      <c r="D607" s="113" t="s">
        <v>533</v>
      </c>
      <c r="E607" s="113">
        <v>15</v>
      </c>
      <c r="F607" s="113" t="s">
        <v>543</v>
      </c>
      <c r="G607" s="113" t="s">
        <v>35</v>
      </c>
      <c r="H607" s="113" t="s">
        <v>544</v>
      </c>
      <c r="I607" s="113" t="s">
        <v>37</v>
      </c>
      <c r="J607" s="113">
        <v>480</v>
      </c>
      <c r="K607" s="113" t="s">
        <v>545</v>
      </c>
      <c r="L607" s="113"/>
      <c r="M607" s="113">
        <v>1</v>
      </c>
      <c r="N607" s="113">
        <v>1611355</v>
      </c>
      <c r="O607" s="113" t="s">
        <v>546</v>
      </c>
      <c r="P607" s="113" t="s">
        <v>162</v>
      </c>
      <c r="Q607" s="85">
        <v>0</v>
      </c>
      <c r="R607" s="28">
        <v>0</v>
      </c>
      <c r="S607" s="85">
        <v>0</v>
      </c>
      <c r="T607" s="113" t="s">
        <v>41</v>
      </c>
      <c r="U607" s="113" t="s">
        <v>2318</v>
      </c>
      <c r="V607" s="21" t="s">
        <v>184</v>
      </c>
      <c r="W607" s="31" t="s">
        <v>547</v>
      </c>
      <c r="X607" s="36"/>
    </row>
    <row r="608" spans="1:24" ht="114" hidden="1">
      <c r="A608" s="8" t="s">
        <v>358</v>
      </c>
      <c r="B608" s="8" t="s">
        <v>1005</v>
      </c>
      <c r="C608" s="8" t="s">
        <v>1051</v>
      </c>
      <c r="D608" s="8" t="s">
        <v>1052</v>
      </c>
      <c r="E608" s="8">
        <v>10</v>
      </c>
      <c r="F608" s="8" t="s">
        <v>1054</v>
      </c>
      <c r="G608" s="8" t="s">
        <v>35</v>
      </c>
      <c r="H608" s="8" t="s">
        <v>36</v>
      </c>
      <c r="I608" s="12" t="s">
        <v>37</v>
      </c>
      <c r="J608" s="9">
        <v>45</v>
      </c>
      <c r="K608" s="12">
        <v>2020</v>
      </c>
      <c r="L608" s="106"/>
      <c r="M608" s="8">
        <v>5</v>
      </c>
      <c r="N608" s="106"/>
      <c r="O608" s="106"/>
      <c r="P608" s="51" t="s">
        <v>162</v>
      </c>
      <c r="Q608" s="64">
        <v>0</v>
      </c>
      <c r="R608" s="14">
        <v>0</v>
      </c>
      <c r="S608" s="64">
        <v>0</v>
      </c>
      <c r="T608" s="8" t="s">
        <v>41</v>
      </c>
      <c r="U608" s="76" t="s">
        <v>2319</v>
      </c>
      <c r="V608" s="34" t="s">
        <v>184</v>
      </c>
      <c r="W608" s="40" t="s">
        <v>1011</v>
      </c>
      <c r="X608" s="36" t="s">
        <v>78</v>
      </c>
    </row>
    <row r="609" spans="1:24" ht="114" hidden="1">
      <c r="A609" s="8" t="s">
        <v>358</v>
      </c>
      <c r="B609" s="8" t="s">
        <v>1005</v>
      </c>
      <c r="C609" s="8" t="s">
        <v>1051</v>
      </c>
      <c r="D609" s="8" t="s">
        <v>1052</v>
      </c>
      <c r="E609" s="8">
        <v>10</v>
      </c>
      <c r="F609" s="8" t="s">
        <v>1055</v>
      </c>
      <c r="G609" s="8" t="s">
        <v>35</v>
      </c>
      <c r="H609" s="8" t="s">
        <v>36</v>
      </c>
      <c r="I609" s="12" t="s">
        <v>37</v>
      </c>
      <c r="J609" s="9">
        <v>30</v>
      </c>
      <c r="K609" s="12">
        <v>2020</v>
      </c>
      <c r="L609" s="106"/>
      <c r="M609" s="8">
        <v>2</v>
      </c>
      <c r="N609" s="106"/>
      <c r="O609" s="106"/>
      <c r="P609" s="51" t="s">
        <v>162</v>
      </c>
      <c r="Q609" s="14">
        <v>0</v>
      </c>
      <c r="R609" s="14">
        <v>0</v>
      </c>
      <c r="S609" s="14">
        <v>0</v>
      </c>
      <c r="T609" s="8" t="s">
        <v>41</v>
      </c>
      <c r="U609" s="76" t="s">
        <v>2319</v>
      </c>
      <c r="V609" s="34" t="s">
        <v>184</v>
      </c>
      <c r="W609" s="40" t="s">
        <v>1011</v>
      </c>
      <c r="X609" s="36" t="s">
        <v>78</v>
      </c>
    </row>
    <row r="610" spans="1:24" ht="45" hidden="1">
      <c r="A610" s="8" t="s">
        <v>358</v>
      </c>
      <c r="B610" s="8" t="s">
        <v>1005</v>
      </c>
      <c r="C610" s="8" t="s">
        <v>1111</v>
      </c>
      <c r="D610" s="8" t="s">
        <v>1007</v>
      </c>
      <c r="E610" s="8">
        <v>15</v>
      </c>
      <c r="F610" s="12" t="s">
        <v>1125</v>
      </c>
      <c r="G610" s="8" t="s">
        <v>45</v>
      </c>
      <c r="H610" s="8" t="s">
        <v>36</v>
      </c>
      <c r="I610" s="12" t="s">
        <v>37</v>
      </c>
      <c r="J610" s="9">
        <v>16</v>
      </c>
      <c r="K610" s="8" t="s">
        <v>1126</v>
      </c>
      <c r="L610" s="106"/>
      <c r="M610" s="8">
        <v>1</v>
      </c>
      <c r="N610" s="8">
        <v>1491166</v>
      </c>
      <c r="O610" s="8" t="s">
        <v>1127</v>
      </c>
      <c r="P610" s="51" t="s">
        <v>162</v>
      </c>
      <c r="Q610" s="64">
        <v>0</v>
      </c>
      <c r="R610" s="14">
        <v>0</v>
      </c>
      <c r="S610" s="64">
        <v>0</v>
      </c>
      <c r="T610" s="8" t="s">
        <v>68</v>
      </c>
      <c r="U610" s="33" t="s">
        <v>2320</v>
      </c>
      <c r="V610" s="21" t="s">
        <v>42</v>
      </c>
      <c r="W610" s="15" t="s">
        <v>43</v>
      </c>
      <c r="X610" s="36" t="s">
        <v>50</v>
      </c>
    </row>
    <row r="611" spans="1:24" ht="42.75" hidden="1">
      <c r="A611" s="19" t="s">
        <v>358</v>
      </c>
      <c r="B611" s="19" t="s">
        <v>1005</v>
      </c>
      <c r="C611" s="19" t="s">
        <v>1143</v>
      </c>
      <c r="D611" s="37" t="s">
        <v>1152</v>
      </c>
      <c r="E611" s="19">
        <v>15</v>
      </c>
      <c r="F611" s="19" t="s">
        <v>1153</v>
      </c>
      <c r="G611" s="19" t="s">
        <v>35</v>
      </c>
      <c r="H611" s="19" t="s">
        <v>36</v>
      </c>
      <c r="I611" s="37" t="s">
        <v>37</v>
      </c>
      <c r="J611" s="10">
        <v>24</v>
      </c>
      <c r="K611" s="19">
        <v>2020</v>
      </c>
      <c r="L611" s="106"/>
      <c r="M611" s="19">
        <v>2</v>
      </c>
      <c r="N611" s="106"/>
      <c r="O611" s="106"/>
      <c r="P611" s="54" t="s">
        <v>162</v>
      </c>
      <c r="Q611" s="20">
        <v>0</v>
      </c>
      <c r="R611" s="20">
        <v>1750</v>
      </c>
      <c r="S611" s="20">
        <v>3500</v>
      </c>
      <c r="T611" s="19" t="s">
        <v>41</v>
      </c>
      <c r="U611" s="15" t="s">
        <v>2321</v>
      </c>
      <c r="V611" s="21" t="s">
        <v>866</v>
      </c>
      <c r="W611" s="22" t="s">
        <v>1014</v>
      </c>
      <c r="X611" s="36"/>
    </row>
    <row r="612" spans="1:24" ht="42.75" hidden="1">
      <c r="A612" s="19" t="s">
        <v>358</v>
      </c>
      <c r="B612" s="19" t="s">
        <v>1005</v>
      </c>
      <c r="C612" s="19" t="s">
        <v>1143</v>
      </c>
      <c r="D612" s="37" t="s">
        <v>1152</v>
      </c>
      <c r="E612" s="19">
        <v>15</v>
      </c>
      <c r="F612" s="19" t="s">
        <v>1153</v>
      </c>
      <c r="G612" s="19" t="s">
        <v>35</v>
      </c>
      <c r="H612" s="19" t="s">
        <v>36</v>
      </c>
      <c r="I612" s="37" t="s">
        <v>37</v>
      </c>
      <c r="J612" s="10">
        <v>24</v>
      </c>
      <c r="K612" s="19">
        <v>2020</v>
      </c>
      <c r="L612" s="106"/>
      <c r="M612" s="19">
        <v>2</v>
      </c>
      <c r="N612" s="106"/>
      <c r="O612" s="106"/>
      <c r="P612" s="54" t="s">
        <v>162</v>
      </c>
      <c r="Q612" s="20">
        <v>0</v>
      </c>
      <c r="R612" s="20">
        <v>1750</v>
      </c>
      <c r="S612" s="20">
        <v>3500</v>
      </c>
      <c r="T612" s="19" t="s">
        <v>41</v>
      </c>
      <c r="U612" s="15" t="s">
        <v>2321</v>
      </c>
      <c r="V612" s="21" t="s">
        <v>866</v>
      </c>
      <c r="W612" s="22" t="s">
        <v>1014</v>
      </c>
      <c r="X612" s="36"/>
    </row>
    <row r="613" spans="1:24" ht="42.75" hidden="1">
      <c r="A613" s="19" t="s">
        <v>358</v>
      </c>
      <c r="B613" s="19" t="s">
        <v>1005</v>
      </c>
      <c r="C613" s="19" t="s">
        <v>1143</v>
      </c>
      <c r="D613" s="37" t="s">
        <v>1144</v>
      </c>
      <c r="E613" s="19">
        <v>15</v>
      </c>
      <c r="F613" s="19" t="s">
        <v>1153</v>
      </c>
      <c r="G613" s="19" t="s">
        <v>35</v>
      </c>
      <c r="H613" s="19" t="s">
        <v>36</v>
      </c>
      <c r="I613" s="37" t="s">
        <v>37</v>
      </c>
      <c r="J613" s="10">
        <v>16</v>
      </c>
      <c r="K613" s="19">
        <v>2020</v>
      </c>
      <c r="L613" s="106"/>
      <c r="M613" s="19">
        <v>2</v>
      </c>
      <c r="N613" s="106"/>
      <c r="O613" s="106"/>
      <c r="P613" s="54" t="s">
        <v>162</v>
      </c>
      <c r="Q613" s="20">
        <v>0</v>
      </c>
      <c r="R613" s="20">
        <v>1500</v>
      </c>
      <c r="S613" s="20">
        <v>3000</v>
      </c>
      <c r="T613" s="19" t="s">
        <v>41</v>
      </c>
      <c r="U613" s="15" t="s">
        <v>2322</v>
      </c>
      <c r="V613" s="21" t="s">
        <v>866</v>
      </c>
      <c r="W613" s="22" t="s">
        <v>1014</v>
      </c>
      <c r="X613" s="36"/>
    </row>
    <row r="614" spans="1:24" ht="114" hidden="1">
      <c r="A614" s="19" t="s">
        <v>358</v>
      </c>
      <c r="B614" s="19" t="s">
        <v>1005</v>
      </c>
      <c r="C614" s="19" t="s">
        <v>1051</v>
      </c>
      <c r="D614" s="19" t="s">
        <v>1052</v>
      </c>
      <c r="E614" s="19">
        <v>10</v>
      </c>
      <c r="F614" s="19" t="s">
        <v>1056</v>
      </c>
      <c r="G614" s="19" t="s">
        <v>35</v>
      </c>
      <c r="H614" s="19" t="s">
        <v>310</v>
      </c>
      <c r="I614" s="37" t="s">
        <v>37</v>
      </c>
      <c r="J614" s="10">
        <v>32</v>
      </c>
      <c r="K614" s="115" t="s">
        <v>1057</v>
      </c>
      <c r="L614" s="106"/>
      <c r="M614" s="19">
        <v>4</v>
      </c>
      <c r="N614" s="106"/>
      <c r="O614" s="106"/>
      <c r="P614" s="54" t="s">
        <v>162</v>
      </c>
      <c r="Q614" s="20">
        <v>950</v>
      </c>
      <c r="R614" s="20">
        <v>2000</v>
      </c>
      <c r="S614" s="20">
        <v>11950</v>
      </c>
      <c r="T614" s="19" t="s">
        <v>41</v>
      </c>
      <c r="U614" s="15" t="s">
        <v>1056</v>
      </c>
      <c r="V614" s="21" t="s">
        <v>1036</v>
      </c>
      <c r="W614" s="22" t="s">
        <v>1058</v>
      </c>
      <c r="X614" s="36"/>
    </row>
    <row r="615" spans="1:24" ht="57" hidden="1">
      <c r="A615" s="19" t="s">
        <v>358</v>
      </c>
      <c r="B615" s="19" t="s">
        <v>1005</v>
      </c>
      <c r="C615" s="19" t="s">
        <v>1100</v>
      </c>
      <c r="D615" s="19" t="s">
        <v>1101</v>
      </c>
      <c r="E615" s="37">
        <v>15</v>
      </c>
      <c r="F615" s="37" t="s">
        <v>1102</v>
      </c>
      <c r="G615" s="19" t="s">
        <v>35</v>
      </c>
      <c r="H615" s="19" t="s">
        <v>36</v>
      </c>
      <c r="I615" s="37" t="s">
        <v>37</v>
      </c>
      <c r="J615" s="10">
        <v>40</v>
      </c>
      <c r="K615" s="19">
        <v>2020</v>
      </c>
      <c r="L615" s="106"/>
      <c r="M615" s="19">
        <v>1</v>
      </c>
      <c r="N615" s="19">
        <v>1681661</v>
      </c>
      <c r="O615" s="19" t="s">
        <v>1103</v>
      </c>
      <c r="P615" s="54" t="s">
        <v>162</v>
      </c>
      <c r="Q615" s="20">
        <v>3864</v>
      </c>
      <c r="R615" s="20">
        <v>2000</v>
      </c>
      <c r="S615" s="60">
        <v>5864</v>
      </c>
      <c r="T615" s="19" t="s">
        <v>41</v>
      </c>
      <c r="U615" s="37"/>
      <c r="V615" s="21" t="s">
        <v>866</v>
      </c>
      <c r="W615" s="22" t="s">
        <v>1014</v>
      </c>
      <c r="X615" s="36"/>
    </row>
    <row r="616" spans="1:24" ht="57" hidden="1">
      <c r="A616" s="19" t="s">
        <v>358</v>
      </c>
      <c r="B616" s="19" t="s">
        <v>526</v>
      </c>
      <c r="C616" s="19" t="s">
        <v>526</v>
      </c>
      <c r="D616" s="19" t="s">
        <v>533</v>
      </c>
      <c r="E616" s="19">
        <v>15</v>
      </c>
      <c r="F616" s="19" t="s">
        <v>548</v>
      </c>
      <c r="G616" s="19" t="s">
        <v>35</v>
      </c>
      <c r="H616" s="19" t="s">
        <v>36</v>
      </c>
      <c r="I616" s="37" t="s">
        <v>37</v>
      </c>
      <c r="J616" s="10">
        <v>40</v>
      </c>
      <c r="K616" s="19">
        <v>2020</v>
      </c>
      <c r="L616" s="106"/>
      <c r="M616" s="37">
        <v>5</v>
      </c>
      <c r="N616" s="106"/>
      <c r="O616" s="106"/>
      <c r="P616" s="54" t="s">
        <v>162</v>
      </c>
      <c r="Q616" s="20">
        <v>15000</v>
      </c>
      <c r="R616" s="20">
        <v>0</v>
      </c>
      <c r="S616" s="20">
        <v>75000</v>
      </c>
      <c r="T616" s="19" t="s">
        <v>41</v>
      </c>
      <c r="U616" s="15" t="s">
        <v>2323</v>
      </c>
      <c r="V616" s="21" t="s">
        <v>184</v>
      </c>
      <c r="W616" s="22" t="s">
        <v>549</v>
      </c>
      <c r="X616" s="36"/>
    </row>
    <row r="617" spans="1:24" ht="57" hidden="1">
      <c r="A617" s="19" t="s">
        <v>358</v>
      </c>
      <c r="B617" s="19" t="s">
        <v>1005</v>
      </c>
      <c r="C617" s="19" t="s">
        <v>1143</v>
      </c>
      <c r="D617" s="37" t="s">
        <v>1154</v>
      </c>
      <c r="E617" s="19">
        <v>15</v>
      </c>
      <c r="F617" s="19" t="s">
        <v>1155</v>
      </c>
      <c r="G617" s="19" t="s">
        <v>145</v>
      </c>
      <c r="H617" s="19" t="s">
        <v>36</v>
      </c>
      <c r="I617" s="37" t="s">
        <v>37</v>
      </c>
      <c r="J617" s="10">
        <v>360</v>
      </c>
      <c r="K617" s="37" t="s">
        <v>1156</v>
      </c>
      <c r="L617" s="37" t="s">
        <v>152</v>
      </c>
      <c r="M617" s="19">
        <v>1</v>
      </c>
      <c r="N617" s="19">
        <v>1568343</v>
      </c>
      <c r="O617" s="19" t="s">
        <v>1157</v>
      </c>
      <c r="P617" s="54" t="s">
        <v>162</v>
      </c>
      <c r="Q617" s="20">
        <v>0</v>
      </c>
      <c r="R617" s="20">
        <v>0</v>
      </c>
      <c r="S617" s="20">
        <v>0</v>
      </c>
      <c r="T617" s="19" t="s">
        <v>145</v>
      </c>
      <c r="U617" s="19"/>
      <c r="V617" s="21" t="s">
        <v>235</v>
      </c>
      <c r="W617" s="22" t="s">
        <v>236</v>
      </c>
      <c r="X617" s="36"/>
    </row>
    <row r="618" spans="1:24" ht="71.25" hidden="1">
      <c r="A618" s="57" t="s">
        <v>358</v>
      </c>
      <c r="B618" s="57" t="s">
        <v>1005</v>
      </c>
      <c r="C618" s="57" t="s">
        <v>1032</v>
      </c>
      <c r="D618" s="57" t="s">
        <v>1033</v>
      </c>
      <c r="E618" s="57">
        <v>10</v>
      </c>
      <c r="F618" s="56" t="s">
        <v>1038</v>
      </c>
      <c r="G618" s="57" t="s">
        <v>145</v>
      </c>
      <c r="H618" s="57" t="s">
        <v>36</v>
      </c>
      <c r="I618" s="56" t="s">
        <v>37</v>
      </c>
      <c r="J618" s="90">
        <v>80</v>
      </c>
      <c r="K618" s="57" t="s">
        <v>1039</v>
      </c>
      <c r="L618" s="57" t="s">
        <v>632</v>
      </c>
      <c r="M618" s="57">
        <v>1</v>
      </c>
      <c r="N618" s="56">
        <v>2111401</v>
      </c>
      <c r="O618" s="57" t="s">
        <v>1040</v>
      </c>
      <c r="P618" s="54" t="s">
        <v>162</v>
      </c>
      <c r="Q618" s="59">
        <v>0</v>
      </c>
      <c r="R618" s="20">
        <v>0</v>
      </c>
      <c r="S618" s="59">
        <v>0</v>
      </c>
      <c r="T618" s="37" t="s">
        <v>145</v>
      </c>
      <c r="U618" s="118"/>
      <c r="V618" s="63" t="s">
        <v>48</v>
      </c>
      <c r="W618" s="15" t="s">
        <v>163</v>
      </c>
      <c r="X618" s="36"/>
    </row>
    <row r="619" spans="1:24" ht="42.75" hidden="1">
      <c r="A619" s="19" t="s">
        <v>358</v>
      </c>
      <c r="B619" s="19" t="s">
        <v>1005</v>
      </c>
      <c r="C619" s="19" t="s">
        <v>1143</v>
      </c>
      <c r="D619" s="37" t="s">
        <v>1144</v>
      </c>
      <c r="E619" s="19">
        <v>15</v>
      </c>
      <c r="F619" s="19" t="s">
        <v>1158</v>
      </c>
      <c r="G619" s="19" t="s">
        <v>35</v>
      </c>
      <c r="H619" s="19" t="s">
        <v>36</v>
      </c>
      <c r="I619" s="19" t="s">
        <v>46</v>
      </c>
      <c r="J619" s="10">
        <v>25</v>
      </c>
      <c r="K619" s="19">
        <v>2020</v>
      </c>
      <c r="L619" s="106"/>
      <c r="M619" s="37">
        <v>5</v>
      </c>
      <c r="N619" s="106"/>
      <c r="O619" s="106"/>
      <c r="P619" s="54" t="s">
        <v>162</v>
      </c>
      <c r="Q619" s="60">
        <v>1659</v>
      </c>
      <c r="R619" s="20">
        <v>0</v>
      </c>
      <c r="S619" s="20">
        <v>8475</v>
      </c>
      <c r="T619" s="19" t="s">
        <v>41</v>
      </c>
      <c r="U619" s="15" t="s">
        <v>2324</v>
      </c>
      <c r="V619" s="21" t="s">
        <v>866</v>
      </c>
      <c r="W619" s="22" t="s">
        <v>1014</v>
      </c>
      <c r="X619" s="23"/>
    </row>
    <row r="620" spans="1:24" ht="42.75" hidden="1">
      <c r="A620" s="19" t="s">
        <v>358</v>
      </c>
      <c r="B620" s="19" t="s">
        <v>1005</v>
      </c>
      <c r="C620" s="19" t="s">
        <v>1143</v>
      </c>
      <c r="D620" s="37" t="s">
        <v>1144</v>
      </c>
      <c r="E620" s="19">
        <v>15</v>
      </c>
      <c r="F620" s="19" t="s">
        <v>1159</v>
      </c>
      <c r="G620" s="19" t="s">
        <v>35</v>
      </c>
      <c r="H620" s="19" t="s">
        <v>36</v>
      </c>
      <c r="I620" s="19" t="s">
        <v>46</v>
      </c>
      <c r="J620" s="10">
        <v>38</v>
      </c>
      <c r="K620" s="19">
        <v>2020</v>
      </c>
      <c r="L620" s="106"/>
      <c r="M620" s="37">
        <v>5</v>
      </c>
      <c r="N620" s="106"/>
      <c r="O620" s="106"/>
      <c r="P620" s="54" t="s">
        <v>162</v>
      </c>
      <c r="Q620" s="60">
        <v>2835</v>
      </c>
      <c r="R620" s="20">
        <v>0</v>
      </c>
      <c r="S620" s="20">
        <v>14175</v>
      </c>
      <c r="T620" s="19" t="s">
        <v>41</v>
      </c>
      <c r="U620" s="15" t="s">
        <v>2324</v>
      </c>
      <c r="V620" s="21" t="s">
        <v>866</v>
      </c>
      <c r="W620" s="22" t="s">
        <v>1014</v>
      </c>
      <c r="X620" s="23"/>
    </row>
    <row r="621" spans="1:24" ht="42.75" hidden="1">
      <c r="A621" s="19" t="s">
        <v>358</v>
      </c>
      <c r="B621" s="19" t="s">
        <v>1005</v>
      </c>
      <c r="C621" s="19" t="s">
        <v>1111</v>
      </c>
      <c r="D621" s="19" t="s">
        <v>1007</v>
      </c>
      <c r="E621" s="19">
        <v>15</v>
      </c>
      <c r="F621" s="19" t="s">
        <v>1128</v>
      </c>
      <c r="G621" s="19" t="s">
        <v>145</v>
      </c>
      <c r="H621" s="19" t="s">
        <v>36</v>
      </c>
      <c r="I621" s="19" t="s">
        <v>46</v>
      </c>
      <c r="J621" s="10">
        <v>180</v>
      </c>
      <c r="K621" s="19" t="s">
        <v>1129</v>
      </c>
      <c r="L621" s="10" t="s">
        <v>224</v>
      </c>
      <c r="M621" s="19">
        <v>1</v>
      </c>
      <c r="N621" s="19">
        <v>1568102</v>
      </c>
      <c r="O621" s="19" t="s">
        <v>1130</v>
      </c>
      <c r="P621" s="19" t="s">
        <v>1131</v>
      </c>
      <c r="Q621" s="20">
        <v>0</v>
      </c>
      <c r="R621" s="20">
        <v>0</v>
      </c>
      <c r="S621" s="20">
        <v>0</v>
      </c>
      <c r="T621" s="19" t="s">
        <v>145</v>
      </c>
      <c r="U621" s="118"/>
      <c r="V621" s="33" t="s">
        <v>48</v>
      </c>
      <c r="W621" s="15" t="s">
        <v>274</v>
      </c>
      <c r="X621" s="23"/>
    </row>
    <row r="622" spans="1:24" ht="71.25" hidden="1">
      <c r="A622" s="19" t="s">
        <v>358</v>
      </c>
      <c r="B622" s="19" t="s">
        <v>1005</v>
      </c>
      <c r="C622" s="19" t="s">
        <v>1032</v>
      </c>
      <c r="D622" s="19" t="s">
        <v>1033</v>
      </c>
      <c r="E622" s="19">
        <v>10</v>
      </c>
      <c r="F622" s="37" t="s">
        <v>1041</v>
      </c>
      <c r="G622" s="19" t="s">
        <v>145</v>
      </c>
      <c r="H622" s="19" t="s">
        <v>36</v>
      </c>
      <c r="I622" s="37" t="s">
        <v>37</v>
      </c>
      <c r="J622" s="10">
        <v>90</v>
      </c>
      <c r="K622" s="19" t="s">
        <v>1042</v>
      </c>
      <c r="L622" s="19" t="s">
        <v>152</v>
      </c>
      <c r="M622" s="19">
        <v>1</v>
      </c>
      <c r="N622" s="37">
        <v>2111659</v>
      </c>
      <c r="O622" s="19" t="s">
        <v>1043</v>
      </c>
      <c r="P622" s="54" t="s">
        <v>162</v>
      </c>
      <c r="Q622" s="20">
        <v>0</v>
      </c>
      <c r="R622" s="20">
        <v>0</v>
      </c>
      <c r="S622" s="20">
        <v>0</v>
      </c>
      <c r="T622" s="37" t="s">
        <v>145</v>
      </c>
      <c r="U622" s="118"/>
      <c r="V622" s="21" t="s">
        <v>148</v>
      </c>
      <c r="W622" s="15" t="s">
        <v>149</v>
      </c>
      <c r="X622" s="23"/>
    </row>
    <row r="623" spans="1:24" ht="99.75" hidden="1">
      <c r="A623" s="19" t="s">
        <v>358</v>
      </c>
      <c r="B623" s="19" t="s">
        <v>1005</v>
      </c>
      <c r="C623" s="19" t="s">
        <v>1111</v>
      </c>
      <c r="D623" s="54" t="s">
        <v>1112</v>
      </c>
      <c r="E623" s="19">
        <v>15</v>
      </c>
      <c r="F623" s="19" t="s">
        <v>1132</v>
      </c>
      <c r="G623" s="19" t="s">
        <v>145</v>
      </c>
      <c r="H623" s="19" t="s">
        <v>36</v>
      </c>
      <c r="I623" s="19" t="s">
        <v>46</v>
      </c>
      <c r="J623" s="10">
        <v>240</v>
      </c>
      <c r="K623" s="19" t="s">
        <v>1133</v>
      </c>
      <c r="L623" s="10" t="s">
        <v>224</v>
      </c>
      <c r="M623" s="19">
        <v>1</v>
      </c>
      <c r="N623" s="19">
        <v>1568692</v>
      </c>
      <c r="O623" s="19" t="s">
        <v>1134</v>
      </c>
      <c r="P623" s="54" t="s">
        <v>162</v>
      </c>
      <c r="Q623" s="20">
        <v>0</v>
      </c>
      <c r="R623" s="20">
        <v>0</v>
      </c>
      <c r="S623" s="20">
        <v>0</v>
      </c>
      <c r="T623" s="19" t="s">
        <v>145</v>
      </c>
      <c r="U623" s="19"/>
      <c r="V623" s="21" t="s">
        <v>148</v>
      </c>
      <c r="W623" s="15" t="s">
        <v>149</v>
      </c>
      <c r="X623" s="23"/>
    </row>
    <row r="624" spans="1:24" ht="42.75" hidden="1">
      <c r="A624" s="19" t="s">
        <v>358</v>
      </c>
      <c r="B624" s="19" t="s">
        <v>1005</v>
      </c>
      <c r="C624" s="19" t="s">
        <v>1111</v>
      </c>
      <c r="D624" s="19" t="s">
        <v>1007</v>
      </c>
      <c r="E624" s="19">
        <v>15</v>
      </c>
      <c r="F624" s="19" t="s">
        <v>1135</v>
      </c>
      <c r="G624" s="19" t="s">
        <v>145</v>
      </c>
      <c r="H624" s="19" t="s">
        <v>36</v>
      </c>
      <c r="I624" s="19" t="s">
        <v>46</v>
      </c>
      <c r="J624" s="10">
        <v>180</v>
      </c>
      <c r="K624" s="19" t="s">
        <v>1136</v>
      </c>
      <c r="L624" s="19" t="s">
        <v>566</v>
      </c>
      <c r="M624" s="19">
        <v>1</v>
      </c>
      <c r="N624" s="19">
        <v>1568102</v>
      </c>
      <c r="O624" s="19" t="s">
        <v>1130</v>
      </c>
      <c r="P624" s="19" t="s">
        <v>1131</v>
      </c>
      <c r="Q624" s="20">
        <v>0</v>
      </c>
      <c r="R624" s="20">
        <v>0</v>
      </c>
      <c r="S624" s="20">
        <v>0</v>
      </c>
      <c r="T624" s="19" t="s">
        <v>145</v>
      </c>
      <c r="U624" s="19"/>
      <c r="V624" s="21" t="s">
        <v>148</v>
      </c>
      <c r="W624" s="15" t="s">
        <v>149</v>
      </c>
      <c r="X624" s="23"/>
    </row>
    <row r="625" spans="1:24" ht="71.25" hidden="1">
      <c r="A625" s="19" t="s">
        <v>358</v>
      </c>
      <c r="B625" s="19" t="s">
        <v>526</v>
      </c>
      <c r="C625" s="19" t="s">
        <v>526</v>
      </c>
      <c r="D625" s="19" t="s">
        <v>550</v>
      </c>
      <c r="E625" s="19">
        <v>10</v>
      </c>
      <c r="F625" s="19" t="s">
        <v>551</v>
      </c>
      <c r="G625" s="19" t="s">
        <v>145</v>
      </c>
      <c r="H625" s="19" t="s">
        <v>36</v>
      </c>
      <c r="I625" s="37" t="s">
        <v>37</v>
      </c>
      <c r="J625" s="10">
        <v>160</v>
      </c>
      <c r="K625" s="115" t="s">
        <v>552</v>
      </c>
      <c r="L625" s="115" t="s">
        <v>152</v>
      </c>
      <c r="M625" s="19">
        <v>1</v>
      </c>
      <c r="N625" s="19">
        <v>1491449</v>
      </c>
      <c r="O625" s="19" t="s">
        <v>553</v>
      </c>
      <c r="P625" s="19" t="s">
        <v>532</v>
      </c>
      <c r="Q625" s="20">
        <v>0</v>
      </c>
      <c r="R625" s="20">
        <v>0</v>
      </c>
      <c r="S625" s="20">
        <v>0</v>
      </c>
      <c r="T625" s="19" t="s">
        <v>145</v>
      </c>
      <c r="V625" s="21" t="s">
        <v>235</v>
      </c>
      <c r="W625" s="22" t="s">
        <v>236</v>
      </c>
      <c r="X625" s="23"/>
    </row>
    <row r="626" spans="1:24" ht="71.25" hidden="1">
      <c r="A626" s="19" t="s">
        <v>358</v>
      </c>
      <c r="B626" s="19" t="s">
        <v>526</v>
      </c>
      <c r="C626" s="19" t="s">
        <v>526</v>
      </c>
      <c r="D626" s="19" t="s">
        <v>550</v>
      </c>
      <c r="E626" s="19">
        <v>10</v>
      </c>
      <c r="F626" s="19" t="s">
        <v>551</v>
      </c>
      <c r="G626" s="19" t="s">
        <v>145</v>
      </c>
      <c r="H626" s="19" t="s">
        <v>36</v>
      </c>
      <c r="I626" s="37" t="s">
        <v>37</v>
      </c>
      <c r="J626" s="10">
        <v>120</v>
      </c>
      <c r="K626" s="19" t="s">
        <v>554</v>
      </c>
      <c r="L626" s="10" t="s">
        <v>224</v>
      </c>
      <c r="M626" s="19">
        <v>1</v>
      </c>
      <c r="N626" s="19">
        <v>1492833</v>
      </c>
      <c r="O626" s="19" t="s">
        <v>555</v>
      </c>
      <c r="P626" s="54" t="s">
        <v>162</v>
      </c>
      <c r="Q626" s="20">
        <v>0</v>
      </c>
      <c r="R626" s="20">
        <v>0</v>
      </c>
      <c r="S626" s="20">
        <v>0</v>
      </c>
      <c r="T626" s="19" t="s">
        <v>145</v>
      </c>
      <c r="U626" s="15"/>
      <c r="V626" s="21" t="s">
        <v>235</v>
      </c>
      <c r="W626" s="22" t="s">
        <v>236</v>
      </c>
      <c r="X626" s="23"/>
    </row>
    <row r="627" spans="1:24" ht="57" hidden="1">
      <c r="A627" s="19" t="s">
        <v>358</v>
      </c>
      <c r="B627" s="19" t="s">
        <v>526</v>
      </c>
      <c r="C627" s="19" t="s">
        <v>526</v>
      </c>
      <c r="D627" s="19" t="s">
        <v>533</v>
      </c>
      <c r="E627" s="19">
        <v>15</v>
      </c>
      <c r="F627" s="19" t="s">
        <v>556</v>
      </c>
      <c r="G627" s="19" t="s">
        <v>145</v>
      </c>
      <c r="H627" s="19" t="s">
        <v>36</v>
      </c>
      <c r="I627" s="37" t="s">
        <v>37</v>
      </c>
      <c r="J627" s="10">
        <v>126</v>
      </c>
      <c r="K627" s="19" t="s">
        <v>557</v>
      </c>
      <c r="L627" s="19" t="s">
        <v>216</v>
      </c>
      <c r="M627" s="19">
        <v>1</v>
      </c>
      <c r="N627" s="19">
        <v>1569170</v>
      </c>
      <c r="O627" s="19" t="s">
        <v>558</v>
      </c>
      <c r="P627" s="19" t="s">
        <v>532</v>
      </c>
      <c r="Q627" s="20">
        <v>0</v>
      </c>
      <c r="R627" s="20">
        <v>0</v>
      </c>
      <c r="S627" s="20">
        <v>0</v>
      </c>
      <c r="T627" s="19" t="s">
        <v>145</v>
      </c>
      <c r="U627" s="15"/>
      <c r="V627" s="21" t="s">
        <v>235</v>
      </c>
      <c r="W627" s="22" t="s">
        <v>236</v>
      </c>
      <c r="X627" s="23"/>
    </row>
    <row r="628" spans="1:24" ht="57" hidden="1">
      <c r="A628" s="19" t="s">
        <v>358</v>
      </c>
      <c r="B628" s="19" t="s">
        <v>526</v>
      </c>
      <c r="C628" s="19" t="s">
        <v>526</v>
      </c>
      <c r="D628" s="19" t="s">
        <v>533</v>
      </c>
      <c r="E628" s="19">
        <v>15</v>
      </c>
      <c r="F628" s="19" t="s">
        <v>556</v>
      </c>
      <c r="G628" s="19" t="s">
        <v>145</v>
      </c>
      <c r="H628" s="19" t="s">
        <v>36</v>
      </c>
      <c r="I628" s="37" t="s">
        <v>37</v>
      </c>
      <c r="J628" s="10">
        <v>120</v>
      </c>
      <c r="K628" s="115" t="s">
        <v>559</v>
      </c>
      <c r="L628" s="115" t="s">
        <v>147</v>
      </c>
      <c r="M628" s="19">
        <v>1</v>
      </c>
      <c r="N628" s="19">
        <v>1492830</v>
      </c>
      <c r="O628" s="19" t="s">
        <v>560</v>
      </c>
      <c r="P628" s="54" t="s">
        <v>162</v>
      </c>
      <c r="Q628" s="20">
        <v>0</v>
      </c>
      <c r="R628" s="20">
        <v>0</v>
      </c>
      <c r="S628" s="20">
        <v>0</v>
      </c>
      <c r="T628" s="19" t="s">
        <v>145</v>
      </c>
      <c r="U628" s="15"/>
      <c r="V628" s="21" t="s">
        <v>235</v>
      </c>
      <c r="W628" s="22" t="s">
        <v>236</v>
      </c>
      <c r="X628" s="23"/>
    </row>
    <row r="629" spans="1:24" ht="71.25" hidden="1">
      <c r="A629" s="19" t="s">
        <v>358</v>
      </c>
      <c r="B629" s="19" t="s">
        <v>1005</v>
      </c>
      <c r="C629" s="19" t="s">
        <v>1032</v>
      </c>
      <c r="D629" s="19" t="s">
        <v>1033</v>
      </c>
      <c r="E629" s="19">
        <v>10</v>
      </c>
      <c r="F629" s="37" t="s">
        <v>1044</v>
      </c>
      <c r="G629" s="19" t="s">
        <v>145</v>
      </c>
      <c r="H629" s="19" t="s">
        <v>36</v>
      </c>
      <c r="I629" s="37" t="s">
        <v>37</v>
      </c>
      <c r="J629" s="10">
        <v>80</v>
      </c>
      <c r="K629" s="19" t="s">
        <v>1031</v>
      </c>
      <c r="L629" s="19" t="s">
        <v>566</v>
      </c>
      <c r="M629" s="19">
        <v>1</v>
      </c>
      <c r="N629" s="37">
        <v>1492640</v>
      </c>
      <c r="O629" s="19" t="s">
        <v>1045</v>
      </c>
      <c r="P629" s="54" t="s">
        <v>162</v>
      </c>
      <c r="Q629" s="20">
        <v>0</v>
      </c>
      <c r="R629" s="20">
        <v>0</v>
      </c>
      <c r="S629" s="20">
        <v>0</v>
      </c>
      <c r="T629" s="37" t="s">
        <v>145</v>
      </c>
      <c r="U629" s="19"/>
      <c r="V629" s="21" t="s">
        <v>235</v>
      </c>
      <c r="W629" s="22" t="s">
        <v>236</v>
      </c>
      <c r="X629" s="23"/>
    </row>
    <row r="630" spans="1:24" ht="57" hidden="1">
      <c r="A630" s="19" t="s">
        <v>358</v>
      </c>
      <c r="B630" s="19" t="s">
        <v>1005</v>
      </c>
      <c r="C630" s="19" t="s">
        <v>1143</v>
      </c>
      <c r="D630" s="37" t="s">
        <v>1154</v>
      </c>
      <c r="E630" s="19">
        <v>15</v>
      </c>
      <c r="F630" s="37" t="s">
        <v>1044</v>
      </c>
      <c r="G630" s="19" t="s">
        <v>145</v>
      </c>
      <c r="H630" s="19" t="s">
        <v>825</v>
      </c>
      <c r="I630" s="37" t="s">
        <v>37</v>
      </c>
      <c r="J630" s="10">
        <v>240</v>
      </c>
      <c r="K630" s="37" t="s">
        <v>1160</v>
      </c>
      <c r="L630" s="37" t="s">
        <v>272</v>
      </c>
      <c r="M630" s="19">
        <v>1</v>
      </c>
      <c r="N630" s="19">
        <v>1491214</v>
      </c>
      <c r="O630" s="19" t="s">
        <v>1161</v>
      </c>
      <c r="P630" s="54" t="s">
        <v>162</v>
      </c>
      <c r="Q630" s="20">
        <v>0</v>
      </c>
      <c r="R630" s="20">
        <v>0</v>
      </c>
      <c r="S630" s="20">
        <v>0</v>
      </c>
      <c r="T630" s="19" t="s">
        <v>145</v>
      </c>
      <c r="U630" s="19"/>
      <c r="V630" s="21" t="s">
        <v>235</v>
      </c>
      <c r="W630" s="22" t="s">
        <v>236</v>
      </c>
      <c r="X630" s="23"/>
    </row>
    <row r="631" spans="1:24" ht="57" hidden="1">
      <c r="A631" s="19" t="s">
        <v>358</v>
      </c>
      <c r="B631" s="19" t="s">
        <v>1005</v>
      </c>
      <c r="C631" s="19" t="s">
        <v>1143</v>
      </c>
      <c r="D631" s="37" t="s">
        <v>1154</v>
      </c>
      <c r="E631" s="19">
        <v>15</v>
      </c>
      <c r="F631" s="37" t="s">
        <v>1044</v>
      </c>
      <c r="G631" s="19" t="s">
        <v>145</v>
      </c>
      <c r="H631" s="19" t="s">
        <v>825</v>
      </c>
      <c r="I631" s="37" t="s">
        <v>37</v>
      </c>
      <c r="J631" s="10">
        <v>360</v>
      </c>
      <c r="K631" s="37" t="s">
        <v>1162</v>
      </c>
      <c r="L631" s="37" t="s">
        <v>356</v>
      </c>
      <c r="M631" s="19">
        <v>1</v>
      </c>
      <c r="N631" s="19">
        <v>1491429</v>
      </c>
      <c r="O631" s="19" t="s">
        <v>1163</v>
      </c>
      <c r="P631" s="54" t="s">
        <v>162</v>
      </c>
      <c r="Q631" s="20">
        <v>0</v>
      </c>
      <c r="R631" s="20">
        <v>0</v>
      </c>
      <c r="S631" s="20">
        <v>0</v>
      </c>
      <c r="T631" s="19" t="s">
        <v>145</v>
      </c>
      <c r="U631" s="19"/>
      <c r="V631" s="21" t="s">
        <v>235</v>
      </c>
      <c r="W631" s="22" t="s">
        <v>236</v>
      </c>
      <c r="X631" s="23"/>
    </row>
    <row r="632" spans="1:24" ht="57" hidden="1">
      <c r="A632" s="19" t="s">
        <v>358</v>
      </c>
      <c r="B632" s="19" t="s">
        <v>1005</v>
      </c>
      <c r="C632" s="19" t="s">
        <v>1143</v>
      </c>
      <c r="D632" s="37" t="s">
        <v>1154</v>
      </c>
      <c r="E632" s="19">
        <v>15</v>
      </c>
      <c r="F632" s="37" t="s">
        <v>1044</v>
      </c>
      <c r="G632" s="19" t="s">
        <v>145</v>
      </c>
      <c r="H632" s="19" t="s">
        <v>825</v>
      </c>
      <c r="I632" s="37" t="s">
        <v>37</v>
      </c>
      <c r="J632" s="10">
        <v>360</v>
      </c>
      <c r="K632" s="37" t="s">
        <v>1164</v>
      </c>
      <c r="L632" s="37" t="s">
        <v>216</v>
      </c>
      <c r="M632" s="19">
        <v>1</v>
      </c>
      <c r="N632" s="19" t="s">
        <v>1165</v>
      </c>
      <c r="O632" s="19" t="s">
        <v>1166</v>
      </c>
      <c r="P632" s="54" t="s">
        <v>162</v>
      </c>
      <c r="Q632" s="20">
        <v>0</v>
      </c>
      <c r="R632" s="20">
        <v>0</v>
      </c>
      <c r="S632" s="20">
        <v>0</v>
      </c>
      <c r="T632" s="19" t="s">
        <v>145</v>
      </c>
      <c r="U632" s="19"/>
      <c r="V632" s="21" t="s">
        <v>235</v>
      </c>
      <c r="W632" s="22" t="s">
        <v>236</v>
      </c>
      <c r="X632" s="23"/>
    </row>
    <row r="633" spans="1:24" ht="57" hidden="1">
      <c r="A633" s="19" t="s">
        <v>358</v>
      </c>
      <c r="B633" s="19" t="s">
        <v>1005</v>
      </c>
      <c r="C633" s="19" t="s">
        <v>1143</v>
      </c>
      <c r="D633" s="37" t="s">
        <v>1154</v>
      </c>
      <c r="E633" s="19">
        <v>15</v>
      </c>
      <c r="F633" s="37" t="s">
        <v>1044</v>
      </c>
      <c r="G633" s="19" t="s">
        <v>145</v>
      </c>
      <c r="H633" s="19" t="s">
        <v>36</v>
      </c>
      <c r="I633" s="37" t="s">
        <v>37</v>
      </c>
      <c r="J633" s="10">
        <v>360</v>
      </c>
      <c r="K633" s="37" t="s">
        <v>1156</v>
      </c>
      <c r="L633" s="37" t="s">
        <v>152</v>
      </c>
      <c r="M633" s="19">
        <v>1</v>
      </c>
      <c r="N633" s="37">
        <v>2445303</v>
      </c>
      <c r="O633" s="19" t="s">
        <v>1167</v>
      </c>
      <c r="P633" s="54" t="s">
        <v>162</v>
      </c>
      <c r="Q633" s="20">
        <v>0</v>
      </c>
      <c r="R633" s="20">
        <v>0</v>
      </c>
      <c r="S633" s="20">
        <v>0</v>
      </c>
      <c r="T633" s="19" t="s">
        <v>145</v>
      </c>
      <c r="U633" s="19"/>
      <c r="V633" s="21" t="s">
        <v>235</v>
      </c>
      <c r="W633" s="22" t="s">
        <v>236</v>
      </c>
      <c r="X633" s="23"/>
    </row>
    <row r="634" spans="1:24" ht="57" hidden="1">
      <c r="A634" s="19" t="s">
        <v>358</v>
      </c>
      <c r="B634" s="19" t="s">
        <v>1005</v>
      </c>
      <c r="C634" s="19" t="s">
        <v>1143</v>
      </c>
      <c r="D634" s="37" t="s">
        <v>1154</v>
      </c>
      <c r="E634" s="19">
        <v>15</v>
      </c>
      <c r="F634" s="37" t="s">
        <v>1044</v>
      </c>
      <c r="G634" s="19" t="s">
        <v>145</v>
      </c>
      <c r="H634" s="19" t="s">
        <v>36</v>
      </c>
      <c r="I634" s="37" t="s">
        <v>37</v>
      </c>
      <c r="J634" s="10">
        <v>360</v>
      </c>
      <c r="K634" s="37" t="s">
        <v>1168</v>
      </c>
      <c r="L634" s="37" t="s">
        <v>566</v>
      </c>
      <c r="M634" s="19">
        <v>1</v>
      </c>
      <c r="N634" s="37">
        <v>1491227</v>
      </c>
      <c r="O634" s="19" t="s">
        <v>1169</v>
      </c>
      <c r="P634" s="54" t="s">
        <v>162</v>
      </c>
      <c r="Q634" s="20">
        <v>0</v>
      </c>
      <c r="R634" s="20">
        <v>0</v>
      </c>
      <c r="S634" s="20">
        <v>0</v>
      </c>
      <c r="T634" s="19" t="s">
        <v>145</v>
      </c>
      <c r="U634" s="19"/>
      <c r="V634" s="21" t="s">
        <v>235</v>
      </c>
      <c r="W634" s="22" t="s">
        <v>236</v>
      </c>
      <c r="X634" s="23"/>
    </row>
    <row r="635" spans="1:24" ht="85.5" hidden="1">
      <c r="A635" s="19" t="s">
        <v>358</v>
      </c>
      <c r="B635" s="19" t="s">
        <v>1005</v>
      </c>
      <c r="C635" s="19" t="s">
        <v>1046</v>
      </c>
      <c r="D635" s="19" t="s">
        <v>1047</v>
      </c>
      <c r="E635" s="19">
        <v>10</v>
      </c>
      <c r="F635" s="24" t="s">
        <v>1048</v>
      </c>
      <c r="G635" s="19" t="s">
        <v>145</v>
      </c>
      <c r="H635" s="19" t="s">
        <v>36</v>
      </c>
      <c r="I635" s="37" t="s">
        <v>37</v>
      </c>
      <c r="J635" s="10">
        <v>360</v>
      </c>
      <c r="K635" s="19" t="s">
        <v>1049</v>
      </c>
      <c r="L635" s="19" t="s">
        <v>759</v>
      </c>
      <c r="M635" s="19">
        <v>1</v>
      </c>
      <c r="N635" s="37">
        <v>1866971</v>
      </c>
      <c r="O635" s="19" t="s">
        <v>1050</v>
      </c>
      <c r="P635" s="54" t="s">
        <v>162</v>
      </c>
      <c r="Q635" s="20">
        <v>0</v>
      </c>
      <c r="R635" s="20">
        <v>0</v>
      </c>
      <c r="S635" s="20">
        <v>0</v>
      </c>
      <c r="T635" s="19" t="s">
        <v>145</v>
      </c>
      <c r="U635" s="37"/>
      <c r="V635" s="21" t="s">
        <v>235</v>
      </c>
      <c r="W635" s="22" t="s">
        <v>236</v>
      </c>
      <c r="X635" s="23"/>
    </row>
    <row r="636" spans="1:24" ht="42.75" hidden="1">
      <c r="A636" s="19" t="s">
        <v>358</v>
      </c>
      <c r="B636" s="19" t="s">
        <v>1005</v>
      </c>
      <c r="C636" s="19" t="s">
        <v>1006</v>
      </c>
      <c r="D636" s="19" t="s">
        <v>1007</v>
      </c>
      <c r="E636" s="37">
        <v>15</v>
      </c>
      <c r="F636" s="37" t="s">
        <v>1024</v>
      </c>
      <c r="G636" s="37" t="s">
        <v>145</v>
      </c>
      <c r="H636" s="19" t="s">
        <v>36</v>
      </c>
      <c r="I636" s="19" t="s">
        <v>46</v>
      </c>
      <c r="J636" s="10">
        <v>80</v>
      </c>
      <c r="K636" s="19" t="s">
        <v>557</v>
      </c>
      <c r="L636" s="19" t="s">
        <v>216</v>
      </c>
      <c r="M636" s="19">
        <v>1</v>
      </c>
      <c r="N636" s="37">
        <v>2110915</v>
      </c>
      <c r="O636" s="37" t="s">
        <v>1023</v>
      </c>
      <c r="P636" s="54" t="s">
        <v>162</v>
      </c>
      <c r="Q636" s="20">
        <v>0</v>
      </c>
      <c r="R636" s="20">
        <v>0</v>
      </c>
      <c r="S636" s="20">
        <v>0</v>
      </c>
      <c r="T636" s="19" t="s">
        <v>145</v>
      </c>
      <c r="U636" s="37"/>
      <c r="V636" s="21" t="s">
        <v>866</v>
      </c>
      <c r="W636" s="22" t="s">
        <v>1014</v>
      </c>
      <c r="X636" s="23"/>
    </row>
    <row r="637" spans="1:24" ht="57" hidden="1">
      <c r="A637" s="19" t="s">
        <v>358</v>
      </c>
      <c r="B637" s="19" t="s">
        <v>1005</v>
      </c>
      <c r="C637" s="19" t="s">
        <v>1100</v>
      </c>
      <c r="D637" s="19" t="s">
        <v>1101</v>
      </c>
      <c r="E637" s="37">
        <v>15</v>
      </c>
      <c r="F637" s="37" t="s">
        <v>1104</v>
      </c>
      <c r="G637" s="19" t="s">
        <v>35</v>
      </c>
      <c r="H637" s="19" t="s">
        <v>36</v>
      </c>
      <c r="I637" s="37" t="s">
        <v>37</v>
      </c>
      <c r="J637" s="10">
        <v>40</v>
      </c>
      <c r="K637" s="19">
        <v>2020</v>
      </c>
      <c r="L637" s="106"/>
      <c r="M637" s="19">
        <v>2</v>
      </c>
      <c r="N637" s="106"/>
      <c r="O637" s="106"/>
      <c r="P637" s="54" t="s">
        <v>162</v>
      </c>
      <c r="Q637" s="20">
        <v>0</v>
      </c>
      <c r="R637" s="20">
        <v>2000</v>
      </c>
      <c r="S637" s="20">
        <v>4000</v>
      </c>
      <c r="T637" s="19" t="s">
        <v>41</v>
      </c>
      <c r="U637" s="15" t="s">
        <v>2325</v>
      </c>
      <c r="V637" s="34" t="s">
        <v>184</v>
      </c>
      <c r="W637" s="22" t="s">
        <v>1011</v>
      </c>
      <c r="X637" s="23"/>
    </row>
    <row r="638" spans="1:24" ht="57" hidden="1">
      <c r="A638" s="19" t="s">
        <v>358</v>
      </c>
      <c r="B638" s="19" t="s">
        <v>1005</v>
      </c>
      <c r="C638" s="19" t="s">
        <v>1084</v>
      </c>
      <c r="D638" s="19" t="s">
        <v>1090</v>
      </c>
      <c r="E638" s="19">
        <v>15</v>
      </c>
      <c r="F638" s="19" t="s">
        <v>1093</v>
      </c>
      <c r="G638" s="19" t="s">
        <v>35</v>
      </c>
      <c r="H638" s="19" t="s">
        <v>36</v>
      </c>
      <c r="I638" s="37" t="s">
        <v>37</v>
      </c>
      <c r="J638" s="10">
        <v>20</v>
      </c>
      <c r="K638" s="19">
        <v>2020</v>
      </c>
      <c r="L638" s="106"/>
      <c r="M638" s="19">
        <v>2</v>
      </c>
      <c r="N638" s="37" t="s">
        <v>1094</v>
      </c>
      <c r="O638" s="19" t="s">
        <v>1095</v>
      </c>
      <c r="P638" s="19" t="s">
        <v>247</v>
      </c>
      <c r="Q638" s="20">
        <v>0</v>
      </c>
      <c r="R638" s="20">
        <v>0</v>
      </c>
      <c r="S638" s="20">
        <v>0</v>
      </c>
      <c r="T638" s="19" t="s">
        <v>68</v>
      </c>
      <c r="U638" s="37"/>
      <c r="V638" s="21" t="s">
        <v>148</v>
      </c>
      <c r="W638" s="15" t="s">
        <v>149</v>
      </c>
      <c r="X638" s="23"/>
    </row>
    <row r="639" spans="1:24" ht="85.5" hidden="1">
      <c r="A639" s="19" t="s">
        <v>358</v>
      </c>
      <c r="B639" s="19" t="s">
        <v>526</v>
      </c>
      <c r="C639" s="19" t="s">
        <v>526</v>
      </c>
      <c r="D639" s="19" t="s">
        <v>537</v>
      </c>
      <c r="E639" s="19">
        <v>10</v>
      </c>
      <c r="F639" s="19" t="s">
        <v>561</v>
      </c>
      <c r="G639" s="19" t="s">
        <v>35</v>
      </c>
      <c r="H639" s="19" t="s">
        <v>36</v>
      </c>
      <c r="I639" s="37" t="s">
        <v>37</v>
      </c>
      <c r="J639" s="10">
        <v>21</v>
      </c>
      <c r="K639" s="19">
        <v>2020</v>
      </c>
      <c r="L639" s="106"/>
      <c r="M639" s="19">
        <v>2</v>
      </c>
      <c r="N639" s="106"/>
      <c r="O639" s="106"/>
      <c r="P639" s="19" t="s">
        <v>532</v>
      </c>
      <c r="Q639" s="20">
        <v>0</v>
      </c>
      <c r="R639" s="20">
        <v>0</v>
      </c>
      <c r="S639" s="20">
        <v>0</v>
      </c>
      <c r="T639" s="19" t="s">
        <v>41</v>
      </c>
      <c r="U639" s="15" t="s">
        <v>2326</v>
      </c>
      <c r="V639" s="22" t="s">
        <v>56</v>
      </c>
      <c r="W639" s="22" t="s">
        <v>57</v>
      </c>
      <c r="X639" s="23"/>
    </row>
    <row r="640" spans="1:24" ht="128.25" hidden="1">
      <c r="A640" s="19" t="s">
        <v>358</v>
      </c>
      <c r="B640" s="19" t="s">
        <v>526</v>
      </c>
      <c r="C640" s="19" t="s">
        <v>526</v>
      </c>
      <c r="D640" s="19" t="s">
        <v>527</v>
      </c>
      <c r="E640" s="19">
        <v>15</v>
      </c>
      <c r="F640" s="19" t="s">
        <v>562</v>
      </c>
      <c r="G640" s="19" t="s">
        <v>35</v>
      </c>
      <c r="H640" s="19" t="s">
        <v>36</v>
      </c>
      <c r="I640" s="37" t="s">
        <v>37</v>
      </c>
      <c r="J640" s="10">
        <v>20</v>
      </c>
      <c r="K640" s="19">
        <v>2020</v>
      </c>
      <c r="L640" s="106"/>
      <c r="M640" s="37">
        <v>2</v>
      </c>
      <c r="N640" s="106"/>
      <c r="O640" s="106"/>
      <c r="P640" s="19" t="s">
        <v>532</v>
      </c>
      <c r="Q640" s="20">
        <v>10000</v>
      </c>
      <c r="R640" s="20">
        <v>0</v>
      </c>
      <c r="S640" s="20">
        <v>20000</v>
      </c>
      <c r="T640" s="19" t="s">
        <v>41</v>
      </c>
      <c r="U640" s="15" t="s">
        <v>2327</v>
      </c>
      <c r="V640" s="21" t="s">
        <v>48</v>
      </c>
      <c r="W640" s="22" t="s">
        <v>188</v>
      </c>
      <c r="X640" s="23"/>
    </row>
    <row r="641" spans="1:24" ht="60" hidden="1">
      <c r="A641" s="8" t="s">
        <v>358</v>
      </c>
      <c r="B641" s="8" t="s">
        <v>526</v>
      </c>
      <c r="C641" s="8" t="s">
        <v>526</v>
      </c>
      <c r="D641" s="8" t="s">
        <v>533</v>
      </c>
      <c r="E641" s="8">
        <v>15</v>
      </c>
      <c r="F641" s="8" t="s">
        <v>563</v>
      </c>
      <c r="G641" s="8" t="s">
        <v>35</v>
      </c>
      <c r="H641" s="8" t="s">
        <v>36</v>
      </c>
      <c r="I641" s="12" t="s">
        <v>37</v>
      </c>
      <c r="J641" s="9">
        <v>40</v>
      </c>
      <c r="K641" s="8">
        <v>2020</v>
      </c>
      <c r="L641" s="106"/>
      <c r="M641" s="12">
        <v>5</v>
      </c>
      <c r="N641" s="106"/>
      <c r="O641" s="106"/>
      <c r="P641" s="51" t="s">
        <v>162</v>
      </c>
      <c r="Q641" s="14">
        <v>15000</v>
      </c>
      <c r="R641" s="14">
        <v>0</v>
      </c>
      <c r="S641" s="14">
        <v>75000</v>
      </c>
      <c r="T641" s="8" t="s">
        <v>41</v>
      </c>
      <c r="U641" s="33" t="s">
        <v>2328</v>
      </c>
      <c r="V641" s="21" t="s">
        <v>184</v>
      </c>
      <c r="W641" s="40" t="s">
        <v>547</v>
      </c>
      <c r="X641" s="101"/>
    </row>
    <row r="642" spans="1:24" ht="57" hidden="1">
      <c r="A642" s="19" t="s">
        <v>358</v>
      </c>
      <c r="B642" s="19" t="s">
        <v>1005</v>
      </c>
      <c r="C642" s="19" t="s">
        <v>1084</v>
      </c>
      <c r="D642" s="19" t="s">
        <v>1090</v>
      </c>
      <c r="E642" s="19">
        <v>15</v>
      </c>
      <c r="F642" s="19" t="s">
        <v>1096</v>
      </c>
      <c r="G642" s="19" t="s">
        <v>35</v>
      </c>
      <c r="H642" s="19" t="s">
        <v>36</v>
      </c>
      <c r="I642" s="37" t="s">
        <v>37</v>
      </c>
      <c r="J642" s="10">
        <v>80</v>
      </c>
      <c r="K642" s="19" t="s">
        <v>1097</v>
      </c>
      <c r="L642" s="106"/>
      <c r="M642" s="19">
        <v>1</v>
      </c>
      <c r="N642" s="37" t="s">
        <v>1098</v>
      </c>
      <c r="O642" s="19" t="s">
        <v>1099</v>
      </c>
      <c r="P642" s="19" t="s">
        <v>268</v>
      </c>
      <c r="Q642" s="20">
        <v>0</v>
      </c>
      <c r="R642" s="20">
        <v>0</v>
      </c>
      <c r="S642" s="20">
        <v>0</v>
      </c>
      <c r="T642" s="19" t="s">
        <v>41</v>
      </c>
      <c r="U642" s="37"/>
      <c r="V642" s="34" t="s">
        <v>184</v>
      </c>
      <c r="W642" s="22" t="s">
        <v>1011</v>
      </c>
      <c r="X642" s="23"/>
    </row>
    <row r="643" spans="1:24" ht="85.5" hidden="1">
      <c r="A643" s="19" t="s">
        <v>358</v>
      </c>
      <c r="B643" s="19" t="s">
        <v>526</v>
      </c>
      <c r="C643" s="19" t="s">
        <v>526</v>
      </c>
      <c r="D643" s="19" t="s">
        <v>537</v>
      </c>
      <c r="E643" s="19">
        <v>10</v>
      </c>
      <c r="F643" s="19" t="s">
        <v>564</v>
      </c>
      <c r="G643" s="19" t="s">
        <v>145</v>
      </c>
      <c r="H643" s="19" t="s">
        <v>36</v>
      </c>
      <c r="I643" s="19" t="s">
        <v>46</v>
      </c>
      <c r="J643" s="10">
        <v>180</v>
      </c>
      <c r="K643" s="19" t="s">
        <v>565</v>
      </c>
      <c r="L643" s="19" t="s">
        <v>566</v>
      </c>
      <c r="M643" s="19">
        <v>1</v>
      </c>
      <c r="N643" s="19">
        <v>2438602</v>
      </c>
      <c r="O643" s="19" t="s">
        <v>567</v>
      </c>
      <c r="P643" s="54" t="s">
        <v>162</v>
      </c>
      <c r="Q643" s="20">
        <v>0</v>
      </c>
      <c r="R643" s="20">
        <v>0</v>
      </c>
      <c r="S643" s="20">
        <v>0</v>
      </c>
      <c r="T643" s="19" t="s">
        <v>145</v>
      </c>
      <c r="U643" s="19"/>
      <c r="V643" s="48" t="s">
        <v>218</v>
      </c>
      <c r="W643" s="22" t="s">
        <v>568</v>
      </c>
      <c r="X643" s="23"/>
    </row>
    <row r="644" spans="1:24" ht="85.5" hidden="1">
      <c r="A644" s="19" t="s">
        <v>358</v>
      </c>
      <c r="B644" s="19" t="s">
        <v>526</v>
      </c>
      <c r="C644" s="19" t="s">
        <v>526</v>
      </c>
      <c r="D644" s="19" t="s">
        <v>537</v>
      </c>
      <c r="E644" s="19">
        <v>10</v>
      </c>
      <c r="F644" s="19" t="s">
        <v>564</v>
      </c>
      <c r="G644" s="19" t="s">
        <v>145</v>
      </c>
      <c r="H644" s="19" t="s">
        <v>36</v>
      </c>
      <c r="I644" s="19" t="s">
        <v>46</v>
      </c>
      <c r="J644" s="10">
        <v>180</v>
      </c>
      <c r="K644" s="19" t="s">
        <v>569</v>
      </c>
      <c r="L644" s="19" t="s">
        <v>385</v>
      </c>
      <c r="M644" s="19">
        <v>1</v>
      </c>
      <c r="N644" s="19">
        <v>1568136</v>
      </c>
      <c r="O644" s="19" t="s">
        <v>570</v>
      </c>
      <c r="P644" s="54" t="s">
        <v>162</v>
      </c>
      <c r="Q644" s="20">
        <v>0</v>
      </c>
      <c r="R644" s="20">
        <v>0</v>
      </c>
      <c r="S644" s="20">
        <v>0</v>
      </c>
      <c r="T644" s="19" t="s">
        <v>145</v>
      </c>
      <c r="U644" s="19"/>
      <c r="V644" s="48" t="s">
        <v>218</v>
      </c>
      <c r="W644" s="22" t="s">
        <v>568</v>
      </c>
      <c r="X644" s="23"/>
    </row>
    <row r="645" spans="1:24" ht="56.45" hidden="1" customHeight="1">
      <c r="A645" s="19" t="s">
        <v>358</v>
      </c>
      <c r="B645" s="19" t="s">
        <v>1005</v>
      </c>
      <c r="C645" s="19" t="s">
        <v>1063</v>
      </c>
      <c r="D645" s="19" t="s">
        <v>1064</v>
      </c>
      <c r="E645" s="19">
        <v>15</v>
      </c>
      <c r="F645" s="37" t="s">
        <v>1076</v>
      </c>
      <c r="G645" s="19" t="s">
        <v>35</v>
      </c>
      <c r="H645" s="19" t="s">
        <v>544</v>
      </c>
      <c r="I645" s="37" t="s">
        <v>37</v>
      </c>
      <c r="J645" s="65">
        <v>30</v>
      </c>
      <c r="K645" s="37">
        <v>2020</v>
      </c>
      <c r="L645" s="106"/>
      <c r="M645" s="37">
        <v>2</v>
      </c>
      <c r="N645" s="19" t="s">
        <v>1077</v>
      </c>
      <c r="O645" s="19" t="s">
        <v>1078</v>
      </c>
      <c r="P645" s="19" t="s">
        <v>247</v>
      </c>
      <c r="Q645" s="20">
        <v>0</v>
      </c>
      <c r="R645" s="20">
        <v>0</v>
      </c>
      <c r="S645" s="20">
        <v>0</v>
      </c>
      <c r="T645" s="19" t="s">
        <v>41</v>
      </c>
      <c r="U645" s="19"/>
      <c r="V645" s="119" t="s">
        <v>184</v>
      </c>
      <c r="W645" s="22" t="s">
        <v>1071</v>
      </c>
      <c r="X645" s="23"/>
    </row>
    <row r="646" spans="1:24" ht="182.45" hidden="1" customHeight="1">
      <c r="A646" s="19" t="s">
        <v>358</v>
      </c>
      <c r="B646" s="19" t="s">
        <v>1005</v>
      </c>
      <c r="C646" s="19" t="s">
        <v>1111</v>
      </c>
      <c r="D646" s="54" t="s">
        <v>1112</v>
      </c>
      <c r="E646" s="19">
        <v>15</v>
      </c>
      <c r="F646" s="19" t="s">
        <v>1137</v>
      </c>
      <c r="G646" s="19" t="s">
        <v>145</v>
      </c>
      <c r="H646" s="19" t="s">
        <v>544</v>
      </c>
      <c r="I646" s="37" t="s">
        <v>37</v>
      </c>
      <c r="J646" s="10">
        <v>120</v>
      </c>
      <c r="K646" s="19" t="s">
        <v>1138</v>
      </c>
      <c r="L646" s="19" t="s">
        <v>759</v>
      </c>
      <c r="M646" s="19">
        <v>1</v>
      </c>
      <c r="N646" s="19">
        <v>1568692</v>
      </c>
      <c r="O646" s="19" t="s">
        <v>1134</v>
      </c>
      <c r="P646" s="54" t="s">
        <v>162</v>
      </c>
      <c r="Q646" s="20">
        <v>0</v>
      </c>
      <c r="R646" s="20">
        <v>0</v>
      </c>
      <c r="S646" s="20">
        <v>0</v>
      </c>
      <c r="T646" s="19" t="s">
        <v>145</v>
      </c>
      <c r="U646" s="19"/>
      <c r="V646" s="34" t="s">
        <v>184</v>
      </c>
      <c r="W646" s="22" t="s">
        <v>1011</v>
      </c>
      <c r="X646" s="23"/>
    </row>
    <row r="647" spans="1:24" ht="56.45" hidden="1" customHeight="1">
      <c r="A647" s="19" t="s">
        <v>358</v>
      </c>
      <c r="B647" s="19" t="s">
        <v>1005</v>
      </c>
      <c r="C647" s="19" t="s">
        <v>1100</v>
      </c>
      <c r="D647" s="19" t="s">
        <v>1101</v>
      </c>
      <c r="E647" s="37">
        <v>15</v>
      </c>
      <c r="F647" s="37" t="s">
        <v>1105</v>
      </c>
      <c r="G647" s="19" t="s">
        <v>35</v>
      </c>
      <c r="H647" s="19" t="s">
        <v>331</v>
      </c>
      <c r="I647" s="37" t="s">
        <v>37</v>
      </c>
      <c r="J647" s="10">
        <v>24</v>
      </c>
      <c r="K647" s="19">
        <v>2020</v>
      </c>
      <c r="L647" s="106"/>
      <c r="M647" s="19">
        <v>2</v>
      </c>
      <c r="N647" s="106"/>
      <c r="O647" s="106"/>
      <c r="P647" s="54" t="s">
        <v>162</v>
      </c>
      <c r="Q647" s="20">
        <v>0</v>
      </c>
      <c r="R647" s="20">
        <v>8000</v>
      </c>
      <c r="S647" s="60">
        <v>16000</v>
      </c>
      <c r="T647" s="19" t="s">
        <v>41</v>
      </c>
      <c r="U647" s="15" t="s">
        <v>2325</v>
      </c>
      <c r="V647" s="119" t="s">
        <v>184</v>
      </c>
      <c r="W647" s="22" t="s">
        <v>1071</v>
      </c>
      <c r="X647" s="23"/>
    </row>
    <row r="648" spans="1:24" ht="71.25" hidden="1">
      <c r="A648" s="19" t="s">
        <v>358</v>
      </c>
      <c r="B648" s="19" t="s">
        <v>1005</v>
      </c>
      <c r="C648" s="19" t="s">
        <v>1063</v>
      </c>
      <c r="D648" s="19" t="s">
        <v>1064</v>
      </c>
      <c r="E648" s="19">
        <v>15</v>
      </c>
      <c r="F648" s="37" t="s">
        <v>1079</v>
      </c>
      <c r="G648" s="19" t="s">
        <v>35</v>
      </c>
      <c r="H648" s="19" t="s">
        <v>36</v>
      </c>
      <c r="I648" s="19" t="s">
        <v>46</v>
      </c>
      <c r="J648" s="65">
        <v>360</v>
      </c>
      <c r="K648" s="37">
        <v>2020</v>
      </c>
      <c r="L648" s="106"/>
      <c r="M648" s="37">
        <v>1</v>
      </c>
      <c r="N648" s="19">
        <v>1421133</v>
      </c>
      <c r="O648" s="19" t="s">
        <v>1080</v>
      </c>
      <c r="P648" s="19" t="s">
        <v>247</v>
      </c>
      <c r="Q648" s="20">
        <v>0</v>
      </c>
      <c r="R648" s="20">
        <v>0</v>
      </c>
      <c r="S648" s="20">
        <v>0</v>
      </c>
      <c r="T648" s="19" t="s">
        <v>41</v>
      </c>
      <c r="U648" s="19"/>
      <c r="V648" s="22" t="s">
        <v>184</v>
      </c>
      <c r="W648" s="22" t="s">
        <v>1071</v>
      </c>
      <c r="X648" s="23"/>
    </row>
    <row r="649" spans="1:24" ht="57" hidden="1">
      <c r="A649" s="19" t="s">
        <v>358</v>
      </c>
      <c r="B649" s="19" t="s">
        <v>1005</v>
      </c>
      <c r="C649" s="19" t="s">
        <v>1063</v>
      </c>
      <c r="D649" s="19" t="s">
        <v>1064</v>
      </c>
      <c r="E649" s="19">
        <v>15</v>
      </c>
      <c r="F649" s="37" t="s">
        <v>1081</v>
      </c>
      <c r="G649" s="19" t="s">
        <v>145</v>
      </c>
      <c r="H649" s="19" t="s">
        <v>36</v>
      </c>
      <c r="I649" s="19" t="s">
        <v>46</v>
      </c>
      <c r="J649" s="65">
        <v>120</v>
      </c>
      <c r="K649" s="37" t="s">
        <v>1082</v>
      </c>
      <c r="L649" s="106" t="s">
        <v>632</v>
      </c>
      <c r="M649" s="37">
        <v>1</v>
      </c>
      <c r="N649" s="19">
        <v>1421133</v>
      </c>
      <c r="O649" s="19" t="s">
        <v>1080</v>
      </c>
      <c r="P649" s="19" t="s">
        <v>247</v>
      </c>
      <c r="Q649" s="20">
        <v>0</v>
      </c>
      <c r="R649" s="20">
        <v>0</v>
      </c>
      <c r="S649" s="20">
        <v>0</v>
      </c>
      <c r="T649" s="19" t="s">
        <v>145</v>
      </c>
      <c r="U649" s="19" t="s">
        <v>2329</v>
      </c>
      <c r="V649" s="21" t="s">
        <v>184</v>
      </c>
      <c r="W649" s="22" t="s">
        <v>1083</v>
      </c>
      <c r="X649" s="23"/>
    </row>
    <row r="650" spans="1:24" ht="42.75" hidden="1">
      <c r="A650" s="19" t="s">
        <v>358</v>
      </c>
      <c r="B650" s="19" t="s">
        <v>1005</v>
      </c>
      <c r="C650" s="37" t="s">
        <v>1170</v>
      </c>
      <c r="D650" s="19" t="s">
        <v>1007</v>
      </c>
      <c r="E650" s="19">
        <v>15</v>
      </c>
      <c r="F650" s="37" t="s">
        <v>1189</v>
      </c>
      <c r="G650" s="19" t="s">
        <v>145</v>
      </c>
      <c r="H650" s="37" t="s">
        <v>154</v>
      </c>
      <c r="I650" s="37" t="s">
        <v>37</v>
      </c>
      <c r="J650" s="65">
        <v>30</v>
      </c>
      <c r="K650" s="37" t="s">
        <v>1190</v>
      </c>
      <c r="L650" s="10" t="s">
        <v>224</v>
      </c>
      <c r="M650" s="37">
        <v>1</v>
      </c>
      <c r="N650" s="19">
        <v>2110522</v>
      </c>
      <c r="O650" s="19" t="s">
        <v>1191</v>
      </c>
      <c r="P650" s="54" t="s">
        <v>162</v>
      </c>
      <c r="Q650" s="20">
        <v>0</v>
      </c>
      <c r="R650" s="20">
        <v>0</v>
      </c>
      <c r="S650" s="20">
        <v>0</v>
      </c>
      <c r="T650" s="19" t="s">
        <v>145</v>
      </c>
      <c r="U650" s="19"/>
      <c r="V650" s="21" t="s">
        <v>148</v>
      </c>
      <c r="W650" s="15" t="s">
        <v>149</v>
      </c>
      <c r="X650" s="23"/>
    </row>
    <row r="651" spans="1:24" ht="128.25" hidden="1">
      <c r="A651" s="19" t="s">
        <v>358</v>
      </c>
      <c r="B651" s="19" t="s">
        <v>526</v>
      </c>
      <c r="C651" s="19" t="s">
        <v>526</v>
      </c>
      <c r="D651" s="19" t="s">
        <v>527</v>
      </c>
      <c r="E651" s="19">
        <v>15</v>
      </c>
      <c r="F651" s="19" t="s">
        <v>571</v>
      </c>
      <c r="G651" s="19" t="s">
        <v>35</v>
      </c>
      <c r="H651" s="19" t="s">
        <v>36</v>
      </c>
      <c r="I651" s="37" t="s">
        <v>37</v>
      </c>
      <c r="J651" s="10">
        <v>16</v>
      </c>
      <c r="K651" s="19">
        <v>2020</v>
      </c>
      <c r="L651" s="106"/>
      <c r="M651" s="37">
        <v>2</v>
      </c>
      <c r="N651" s="106"/>
      <c r="O651" s="106"/>
      <c r="P651" s="19" t="s">
        <v>532</v>
      </c>
      <c r="Q651" s="60">
        <v>13600</v>
      </c>
      <c r="R651" s="20">
        <v>0</v>
      </c>
      <c r="S651" s="20">
        <v>27200</v>
      </c>
      <c r="T651" s="19" t="s">
        <v>41</v>
      </c>
      <c r="U651" s="19"/>
      <c r="V651" s="21" t="s">
        <v>184</v>
      </c>
      <c r="W651" s="22" t="s">
        <v>547</v>
      </c>
      <c r="X651" s="23"/>
    </row>
    <row r="652" spans="1:24" ht="85.5" hidden="1">
      <c r="A652" s="19" t="s">
        <v>358</v>
      </c>
      <c r="B652" s="19" t="s">
        <v>526</v>
      </c>
      <c r="C652" s="19" t="s">
        <v>526</v>
      </c>
      <c r="D652" s="19" t="s">
        <v>572</v>
      </c>
      <c r="E652" s="19">
        <v>10</v>
      </c>
      <c r="F652" s="19" t="s">
        <v>66</v>
      </c>
      <c r="G652" s="19" t="s">
        <v>45</v>
      </c>
      <c r="H652" s="19" t="s">
        <v>36</v>
      </c>
      <c r="I652" s="19" t="s">
        <v>46</v>
      </c>
      <c r="J652" s="10">
        <v>20</v>
      </c>
      <c r="K652" s="19">
        <v>2020</v>
      </c>
      <c r="L652" s="106"/>
      <c r="M652" s="19">
        <v>2</v>
      </c>
      <c r="N652" s="106"/>
      <c r="O652" s="106"/>
      <c r="P652" s="19" t="s">
        <v>532</v>
      </c>
      <c r="Q652" s="14">
        <v>0</v>
      </c>
      <c r="R652" s="14">
        <v>0</v>
      </c>
      <c r="S652" s="14">
        <v>0</v>
      </c>
      <c r="T652" s="19" t="s">
        <v>41</v>
      </c>
      <c r="U652" s="15" t="s">
        <v>2330</v>
      </c>
      <c r="V652" s="15" t="s">
        <v>48</v>
      </c>
      <c r="W652" s="15" t="s">
        <v>69</v>
      </c>
      <c r="X652" s="36" t="s">
        <v>50</v>
      </c>
    </row>
    <row r="653" spans="1:24" ht="99.75" hidden="1">
      <c r="A653" s="19" t="s">
        <v>358</v>
      </c>
      <c r="B653" s="19" t="s">
        <v>358</v>
      </c>
      <c r="C653" s="19" t="s">
        <v>358</v>
      </c>
      <c r="D653" s="19" t="s">
        <v>373</v>
      </c>
      <c r="E653" s="19">
        <v>10</v>
      </c>
      <c r="F653" s="19" t="s">
        <v>374</v>
      </c>
      <c r="G653" s="19" t="s">
        <v>35</v>
      </c>
      <c r="H653" s="19" t="s">
        <v>36</v>
      </c>
      <c r="I653" s="37" t="s">
        <v>37</v>
      </c>
      <c r="J653" s="10">
        <v>35</v>
      </c>
      <c r="K653" s="120" t="s">
        <v>375</v>
      </c>
      <c r="L653" s="106"/>
      <c r="M653" s="19">
        <v>1</v>
      </c>
      <c r="N653" s="19">
        <v>1518751</v>
      </c>
      <c r="O653" s="19" t="s">
        <v>376</v>
      </c>
      <c r="P653" s="54" t="s">
        <v>162</v>
      </c>
      <c r="Q653" s="20">
        <v>6200</v>
      </c>
      <c r="R653" s="20">
        <v>17400</v>
      </c>
      <c r="S653" s="20">
        <v>23600</v>
      </c>
      <c r="T653" s="19" t="s">
        <v>41</v>
      </c>
      <c r="U653" s="19"/>
      <c r="V653" s="22" t="s">
        <v>218</v>
      </c>
      <c r="W653" s="22" t="s">
        <v>377</v>
      </c>
      <c r="X653" s="23"/>
    </row>
    <row r="654" spans="1:24" ht="99.75" hidden="1">
      <c r="A654" s="19" t="s">
        <v>358</v>
      </c>
      <c r="B654" s="19" t="s">
        <v>358</v>
      </c>
      <c r="C654" s="19" t="s">
        <v>358</v>
      </c>
      <c r="D654" s="19" t="s">
        <v>373</v>
      </c>
      <c r="E654" s="19">
        <v>10</v>
      </c>
      <c r="F654" s="19" t="s">
        <v>374</v>
      </c>
      <c r="G654" s="19" t="s">
        <v>35</v>
      </c>
      <c r="H654" s="19" t="s">
        <v>36</v>
      </c>
      <c r="I654" s="37" t="s">
        <v>37</v>
      </c>
      <c r="J654" s="10">
        <v>35</v>
      </c>
      <c r="K654" s="120" t="s">
        <v>375</v>
      </c>
      <c r="L654" s="106"/>
      <c r="M654" s="19">
        <v>1</v>
      </c>
      <c r="N654" s="19">
        <v>1896085</v>
      </c>
      <c r="O654" s="19" t="s">
        <v>378</v>
      </c>
      <c r="P654" s="19" t="s">
        <v>40</v>
      </c>
      <c r="Q654" s="20">
        <v>6200</v>
      </c>
      <c r="R654" s="20">
        <v>17400</v>
      </c>
      <c r="S654" s="20">
        <v>23600</v>
      </c>
      <c r="T654" s="19" t="s">
        <v>41</v>
      </c>
      <c r="U654" s="19"/>
      <c r="V654" s="22" t="s">
        <v>218</v>
      </c>
      <c r="W654" s="22" t="s">
        <v>377</v>
      </c>
      <c r="X654" s="23"/>
    </row>
    <row r="655" spans="1:24" ht="85.5" hidden="1">
      <c r="A655" s="19" t="s">
        <v>358</v>
      </c>
      <c r="B655" s="19" t="s">
        <v>358</v>
      </c>
      <c r="C655" s="19" t="s">
        <v>358</v>
      </c>
      <c r="D655" s="19" t="s">
        <v>365</v>
      </c>
      <c r="E655" s="19">
        <v>10</v>
      </c>
      <c r="F655" s="19" t="s">
        <v>379</v>
      </c>
      <c r="G655" s="19" t="s">
        <v>35</v>
      </c>
      <c r="H655" s="19" t="s">
        <v>36</v>
      </c>
      <c r="I655" s="37" t="s">
        <v>37</v>
      </c>
      <c r="J655" s="10">
        <v>40</v>
      </c>
      <c r="K655" s="19" t="s">
        <v>380</v>
      </c>
      <c r="L655" s="106"/>
      <c r="M655" s="19">
        <v>1</v>
      </c>
      <c r="N655" s="19">
        <v>3003781</v>
      </c>
      <c r="O655" s="19" t="s">
        <v>381</v>
      </c>
      <c r="P655" s="19" t="s">
        <v>382</v>
      </c>
      <c r="Q655" s="20">
        <v>0</v>
      </c>
      <c r="R655" s="20">
        <v>0</v>
      </c>
      <c r="S655" s="20">
        <v>0</v>
      </c>
      <c r="T655" s="19" t="s">
        <v>235</v>
      </c>
      <c r="U655" s="118"/>
      <c r="V655" s="21" t="s">
        <v>235</v>
      </c>
      <c r="W655" s="22" t="s">
        <v>236</v>
      </c>
      <c r="X655" s="23"/>
    </row>
    <row r="656" spans="1:24" ht="85.5" hidden="1">
      <c r="A656" s="19" t="s">
        <v>358</v>
      </c>
      <c r="B656" s="19" t="s">
        <v>358</v>
      </c>
      <c r="C656" s="19" t="s">
        <v>358</v>
      </c>
      <c r="D656" s="19" t="s">
        <v>365</v>
      </c>
      <c r="E656" s="19">
        <v>10</v>
      </c>
      <c r="F656" s="19" t="s">
        <v>383</v>
      </c>
      <c r="G656" s="19" t="s">
        <v>35</v>
      </c>
      <c r="H656" s="19" t="s">
        <v>36</v>
      </c>
      <c r="I656" s="37" t="s">
        <v>37</v>
      </c>
      <c r="J656" s="10">
        <v>80</v>
      </c>
      <c r="K656" s="19" t="s">
        <v>384</v>
      </c>
      <c r="L656" s="106"/>
      <c r="M656" s="19">
        <v>1</v>
      </c>
      <c r="N656" s="19">
        <v>1518751</v>
      </c>
      <c r="O656" s="19" t="s">
        <v>376</v>
      </c>
      <c r="P656" s="54" t="s">
        <v>162</v>
      </c>
      <c r="Q656" s="20">
        <v>0</v>
      </c>
      <c r="R656" s="20">
        <v>0</v>
      </c>
      <c r="S656" s="20">
        <v>0</v>
      </c>
      <c r="T656" s="19" t="s">
        <v>235</v>
      </c>
      <c r="U656" s="15"/>
      <c r="V656" s="21" t="s">
        <v>235</v>
      </c>
      <c r="W656" s="22" t="s">
        <v>236</v>
      </c>
      <c r="X656" s="23"/>
    </row>
    <row r="657" spans="1:24" ht="85.5" hidden="1">
      <c r="A657" s="19" t="s">
        <v>358</v>
      </c>
      <c r="B657" s="19" t="s">
        <v>358</v>
      </c>
      <c r="C657" s="19" t="s">
        <v>358</v>
      </c>
      <c r="D657" s="19" t="s">
        <v>365</v>
      </c>
      <c r="E657" s="19">
        <v>10</v>
      </c>
      <c r="F657" s="19" t="s">
        <v>383</v>
      </c>
      <c r="G657" s="19" t="s">
        <v>35</v>
      </c>
      <c r="H657" s="19" t="s">
        <v>36</v>
      </c>
      <c r="I657" s="37" t="s">
        <v>37</v>
      </c>
      <c r="J657" s="10">
        <v>80</v>
      </c>
      <c r="K657" s="19" t="s">
        <v>384</v>
      </c>
      <c r="L657" s="106"/>
      <c r="M657" s="19">
        <v>1</v>
      </c>
      <c r="N657" s="19" t="s">
        <v>369</v>
      </c>
      <c r="O657" s="19" t="s">
        <v>370</v>
      </c>
      <c r="P657" s="54" t="s">
        <v>162</v>
      </c>
      <c r="Q657" s="20">
        <v>0</v>
      </c>
      <c r="R657" s="20">
        <v>0</v>
      </c>
      <c r="S657" s="20">
        <v>0</v>
      </c>
      <c r="T657" s="19" t="s">
        <v>235</v>
      </c>
      <c r="U657" s="15"/>
      <c r="V657" s="21" t="s">
        <v>235</v>
      </c>
      <c r="W657" s="22" t="s">
        <v>236</v>
      </c>
      <c r="X657" s="23"/>
    </row>
    <row r="658" spans="1:24" ht="85.5" hidden="1">
      <c r="A658" s="19" t="s">
        <v>358</v>
      </c>
      <c r="B658" s="19" t="s">
        <v>358</v>
      </c>
      <c r="C658" s="19" t="s">
        <v>358</v>
      </c>
      <c r="D658" s="19" t="s">
        <v>365</v>
      </c>
      <c r="E658" s="19">
        <v>10</v>
      </c>
      <c r="F658" s="19" t="s">
        <v>383</v>
      </c>
      <c r="G658" s="19" t="s">
        <v>35</v>
      </c>
      <c r="H658" s="19" t="s">
        <v>36</v>
      </c>
      <c r="I658" s="37" t="s">
        <v>37</v>
      </c>
      <c r="J658" s="10">
        <v>80</v>
      </c>
      <c r="K658" s="19" t="s">
        <v>384</v>
      </c>
      <c r="L658" s="106"/>
      <c r="M658" s="19">
        <v>1</v>
      </c>
      <c r="N658" s="19">
        <v>3003053</v>
      </c>
      <c r="O658" s="19" t="s">
        <v>372</v>
      </c>
      <c r="P658" s="19" t="s">
        <v>40</v>
      </c>
      <c r="Q658" s="20">
        <v>0</v>
      </c>
      <c r="R658" s="20">
        <v>0</v>
      </c>
      <c r="S658" s="20">
        <v>0</v>
      </c>
      <c r="T658" s="19" t="s">
        <v>235</v>
      </c>
      <c r="U658" s="15"/>
      <c r="V658" s="21" t="s">
        <v>235</v>
      </c>
      <c r="W658" s="22" t="s">
        <v>236</v>
      </c>
      <c r="X658" s="23"/>
    </row>
    <row r="659" spans="1:24" ht="85.5" hidden="1">
      <c r="A659" s="19" t="s">
        <v>358</v>
      </c>
      <c r="B659" s="19" t="s">
        <v>358</v>
      </c>
      <c r="C659" s="19" t="s">
        <v>358</v>
      </c>
      <c r="D659" s="19" t="s">
        <v>365</v>
      </c>
      <c r="E659" s="19">
        <v>10</v>
      </c>
      <c r="F659" s="19" t="s">
        <v>383</v>
      </c>
      <c r="G659" s="19" t="s">
        <v>145</v>
      </c>
      <c r="H659" s="19" t="s">
        <v>36</v>
      </c>
      <c r="I659" s="37" t="s">
        <v>37</v>
      </c>
      <c r="J659" s="10">
        <v>150</v>
      </c>
      <c r="K659" s="19" t="s">
        <v>385</v>
      </c>
      <c r="L659" s="19" t="s">
        <v>385</v>
      </c>
      <c r="M659" s="19">
        <v>1</v>
      </c>
      <c r="N659" s="19" t="s">
        <v>369</v>
      </c>
      <c r="O659" s="19" t="s">
        <v>370</v>
      </c>
      <c r="P659" s="54" t="s">
        <v>162</v>
      </c>
      <c r="Q659" s="20">
        <v>0</v>
      </c>
      <c r="R659" s="20">
        <v>0</v>
      </c>
      <c r="S659" s="20">
        <v>0</v>
      </c>
      <c r="T659" s="19" t="s">
        <v>145</v>
      </c>
      <c r="U659" s="15"/>
      <c r="V659" s="21" t="s">
        <v>235</v>
      </c>
      <c r="W659" s="22" t="s">
        <v>236</v>
      </c>
      <c r="X659" s="23"/>
    </row>
    <row r="660" spans="1:24" ht="114" hidden="1">
      <c r="A660" s="121" t="s">
        <v>358</v>
      </c>
      <c r="B660" s="121" t="s">
        <v>526</v>
      </c>
      <c r="C660" s="121" t="s">
        <v>526</v>
      </c>
      <c r="D660" s="121" t="s">
        <v>2331</v>
      </c>
      <c r="E660" s="121">
        <v>10</v>
      </c>
      <c r="F660" s="121" t="s">
        <v>2332</v>
      </c>
      <c r="G660" s="121" t="s">
        <v>145</v>
      </c>
      <c r="H660" s="121" t="s">
        <v>154</v>
      </c>
      <c r="I660" s="122" t="s">
        <v>37</v>
      </c>
      <c r="J660" s="123">
        <v>176</v>
      </c>
      <c r="K660" s="121" t="s">
        <v>2333</v>
      </c>
      <c r="L660" s="121" t="s">
        <v>272</v>
      </c>
      <c r="M660" s="121">
        <v>1</v>
      </c>
      <c r="N660" s="121">
        <v>1491072</v>
      </c>
      <c r="O660" s="121" t="s">
        <v>2334</v>
      </c>
      <c r="P660" s="121" t="s">
        <v>532</v>
      </c>
      <c r="Q660" s="124">
        <v>0</v>
      </c>
      <c r="R660" s="124">
        <v>0</v>
      </c>
      <c r="S660" s="124">
        <v>0</v>
      </c>
      <c r="T660" s="121" t="s">
        <v>145</v>
      </c>
      <c r="U660" s="121" t="s">
        <v>2335</v>
      </c>
      <c r="V660" s="125" t="s">
        <v>148</v>
      </c>
      <c r="W660" s="22" t="s">
        <v>1328</v>
      </c>
      <c r="X660" s="23"/>
    </row>
    <row r="661" spans="1:24" ht="85.5" hidden="1">
      <c r="A661" s="19" t="s">
        <v>358</v>
      </c>
      <c r="B661" s="19" t="s">
        <v>526</v>
      </c>
      <c r="C661" s="19" t="s">
        <v>526</v>
      </c>
      <c r="D661" s="19" t="s">
        <v>537</v>
      </c>
      <c r="E661" s="19">
        <v>10</v>
      </c>
      <c r="F661" s="19" t="s">
        <v>573</v>
      </c>
      <c r="G661" s="19" t="s">
        <v>45</v>
      </c>
      <c r="H661" s="19" t="s">
        <v>36</v>
      </c>
      <c r="I661" s="37" t="s">
        <v>37</v>
      </c>
      <c r="J661" s="10">
        <v>36</v>
      </c>
      <c r="K661" s="19">
        <v>2020</v>
      </c>
      <c r="L661" s="106"/>
      <c r="M661" s="37">
        <v>2</v>
      </c>
      <c r="N661" s="106"/>
      <c r="O661" s="106"/>
      <c r="P661" s="19" t="s">
        <v>532</v>
      </c>
      <c r="Q661" s="20">
        <v>0</v>
      </c>
      <c r="R661" s="20">
        <v>0</v>
      </c>
      <c r="S661" s="20">
        <v>0</v>
      </c>
      <c r="T661" s="19" t="s">
        <v>41</v>
      </c>
      <c r="U661" s="15" t="s">
        <v>2336</v>
      </c>
      <c r="V661" s="16" t="s">
        <v>539</v>
      </c>
      <c r="W661" s="17" t="s">
        <v>540</v>
      </c>
      <c r="X661" s="126" t="s">
        <v>574</v>
      </c>
    </row>
    <row r="662" spans="1:24" ht="45" hidden="1">
      <c r="A662" s="12" t="s">
        <v>358</v>
      </c>
      <c r="B662" s="12" t="s">
        <v>1005</v>
      </c>
      <c r="C662" s="12" t="s">
        <v>1111</v>
      </c>
      <c r="D662" s="12" t="s">
        <v>1007</v>
      </c>
      <c r="E662" s="12">
        <v>15</v>
      </c>
      <c r="F662" s="12" t="s">
        <v>1139</v>
      </c>
      <c r="G662" s="12" t="s">
        <v>45</v>
      </c>
      <c r="H662" s="12" t="s">
        <v>36</v>
      </c>
      <c r="I662" s="12" t="s">
        <v>37</v>
      </c>
      <c r="J662" s="62">
        <v>16</v>
      </c>
      <c r="K662" s="12">
        <v>2020</v>
      </c>
      <c r="L662" s="12"/>
      <c r="M662" s="12">
        <v>1</v>
      </c>
      <c r="N662" s="12">
        <v>1491166</v>
      </c>
      <c r="O662" s="12" t="s">
        <v>1127</v>
      </c>
      <c r="P662" s="12" t="s">
        <v>162</v>
      </c>
      <c r="Q662" s="64">
        <v>0</v>
      </c>
      <c r="R662" s="64">
        <v>0</v>
      </c>
      <c r="S662" s="64">
        <v>0</v>
      </c>
      <c r="T662" s="12" t="s">
        <v>68</v>
      </c>
      <c r="U662" s="15" t="s">
        <v>2337</v>
      </c>
      <c r="V662" s="21" t="s">
        <v>148</v>
      </c>
      <c r="W662" s="15" t="s">
        <v>149</v>
      </c>
      <c r="X662" s="36" t="s">
        <v>50</v>
      </c>
    </row>
    <row r="663" spans="1:24" ht="57" hidden="1">
      <c r="A663" s="8" t="s">
        <v>358</v>
      </c>
      <c r="B663" s="8" t="s">
        <v>1005</v>
      </c>
      <c r="C663" s="8" t="s">
        <v>1100</v>
      </c>
      <c r="D663" s="8" t="s">
        <v>1101</v>
      </c>
      <c r="E663" s="12">
        <v>15</v>
      </c>
      <c r="F663" s="12" t="s">
        <v>1106</v>
      </c>
      <c r="G663" s="8" t="s">
        <v>35</v>
      </c>
      <c r="H663" s="8" t="s">
        <v>36</v>
      </c>
      <c r="I663" s="12" t="s">
        <v>37</v>
      </c>
      <c r="J663" s="9">
        <v>40</v>
      </c>
      <c r="K663" s="8">
        <v>2020</v>
      </c>
      <c r="L663" s="106"/>
      <c r="M663" s="8">
        <v>2</v>
      </c>
      <c r="N663" s="106"/>
      <c r="O663" s="106"/>
      <c r="P663" s="51" t="s">
        <v>162</v>
      </c>
      <c r="Q663" s="14">
        <v>0</v>
      </c>
      <c r="R663" s="14">
        <v>5000</v>
      </c>
      <c r="S663" s="14">
        <v>10000</v>
      </c>
      <c r="T663" s="8" t="s">
        <v>41</v>
      </c>
      <c r="U663" s="33" t="s">
        <v>2338</v>
      </c>
      <c r="V663" s="21" t="s">
        <v>866</v>
      </c>
      <c r="W663" s="22" t="s">
        <v>1014</v>
      </c>
      <c r="X663" s="23"/>
    </row>
    <row r="664" spans="1:24" ht="28.5" hidden="1">
      <c r="A664" s="19" t="s">
        <v>358</v>
      </c>
      <c r="B664" s="19" t="s">
        <v>1005</v>
      </c>
      <c r="C664" s="19" t="s">
        <v>1006</v>
      </c>
      <c r="D664" s="19" t="s">
        <v>1025</v>
      </c>
      <c r="E664" s="37">
        <v>15</v>
      </c>
      <c r="F664" s="37" t="s">
        <v>1026</v>
      </c>
      <c r="G664" s="37" t="s">
        <v>145</v>
      </c>
      <c r="H664" s="19" t="s">
        <v>36</v>
      </c>
      <c r="I664" s="19" t="s">
        <v>46</v>
      </c>
      <c r="J664" s="10">
        <v>180</v>
      </c>
      <c r="K664" s="19" t="s">
        <v>1027</v>
      </c>
      <c r="L664" s="19" t="s">
        <v>385</v>
      </c>
      <c r="M664" s="19">
        <v>1</v>
      </c>
      <c r="N664" s="37">
        <v>1491223</v>
      </c>
      <c r="O664" s="37" t="s">
        <v>1028</v>
      </c>
      <c r="P664" s="54" t="s">
        <v>162</v>
      </c>
      <c r="Q664" s="20">
        <v>0</v>
      </c>
      <c r="R664" s="20">
        <v>0</v>
      </c>
      <c r="S664" s="20">
        <v>0</v>
      </c>
      <c r="T664" s="19" t="s">
        <v>145</v>
      </c>
      <c r="U664" s="37"/>
      <c r="V664" s="127" t="s">
        <v>42</v>
      </c>
      <c r="W664" s="22" t="s">
        <v>1029</v>
      </c>
      <c r="X664" s="23"/>
    </row>
    <row r="665" spans="1:24" ht="105" hidden="1">
      <c r="A665" s="8" t="s">
        <v>358</v>
      </c>
      <c r="B665" s="8" t="s">
        <v>1005</v>
      </c>
      <c r="C665" s="8" t="s">
        <v>1111</v>
      </c>
      <c r="D665" s="8" t="s">
        <v>1112</v>
      </c>
      <c r="E665" s="8">
        <v>15</v>
      </c>
      <c r="F665" s="8" t="s">
        <v>1140</v>
      </c>
      <c r="G665" s="8" t="s">
        <v>35</v>
      </c>
      <c r="H665" s="8" t="s">
        <v>265</v>
      </c>
      <c r="I665" s="8" t="s">
        <v>46</v>
      </c>
      <c r="J665" s="9">
        <v>120</v>
      </c>
      <c r="K665" s="8" t="s">
        <v>1141</v>
      </c>
      <c r="L665" s="106"/>
      <c r="M665" s="8">
        <v>1</v>
      </c>
      <c r="N665" s="8">
        <v>1437869</v>
      </c>
      <c r="O665" s="8" t="s">
        <v>1142</v>
      </c>
      <c r="P665" s="51" t="s">
        <v>162</v>
      </c>
      <c r="Q665" s="14">
        <v>240</v>
      </c>
      <c r="R665" s="14">
        <v>0</v>
      </c>
      <c r="S665" s="14">
        <v>7116</v>
      </c>
      <c r="T665" s="8" t="s">
        <v>228</v>
      </c>
      <c r="U665" s="33" t="s">
        <v>2339</v>
      </c>
      <c r="V665" s="21" t="s">
        <v>148</v>
      </c>
      <c r="W665" s="15" t="s">
        <v>149</v>
      </c>
      <c r="X665" s="23"/>
    </row>
    <row r="666" spans="1:24" ht="57" hidden="1">
      <c r="A666" s="8" t="s">
        <v>358</v>
      </c>
      <c r="B666" s="8" t="s">
        <v>1005</v>
      </c>
      <c r="C666" s="8" t="s">
        <v>1100</v>
      </c>
      <c r="D666" s="8" t="s">
        <v>1101</v>
      </c>
      <c r="E666" s="12">
        <v>15</v>
      </c>
      <c r="F666" s="12" t="s">
        <v>1107</v>
      </c>
      <c r="G666" s="8" t="s">
        <v>35</v>
      </c>
      <c r="H666" s="8" t="s">
        <v>36</v>
      </c>
      <c r="I666" s="12" t="s">
        <v>37</v>
      </c>
      <c r="J666" s="9">
        <v>24</v>
      </c>
      <c r="K666" s="8">
        <v>2020</v>
      </c>
      <c r="L666" s="106"/>
      <c r="M666" s="8">
        <v>2</v>
      </c>
      <c r="N666" s="106"/>
      <c r="O666" s="106"/>
      <c r="P666" s="51" t="s">
        <v>162</v>
      </c>
      <c r="Q666" s="14">
        <v>0</v>
      </c>
      <c r="R666" s="14">
        <v>8000</v>
      </c>
      <c r="S666" s="14">
        <v>16000</v>
      </c>
      <c r="T666" s="8" t="s">
        <v>41</v>
      </c>
      <c r="U666" s="33" t="s">
        <v>2338</v>
      </c>
      <c r="V666" s="22" t="s">
        <v>184</v>
      </c>
      <c r="W666" s="40" t="s">
        <v>1071</v>
      </c>
      <c r="X666" s="23"/>
    </row>
    <row r="667" spans="1:24" ht="42.75" hidden="1">
      <c r="A667" s="19" t="s">
        <v>358</v>
      </c>
      <c r="B667" s="19" t="s">
        <v>1005</v>
      </c>
      <c r="C667" s="19" t="s">
        <v>1006</v>
      </c>
      <c r="D667" s="37" t="s">
        <v>1020</v>
      </c>
      <c r="E667" s="37">
        <v>15</v>
      </c>
      <c r="F667" s="37" t="s">
        <v>1030</v>
      </c>
      <c r="G667" s="37" t="s">
        <v>145</v>
      </c>
      <c r="H667" s="19" t="s">
        <v>36</v>
      </c>
      <c r="I667" s="19" t="s">
        <v>46</v>
      </c>
      <c r="J667" s="10">
        <v>100</v>
      </c>
      <c r="K667" s="19" t="s">
        <v>1031</v>
      </c>
      <c r="L667" s="19" t="s">
        <v>566</v>
      </c>
      <c r="M667" s="19">
        <v>1</v>
      </c>
      <c r="N667" s="37">
        <v>2110915</v>
      </c>
      <c r="O667" s="37" t="s">
        <v>1023</v>
      </c>
      <c r="P667" s="54" t="s">
        <v>162</v>
      </c>
      <c r="Q667" s="20">
        <v>0</v>
      </c>
      <c r="R667" s="20">
        <v>0</v>
      </c>
      <c r="S667" s="20">
        <v>0</v>
      </c>
      <c r="T667" s="19" t="s">
        <v>145</v>
      </c>
      <c r="U667" s="118"/>
      <c r="V667" s="21" t="s">
        <v>866</v>
      </c>
      <c r="W667" s="22" t="s">
        <v>1014</v>
      </c>
      <c r="X667" s="23"/>
    </row>
    <row r="668" spans="1:24" ht="114" hidden="1">
      <c r="A668" s="24" t="s">
        <v>358</v>
      </c>
      <c r="B668" s="24" t="s">
        <v>1005</v>
      </c>
      <c r="C668" s="24" t="s">
        <v>1051</v>
      </c>
      <c r="D668" s="24" t="s">
        <v>1052</v>
      </c>
      <c r="E668" s="24">
        <v>10</v>
      </c>
      <c r="F668" s="24" t="s">
        <v>1059</v>
      </c>
      <c r="G668" s="24" t="s">
        <v>35</v>
      </c>
      <c r="H668" s="24" t="s">
        <v>1060</v>
      </c>
      <c r="I668" s="27" t="s">
        <v>37</v>
      </c>
      <c r="J668" s="26">
        <v>24</v>
      </c>
      <c r="K668" s="128" t="s">
        <v>1061</v>
      </c>
      <c r="L668" s="106"/>
      <c r="M668" s="24">
        <v>4</v>
      </c>
      <c r="N668" s="106"/>
      <c r="O668" s="106"/>
      <c r="P668" s="68" t="s">
        <v>162</v>
      </c>
      <c r="Q668" s="85">
        <v>0</v>
      </c>
      <c r="R668" s="28">
        <v>0</v>
      </c>
      <c r="S668" s="85">
        <v>0</v>
      </c>
      <c r="T668" s="24" t="s">
        <v>41</v>
      </c>
      <c r="U668" s="29" t="s">
        <v>2340</v>
      </c>
      <c r="V668" s="21" t="s">
        <v>866</v>
      </c>
      <c r="W668" s="31" t="s">
        <v>1014</v>
      </c>
      <c r="X668" s="129" t="s">
        <v>1062</v>
      </c>
    </row>
    <row r="669" spans="1:24" ht="85.5" hidden="1">
      <c r="A669" s="19" t="s">
        <v>358</v>
      </c>
      <c r="B669" s="19" t="s">
        <v>526</v>
      </c>
      <c r="C669" s="19" t="s">
        <v>526</v>
      </c>
      <c r="D669" s="19" t="s">
        <v>537</v>
      </c>
      <c r="E669" s="19">
        <v>10</v>
      </c>
      <c r="F669" s="19" t="s">
        <v>575</v>
      </c>
      <c r="G669" s="19" t="s">
        <v>145</v>
      </c>
      <c r="H669" s="19" t="s">
        <v>36</v>
      </c>
      <c r="I669" s="19" t="s">
        <v>46</v>
      </c>
      <c r="J669" s="10">
        <v>180</v>
      </c>
      <c r="K669" s="19" t="s">
        <v>576</v>
      </c>
      <c r="L669" s="19" t="s">
        <v>152</v>
      </c>
      <c r="M669" s="19">
        <v>1</v>
      </c>
      <c r="N669" s="19">
        <v>1568136</v>
      </c>
      <c r="O669" s="19" t="s">
        <v>570</v>
      </c>
      <c r="P669" s="54" t="s">
        <v>162</v>
      </c>
      <c r="Q669" s="20">
        <v>0</v>
      </c>
      <c r="R669" s="20">
        <v>0</v>
      </c>
      <c r="S669" s="20">
        <v>0</v>
      </c>
      <c r="T669" s="19" t="s">
        <v>145</v>
      </c>
      <c r="U669" s="19"/>
      <c r="V669" s="22" t="s">
        <v>218</v>
      </c>
      <c r="W669" s="22" t="s">
        <v>219</v>
      </c>
      <c r="X669" s="23"/>
    </row>
    <row r="670" spans="1:24" ht="150" hidden="1">
      <c r="A670" s="19" t="s">
        <v>1587</v>
      </c>
      <c r="B670" s="19" t="s">
        <v>1588</v>
      </c>
      <c r="C670" s="19" t="s">
        <v>1589</v>
      </c>
      <c r="D670" s="19" t="s">
        <v>1590</v>
      </c>
      <c r="E670" s="19">
        <v>15</v>
      </c>
      <c r="F670" s="19" t="s">
        <v>1591</v>
      </c>
      <c r="G670" s="19" t="s">
        <v>45</v>
      </c>
      <c r="H670" s="19" t="s">
        <v>36</v>
      </c>
      <c r="I670" s="19" t="s">
        <v>37</v>
      </c>
      <c r="J670" s="52">
        <v>40</v>
      </c>
      <c r="K670" s="8">
        <v>2020</v>
      </c>
      <c r="L670" s="11"/>
      <c r="M670" s="8">
        <v>15</v>
      </c>
      <c r="N670" s="12" t="s">
        <v>1230</v>
      </c>
      <c r="O670" s="12" t="s">
        <v>1230</v>
      </c>
      <c r="P670" s="8" t="s">
        <v>1592</v>
      </c>
      <c r="Q670" s="14">
        <v>0</v>
      </c>
      <c r="R670" s="14">
        <v>0</v>
      </c>
      <c r="S670" s="14">
        <v>0</v>
      </c>
      <c r="T670" s="19" t="s">
        <v>41</v>
      </c>
      <c r="U670" s="15" t="s">
        <v>2341</v>
      </c>
      <c r="V670" s="16" t="s">
        <v>539</v>
      </c>
      <c r="W670" s="17" t="s">
        <v>540</v>
      </c>
      <c r="X670" s="71" t="s">
        <v>78</v>
      </c>
    </row>
    <row r="671" spans="1:24" ht="120" hidden="1">
      <c r="A671" s="8" t="s">
        <v>1587</v>
      </c>
      <c r="B671" s="8" t="s">
        <v>1588</v>
      </c>
      <c r="C671" s="8" t="s">
        <v>1589</v>
      </c>
      <c r="D671" s="8" t="s">
        <v>1590</v>
      </c>
      <c r="E671" s="8">
        <v>15</v>
      </c>
      <c r="F671" s="8" t="s">
        <v>1593</v>
      </c>
      <c r="G671" s="8" t="s">
        <v>45</v>
      </c>
      <c r="H671" s="8" t="s">
        <v>36</v>
      </c>
      <c r="I671" s="8" t="s">
        <v>37</v>
      </c>
      <c r="J671" s="52">
        <v>40</v>
      </c>
      <c r="K671" s="8">
        <v>2020</v>
      </c>
      <c r="L671" s="11"/>
      <c r="M671" s="8">
        <v>30</v>
      </c>
      <c r="N671" s="12" t="s">
        <v>1230</v>
      </c>
      <c r="O671" s="12" t="s">
        <v>1230</v>
      </c>
      <c r="P671" s="8" t="s">
        <v>1592</v>
      </c>
      <c r="Q671" s="14">
        <v>0</v>
      </c>
      <c r="R671" s="14">
        <v>0</v>
      </c>
      <c r="S671" s="14">
        <v>0</v>
      </c>
      <c r="T671" s="8" t="s">
        <v>41</v>
      </c>
      <c r="U671" s="15" t="s">
        <v>2342</v>
      </c>
      <c r="V671" s="16" t="s">
        <v>539</v>
      </c>
      <c r="W671" s="17" t="s">
        <v>540</v>
      </c>
      <c r="X671" s="71" t="s">
        <v>78</v>
      </c>
    </row>
    <row r="672" spans="1:24" ht="135" hidden="1">
      <c r="A672" s="8" t="s">
        <v>1587</v>
      </c>
      <c r="B672" s="8" t="s">
        <v>1588</v>
      </c>
      <c r="C672" s="8" t="s">
        <v>1589</v>
      </c>
      <c r="D672" s="8" t="s">
        <v>1590</v>
      </c>
      <c r="E672" s="8">
        <v>15</v>
      </c>
      <c r="F672" s="8" t="s">
        <v>1594</v>
      </c>
      <c r="G672" s="8" t="s">
        <v>45</v>
      </c>
      <c r="H672" s="8" t="s">
        <v>36</v>
      </c>
      <c r="I672" s="8" t="s">
        <v>37</v>
      </c>
      <c r="J672" s="52">
        <v>40</v>
      </c>
      <c r="K672" s="8">
        <v>2020</v>
      </c>
      <c r="L672" s="11"/>
      <c r="M672" s="8">
        <v>30</v>
      </c>
      <c r="N672" s="12" t="s">
        <v>1230</v>
      </c>
      <c r="O672" s="12" t="s">
        <v>1230</v>
      </c>
      <c r="P672" s="8" t="s">
        <v>1592</v>
      </c>
      <c r="Q672" s="14">
        <v>0</v>
      </c>
      <c r="R672" s="14">
        <v>0</v>
      </c>
      <c r="S672" s="14">
        <v>0</v>
      </c>
      <c r="T672" s="8" t="s">
        <v>41</v>
      </c>
      <c r="U672" s="15" t="s">
        <v>2343</v>
      </c>
      <c r="V672" s="16" t="s">
        <v>539</v>
      </c>
      <c r="W672" s="17" t="s">
        <v>540</v>
      </c>
      <c r="X672" s="71" t="s">
        <v>78</v>
      </c>
    </row>
    <row r="673" spans="1:24" ht="142.5" hidden="1">
      <c r="A673" s="19" t="s">
        <v>1587</v>
      </c>
      <c r="B673" s="19" t="s">
        <v>1588</v>
      </c>
      <c r="C673" s="19" t="s">
        <v>1589</v>
      </c>
      <c r="D673" s="19" t="s">
        <v>1590</v>
      </c>
      <c r="E673" s="19">
        <v>15</v>
      </c>
      <c r="F673" s="19" t="s">
        <v>1595</v>
      </c>
      <c r="G673" s="19" t="s">
        <v>45</v>
      </c>
      <c r="H673" s="19" t="s">
        <v>36</v>
      </c>
      <c r="I673" s="19" t="s">
        <v>37</v>
      </c>
      <c r="J673" s="52">
        <v>40</v>
      </c>
      <c r="K673" s="8">
        <v>2020</v>
      </c>
      <c r="L673" s="11"/>
      <c r="M673" s="8">
        <v>30</v>
      </c>
      <c r="N673" s="12" t="s">
        <v>1230</v>
      </c>
      <c r="O673" s="12" t="s">
        <v>1230</v>
      </c>
      <c r="P673" s="8" t="s">
        <v>1592</v>
      </c>
      <c r="Q673" s="14">
        <v>0</v>
      </c>
      <c r="R673" s="14">
        <v>0</v>
      </c>
      <c r="S673" s="14">
        <v>0</v>
      </c>
      <c r="T673" s="19" t="s">
        <v>41</v>
      </c>
      <c r="U673" s="15" t="s">
        <v>2343</v>
      </c>
      <c r="V673" s="16" t="s">
        <v>539</v>
      </c>
      <c r="W673" s="17" t="s">
        <v>540</v>
      </c>
      <c r="X673" s="71" t="s">
        <v>78</v>
      </c>
    </row>
    <row r="674" spans="1:24" ht="142.5" hidden="1">
      <c r="A674" s="19" t="s">
        <v>1587</v>
      </c>
      <c r="B674" s="19" t="s">
        <v>1588</v>
      </c>
      <c r="C674" s="19" t="s">
        <v>1589</v>
      </c>
      <c r="D674" s="19" t="s">
        <v>1596</v>
      </c>
      <c r="E674" s="19">
        <v>15</v>
      </c>
      <c r="F674" s="19" t="s">
        <v>1595</v>
      </c>
      <c r="G674" s="19" t="s">
        <v>45</v>
      </c>
      <c r="H674" s="19" t="s">
        <v>36</v>
      </c>
      <c r="I674" s="19" t="s">
        <v>37</v>
      </c>
      <c r="J674" s="52">
        <v>40</v>
      </c>
      <c r="K674" s="8">
        <v>2020</v>
      </c>
      <c r="L674" s="11"/>
      <c r="M674" s="8">
        <v>30</v>
      </c>
      <c r="N674" s="12" t="s">
        <v>1230</v>
      </c>
      <c r="O674" s="12" t="s">
        <v>1230</v>
      </c>
      <c r="P674" s="8" t="s">
        <v>1592</v>
      </c>
      <c r="Q674" s="14">
        <v>0</v>
      </c>
      <c r="R674" s="14">
        <v>0</v>
      </c>
      <c r="S674" s="14">
        <v>0</v>
      </c>
      <c r="T674" s="19" t="s">
        <v>41</v>
      </c>
      <c r="U674" s="15" t="s">
        <v>2343</v>
      </c>
      <c r="V674" s="16" t="s">
        <v>539</v>
      </c>
      <c r="W674" s="17" t="s">
        <v>540</v>
      </c>
      <c r="X674" s="71" t="s">
        <v>78</v>
      </c>
    </row>
    <row r="675" spans="1:24" ht="142.5" hidden="1">
      <c r="A675" s="19" t="s">
        <v>1587</v>
      </c>
      <c r="B675" s="19" t="s">
        <v>1588</v>
      </c>
      <c r="C675" s="19" t="s">
        <v>1589</v>
      </c>
      <c r="D675" s="19" t="s">
        <v>1597</v>
      </c>
      <c r="E675" s="19">
        <v>15</v>
      </c>
      <c r="F675" s="19" t="s">
        <v>1595</v>
      </c>
      <c r="G675" s="19" t="s">
        <v>45</v>
      </c>
      <c r="H675" s="19" t="s">
        <v>36</v>
      </c>
      <c r="I675" s="19" t="s">
        <v>37</v>
      </c>
      <c r="J675" s="52">
        <v>40</v>
      </c>
      <c r="K675" s="130">
        <v>2020</v>
      </c>
      <c r="L675" s="11"/>
      <c r="M675" s="8">
        <v>30</v>
      </c>
      <c r="N675" s="12" t="s">
        <v>1230</v>
      </c>
      <c r="O675" s="12" t="s">
        <v>1230</v>
      </c>
      <c r="P675" s="8" t="s">
        <v>1592</v>
      </c>
      <c r="Q675" s="14">
        <v>0</v>
      </c>
      <c r="R675" s="14">
        <v>0</v>
      </c>
      <c r="S675" s="14">
        <v>0</v>
      </c>
      <c r="T675" s="19" t="s">
        <v>41</v>
      </c>
      <c r="U675" s="15" t="s">
        <v>2343</v>
      </c>
      <c r="V675" s="16" t="s">
        <v>539</v>
      </c>
      <c r="W675" s="17" t="s">
        <v>540</v>
      </c>
      <c r="X675" s="71" t="s">
        <v>78</v>
      </c>
    </row>
    <row r="676" spans="1:24" ht="135" hidden="1">
      <c r="A676" s="8" t="s">
        <v>1587</v>
      </c>
      <c r="B676" s="8" t="s">
        <v>1588</v>
      </c>
      <c r="C676" s="8" t="s">
        <v>1589</v>
      </c>
      <c r="D676" s="8" t="s">
        <v>1590</v>
      </c>
      <c r="E676" s="8">
        <v>15</v>
      </c>
      <c r="F676" s="8" t="s">
        <v>1598</v>
      </c>
      <c r="G676" s="8" t="s">
        <v>45</v>
      </c>
      <c r="H676" s="8" t="s">
        <v>36</v>
      </c>
      <c r="I676" s="8" t="s">
        <v>37</v>
      </c>
      <c r="J676" s="52">
        <v>20</v>
      </c>
      <c r="K676" s="8">
        <v>2020</v>
      </c>
      <c r="L676" s="11"/>
      <c r="M676" s="8">
        <v>30</v>
      </c>
      <c r="N676" s="12" t="s">
        <v>1230</v>
      </c>
      <c r="O676" s="12" t="s">
        <v>1230</v>
      </c>
      <c r="P676" s="8" t="s">
        <v>1592</v>
      </c>
      <c r="Q676" s="14">
        <v>0</v>
      </c>
      <c r="R676" s="14">
        <v>0</v>
      </c>
      <c r="S676" s="14">
        <v>0</v>
      </c>
      <c r="T676" s="8" t="s">
        <v>41</v>
      </c>
      <c r="U676" s="15" t="s">
        <v>2343</v>
      </c>
      <c r="V676" s="16" t="s">
        <v>539</v>
      </c>
      <c r="W676" s="17" t="s">
        <v>540</v>
      </c>
      <c r="X676" s="71" t="s">
        <v>78</v>
      </c>
    </row>
    <row r="677" spans="1:24" ht="135" hidden="1">
      <c r="A677" s="8" t="s">
        <v>1587</v>
      </c>
      <c r="B677" s="8" t="s">
        <v>1588</v>
      </c>
      <c r="C677" s="8" t="s">
        <v>1588</v>
      </c>
      <c r="D677" s="8" t="s">
        <v>1618</v>
      </c>
      <c r="E677" s="8">
        <v>15</v>
      </c>
      <c r="F677" s="8" t="s">
        <v>1598</v>
      </c>
      <c r="G677" s="8" t="s">
        <v>45</v>
      </c>
      <c r="H677" s="8" t="s">
        <v>36</v>
      </c>
      <c r="I677" s="8" t="s">
        <v>37</v>
      </c>
      <c r="J677" s="52">
        <v>20</v>
      </c>
      <c r="K677" s="8">
        <v>2020</v>
      </c>
      <c r="L677" s="11"/>
      <c r="M677" s="8">
        <v>30</v>
      </c>
      <c r="N677" s="12" t="s">
        <v>1230</v>
      </c>
      <c r="O677" s="12" t="s">
        <v>1230</v>
      </c>
      <c r="P677" s="8" t="s">
        <v>1592</v>
      </c>
      <c r="Q677" s="14">
        <v>0</v>
      </c>
      <c r="R677" s="14">
        <v>0</v>
      </c>
      <c r="S677" s="14">
        <v>0</v>
      </c>
      <c r="T677" s="8" t="s">
        <v>41</v>
      </c>
      <c r="U677" s="15" t="s">
        <v>2343</v>
      </c>
      <c r="V677" s="16" t="s">
        <v>539</v>
      </c>
      <c r="W677" s="17" t="s">
        <v>540</v>
      </c>
      <c r="X677" s="71" t="s">
        <v>78</v>
      </c>
    </row>
    <row r="678" spans="1:24" ht="135" hidden="1">
      <c r="A678" s="19" t="s">
        <v>1587</v>
      </c>
      <c r="B678" s="19" t="s">
        <v>1588</v>
      </c>
      <c r="C678" s="19" t="s">
        <v>1588</v>
      </c>
      <c r="D678" s="19" t="s">
        <v>1619</v>
      </c>
      <c r="E678" s="19">
        <v>15</v>
      </c>
      <c r="F678" s="19" t="s">
        <v>1620</v>
      </c>
      <c r="G678" s="19" t="s">
        <v>45</v>
      </c>
      <c r="H678" s="19" t="s">
        <v>36</v>
      </c>
      <c r="I678" s="19" t="s">
        <v>37</v>
      </c>
      <c r="J678" s="52">
        <v>30</v>
      </c>
      <c r="K678" s="8">
        <v>2020</v>
      </c>
      <c r="L678" s="11"/>
      <c r="M678" s="8">
        <v>30</v>
      </c>
      <c r="N678" s="12" t="s">
        <v>1230</v>
      </c>
      <c r="O678" s="12" t="s">
        <v>1230</v>
      </c>
      <c r="P678" s="8" t="s">
        <v>1592</v>
      </c>
      <c r="Q678" s="14">
        <v>0</v>
      </c>
      <c r="R678" s="14">
        <v>0</v>
      </c>
      <c r="S678" s="14">
        <v>0</v>
      </c>
      <c r="T678" s="19" t="s">
        <v>41</v>
      </c>
      <c r="U678" s="15" t="s">
        <v>2343</v>
      </c>
      <c r="V678" s="16" t="s">
        <v>539</v>
      </c>
      <c r="W678" s="17" t="s">
        <v>540</v>
      </c>
      <c r="X678" s="71" t="s">
        <v>78</v>
      </c>
    </row>
    <row r="679" spans="1:24" ht="135" hidden="1">
      <c r="A679" s="19" t="s">
        <v>1587</v>
      </c>
      <c r="B679" s="19" t="s">
        <v>1588</v>
      </c>
      <c r="C679" s="19" t="s">
        <v>1589</v>
      </c>
      <c r="D679" s="19" t="s">
        <v>1590</v>
      </c>
      <c r="E679" s="19">
        <v>15</v>
      </c>
      <c r="F679" s="19" t="s">
        <v>1599</v>
      </c>
      <c r="G679" s="19" t="s">
        <v>45</v>
      </c>
      <c r="H679" s="19" t="s">
        <v>36</v>
      </c>
      <c r="I679" s="19" t="s">
        <v>37</v>
      </c>
      <c r="J679" s="52">
        <v>20</v>
      </c>
      <c r="K679" s="8">
        <v>2020</v>
      </c>
      <c r="L679" s="11"/>
      <c r="M679" s="8">
        <v>15</v>
      </c>
      <c r="N679" s="12" t="s">
        <v>1230</v>
      </c>
      <c r="O679" s="12" t="s">
        <v>1230</v>
      </c>
      <c r="P679" s="8" t="s">
        <v>1592</v>
      </c>
      <c r="Q679" s="14">
        <v>0</v>
      </c>
      <c r="R679" s="14">
        <v>0</v>
      </c>
      <c r="S679" s="14">
        <v>0</v>
      </c>
      <c r="T679" s="19" t="s">
        <v>41</v>
      </c>
      <c r="U679" s="15" t="s">
        <v>2343</v>
      </c>
      <c r="V679" s="16" t="s">
        <v>539</v>
      </c>
      <c r="W679" s="17" t="s">
        <v>540</v>
      </c>
      <c r="X679" s="71" t="s">
        <v>78</v>
      </c>
    </row>
    <row r="680" spans="1:24" ht="135" hidden="1">
      <c r="A680" s="19" t="s">
        <v>1587</v>
      </c>
      <c r="B680" s="19" t="s">
        <v>1588</v>
      </c>
      <c r="C680" s="19" t="s">
        <v>1589</v>
      </c>
      <c r="D680" s="19" t="s">
        <v>1590</v>
      </c>
      <c r="E680" s="19">
        <v>15</v>
      </c>
      <c r="F680" s="8" t="s">
        <v>1600</v>
      </c>
      <c r="G680" s="8" t="s">
        <v>45</v>
      </c>
      <c r="H680" s="19" t="s">
        <v>36</v>
      </c>
      <c r="I680" s="19" t="s">
        <v>37</v>
      </c>
      <c r="J680" s="52">
        <v>40</v>
      </c>
      <c r="K680" s="8">
        <v>2020</v>
      </c>
      <c r="L680" s="11"/>
      <c r="M680" s="8">
        <v>30</v>
      </c>
      <c r="N680" s="12" t="s">
        <v>1230</v>
      </c>
      <c r="O680" s="12" t="s">
        <v>1230</v>
      </c>
      <c r="P680" s="8" t="s">
        <v>1592</v>
      </c>
      <c r="Q680" s="14">
        <v>0</v>
      </c>
      <c r="R680" s="14">
        <v>0</v>
      </c>
      <c r="S680" s="14">
        <v>0</v>
      </c>
      <c r="T680" s="19" t="s">
        <v>41</v>
      </c>
      <c r="U680" s="15" t="s">
        <v>2343</v>
      </c>
      <c r="V680" s="16" t="s">
        <v>539</v>
      </c>
      <c r="W680" s="17" t="s">
        <v>540</v>
      </c>
      <c r="X680" s="71" t="s">
        <v>78</v>
      </c>
    </row>
    <row r="681" spans="1:24" ht="71.25" hidden="1">
      <c r="A681" s="19" t="s">
        <v>1587</v>
      </c>
      <c r="B681" s="19" t="s">
        <v>1832</v>
      </c>
      <c r="C681" s="19" t="s">
        <v>1832</v>
      </c>
      <c r="D681" s="37" t="s">
        <v>1863</v>
      </c>
      <c r="E681" s="37">
        <v>12</v>
      </c>
      <c r="F681" s="37" t="s">
        <v>1864</v>
      </c>
      <c r="G681" s="131" t="s">
        <v>45</v>
      </c>
      <c r="H681" s="37" t="s">
        <v>36</v>
      </c>
      <c r="I681" s="37" t="s">
        <v>37</v>
      </c>
      <c r="J681" s="52">
        <v>40</v>
      </c>
      <c r="K681" s="19" t="s">
        <v>1230</v>
      </c>
      <c r="L681" s="11"/>
      <c r="M681" s="37">
        <v>4</v>
      </c>
      <c r="N681" s="37" t="s">
        <v>1230</v>
      </c>
      <c r="O681" s="37" t="s">
        <v>1230</v>
      </c>
      <c r="P681" s="19" t="s">
        <v>247</v>
      </c>
      <c r="Q681" s="20">
        <v>0</v>
      </c>
      <c r="R681" s="20">
        <v>0</v>
      </c>
      <c r="S681" s="20">
        <v>0</v>
      </c>
      <c r="T681" s="19" t="s">
        <v>41</v>
      </c>
      <c r="U681" s="15" t="s">
        <v>2344</v>
      </c>
      <c r="V681" s="16" t="s">
        <v>539</v>
      </c>
      <c r="W681" s="17" t="s">
        <v>540</v>
      </c>
      <c r="X681" s="18" t="s">
        <v>58</v>
      </c>
    </row>
    <row r="682" spans="1:24" ht="142.5" hidden="1">
      <c r="A682" s="19" t="s">
        <v>1587</v>
      </c>
      <c r="B682" s="19" t="s">
        <v>1588</v>
      </c>
      <c r="C682" s="19" t="s">
        <v>1658</v>
      </c>
      <c r="D682" s="19" t="s">
        <v>1659</v>
      </c>
      <c r="E682" s="19">
        <v>15</v>
      </c>
      <c r="F682" s="19" t="s">
        <v>1660</v>
      </c>
      <c r="G682" s="19" t="s">
        <v>45</v>
      </c>
      <c r="H682" s="19" t="s">
        <v>36</v>
      </c>
      <c r="I682" s="19" t="s">
        <v>37</v>
      </c>
      <c r="J682" s="52">
        <v>40</v>
      </c>
      <c r="K682" s="8">
        <v>2020</v>
      </c>
      <c r="L682" s="11"/>
      <c r="M682" s="8">
        <v>30</v>
      </c>
      <c r="N682" s="12" t="s">
        <v>1230</v>
      </c>
      <c r="O682" s="12" t="s">
        <v>1230</v>
      </c>
      <c r="P682" s="8" t="s">
        <v>1592</v>
      </c>
      <c r="Q682" s="14">
        <v>0</v>
      </c>
      <c r="R682" s="14">
        <v>0</v>
      </c>
      <c r="S682" s="14">
        <v>0</v>
      </c>
      <c r="T682" s="19" t="s">
        <v>41</v>
      </c>
      <c r="U682" s="15" t="s">
        <v>2343</v>
      </c>
      <c r="V682" s="16" t="s">
        <v>539</v>
      </c>
      <c r="W682" s="17" t="s">
        <v>540</v>
      </c>
      <c r="X682" s="71" t="s">
        <v>78</v>
      </c>
    </row>
    <row r="683" spans="1:24" ht="142.5" hidden="1">
      <c r="A683" s="19" t="s">
        <v>1587</v>
      </c>
      <c r="B683" s="19" t="s">
        <v>1588</v>
      </c>
      <c r="C683" s="19" t="s">
        <v>1608</v>
      </c>
      <c r="D683" s="19" t="s">
        <v>1609</v>
      </c>
      <c r="E683" s="19">
        <v>20</v>
      </c>
      <c r="F683" s="19" t="s">
        <v>1602</v>
      </c>
      <c r="G683" s="19" t="s">
        <v>45</v>
      </c>
      <c r="H683" s="19" t="s">
        <v>36</v>
      </c>
      <c r="I683" s="19" t="s">
        <v>37</v>
      </c>
      <c r="J683" s="52">
        <v>64</v>
      </c>
      <c r="K683" s="8">
        <v>2020</v>
      </c>
      <c r="L683" s="11"/>
      <c r="M683" s="8">
        <v>15</v>
      </c>
      <c r="N683" s="12" t="s">
        <v>1230</v>
      </c>
      <c r="O683" s="12" t="s">
        <v>1230</v>
      </c>
      <c r="P683" s="8" t="s">
        <v>1592</v>
      </c>
      <c r="Q683" s="14">
        <v>0</v>
      </c>
      <c r="R683" s="14">
        <v>0</v>
      </c>
      <c r="S683" s="14">
        <v>0</v>
      </c>
      <c r="T683" s="19" t="s">
        <v>41</v>
      </c>
      <c r="U683" s="15" t="s">
        <v>2343</v>
      </c>
      <c r="V683" s="16" t="s">
        <v>539</v>
      </c>
      <c r="W683" s="17" t="s">
        <v>540</v>
      </c>
      <c r="X683" s="71" t="s">
        <v>78</v>
      </c>
    </row>
    <row r="684" spans="1:24" ht="135" hidden="1">
      <c r="A684" s="19" t="s">
        <v>1587</v>
      </c>
      <c r="B684" s="19" t="s">
        <v>1588</v>
      </c>
      <c r="C684" s="19" t="s">
        <v>1589</v>
      </c>
      <c r="D684" s="19" t="s">
        <v>1601</v>
      </c>
      <c r="E684" s="19">
        <v>20</v>
      </c>
      <c r="F684" s="19" t="s">
        <v>1602</v>
      </c>
      <c r="G684" s="19" t="s">
        <v>45</v>
      </c>
      <c r="H684" s="19" t="s">
        <v>36</v>
      </c>
      <c r="I684" s="19" t="s">
        <v>37</v>
      </c>
      <c r="J684" s="52">
        <v>64</v>
      </c>
      <c r="K684" s="8">
        <v>2020</v>
      </c>
      <c r="L684" s="11"/>
      <c r="M684" s="8">
        <v>15</v>
      </c>
      <c r="N684" s="12" t="s">
        <v>1230</v>
      </c>
      <c r="O684" s="12" t="s">
        <v>1230</v>
      </c>
      <c r="P684" s="8" t="s">
        <v>1592</v>
      </c>
      <c r="Q684" s="14">
        <v>0</v>
      </c>
      <c r="R684" s="14">
        <v>0</v>
      </c>
      <c r="S684" s="14">
        <v>0</v>
      </c>
      <c r="T684" s="19" t="s">
        <v>41</v>
      </c>
      <c r="U684" s="15" t="s">
        <v>2343</v>
      </c>
      <c r="V684" s="16" t="s">
        <v>539</v>
      </c>
      <c r="W684" s="17" t="s">
        <v>540</v>
      </c>
      <c r="X684" s="71" t="s">
        <v>78</v>
      </c>
    </row>
    <row r="685" spans="1:24" ht="135" hidden="1">
      <c r="A685" s="19" t="s">
        <v>1587</v>
      </c>
      <c r="B685" s="19" t="s">
        <v>1588</v>
      </c>
      <c r="C685" s="19" t="s">
        <v>1608</v>
      </c>
      <c r="D685" s="19" t="s">
        <v>1610</v>
      </c>
      <c r="E685" s="19">
        <v>20</v>
      </c>
      <c r="F685" s="19" t="s">
        <v>1602</v>
      </c>
      <c r="G685" s="19" t="s">
        <v>45</v>
      </c>
      <c r="H685" s="19" t="s">
        <v>36</v>
      </c>
      <c r="I685" s="19" t="s">
        <v>37</v>
      </c>
      <c r="J685" s="52">
        <v>64</v>
      </c>
      <c r="K685" s="8">
        <v>2020</v>
      </c>
      <c r="L685" s="11"/>
      <c r="M685" s="8">
        <v>15</v>
      </c>
      <c r="N685" s="12" t="s">
        <v>1230</v>
      </c>
      <c r="O685" s="12" t="s">
        <v>1230</v>
      </c>
      <c r="P685" s="8" t="s">
        <v>1592</v>
      </c>
      <c r="Q685" s="14">
        <v>0</v>
      </c>
      <c r="R685" s="14">
        <v>0</v>
      </c>
      <c r="S685" s="14">
        <v>0</v>
      </c>
      <c r="T685" s="19" t="s">
        <v>41</v>
      </c>
      <c r="U685" s="15" t="s">
        <v>2343</v>
      </c>
      <c r="V685" s="16" t="s">
        <v>539</v>
      </c>
      <c r="W685" s="17" t="s">
        <v>540</v>
      </c>
      <c r="X685" s="71" t="s">
        <v>78</v>
      </c>
    </row>
    <row r="686" spans="1:24" ht="135" hidden="1">
      <c r="A686" s="19" t="s">
        <v>1587</v>
      </c>
      <c r="B686" s="19" t="s">
        <v>1588</v>
      </c>
      <c r="C686" s="19" t="s">
        <v>1588</v>
      </c>
      <c r="D686" s="19" t="s">
        <v>1619</v>
      </c>
      <c r="E686" s="19">
        <v>15</v>
      </c>
      <c r="F686" s="19" t="s">
        <v>1602</v>
      </c>
      <c r="G686" s="19" t="s">
        <v>45</v>
      </c>
      <c r="H686" s="19" t="s">
        <v>36</v>
      </c>
      <c r="I686" s="19" t="s">
        <v>37</v>
      </c>
      <c r="J686" s="52">
        <v>64</v>
      </c>
      <c r="K686" s="8">
        <v>2020</v>
      </c>
      <c r="L686" s="11"/>
      <c r="M686" s="8">
        <v>15</v>
      </c>
      <c r="N686" s="12" t="s">
        <v>1230</v>
      </c>
      <c r="O686" s="12" t="s">
        <v>1230</v>
      </c>
      <c r="P686" s="8" t="s">
        <v>1592</v>
      </c>
      <c r="Q686" s="14">
        <v>0</v>
      </c>
      <c r="R686" s="14">
        <v>0</v>
      </c>
      <c r="S686" s="14">
        <v>0</v>
      </c>
      <c r="T686" s="19" t="s">
        <v>41</v>
      </c>
      <c r="U686" s="15" t="s">
        <v>2343</v>
      </c>
      <c r="V686" s="16" t="s">
        <v>539</v>
      </c>
      <c r="W686" s="17" t="s">
        <v>540</v>
      </c>
      <c r="X686" s="71" t="s">
        <v>78</v>
      </c>
    </row>
    <row r="687" spans="1:24" ht="135" hidden="1">
      <c r="A687" s="19" t="s">
        <v>1587</v>
      </c>
      <c r="B687" s="19" t="s">
        <v>1588</v>
      </c>
      <c r="C687" s="19" t="s">
        <v>1588</v>
      </c>
      <c r="D687" s="19" t="s">
        <v>1618</v>
      </c>
      <c r="E687" s="19">
        <v>15</v>
      </c>
      <c r="F687" s="19" t="s">
        <v>1602</v>
      </c>
      <c r="G687" s="19" t="s">
        <v>45</v>
      </c>
      <c r="H687" s="19" t="s">
        <v>36</v>
      </c>
      <c r="I687" s="19" t="s">
        <v>37</v>
      </c>
      <c r="J687" s="52">
        <v>64</v>
      </c>
      <c r="K687" s="8">
        <v>2020</v>
      </c>
      <c r="L687" s="11"/>
      <c r="M687" s="8">
        <v>15</v>
      </c>
      <c r="N687" s="12" t="s">
        <v>1230</v>
      </c>
      <c r="O687" s="12" t="s">
        <v>1230</v>
      </c>
      <c r="P687" s="8" t="s">
        <v>1592</v>
      </c>
      <c r="Q687" s="14">
        <v>0</v>
      </c>
      <c r="R687" s="14">
        <v>0</v>
      </c>
      <c r="S687" s="14">
        <v>0</v>
      </c>
      <c r="T687" s="19" t="s">
        <v>41</v>
      </c>
      <c r="U687" s="15" t="s">
        <v>2343</v>
      </c>
      <c r="V687" s="16" t="s">
        <v>539</v>
      </c>
      <c r="W687" s="17" t="s">
        <v>540</v>
      </c>
      <c r="X687" s="71" t="s">
        <v>78</v>
      </c>
    </row>
    <row r="688" spans="1:24" ht="71.25" hidden="1">
      <c r="A688" s="19" t="s">
        <v>1587</v>
      </c>
      <c r="B688" s="19" t="s">
        <v>1832</v>
      </c>
      <c r="C688" s="19" t="s">
        <v>1832</v>
      </c>
      <c r="D688" s="37" t="s">
        <v>1863</v>
      </c>
      <c r="E688" s="37">
        <v>12</v>
      </c>
      <c r="F688" s="37" t="s">
        <v>1865</v>
      </c>
      <c r="G688" s="131" t="s">
        <v>45</v>
      </c>
      <c r="H688" s="37" t="s">
        <v>36</v>
      </c>
      <c r="I688" s="37" t="s">
        <v>37</v>
      </c>
      <c r="J688" s="52">
        <v>30</v>
      </c>
      <c r="K688" s="8" t="s">
        <v>1230</v>
      </c>
      <c r="L688" s="11"/>
      <c r="M688" s="37">
        <v>4</v>
      </c>
      <c r="N688" s="37" t="s">
        <v>1230</v>
      </c>
      <c r="O688" s="37" t="s">
        <v>1230</v>
      </c>
      <c r="P688" s="19" t="s">
        <v>247</v>
      </c>
      <c r="Q688" s="20">
        <v>0</v>
      </c>
      <c r="R688" s="20">
        <v>0</v>
      </c>
      <c r="S688" s="20">
        <v>0</v>
      </c>
      <c r="T688" s="19" t="s">
        <v>41</v>
      </c>
      <c r="U688" s="15" t="s">
        <v>2344</v>
      </c>
      <c r="V688" s="16" t="s">
        <v>539</v>
      </c>
      <c r="W688" s="17" t="s">
        <v>540</v>
      </c>
      <c r="X688" s="18" t="s">
        <v>58</v>
      </c>
    </row>
    <row r="689" spans="1:24" ht="135" hidden="1">
      <c r="A689" s="19" t="s">
        <v>1587</v>
      </c>
      <c r="B689" s="19" t="s">
        <v>1588</v>
      </c>
      <c r="C689" s="19" t="s">
        <v>1589</v>
      </c>
      <c r="D689" s="19" t="s">
        <v>1590</v>
      </c>
      <c r="E689" s="19">
        <v>15</v>
      </c>
      <c r="F689" s="19" t="s">
        <v>1603</v>
      </c>
      <c r="G689" s="19" t="s">
        <v>45</v>
      </c>
      <c r="H689" s="19" t="s">
        <v>36</v>
      </c>
      <c r="I689" s="19" t="s">
        <v>37</v>
      </c>
      <c r="J689" s="52">
        <v>8</v>
      </c>
      <c r="K689" s="8">
        <v>2020</v>
      </c>
      <c r="L689" s="11"/>
      <c r="M689" s="8">
        <v>30</v>
      </c>
      <c r="N689" s="12" t="s">
        <v>1230</v>
      </c>
      <c r="O689" s="12" t="s">
        <v>1230</v>
      </c>
      <c r="P689" s="8" t="s">
        <v>1592</v>
      </c>
      <c r="Q689" s="14">
        <v>0</v>
      </c>
      <c r="R689" s="14">
        <v>0</v>
      </c>
      <c r="S689" s="14">
        <v>0</v>
      </c>
      <c r="T689" s="19" t="s">
        <v>41</v>
      </c>
      <c r="U689" s="15" t="s">
        <v>2343</v>
      </c>
      <c r="V689" s="16" t="s">
        <v>539</v>
      </c>
      <c r="W689" s="17" t="s">
        <v>540</v>
      </c>
      <c r="X689" s="71" t="s">
        <v>78</v>
      </c>
    </row>
    <row r="690" spans="1:24" ht="142.5" hidden="1">
      <c r="A690" s="19" t="s">
        <v>1587</v>
      </c>
      <c r="B690" s="19" t="s">
        <v>1588</v>
      </c>
      <c r="C690" s="19" t="s">
        <v>1658</v>
      </c>
      <c r="D690" s="19" t="s">
        <v>1659</v>
      </c>
      <c r="E690" s="19">
        <v>15</v>
      </c>
      <c r="F690" s="19" t="s">
        <v>1661</v>
      </c>
      <c r="G690" s="19" t="s">
        <v>45</v>
      </c>
      <c r="H690" s="19" t="s">
        <v>36</v>
      </c>
      <c r="I690" s="19" t="s">
        <v>37</v>
      </c>
      <c r="J690" s="52">
        <v>20</v>
      </c>
      <c r="K690" s="8">
        <v>2020</v>
      </c>
      <c r="L690" s="11"/>
      <c r="M690" s="8">
        <v>30</v>
      </c>
      <c r="N690" s="12" t="s">
        <v>1230</v>
      </c>
      <c r="O690" s="12" t="s">
        <v>1230</v>
      </c>
      <c r="P690" s="8" t="s">
        <v>1592</v>
      </c>
      <c r="Q690" s="14">
        <v>0</v>
      </c>
      <c r="R690" s="14">
        <v>0</v>
      </c>
      <c r="S690" s="14">
        <v>0</v>
      </c>
      <c r="T690" s="19" t="s">
        <v>41</v>
      </c>
      <c r="U690" s="15" t="s">
        <v>2343</v>
      </c>
      <c r="V690" s="16" t="s">
        <v>539</v>
      </c>
      <c r="W690" s="17" t="s">
        <v>540</v>
      </c>
      <c r="X690" s="71" t="s">
        <v>78</v>
      </c>
    </row>
    <row r="691" spans="1:24" ht="105" hidden="1">
      <c r="A691" s="19" t="s">
        <v>1587</v>
      </c>
      <c r="B691" s="19" t="s">
        <v>1588</v>
      </c>
      <c r="C691" s="19" t="s">
        <v>1588</v>
      </c>
      <c r="D691" s="19" t="s">
        <v>1621</v>
      </c>
      <c r="E691" s="19">
        <v>15</v>
      </c>
      <c r="F691" s="8" t="s">
        <v>1622</v>
      </c>
      <c r="G691" s="8" t="s">
        <v>45</v>
      </c>
      <c r="H691" s="19" t="s">
        <v>36</v>
      </c>
      <c r="I691" s="19" t="s">
        <v>37</v>
      </c>
      <c r="J691" s="52">
        <v>16</v>
      </c>
      <c r="K691" s="8">
        <v>2020</v>
      </c>
      <c r="L691" s="11"/>
      <c r="M691" s="8">
        <v>10</v>
      </c>
      <c r="N691" s="12" t="s">
        <v>1230</v>
      </c>
      <c r="O691" s="12" t="s">
        <v>1230</v>
      </c>
      <c r="P691" s="8" t="s">
        <v>1592</v>
      </c>
      <c r="Q691" s="14">
        <v>0</v>
      </c>
      <c r="R691" s="14">
        <v>0</v>
      </c>
      <c r="S691" s="14">
        <v>0</v>
      </c>
      <c r="T691" s="19" t="s">
        <v>41</v>
      </c>
      <c r="U691" s="15" t="s">
        <v>2345</v>
      </c>
      <c r="V691" s="21" t="s">
        <v>336</v>
      </c>
      <c r="W691" s="15" t="s">
        <v>1623</v>
      </c>
      <c r="X691" s="71" t="s">
        <v>78</v>
      </c>
    </row>
    <row r="692" spans="1:24" ht="57" hidden="1">
      <c r="A692" s="19" t="s">
        <v>1587</v>
      </c>
      <c r="B692" s="19" t="s">
        <v>1935</v>
      </c>
      <c r="C692" s="19" t="s">
        <v>2001</v>
      </c>
      <c r="D692" s="19" t="s">
        <v>2002</v>
      </c>
      <c r="E692" s="19">
        <v>10</v>
      </c>
      <c r="F692" s="19" t="s">
        <v>1938</v>
      </c>
      <c r="G692" s="19" t="s">
        <v>45</v>
      </c>
      <c r="H692" s="19" t="s">
        <v>36</v>
      </c>
      <c r="I692" s="37" t="s">
        <v>37</v>
      </c>
      <c r="J692" s="52">
        <v>40</v>
      </c>
      <c r="K692" s="37" t="s">
        <v>1230</v>
      </c>
      <c r="L692" s="11"/>
      <c r="M692" s="19">
        <v>10</v>
      </c>
      <c r="N692" s="37" t="s">
        <v>1230</v>
      </c>
      <c r="O692" s="37" t="s">
        <v>1230</v>
      </c>
      <c r="P692" s="37" t="s">
        <v>1955</v>
      </c>
      <c r="Q692" s="20">
        <v>0</v>
      </c>
      <c r="R692" s="20">
        <v>0</v>
      </c>
      <c r="S692" s="20">
        <v>0</v>
      </c>
      <c r="T692" s="19" t="s">
        <v>41</v>
      </c>
      <c r="U692" s="15" t="s">
        <v>2346</v>
      </c>
      <c r="V692" s="22" t="s">
        <v>184</v>
      </c>
      <c r="W692" s="22" t="s">
        <v>248</v>
      </c>
      <c r="X692" s="18" t="s">
        <v>58</v>
      </c>
    </row>
    <row r="693" spans="1:24" ht="57" hidden="1">
      <c r="A693" s="19" t="s">
        <v>1587</v>
      </c>
      <c r="B693" s="19" t="s">
        <v>1935</v>
      </c>
      <c r="C693" s="19" t="s">
        <v>1936</v>
      </c>
      <c r="D693" s="19" t="s">
        <v>1937</v>
      </c>
      <c r="E693" s="19">
        <v>15</v>
      </c>
      <c r="F693" s="19" t="s">
        <v>1938</v>
      </c>
      <c r="G693" s="19" t="s">
        <v>45</v>
      </c>
      <c r="H693" s="19" t="s">
        <v>36</v>
      </c>
      <c r="I693" s="19" t="s">
        <v>37</v>
      </c>
      <c r="J693" s="52">
        <v>40</v>
      </c>
      <c r="K693" s="37" t="s">
        <v>1230</v>
      </c>
      <c r="L693" s="11"/>
      <c r="M693" s="19">
        <v>10</v>
      </c>
      <c r="N693" s="37" t="s">
        <v>1230</v>
      </c>
      <c r="O693" s="37" t="s">
        <v>1230</v>
      </c>
      <c r="P693" s="19" t="s">
        <v>1939</v>
      </c>
      <c r="Q693" s="20">
        <v>0</v>
      </c>
      <c r="R693" s="20">
        <v>0</v>
      </c>
      <c r="S693" s="20">
        <v>0</v>
      </c>
      <c r="T693" s="19" t="s">
        <v>41</v>
      </c>
      <c r="U693" s="15" t="s">
        <v>2346</v>
      </c>
      <c r="V693" s="22" t="s">
        <v>184</v>
      </c>
      <c r="W693" s="22" t="s">
        <v>248</v>
      </c>
      <c r="X693" s="18" t="s">
        <v>58</v>
      </c>
    </row>
    <row r="694" spans="1:24" ht="57" hidden="1">
      <c r="A694" s="19" t="s">
        <v>1587</v>
      </c>
      <c r="B694" s="19" t="s">
        <v>1727</v>
      </c>
      <c r="C694" s="19" t="s">
        <v>1680</v>
      </c>
      <c r="D694" s="19" t="s">
        <v>1710</v>
      </c>
      <c r="E694" s="19">
        <v>15</v>
      </c>
      <c r="F694" s="12" t="s">
        <v>1711</v>
      </c>
      <c r="G694" s="8" t="s">
        <v>45</v>
      </c>
      <c r="H694" s="8" t="s">
        <v>36</v>
      </c>
      <c r="I694" s="8" t="s">
        <v>37</v>
      </c>
      <c r="J694" s="52">
        <v>30</v>
      </c>
      <c r="K694" s="37" t="s">
        <v>1712</v>
      </c>
      <c r="L694" s="11"/>
      <c r="M694" s="19">
        <v>1</v>
      </c>
      <c r="N694" s="19">
        <v>2112196</v>
      </c>
      <c r="O694" s="19" t="s">
        <v>1716</v>
      </c>
      <c r="P694" s="19" t="s">
        <v>40</v>
      </c>
      <c r="Q694" s="20">
        <v>0</v>
      </c>
      <c r="R694" s="20">
        <v>0</v>
      </c>
      <c r="S694" s="20">
        <v>0</v>
      </c>
      <c r="T694" s="19" t="s">
        <v>41</v>
      </c>
      <c r="U694" s="15" t="s">
        <v>2347</v>
      </c>
      <c r="V694" s="15" t="s">
        <v>92</v>
      </c>
      <c r="W694" s="15" t="s">
        <v>93</v>
      </c>
      <c r="X694" s="36" t="s">
        <v>50</v>
      </c>
    </row>
    <row r="695" spans="1:24" ht="57" hidden="1">
      <c r="A695" s="19" t="s">
        <v>1587</v>
      </c>
      <c r="B695" s="19" t="s">
        <v>1680</v>
      </c>
      <c r="C695" s="19" t="s">
        <v>1709</v>
      </c>
      <c r="D695" s="19" t="s">
        <v>1710</v>
      </c>
      <c r="E695" s="19">
        <v>15</v>
      </c>
      <c r="F695" s="12" t="s">
        <v>1711</v>
      </c>
      <c r="G695" s="8" t="s">
        <v>45</v>
      </c>
      <c r="H695" s="8" t="s">
        <v>36</v>
      </c>
      <c r="I695" s="8" t="s">
        <v>37</v>
      </c>
      <c r="J695" s="52">
        <v>30</v>
      </c>
      <c r="K695" s="37" t="s">
        <v>1712</v>
      </c>
      <c r="L695" s="11"/>
      <c r="M695" s="19">
        <v>1</v>
      </c>
      <c r="N695" s="19">
        <v>1567999</v>
      </c>
      <c r="O695" s="37" t="s">
        <v>1708</v>
      </c>
      <c r="P695" s="19" t="s">
        <v>107</v>
      </c>
      <c r="Q695" s="20">
        <v>0</v>
      </c>
      <c r="R695" s="20">
        <v>0</v>
      </c>
      <c r="S695" s="20">
        <v>0</v>
      </c>
      <c r="T695" s="19" t="s">
        <v>41</v>
      </c>
      <c r="U695" s="15" t="s">
        <v>2347</v>
      </c>
      <c r="V695" s="15" t="s">
        <v>92</v>
      </c>
      <c r="W695" s="15" t="s">
        <v>93</v>
      </c>
      <c r="X695" s="36" t="s">
        <v>50</v>
      </c>
    </row>
    <row r="696" spans="1:24" ht="156.75" hidden="1">
      <c r="A696" s="19" t="s">
        <v>1587</v>
      </c>
      <c r="B696" s="19" t="s">
        <v>1935</v>
      </c>
      <c r="C696" s="19" t="s">
        <v>1936</v>
      </c>
      <c r="D696" s="19" t="s">
        <v>1940</v>
      </c>
      <c r="E696" s="19">
        <v>15</v>
      </c>
      <c r="F696" s="19" t="s">
        <v>1941</v>
      </c>
      <c r="G696" s="19" t="s">
        <v>45</v>
      </c>
      <c r="H696" s="19" t="s">
        <v>36</v>
      </c>
      <c r="I696" s="19" t="s">
        <v>46</v>
      </c>
      <c r="J696" s="52">
        <v>12</v>
      </c>
      <c r="K696" s="19" t="s">
        <v>1942</v>
      </c>
      <c r="L696" s="11"/>
      <c r="M696" s="19">
        <v>11</v>
      </c>
      <c r="N696" s="37" t="s">
        <v>1230</v>
      </c>
      <c r="O696" s="37" t="s">
        <v>1230</v>
      </c>
      <c r="P696" s="19" t="s">
        <v>1943</v>
      </c>
      <c r="Q696" s="20">
        <v>870</v>
      </c>
      <c r="R696" s="20">
        <v>0</v>
      </c>
      <c r="S696" s="132">
        <f>Tabela2128[[#This Row],[CUSTO INDIVIDUAL INSCRIÇÃO]]*Tabela2128[[#This Row],[QUANTIDADE DE SERVIDORES]]</f>
        <v>9570</v>
      </c>
      <c r="T696" s="19" t="s">
        <v>41</v>
      </c>
      <c r="U696" s="15" t="s">
        <v>2348</v>
      </c>
      <c r="V696" s="21" t="s">
        <v>184</v>
      </c>
      <c r="W696" s="15" t="s">
        <v>706</v>
      </c>
      <c r="X696" s="71" t="s">
        <v>78</v>
      </c>
    </row>
    <row r="697" spans="1:24" ht="156.75" hidden="1">
      <c r="A697" s="19" t="s">
        <v>1587</v>
      </c>
      <c r="B697" s="19" t="s">
        <v>1935</v>
      </c>
      <c r="C697" s="19" t="s">
        <v>1936</v>
      </c>
      <c r="D697" s="19" t="s">
        <v>1944</v>
      </c>
      <c r="E697" s="19">
        <v>15</v>
      </c>
      <c r="F697" s="19" t="s">
        <v>1945</v>
      </c>
      <c r="G697" s="19" t="s">
        <v>45</v>
      </c>
      <c r="H697" s="19" t="s">
        <v>36</v>
      </c>
      <c r="I697" s="19" t="s">
        <v>46</v>
      </c>
      <c r="J697" s="52">
        <v>16</v>
      </c>
      <c r="K697" s="19" t="s">
        <v>1946</v>
      </c>
      <c r="L697" s="11"/>
      <c r="M697" s="19">
        <v>11</v>
      </c>
      <c r="N697" s="37" t="s">
        <v>1230</v>
      </c>
      <c r="O697" s="37" t="s">
        <v>1230</v>
      </c>
      <c r="P697" s="19" t="s">
        <v>1943</v>
      </c>
      <c r="Q697" s="20">
        <v>570</v>
      </c>
      <c r="R697" s="20">
        <v>0</v>
      </c>
      <c r="S697" s="132">
        <f>Tabela2128[[#This Row],[CUSTO INDIVIDUAL INSCRIÇÃO]]*Tabela2128[[#This Row],[QUANTIDADE DE SERVIDORES]]</f>
        <v>6270</v>
      </c>
      <c r="T697" s="19" t="s">
        <v>41</v>
      </c>
      <c r="U697" s="15" t="s">
        <v>2348</v>
      </c>
      <c r="V697" s="21" t="s">
        <v>184</v>
      </c>
      <c r="W697" s="15" t="s">
        <v>706</v>
      </c>
      <c r="X697" s="71" t="s">
        <v>78</v>
      </c>
    </row>
    <row r="698" spans="1:24" ht="135" hidden="1">
      <c r="A698" s="19" t="s">
        <v>1587</v>
      </c>
      <c r="B698" s="19" t="s">
        <v>1588</v>
      </c>
      <c r="C698" s="19" t="s">
        <v>1608</v>
      </c>
      <c r="D698" s="19" t="s">
        <v>1611</v>
      </c>
      <c r="E698" s="19">
        <v>15</v>
      </c>
      <c r="F698" s="19" t="s">
        <v>1612</v>
      </c>
      <c r="G698" s="19" t="s">
        <v>45</v>
      </c>
      <c r="H698" s="19" t="s">
        <v>36</v>
      </c>
      <c r="I698" s="19" t="s">
        <v>37</v>
      </c>
      <c r="J698" s="52">
        <v>40</v>
      </c>
      <c r="K698" s="8">
        <v>2020</v>
      </c>
      <c r="L698" s="11"/>
      <c r="M698" s="8">
        <v>25</v>
      </c>
      <c r="N698" s="12" t="s">
        <v>1230</v>
      </c>
      <c r="O698" s="12" t="s">
        <v>1230</v>
      </c>
      <c r="P698" s="8" t="s">
        <v>1592</v>
      </c>
      <c r="Q698" s="14">
        <v>0</v>
      </c>
      <c r="R698" s="14">
        <v>0</v>
      </c>
      <c r="S698" s="14">
        <v>0</v>
      </c>
      <c r="T698" s="19" t="s">
        <v>41</v>
      </c>
      <c r="U698" s="15" t="s">
        <v>2349</v>
      </c>
      <c r="V698" s="21" t="s">
        <v>336</v>
      </c>
      <c r="W698" s="15" t="s">
        <v>1613</v>
      </c>
      <c r="X698" s="133" t="s">
        <v>78</v>
      </c>
    </row>
    <row r="699" spans="1:24" ht="128.25" hidden="1">
      <c r="A699" s="19" t="s">
        <v>1587</v>
      </c>
      <c r="B699" s="19" t="s">
        <v>1680</v>
      </c>
      <c r="C699" s="19" t="s">
        <v>1681</v>
      </c>
      <c r="D699" s="19" t="s">
        <v>1682</v>
      </c>
      <c r="E699" s="19">
        <v>15</v>
      </c>
      <c r="F699" s="19" t="s">
        <v>1683</v>
      </c>
      <c r="G699" s="19" t="s">
        <v>45</v>
      </c>
      <c r="H699" s="19" t="s">
        <v>36</v>
      </c>
      <c r="I699" s="19" t="s">
        <v>37</v>
      </c>
      <c r="J699" s="52">
        <v>20</v>
      </c>
      <c r="K699" s="8" t="s">
        <v>1684</v>
      </c>
      <c r="L699" s="11"/>
      <c r="M699" s="19">
        <v>1</v>
      </c>
      <c r="N699" s="19">
        <v>1445351</v>
      </c>
      <c r="O699" s="19" t="s">
        <v>1685</v>
      </c>
      <c r="P699" s="54" t="s">
        <v>162</v>
      </c>
      <c r="Q699" s="20">
        <v>0</v>
      </c>
      <c r="R699" s="20">
        <v>1750</v>
      </c>
      <c r="S699" s="20">
        <v>1750</v>
      </c>
      <c r="T699" s="19" t="s">
        <v>41</v>
      </c>
      <c r="U699" s="15" t="s">
        <v>2350</v>
      </c>
      <c r="V699" s="34" t="s">
        <v>148</v>
      </c>
      <c r="W699" s="33" t="s">
        <v>225</v>
      </c>
      <c r="X699" s="18" t="s">
        <v>58</v>
      </c>
    </row>
    <row r="700" spans="1:24" ht="128.25" hidden="1">
      <c r="A700" s="19" t="s">
        <v>1587</v>
      </c>
      <c r="B700" s="19" t="s">
        <v>1680</v>
      </c>
      <c r="C700" s="19" t="s">
        <v>1681</v>
      </c>
      <c r="D700" s="19" t="s">
        <v>1682</v>
      </c>
      <c r="E700" s="19">
        <v>15</v>
      </c>
      <c r="F700" s="19" t="s">
        <v>1683</v>
      </c>
      <c r="G700" s="19" t="s">
        <v>45</v>
      </c>
      <c r="H700" s="19" t="s">
        <v>36</v>
      </c>
      <c r="I700" s="19" t="s">
        <v>37</v>
      </c>
      <c r="J700" s="52">
        <v>20</v>
      </c>
      <c r="K700" s="8" t="s">
        <v>1684</v>
      </c>
      <c r="L700" s="11"/>
      <c r="M700" s="19">
        <v>1</v>
      </c>
      <c r="N700" s="19">
        <v>1492970</v>
      </c>
      <c r="O700" s="19" t="s">
        <v>1686</v>
      </c>
      <c r="P700" s="54" t="s">
        <v>162</v>
      </c>
      <c r="Q700" s="20">
        <v>0</v>
      </c>
      <c r="R700" s="20">
        <v>1750</v>
      </c>
      <c r="S700" s="20">
        <v>1750</v>
      </c>
      <c r="T700" s="19" t="s">
        <v>41</v>
      </c>
      <c r="U700" s="15" t="s">
        <v>2351</v>
      </c>
      <c r="V700" s="34" t="s">
        <v>148</v>
      </c>
      <c r="W700" s="33" t="s">
        <v>225</v>
      </c>
      <c r="X700" s="18" t="s">
        <v>58</v>
      </c>
    </row>
    <row r="701" spans="1:24" ht="128.25" hidden="1">
      <c r="A701" s="19" t="s">
        <v>1587</v>
      </c>
      <c r="B701" s="19" t="s">
        <v>1680</v>
      </c>
      <c r="C701" s="19" t="s">
        <v>1680</v>
      </c>
      <c r="D701" s="19" t="s">
        <v>1682</v>
      </c>
      <c r="E701" s="19">
        <v>15</v>
      </c>
      <c r="F701" s="19" t="s">
        <v>1683</v>
      </c>
      <c r="G701" s="19" t="s">
        <v>45</v>
      </c>
      <c r="H701" s="19" t="s">
        <v>36</v>
      </c>
      <c r="I701" s="19" t="s">
        <v>37</v>
      </c>
      <c r="J701" s="52">
        <v>20</v>
      </c>
      <c r="K701" s="12" t="s">
        <v>1684</v>
      </c>
      <c r="L701" s="11"/>
      <c r="M701" s="19">
        <v>1</v>
      </c>
      <c r="N701" s="19">
        <v>1570487</v>
      </c>
      <c r="O701" s="19" t="s">
        <v>1699</v>
      </c>
      <c r="P701" s="54" t="s">
        <v>162</v>
      </c>
      <c r="Q701" s="20">
        <v>0</v>
      </c>
      <c r="R701" s="20">
        <v>1750</v>
      </c>
      <c r="S701" s="20">
        <v>1750</v>
      </c>
      <c r="T701" s="19" t="s">
        <v>41</v>
      </c>
      <c r="U701" s="15" t="s">
        <v>2350</v>
      </c>
      <c r="V701" s="34" t="s">
        <v>148</v>
      </c>
      <c r="W701" s="33" t="s">
        <v>225</v>
      </c>
      <c r="X701" s="18" t="s">
        <v>58</v>
      </c>
    </row>
    <row r="702" spans="1:24" ht="105" hidden="1">
      <c r="A702" s="19" t="s">
        <v>1587</v>
      </c>
      <c r="B702" s="19" t="s">
        <v>1680</v>
      </c>
      <c r="C702" s="19" t="s">
        <v>1680</v>
      </c>
      <c r="D702" s="19" t="s">
        <v>1713</v>
      </c>
      <c r="E702" s="19">
        <v>10</v>
      </c>
      <c r="F702" s="19" t="s">
        <v>1714</v>
      </c>
      <c r="G702" s="19" t="s">
        <v>35</v>
      </c>
      <c r="H702" s="19" t="s">
        <v>36</v>
      </c>
      <c r="I702" s="19" t="s">
        <v>37</v>
      </c>
      <c r="J702" s="52">
        <v>24</v>
      </c>
      <c r="K702" s="12" t="s">
        <v>408</v>
      </c>
      <c r="L702" s="11"/>
      <c r="M702" s="19">
        <v>1</v>
      </c>
      <c r="N702" s="19">
        <v>1486018</v>
      </c>
      <c r="O702" s="37" t="s">
        <v>1715</v>
      </c>
      <c r="P702" s="54" t="s">
        <v>162</v>
      </c>
      <c r="Q702" s="20">
        <v>0</v>
      </c>
      <c r="R702" s="20">
        <v>1750</v>
      </c>
      <c r="S702" s="20">
        <v>1750</v>
      </c>
      <c r="T702" s="19" t="s">
        <v>41</v>
      </c>
      <c r="U702" s="15" t="s">
        <v>2350</v>
      </c>
      <c r="V702" s="34" t="s">
        <v>148</v>
      </c>
      <c r="W702" s="33" t="s">
        <v>225</v>
      </c>
      <c r="X702" s="18" t="s">
        <v>58</v>
      </c>
    </row>
    <row r="703" spans="1:24" ht="142.5" hidden="1">
      <c r="A703" s="19" t="s">
        <v>1587</v>
      </c>
      <c r="B703" s="19" t="s">
        <v>1680</v>
      </c>
      <c r="C703" s="19" t="s">
        <v>1681</v>
      </c>
      <c r="D703" s="19" t="s">
        <v>1687</v>
      </c>
      <c r="E703" s="19">
        <v>10</v>
      </c>
      <c r="F703" s="19" t="s">
        <v>1688</v>
      </c>
      <c r="G703" s="19" t="s">
        <v>45</v>
      </c>
      <c r="H703" s="19" t="s">
        <v>36</v>
      </c>
      <c r="I703" s="19" t="s">
        <v>37</v>
      </c>
      <c r="J703" s="52">
        <v>24</v>
      </c>
      <c r="K703" s="12" t="s">
        <v>408</v>
      </c>
      <c r="L703" s="11"/>
      <c r="M703" s="19">
        <v>1</v>
      </c>
      <c r="N703" s="19">
        <v>1491409</v>
      </c>
      <c r="O703" s="37" t="s">
        <v>1689</v>
      </c>
      <c r="P703" s="54" t="s">
        <v>162</v>
      </c>
      <c r="Q703" s="20">
        <v>0</v>
      </c>
      <c r="R703" s="20">
        <v>1750</v>
      </c>
      <c r="S703" s="20">
        <v>1750</v>
      </c>
      <c r="T703" s="19" t="s">
        <v>41</v>
      </c>
      <c r="U703" s="15" t="s">
        <v>2350</v>
      </c>
      <c r="V703" s="34" t="s">
        <v>148</v>
      </c>
      <c r="W703" s="33" t="s">
        <v>225</v>
      </c>
      <c r="X703" s="18" t="s">
        <v>58</v>
      </c>
    </row>
    <row r="704" spans="1:24" ht="142.5" hidden="1">
      <c r="A704" s="19" t="s">
        <v>1587</v>
      </c>
      <c r="B704" s="19" t="s">
        <v>1680</v>
      </c>
      <c r="C704" s="19" t="s">
        <v>1681</v>
      </c>
      <c r="D704" s="19" t="s">
        <v>1687</v>
      </c>
      <c r="E704" s="19">
        <v>10</v>
      </c>
      <c r="F704" s="19" t="s">
        <v>1688</v>
      </c>
      <c r="G704" s="19" t="s">
        <v>35</v>
      </c>
      <c r="H704" s="19" t="s">
        <v>36</v>
      </c>
      <c r="I704" s="19" t="s">
        <v>37</v>
      </c>
      <c r="J704" s="52">
        <v>24</v>
      </c>
      <c r="K704" s="12" t="s">
        <v>408</v>
      </c>
      <c r="L704" s="11"/>
      <c r="M704" s="19">
        <v>1</v>
      </c>
      <c r="N704" s="19">
        <v>2322859</v>
      </c>
      <c r="O704" s="37" t="s">
        <v>1690</v>
      </c>
      <c r="P704" s="54" t="s">
        <v>162</v>
      </c>
      <c r="Q704" s="20">
        <v>0</v>
      </c>
      <c r="R704" s="20">
        <v>1750</v>
      </c>
      <c r="S704" s="20">
        <v>1750</v>
      </c>
      <c r="T704" s="19" t="s">
        <v>41</v>
      </c>
      <c r="U704" s="15" t="s">
        <v>2350</v>
      </c>
      <c r="V704" s="34" t="s">
        <v>148</v>
      </c>
      <c r="W704" s="33" t="s">
        <v>225</v>
      </c>
      <c r="X704" s="18" t="s">
        <v>58</v>
      </c>
    </row>
    <row r="705" spans="1:24" ht="142.5" hidden="1">
      <c r="A705" s="19" t="s">
        <v>1587</v>
      </c>
      <c r="B705" s="19" t="s">
        <v>1680</v>
      </c>
      <c r="C705" s="19" t="s">
        <v>1680</v>
      </c>
      <c r="D705" s="19" t="s">
        <v>1687</v>
      </c>
      <c r="E705" s="19">
        <v>10</v>
      </c>
      <c r="F705" s="19" t="s">
        <v>1688</v>
      </c>
      <c r="G705" s="19" t="s">
        <v>45</v>
      </c>
      <c r="H705" s="19" t="s">
        <v>36</v>
      </c>
      <c r="I705" s="19" t="s">
        <v>37</v>
      </c>
      <c r="J705" s="52">
        <v>24</v>
      </c>
      <c r="K705" s="12" t="s">
        <v>408</v>
      </c>
      <c r="L705" s="11"/>
      <c r="M705" s="19">
        <v>1</v>
      </c>
      <c r="N705" s="19">
        <v>2112196</v>
      </c>
      <c r="O705" s="37" t="s">
        <v>1716</v>
      </c>
      <c r="P705" s="19" t="s">
        <v>40</v>
      </c>
      <c r="Q705" s="20">
        <v>0</v>
      </c>
      <c r="R705" s="20">
        <v>1750</v>
      </c>
      <c r="S705" s="20">
        <v>1750</v>
      </c>
      <c r="T705" s="19" t="s">
        <v>41</v>
      </c>
      <c r="U705" s="15" t="s">
        <v>2350</v>
      </c>
      <c r="V705" s="34" t="s">
        <v>148</v>
      </c>
      <c r="W705" s="33" t="s">
        <v>225</v>
      </c>
      <c r="X705" s="18" t="s">
        <v>58</v>
      </c>
    </row>
    <row r="706" spans="1:24" ht="71.25" hidden="1">
      <c r="A706" s="19" t="s">
        <v>1587</v>
      </c>
      <c r="B706" s="19" t="s">
        <v>1935</v>
      </c>
      <c r="C706" s="19" t="s">
        <v>1936</v>
      </c>
      <c r="D706" s="19" t="s">
        <v>1947</v>
      </c>
      <c r="E706" s="19">
        <v>15</v>
      </c>
      <c r="F706" s="19" t="s">
        <v>1038</v>
      </c>
      <c r="G706" s="19" t="s">
        <v>45</v>
      </c>
      <c r="H706" s="19" t="s">
        <v>36</v>
      </c>
      <c r="I706" s="19" t="s">
        <v>37</v>
      </c>
      <c r="J706" s="52"/>
      <c r="K706" s="37" t="s">
        <v>1230</v>
      </c>
      <c r="L706" s="11"/>
      <c r="M706" s="19">
        <v>10</v>
      </c>
      <c r="N706" s="37" t="s">
        <v>1230</v>
      </c>
      <c r="O706" s="37" t="s">
        <v>1230</v>
      </c>
      <c r="P706" s="37" t="s">
        <v>1948</v>
      </c>
      <c r="Q706" s="20">
        <v>0</v>
      </c>
      <c r="R706" s="20">
        <v>0</v>
      </c>
      <c r="S706" s="20">
        <v>0</v>
      </c>
      <c r="T706" s="19" t="s">
        <v>41</v>
      </c>
      <c r="U706" s="15" t="s">
        <v>2347</v>
      </c>
      <c r="V706" s="63" t="s">
        <v>48</v>
      </c>
      <c r="W706" s="40" t="s">
        <v>163</v>
      </c>
      <c r="X706" s="36" t="s">
        <v>50</v>
      </c>
    </row>
    <row r="707" spans="1:24" ht="99.75" hidden="1">
      <c r="A707" s="19" t="s">
        <v>1587</v>
      </c>
      <c r="B707" s="19" t="s">
        <v>1935</v>
      </c>
      <c r="C707" s="19" t="s">
        <v>2001</v>
      </c>
      <c r="D707" s="19" t="s">
        <v>1947</v>
      </c>
      <c r="E707" s="19">
        <v>15</v>
      </c>
      <c r="F707" s="19" t="s">
        <v>2003</v>
      </c>
      <c r="G707" s="19" t="s">
        <v>45</v>
      </c>
      <c r="H707" s="19" t="s">
        <v>36</v>
      </c>
      <c r="I707" s="19" t="s">
        <v>37</v>
      </c>
      <c r="J707" s="52"/>
      <c r="K707" s="37" t="s">
        <v>1230</v>
      </c>
      <c r="L707" s="11"/>
      <c r="M707" s="19">
        <v>10</v>
      </c>
      <c r="N707" s="37" t="s">
        <v>1230</v>
      </c>
      <c r="O707" s="37" t="s">
        <v>1230</v>
      </c>
      <c r="P707" s="37" t="s">
        <v>1175</v>
      </c>
      <c r="Q707" s="60">
        <v>0</v>
      </c>
      <c r="R707" s="20">
        <v>0</v>
      </c>
      <c r="S707" s="60">
        <v>0</v>
      </c>
      <c r="T707" s="19" t="s">
        <v>41</v>
      </c>
      <c r="U707" s="15" t="s">
        <v>2347</v>
      </c>
      <c r="V707" s="63" t="s">
        <v>48</v>
      </c>
      <c r="W707" s="40" t="s">
        <v>163</v>
      </c>
      <c r="X707" s="36" t="s">
        <v>50</v>
      </c>
    </row>
    <row r="708" spans="1:24" ht="128.25" hidden="1">
      <c r="A708" s="19" t="s">
        <v>1587</v>
      </c>
      <c r="B708" s="19" t="s">
        <v>1891</v>
      </c>
      <c r="C708" s="19" t="s">
        <v>1891</v>
      </c>
      <c r="D708" s="19" t="s">
        <v>1934</v>
      </c>
      <c r="E708" s="19">
        <v>20</v>
      </c>
      <c r="F708" s="19" t="s">
        <v>44</v>
      </c>
      <c r="G708" s="19" t="s">
        <v>45</v>
      </c>
      <c r="H708" s="19" t="s">
        <v>36</v>
      </c>
      <c r="I708" s="19" t="s">
        <v>37</v>
      </c>
      <c r="J708" s="52">
        <v>40</v>
      </c>
      <c r="K708" s="8" t="s">
        <v>1230</v>
      </c>
      <c r="L708" s="11"/>
      <c r="M708" s="19">
        <v>16</v>
      </c>
      <c r="N708" s="37" t="s">
        <v>1230</v>
      </c>
      <c r="O708" s="37" t="s">
        <v>1230</v>
      </c>
      <c r="P708" s="19" t="s">
        <v>247</v>
      </c>
      <c r="Q708" s="20">
        <v>0</v>
      </c>
      <c r="R708" s="20">
        <v>0</v>
      </c>
      <c r="S708" s="20">
        <v>0</v>
      </c>
      <c r="T708" s="19" t="s">
        <v>41</v>
      </c>
      <c r="U708" s="19" t="s">
        <v>2352</v>
      </c>
      <c r="V708" s="21" t="s">
        <v>48</v>
      </c>
      <c r="W708" s="15" t="s">
        <v>49</v>
      </c>
      <c r="X708" s="71" t="s">
        <v>78</v>
      </c>
    </row>
    <row r="709" spans="1:24" ht="85.5" hidden="1">
      <c r="A709" s="19" t="s">
        <v>1587</v>
      </c>
      <c r="B709" s="19" t="s">
        <v>1588</v>
      </c>
      <c r="C709" s="19" t="s">
        <v>1588</v>
      </c>
      <c r="D709" s="19" t="s">
        <v>1624</v>
      </c>
      <c r="E709" s="19">
        <v>15</v>
      </c>
      <c r="F709" s="19" t="s">
        <v>1625</v>
      </c>
      <c r="G709" s="19" t="s">
        <v>45</v>
      </c>
      <c r="H709" s="19" t="s">
        <v>36</v>
      </c>
      <c r="I709" s="19" t="s">
        <v>46</v>
      </c>
      <c r="J709" s="52">
        <v>108</v>
      </c>
      <c r="K709" s="8">
        <v>2020</v>
      </c>
      <c r="L709" s="11"/>
      <c r="M709" s="8">
        <v>15</v>
      </c>
      <c r="N709" s="12" t="s">
        <v>1230</v>
      </c>
      <c r="O709" s="12" t="s">
        <v>1230</v>
      </c>
      <c r="P709" s="8" t="s">
        <v>1592</v>
      </c>
      <c r="Q709" s="14">
        <v>0</v>
      </c>
      <c r="R709" s="14">
        <v>0</v>
      </c>
      <c r="S709" s="14">
        <v>0</v>
      </c>
      <c r="T709" s="19" t="s">
        <v>41</v>
      </c>
      <c r="U709" s="15" t="s">
        <v>2353</v>
      </c>
      <c r="V709" s="15" t="s">
        <v>176</v>
      </c>
      <c r="W709" s="15" t="s">
        <v>177</v>
      </c>
      <c r="X709" s="36" t="s">
        <v>50</v>
      </c>
    </row>
    <row r="710" spans="1:24" ht="114" hidden="1">
      <c r="A710" s="19" t="s">
        <v>1587</v>
      </c>
      <c r="B710" s="19" t="s">
        <v>1588</v>
      </c>
      <c r="C710" s="19" t="s">
        <v>1588</v>
      </c>
      <c r="D710" s="19" t="s">
        <v>1619</v>
      </c>
      <c r="E710" s="19">
        <v>15</v>
      </c>
      <c r="F710" s="19" t="s">
        <v>1625</v>
      </c>
      <c r="G710" s="19" t="s">
        <v>45</v>
      </c>
      <c r="H710" s="19" t="s">
        <v>36</v>
      </c>
      <c r="I710" s="19" t="s">
        <v>46</v>
      </c>
      <c r="J710" s="52">
        <v>108</v>
      </c>
      <c r="K710" s="8">
        <v>2020</v>
      </c>
      <c r="L710" s="11"/>
      <c r="M710" s="8">
        <v>15</v>
      </c>
      <c r="N710" s="12" t="s">
        <v>1230</v>
      </c>
      <c r="O710" s="12" t="s">
        <v>1230</v>
      </c>
      <c r="P710" s="8" t="s">
        <v>1592</v>
      </c>
      <c r="Q710" s="14">
        <v>0</v>
      </c>
      <c r="R710" s="14">
        <v>0</v>
      </c>
      <c r="S710" s="14">
        <v>0</v>
      </c>
      <c r="T710" s="19" t="s">
        <v>41</v>
      </c>
      <c r="U710" s="15" t="s">
        <v>2353</v>
      </c>
      <c r="V710" s="15" t="s">
        <v>176</v>
      </c>
      <c r="W710" s="15" t="s">
        <v>177</v>
      </c>
      <c r="X710" s="36" t="s">
        <v>50</v>
      </c>
    </row>
    <row r="711" spans="1:24" ht="57" hidden="1">
      <c r="A711" s="19" t="s">
        <v>1587</v>
      </c>
      <c r="B711" s="19" t="s">
        <v>1832</v>
      </c>
      <c r="C711" s="19" t="s">
        <v>1832</v>
      </c>
      <c r="D711" s="37" t="s">
        <v>1866</v>
      </c>
      <c r="E711" s="37">
        <v>10</v>
      </c>
      <c r="F711" s="19" t="s">
        <v>1867</v>
      </c>
      <c r="G711" s="19" t="s">
        <v>45</v>
      </c>
      <c r="H711" s="19" t="s">
        <v>36</v>
      </c>
      <c r="I711" s="19" t="s">
        <v>46</v>
      </c>
      <c r="J711" s="52">
        <v>40</v>
      </c>
      <c r="K711" s="12" t="s">
        <v>1230</v>
      </c>
      <c r="L711" s="11"/>
      <c r="M711" s="37">
        <v>5</v>
      </c>
      <c r="N711" s="37" t="s">
        <v>1230</v>
      </c>
      <c r="O711" s="37" t="s">
        <v>1230</v>
      </c>
      <c r="P711" s="19" t="s">
        <v>247</v>
      </c>
      <c r="Q711" s="60">
        <v>0</v>
      </c>
      <c r="R711" s="20">
        <v>0</v>
      </c>
      <c r="S711" s="20">
        <v>0</v>
      </c>
      <c r="T711" s="19" t="s">
        <v>41</v>
      </c>
      <c r="U711" s="15" t="s">
        <v>2354</v>
      </c>
      <c r="V711" s="21" t="s">
        <v>56</v>
      </c>
      <c r="W711" s="15" t="s">
        <v>726</v>
      </c>
      <c r="X711" s="36" t="s">
        <v>50</v>
      </c>
    </row>
    <row r="712" spans="1:24" ht="57" hidden="1">
      <c r="A712" s="19" t="s">
        <v>1587</v>
      </c>
      <c r="B712" s="19" t="s">
        <v>1935</v>
      </c>
      <c r="C712" s="19" t="s">
        <v>2001</v>
      </c>
      <c r="D712" s="19" t="s">
        <v>1951</v>
      </c>
      <c r="E712" s="134">
        <v>15</v>
      </c>
      <c r="F712" s="19" t="s">
        <v>1950</v>
      </c>
      <c r="G712" s="19" t="s">
        <v>35</v>
      </c>
      <c r="H712" s="19" t="s">
        <v>36</v>
      </c>
      <c r="I712" s="19" t="s">
        <v>37</v>
      </c>
      <c r="J712" s="52"/>
      <c r="K712" s="135" t="s">
        <v>1230</v>
      </c>
      <c r="L712" s="11"/>
      <c r="M712" s="19">
        <v>2</v>
      </c>
      <c r="N712" s="135" t="s">
        <v>1230</v>
      </c>
      <c r="O712" s="135" t="s">
        <v>1230</v>
      </c>
      <c r="P712" s="19" t="s">
        <v>247</v>
      </c>
      <c r="Q712" s="20">
        <v>0</v>
      </c>
      <c r="R712" s="20">
        <v>0</v>
      </c>
      <c r="S712" s="20">
        <v>0</v>
      </c>
      <c r="T712" s="19" t="s">
        <v>235</v>
      </c>
      <c r="U712" s="15" t="s">
        <v>236</v>
      </c>
      <c r="V712" s="21" t="s">
        <v>235</v>
      </c>
      <c r="W712" s="15" t="s">
        <v>236</v>
      </c>
      <c r="X712" s="23"/>
    </row>
    <row r="713" spans="1:24" ht="57" hidden="1">
      <c r="A713" s="19" t="s">
        <v>1587</v>
      </c>
      <c r="B713" s="19" t="s">
        <v>1935</v>
      </c>
      <c r="C713" s="19" t="s">
        <v>1936</v>
      </c>
      <c r="D713" s="19" t="s">
        <v>1949</v>
      </c>
      <c r="E713" s="134">
        <v>15</v>
      </c>
      <c r="F713" s="19" t="s">
        <v>1950</v>
      </c>
      <c r="G713" s="19" t="s">
        <v>35</v>
      </c>
      <c r="H713" s="19" t="s">
        <v>36</v>
      </c>
      <c r="I713" s="19" t="s">
        <v>37</v>
      </c>
      <c r="J713" s="52"/>
      <c r="K713" s="135" t="s">
        <v>1230</v>
      </c>
      <c r="L713" s="11"/>
      <c r="M713" s="19">
        <v>2</v>
      </c>
      <c r="N713" s="135" t="s">
        <v>1230</v>
      </c>
      <c r="O713" s="135" t="s">
        <v>1230</v>
      </c>
      <c r="P713" s="19" t="s">
        <v>247</v>
      </c>
      <c r="Q713" s="20">
        <v>0</v>
      </c>
      <c r="R713" s="20">
        <v>0</v>
      </c>
      <c r="S713" s="20">
        <v>0</v>
      </c>
      <c r="T713" s="19" t="s">
        <v>235</v>
      </c>
      <c r="U713" s="15" t="s">
        <v>236</v>
      </c>
      <c r="V713" s="21" t="s">
        <v>235</v>
      </c>
      <c r="W713" s="15" t="s">
        <v>236</v>
      </c>
      <c r="X713" s="23"/>
    </row>
    <row r="714" spans="1:24" ht="57" hidden="1">
      <c r="A714" s="19" t="s">
        <v>1587</v>
      </c>
      <c r="B714" s="19" t="s">
        <v>1935</v>
      </c>
      <c r="C714" s="19" t="s">
        <v>2001</v>
      </c>
      <c r="D714" s="19" t="s">
        <v>1951</v>
      </c>
      <c r="E714" s="134">
        <v>15</v>
      </c>
      <c r="F714" s="19" t="s">
        <v>1952</v>
      </c>
      <c r="G714" s="19" t="s">
        <v>35</v>
      </c>
      <c r="H714" s="19" t="s">
        <v>36</v>
      </c>
      <c r="I714" s="19" t="s">
        <v>37</v>
      </c>
      <c r="J714" s="52"/>
      <c r="K714" s="135" t="s">
        <v>1230</v>
      </c>
      <c r="L714" s="11"/>
      <c r="M714" s="19">
        <v>2</v>
      </c>
      <c r="N714" s="135" t="s">
        <v>1230</v>
      </c>
      <c r="O714" s="135" t="s">
        <v>1230</v>
      </c>
      <c r="P714" s="19" t="s">
        <v>247</v>
      </c>
      <c r="Q714" s="20">
        <v>0</v>
      </c>
      <c r="R714" s="20">
        <v>0</v>
      </c>
      <c r="S714" s="20">
        <v>0</v>
      </c>
      <c r="T714" s="19" t="s">
        <v>235</v>
      </c>
      <c r="U714" s="15" t="s">
        <v>236</v>
      </c>
      <c r="V714" s="21" t="s">
        <v>235</v>
      </c>
      <c r="W714" s="15" t="s">
        <v>236</v>
      </c>
      <c r="X714" s="23"/>
    </row>
    <row r="715" spans="1:24" ht="57" hidden="1">
      <c r="A715" s="19" t="s">
        <v>1587</v>
      </c>
      <c r="B715" s="19" t="s">
        <v>1935</v>
      </c>
      <c r="C715" s="19" t="s">
        <v>1936</v>
      </c>
      <c r="D715" s="19" t="s">
        <v>1951</v>
      </c>
      <c r="E715" s="134">
        <v>15</v>
      </c>
      <c r="F715" s="19" t="s">
        <v>1952</v>
      </c>
      <c r="G715" s="19" t="s">
        <v>35</v>
      </c>
      <c r="H715" s="19" t="s">
        <v>36</v>
      </c>
      <c r="I715" s="19" t="s">
        <v>37</v>
      </c>
      <c r="J715" s="52"/>
      <c r="K715" s="135" t="s">
        <v>1230</v>
      </c>
      <c r="L715" s="11"/>
      <c r="M715" s="19">
        <v>2</v>
      </c>
      <c r="N715" s="135" t="s">
        <v>1230</v>
      </c>
      <c r="O715" s="135" t="s">
        <v>1230</v>
      </c>
      <c r="P715" s="19" t="s">
        <v>247</v>
      </c>
      <c r="Q715" s="20">
        <v>0</v>
      </c>
      <c r="R715" s="20">
        <v>0</v>
      </c>
      <c r="S715" s="20">
        <v>0</v>
      </c>
      <c r="T715" s="19" t="s">
        <v>235</v>
      </c>
      <c r="U715" s="15" t="s">
        <v>236</v>
      </c>
      <c r="V715" s="21" t="s">
        <v>235</v>
      </c>
      <c r="W715" s="15" t="s">
        <v>236</v>
      </c>
      <c r="X715" s="23"/>
    </row>
    <row r="716" spans="1:24" ht="99.75" hidden="1">
      <c r="A716" s="19" t="s">
        <v>1587</v>
      </c>
      <c r="B716" s="19" t="s">
        <v>1832</v>
      </c>
      <c r="C716" s="19" t="s">
        <v>1832</v>
      </c>
      <c r="D716" s="37" t="s">
        <v>1868</v>
      </c>
      <c r="E716" s="37">
        <v>10</v>
      </c>
      <c r="F716" s="37" t="s">
        <v>1869</v>
      </c>
      <c r="G716" s="37" t="s">
        <v>45</v>
      </c>
      <c r="H716" s="37" t="s">
        <v>36</v>
      </c>
      <c r="I716" s="37" t="s">
        <v>37</v>
      </c>
      <c r="J716" s="52"/>
      <c r="K716" s="12" t="s">
        <v>1230</v>
      </c>
      <c r="L716" s="11"/>
      <c r="M716" s="37">
        <v>20</v>
      </c>
      <c r="N716" s="37" t="s">
        <v>1230</v>
      </c>
      <c r="O716" s="37" t="s">
        <v>1230</v>
      </c>
      <c r="P716" s="19" t="s">
        <v>247</v>
      </c>
      <c r="Q716" s="60">
        <v>0</v>
      </c>
      <c r="R716" s="20">
        <v>0</v>
      </c>
      <c r="S716" s="60">
        <v>0</v>
      </c>
      <c r="T716" s="37" t="s">
        <v>235</v>
      </c>
      <c r="U716" s="15" t="s">
        <v>236</v>
      </c>
      <c r="V716" s="21" t="s">
        <v>235</v>
      </c>
      <c r="W716" s="15" t="s">
        <v>236</v>
      </c>
      <c r="X716" s="23"/>
    </row>
    <row r="717" spans="1:24" ht="99.75" hidden="1">
      <c r="A717" s="19" t="s">
        <v>1587</v>
      </c>
      <c r="B717" s="19" t="s">
        <v>1832</v>
      </c>
      <c r="C717" s="19" t="s">
        <v>1832</v>
      </c>
      <c r="D717" s="37" t="s">
        <v>1868</v>
      </c>
      <c r="E717" s="37">
        <v>10</v>
      </c>
      <c r="F717" s="37" t="s">
        <v>1294</v>
      </c>
      <c r="G717" s="37" t="s">
        <v>45</v>
      </c>
      <c r="H717" s="37" t="s">
        <v>36</v>
      </c>
      <c r="I717" s="37" t="s">
        <v>37</v>
      </c>
      <c r="J717" s="52"/>
      <c r="K717" s="12" t="s">
        <v>1230</v>
      </c>
      <c r="L717" s="11"/>
      <c r="M717" s="37">
        <v>20</v>
      </c>
      <c r="N717" s="37" t="s">
        <v>1230</v>
      </c>
      <c r="O717" s="37" t="s">
        <v>1230</v>
      </c>
      <c r="P717" s="19" t="s">
        <v>247</v>
      </c>
      <c r="Q717" s="60">
        <v>0</v>
      </c>
      <c r="R717" s="20">
        <v>0</v>
      </c>
      <c r="S717" s="60">
        <v>0</v>
      </c>
      <c r="T717" s="37" t="s">
        <v>235</v>
      </c>
      <c r="U717" s="15" t="s">
        <v>236</v>
      </c>
      <c r="V717" s="21" t="s">
        <v>235</v>
      </c>
      <c r="W717" s="15" t="s">
        <v>236</v>
      </c>
      <c r="X717" s="23"/>
    </row>
    <row r="718" spans="1:24" ht="150" hidden="1">
      <c r="A718" s="19" t="s">
        <v>1587</v>
      </c>
      <c r="B718" s="19" t="s">
        <v>1832</v>
      </c>
      <c r="C718" s="19" t="s">
        <v>1832</v>
      </c>
      <c r="D718" s="37" t="s">
        <v>1870</v>
      </c>
      <c r="E718" s="37">
        <v>15</v>
      </c>
      <c r="F718" s="37" t="s">
        <v>1871</v>
      </c>
      <c r="G718" s="37" t="s">
        <v>45</v>
      </c>
      <c r="H718" s="37" t="s">
        <v>36</v>
      </c>
      <c r="I718" s="19" t="s">
        <v>46</v>
      </c>
      <c r="J718" s="52">
        <v>40</v>
      </c>
      <c r="K718" s="12" t="s">
        <v>1230</v>
      </c>
      <c r="L718" s="11"/>
      <c r="M718" s="37">
        <v>5</v>
      </c>
      <c r="N718" s="37" t="s">
        <v>1230</v>
      </c>
      <c r="O718" s="37" t="s">
        <v>1230</v>
      </c>
      <c r="P718" s="19" t="s">
        <v>247</v>
      </c>
      <c r="Q718" s="60">
        <v>0</v>
      </c>
      <c r="R718" s="20">
        <v>0</v>
      </c>
      <c r="S718" s="60">
        <v>0</v>
      </c>
      <c r="T718" s="19" t="s">
        <v>41</v>
      </c>
      <c r="U718" s="15" t="s">
        <v>2355</v>
      </c>
      <c r="V718" s="21" t="s">
        <v>48</v>
      </c>
      <c r="W718" s="15" t="s">
        <v>188</v>
      </c>
      <c r="X718" s="71" t="s">
        <v>78</v>
      </c>
    </row>
    <row r="719" spans="1:24" ht="105" hidden="1">
      <c r="A719" s="19" t="s">
        <v>1587</v>
      </c>
      <c r="B719" s="19" t="s">
        <v>1588</v>
      </c>
      <c r="C719" s="19" t="s">
        <v>1588</v>
      </c>
      <c r="D719" s="19" t="s">
        <v>1626</v>
      </c>
      <c r="E719" s="19">
        <v>15</v>
      </c>
      <c r="F719" s="19" t="s">
        <v>1627</v>
      </c>
      <c r="G719" s="19" t="s">
        <v>45</v>
      </c>
      <c r="H719" s="19" t="s">
        <v>36</v>
      </c>
      <c r="I719" s="19" t="s">
        <v>37</v>
      </c>
      <c r="J719" s="52">
        <v>40</v>
      </c>
      <c r="K719" s="8">
        <v>2020</v>
      </c>
      <c r="L719" s="11"/>
      <c r="M719" s="8">
        <v>25</v>
      </c>
      <c r="N719" s="12" t="s">
        <v>1230</v>
      </c>
      <c r="O719" s="12" t="s">
        <v>1230</v>
      </c>
      <c r="P719" s="8" t="s">
        <v>1592</v>
      </c>
      <c r="Q719" s="14">
        <v>0</v>
      </c>
      <c r="R719" s="14">
        <v>0</v>
      </c>
      <c r="S719" s="14">
        <v>0</v>
      </c>
      <c r="T719" s="19" t="s">
        <v>41</v>
      </c>
      <c r="U719" s="15" t="s">
        <v>2345</v>
      </c>
      <c r="V719" s="21" t="s">
        <v>48</v>
      </c>
      <c r="W719" s="15" t="s">
        <v>188</v>
      </c>
      <c r="X719" s="71" t="s">
        <v>78</v>
      </c>
    </row>
    <row r="720" spans="1:24" ht="57" hidden="1">
      <c r="A720" s="19" t="s">
        <v>1587</v>
      </c>
      <c r="B720" s="19" t="s">
        <v>1832</v>
      </c>
      <c r="C720" s="19" t="s">
        <v>1832</v>
      </c>
      <c r="D720" s="37" t="s">
        <v>1872</v>
      </c>
      <c r="E720" s="37">
        <v>12</v>
      </c>
      <c r="F720" s="37" t="s">
        <v>1873</v>
      </c>
      <c r="G720" s="37" t="s">
        <v>45</v>
      </c>
      <c r="H720" s="37" t="s">
        <v>36</v>
      </c>
      <c r="I720" s="19" t="s">
        <v>46</v>
      </c>
      <c r="J720" s="62">
        <v>20</v>
      </c>
      <c r="K720" s="12" t="s">
        <v>1230</v>
      </c>
      <c r="L720" s="11"/>
      <c r="M720" s="37">
        <v>5</v>
      </c>
      <c r="N720" s="37" t="s">
        <v>1230</v>
      </c>
      <c r="O720" s="37" t="s">
        <v>1230</v>
      </c>
      <c r="P720" s="19" t="s">
        <v>247</v>
      </c>
      <c r="Q720" s="60">
        <v>0</v>
      </c>
      <c r="R720" s="20">
        <v>0</v>
      </c>
      <c r="S720" s="60">
        <v>0</v>
      </c>
      <c r="T720" s="19" t="s">
        <v>41</v>
      </c>
      <c r="U720" s="15" t="s">
        <v>2356</v>
      </c>
      <c r="V720" s="63" t="s">
        <v>48</v>
      </c>
      <c r="W720" s="15" t="s">
        <v>473</v>
      </c>
      <c r="X720" s="18" t="s">
        <v>58</v>
      </c>
    </row>
    <row r="721" spans="1:24" ht="90" hidden="1">
      <c r="A721" s="19" t="s">
        <v>1587</v>
      </c>
      <c r="B721" s="19" t="s">
        <v>1680</v>
      </c>
      <c r="C721" s="19" t="s">
        <v>1680</v>
      </c>
      <c r="D721" s="19" t="s">
        <v>1717</v>
      </c>
      <c r="E721" s="19">
        <v>10</v>
      </c>
      <c r="F721" s="37" t="s">
        <v>1718</v>
      </c>
      <c r="G721" s="19" t="s">
        <v>45</v>
      </c>
      <c r="H721" s="19" t="s">
        <v>1074</v>
      </c>
      <c r="I721" s="19" t="s">
        <v>37</v>
      </c>
      <c r="J721" s="52">
        <v>8</v>
      </c>
      <c r="K721" s="8" t="s">
        <v>416</v>
      </c>
      <c r="L721" s="11"/>
      <c r="M721" s="19">
        <v>1</v>
      </c>
      <c r="N721" s="19">
        <v>1492970</v>
      </c>
      <c r="O721" s="37" t="s">
        <v>1686</v>
      </c>
      <c r="P721" s="54" t="s">
        <v>162</v>
      </c>
      <c r="Q721" s="20">
        <v>0</v>
      </c>
      <c r="R721" s="20">
        <v>1250</v>
      </c>
      <c r="S721" s="20">
        <v>1250</v>
      </c>
      <c r="T721" s="19" t="s">
        <v>41</v>
      </c>
      <c r="U721" s="15" t="s">
        <v>2357</v>
      </c>
      <c r="V721" s="63" t="s">
        <v>48</v>
      </c>
      <c r="W721" s="15" t="s">
        <v>473</v>
      </c>
      <c r="X721" s="18" t="s">
        <v>58</v>
      </c>
    </row>
    <row r="722" spans="1:24" ht="90" hidden="1">
      <c r="A722" s="19" t="s">
        <v>1587</v>
      </c>
      <c r="B722" s="19" t="s">
        <v>1680</v>
      </c>
      <c r="C722" s="19" t="s">
        <v>1680</v>
      </c>
      <c r="D722" s="19" t="s">
        <v>1717</v>
      </c>
      <c r="E722" s="19">
        <v>10</v>
      </c>
      <c r="F722" s="37" t="s">
        <v>1718</v>
      </c>
      <c r="G722" s="19" t="s">
        <v>45</v>
      </c>
      <c r="H722" s="19" t="s">
        <v>1074</v>
      </c>
      <c r="I722" s="19" t="s">
        <v>37</v>
      </c>
      <c r="J722" s="52">
        <v>8</v>
      </c>
      <c r="K722" s="8" t="s">
        <v>416</v>
      </c>
      <c r="L722" s="11"/>
      <c r="M722" s="19">
        <v>1</v>
      </c>
      <c r="N722" s="19">
        <v>1445351</v>
      </c>
      <c r="O722" s="37" t="s">
        <v>1685</v>
      </c>
      <c r="P722" s="54" t="s">
        <v>162</v>
      </c>
      <c r="Q722" s="20">
        <v>0</v>
      </c>
      <c r="R722" s="20">
        <v>1250</v>
      </c>
      <c r="S722" s="20">
        <v>1250</v>
      </c>
      <c r="T722" s="19" t="s">
        <v>41</v>
      </c>
      <c r="U722" s="15" t="s">
        <v>2357</v>
      </c>
      <c r="V722" s="63" t="s">
        <v>48</v>
      </c>
      <c r="W722" s="15" t="s">
        <v>473</v>
      </c>
      <c r="X722" s="18" t="s">
        <v>58</v>
      </c>
    </row>
    <row r="723" spans="1:24" ht="57" hidden="1">
      <c r="A723" s="19" t="s">
        <v>1587</v>
      </c>
      <c r="B723" s="19" t="s">
        <v>1832</v>
      </c>
      <c r="C723" s="19" t="s">
        <v>1832</v>
      </c>
      <c r="D723" s="37" t="s">
        <v>1837</v>
      </c>
      <c r="E723" s="37">
        <v>12</v>
      </c>
      <c r="F723" s="37" t="s">
        <v>1874</v>
      </c>
      <c r="G723" s="37" t="s">
        <v>45</v>
      </c>
      <c r="H723" s="37" t="s">
        <v>36</v>
      </c>
      <c r="I723" s="19" t="s">
        <v>46</v>
      </c>
      <c r="J723" s="52">
        <v>50</v>
      </c>
      <c r="K723" s="12" t="s">
        <v>1230</v>
      </c>
      <c r="L723" s="11"/>
      <c r="M723" s="37">
        <v>4</v>
      </c>
      <c r="N723" s="37" t="s">
        <v>1230</v>
      </c>
      <c r="O723" s="37" t="s">
        <v>1230</v>
      </c>
      <c r="P723" s="19" t="s">
        <v>247</v>
      </c>
      <c r="Q723" s="60">
        <v>0</v>
      </c>
      <c r="R723" s="20">
        <v>0</v>
      </c>
      <c r="S723" s="20">
        <v>0</v>
      </c>
      <c r="T723" s="19" t="s">
        <v>41</v>
      </c>
      <c r="U723" s="15" t="s">
        <v>2353</v>
      </c>
      <c r="V723" s="39" t="s">
        <v>176</v>
      </c>
      <c r="W723" s="15" t="s">
        <v>254</v>
      </c>
      <c r="X723" s="36" t="s">
        <v>50</v>
      </c>
    </row>
    <row r="724" spans="1:24" ht="105" hidden="1">
      <c r="A724" s="19" t="s">
        <v>1587</v>
      </c>
      <c r="B724" s="19" t="s">
        <v>1588</v>
      </c>
      <c r="C724" s="19" t="s">
        <v>1644</v>
      </c>
      <c r="D724" s="19" t="s">
        <v>1645</v>
      </c>
      <c r="E724" s="19">
        <v>15</v>
      </c>
      <c r="F724" s="8" t="s">
        <v>1646</v>
      </c>
      <c r="G724" s="8" t="s">
        <v>45</v>
      </c>
      <c r="H724" s="19" t="s">
        <v>36</v>
      </c>
      <c r="I724" s="19" t="s">
        <v>37</v>
      </c>
      <c r="J724" s="52">
        <v>40</v>
      </c>
      <c r="K724" s="8">
        <v>2020</v>
      </c>
      <c r="L724" s="11"/>
      <c r="M724" s="8">
        <v>25</v>
      </c>
      <c r="N724" s="12" t="s">
        <v>1230</v>
      </c>
      <c r="O724" s="12" t="s">
        <v>1230</v>
      </c>
      <c r="P724" s="8" t="s">
        <v>1592</v>
      </c>
      <c r="Q724" s="14">
        <v>0</v>
      </c>
      <c r="R724" s="14">
        <v>0</v>
      </c>
      <c r="S724" s="14">
        <v>0</v>
      </c>
      <c r="T724" s="19" t="s">
        <v>41</v>
      </c>
      <c r="U724" s="15" t="s">
        <v>2345</v>
      </c>
      <c r="V724" s="15" t="s">
        <v>48</v>
      </c>
      <c r="W724" s="15" t="s">
        <v>84</v>
      </c>
      <c r="X724" s="71" t="s">
        <v>78</v>
      </c>
    </row>
    <row r="725" spans="1:24" ht="90" hidden="1">
      <c r="A725" s="19" t="s">
        <v>1587</v>
      </c>
      <c r="B725" s="19" t="s">
        <v>1935</v>
      </c>
      <c r="C725" s="19" t="s">
        <v>2001</v>
      </c>
      <c r="D725" s="19" t="s">
        <v>1953</v>
      </c>
      <c r="E725" s="19">
        <v>15</v>
      </c>
      <c r="F725" s="19" t="s">
        <v>1954</v>
      </c>
      <c r="G725" s="19" t="s">
        <v>45</v>
      </c>
      <c r="H725" s="19" t="s">
        <v>36</v>
      </c>
      <c r="I725" s="19" t="s">
        <v>37</v>
      </c>
      <c r="J725" s="52">
        <v>16</v>
      </c>
      <c r="K725" s="136">
        <v>44075</v>
      </c>
      <c r="L725" s="11"/>
      <c r="M725" s="19">
        <v>14</v>
      </c>
      <c r="N725" s="37" t="s">
        <v>1230</v>
      </c>
      <c r="O725" s="37" t="s">
        <v>1230</v>
      </c>
      <c r="P725" s="135" t="s">
        <v>1955</v>
      </c>
      <c r="Q725" s="20">
        <v>0</v>
      </c>
      <c r="R725" s="20">
        <v>0</v>
      </c>
      <c r="S725" s="20">
        <v>0</v>
      </c>
      <c r="T725" s="19" t="s">
        <v>41</v>
      </c>
      <c r="U725" s="15" t="s">
        <v>2358</v>
      </c>
      <c r="V725" s="34" t="s">
        <v>1036</v>
      </c>
      <c r="W725" s="15" t="s">
        <v>1481</v>
      </c>
      <c r="X725" s="71" t="s">
        <v>78</v>
      </c>
    </row>
    <row r="726" spans="1:24" ht="90" hidden="1">
      <c r="A726" s="19" t="s">
        <v>1587</v>
      </c>
      <c r="B726" s="19" t="s">
        <v>1935</v>
      </c>
      <c r="C726" s="19" t="s">
        <v>1936</v>
      </c>
      <c r="D726" s="19" t="s">
        <v>1953</v>
      </c>
      <c r="E726" s="19">
        <v>15</v>
      </c>
      <c r="F726" s="19" t="s">
        <v>1954</v>
      </c>
      <c r="G726" s="19" t="s">
        <v>45</v>
      </c>
      <c r="H726" s="19" t="s">
        <v>36</v>
      </c>
      <c r="I726" s="19" t="s">
        <v>37</v>
      </c>
      <c r="J726" s="52">
        <v>16</v>
      </c>
      <c r="K726" s="115">
        <v>44075</v>
      </c>
      <c r="L726" s="11"/>
      <c r="M726" s="19">
        <v>14</v>
      </c>
      <c r="N726" s="37" t="s">
        <v>1230</v>
      </c>
      <c r="O726" s="37" t="s">
        <v>1230</v>
      </c>
      <c r="P726" s="37" t="s">
        <v>1955</v>
      </c>
      <c r="Q726" s="20">
        <v>0</v>
      </c>
      <c r="R726" s="20">
        <v>0</v>
      </c>
      <c r="S726" s="20">
        <v>0</v>
      </c>
      <c r="T726" s="19" t="s">
        <v>41</v>
      </c>
      <c r="U726" s="15" t="s">
        <v>2358</v>
      </c>
      <c r="V726" s="34" t="s">
        <v>1036</v>
      </c>
      <c r="W726" s="15" t="s">
        <v>1481</v>
      </c>
      <c r="X726" s="71" t="s">
        <v>78</v>
      </c>
    </row>
    <row r="727" spans="1:24" ht="114" hidden="1">
      <c r="A727" s="19" t="s">
        <v>1587</v>
      </c>
      <c r="B727" s="19" t="s">
        <v>1588</v>
      </c>
      <c r="C727" s="19" t="s">
        <v>1588</v>
      </c>
      <c r="D727" s="19" t="s">
        <v>1619</v>
      </c>
      <c r="E727" s="19">
        <v>15</v>
      </c>
      <c r="F727" s="8" t="s">
        <v>1628</v>
      </c>
      <c r="G727" s="8" t="s">
        <v>45</v>
      </c>
      <c r="H727" s="19" t="s">
        <v>36</v>
      </c>
      <c r="I727" s="19" t="s">
        <v>37</v>
      </c>
      <c r="J727" s="52">
        <v>30</v>
      </c>
      <c r="K727" s="8">
        <v>2020</v>
      </c>
      <c r="L727" s="11"/>
      <c r="M727" s="8">
        <v>15</v>
      </c>
      <c r="N727" s="12" t="s">
        <v>1230</v>
      </c>
      <c r="O727" s="12" t="s">
        <v>1230</v>
      </c>
      <c r="P727" s="8" t="s">
        <v>1592</v>
      </c>
      <c r="Q727" s="14">
        <v>0</v>
      </c>
      <c r="R727" s="14">
        <v>0</v>
      </c>
      <c r="S727" s="14">
        <v>0</v>
      </c>
      <c r="T727" s="19" t="s">
        <v>41</v>
      </c>
      <c r="U727" s="15" t="s">
        <v>2353</v>
      </c>
      <c r="V727" s="15" t="s">
        <v>176</v>
      </c>
      <c r="W727" s="15" t="s">
        <v>190</v>
      </c>
      <c r="X727" s="36" t="s">
        <v>50</v>
      </c>
    </row>
    <row r="728" spans="1:24" ht="99.75" hidden="1">
      <c r="A728" s="19" t="s">
        <v>1587</v>
      </c>
      <c r="B728" s="19" t="s">
        <v>1680</v>
      </c>
      <c r="C728" s="19" t="s">
        <v>1680</v>
      </c>
      <c r="D728" s="19" t="s">
        <v>1719</v>
      </c>
      <c r="E728" s="19">
        <v>15</v>
      </c>
      <c r="F728" s="19" t="s">
        <v>1720</v>
      </c>
      <c r="G728" s="19" t="s">
        <v>45</v>
      </c>
      <c r="H728" s="19" t="s">
        <v>1074</v>
      </c>
      <c r="I728" s="19" t="s">
        <v>37</v>
      </c>
      <c r="J728" s="52">
        <v>16</v>
      </c>
      <c r="K728" s="12" t="s">
        <v>403</v>
      </c>
      <c r="L728" s="11"/>
      <c r="M728" s="19">
        <v>1</v>
      </c>
      <c r="N728" s="19">
        <v>1492970</v>
      </c>
      <c r="O728" s="37" t="s">
        <v>1686</v>
      </c>
      <c r="P728" s="54" t="s">
        <v>162</v>
      </c>
      <c r="Q728" s="20">
        <v>0</v>
      </c>
      <c r="R728" s="20">
        <v>1500</v>
      </c>
      <c r="S728" s="20">
        <v>1500</v>
      </c>
      <c r="T728" s="19" t="s">
        <v>41</v>
      </c>
      <c r="U728" s="15" t="s">
        <v>2359</v>
      </c>
      <c r="V728" s="21" t="s">
        <v>184</v>
      </c>
      <c r="W728" s="15" t="s">
        <v>1694</v>
      </c>
      <c r="X728" s="18" t="s">
        <v>58</v>
      </c>
    </row>
    <row r="729" spans="1:24" ht="99.75" hidden="1">
      <c r="A729" s="19" t="s">
        <v>1587</v>
      </c>
      <c r="B729" s="19" t="s">
        <v>1680</v>
      </c>
      <c r="C729" s="19" t="s">
        <v>1680</v>
      </c>
      <c r="D729" s="19" t="s">
        <v>1719</v>
      </c>
      <c r="E729" s="19">
        <v>15</v>
      </c>
      <c r="F729" s="19" t="s">
        <v>1720</v>
      </c>
      <c r="G729" s="19" t="s">
        <v>45</v>
      </c>
      <c r="H729" s="19" t="s">
        <v>1074</v>
      </c>
      <c r="I729" s="19" t="s">
        <v>37</v>
      </c>
      <c r="J729" s="52">
        <v>16</v>
      </c>
      <c r="K729" s="12" t="s">
        <v>403</v>
      </c>
      <c r="L729" s="11"/>
      <c r="M729" s="19">
        <v>1</v>
      </c>
      <c r="N729" s="19">
        <v>1445351</v>
      </c>
      <c r="O729" s="37" t="s">
        <v>1685</v>
      </c>
      <c r="P729" s="54" t="s">
        <v>162</v>
      </c>
      <c r="Q729" s="20">
        <v>0</v>
      </c>
      <c r="R729" s="20">
        <v>1500</v>
      </c>
      <c r="S729" s="20">
        <v>1500</v>
      </c>
      <c r="T729" s="19" t="s">
        <v>41</v>
      </c>
      <c r="U729" s="15" t="s">
        <v>2359</v>
      </c>
      <c r="V729" s="21" t="s">
        <v>184</v>
      </c>
      <c r="W729" s="15" t="s">
        <v>1694</v>
      </c>
      <c r="X729" s="18" t="s">
        <v>58</v>
      </c>
    </row>
    <row r="730" spans="1:24" ht="99.75" hidden="1">
      <c r="A730" s="19" t="s">
        <v>1587</v>
      </c>
      <c r="B730" s="19" t="s">
        <v>1680</v>
      </c>
      <c r="C730" s="19" t="s">
        <v>1680</v>
      </c>
      <c r="D730" s="19" t="s">
        <v>1719</v>
      </c>
      <c r="E730" s="19">
        <v>15</v>
      </c>
      <c r="F730" s="19" t="s">
        <v>1720</v>
      </c>
      <c r="G730" s="19" t="s">
        <v>45</v>
      </c>
      <c r="H730" s="19" t="s">
        <v>1074</v>
      </c>
      <c r="I730" s="19" t="s">
        <v>37</v>
      </c>
      <c r="J730" s="52">
        <v>16</v>
      </c>
      <c r="K730" s="12" t="s">
        <v>403</v>
      </c>
      <c r="L730" s="11"/>
      <c r="M730" s="19">
        <v>1</v>
      </c>
      <c r="N730" s="19">
        <v>2112196</v>
      </c>
      <c r="O730" s="37" t="s">
        <v>1716</v>
      </c>
      <c r="P730" s="19" t="s">
        <v>40</v>
      </c>
      <c r="Q730" s="20">
        <v>0</v>
      </c>
      <c r="R730" s="20">
        <v>1500</v>
      </c>
      <c r="S730" s="20">
        <v>1500</v>
      </c>
      <c r="T730" s="19" t="s">
        <v>41</v>
      </c>
      <c r="U730" s="15" t="s">
        <v>2359</v>
      </c>
      <c r="V730" s="21" t="s">
        <v>184</v>
      </c>
      <c r="W730" s="15" t="s">
        <v>1694</v>
      </c>
      <c r="X730" s="18" t="s">
        <v>58</v>
      </c>
    </row>
    <row r="731" spans="1:24" ht="99.75" hidden="1">
      <c r="A731" s="19" t="s">
        <v>1587</v>
      </c>
      <c r="B731" s="19" t="s">
        <v>1680</v>
      </c>
      <c r="C731" s="19" t="s">
        <v>1680</v>
      </c>
      <c r="D731" s="19" t="s">
        <v>1719</v>
      </c>
      <c r="E731" s="19">
        <v>15</v>
      </c>
      <c r="F731" s="19" t="s">
        <v>1720</v>
      </c>
      <c r="G731" s="19" t="s">
        <v>45</v>
      </c>
      <c r="H731" s="19" t="s">
        <v>1074</v>
      </c>
      <c r="I731" s="19" t="s">
        <v>37</v>
      </c>
      <c r="J731" s="52">
        <v>16</v>
      </c>
      <c r="K731" s="12" t="s">
        <v>403</v>
      </c>
      <c r="L731" s="11"/>
      <c r="M731" s="19">
        <v>1</v>
      </c>
      <c r="N731" s="19">
        <v>1568085</v>
      </c>
      <c r="O731" s="37" t="s">
        <v>1721</v>
      </c>
      <c r="P731" s="54" t="s">
        <v>162</v>
      </c>
      <c r="Q731" s="20">
        <v>0</v>
      </c>
      <c r="R731" s="20">
        <v>1500</v>
      </c>
      <c r="S731" s="20">
        <v>1500</v>
      </c>
      <c r="T731" s="19" t="s">
        <v>41</v>
      </c>
      <c r="U731" s="15" t="s">
        <v>2359</v>
      </c>
      <c r="V731" s="21" t="s">
        <v>184</v>
      </c>
      <c r="W731" s="15" t="s">
        <v>1694</v>
      </c>
      <c r="X731" s="18" t="s">
        <v>58</v>
      </c>
    </row>
    <row r="732" spans="1:24" ht="132.75" hidden="1">
      <c r="A732" s="19" t="s">
        <v>1587</v>
      </c>
      <c r="B732" s="19" t="s">
        <v>1680</v>
      </c>
      <c r="C732" s="19" t="s">
        <v>1681</v>
      </c>
      <c r="D732" s="19" t="s">
        <v>1691</v>
      </c>
      <c r="E732" s="19">
        <v>15</v>
      </c>
      <c r="F732" s="37" t="s">
        <v>1692</v>
      </c>
      <c r="G732" s="19" t="s">
        <v>45</v>
      </c>
      <c r="H732" s="19" t="s">
        <v>36</v>
      </c>
      <c r="I732" s="19" t="s">
        <v>37</v>
      </c>
      <c r="J732" s="52">
        <v>30</v>
      </c>
      <c r="K732" s="8" t="s">
        <v>1693</v>
      </c>
      <c r="L732" s="11"/>
      <c r="M732" s="137">
        <v>15</v>
      </c>
      <c r="N732" s="37" t="s">
        <v>1230</v>
      </c>
      <c r="O732" s="37" t="s">
        <v>1230</v>
      </c>
      <c r="P732" s="54" t="s">
        <v>162</v>
      </c>
      <c r="Q732" s="138">
        <v>850</v>
      </c>
      <c r="R732" s="139">
        <v>0</v>
      </c>
      <c r="S732" s="138">
        <v>12750</v>
      </c>
      <c r="T732" s="19" t="s">
        <v>41</v>
      </c>
      <c r="U732" s="19" t="s">
        <v>2360</v>
      </c>
      <c r="V732" s="21" t="s">
        <v>184</v>
      </c>
      <c r="W732" s="15" t="s">
        <v>1694</v>
      </c>
      <c r="X732" s="71" t="s">
        <v>78</v>
      </c>
    </row>
    <row r="733" spans="1:24" ht="71.25" hidden="1">
      <c r="A733" s="19" t="s">
        <v>1587</v>
      </c>
      <c r="B733" s="19" t="s">
        <v>1935</v>
      </c>
      <c r="C733" s="19" t="s">
        <v>2001</v>
      </c>
      <c r="D733" s="19" t="s">
        <v>1956</v>
      </c>
      <c r="E733" s="140">
        <v>20</v>
      </c>
      <c r="F733" s="19" t="s">
        <v>1957</v>
      </c>
      <c r="G733" s="19" t="s">
        <v>45</v>
      </c>
      <c r="H733" s="19" t="s">
        <v>36</v>
      </c>
      <c r="I733" s="19" t="s">
        <v>37</v>
      </c>
      <c r="J733" s="52">
        <v>40</v>
      </c>
      <c r="K733" s="8" t="s">
        <v>1230</v>
      </c>
      <c r="L733" s="11"/>
      <c r="M733" s="19">
        <v>5</v>
      </c>
      <c r="N733" s="37" t="s">
        <v>1230</v>
      </c>
      <c r="O733" s="37" t="s">
        <v>1230</v>
      </c>
      <c r="P733" s="19" t="s">
        <v>268</v>
      </c>
      <c r="Q733" s="20">
        <v>0</v>
      </c>
      <c r="R733" s="20">
        <v>0</v>
      </c>
      <c r="S733" s="20">
        <v>0</v>
      </c>
      <c r="T733" s="19" t="s">
        <v>41</v>
      </c>
      <c r="U733" s="15" t="s">
        <v>2347</v>
      </c>
      <c r="V733" s="15" t="s">
        <v>201</v>
      </c>
      <c r="W733" s="15" t="s">
        <v>202</v>
      </c>
      <c r="X733" s="36" t="s">
        <v>50</v>
      </c>
    </row>
    <row r="734" spans="1:24" ht="128.25" hidden="1">
      <c r="A734" s="19" t="s">
        <v>1587</v>
      </c>
      <c r="B734" s="19" t="s">
        <v>1935</v>
      </c>
      <c r="C734" s="19" t="s">
        <v>2001</v>
      </c>
      <c r="D734" s="19" t="s">
        <v>1958</v>
      </c>
      <c r="E734" s="140">
        <v>15</v>
      </c>
      <c r="F734" s="19" t="s">
        <v>1957</v>
      </c>
      <c r="G734" s="19" t="s">
        <v>45</v>
      </c>
      <c r="H734" s="19" t="s">
        <v>36</v>
      </c>
      <c r="I734" s="19" t="s">
        <v>37</v>
      </c>
      <c r="J734" s="52">
        <v>40</v>
      </c>
      <c r="K734" s="8" t="s">
        <v>1230</v>
      </c>
      <c r="L734" s="11"/>
      <c r="M734" s="19">
        <v>5</v>
      </c>
      <c r="N734" s="37" t="s">
        <v>1230</v>
      </c>
      <c r="O734" s="37" t="s">
        <v>1230</v>
      </c>
      <c r="P734" s="54" t="s">
        <v>162</v>
      </c>
      <c r="Q734" s="20">
        <v>0</v>
      </c>
      <c r="R734" s="20">
        <v>0</v>
      </c>
      <c r="S734" s="20">
        <v>0</v>
      </c>
      <c r="T734" s="19" t="s">
        <v>41</v>
      </c>
      <c r="U734" s="15" t="s">
        <v>2347</v>
      </c>
      <c r="V734" s="15" t="s">
        <v>201</v>
      </c>
      <c r="W734" s="15" t="s">
        <v>202</v>
      </c>
      <c r="X734" s="36" t="s">
        <v>50</v>
      </c>
    </row>
    <row r="735" spans="1:24" ht="71.25" hidden="1">
      <c r="A735" s="19" t="s">
        <v>1587</v>
      </c>
      <c r="B735" s="19" t="s">
        <v>1935</v>
      </c>
      <c r="C735" s="19" t="s">
        <v>1936</v>
      </c>
      <c r="D735" s="19" t="s">
        <v>1956</v>
      </c>
      <c r="E735" s="19">
        <v>20</v>
      </c>
      <c r="F735" s="19" t="s">
        <v>1957</v>
      </c>
      <c r="G735" s="19" t="s">
        <v>45</v>
      </c>
      <c r="H735" s="19" t="s">
        <v>36</v>
      </c>
      <c r="I735" s="19" t="s">
        <v>37</v>
      </c>
      <c r="J735" s="52">
        <v>40</v>
      </c>
      <c r="K735" s="8" t="s">
        <v>1230</v>
      </c>
      <c r="L735" s="11"/>
      <c r="M735" s="19">
        <v>1</v>
      </c>
      <c r="N735" s="37" t="s">
        <v>1230</v>
      </c>
      <c r="O735" s="37" t="s">
        <v>1230</v>
      </c>
      <c r="P735" s="19" t="s">
        <v>268</v>
      </c>
      <c r="Q735" s="20">
        <v>0</v>
      </c>
      <c r="R735" s="20">
        <v>0</v>
      </c>
      <c r="S735" s="20">
        <v>0</v>
      </c>
      <c r="T735" s="19" t="s">
        <v>41</v>
      </c>
      <c r="U735" s="15" t="s">
        <v>2347</v>
      </c>
      <c r="V735" s="15" t="s">
        <v>201</v>
      </c>
      <c r="W735" s="15" t="s">
        <v>202</v>
      </c>
      <c r="X735" s="36" t="s">
        <v>50</v>
      </c>
    </row>
    <row r="736" spans="1:24" ht="128.25" hidden="1">
      <c r="A736" s="19" t="s">
        <v>1587</v>
      </c>
      <c r="B736" s="19" t="s">
        <v>1935</v>
      </c>
      <c r="C736" s="19" t="s">
        <v>1936</v>
      </c>
      <c r="D736" s="19" t="s">
        <v>1958</v>
      </c>
      <c r="E736" s="19">
        <v>15</v>
      </c>
      <c r="F736" s="19" t="s">
        <v>1957</v>
      </c>
      <c r="G736" s="19" t="s">
        <v>45</v>
      </c>
      <c r="H736" s="19" t="s">
        <v>36</v>
      </c>
      <c r="I736" s="19" t="s">
        <v>37</v>
      </c>
      <c r="J736" s="52">
        <v>40</v>
      </c>
      <c r="K736" s="8" t="s">
        <v>1230</v>
      </c>
      <c r="L736" s="11"/>
      <c r="M736" s="19">
        <v>8</v>
      </c>
      <c r="N736" s="37" t="s">
        <v>1230</v>
      </c>
      <c r="O736" s="37" t="s">
        <v>1230</v>
      </c>
      <c r="P736" s="54" t="s">
        <v>162</v>
      </c>
      <c r="Q736" s="20">
        <v>0</v>
      </c>
      <c r="R736" s="20">
        <v>0</v>
      </c>
      <c r="S736" s="20">
        <v>0</v>
      </c>
      <c r="T736" s="19" t="s">
        <v>41</v>
      </c>
      <c r="U736" s="15" t="s">
        <v>2347</v>
      </c>
      <c r="V736" s="15" t="s">
        <v>201</v>
      </c>
      <c r="W736" s="15" t="s">
        <v>202</v>
      </c>
      <c r="X736" s="36" t="s">
        <v>50</v>
      </c>
    </row>
    <row r="737" spans="1:24" ht="114" hidden="1">
      <c r="A737" s="19" t="s">
        <v>1587</v>
      </c>
      <c r="B737" s="19" t="s">
        <v>1588</v>
      </c>
      <c r="C737" s="19" t="s">
        <v>1588</v>
      </c>
      <c r="D737" s="19" t="s">
        <v>1619</v>
      </c>
      <c r="E737" s="19">
        <v>15</v>
      </c>
      <c r="F737" s="8" t="s">
        <v>1629</v>
      </c>
      <c r="G737" s="8" t="s">
        <v>45</v>
      </c>
      <c r="H737" s="19" t="s">
        <v>36</v>
      </c>
      <c r="I737" s="19" t="s">
        <v>37</v>
      </c>
      <c r="J737" s="52">
        <v>40</v>
      </c>
      <c r="K737" s="8">
        <v>2020</v>
      </c>
      <c r="L737" s="11"/>
      <c r="M737" s="8">
        <v>15</v>
      </c>
      <c r="N737" s="12" t="s">
        <v>1230</v>
      </c>
      <c r="O737" s="12" t="s">
        <v>1230</v>
      </c>
      <c r="P737" s="8" t="s">
        <v>1592</v>
      </c>
      <c r="Q737" s="14">
        <v>0</v>
      </c>
      <c r="R737" s="14">
        <v>0</v>
      </c>
      <c r="S737" s="14">
        <v>0</v>
      </c>
      <c r="T737" s="19" t="s">
        <v>41</v>
      </c>
      <c r="U737" s="15" t="s">
        <v>2361</v>
      </c>
      <c r="V737" s="15" t="s">
        <v>201</v>
      </c>
      <c r="W737" s="15" t="s">
        <v>202</v>
      </c>
      <c r="X737" s="36" t="s">
        <v>50</v>
      </c>
    </row>
    <row r="738" spans="1:24" ht="128.25" hidden="1">
      <c r="A738" s="19" t="s">
        <v>1587</v>
      </c>
      <c r="B738" s="19" t="s">
        <v>1588</v>
      </c>
      <c r="C738" s="19" t="s">
        <v>1644</v>
      </c>
      <c r="D738" s="19" t="s">
        <v>1647</v>
      </c>
      <c r="E738" s="19">
        <v>20</v>
      </c>
      <c r="F738" s="19" t="s">
        <v>1648</v>
      </c>
      <c r="G738" s="19" t="s">
        <v>45</v>
      </c>
      <c r="H738" s="19" t="s">
        <v>36</v>
      </c>
      <c r="I738" s="19" t="s">
        <v>37</v>
      </c>
      <c r="J738" s="52">
        <v>40</v>
      </c>
      <c r="K738" s="8">
        <v>2020</v>
      </c>
      <c r="L738" s="11"/>
      <c r="M738" s="8">
        <v>25</v>
      </c>
      <c r="N738" s="12" t="s">
        <v>1230</v>
      </c>
      <c r="O738" s="12" t="s">
        <v>1230</v>
      </c>
      <c r="P738" s="8" t="s">
        <v>1592</v>
      </c>
      <c r="Q738" s="14">
        <v>0</v>
      </c>
      <c r="R738" s="14">
        <v>0</v>
      </c>
      <c r="S738" s="14">
        <v>0</v>
      </c>
      <c r="T738" s="19" t="s">
        <v>41</v>
      </c>
      <c r="U738" s="15" t="s">
        <v>2361</v>
      </c>
      <c r="V738" s="15" t="s">
        <v>201</v>
      </c>
      <c r="W738" s="15" t="s">
        <v>202</v>
      </c>
      <c r="X738" s="36" t="s">
        <v>50</v>
      </c>
    </row>
    <row r="739" spans="1:24" ht="199.5" hidden="1">
      <c r="A739" s="19" t="s">
        <v>1587</v>
      </c>
      <c r="B739" s="19" t="s">
        <v>1935</v>
      </c>
      <c r="C739" s="19" t="s">
        <v>2001</v>
      </c>
      <c r="D739" s="54" t="s">
        <v>2004</v>
      </c>
      <c r="E739" s="19">
        <v>15</v>
      </c>
      <c r="F739" s="19" t="s">
        <v>1959</v>
      </c>
      <c r="G739" s="19" t="s">
        <v>45</v>
      </c>
      <c r="H739" s="19" t="s">
        <v>331</v>
      </c>
      <c r="I739" s="37" t="s">
        <v>37</v>
      </c>
      <c r="J739" s="52">
        <v>8</v>
      </c>
      <c r="K739" s="12" t="s">
        <v>1230</v>
      </c>
      <c r="L739" s="11"/>
      <c r="M739" s="19">
        <v>14</v>
      </c>
      <c r="N739" s="37" t="s">
        <v>1230</v>
      </c>
      <c r="O739" s="37" t="s">
        <v>1230</v>
      </c>
      <c r="P739" s="37" t="s">
        <v>1955</v>
      </c>
      <c r="Q739" s="20">
        <v>0</v>
      </c>
      <c r="R739" s="20">
        <v>0</v>
      </c>
      <c r="S739" s="20">
        <v>0</v>
      </c>
      <c r="T739" s="19" t="s">
        <v>41</v>
      </c>
      <c r="U739" s="15" t="s">
        <v>2362</v>
      </c>
      <c r="V739" s="21" t="s">
        <v>866</v>
      </c>
      <c r="W739" s="22" t="s">
        <v>1014</v>
      </c>
      <c r="X739" s="71" t="s">
        <v>78</v>
      </c>
    </row>
    <row r="740" spans="1:24" ht="156.75" hidden="1">
      <c r="A740" s="19" t="s">
        <v>1587</v>
      </c>
      <c r="B740" s="19" t="s">
        <v>1935</v>
      </c>
      <c r="C740" s="114" t="s">
        <v>1936</v>
      </c>
      <c r="D740" s="19" t="s">
        <v>1944</v>
      </c>
      <c r="E740" s="19">
        <v>15</v>
      </c>
      <c r="F740" s="19" t="s">
        <v>1959</v>
      </c>
      <c r="G740" s="19" t="s">
        <v>45</v>
      </c>
      <c r="H740" s="19" t="s">
        <v>331</v>
      </c>
      <c r="I740" s="37" t="s">
        <v>37</v>
      </c>
      <c r="J740" s="52">
        <v>8</v>
      </c>
      <c r="K740" s="12" t="s">
        <v>1230</v>
      </c>
      <c r="L740" s="11"/>
      <c r="M740" s="19">
        <v>14</v>
      </c>
      <c r="N740" s="37" t="s">
        <v>1230</v>
      </c>
      <c r="O740" s="37" t="s">
        <v>1230</v>
      </c>
      <c r="P740" s="37" t="s">
        <v>1955</v>
      </c>
      <c r="Q740" s="20">
        <v>0</v>
      </c>
      <c r="R740" s="20">
        <v>0</v>
      </c>
      <c r="S740" s="20">
        <v>0</v>
      </c>
      <c r="T740" s="19" t="s">
        <v>41</v>
      </c>
      <c r="U740" s="15" t="s">
        <v>2363</v>
      </c>
      <c r="V740" s="21" t="s">
        <v>866</v>
      </c>
      <c r="W740" s="22" t="s">
        <v>1014</v>
      </c>
      <c r="X740" s="71" t="s">
        <v>78</v>
      </c>
    </row>
    <row r="741" spans="1:24" ht="199.5" hidden="1">
      <c r="A741" s="19" t="s">
        <v>1587</v>
      </c>
      <c r="B741" s="19" t="s">
        <v>1935</v>
      </c>
      <c r="C741" s="19" t="s">
        <v>2036</v>
      </c>
      <c r="D741" s="19" t="s">
        <v>2019</v>
      </c>
      <c r="E741" s="19">
        <v>15</v>
      </c>
      <c r="F741" s="19" t="s">
        <v>2037</v>
      </c>
      <c r="G741" s="19" t="s">
        <v>45</v>
      </c>
      <c r="H741" s="19" t="s">
        <v>36</v>
      </c>
      <c r="I741" s="37" t="s">
        <v>37</v>
      </c>
      <c r="J741" s="52">
        <v>16</v>
      </c>
      <c r="K741" s="12" t="s">
        <v>1230</v>
      </c>
      <c r="L741" s="11"/>
      <c r="M741" s="19">
        <v>14</v>
      </c>
      <c r="N741" s="37" t="s">
        <v>1230</v>
      </c>
      <c r="O741" s="37" t="s">
        <v>1230</v>
      </c>
      <c r="P741" s="37" t="s">
        <v>2038</v>
      </c>
      <c r="Q741" s="20">
        <v>0</v>
      </c>
      <c r="R741" s="20">
        <v>0</v>
      </c>
      <c r="S741" s="20">
        <v>0</v>
      </c>
      <c r="T741" s="19" t="s">
        <v>41</v>
      </c>
      <c r="U741" s="15" t="s">
        <v>2358</v>
      </c>
      <c r="V741" s="21" t="s">
        <v>866</v>
      </c>
      <c r="W741" s="22" t="s">
        <v>1014</v>
      </c>
      <c r="X741" s="71" t="s">
        <v>78</v>
      </c>
    </row>
    <row r="742" spans="1:24" ht="150" hidden="1">
      <c r="A742" s="19" t="s">
        <v>1587</v>
      </c>
      <c r="B742" s="19" t="s">
        <v>1588</v>
      </c>
      <c r="C742" s="19" t="s">
        <v>1588</v>
      </c>
      <c r="D742" s="19" t="s">
        <v>1624</v>
      </c>
      <c r="E742" s="19">
        <v>15</v>
      </c>
      <c r="F742" s="19" t="s">
        <v>1630</v>
      </c>
      <c r="G742" s="19" t="s">
        <v>45</v>
      </c>
      <c r="H742" s="19" t="s">
        <v>36</v>
      </c>
      <c r="I742" s="19" t="s">
        <v>37</v>
      </c>
      <c r="J742" s="52">
        <v>40</v>
      </c>
      <c r="K742" s="8">
        <v>2020</v>
      </c>
      <c r="L742" s="11"/>
      <c r="M742" s="8">
        <v>25</v>
      </c>
      <c r="N742" s="12" t="s">
        <v>1230</v>
      </c>
      <c r="O742" s="12" t="s">
        <v>1230</v>
      </c>
      <c r="P742" s="8" t="s">
        <v>1592</v>
      </c>
      <c r="Q742" s="14">
        <v>0</v>
      </c>
      <c r="R742" s="14">
        <v>0</v>
      </c>
      <c r="S742" s="14">
        <v>0</v>
      </c>
      <c r="T742" s="19" t="s">
        <v>41</v>
      </c>
      <c r="U742" s="15" t="s">
        <v>2364</v>
      </c>
      <c r="V742" s="22" t="s">
        <v>218</v>
      </c>
      <c r="W742" s="15" t="s">
        <v>377</v>
      </c>
      <c r="X742" s="71" t="s">
        <v>78</v>
      </c>
    </row>
    <row r="743" spans="1:24" ht="150" hidden="1">
      <c r="A743" s="19" t="s">
        <v>1587</v>
      </c>
      <c r="B743" s="19" t="s">
        <v>1588</v>
      </c>
      <c r="C743" s="19" t="s">
        <v>1588</v>
      </c>
      <c r="D743" s="19" t="s">
        <v>1619</v>
      </c>
      <c r="E743" s="19">
        <v>15</v>
      </c>
      <c r="F743" s="8" t="s">
        <v>1630</v>
      </c>
      <c r="G743" s="8" t="s">
        <v>45</v>
      </c>
      <c r="H743" s="19" t="s">
        <v>36</v>
      </c>
      <c r="I743" s="19" t="s">
        <v>37</v>
      </c>
      <c r="J743" s="52">
        <v>40</v>
      </c>
      <c r="K743" s="8">
        <v>2020</v>
      </c>
      <c r="L743" s="11"/>
      <c r="M743" s="8">
        <v>25</v>
      </c>
      <c r="N743" s="12" t="s">
        <v>1230</v>
      </c>
      <c r="O743" s="12" t="s">
        <v>1230</v>
      </c>
      <c r="P743" s="8" t="s">
        <v>1592</v>
      </c>
      <c r="Q743" s="14">
        <v>0</v>
      </c>
      <c r="R743" s="14">
        <v>0</v>
      </c>
      <c r="S743" s="14">
        <v>0</v>
      </c>
      <c r="T743" s="19" t="s">
        <v>41</v>
      </c>
      <c r="U743" s="15" t="s">
        <v>2364</v>
      </c>
      <c r="V743" s="22" t="s">
        <v>218</v>
      </c>
      <c r="W743" s="15" t="s">
        <v>377</v>
      </c>
      <c r="X743" s="71" t="s">
        <v>78</v>
      </c>
    </row>
    <row r="744" spans="1:24" ht="150" hidden="1">
      <c r="A744" s="19" t="s">
        <v>1587</v>
      </c>
      <c r="B744" s="19" t="s">
        <v>1588</v>
      </c>
      <c r="C744" s="19" t="s">
        <v>1658</v>
      </c>
      <c r="D744" s="19" t="s">
        <v>1659</v>
      </c>
      <c r="E744" s="19">
        <v>15</v>
      </c>
      <c r="F744" s="8" t="s">
        <v>1662</v>
      </c>
      <c r="G744" s="8" t="s">
        <v>45</v>
      </c>
      <c r="H744" s="19" t="s">
        <v>36</v>
      </c>
      <c r="I744" s="19" t="s">
        <v>37</v>
      </c>
      <c r="J744" s="52">
        <v>30</v>
      </c>
      <c r="K744" s="8">
        <v>2020</v>
      </c>
      <c r="L744" s="11"/>
      <c r="M744" s="8">
        <v>30</v>
      </c>
      <c r="N744" s="12" t="s">
        <v>1230</v>
      </c>
      <c r="O744" s="12" t="s">
        <v>1230</v>
      </c>
      <c r="P744" s="8" t="s">
        <v>1592</v>
      </c>
      <c r="Q744" s="14">
        <v>0</v>
      </c>
      <c r="R744" s="14">
        <v>0</v>
      </c>
      <c r="S744" s="14">
        <v>0</v>
      </c>
      <c r="T744" s="19" t="s">
        <v>41</v>
      </c>
      <c r="U744" s="15" t="s">
        <v>2364</v>
      </c>
      <c r="V744" s="22" t="s">
        <v>218</v>
      </c>
      <c r="W744" s="15" t="s">
        <v>377</v>
      </c>
      <c r="X744" s="71" t="s">
        <v>78</v>
      </c>
    </row>
    <row r="745" spans="1:24" ht="165" hidden="1">
      <c r="A745" s="19" t="s">
        <v>1587</v>
      </c>
      <c r="B745" s="19" t="s">
        <v>1588</v>
      </c>
      <c r="C745" s="19" t="s">
        <v>1588</v>
      </c>
      <c r="D745" s="19" t="s">
        <v>1618</v>
      </c>
      <c r="E745" s="19">
        <v>15</v>
      </c>
      <c r="F745" s="19" t="s">
        <v>1631</v>
      </c>
      <c r="G745" s="19" t="s">
        <v>45</v>
      </c>
      <c r="H745" s="19" t="s">
        <v>36</v>
      </c>
      <c r="I745" s="19" t="s">
        <v>37</v>
      </c>
      <c r="J745" s="52">
        <v>40</v>
      </c>
      <c r="K745" s="8">
        <v>2020</v>
      </c>
      <c r="L745" s="11"/>
      <c r="M745" s="8">
        <v>5</v>
      </c>
      <c r="N745" s="12" t="s">
        <v>1230</v>
      </c>
      <c r="O745" s="12" t="s">
        <v>1230</v>
      </c>
      <c r="P745" s="8" t="s">
        <v>1592</v>
      </c>
      <c r="Q745" s="14">
        <v>0</v>
      </c>
      <c r="R745" s="14">
        <v>0</v>
      </c>
      <c r="S745" s="14">
        <v>0</v>
      </c>
      <c r="T745" s="19" t="s">
        <v>41</v>
      </c>
      <c r="U745" s="15" t="s">
        <v>2365</v>
      </c>
      <c r="V745" s="22" t="s">
        <v>218</v>
      </c>
      <c r="W745" s="15" t="s">
        <v>377</v>
      </c>
      <c r="X745" s="71" t="s">
        <v>78</v>
      </c>
    </row>
    <row r="746" spans="1:24" ht="142.5" hidden="1">
      <c r="A746" s="19" t="s">
        <v>1587</v>
      </c>
      <c r="B746" s="19" t="s">
        <v>1588</v>
      </c>
      <c r="C746" s="19" t="s">
        <v>1658</v>
      </c>
      <c r="D746" s="19" t="s">
        <v>1659</v>
      </c>
      <c r="E746" s="19">
        <v>15</v>
      </c>
      <c r="F746" s="19" t="s">
        <v>1663</v>
      </c>
      <c r="G746" s="19" t="s">
        <v>45</v>
      </c>
      <c r="H746" s="19" t="s">
        <v>36</v>
      </c>
      <c r="I746" s="19" t="s">
        <v>37</v>
      </c>
      <c r="J746" s="52">
        <v>40</v>
      </c>
      <c r="K746" s="8">
        <v>2020</v>
      </c>
      <c r="L746" s="11"/>
      <c r="M746" s="8">
        <v>15</v>
      </c>
      <c r="N746" s="12" t="s">
        <v>1230</v>
      </c>
      <c r="O746" s="12" t="s">
        <v>1230</v>
      </c>
      <c r="P746" s="8" t="s">
        <v>1592</v>
      </c>
      <c r="Q746" s="14">
        <v>0</v>
      </c>
      <c r="R746" s="14">
        <v>0</v>
      </c>
      <c r="S746" s="14">
        <v>0</v>
      </c>
      <c r="T746" s="19" t="s">
        <v>41</v>
      </c>
      <c r="U746" s="15" t="s">
        <v>2366</v>
      </c>
      <c r="V746" s="22" t="s">
        <v>184</v>
      </c>
      <c r="W746" s="15" t="s">
        <v>799</v>
      </c>
      <c r="X746" s="71" t="s">
        <v>78</v>
      </c>
    </row>
    <row r="747" spans="1:24" ht="142.5" hidden="1">
      <c r="A747" s="19" t="s">
        <v>1587</v>
      </c>
      <c r="B747" s="19" t="s">
        <v>1588</v>
      </c>
      <c r="C747" s="19" t="s">
        <v>1658</v>
      </c>
      <c r="D747" s="19" t="s">
        <v>1659</v>
      </c>
      <c r="E747" s="19">
        <v>15</v>
      </c>
      <c r="F747" s="19" t="s">
        <v>1664</v>
      </c>
      <c r="G747" s="19" t="s">
        <v>45</v>
      </c>
      <c r="H747" s="19" t="s">
        <v>36</v>
      </c>
      <c r="I747" s="19" t="s">
        <v>37</v>
      </c>
      <c r="J747" s="52">
        <v>20</v>
      </c>
      <c r="K747" s="8">
        <v>2020</v>
      </c>
      <c r="L747" s="11"/>
      <c r="M747" s="8">
        <v>30</v>
      </c>
      <c r="N747" s="12" t="s">
        <v>1230</v>
      </c>
      <c r="O747" s="12" t="s">
        <v>1230</v>
      </c>
      <c r="P747" s="8" t="s">
        <v>1592</v>
      </c>
      <c r="Q747" s="14">
        <v>0</v>
      </c>
      <c r="R747" s="14">
        <v>0</v>
      </c>
      <c r="S747" s="14">
        <v>0</v>
      </c>
      <c r="T747" s="19" t="s">
        <v>41</v>
      </c>
      <c r="U747" s="15" t="s">
        <v>2366</v>
      </c>
      <c r="V747" s="22" t="s">
        <v>184</v>
      </c>
      <c r="W747" s="15" t="s">
        <v>799</v>
      </c>
      <c r="X747" s="71" t="s">
        <v>78</v>
      </c>
    </row>
    <row r="748" spans="1:24" ht="156.75" hidden="1">
      <c r="A748" s="19" t="s">
        <v>1587</v>
      </c>
      <c r="B748" s="19" t="s">
        <v>1935</v>
      </c>
      <c r="C748" s="19" t="s">
        <v>1936</v>
      </c>
      <c r="D748" s="19" t="s">
        <v>1940</v>
      </c>
      <c r="E748" s="19">
        <v>15</v>
      </c>
      <c r="F748" s="19" t="s">
        <v>1960</v>
      </c>
      <c r="G748" s="19" t="s">
        <v>45</v>
      </c>
      <c r="H748" s="19" t="s">
        <v>36</v>
      </c>
      <c r="I748" s="19" t="s">
        <v>37</v>
      </c>
      <c r="J748" s="52">
        <v>16</v>
      </c>
      <c r="K748" s="12" t="s">
        <v>1230</v>
      </c>
      <c r="L748" s="11"/>
      <c r="M748" s="19">
        <v>14</v>
      </c>
      <c r="N748" s="37" t="s">
        <v>1230</v>
      </c>
      <c r="O748" s="37" t="s">
        <v>1230</v>
      </c>
      <c r="P748" s="19" t="s">
        <v>1943</v>
      </c>
      <c r="Q748" s="20">
        <v>0</v>
      </c>
      <c r="R748" s="20">
        <v>0</v>
      </c>
      <c r="S748" s="20">
        <v>0</v>
      </c>
      <c r="T748" s="19" t="s">
        <v>41</v>
      </c>
      <c r="U748" s="15" t="s">
        <v>2358</v>
      </c>
      <c r="V748" s="34" t="s">
        <v>1036</v>
      </c>
      <c r="W748" s="15" t="s">
        <v>1961</v>
      </c>
      <c r="X748" s="71" t="s">
        <v>78</v>
      </c>
    </row>
    <row r="749" spans="1:24" ht="99.75" hidden="1">
      <c r="A749" s="19" t="s">
        <v>1587</v>
      </c>
      <c r="B749" s="19" t="s">
        <v>1935</v>
      </c>
      <c r="C749" s="19" t="s">
        <v>2001</v>
      </c>
      <c r="D749" s="19" t="s">
        <v>1978</v>
      </c>
      <c r="E749" s="19">
        <v>15</v>
      </c>
      <c r="F749" s="19" t="s">
        <v>2005</v>
      </c>
      <c r="G749" s="19" t="s">
        <v>45</v>
      </c>
      <c r="H749" s="19" t="s">
        <v>36</v>
      </c>
      <c r="I749" s="37" t="s">
        <v>37</v>
      </c>
      <c r="J749" s="52"/>
      <c r="K749" s="8" t="s">
        <v>1230</v>
      </c>
      <c r="L749" s="11"/>
      <c r="M749" s="19">
        <v>5</v>
      </c>
      <c r="N749" s="37" t="s">
        <v>1230</v>
      </c>
      <c r="O749" s="37" t="s">
        <v>1230</v>
      </c>
      <c r="P749" s="37" t="s">
        <v>1175</v>
      </c>
      <c r="Q749" s="60">
        <v>0</v>
      </c>
      <c r="R749" s="20">
        <v>0</v>
      </c>
      <c r="S749" s="60">
        <v>0</v>
      </c>
      <c r="T749" s="19" t="s">
        <v>41</v>
      </c>
      <c r="U749" s="15" t="s">
        <v>2347</v>
      </c>
      <c r="V749" s="21" t="s">
        <v>48</v>
      </c>
      <c r="W749" s="15" t="s">
        <v>49</v>
      </c>
      <c r="X749" s="36" t="s">
        <v>50</v>
      </c>
    </row>
    <row r="750" spans="1:24" ht="135" hidden="1">
      <c r="A750" s="19" t="s">
        <v>1587</v>
      </c>
      <c r="B750" s="19" t="s">
        <v>1832</v>
      </c>
      <c r="C750" s="19" t="s">
        <v>1832</v>
      </c>
      <c r="D750" s="37" t="s">
        <v>1847</v>
      </c>
      <c r="E750" s="37">
        <v>15</v>
      </c>
      <c r="F750" s="12" t="s">
        <v>1875</v>
      </c>
      <c r="G750" s="12" t="s">
        <v>45</v>
      </c>
      <c r="H750" s="37" t="s">
        <v>36</v>
      </c>
      <c r="I750" s="37" t="s">
        <v>37</v>
      </c>
      <c r="J750" s="52">
        <v>24</v>
      </c>
      <c r="K750" s="12" t="s">
        <v>1230</v>
      </c>
      <c r="L750" s="11"/>
      <c r="M750" s="37">
        <v>15</v>
      </c>
      <c r="N750" s="37" t="s">
        <v>1230</v>
      </c>
      <c r="O750" s="37" t="s">
        <v>1230</v>
      </c>
      <c r="P750" s="19" t="s">
        <v>247</v>
      </c>
      <c r="Q750" s="60">
        <v>0</v>
      </c>
      <c r="R750" s="20">
        <v>0</v>
      </c>
      <c r="S750" s="60">
        <v>0</v>
      </c>
      <c r="T750" s="19" t="s">
        <v>41</v>
      </c>
      <c r="U750" s="15" t="s">
        <v>2349</v>
      </c>
      <c r="V750" s="21" t="s">
        <v>184</v>
      </c>
      <c r="W750" s="15" t="s">
        <v>549</v>
      </c>
      <c r="X750" s="18" t="s">
        <v>58</v>
      </c>
    </row>
    <row r="751" spans="1:24" ht="142.5" hidden="1">
      <c r="A751" s="19" t="s">
        <v>1587</v>
      </c>
      <c r="B751" s="19" t="s">
        <v>1588</v>
      </c>
      <c r="C751" s="19" t="s">
        <v>1658</v>
      </c>
      <c r="D751" s="19" t="s">
        <v>1659</v>
      </c>
      <c r="E751" s="19">
        <v>15</v>
      </c>
      <c r="F751" s="19" t="s">
        <v>1665</v>
      </c>
      <c r="G751" s="19" t="s">
        <v>145</v>
      </c>
      <c r="H751" s="19" t="s">
        <v>36</v>
      </c>
      <c r="I751" s="19" t="s">
        <v>46</v>
      </c>
      <c r="J751" s="9">
        <v>390</v>
      </c>
      <c r="K751" s="141" t="s">
        <v>1666</v>
      </c>
      <c r="L751" s="141" t="s">
        <v>156</v>
      </c>
      <c r="M751" s="8">
        <v>1</v>
      </c>
      <c r="N751" s="8">
        <v>1491178</v>
      </c>
      <c r="O751" s="12" t="s">
        <v>1667</v>
      </c>
      <c r="P751" s="51" t="s">
        <v>162</v>
      </c>
      <c r="Q751" s="14">
        <v>0</v>
      </c>
      <c r="R751" s="14">
        <v>0</v>
      </c>
      <c r="S751" s="14">
        <v>0</v>
      </c>
      <c r="T751" s="19" t="s">
        <v>145</v>
      </c>
      <c r="V751" s="15" t="s">
        <v>201</v>
      </c>
      <c r="W751" s="15" t="s">
        <v>202</v>
      </c>
      <c r="X751" s="23"/>
    </row>
    <row r="752" spans="1:24" ht="142.5" hidden="1">
      <c r="A752" s="19" t="s">
        <v>1587</v>
      </c>
      <c r="B752" s="19" t="s">
        <v>1935</v>
      </c>
      <c r="C752" s="19" t="s">
        <v>2001</v>
      </c>
      <c r="D752" s="19" t="s">
        <v>2006</v>
      </c>
      <c r="E752" s="19">
        <v>15</v>
      </c>
      <c r="F752" s="19" t="s">
        <v>2007</v>
      </c>
      <c r="G752" s="19" t="s">
        <v>35</v>
      </c>
      <c r="H752" s="19" t="s">
        <v>310</v>
      </c>
      <c r="I752" s="37" t="s">
        <v>37</v>
      </c>
      <c r="J752" s="9">
        <v>30</v>
      </c>
      <c r="K752" s="12" t="s">
        <v>2008</v>
      </c>
      <c r="L752" s="11"/>
      <c r="M752" s="19">
        <v>1</v>
      </c>
      <c r="N752" s="37">
        <v>156811</v>
      </c>
      <c r="O752" s="37" t="s">
        <v>2009</v>
      </c>
      <c r="P752" s="54" t="s">
        <v>162</v>
      </c>
      <c r="Q752" s="20">
        <v>1980</v>
      </c>
      <c r="R752" s="20">
        <v>13000</v>
      </c>
      <c r="S752" s="20">
        <v>14980</v>
      </c>
      <c r="T752" s="19" t="s">
        <v>41</v>
      </c>
      <c r="U752" s="19"/>
      <c r="V752" s="22" t="s">
        <v>218</v>
      </c>
      <c r="W752" s="22" t="s">
        <v>219</v>
      </c>
      <c r="X752" s="23"/>
    </row>
    <row r="753" spans="1:24" ht="142.5" hidden="1">
      <c r="A753" s="19" t="s">
        <v>1587</v>
      </c>
      <c r="B753" s="19" t="s">
        <v>1935</v>
      </c>
      <c r="C753" s="19" t="s">
        <v>2001</v>
      </c>
      <c r="D753" s="19" t="s">
        <v>2006</v>
      </c>
      <c r="E753" s="19">
        <v>15</v>
      </c>
      <c r="F753" s="19" t="s">
        <v>1203</v>
      </c>
      <c r="G753" s="19" t="s">
        <v>35</v>
      </c>
      <c r="H753" s="19" t="s">
        <v>310</v>
      </c>
      <c r="I753" s="37" t="s">
        <v>37</v>
      </c>
      <c r="J753" s="9">
        <v>40</v>
      </c>
      <c r="K753" s="12" t="s">
        <v>2010</v>
      </c>
      <c r="L753" s="11"/>
      <c r="M753" s="19">
        <v>1</v>
      </c>
      <c r="N753" s="37">
        <v>156811</v>
      </c>
      <c r="O753" s="37" t="s">
        <v>2009</v>
      </c>
      <c r="P753" s="54" t="s">
        <v>162</v>
      </c>
      <c r="Q753" s="20">
        <v>980</v>
      </c>
      <c r="R753" s="20">
        <v>6000</v>
      </c>
      <c r="S753" s="20">
        <v>6980</v>
      </c>
      <c r="T753" s="19" t="s">
        <v>41</v>
      </c>
      <c r="U753" s="20" t="s">
        <v>2367</v>
      </c>
      <c r="V753" s="48" t="s">
        <v>218</v>
      </c>
      <c r="W753" s="22" t="s">
        <v>568</v>
      </c>
      <c r="X753" s="23"/>
    </row>
    <row r="754" spans="1:24" ht="171" hidden="1">
      <c r="A754" s="19" t="s">
        <v>1587</v>
      </c>
      <c r="B754" s="19" t="s">
        <v>1891</v>
      </c>
      <c r="C754" s="19" t="s">
        <v>1902</v>
      </c>
      <c r="D754" s="19" t="s">
        <v>1899</v>
      </c>
      <c r="E754" s="19">
        <v>20</v>
      </c>
      <c r="F754" s="19" t="s">
        <v>1903</v>
      </c>
      <c r="G754" s="19" t="s">
        <v>35</v>
      </c>
      <c r="H754" s="19" t="s">
        <v>310</v>
      </c>
      <c r="I754" s="19" t="s">
        <v>37</v>
      </c>
      <c r="J754" s="10">
        <v>30</v>
      </c>
      <c r="K754" s="19" t="s">
        <v>1904</v>
      </c>
      <c r="L754" s="11"/>
      <c r="M754" s="19">
        <v>1</v>
      </c>
      <c r="N754" s="19">
        <v>1712490</v>
      </c>
      <c r="O754" s="19" t="s">
        <v>1905</v>
      </c>
      <c r="P754" s="54" t="s">
        <v>162</v>
      </c>
      <c r="Q754" s="20">
        <v>4000</v>
      </c>
      <c r="R754" s="20">
        <v>15300</v>
      </c>
      <c r="S754" s="20">
        <v>19300</v>
      </c>
      <c r="T754" s="19" t="s">
        <v>41</v>
      </c>
      <c r="U754" s="19"/>
      <c r="V754" s="21" t="s">
        <v>866</v>
      </c>
      <c r="W754" s="22" t="s">
        <v>1014</v>
      </c>
      <c r="X754" s="23"/>
    </row>
    <row r="755" spans="1:24" ht="185.25" hidden="1">
      <c r="A755" s="19" t="s">
        <v>1587</v>
      </c>
      <c r="B755" s="19" t="s">
        <v>1891</v>
      </c>
      <c r="C755" s="19" t="s">
        <v>1892</v>
      </c>
      <c r="D755" s="19" t="s">
        <v>1893</v>
      </c>
      <c r="E755" s="19">
        <v>20</v>
      </c>
      <c r="F755" s="19" t="s">
        <v>1894</v>
      </c>
      <c r="G755" s="19" t="s">
        <v>35</v>
      </c>
      <c r="H755" s="19" t="s">
        <v>310</v>
      </c>
      <c r="I755" s="19" t="s">
        <v>37</v>
      </c>
      <c r="J755" s="10">
        <v>16</v>
      </c>
      <c r="K755" s="142" t="s">
        <v>1895</v>
      </c>
      <c r="L755" s="11"/>
      <c r="M755" s="19">
        <v>1</v>
      </c>
      <c r="N755" s="19">
        <v>1476493</v>
      </c>
      <c r="O755" s="19" t="s">
        <v>1896</v>
      </c>
      <c r="P755" s="54" t="s">
        <v>162</v>
      </c>
      <c r="Q755" s="20">
        <v>1000</v>
      </c>
      <c r="R755" s="20">
        <v>0</v>
      </c>
      <c r="S755" s="20">
        <v>1000</v>
      </c>
      <c r="T755" s="19" t="s">
        <v>41</v>
      </c>
      <c r="U755" s="19"/>
      <c r="V755" s="21" t="s">
        <v>866</v>
      </c>
      <c r="W755" s="22" t="s">
        <v>1014</v>
      </c>
      <c r="X755" s="23"/>
    </row>
    <row r="756" spans="1:24" ht="85.5" hidden="1">
      <c r="A756" s="8" t="s">
        <v>1587</v>
      </c>
      <c r="B756" s="8" t="s">
        <v>1588</v>
      </c>
      <c r="C756" s="8" t="s">
        <v>1589</v>
      </c>
      <c r="D756" s="8" t="s">
        <v>1590</v>
      </c>
      <c r="E756" s="8">
        <v>15</v>
      </c>
      <c r="F756" s="12" t="s">
        <v>394</v>
      </c>
      <c r="G756" s="8" t="s">
        <v>35</v>
      </c>
      <c r="H756" s="8" t="s">
        <v>310</v>
      </c>
      <c r="I756" s="8" t="s">
        <v>37</v>
      </c>
      <c r="J756" s="9">
        <v>40</v>
      </c>
      <c r="K756" s="141">
        <v>44105</v>
      </c>
      <c r="L756" s="11"/>
      <c r="M756" s="8">
        <v>2</v>
      </c>
      <c r="N756" s="12" t="s">
        <v>1230</v>
      </c>
      <c r="O756" s="12" t="s">
        <v>1230</v>
      </c>
      <c r="P756" s="8" t="s">
        <v>1592</v>
      </c>
      <c r="Q756" s="14">
        <v>3850</v>
      </c>
      <c r="R756" s="14">
        <v>4000</v>
      </c>
      <c r="S756" s="14">
        <v>15700</v>
      </c>
      <c r="T756" s="8" t="s">
        <v>41</v>
      </c>
      <c r="U756" s="130" t="s">
        <v>2368</v>
      </c>
      <c r="V756" s="22" t="s">
        <v>218</v>
      </c>
      <c r="W756" s="22" t="s">
        <v>398</v>
      </c>
      <c r="X756" s="23"/>
    </row>
    <row r="757" spans="1:24" ht="156.75" hidden="1">
      <c r="A757" s="19" t="s">
        <v>1587</v>
      </c>
      <c r="B757" s="19" t="s">
        <v>1935</v>
      </c>
      <c r="C757" s="19" t="s">
        <v>2001</v>
      </c>
      <c r="D757" s="19" t="s">
        <v>2011</v>
      </c>
      <c r="E757" s="19">
        <v>15</v>
      </c>
      <c r="F757" s="19" t="s">
        <v>1963</v>
      </c>
      <c r="G757" s="19" t="s">
        <v>45</v>
      </c>
      <c r="H757" s="19" t="s">
        <v>36</v>
      </c>
      <c r="I757" s="19" t="s">
        <v>46</v>
      </c>
      <c r="J757" s="9">
        <v>20</v>
      </c>
      <c r="K757" s="143">
        <v>44044</v>
      </c>
      <c r="L757" s="11"/>
      <c r="M757" s="19">
        <v>1</v>
      </c>
      <c r="N757" s="37">
        <v>1627800</v>
      </c>
      <c r="O757" s="37" t="s">
        <v>2012</v>
      </c>
      <c r="P757" s="19" t="s">
        <v>268</v>
      </c>
      <c r="Q757" s="20">
        <v>0</v>
      </c>
      <c r="R757" s="20">
        <v>0</v>
      </c>
      <c r="S757" s="20">
        <v>0</v>
      </c>
      <c r="T757" s="19" t="s">
        <v>41</v>
      </c>
      <c r="U757" s="19"/>
      <c r="V757" s="21" t="s">
        <v>48</v>
      </c>
      <c r="W757" s="22" t="s">
        <v>188</v>
      </c>
      <c r="X757" s="36" t="s">
        <v>50</v>
      </c>
    </row>
    <row r="758" spans="1:24" ht="156.75" hidden="1">
      <c r="A758" s="19" t="s">
        <v>1587</v>
      </c>
      <c r="B758" s="19" t="s">
        <v>1935</v>
      </c>
      <c r="C758" s="19" t="s">
        <v>1936</v>
      </c>
      <c r="D758" s="19" t="s">
        <v>1962</v>
      </c>
      <c r="E758" s="19">
        <v>15</v>
      </c>
      <c r="F758" s="19" t="s">
        <v>1963</v>
      </c>
      <c r="G758" s="19" t="s">
        <v>45</v>
      </c>
      <c r="H758" s="19" t="s">
        <v>36</v>
      </c>
      <c r="I758" s="19" t="s">
        <v>46</v>
      </c>
      <c r="J758" s="62">
        <v>20</v>
      </c>
      <c r="K758" s="141">
        <v>44075</v>
      </c>
      <c r="L758" s="11"/>
      <c r="M758" s="19">
        <v>1</v>
      </c>
      <c r="N758" s="19">
        <v>1481088</v>
      </c>
      <c r="O758" s="37" t="s">
        <v>1964</v>
      </c>
      <c r="P758" s="54" t="s">
        <v>162</v>
      </c>
      <c r="Q758" s="20">
        <v>0</v>
      </c>
      <c r="R758" s="20">
        <v>0</v>
      </c>
      <c r="S758" s="20">
        <v>0</v>
      </c>
      <c r="T758" s="19" t="s">
        <v>41</v>
      </c>
      <c r="U758" s="19"/>
      <c r="V758" s="21" t="s">
        <v>48</v>
      </c>
      <c r="W758" s="22" t="s">
        <v>188</v>
      </c>
      <c r="X758" s="36" t="s">
        <v>50</v>
      </c>
    </row>
    <row r="759" spans="1:24" ht="171" hidden="1">
      <c r="A759" s="19" t="s">
        <v>1587</v>
      </c>
      <c r="B759" s="19" t="s">
        <v>1891</v>
      </c>
      <c r="C759" s="19" t="s">
        <v>1902</v>
      </c>
      <c r="D759" s="19" t="s">
        <v>1899</v>
      </c>
      <c r="E759" s="19">
        <v>20</v>
      </c>
      <c r="F759" s="19" t="s">
        <v>1906</v>
      </c>
      <c r="G759" s="19" t="s">
        <v>35</v>
      </c>
      <c r="H759" s="19" t="s">
        <v>310</v>
      </c>
      <c r="I759" s="19" t="s">
        <v>37</v>
      </c>
      <c r="J759" s="10">
        <v>36</v>
      </c>
      <c r="K759" s="19" t="s">
        <v>1230</v>
      </c>
      <c r="L759" s="11"/>
      <c r="M759" s="19">
        <v>1</v>
      </c>
      <c r="N759" s="19">
        <v>2090737</v>
      </c>
      <c r="O759" s="19" t="s">
        <v>1907</v>
      </c>
      <c r="P759" s="19" t="s">
        <v>268</v>
      </c>
      <c r="Q759" s="20">
        <v>4500</v>
      </c>
      <c r="R759" s="20">
        <v>0</v>
      </c>
      <c r="S759" s="20">
        <v>4500</v>
      </c>
      <c r="T759" s="19" t="s">
        <v>41</v>
      </c>
      <c r="U759" s="19" t="s">
        <v>2369</v>
      </c>
      <c r="V759" s="21" t="s">
        <v>866</v>
      </c>
      <c r="W759" s="22" t="s">
        <v>1014</v>
      </c>
      <c r="X759" s="23"/>
    </row>
    <row r="760" spans="1:24" ht="114.95" hidden="1" customHeight="1">
      <c r="A760" s="19" t="s">
        <v>1587</v>
      </c>
      <c r="B760" s="19" t="s">
        <v>1588</v>
      </c>
      <c r="C760" s="19" t="s">
        <v>1588</v>
      </c>
      <c r="D760" s="19" t="s">
        <v>1619</v>
      </c>
      <c r="E760" s="19">
        <v>15</v>
      </c>
      <c r="F760" s="19" t="s">
        <v>1632</v>
      </c>
      <c r="G760" s="19" t="s">
        <v>145</v>
      </c>
      <c r="H760" s="19" t="s">
        <v>265</v>
      </c>
      <c r="I760" s="19" t="s">
        <v>37</v>
      </c>
      <c r="J760" s="52"/>
      <c r="K760" s="141">
        <v>43922</v>
      </c>
      <c r="L760" s="141" t="s">
        <v>147</v>
      </c>
      <c r="M760" s="8">
        <v>1</v>
      </c>
      <c r="N760" s="8">
        <v>1492742</v>
      </c>
      <c r="O760" s="12" t="s">
        <v>1633</v>
      </c>
      <c r="P760" s="8" t="s">
        <v>107</v>
      </c>
      <c r="Q760" s="14">
        <v>0</v>
      </c>
      <c r="R760" s="14">
        <v>0</v>
      </c>
      <c r="S760" s="14">
        <v>0</v>
      </c>
      <c r="T760" s="19" t="s">
        <v>145</v>
      </c>
      <c r="U760" s="19" t="s">
        <v>2370</v>
      </c>
      <c r="V760" s="19"/>
      <c r="W760" s="22" t="s">
        <v>1328</v>
      </c>
      <c r="X760" s="71"/>
    </row>
    <row r="761" spans="1:24" ht="114" hidden="1">
      <c r="A761" s="19" t="s">
        <v>1587</v>
      </c>
      <c r="B761" s="19" t="s">
        <v>1588</v>
      </c>
      <c r="C761" s="19" t="s">
        <v>1644</v>
      </c>
      <c r="D761" s="19" t="s">
        <v>1649</v>
      </c>
      <c r="E761" s="19">
        <v>15</v>
      </c>
      <c r="F761" s="19" t="s">
        <v>1650</v>
      </c>
      <c r="G761" s="19" t="s">
        <v>145</v>
      </c>
      <c r="H761" s="19" t="s">
        <v>154</v>
      </c>
      <c r="I761" s="19" t="s">
        <v>37</v>
      </c>
      <c r="J761" s="52"/>
      <c r="K761" s="141">
        <v>44044</v>
      </c>
      <c r="L761" s="141" t="s">
        <v>759</v>
      </c>
      <c r="M761" s="8">
        <v>1</v>
      </c>
      <c r="N761" s="8">
        <v>2090481</v>
      </c>
      <c r="O761" s="12" t="s">
        <v>1651</v>
      </c>
      <c r="P761" s="8" t="s">
        <v>268</v>
      </c>
      <c r="Q761" s="14">
        <v>0</v>
      </c>
      <c r="R761" s="14">
        <v>0</v>
      </c>
      <c r="S761" s="14">
        <v>0</v>
      </c>
      <c r="T761" s="19" t="s">
        <v>145</v>
      </c>
      <c r="U761" s="19" t="s">
        <v>2371</v>
      </c>
      <c r="V761" s="19"/>
      <c r="W761" s="22" t="s">
        <v>1328</v>
      </c>
      <c r="X761" s="23"/>
    </row>
    <row r="762" spans="1:24" ht="57" hidden="1">
      <c r="A762" s="8" t="s">
        <v>1587</v>
      </c>
      <c r="B762" s="8" t="s">
        <v>1891</v>
      </c>
      <c r="C762" s="8" t="s">
        <v>1892</v>
      </c>
      <c r="D762" s="8" t="s">
        <v>1897</v>
      </c>
      <c r="E762" s="8">
        <v>20</v>
      </c>
      <c r="F762" s="8" t="s">
        <v>538</v>
      </c>
      <c r="G762" s="8" t="s">
        <v>45</v>
      </c>
      <c r="H762" s="8" t="s">
        <v>36</v>
      </c>
      <c r="I762" s="8" t="s">
        <v>37</v>
      </c>
      <c r="J762" s="52">
        <v>40</v>
      </c>
      <c r="K762" s="19" t="s">
        <v>1230</v>
      </c>
      <c r="L762" s="11"/>
      <c r="M762" s="8">
        <v>1</v>
      </c>
      <c r="N762" s="8">
        <v>1491165</v>
      </c>
      <c r="O762" s="8" t="s">
        <v>1898</v>
      </c>
      <c r="P762" s="54" t="s">
        <v>162</v>
      </c>
      <c r="Q762" s="14">
        <v>0</v>
      </c>
      <c r="R762" s="20">
        <v>0</v>
      </c>
      <c r="S762" s="14">
        <v>0</v>
      </c>
      <c r="T762" s="8" t="s">
        <v>41</v>
      </c>
      <c r="U762" s="33" t="s">
        <v>2372</v>
      </c>
      <c r="V762" s="16" t="s">
        <v>539</v>
      </c>
      <c r="W762" s="17" t="s">
        <v>540</v>
      </c>
      <c r="X762" s="18" t="s">
        <v>58</v>
      </c>
    </row>
    <row r="763" spans="1:24" ht="85.5" hidden="1">
      <c r="A763" s="19" t="s">
        <v>1587</v>
      </c>
      <c r="B763" s="19" t="s">
        <v>1588</v>
      </c>
      <c r="C763" s="19" t="s">
        <v>1588</v>
      </c>
      <c r="D763" s="19" t="s">
        <v>1634</v>
      </c>
      <c r="E763" s="19">
        <v>15</v>
      </c>
      <c r="F763" s="19" t="s">
        <v>1635</v>
      </c>
      <c r="G763" s="19" t="s">
        <v>45</v>
      </c>
      <c r="H763" s="19" t="s">
        <v>36</v>
      </c>
      <c r="I763" s="19" t="s">
        <v>37</v>
      </c>
      <c r="J763" s="52">
        <v>40</v>
      </c>
      <c r="K763" s="8">
        <v>2020</v>
      </c>
      <c r="L763" s="11"/>
      <c r="M763" s="8">
        <v>5</v>
      </c>
      <c r="N763" s="12" t="s">
        <v>1230</v>
      </c>
      <c r="O763" s="12" t="s">
        <v>1230</v>
      </c>
      <c r="P763" s="8" t="s">
        <v>1592</v>
      </c>
      <c r="Q763" s="14">
        <v>0</v>
      </c>
      <c r="R763" s="14">
        <v>0</v>
      </c>
      <c r="S763" s="14">
        <v>0</v>
      </c>
      <c r="T763" s="19" t="s">
        <v>41</v>
      </c>
      <c r="U763" s="19"/>
      <c r="V763" s="21" t="s">
        <v>48</v>
      </c>
      <c r="W763" s="22" t="s">
        <v>455</v>
      </c>
      <c r="X763" s="18" t="s">
        <v>58</v>
      </c>
    </row>
    <row r="764" spans="1:24" ht="99.75" hidden="1">
      <c r="A764" s="19" t="s">
        <v>1587</v>
      </c>
      <c r="B764" s="19" t="s">
        <v>1588</v>
      </c>
      <c r="C764" s="19" t="s">
        <v>1588</v>
      </c>
      <c r="D764" s="19" t="s">
        <v>1636</v>
      </c>
      <c r="E764" s="19">
        <v>15</v>
      </c>
      <c r="F764" s="19" t="s">
        <v>1635</v>
      </c>
      <c r="G764" s="19" t="s">
        <v>45</v>
      </c>
      <c r="H764" s="19" t="s">
        <v>36</v>
      </c>
      <c r="I764" s="19" t="s">
        <v>37</v>
      </c>
      <c r="J764" s="52">
        <v>40</v>
      </c>
      <c r="K764" s="8">
        <v>2020</v>
      </c>
      <c r="L764" s="11"/>
      <c r="M764" s="8">
        <v>5</v>
      </c>
      <c r="N764" s="12" t="s">
        <v>1230</v>
      </c>
      <c r="O764" s="12" t="s">
        <v>1230</v>
      </c>
      <c r="P764" s="8" t="s">
        <v>1592</v>
      </c>
      <c r="Q764" s="14">
        <v>0</v>
      </c>
      <c r="R764" s="14">
        <v>0</v>
      </c>
      <c r="S764" s="14">
        <v>0</v>
      </c>
      <c r="T764" s="19" t="s">
        <v>41</v>
      </c>
      <c r="U764" s="19"/>
      <c r="V764" s="21" t="s">
        <v>48</v>
      </c>
      <c r="W764" s="22" t="s">
        <v>455</v>
      </c>
      <c r="X764" s="18" t="s">
        <v>58</v>
      </c>
    </row>
    <row r="765" spans="1:24" ht="114" hidden="1">
      <c r="A765" s="19" t="s">
        <v>1587</v>
      </c>
      <c r="B765" s="19" t="s">
        <v>1588</v>
      </c>
      <c r="C765" s="19" t="s">
        <v>1644</v>
      </c>
      <c r="D765" s="19" t="s">
        <v>1649</v>
      </c>
      <c r="E765" s="19">
        <v>15</v>
      </c>
      <c r="F765" s="19" t="s">
        <v>1635</v>
      </c>
      <c r="G765" s="19" t="s">
        <v>45</v>
      </c>
      <c r="H765" s="19" t="s">
        <v>36</v>
      </c>
      <c r="I765" s="19" t="s">
        <v>37</v>
      </c>
      <c r="J765" s="52">
        <v>40</v>
      </c>
      <c r="K765" s="8">
        <v>2020</v>
      </c>
      <c r="L765" s="11"/>
      <c r="M765" s="8">
        <v>5</v>
      </c>
      <c r="N765" s="12" t="s">
        <v>1230</v>
      </c>
      <c r="O765" s="12" t="s">
        <v>1230</v>
      </c>
      <c r="P765" s="8" t="s">
        <v>1592</v>
      </c>
      <c r="Q765" s="14">
        <v>0</v>
      </c>
      <c r="R765" s="14">
        <v>0</v>
      </c>
      <c r="S765" s="14">
        <v>0</v>
      </c>
      <c r="T765" s="19" t="s">
        <v>41</v>
      </c>
      <c r="U765" s="19"/>
      <c r="V765" s="21" t="s">
        <v>48</v>
      </c>
      <c r="W765" s="22" t="s">
        <v>455</v>
      </c>
      <c r="X765" s="18" t="s">
        <v>58</v>
      </c>
    </row>
    <row r="766" spans="1:24" ht="142.5" hidden="1">
      <c r="A766" s="19" t="s">
        <v>1587</v>
      </c>
      <c r="B766" s="19" t="s">
        <v>1588</v>
      </c>
      <c r="C766" s="19" t="s">
        <v>1644</v>
      </c>
      <c r="D766" s="19" t="s">
        <v>1652</v>
      </c>
      <c r="E766" s="19">
        <v>15</v>
      </c>
      <c r="F766" s="19" t="s">
        <v>1635</v>
      </c>
      <c r="G766" s="19" t="s">
        <v>45</v>
      </c>
      <c r="H766" s="19" t="s">
        <v>36</v>
      </c>
      <c r="I766" s="19" t="s">
        <v>37</v>
      </c>
      <c r="J766" s="52">
        <v>40</v>
      </c>
      <c r="K766" s="8">
        <v>2020</v>
      </c>
      <c r="L766" s="11"/>
      <c r="M766" s="8">
        <v>5</v>
      </c>
      <c r="N766" s="12" t="s">
        <v>1230</v>
      </c>
      <c r="O766" s="12" t="s">
        <v>1230</v>
      </c>
      <c r="P766" s="8" t="s">
        <v>1592</v>
      </c>
      <c r="Q766" s="14">
        <v>0</v>
      </c>
      <c r="R766" s="14">
        <v>0</v>
      </c>
      <c r="S766" s="14">
        <v>0</v>
      </c>
      <c r="T766" s="19" t="s">
        <v>41</v>
      </c>
      <c r="U766" s="19"/>
      <c r="V766" s="21" t="s">
        <v>48</v>
      </c>
      <c r="W766" s="22" t="s">
        <v>455</v>
      </c>
      <c r="X766" s="18" t="s">
        <v>58</v>
      </c>
    </row>
    <row r="767" spans="1:24" ht="171" hidden="1">
      <c r="A767" s="19" t="s">
        <v>1587</v>
      </c>
      <c r="B767" s="19" t="s">
        <v>1588</v>
      </c>
      <c r="C767" s="19" t="s">
        <v>1644</v>
      </c>
      <c r="D767" s="19" t="s">
        <v>1653</v>
      </c>
      <c r="E767" s="19">
        <v>15</v>
      </c>
      <c r="F767" s="19" t="s">
        <v>1635</v>
      </c>
      <c r="G767" s="19" t="s">
        <v>45</v>
      </c>
      <c r="H767" s="19" t="s">
        <v>36</v>
      </c>
      <c r="I767" s="19" t="s">
        <v>37</v>
      </c>
      <c r="J767" s="52">
        <v>40</v>
      </c>
      <c r="K767" s="8">
        <v>2020</v>
      </c>
      <c r="L767" s="11"/>
      <c r="M767" s="8">
        <v>5</v>
      </c>
      <c r="N767" s="12" t="s">
        <v>1230</v>
      </c>
      <c r="O767" s="12" t="s">
        <v>1230</v>
      </c>
      <c r="P767" s="8" t="s">
        <v>1592</v>
      </c>
      <c r="Q767" s="14">
        <v>0</v>
      </c>
      <c r="R767" s="14">
        <v>0</v>
      </c>
      <c r="S767" s="14">
        <v>0</v>
      </c>
      <c r="T767" s="19" t="s">
        <v>41</v>
      </c>
      <c r="U767" s="19"/>
      <c r="V767" s="21" t="s">
        <v>48</v>
      </c>
      <c r="W767" s="22" t="s">
        <v>455</v>
      </c>
      <c r="X767" s="18" t="s">
        <v>58</v>
      </c>
    </row>
    <row r="768" spans="1:24" ht="85.5" hidden="1">
      <c r="A768" s="19" t="s">
        <v>1587</v>
      </c>
      <c r="B768" s="19" t="s">
        <v>1588</v>
      </c>
      <c r="C768" s="19" t="s">
        <v>1589</v>
      </c>
      <c r="D768" s="19" t="s">
        <v>1590</v>
      </c>
      <c r="E768" s="19">
        <v>15</v>
      </c>
      <c r="F768" s="19" t="s">
        <v>1604</v>
      </c>
      <c r="G768" s="19" t="s">
        <v>35</v>
      </c>
      <c r="H768" s="19" t="s">
        <v>36</v>
      </c>
      <c r="I768" s="19" t="s">
        <v>37</v>
      </c>
      <c r="J768" s="52">
        <v>40</v>
      </c>
      <c r="K768" s="8">
        <v>2020</v>
      </c>
      <c r="L768" s="11"/>
      <c r="M768" s="8">
        <v>3</v>
      </c>
      <c r="N768" s="12" t="s">
        <v>1230</v>
      </c>
      <c r="O768" s="12" t="s">
        <v>1230</v>
      </c>
      <c r="P768" s="8" t="s">
        <v>1592</v>
      </c>
      <c r="Q768" s="14">
        <v>14875</v>
      </c>
      <c r="R768" s="14">
        <v>4000</v>
      </c>
      <c r="S768" s="14">
        <v>56625</v>
      </c>
      <c r="T768" s="19" t="s">
        <v>41</v>
      </c>
      <c r="U768" s="19"/>
      <c r="V768" s="16" t="s">
        <v>539</v>
      </c>
      <c r="W768" s="22" t="s">
        <v>540</v>
      </c>
      <c r="X768" s="23"/>
    </row>
    <row r="769" spans="1:24" ht="128.25" hidden="1">
      <c r="A769" s="19" t="s">
        <v>1587</v>
      </c>
      <c r="B769" s="19" t="s">
        <v>1935</v>
      </c>
      <c r="C769" s="19" t="s">
        <v>1936</v>
      </c>
      <c r="D769" s="19" t="s">
        <v>1965</v>
      </c>
      <c r="E769" s="19">
        <v>15</v>
      </c>
      <c r="F769" s="19" t="s">
        <v>1966</v>
      </c>
      <c r="G769" s="19" t="s">
        <v>145</v>
      </c>
      <c r="H769" s="19" t="s">
        <v>36</v>
      </c>
      <c r="I769" s="19" t="s">
        <v>46</v>
      </c>
      <c r="J769" s="52">
        <v>140</v>
      </c>
      <c r="K769" s="8" t="s">
        <v>1967</v>
      </c>
      <c r="L769" s="8" t="s">
        <v>216</v>
      </c>
      <c r="M769" s="19">
        <v>1</v>
      </c>
      <c r="N769" s="19">
        <v>1481088</v>
      </c>
      <c r="O769" s="37" t="s">
        <v>1964</v>
      </c>
      <c r="P769" s="54" t="s">
        <v>162</v>
      </c>
      <c r="Q769" s="20">
        <v>0</v>
      </c>
      <c r="R769" s="20">
        <v>0</v>
      </c>
      <c r="S769" s="20">
        <v>0</v>
      </c>
      <c r="T769" s="19" t="s">
        <v>145</v>
      </c>
      <c r="U769" s="19"/>
      <c r="V769" s="21" t="s">
        <v>866</v>
      </c>
      <c r="W769" s="22" t="s">
        <v>1014</v>
      </c>
      <c r="X769" s="23"/>
    </row>
    <row r="770" spans="1:24" ht="171" hidden="1">
      <c r="A770" s="19" t="s">
        <v>1587</v>
      </c>
      <c r="B770" s="19" t="s">
        <v>1891</v>
      </c>
      <c r="C770" s="19" t="s">
        <v>1902</v>
      </c>
      <c r="D770" s="19" t="s">
        <v>1899</v>
      </c>
      <c r="E770" s="19">
        <v>20</v>
      </c>
      <c r="F770" s="19" t="s">
        <v>1900</v>
      </c>
      <c r="G770" s="19" t="s">
        <v>35</v>
      </c>
      <c r="H770" s="19" t="s">
        <v>36</v>
      </c>
      <c r="I770" s="19" t="s">
        <v>37</v>
      </c>
      <c r="J770" s="52">
        <v>16</v>
      </c>
      <c r="K770" s="19" t="s">
        <v>293</v>
      </c>
      <c r="L770" s="11"/>
      <c r="M770" s="19">
        <v>1</v>
      </c>
      <c r="N770" s="19">
        <v>2091100</v>
      </c>
      <c r="O770" s="19" t="s">
        <v>1908</v>
      </c>
      <c r="P770" s="19" t="s">
        <v>268</v>
      </c>
      <c r="Q770" s="20">
        <v>1560</v>
      </c>
      <c r="R770" s="20">
        <v>1750</v>
      </c>
      <c r="S770" s="20">
        <v>3310</v>
      </c>
      <c r="T770" s="19" t="s">
        <v>41</v>
      </c>
      <c r="U770" s="19"/>
      <c r="V770" s="21" t="s">
        <v>866</v>
      </c>
      <c r="W770" s="22" t="s">
        <v>1014</v>
      </c>
      <c r="X770" s="23"/>
    </row>
    <row r="771" spans="1:24" ht="171" hidden="1">
      <c r="A771" s="19" t="s">
        <v>1587</v>
      </c>
      <c r="B771" s="19" t="s">
        <v>1891</v>
      </c>
      <c r="C771" s="19" t="s">
        <v>1892</v>
      </c>
      <c r="D771" s="19" t="s">
        <v>1899</v>
      </c>
      <c r="E771" s="19">
        <v>20</v>
      </c>
      <c r="F771" s="19" t="s">
        <v>1900</v>
      </c>
      <c r="G771" s="19" t="s">
        <v>35</v>
      </c>
      <c r="H771" s="19" t="s">
        <v>36</v>
      </c>
      <c r="I771" s="19" t="s">
        <v>37</v>
      </c>
      <c r="J771" s="52">
        <v>16</v>
      </c>
      <c r="K771" s="19" t="s">
        <v>293</v>
      </c>
      <c r="L771" s="11"/>
      <c r="M771" s="19">
        <v>1</v>
      </c>
      <c r="N771" s="19">
        <v>1491165</v>
      </c>
      <c r="O771" s="19" t="s">
        <v>1898</v>
      </c>
      <c r="P771" s="54" t="s">
        <v>162</v>
      </c>
      <c r="Q771" s="20">
        <v>1560</v>
      </c>
      <c r="R771" s="20">
        <v>1750</v>
      </c>
      <c r="S771" s="20">
        <v>3310</v>
      </c>
      <c r="T771" s="19" t="s">
        <v>41</v>
      </c>
      <c r="U771" s="19"/>
      <c r="V771" s="21" t="s">
        <v>866</v>
      </c>
      <c r="W771" s="22" t="s">
        <v>1014</v>
      </c>
      <c r="X771" s="23"/>
    </row>
    <row r="772" spans="1:24" ht="142.5" hidden="1">
      <c r="A772" s="19" t="s">
        <v>1587</v>
      </c>
      <c r="B772" s="19" t="s">
        <v>1891</v>
      </c>
      <c r="C772" s="19" t="s">
        <v>1902</v>
      </c>
      <c r="D772" s="19" t="s">
        <v>1909</v>
      </c>
      <c r="E772" s="19">
        <v>20</v>
      </c>
      <c r="F772" s="19" t="s">
        <v>541</v>
      </c>
      <c r="G772" s="19" t="s">
        <v>35</v>
      </c>
      <c r="H772" s="19" t="s">
        <v>36</v>
      </c>
      <c r="I772" s="19" t="s">
        <v>46</v>
      </c>
      <c r="J772" s="52">
        <v>180</v>
      </c>
      <c r="K772" s="19" t="s">
        <v>288</v>
      </c>
      <c r="L772" s="11"/>
      <c r="M772" s="19">
        <v>1</v>
      </c>
      <c r="N772" s="19">
        <v>2090813</v>
      </c>
      <c r="O772" s="19" t="s">
        <v>1910</v>
      </c>
      <c r="P772" s="54" t="s">
        <v>162</v>
      </c>
      <c r="Q772" s="20">
        <v>0</v>
      </c>
      <c r="R772" s="20">
        <v>0</v>
      </c>
      <c r="S772" s="20">
        <v>0</v>
      </c>
      <c r="T772" s="19" t="s">
        <v>41</v>
      </c>
      <c r="U772" s="19" t="s">
        <v>2373</v>
      </c>
      <c r="V772" s="21" t="s">
        <v>184</v>
      </c>
      <c r="W772" s="22" t="s">
        <v>542</v>
      </c>
      <c r="X772" s="23"/>
    </row>
    <row r="773" spans="1:24" ht="42.75" hidden="1">
      <c r="A773" s="19" t="s">
        <v>1587</v>
      </c>
      <c r="B773" s="19" t="s">
        <v>1935</v>
      </c>
      <c r="C773" s="19" t="s">
        <v>1936</v>
      </c>
      <c r="D773" s="19" t="s">
        <v>1947</v>
      </c>
      <c r="E773" s="19">
        <v>15</v>
      </c>
      <c r="F773" s="19" t="s">
        <v>1968</v>
      </c>
      <c r="G773" s="19" t="s">
        <v>145</v>
      </c>
      <c r="H773" s="19" t="s">
        <v>36</v>
      </c>
      <c r="I773" s="19" t="s">
        <v>46</v>
      </c>
      <c r="J773" s="52">
        <v>300</v>
      </c>
      <c r="K773" s="8" t="s">
        <v>1969</v>
      </c>
      <c r="L773" s="8" t="s">
        <v>152</v>
      </c>
      <c r="M773" s="19">
        <v>1</v>
      </c>
      <c r="N773" s="19">
        <v>2110004</v>
      </c>
      <c r="O773" s="37" t="s">
        <v>1970</v>
      </c>
      <c r="P773" s="54" t="s">
        <v>162</v>
      </c>
      <c r="Q773" s="20">
        <v>0</v>
      </c>
      <c r="R773" s="20">
        <v>0</v>
      </c>
      <c r="S773" s="20">
        <v>0</v>
      </c>
      <c r="T773" s="19" t="s">
        <v>145</v>
      </c>
      <c r="U773" s="19"/>
      <c r="V773" s="127" t="s">
        <v>218</v>
      </c>
      <c r="W773" s="22" t="s">
        <v>1836</v>
      </c>
      <c r="X773" s="23"/>
    </row>
    <row r="774" spans="1:24" ht="171" hidden="1">
      <c r="A774" s="19" t="s">
        <v>1587</v>
      </c>
      <c r="B774" s="19" t="s">
        <v>1891</v>
      </c>
      <c r="C774" s="19" t="s">
        <v>1902</v>
      </c>
      <c r="D774" s="19" t="s">
        <v>1899</v>
      </c>
      <c r="E774" s="19">
        <v>20</v>
      </c>
      <c r="F774" s="19" t="s">
        <v>1911</v>
      </c>
      <c r="G774" s="19" t="s">
        <v>35</v>
      </c>
      <c r="H774" s="19" t="s">
        <v>36</v>
      </c>
      <c r="I774" s="19" t="s">
        <v>37</v>
      </c>
      <c r="J774" s="52">
        <v>16</v>
      </c>
      <c r="K774" s="19" t="s">
        <v>300</v>
      </c>
      <c r="L774" s="11"/>
      <c r="M774" s="19">
        <v>1</v>
      </c>
      <c r="N774" s="19">
        <v>2091100</v>
      </c>
      <c r="O774" s="19" t="s">
        <v>1908</v>
      </c>
      <c r="P774" s="19" t="s">
        <v>268</v>
      </c>
      <c r="Q774" s="20">
        <v>1560</v>
      </c>
      <c r="R774" s="20">
        <v>1750</v>
      </c>
      <c r="S774" s="20">
        <v>3310</v>
      </c>
      <c r="T774" s="19" t="s">
        <v>41</v>
      </c>
      <c r="U774" s="19"/>
      <c r="V774" s="127" t="s">
        <v>218</v>
      </c>
      <c r="W774" s="22" t="s">
        <v>1836</v>
      </c>
      <c r="X774" s="23"/>
    </row>
    <row r="775" spans="1:24" ht="42.75" hidden="1">
      <c r="A775" s="19" t="s">
        <v>1587</v>
      </c>
      <c r="B775" s="19" t="s">
        <v>1832</v>
      </c>
      <c r="C775" s="19" t="s">
        <v>1832</v>
      </c>
      <c r="D775" s="37" t="s">
        <v>1834</v>
      </c>
      <c r="E775" s="37">
        <v>15</v>
      </c>
      <c r="F775" s="37" t="s">
        <v>1835</v>
      </c>
      <c r="G775" s="37" t="s">
        <v>35</v>
      </c>
      <c r="H775" s="37" t="s">
        <v>36</v>
      </c>
      <c r="I775" s="37" t="s">
        <v>37</v>
      </c>
      <c r="J775" s="52">
        <v>120</v>
      </c>
      <c r="K775" s="12" t="s">
        <v>1230</v>
      </c>
      <c r="L775" s="11"/>
      <c r="M775" s="37">
        <v>1</v>
      </c>
      <c r="N775" s="37" t="s">
        <v>1230</v>
      </c>
      <c r="O775" s="37" t="s">
        <v>1230</v>
      </c>
      <c r="P775" s="19" t="s">
        <v>247</v>
      </c>
      <c r="Q775" s="60">
        <v>3150</v>
      </c>
      <c r="R775" s="20">
        <v>0</v>
      </c>
      <c r="S775" s="60">
        <v>0</v>
      </c>
      <c r="T775" s="19" t="s">
        <v>41</v>
      </c>
      <c r="U775" s="131"/>
      <c r="V775" s="127" t="s">
        <v>218</v>
      </c>
      <c r="W775" s="22" t="s">
        <v>1836</v>
      </c>
      <c r="X775" s="23"/>
    </row>
    <row r="776" spans="1:24" ht="42.75" hidden="1">
      <c r="A776" s="19" t="s">
        <v>1587</v>
      </c>
      <c r="B776" s="19" t="s">
        <v>1832</v>
      </c>
      <c r="C776" s="19" t="s">
        <v>1832</v>
      </c>
      <c r="D776" s="37" t="s">
        <v>1834</v>
      </c>
      <c r="E776" s="37">
        <v>15</v>
      </c>
      <c r="F776" s="37" t="s">
        <v>1835</v>
      </c>
      <c r="G776" s="37" t="s">
        <v>35</v>
      </c>
      <c r="H776" s="37" t="s">
        <v>36</v>
      </c>
      <c r="I776" s="37" t="s">
        <v>37</v>
      </c>
      <c r="J776" s="52">
        <v>120</v>
      </c>
      <c r="K776" s="12" t="s">
        <v>1230</v>
      </c>
      <c r="L776" s="11"/>
      <c r="M776" s="37">
        <v>1</v>
      </c>
      <c r="N776" s="37" t="s">
        <v>1230</v>
      </c>
      <c r="O776" s="37" t="s">
        <v>1230</v>
      </c>
      <c r="P776" s="19" t="s">
        <v>247</v>
      </c>
      <c r="Q776" s="60">
        <v>3150</v>
      </c>
      <c r="R776" s="20">
        <v>0</v>
      </c>
      <c r="S776" s="60">
        <v>0</v>
      </c>
      <c r="T776" s="19" t="s">
        <v>41</v>
      </c>
      <c r="U776" s="131"/>
      <c r="V776" s="127" t="s">
        <v>218</v>
      </c>
      <c r="W776" s="22" t="s">
        <v>1836</v>
      </c>
      <c r="X776" s="23"/>
    </row>
    <row r="777" spans="1:24" ht="42.75" hidden="1">
      <c r="A777" s="19" t="s">
        <v>1587</v>
      </c>
      <c r="B777" s="19" t="s">
        <v>1832</v>
      </c>
      <c r="C777" s="19" t="s">
        <v>1890</v>
      </c>
      <c r="D777" s="37" t="s">
        <v>1834</v>
      </c>
      <c r="E777" s="37">
        <v>15</v>
      </c>
      <c r="F777" s="37" t="s">
        <v>1835</v>
      </c>
      <c r="G777" s="37" t="s">
        <v>35</v>
      </c>
      <c r="H777" s="37" t="s">
        <v>36</v>
      </c>
      <c r="I777" s="37" t="s">
        <v>37</v>
      </c>
      <c r="J777" s="52">
        <v>120</v>
      </c>
      <c r="K777" s="12" t="s">
        <v>1230</v>
      </c>
      <c r="L777" s="11"/>
      <c r="M777" s="37">
        <v>1</v>
      </c>
      <c r="N777" s="37" t="s">
        <v>1230</v>
      </c>
      <c r="O777" s="37" t="s">
        <v>1230</v>
      </c>
      <c r="P777" s="19" t="s">
        <v>247</v>
      </c>
      <c r="Q777" s="60">
        <v>3150</v>
      </c>
      <c r="R777" s="20">
        <v>0</v>
      </c>
      <c r="S777" s="60">
        <v>0</v>
      </c>
      <c r="T777" s="19" t="s">
        <v>41</v>
      </c>
      <c r="U777" s="131"/>
      <c r="V777" s="127" t="s">
        <v>218</v>
      </c>
      <c r="W777" s="22" t="s">
        <v>1836</v>
      </c>
      <c r="X777" s="23"/>
    </row>
    <row r="778" spans="1:24" ht="42.75" hidden="1">
      <c r="A778" s="19" t="s">
        <v>1587</v>
      </c>
      <c r="B778" s="19" t="s">
        <v>1832</v>
      </c>
      <c r="C778" s="19" t="s">
        <v>1833</v>
      </c>
      <c r="D778" s="37" t="s">
        <v>1834</v>
      </c>
      <c r="E778" s="37">
        <v>15</v>
      </c>
      <c r="F778" s="37" t="s">
        <v>1835</v>
      </c>
      <c r="G778" s="37" t="s">
        <v>35</v>
      </c>
      <c r="H778" s="37" t="s">
        <v>36</v>
      </c>
      <c r="I778" s="37" t="s">
        <v>37</v>
      </c>
      <c r="J778" s="52">
        <v>120</v>
      </c>
      <c r="K778" s="12" t="s">
        <v>1230</v>
      </c>
      <c r="L778" s="11"/>
      <c r="M778" s="37">
        <v>1</v>
      </c>
      <c r="N778" s="37" t="s">
        <v>1230</v>
      </c>
      <c r="O778" s="37" t="s">
        <v>1230</v>
      </c>
      <c r="P778" s="19" t="s">
        <v>247</v>
      </c>
      <c r="Q778" s="60">
        <v>3150</v>
      </c>
      <c r="R778" s="20">
        <v>0</v>
      </c>
      <c r="S778" s="60">
        <v>0</v>
      </c>
      <c r="T778" s="19" t="s">
        <v>41</v>
      </c>
      <c r="U778" s="131"/>
      <c r="V778" s="127" t="s">
        <v>218</v>
      </c>
      <c r="W778" s="22" t="s">
        <v>1836</v>
      </c>
      <c r="X778" s="23"/>
    </row>
    <row r="779" spans="1:24" ht="42.75" hidden="1">
      <c r="A779" s="19" t="s">
        <v>1587</v>
      </c>
      <c r="B779" s="19" t="s">
        <v>1832</v>
      </c>
      <c r="C779" s="19" t="s">
        <v>1852</v>
      </c>
      <c r="D779" s="37" t="s">
        <v>1834</v>
      </c>
      <c r="E779" s="37">
        <v>15</v>
      </c>
      <c r="F779" s="37" t="s">
        <v>1835</v>
      </c>
      <c r="G779" s="37" t="s">
        <v>35</v>
      </c>
      <c r="H779" s="37" t="s">
        <v>36</v>
      </c>
      <c r="I779" s="37" t="s">
        <v>37</v>
      </c>
      <c r="J779" s="52">
        <v>120</v>
      </c>
      <c r="K779" s="12" t="s">
        <v>1230</v>
      </c>
      <c r="L779" s="11"/>
      <c r="M779" s="37">
        <v>1</v>
      </c>
      <c r="N779" s="37" t="s">
        <v>1230</v>
      </c>
      <c r="O779" s="37" t="s">
        <v>1230</v>
      </c>
      <c r="P779" s="19" t="s">
        <v>247</v>
      </c>
      <c r="Q779" s="60">
        <v>3150</v>
      </c>
      <c r="R779" s="20">
        <v>0</v>
      </c>
      <c r="S779" s="60">
        <v>0</v>
      </c>
      <c r="T779" s="19" t="s">
        <v>41</v>
      </c>
      <c r="U779" s="131"/>
      <c r="V779" s="127" t="s">
        <v>218</v>
      </c>
      <c r="W779" s="22" t="s">
        <v>1836</v>
      </c>
      <c r="X779" s="23"/>
    </row>
    <row r="780" spans="1:24" ht="171" hidden="1">
      <c r="A780" s="19" t="s">
        <v>1587</v>
      </c>
      <c r="B780" s="19" t="s">
        <v>1891</v>
      </c>
      <c r="C780" s="19" t="s">
        <v>1902</v>
      </c>
      <c r="D780" s="19" t="s">
        <v>1899</v>
      </c>
      <c r="E780" s="19">
        <v>20</v>
      </c>
      <c r="F780" s="19" t="s">
        <v>1912</v>
      </c>
      <c r="G780" s="19" t="s">
        <v>35</v>
      </c>
      <c r="H780" s="19" t="s">
        <v>1060</v>
      </c>
      <c r="I780" s="19" t="s">
        <v>37</v>
      </c>
      <c r="J780" s="52">
        <v>16</v>
      </c>
      <c r="K780" s="19" t="s">
        <v>1913</v>
      </c>
      <c r="L780" s="11"/>
      <c r="M780" s="19">
        <v>1</v>
      </c>
      <c r="N780" s="19">
        <v>1712490</v>
      </c>
      <c r="O780" s="19" t="s">
        <v>1905</v>
      </c>
      <c r="P780" s="54" t="s">
        <v>162</v>
      </c>
      <c r="Q780" s="20">
        <v>10500</v>
      </c>
      <c r="R780" s="20">
        <v>11100</v>
      </c>
      <c r="S780" s="20">
        <v>21600</v>
      </c>
      <c r="T780" s="19" t="s">
        <v>41</v>
      </c>
      <c r="U780" s="19"/>
      <c r="V780" s="21" t="s">
        <v>866</v>
      </c>
      <c r="W780" s="22" t="s">
        <v>1014</v>
      </c>
      <c r="X780" s="23"/>
    </row>
    <row r="781" spans="1:24" ht="99.75" hidden="1">
      <c r="A781" s="19" t="s">
        <v>1587</v>
      </c>
      <c r="B781" s="19" t="s">
        <v>1588</v>
      </c>
      <c r="C781" s="19" t="s">
        <v>1644</v>
      </c>
      <c r="D781" s="19" t="s">
        <v>1654</v>
      </c>
      <c r="E781" s="19">
        <v>15</v>
      </c>
      <c r="F781" s="19" t="s">
        <v>1655</v>
      </c>
      <c r="G781" s="19" t="s">
        <v>145</v>
      </c>
      <c r="H781" s="19" t="s">
        <v>36</v>
      </c>
      <c r="I781" s="19" t="s">
        <v>46</v>
      </c>
      <c r="J781" s="52"/>
      <c r="K781" s="141">
        <v>44044</v>
      </c>
      <c r="L781" s="141" t="s">
        <v>759</v>
      </c>
      <c r="M781" s="8">
        <v>1</v>
      </c>
      <c r="N781" s="8">
        <v>2111833</v>
      </c>
      <c r="O781" s="12" t="s">
        <v>1656</v>
      </c>
      <c r="P781" s="8" t="s">
        <v>268</v>
      </c>
      <c r="Q781" s="14">
        <v>0</v>
      </c>
      <c r="R781" s="14">
        <v>0</v>
      </c>
      <c r="S781" s="14">
        <v>0</v>
      </c>
      <c r="T781" s="19" t="s">
        <v>145</v>
      </c>
      <c r="U781" s="19" t="s">
        <v>2374</v>
      </c>
      <c r="V781" s="21" t="s">
        <v>48</v>
      </c>
      <c r="W781" s="22" t="s">
        <v>49</v>
      </c>
      <c r="X781" s="23"/>
    </row>
    <row r="782" spans="1:24" ht="75" hidden="1">
      <c r="A782" s="19" t="s">
        <v>1587</v>
      </c>
      <c r="B782" s="19" t="s">
        <v>1680</v>
      </c>
      <c r="C782" s="19" t="s">
        <v>1680</v>
      </c>
      <c r="D782" s="19" t="s">
        <v>1722</v>
      </c>
      <c r="E782" s="19">
        <v>10</v>
      </c>
      <c r="F782" s="37" t="s">
        <v>1723</v>
      </c>
      <c r="G782" s="19" t="s">
        <v>35</v>
      </c>
      <c r="H782" s="19" t="s">
        <v>36</v>
      </c>
      <c r="I782" s="19" t="s">
        <v>37</v>
      </c>
      <c r="J782" s="52">
        <v>16</v>
      </c>
      <c r="K782" s="12" t="s">
        <v>408</v>
      </c>
      <c r="L782" s="11"/>
      <c r="M782" s="19">
        <v>1</v>
      </c>
      <c r="N782" s="19">
        <v>2112196</v>
      </c>
      <c r="O782" s="37" t="s">
        <v>1716</v>
      </c>
      <c r="P782" s="19" t="s">
        <v>40</v>
      </c>
      <c r="Q782" s="20">
        <v>0</v>
      </c>
      <c r="R782" s="20">
        <v>1500</v>
      </c>
      <c r="S782" s="20">
        <v>1500</v>
      </c>
      <c r="T782" s="19" t="s">
        <v>41</v>
      </c>
      <c r="U782" s="15" t="s">
        <v>2375</v>
      </c>
      <c r="V782" s="34" t="s">
        <v>148</v>
      </c>
      <c r="W782" s="22" t="s">
        <v>225</v>
      </c>
      <c r="X782" s="23"/>
    </row>
    <row r="783" spans="1:24" ht="156.75" hidden="1">
      <c r="A783" s="19" t="s">
        <v>1587</v>
      </c>
      <c r="B783" s="19" t="s">
        <v>1935</v>
      </c>
      <c r="C783" s="19" t="s">
        <v>2001</v>
      </c>
      <c r="D783" s="19" t="s">
        <v>2011</v>
      </c>
      <c r="E783" s="19">
        <v>15</v>
      </c>
      <c r="F783" s="19" t="s">
        <v>2013</v>
      </c>
      <c r="G783" s="19" t="s">
        <v>145</v>
      </c>
      <c r="H783" s="19" t="s">
        <v>36</v>
      </c>
      <c r="I783" s="19" t="s">
        <v>46</v>
      </c>
      <c r="J783" s="52">
        <v>240</v>
      </c>
      <c r="K783" s="12" t="s">
        <v>507</v>
      </c>
      <c r="L783" s="12" t="s">
        <v>152</v>
      </c>
      <c r="M783" s="19">
        <v>1</v>
      </c>
      <c r="N783" s="37">
        <v>2439785</v>
      </c>
      <c r="O783" s="37" t="s">
        <v>2014</v>
      </c>
      <c r="P783" s="54" t="s">
        <v>162</v>
      </c>
      <c r="Q783" s="20">
        <v>0</v>
      </c>
      <c r="R783" s="20">
        <v>0</v>
      </c>
      <c r="S783" s="20">
        <v>0</v>
      </c>
      <c r="T783" s="19" t="s">
        <v>145</v>
      </c>
      <c r="U783" s="19"/>
      <c r="V783" s="15" t="s">
        <v>243</v>
      </c>
      <c r="W783" s="22" t="s">
        <v>244</v>
      </c>
      <c r="X783" s="23"/>
    </row>
    <row r="784" spans="1:24" ht="199.5" hidden="1">
      <c r="A784" s="19" t="s">
        <v>1587</v>
      </c>
      <c r="B784" s="19" t="s">
        <v>1935</v>
      </c>
      <c r="C784" s="19" t="s">
        <v>1936</v>
      </c>
      <c r="D784" s="19" t="s">
        <v>1971</v>
      </c>
      <c r="E784" s="19">
        <v>15</v>
      </c>
      <c r="F784" s="19" t="s">
        <v>1972</v>
      </c>
      <c r="G784" s="19" t="s">
        <v>35</v>
      </c>
      <c r="H784" s="19" t="s">
        <v>310</v>
      </c>
      <c r="I784" s="19" t="s">
        <v>37</v>
      </c>
      <c r="J784" s="52">
        <v>24</v>
      </c>
      <c r="K784" s="12" t="s">
        <v>1973</v>
      </c>
      <c r="L784" s="11"/>
      <c r="M784" s="19">
        <v>1</v>
      </c>
      <c r="N784" s="19">
        <v>2114493</v>
      </c>
      <c r="O784" s="37" t="s">
        <v>1974</v>
      </c>
      <c r="P784" s="37" t="s">
        <v>611</v>
      </c>
      <c r="Q784" s="20">
        <v>5554</v>
      </c>
      <c r="R784" s="20">
        <v>14600</v>
      </c>
      <c r="S784" s="20">
        <v>20154</v>
      </c>
      <c r="T784" s="19" t="s">
        <v>41</v>
      </c>
      <c r="U784" s="19"/>
      <c r="V784" s="21" t="s">
        <v>184</v>
      </c>
      <c r="W784" s="15" t="s">
        <v>706</v>
      </c>
      <c r="X784" s="23"/>
    </row>
    <row r="785" spans="1:24" ht="199.5" hidden="1">
      <c r="A785" s="19" t="s">
        <v>1587</v>
      </c>
      <c r="B785" s="19" t="s">
        <v>1935</v>
      </c>
      <c r="C785" s="19" t="s">
        <v>1936</v>
      </c>
      <c r="D785" s="19" t="s">
        <v>1971</v>
      </c>
      <c r="E785" s="19">
        <v>15</v>
      </c>
      <c r="F785" s="19" t="s">
        <v>1972</v>
      </c>
      <c r="G785" s="19" t="s">
        <v>35</v>
      </c>
      <c r="H785" s="19" t="s">
        <v>310</v>
      </c>
      <c r="I785" s="19" t="s">
        <v>37</v>
      </c>
      <c r="J785" s="52">
        <v>24</v>
      </c>
      <c r="K785" s="12" t="s">
        <v>1973</v>
      </c>
      <c r="L785" s="11"/>
      <c r="M785" s="19">
        <v>1</v>
      </c>
      <c r="N785" s="19">
        <v>1491202</v>
      </c>
      <c r="O785" s="37" t="s">
        <v>1975</v>
      </c>
      <c r="P785" s="37" t="s">
        <v>611</v>
      </c>
      <c r="Q785" s="20">
        <v>5554</v>
      </c>
      <c r="R785" s="20">
        <v>14600</v>
      </c>
      <c r="S785" s="20">
        <v>20154</v>
      </c>
      <c r="T785" s="19" t="s">
        <v>41</v>
      </c>
      <c r="U785" s="19"/>
      <c r="V785" s="21" t="s">
        <v>184</v>
      </c>
      <c r="W785" s="15" t="s">
        <v>706</v>
      </c>
      <c r="X785" s="23"/>
    </row>
    <row r="786" spans="1:24" ht="199.5" hidden="1">
      <c r="A786" s="19" t="s">
        <v>1587</v>
      </c>
      <c r="B786" s="19" t="s">
        <v>1935</v>
      </c>
      <c r="C786" s="19" t="s">
        <v>1936</v>
      </c>
      <c r="D786" s="19" t="s">
        <v>1971</v>
      </c>
      <c r="E786" s="19">
        <v>15</v>
      </c>
      <c r="F786" s="19" t="s">
        <v>1976</v>
      </c>
      <c r="G786" s="19" t="s">
        <v>35</v>
      </c>
      <c r="H786" s="19" t="s">
        <v>310</v>
      </c>
      <c r="I786" s="19" t="s">
        <v>37</v>
      </c>
      <c r="J786" s="52">
        <v>32</v>
      </c>
      <c r="K786" s="8" t="s">
        <v>1977</v>
      </c>
      <c r="L786" s="11"/>
      <c r="M786" s="19">
        <v>1</v>
      </c>
      <c r="N786" s="19">
        <v>1481088</v>
      </c>
      <c r="O786" s="37" t="s">
        <v>1964</v>
      </c>
      <c r="P786" s="54" t="s">
        <v>162</v>
      </c>
      <c r="Q786" s="20">
        <v>350</v>
      </c>
      <c r="R786" s="20">
        <v>2000</v>
      </c>
      <c r="S786" s="20">
        <v>2350</v>
      </c>
      <c r="T786" s="19" t="s">
        <v>41</v>
      </c>
      <c r="U786" s="19"/>
      <c r="V786" s="21" t="s">
        <v>184</v>
      </c>
      <c r="W786" s="15" t="s">
        <v>706</v>
      </c>
      <c r="X786" s="23"/>
    </row>
    <row r="787" spans="1:24" ht="85.5" hidden="1">
      <c r="A787" s="19" t="s">
        <v>1587</v>
      </c>
      <c r="B787" s="19" t="s">
        <v>1935</v>
      </c>
      <c r="C787" s="19" t="s">
        <v>2001</v>
      </c>
      <c r="D787" s="54" t="s">
        <v>2015</v>
      </c>
      <c r="E787" s="19">
        <v>15</v>
      </c>
      <c r="F787" s="19" t="s">
        <v>2016</v>
      </c>
      <c r="G787" s="19" t="s">
        <v>35</v>
      </c>
      <c r="H787" s="19" t="s">
        <v>36</v>
      </c>
      <c r="I787" s="37" t="s">
        <v>37</v>
      </c>
      <c r="J787" s="52">
        <v>40</v>
      </c>
      <c r="K787" s="12" t="s">
        <v>2017</v>
      </c>
      <c r="L787" s="11"/>
      <c r="M787" s="19">
        <v>1</v>
      </c>
      <c r="N787" s="37">
        <v>1459744</v>
      </c>
      <c r="O787" s="37" t="s">
        <v>2018</v>
      </c>
      <c r="P787" s="54" t="s">
        <v>162</v>
      </c>
      <c r="Q787" s="60">
        <v>0</v>
      </c>
      <c r="R787" s="60">
        <v>2250</v>
      </c>
      <c r="S787" s="60">
        <v>2250</v>
      </c>
      <c r="T787" s="19" t="s">
        <v>41</v>
      </c>
      <c r="U787" s="19"/>
      <c r="V787" s="34" t="s">
        <v>184</v>
      </c>
      <c r="W787" s="22" t="s">
        <v>696</v>
      </c>
      <c r="X787" s="23"/>
    </row>
    <row r="788" spans="1:24" ht="199.5" hidden="1">
      <c r="A788" s="19" t="s">
        <v>1587</v>
      </c>
      <c r="B788" s="19" t="s">
        <v>1935</v>
      </c>
      <c r="C788" s="19" t="s">
        <v>2001</v>
      </c>
      <c r="D788" s="54" t="s">
        <v>2019</v>
      </c>
      <c r="E788" s="19">
        <v>15</v>
      </c>
      <c r="F788" s="19" t="s">
        <v>2016</v>
      </c>
      <c r="G788" s="19" t="s">
        <v>35</v>
      </c>
      <c r="H788" s="19" t="s">
        <v>36</v>
      </c>
      <c r="I788" s="37" t="s">
        <v>37</v>
      </c>
      <c r="J788" s="52">
        <v>40</v>
      </c>
      <c r="K788" s="12" t="s">
        <v>2017</v>
      </c>
      <c r="L788" s="11"/>
      <c r="M788" s="19">
        <v>1</v>
      </c>
      <c r="N788" s="37">
        <v>2439785</v>
      </c>
      <c r="O788" s="37" t="s">
        <v>2014</v>
      </c>
      <c r="P788" s="54" t="s">
        <v>162</v>
      </c>
      <c r="Q788" s="60">
        <v>0</v>
      </c>
      <c r="R788" s="60">
        <v>2250</v>
      </c>
      <c r="S788" s="60">
        <v>2250</v>
      </c>
      <c r="T788" s="19" t="s">
        <v>41</v>
      </c>
      <c r="U788" s="19"/>
      <c r="V788" s="34" t="s">
        <v>184</v>
      </c>
      <c r="W788" s="22" t="s">
        <v>696</v>
      </c>
      <c r="X788" s="23"/>
    </row>
    <row r="789" spans="1:24" ht="85.5" hidden="1">
      <c r="A789" s="19" t="s">
        <v>1587</v>
      </c>
      <c r="B789" s="19" t="s">
        <v>1935</v>
      </c>
      <c r="C789" s="19" t="s">
        <v>2001</v>
      </c>
      <c r="D789" s="54" t="s">
        <v>2015</v>
      </c>
      <c r="E789" s="19">
        <v>15</v>
      </c>
      <c r="F789" s="19" t="s">
        <v>2020</v>
      </c>
      <c r="G789" s="19" t="s">
        <v>35</v>
      </c>
      <c r="H789" s="19" t="s">
        <v>36</v>
      </c>
      <c r="I789" s="37" t="s">
        <v>37</v>
      </c>
      <c r="J789" s="52">
        <v>60</v>
      </c>
      <c r="K789" s="12" t="s">
        <v>2021</v>
      </c>
      <c r="L789" s="11"/>
      <c r="M789" s="19">
        <v>1</v>
      </c>
      <c r="N789" s="37">
        <v>1459744</v>
      </c>
      <c r="O789" s="37" t="s">
        <v>2018</v>
      </c>
      <c r="P789" s="54" t="s">
        <v>162</v>
      </c>
      <c r="Q789" s="20">
        <v>0</v>
      </c>
      <c r="R789" s="20">
        <v>4000</v>
      </c>
      <c r="S789" s="20">
        <v>4000</v>
      </c>
      <c r="T789" s="19" t="s">
        <v>41</v>
      </c>
      <c r="U789" s="19"/>
      <c r="V789" s="34" t="s">
        <v>184</v>
      </c>
      <c r="W789" s="22" t="s">
        <v>696</v>
      </c>
      <c r="X789" s="23"/>
    </row>
    <row r="790" spans="1:24" ht="85.5" hidden="1">
      <c r="A790" s="19" t="s">
        <v>1587</v>
      </c>
      <c r="B790" s="19" t="s">
        <v>1935</v>
      </c>
      <c r="C790" s="19" t="s">
        <v>2001</v>
      </c>
      <c r="D790" s="54" t="s">
        <v>2015</v>
      </c>
      <c r="E790" s="19">
        <v>15</v>
      </c>
      <c r="F790" s="19" t="s">
        <v>2020</v>
      </c>
      <c r="G790" s="19" t="s">
        <v>35</v>
      </c>
      <c r="H790" s="19" t="s">
        <v>36</v>
      </c>
      <c r="I790" s="37" t="s">
        <v>37</v>
      </c>
      <c r="J790" s="52">
        <v>60</v>
      </c>
      <c r="K790" s="12" t="s">
        <v>2021</v>
      </c>
      <c r="L790" s="11"/>
      <c r="M790" s="19">
        <v>1</v>
      </c>
      <c r="N790" s="37">
        <v>2439785</v>
      </c>
      <c r="O790" s="37" t="s">
        <v>2014</v>
      </c>
      <c r="P790" s="54" t="s">
        <v>162</v>
      </c>
      <c r="Q790" s="20">
        <v>0</v>
      </c>
      <c r="R790" s="20">
        <v>4000</v>
      </c>
      <c r="S790" s="20">
        <v>4000</v>
      </c>
      <c r="T790" s="19" t="s">
        <v>41</v>
      </c>
      <c r="U790" s="19"/>
      <c r="V790" s="34" t="s">
        <v>184</v>
      </c>
      <c r="W790" s="22" t="s">
        <v>696</v>
      </c>
      <c r="X790" s="23"/>
    </row>
    <row r="791" spans="1:24" ht="45" hidden="1">
      <c r="A791" s="19" t="s">
        <v>1587</v>
      </c>
      <c r="B791" s="19" t="s">
        <v>1935</v>
      </c>
      <c r="C791" s="19" t="s">
        <v>2001</v>
      </c>
      <c r="D791" s="19" t="s">
        <v>1947</v>
      </c>
      <c r="E791" s="19">
        <v>15</v>
      </c>
      <c r="F791" s="19" t="s">
        <v>2022</v>
      </c>
      <c r="G791" s="19" t="s">
        <v>35</v>
      </c>
      <c r="H791" s="19" t="s">
        <v>36</v>
      </c>
      <c r="I791" s="37" t="s">
        <v>37</v>
      </c>
      <c r="J791" s="52">
        <v>100</v>
      </c>
      <c r="K791" s="12" t="s">
        <v>414</v>
      </c>
      <c r="L791" s="11"/>
      <c r="M791" s="19">
        <v>1</v>
      </c>
      <c r="N791" s="37">
        <v>1627800</v>
      </c>
      <c r="O791" s="37" t="s">
        <v>2012</v>
      </c>
      <c r="P791" s="19" t="s">
        <v>268</v>
      </c>
      <c r="Q791" s="60">
        <v>0</v>
      </c>
      <c r="R791" s="20">
        <v>0</v>
      </c>
      <c r="S791" s="60">
        <v>0</v>
      </c>
      <c r="T791" s="19" t="s">
        <v>41</v>
      </c>
      <c r="V791" s="63" t="s">
        <v>48</v>
      </c>
      <c r="W791" s="15" t="s">
        <v>163</v>
      </c>
      <c r="X791" s="36" t="s">
        <v>50</v>
      </c>
    </row>
    <row r="792" spans="1:24" ht="42.75" hidden="1">
      <c r="A792" s="19" t="s">
        <v>1587</v>
      </c>
      <c r="B792" s="19" t="s">
        <v>1935</v>
      </c>
      <c r="C792" s="19" t="s">
        <v>1936</v>
      </c>
      <c r="D792" s="19" t="s">
        <v>1978</v>
      </c>
      <c r="E792" s="19">
        <v>15</v>
      </c>
      <c r="F792" s="19" t="s">
        <v>1979</v>
      </c>
      <c r="G792" s="19" t="s">
        <v>145</v>
      </c>
      <c r="H792" s="19" t="s">
        <v>36</v>
      </c>
      <c r="I792" s="19" t="s">
        <v>46</v>
      </c>
      <c r="J792" s="52">
        <v>180</v>
      </c>
      <c r="K792" s="8" t="s">
        <v>1980</v>
      </c>
      <c r="L792" s="10" t="s">
        <v>224</v>
      </c>
      <c r="M792" s="19">
        <v>1</v>
      </c>
      <c r="N792" s="19">
        <v>1061742</v>
      </c>
      <c r="O792" s="37" t="s">
        <v>1981</v>
      </c>
      <c r="P792" s="19" t="s">
        <v>268</v>
      </c>
      <c r="Q792" s="20">
        <v>0</v>
      </c>
      <c r="R792" s="20">
        <v>0</v>
      </c>
      <c r="S792" s="20">
        <v>0</v>
      </c>
      <c r="T792" s="19" t="s">
        <v>145</v>
      </c>
      <c r="V792" s="63" t="s">
        <v>48</v>
      </c>
      <c r="W792" s="15" t="s">
        <v>163</v>
      </c>
      <c r="X792" s="23"/>
    </row>
    <row r="793" spans="1:24" ht="57" hidden="1">
      <c r="A793" s="19" t="s">
        <v>1587</v>
      </c>
      <c r="B793" s="19" t="s">
        <v>1935</v>
      </c>
      <c r="C793" s="19" t="s">
        <v>1936</v>
      </c>
      <c r="D793" s="19" t="s">
        <v>1951</v>
      </c>
      <c r="E793" s="19">
        <v>15</v>
      </c>
      <c r="F793" s="19" t="s">
        <v>1952</v>
      </c>
      <c r="G793" s="19" t="s">
        <v>145</v>
      </c>
      <c r="H793" s="19" t="s">
        <v>36</v>
      </c>
      <c r="I793" s="19" t="s">
        <v>37</v>
      </c>
      <c r="J793" s="52">
        <v>240</v>
      </c>
      <c r="K793" s="8" t="s">
        <v>1982</v>
      </c>
      <c r="L793" s="8" t="s">
        <v>152</v>
      </c>
      <c r="M793" s="19">
        <v>1</v>
      </c>
      <c r="N793" s="19">
        <v>1378418</v>
      </c>
      <c r="O793" s="37" t="s">
        <v>1983</v>
      </c>
      <c r="P793" s="54" t="s">
        <v>162</v>
      </c>
      <c r="Q793" s="20">
        <v>0</v>
      </c>
      <c r="R793" s="20">
        <v>0</v>
      </c>
      <c r="S793" s="20">
        <v>0</v>
      </c>
      <c r="T793" s="19" t="s">
        <v>145</v>
      </c>
      <c r="U793" s="19"/>
      <c r="V793" s="21" t="s">
        <v>235</v>
      </c>
      <c r="W793" s="22" t="s">
        <v>236</v>
      </c>
      <c r="X793" s="23"/>
    </row>
    <row r="794" spans="1:24" ht="57" hidden="1">
      <c r="A794" s="19" t="s">
        <v>1587</v>
      </c>
      <c r="B794" s="19" t="s">
        <v>1935</v>
      </c>
      <c r="C794" s="19" t="s">
        <v>1936</v>
      </c>
      <c r="D794" s="19" t="s">
        <v>1951</v>
      </c>
      <c r="E794" s="19">
        <v>15</v>
      </c>
      <c r="F794" s="19" t="s">
        <v>1952</v>
      </c>
      <c r="G794" s="19" t="s">
        <v>145</v>
      </c>
      <c r="H794" s="19" t="s">
        <v>36</v>
      </c>
      <c r="I794" s="19" t="s">
        <v>37</v>
      </c>
      <c r="J794" s="52">
        <v>360</v>
      </c>
      <c r="K794" s="8" t="s">
        <v>1984</v>
      </c>
      <c r="L794" s="8" t="s">
        <v>566</v>
      </c>
      <c r="M794" s="19">
        <v>1</v>
      </c>
      <c r="N794" s="19">
        <v>1568715</v>
      </c>
      <c r="O794" s="37" t="s">
        <v>1985</v>
      </c>
      <c r="P794" s="54" t="s">
        <v>162</v>
      </c>
      <c r="Q794" s="20">
        <v>0</v>
      </c>
      <c r="R794" s="20">
        <v>0</v>
      </c>
      <c r="S794" s="20">
        <v>0</v>
      </c>
      <c r="T794" s="19" t="s">
        <v>145</v>
      </c>
      <c r="U794" s="19"/>
      <c r="V794" s="21" t="s">
        <v>235</v>
      </c>
      <c r="W794" s="22" t="s">
        <v>236</v>
      </c>
      <c r="X794" s="23"/>
    </row>
    <row r="795" spans="1:24" ht="45" hidden="1">
      <c r="A795" s="19" t="s">
        <v>1587</v>
      </c>
      <c r="B795" s="19" t="s">
        <v>1832</v>
      </c>
      <c r="C795" s="19" t="s">
        <v>1832</v>
      </c>
      <c r="D795" s="37" t="s">
        <v>1837</v>
      </c>
      <c r="E795" s="37">
        <v>12</v>
      </c>
      <c r="F795" s="37" t="s">
        <v>1838</v>
      </c>
      <c r="G795" s="37" t="s">
        <v>45</v>
      </c>
      <c r="H795" s="37" t="s">
        <v>1839</v>
      </c>
      <c r="I795" s="19" t="s">
        <v>46</v>
      </c>
      <c r="J795" s="52">
        <v>30</v>
      </c>
      <c r="K795" s="12" t="s">
        <v>1230</v>
      </c>
      <c r="L795" s="11"/>
      <c r="M795" s="37">
        <v>1</v>
      </c>
      <c r="N795" s="37" t="s">
        <v>1230</v>
      </c>
      <c r="O795" s="37" t="s">
        <v>1230</v>
      </c>
      <c r="P795" s="19" t="s">
        <v>247</v>
      </c>
      <c r="Q795" s="60">
        <v>0</v>
      </c>
      <c r="R795" s="20">
        <v>0</v>
      </c>
      <c r="S795" s="20">
        <v>0</v>
      </c>
      <c r="T795" s="19" t="s">
        <v>41</v>
      </c>
      <c r="V795" s="40" t="s">
        <v>76</v>
      </c>
      <c r="W795" s="15" t="s">
        <v>77</v>
      </c>
      <c r="X795" s="18" t="s">
        <v>58</v>
      </c>
    </row>
    <row r="796" spans="1:24" ht="45" hidden="1">
      <c r="A796" s="19" t="s">
        <v>1587</v>
      </c>
      <c r="B796" s="19" t="s">
        <v>1832</v>
      </c>
      <c r="C796" s="19" t="s">
        <v>1890</v>
      </c>
      <c r="D796" s="37" t="s">
        <v>1837</v>
      </c>
      <c r="E796" s="37">
        <v>12</v>
      </c>
      <c r="F796" s="37" t="s">
        <v>1838</v>
      </c>
      <c r="G796" s="37" t="s">
        <v>45</v>
      </c>
      <c r="H796" s="37" t="s">
        <v>1839</v>
      </c>
      <c r="I796" s="19" t="s">
        <v>46</v>
      </c>
      <c r="J796" s="52">
        <v>30</v>
      </c>
      <c r="K796" s="12" t="s">
        <v>1230</v>
      </c>
      <c r="L796" s="11"/>
      <c r="M796" s="37">
        <v>1</v>
      </c>
      <c r="N796" s="37" t="s">
        <v>1230</v>
      </c>
      <c r="O796" s="37" t="s">
        <v>1230</v>
      </c>
      <c r="P796" s="19" t="s">
        <v>247</v>
      </c>
      <c r="Q796" s="60">
        <v>0</v>
      </c>
      <c r="R796" s="20">
        <v>0</v>
      </c>
      <c r="S796" s="20">
        <v>0</v>
      </c>
      <c r="T796" s="19" t="s">
        <v>41</v>
      </c>
      <c r="V796" s="40" t="s">
        <v>76</v>
      </c>
      <c r="W796" s="15" t="s">
        <v>77</v>
      </c>
      <c r="X796" s="18" t="s">
        <v>58</v>
      </c>
    </row>
    <row r="797" spans="1:24" ht="45" hidden="1">
      <c r="A797" s="19" t="s">
        <v>1587</v>
      </c>
      <c r="B797" s="19" t="s">
        <v>1832</v>
      </c>
      <c r="C797" s="19" t="s">
        <v>1833</v>
      </c>
      <c r="D797" s="37" t="s">
        <v>1837</v>
      </c>
      <c r="E797" s="37">
        <v>12</v>
      </c>
      <c r="F797" s="37" t="s">
        <v>1838</v>
      </c>
      <c r="G797" s="37" t="s">
        <v>45</v>
      </c>
      <c r="H797" s="37" t="s">
        <v>1839</v>
      </c>
      <c r="I797" s="19" t="s">
        <v>46</v>
      </c>
      <c r="J797" s="52">
        <v>30</v>
      </c>
      <c r="K797" s="12" t="s">
        <v>1230</v>
      </c>
      <c r="L797" s="11"/>
      <c r="M797" s="37">
        <v>1</v>
      </c>
      <c r="N797" s="37" t="s">
        <v>1230</v>
      </c>
      <c r="O797" s="37" t="s">
        <v>1230</v>
      </c>
      <c r="P797" s="19" t="s">
        <v>247</v>
      </c>
      <c r="Q797" s="60">
        <v>0</v>
      </c>
      <c r="R797" s="20">
        <v>0</v>
      </c>
      <c r="S797" s="20">
        <v>0</v>
      </c>
      <c r="T797" s="19" t="s">
        <v>41</v>
      </c>
      <c r="V797" s="40" t="s">
        <v>76</v>
      </c>
      <c r="W797" s="15" t="s">
        <v>77</v>
      </c>
      <c r="X797" s="18" t="s">
        <v>58</v>
      </c>
    </row>
    <row r="798" spans="1:24" ht="45" hidden="1">
      <c r="A798" s="19" t="s">
        <v>1587</v>
      </c>
      <c r="B798" s="19" t="s">
        <v>1832</v>
      </c>
      <c r="C798" s="19" t="s">
        <v>1852</v>
      </c>
      <c r="D798" s="37" t="s">
        <v>1837</v>
      </c>
      <c r="E798" s="37">
        <v>12</v>
      </c>
      <c r="F798" s="37" t="s">
        <v>1838</v>
      </c>
      <c r="G798" s="37" t="s">
        <v>45</v>
      </c>
      <c r="H798" s="37" t="s">
        <v>1839</v>
      </c>
      <c r="I798" s="19" t="s">
        <v>46</v>
      </c>
      <c r="J798" s="52">
        <v>30</v>
      </c>
      <c r="K798" s="12" t="s">
        <v>1230</v>
      </c>
      <c r="L798" s="11"/>
      <c r="M798" s="37">
        <v>1</v>
      </c>
      <c r="N798" s="37" t="s">
        <v>1230</v>
      </c>
      <c r="O798" s="37" t="s">
        <v>1230</v>
      </c>
      <c r="P798" s="19" t="s">
        <v>247</v>
      </c>
      <c r="Q798" s="60">
        <v>0</v>
      </c>
      <c r="R798" s="20">
        <v>0</v>
      </c>
      <c r="S798" s="20">
        <v>0</v>
      </c>
      <c r="T798" s="19" t="s">
        <v>41</v>
      </c>
      <c r="V798" s="40" t="s">
        <v>76</v>
      </c>
      <c r="W798" s="15" t="s">
        <v>77</v>
      </c>
      <c r="X798" s="18" t="s">
        <v>58</v>
      </c>
    </row>
    <row r="799" spans="1:24" ht="142.5" hidden="1">
      <c r="A799" s="19" t="s">
        <v>1587</v>
      </c>
      <c r="B799" s="19" t="s">
        <v>1588</v>
      </c>
      <c r="C799" s="19" t="s">
        <v>1658</v>
      </c>
      <c r="D799" s="19" t="s">
        <v>1659</v>
      </c>
      <c r="E799" s="19">
        <v>15</v>
      </c>
      <c r="F799" s="19" t="s">
        <v>1668</v>
      </c>
      <c r="G799" s="19" t="s">
        <v>35</v>
      </c>
      <c r="H799" s="19" t="s">
        <v>36</v>
      </c>
      <c r="I799" s="19" t="s">
        <v>37</v>
      </c>
      <c r="J799" s="52">
        <v>40</v>
      </c>
      <c r="K799" s="8">
        <v>2020</v>
      </c>
      <c r="L799" s="11"/>
      <c r="M799" s="8">
        <v>3</v>
      </c>
      <c r="N799" s="12" t="s">
        <v>1230</v>
      </c>
      <c r="O799" s="12" t="s">
        <v>1230</v>
      </c>
      <c r="P799" s="8" t="s">
        <v>1592</v>
      </c>
      <c r="Q799" s="14">
        <v>6500</v>
      </c>
      <c r="R799" s="14">
        <v>4000</v>
      </c>
      <c r="S799" s="14">
        <v>31500</v>
      </c>
      <c r="T799" s="19" t="s">
        <v>41</v>
      </c>
      <c r="U799" s="19"/>
      <c r="V799" s="15" t="s">
        <v>243</v>
      </c>
      <c r="W799" s="22" t="s">
        <v>244</v>
      </c>
      <c r="X799" s="23"/>
    </row>
    <row r="800" spans="1:24" ht="85.5" hidden="1">
      <c r="A800" s="19" t="s">
        <v>1587</v>
      </c>
      <c r="B800" s="19" t="s">
        <v>1832</v>
      </c>
      <c r="C800" s="19" t="s">
        <v>1832</v>
      </c>
      <c r="D800" s="37" t="s">
        <v>1840</v>
      </c>
      <c r="E800" s="37">
        <v>15</v>
      </c>
      <c r="F800" s="37" t="s">
        <v>1841</v>
      </c>
      <c r="G800" s="37" t="s">
        <v>35</v>
      </c>
      <c r="H800" s="37" t="s">
        <v>36</v>
      </c>
      <c r="I800" s="19" t="s">
        <v>46</v>
      </c>
      <c r="J800" s="52">
        <v>20</v>
      </c>
      <c r="K800" s="12" t="s">
        <v>1230</v>
      </c>
      <c r="L800" s="11"/>
      <c r="M800" s="37">
        <v>1</v>
      </c>
      <c r="N800" s="37" t="s">
        <v>1230</v>
      </c>
      <c r="O800" s="37" t="s">
        <v>1230</v>
      </c>
      <c r="P800" s="19" t="s">
        <v>247</v>
      </c>
      <c r="Q800" s="20">
        <v>0</v>
      </c>
      <c r="R800" s="20">
        <v>0</v>
      </c>
      <c r="S800" s="20">
        <v>0</v>
      </c>
      <c r="T800" s="19" t="s">
        <v>41</v>
      </c>
      <c r="U800" s="37"/>
      <c r="V800" s="15" t="s">
        <v>243</v>
      </c>
      <c r="W800" s="22" t="s">
        <v>244</v>
      </c>
      <c r="X800" s="23"/>
    </row>
    <row r="801" spans="1:24" ht="85.5" hidden="1">
      <c r="A801" s="19" t="s">
        <v>1587</v>
      </c>
      <c r="B801" s="19" t="s">
        <v>1832</v>
      </c>
      <c r="C801" s="19" t="s">
        <v>1890</v>
      </c>
      <c r="D801" s="37" t="s">
        <v>1840</v>
      </c>
      <c r="E801" s="37">
        <v>15</v>
      </c>
      <c r="F801" s="37" t="s">
        <v>1841</v>
      </c>
      <c r="G801" s="37" t="s">
        <v>35</v>
      </c>
      <c r="H801" s="37" t="s">
        <v>36</v>
      </c>
      <c r="I801" s="19" t="s">
        <v>46</v>
      </c>
      <c r="J801" s="52">
        <v>20</v>
      </c>
      <c r="K801" s="12" t="s">
        <v>1230</v>
      </c>
      <c r="L801" s="11"/>
      <c r="M801" s="37">
        <v>1</v>
      </c>
      <c r="N801" s="37" t="s">
        <v>1230</v>
      </c>
      <c r="O801" s="37" t="s">
        <v>1230</v>
      </c>
      <c r="P801" s="19" t="s">
        <v>247</v>
      </c>
      <c r="Q801" s="20">
        <v>0</v>
      </c>
      <c r="R801" s="20">
        <v>0</v>
      </c>
      <c r="S801" s="20">
        <v>0</v>
      </c>
      <c r="T801" s="19" t="s">
        <v>41</v>
      </c>
      <c r="U801" s="37"/>
      <c r="V801" s="15" t="s">
        <v>243</v>
      </c>
      <c r="W801" s="22" t="s">
        <v>244</v>
      </c>
      <c r="X801" s="23"/>
    </row>
    <row r="802" spans="1:24" ht="85.5" hidden="1">
      <c r="A802" s="19" t="s">
        <v>1587</v>
      </c>
      <c r="B802" s="19" t="s">
        <v>1832</v>
      </c>
      <c r="C802" s="19" t="s">
        <v>1833</v>
      </c>
      <c r="D802" s="37" t="s">
        <v>1840</v>
      </c>
      <c r="E802" s="37">
        <v>15</v>
      </c>
      <c r="F802" s="37" t="s">
        <v>1841</v>
      </c>
      <c r="G802" s="37" t="s">
        <v>35</v>
      </c>
      <c r="H802" s="37" t="s">
        <v>36</v>
      </c>
      <c r="I802" s="19" t="s">
        <v>46</v>
      </c>
      <c r="J802" s="52">
        <v>20</v>
      </c>
      <c r="K802" s="12" t="s">
        <v>1230</v>
      </c>
      <c r="L802" s="11"/>
      <c r="M802" s="37">
        <v>1</v>
      </c>
      <c r="N802" s="37" t="s">
        <v>1230</v>
      </c>
      <c r="O802" s="37" t="s">
        <v>1230</v>
      </c>
      <c r="P802" s="19" t="s">
        <v>247</v>
      </c>
      <c r="Q802" s="20">
        <v>0</v>
      </c>
      <c r="R802" s="20">
        <v>0</v>
      </c>
      <c r="S802" s="20">
        <v>0</v>
      </c>
      <c r="T802" s="19" t="s">
        <v>41</v>
      </c>
      <c r="U802" s="37"/>
      <c r="V802" s="15" t="s">
        <v>243</v>
      </c>
      <c r="W802" s="22" t="s">
        <v>244</v>
      </c>
      <c r="X802" s="23"/>
    </row>
    <row r="803" spans="1:24" ht="85.5" hidden="1">
      <c r="A803" s="19" t="s">
        <v>1587</v>
      </c>
      <c r="B803" s="19" t="s">
        <v>1832</v>
      </c>
      <c r="C803" s="19" t="s">
        <v>1852</v>
      </c>
      <c r="D803" s="37" t="s">
        <v>1840</v>
      </c>
      <c r="E803" s="37">
        <v>15</v>
      </c>
      <c r="F803" s="37" t="s">
        <v>1841</v>
      </c>
      <c r="G803" s="37" t="s">
        <v>35</v>
      </c>
      <c r="H803" s="37" t="s">
        <v>36</v>
      </c>
      <c r="I803" s="19" t="s">
        <v>46</v>
      </c>
      <c r="J803" s="52">
        <v>20</v>
      </c>
      <c r="K803" s="12" t="s">
        <v>1230</v>
      </c>
      <c r="L803" s="11"/>
      <c r="M803" s="37">
        <v>1</v>
      </c>
      <c r="N803" s="37" t="s">
        <v>1230</v>
      </c>
      <c r="O803" s="37" t="s">
        <v>1230</v>
      </c>
      <c r="P803" s="19" t="s">
        <v>247</v>
      </c>
      <c r="Q803" s="20">
        <v>0</v>
      </c>
      <c r="R803" s="20">
        <v>0</v>
      </c>
      <c r="S803" s="20">
        <v>0</v>
      </c>
      <c r="T803" s="19" t="s">
        <v>41</v>
      </c>
      <c r="U803" s="37"/>
      <c r="V803" s="15" t="s">
        <v>243</v>
      </c>
      <c r="W803" s="22" t="s">
        <v>244</v>
      </c>
      <c r="X803" s="23"/>
    </row>
    <row r="804" spans="1:24" ht="142.5" hidden="1">
      <c r="A804" s="19" t="s">
        <v>1587</v>
      </c>
      <c r="B804" s="19" t="s">
        <v>1588</v>
      </c>
      <c r="C804" s="19" t="s">
        <v>1658</v>
      </c>
      <c r="D804" s="19" t="s">
        <v>1659</v>
      </c>
      <c r="E804" s="19">
        <v>15</v>
      </c>
      <c r="F804" s="19" t="s">
        <v>1638</v>
      </c>
      <c r="G804" s="19" t="s">
        <v>45</v>
      </c>
      <c r="H804" s="19" t="s">
        <v>36</v>
      </c>
      <c r="I804" s="19" t="s">
        <v>37</v>
      </c>
      <c r="J804" s="52">
        <v>40</v>
      </c>
      <c r="K804" s="8">
        <v>2020</v>
      </c>
      <c r="L804" s="11"/>
      <c r="M804" s="8">
        <v>8</v>
      </c>
      <c r="N804" s="12" t="s">
        <v>1230</v>
      </c>
      <c r="O804" s="12" t="s">
        <v>1230</v>
      </c>
      <c r="P804" s="8" t="s">
        <v>1592</v>
      </c>
      <c r="Q804" s="14">
        <v>0</v>
      </c>
      <c r="R804" s="14">
        <v>0</v>
      </c>
      <c r="S804" s="14">
        <v>0</v>
      </c>
      <c r="T804" s="19" t="s">
        <v>41</v>
      </c>
      <c r="U804" s="15" t="s">
        <v>2353</v>
      </c>
      <c r="V804" s="39" t="s">
        <v>176</v>
      </c>
      <c r="W804" s="22" t="s">
        <v>254</v>
      </c>
      <c r="X804" s="36" t="s">
        <v>50</v>
      </c>
    </row>
    <row r="805" spans="1:24" ht="128.25" hidden="1">
      <c r="A805" s="19" t="s">
        <v>1587</v>
      </c>
      <c r="B805" s="19" t="s">
        <v>1588</v>
      </c>
      <c r="C805" s="19" t="s">
        <v>1588</v>
      </c>
      <c r="D805" s="19" t="s">
        <v>1637</v>
      </c>
      <c r="E805" s="19">
        <v>15</v>
      </c>
      <c r="F805" s="19" t="s">
        <v>1638</v>
      </c>
      <c r="G805" s="19" t="s">
        <v>45</v>
      </c>
      <c r="H805" s="19" t="s">
        <v>36</v>
      </c>
      <c r="I805" s="19" t="s">
        <v>37</v>
      </c>
      <c r="J805" s="52">
        <v>40</v>
      </c>
      <c r="K805" s="8">
        <v>2020</v>
      </c>
      <c r="L805" s="11"/>
      <c r="M805" s="8">
        <v>8</v>
      </c>
      <c r="N805" s="12" t="s">
        <v>1230</v>
      </c>
      <c r="O805" s="12" t="s">
        <v>1230</v>
      </c>
      <c r="P805" s="8" t="s">
        <v>1639</v>
      </c>
      <c r="Q805" s="14">
        <v>0</v>
      </c>
      <c r="R805" s="14">
        <v>0</v>
      </c>
      <c r="S805" s="14">
        <v>0</v>
      </c>
      <c r="T805" s="19" t="s">
        <v>41</v>
      </c>
      <c r="U805" s="15" t="s">
        <v>2353</v>
      </c>
      <c r="V805" s="39" t="s">
        <v>176</v>
      </c>
      <c r="W805" s="22" t="s">
        <v>254</v>
      </c>
      <c r="X805" s="36" t="s">
        <v>50</v>
      </c>
    </row>
    <row r="806" spans="1:24" ht="128.25" hidden="1">
      <c r="A806" s="19" t="s">
        <v>1587</v>
      </c>
      <c r="B806" s="19" t="s">
        <v>1588</v>
      </c>
      <c r="C806" s="19" t="s">
        <v>1588</v>
      </c>
      <c r="D806" s="19" t="s">
        <v>1640</v>
      </c>
      <c r="E806" s="19">
        <v>15</v>
      </c>
      <c r="F806" s="19" t="s">
        <v>1638</v>
      </c>
      <c r="G806" s="19" t="s">
        <v>45</v>
      </c>
      <c r="H806" s="19" t="s">
        <v>36</v>
      </c>
      <c r="I806" s="19" t="s">
        <v>37</v>
      </c>
      <c r="J806" s="52">
        <v>40</v>
      </c>
      <c r="K806" s="8">
        <v>2020</v>
      </c>
      <c r="L806" s="11"/>
      <c r="M806" s="8">
        <v>8</v>
      </c>
      <c r="N806" s="12" t="s">
        <v>1230</v>
      </c>
      <c r="O806" s="12" t="s">
        <v>1230</v>
      </c>
      <c r="P806" s="8" t="s">
        <v>1592</v>
      </c>
      <c r="Q806" s="14">
        <v>0</v>
      </c>
      <c r="R806" s="14">
        <v>0</v>
      </c>
      <c r="S806" s="14">
        <v>0</v>
      </c>
      <c r="T806" s="19" t="s">
        <v>41</v>
      </c>
      <c r="U806" s="15" t="s">
        <v>2353</v>
      </c>
      <c r="V806" s="39" t="s">
        <v>176</v>
      </c>
      <c r="W806" s="22" t="s">
        <v>254</v>
      </c>
      <c r="X806" s="36" t="s">
        <v>50</v>
      </c>
    </row>
    <row r="807" spans="1:24" ht="199.5" hidden="1">
      <c r="A807" s="19" t="s">
        <v>1587</v>
      </c>
      <c r="B807" s="19" t="s">
        <v>1935</v>
      </c>
      <c r="C807" s="19" t="s">
        <v>2001</v>
      </c>
      <c r="D807" s="54" t="s">
        <v>2019</v>
      </c>
      <c r="E807" s="19">
        <v>15</v>
      </c>
      <c r="F807" s="19" t="s">
        <v>2023</v>
      </c>
      <c r="G807" s="19" t="s">
        <v>145</v>
      </c>
      <c r="H807" s="19" t="s">
        <v>2024</v>
      </c>
      <c r="I807" s="37" t="s">
        <v>37</v>
      </c>
      <c r="J807" s="52">
        <v>360</v>
      </c>
      <c r="K807" s="12" t="s">
        <v>2025</v>
      </c>
      <c r="L807" s="12" t="s">
        <v>147</v>
      </c>
      <c r="M807" s="19">
        <v>1</v>
      </c>
      <c r="N807" s="37">
        <v>6465996</v>
      </c>
      <c r="O807" s="37" t="s">
        <v>2026</v>
      </c>
      <c r="P807" s="54" t="s">
        <v>162</v>
      </c>
      <c r="Q807" s="20">
        <v>0</v>
      </c>
      <c r="R807" s="20">
        <v>0</v>
      </c>
      <c r="S807" s="20">
        <v>0</v>
      </c>
      <c r="T807" s="19" t="s">
        <v>145</v>
      </c>
      <c r="U807" s="19"/>
      <c r="V807" s="21" t="s">
        <v>866</v>
      </c>
      <c r="W807" s="22" t="s">
        <v>1014</v>
      </c>
      <c r="X807" s="23"/>
    </row>
    <row r="808" spans="1:24" ht="45" hidden="1">
      <c r="A808" s="19" t="s">
        <v>1587</v>
      </c>
      <c r="B808" s="19" t="s">
        <v>1832</v>
      </c>
      <c r="C808" s="19" t="s">
        <v>1832</v>
      </c>
      <c r="D808" s="37" t="s">
        <v>1850</v>
      </c>
      <c r="E808" s="37">
        <v>12</v>
      </c>
      <c r="F808" s="37" t="s">
        <v>450</v>
      </c>
      <c r="G808" s="37" t="s">
        <v>35</v>
      </c>
      <c r="H808" s="37" t="s">
        <v>36</v>
      </c>
      <c r="I808" s="37" t="s">
        <v>37</v>
      </c>
      <c r="J808" s="52">
        <v>16</v>
      </c>
      <c r="K808" s="12" t="s">
        <v>1230</v>
      </c>
      <c r="L808" s="11"/>
      <c r="M808" s="37">
        <v>1</v>
      </c>
      <c r="N808" s="37">
        <v>1568321</v>
      </c>
      <c r="O808" s="37" t="s">
        <v>1876</v>
      </c>
      <c r="P808" s="19" t="s">
        <v>247</v>
      </c>
      <c r="Q808" s="60">
        <v>0</v>
      </c>
      <c r="R808" s="20">
        <v>0</v>
      </c>
      <c r="S808" s="60">
        <v>0</v>
      </c>
      <c r="T808" s="19" t="s">
        <v>41</v>
      </c>
      <c r="U808" s="37"/>
      <c r="V808" s="34" t="s">
        <v>148</v>
      </c>
      <c r="W808" s="22" t="s">
        <v>225</v>
      </c>
      <c r="X808" s="23"/>
    </row>
    <row r="809" spans="1:24" ht="45" hidden="1">
      <c r="A809" s="19" t="s">
        <v>1587</v>
      </c>
      <c r="B809" s="19" t="s">
        <v>1832</v>
      </c>
      <c r="C809" s="19" t="s">
        <v>1832</v>
      </c>
      <c r="D809" s="37" t="s">
        <v>1850</v>
      </c>
      <c r="E809" s="37">
        <v>12</v>
      </c>
      <c r="F809" s="37" t="s">
        <v>450</v>
      </c>
      <c r="G809" s="37" t="s">
        <v>35</v>
      </c>
      <c r="H809" s="37" t="s">
        <v>36</v>
      </c>
      <c r="I809" s="37" t="s">
        <v>37</v>
      </c>
      <c r="J809" s="52">
        <v>16</v>
      </c>
      <c r="K809" s="12" t="s">
        <v>1230</v>
      </c>
      <c r="L809" s="11"/>
      <c r="M809" s="37">
        <v>1</v>
      </c>
      <c r="N809" s="37">
        <v>1454945</v>
      </c>
      <c r="O809" s="37" t="s">
        <v>1877</v>
      </c>
      <c r="P809" s="19" t="s">
        <v>247</v>
      </c>
      <c r="Q809" s="60">
        <v>0</v>
      </c>
      <c r="R809" s="20">
        <v>0</v>
      </c>
      <c r="S809" s="60">
        <v>0</v>
      </c>
      <c r="T809" s="19" t="s">
        <v>41</v>
      </c>
      <c r="U809" s="37"/>
      <c r="V809" s="34" t="s">
        <v>148</v>
      </c>
      <c r="W809" s="22" t="s">
        <v>225</v>
      </c>
      <c r="X809" s="23"/>
    </row>
    <row r="810" spans="1:24" ht="45" hidden="1">
      <c r="A810" s="19" t="s">
        <v>1587</v>
      </c>
      <c r="B810" s="19" t="s">
        <v>1832</v>
      </c>
      <c r="C810" s="19" t="s">
        <v>1832</v>
      </c>
      <c r="D810" s="37" t="s">
        <v>1850</v>
      </c>
      <c r="E810" s="37">
        <v>12</v>
      </c>
      <c r="F810" s="37" t="s">
        <v>450</v>
      </c>
      <c r="G810" s="37" t="s">
        <v>35</v>
      </c>
      <c r="H810" s="37" t="s">
        <v>36</v>
      </c>
      <c r="I810" s="37" t="s">
        <v>37</v>
      </c>
      <c r="J810" s="52">
        <v>16</v>
      </c>
      <c r="K810" s="12" t="s">
        <v>1230</v>
      </c>
      <c r="L810" s="11"/>
      <c r="M810" s="37">
        <v>1</v>
      </c>
      <c r="N810" s="37" t="s">
        <v>1230</v>
      </c>
      <c r="O810" s="37" t="s">
        <v>1230</v>
      </c>
      <c r="P810" s="19" t="s">
        <v>247</v>
      </c>
      <c r="Q810" s="60">
        <v>0</v>
      </c>
      <c r="R810" s="20">
        <v>0</v>
      </c>
      <c r="S810" s="60">
        <v>0</v>
      </c>
      <c r="T810" s="19" t="s">
        <v>41</v>
      </c>
      <c r="U810" s="37"/>
      <c r="V810" s="34" t="s">
        <v>148</v>
      </c>
      <c r="W810" s="22" t="s">
        <v>225</v>
      </c>
      <c r="X810" s="23"/>
    </row>
    <row r="811" spans="1:24" ht="45" hidden="1">
      <c r="A811" s="19" t="s">
        <v>1587</v>
      </c>
      <c r="B811" s="19" t="s">
        <v>1832</v>
      </c>
      <c r="C811" s="19" t="s">
        <v>1832</v>
      </c>
      <c r="D811" s="37" t="s">
        <v>1850</v>
      </c>
      <c r="E811" s="37">
        <v>12</v>
      </c>
      <c r="F811" s="37" t="s">
        <v>450</v>
      </c>
      <c r="G811" s="37" t="s">
        <v>35</v>
      </c>
      <c r="H811" s="37" t="s">
        <v>36</v>
      </c>
      <c r="I811" s="37" t="s">
        <v>37</v>
      </c>
      <c r="J811" s="52">
        <v>16</v>
      </c>
      <c r="K811" s="12" t="s">
        <v>1230</v>
      </c>
      <c r="L811" s="11"/>
      <c r="M811" s="37">
        <v>1</v>
      </c>
      <c r="N811" s="37" t="s">
        <v>1230</v>
      </c>
      <c r="O811" s="37" t="s">
        <v>1230</v>
      </c>
      <c r="P811" s="19" t="s">
        <v>247</v>
      </c>
      <c r="Q811" s="60">
        <v>0</v>
      </c>
      <c r="R811" s="20">
        <v>0</v>
      </c>
      <c r="S811" s="60">
        <v>0</v>
      </c>
      <c r="T811" s="19" t="s">
        <v>41</v>
      </c>
      <c r="U811" s="37"/>
      <c r="V811" s="34" t="s">
        <v>148</v>
      </c>
      <c r="W811" s="22" t="s">
        <v>225</v>
      </c>
      <c r="X811" s="23"/>
    </row>
    <row r="812" spans="1:24" ht="45" hidden="1">
      <c r="A812" s="19" t="s">
        <v>1587</v>
      </c>
      <c r="B812" s="19" t="s">
        <v>1832</v>
      </c>
      <c r="C812" s="19" t="s">
        <v>1832</v>
      </c>
      <c r="D812" s="37" t="s">
        <v>1850</v>
      </c>
      <c r="E812" s="37">
        <v>12</v>
      </c>
      <c r="F812" s="37" t="s">
        <v>450</v>
      </c>
      <c r="G812" s="37" t="s">
        <v>35</v>
      </c>
      <c r="H812" s="37" t="s">
        <v>36</v>
      </c>
      <c r="I812" s="37" t="s">
        <v>37</v>
      </c>
      <c r="J812" s="52">
        <v>16</v>
      </c>
      <c r="K812" s="12" t="s">
        <v>1230</v>
      </c>
      <c r="L812" s="11"/>
      <c r="M812" s="37">
        <v>1</v>
      </c>
      <c r="N812" s="37" t="s">
        <v>1230</v>
      </c>
      <c r="O812" s="37" t="s">
        <v>1230</v>
      </c>
      <c r="P812" s="19" t="s">
        <v>247</v>
      </c>
      <c r="Q812" s="60">
        <v>0</v>
      </c>
      <c r="R812" s="20">
        <v>0</v>
      </c>
      <c r="S812" s="60">
        <v>0</v>
      </c>
      <c r="T812" s="19" t="s">
        <v>41</v>
      </c>
      <c r="U812" s="37"/>
      <c r="V812" s="34" t="s">
        <v>148</v>
      </c>
      <c r="W812" s="22" t="s">
        <v>225</v>
      </c>
      <c r="X812" s="23"/>
    </row>
    <row r="813" spans="1:24" ht="45" hidden="1">
      <c r="A813" s="19" t="s">
        <v>1587</v>
      </c>
      <c r="B813" s="19" t="s">
        <v>1832</v>
      </c>
      <c r="C813" s="19" t="s">
        <v>1890</v>
      </c>
      <c r="D813" s="37" t="s">
        <v>1850</v>
      </c>
      <c r="E813" s="37">
        <v>12</v>
      </c>
      <c r="F813" s="37" t="s">
        <v>450</v>
      </c>
      <c r="G813" s="37" t="s">
        <v>35</v>
      </c>
      <c r="H813" s="37" t="s">
        <v>36</v>
      </c>
      <c r="I813" s="37" t="s">
        <v>37</v>
      </c>
      <c r="J813" s="52">
        <v>16</v>
      </c>
      <c r="K813" s="12" t="s">
        <v>1230</v>
      </c>
      <c r="L813" s="11"/>
      <c r="M813" s="37">
        <v>1</v>
      </c>
      <c r="N813" s="37" t="s">
        <v>1230</v>
      </c>
      <c r="O813" s="37" t="s">
        <v>1230</v>
      </c>
      <c r="P813" s="19" t="s">
        <v>247</v>
      </c>
      <c r="Q813" s="60">
        <v>0</v>
      </c>
      <c r="R813" s="20">
        <v>0</v>
      </c>
      <c r="S813" s="60">
        <v>0</v>
      </c>
      <c r="T813" s="19" t="s">
        <v>41</v>
      </c>
      <c r="U813" s="37"/>
      <c r="V813" s="34" t="s">
        <v>148</v>
      </c>
      <c r="W813" s="22" t="s">
        <v>225</v>
      </c>
      <c r="X813" s="23"/>
    </row>
    <row r="814" spans="1:24" ht="45" hidden="1">
      <c r="A814" s="19" t="s">
        <v>1587</v>
      </c>
      <c r="B814" s="19" t="s">
        <v>1832</v>
      </c>
      <c r="C814" s="19" t="s">
        <v>1849</v>
      </c>
      <c r="D814" s="37" t="s">
        <v>1850</v>
      </c>
      <c r="E814" s="37">
        <v>12</v>
      </c>
      <c r="F814" s="37" t="s">
        <v>450</v>
      </c>
      <c r="G814" s="37" t="s">
        <v>35</v>
      </c>
      <c r="H814" s="37" t="s">
        <v>36</v>
      </c>
      <c r="I814" s="37" t="s">
        <v>37</v>
      </c>
      <c r="J814" s="52">
        <v>16</v>
      </c>
      <c r="K814" s="12" t="s">
        <v>1230</v>
      </c>
      <c r="L814" s="11"/>
      <c r="M814" s="37">
        <v>1</v>
      </c>
      <c r="N814" s="37" t="s">
        <v>1230</v>
      </c>
      <c r="O814" s="37" t="s">
        <v>1230</v>
      </c>
      <c r="P814" s="19" t="s">
        <v>247</v>
      </c>
      <c r="Q814" s="60">
        <v>0</v>
      </c>
      <c r="R814" s="20">
        <v>0</v>
      </c>
      <c r="S814" s="60">
        <v>0</v>
      </c>
      <c r="T814" s="19" t="s">
        <v>41</v>
      </c>
      <c r="U814" s="37"/>
      <c r="V814" s="34" t="s">
        <v>148</v>
      </c>
      <c r="W814" s="22" t="s">
        <v>225</v>
      </c>
      <c r="X814" s="23"/>
    </row>
    <row r="815" spans="1:24" ht="45" hidden="1">
      <c r="A815" s="19" t="s">
        <v>1587</v>
      </c>
      <c r="B815" s="19" t="s">
        <v>1832</v>
      </c>
      <c r="C815" s="19" t="s">
        <v>1852</v>
      </c>
      <c r="D815" s="37" t="s">
        <v>1850</v>
      </c>
      <c r="E815" s="37">
        <v>12</v>
      </c>
      <c r="F815" s="37" t="s">
        <v>450</v>
      </c>
      <c r="G815" s="37" t="s">
        <v>35</v>
      </c>
      <c r="H815" s="37" t="s">
        <v>36</v>
      </c>
      <c r="I815" s="37" t="s">
        <v>37</v>
      </c>
      <c r="J815" s="52">
        <v>16</v>
      </c>
      <c r="K815" s="12" t="s">
        <v>1230</v>
      </c>
      <c r="L815" s="11"/>
      <c r="M815" s="37">
        <v>1</v>
      </c>
      <c r="N815" s="37" t="s">
        <v>1230</v>
      </c>
      <c r="O815" s="37" t="s">
        <v>1230</v>
      </c>
      <c r="P815" s="19" t="s">
        <v>247</v>
      </c>
      <c r="Q815" s="60">
        <v>0</v>
      </c>
      <c r="R815" s="20">
        <v>0</v>
      </c>
      <c r="S815" s="60">
        <v>0</v>
      </c>
      <c r="T815" s="19" t="s">
        <v>41</v>
      </c>
      <c r="U815" s="37"/>
      <c r="V815" s="34" t="s">
        <v>148</v>
      </c>
      <c r="W815" s="22" t="s">
        <v>225</v>
      </c>
      <c r="X815" s="23"/>
    </row>
    <row r="816" spans="1:24" ht="45" hidden="1">
      <c r="A816" s="19" t="s">
        <v>1587</v>
      </c>
      <c r="B816" s="19" t="s">
        <v>1832</v>
      </c>
      <c r="C816" s="19" t="s">
        <v>1832</v>
      </c>
      <c r="D816" s="37" t="s">
        <v>1850</v>
      </c>
      <c r="E816" s="37">
        <v>12</v>
      </c>
      <c r="F816" s="37" t="s">
        <v>1851</v>
      </c>
      <c r="G816" s="37" t="s">
        <v>35</v>
      </c>
      <c r="H816" s="37" t="s">
        <v>36</v>
      </c>
      <c r="I816" s="37" t="s">
        <v>37</v>
      </c>
      <c r="J816" s="52">
        <v>16</v>
      </c>
      <c r="K816" s="12" t="s">
        <v>1230</v>
      </c>
      <c r="L816" s="11"/>
      <c r="M816" s="37">
        <v>1</v>
      </c>
      <c r="N816" s="37">
        <v>1568321</v>
      </c>
      <c r="O816" s="37" t="s">
        <v>1876</v>
      </c>
      <c r="P816" s="19" t="s">
        <v>247</v>
      </c>
      <c r="Q816" s="60">
        <v>0</v>
      </c>
      <c r="R816" s="20">
        <v>0</v>
      </c>
      <c r="S816" s="60">
        <v>0</v>
      </c>
      <c r="T816" s="19" t="s">
        <v>41</v>
      </c>
      <c r="U816" s="37"/>
      <c r="V816" s="34" t="s">
        <v>148</v>
      </c>
      <c r="W816" s="22" t="s">
        <v>225</v>
      </c>
      <c r="X816" s="23"/>
    </row>
    <row r="817" spans="1:24" ht="45" hidden="1">
      <c r="A817" s="19" t="s">
        <v>1587</v>
      </c>
      <c r="B817" s="19" t="s">
        <v>1832</v>
      </c>
      <c r="C817" s="19" t="s">
        <v>1832</v>
      </c>
      <c r="D817" s="37" t="s">
        <v>1850</v>
      </c>
      <c r="E817" s="37">
        <v>12</v>
      </c>
      <c r="F817" s="37" t="s">
        <v>1851</v>
      </c>
      <c r="G817" s="37" t="s">
        <v>35</v>
      </c>
      <c r="H817" s="37" t="s">
        <v>36</v>
      </c>
      <c r="I817" s="37" t="s">
        <v>37</v>
      </c>
      <c r="J817" s="52">
        <v>16</v>
      </c>
      <c r="K817" s="12" t="s">
        <v>1230</v>
      </c>
      <c r="L817" s="11"/>
      <c r="M817" s="37">
        <v>1</v>
      </c>
      <c r="N817" s="37">
        <v>1454945</v>
      </c>
      <c r="O817" s="37" t="s">
        <v>1877</v>
      </c>
      <c r="P817" s="19" t="s">
        <v>247</v>
      </c>
      <c r="Q817" s="60">
        <v>0</v>
      </c>
      <c r="R817" s="20">
        <v>0</v>
      </c>
      <c r="S817" s="60">
        <v>0</v>
      </c>
      <c r="T817" s="19" t="s">
        <v>41</v>
      </c>
      <c r="U817" s="37"/>
      <c r="V817" s="34" t="s">
        <v>148</v>
      </c>
      <c r="W817" s="22" t="s">
        <v>225</v>
      </c>
      <c r="X817" s="23"/>
    </row>
    <row r="818" spans="1:24" ht="45" hidden="1">
      <c r="A818" s="19" t="s">
        <v>1587</v>
      </c>
      <c r="B818" s="19" t="s">
        <v>1832</v>
      </c>
      <c r="C818" s="19" t="s">
        <v>1832</v>
      </c>
      <c r="D818" s="37" t="s">
        <v>1850</v>
      </c>
      <c r="E818" s="37">
        <v>12</v>
      </c>
      <c r="F818" s="37" t="s">
        <v>1851</v>
      </c>
      <c r="G818" s="37" t="s">
        <v>35</v>
      </c>
      <c r="H818" s="37" t="s">
        <v>36</v>
      </c>
      <c r="I818" s="37" t="s">
        <v>37</v>
      </c>
      <c r="J818" s="52">
        <v>16</v>
      </c>
      <c r="K818" s="12" t="s">
        <v>1230</v>
      </c>
      <c r="L818" s="11"/>
      <c r="M818" s="37">
        <v>1</v>
      </c>
      <c r="N818" s="37">
        <v>1520670</v>
      </c>
      <c r="O818" s="37" t="s">
        <v>1878</v>
      </c>
      <c r="P818" s="19" t="s">
        <v>247</v>
      </c>
      <c r="Q818" s="60">
        <v>0</v>
      </c>
      <c r="R818" s="20">
        <v>0</v>
      </c>
      <c r="S818" s="60">
        <v>0</v>
      </c>
      <c r="T818" s="19" t="s">
        <v>41</v>
      </c>
      <c r="U818" s="37"/>
      <c r="V818" s="34" t="s">
        <v>148</v>
      </c>
      <c r="W818" s="22" t="s">
        <v>225</v>
      </c>
      <c r="X818" s="23"/>
    </row>
    <row r="819" spans="1:24" ht="45" hidden="1">
      <c r="A819" s="19" t="s">
        <v>1587</v>
      </c>
      <c r="B819" s="19" t="s">
        <v>1832</v>
      </c>
      <c r="C819" s="19" t="s">
        <v>1832</v>
      </c>
      <c r="D819" s="37" t="s">
        <v>1850</v>
      </c>
      <c r="E819" s="37">
        <v>12</v>
      </c>
      <c r="F819" s="37" t="s">
        <v>1851</v>
      </c>
      <c r="G819" s="37" t="s">
        <v>35</v>
      </c>
      <c r="H819" s="37" t="s">
        <v>36</v>
      </c>
      <c r="I819" s="37" t="s">
        <v>37</v>
      </c>
      <c r="J819" s="52">
        <v>16</v>
      </c>
      <c r="K819" s="12" t="s">
        <v>1230</v>
      </c>
      <c r="L819" s="11"/>
      <c r="M819" s="37">
        <v>1</v>
      </c>
      <c r="N819" s="37">
        <v>2372649</v>
      </c>
      <c r="O819" s="37" t="s">
        <v>1879</v>
      </c>
      <c r="P819" s="19" t="s">
        <v>247</v>
      </c>
      <c r="Q819" s="60">
        <v>0</v>
      </c>
      <c r="R819" s="20">
        <v>0</v>
      </c>
      <c r="S819" s="60">
        <v>0</v>
      </c>
      <c r="T819" s="19" t="s">
        <v>41</v>
      </c>
      <c r="U819" s="37"/>
      <c r="V819" s="34" t="s">
        <v>148</v>
      </c>
      <c r="W819" s="22" t="s">
        <v>225</v>
      </c>
      <c r="X819" s="23"/>
    </row>
    <row r="820" spans="1:24" ht="45" hidden="1">
      <c r="A820" s="19" t="s">
        <v>1587</v>
      </c>
      <c r="B820" s="19" t="s">
        <v>1832</v>
      </c>
      <c r="C820" s="19" t="s">
        <v>1890</v>
      </c>
      <c r="D820" s="37" t="s">
        <v>1850</v>
      </c>
      <c r="E820" s="37">
        <v>12</v>
      </c>
      <c r="F820" s="37" t="s">
        <v>1851</v>
      </c>
      <c r="G820" s="37" t="s">
        <v>35</v>
      </c>
      <c r="H820" s="37" t="s">
        <v>36</v>
      </c>
      <c r="I820" s="37" t="s">
        <v>37</v>
      </c>
      <c r="J820" s="52">
        <v>16</v>
      </c>
      <c r="K820" s="12" t="s">
        <v>1230</v>
      </c>
      <c r="L820" s="11"/>
      <c r="M820" s="37">
        <v>1</v>
      </c>
      <c r="N820" s="37" t="s">
        <v>1230</v>
      </c>
      <c r="O820" s="37" t="s">
        <v>1230</v>
      </c>
      <c r="P820" s="19" t="s">
        <v>247</v>
      </c>
      <c r="Q820" s="60">
        <v>0</v>
      </c>
      <c r="R820" s="20">
        <v>0</v>
      </c>
      <c r="S820" s="60">
        <v>0</v>
      </c>
      <c r="T820" s="19" t="s">
        <v>41</v>
      </c>
      <c r="U820" s="37"/>
      <c r="V820" s="34" t="s">
        <v>148</v>
      </c>
      <c r="W820" s="22" t="s">
        <v>225</v>
      </c>
      <c r="X820" s="23"/>
    </row>
    <row r="821" spans="1:24" ht="45" hidden="1">
      <c r="A821" s="19" t="s">
        <v>1587</v>
      </c>
      <c r="B821" s="19" t="s">
        <v>1832</v>
      </c>
      <c r="C821" s="19" t="s">
        <v>1849</v>
      </c>
      <c r="D821" s="37" t="s">
        <v>1850</v>
      </c>
      <c r="E821" s="37">
        <v>12</v>
      </c>
      <c r="F821" s="37" t="s">
        <v>1851</v>
      </c>
      <c r="G821" s="37" t="s">
        <v>35</v>
      </c>
      <c r="H821" s="37" t="s">
        <v>36</v>
      </c>
      <c r="I821" s="37" t="s">
        <v>37</v>
      </c>
      <c r="J821" s="52">
        <v>16</v>
      </c>
      <c r="K821" s="12" t="s">
        <v>1230</v>
      </c>
      <c r="L821" s="11"/>
      <c r="M821" s="37">
        <v>1</v>
      </c>
      <c r="N821" s="37" t="s">
        <v>1230</v>
      </c>
      <c r="O821" s="37" t="s">
        <v>1230</v>
      </c>
      <c r="P821" s="19" t="s">
        <v>247</v>
      </c>
      <c r="Q821" s="60">
        <v>0</v>
      </c>
      <c r="R821" s="20">
        <v>0</v>
      </c>
      <c r="S821" s="60">
        <v>0</v>
      </c>
      <c r="T821" s="19" t="s">
        <v>41</v>
      </c>
      <c r="U821" s="37"/>
      <c r="V821" s="34" t="s">
        <v>148</v>
      </c>
      <c r="W821" s="22" t="s">
        <v>225</v>
      </c>
      <c r="X821" s="23"/>
    </row>
    <row r="822" spans="1:24" ht="45" hidden="1">
      <c r="A822" s="19" t="s">
        <v>1587</v>
      </c>
      <c r="B822" s="19" t="s">
        <v>1832</v>
      </c>
      <c r="C822" s="19" t="s">
        <v>1852</v>
      </c>
      <c r="D822" s="37" t="s">
        <v>1850</v>
      </c>
      <c r="E822" s="37">
        <v>12</v>
      </c>
      <c r="F822" s="37" t="s">
        <v>1851</v>
      </c>
      <c r="G822" s="37" t="s">
        <v>35</v>
      </c>
      <c r="H822" s="37" t="s">
        <v>36</v>
      </c>
      <c r="I822" s="37" t="s">
        <v>37</v>
      </c>
      <c r="J822" s="52">
        <v>16</v>
      </c>
      <c r="K822" s="12" t="s">
        <v>1230</v>
      </c>
      <c r="L822" s="11"/>
      <c r="M822" s="37">
        <v>1</v>
      </c>
      <c r="N822" s="37" t="s">
        <v>1230</v>
      </c>
      <c r="O822" s="37" t="s">
        <v>1230</v>
      </c>
      <c r="P822" s="19" t="s">
        <v>247</v>
      </c>
      <c r="Q822" s="60">
        <v>0</v>
      </c>
      <c r="R822" s="20">
        <v>0</v>
      </c>
      <c r="S822" s="60">
        <v>0</v>
      </c>
      <c r="T822" s="19" t="s">
        <v>41</v>
      </c>
      <c r="U822" s="37"/>
      <c r="V822" s="34" t="s">
        <v>148</v>
      </c>
      <c r="W822" s="22" t="s">
        <v>225</v>
      </c>
      <c r="X822" s="23"/>
    </row>
    <row r="823" spans="1:24" ht="142.5" hidden="1">
      <c r="A823" s="19" t="s">
        <v>1587</v>
      </c>
      <c r="B823" s="19" t="s">
        <v>1588</v>
      </c>
      <c r="C823" s="19" t="s">
        <v>1658</v>
      </c>
      <c r="D823" s="19" t="s">
        <v>1659</v>
      </c>
      <c r="E823" s="19">
        <v>15</v>
      </c>
      <c r="F823" s="19" t="s">
        <v>1669</v>
      </c>
      <c r="G823" s="19" t="s">
        <v>35</v>
      </c>
      <c r="H823" s="19" t="s">
        <v>1325</v>
      </c>
      <c r="I823" s="19" t="s">
        <v>37</v>
      </c>
      <c r="J823" s="8">
        <v>720</v>
      </c>
      <c r="K823" s="8">
        <v>44166</v>
      </c>
      <c r="L823" s="11"/>
      <c r="M823" s="8">
        <v>1</v>
      </c>
      <c r="N823" s="8">
        <v>1360939</v>
      </c>
      <c r="O823" s="8" t="s">
        <v>1670</v>
      </c>
      <c r="P823" s="8" t="s">
        <v>611</v>
      </c>
      <c r="Q823" s="14">
        <v>0</v>
      </c>
      <c r="R823" s="14">
        <v>0</v>
      </c>
      <c r="S823" s="14">
        <v>0</v>
      </c>
      <c r="T823" s="19" t="s">
        <v>228</v>
      </c>
      <c r="U823" s="19" t="s">
        <v>2376</v>
      </c>
      <c r="V823" s="21" t="s">
        <v>148</v>
      </c>
      <c r="W823" s="15" t="s">
        <v>157</v>
      </c>
      <c r="X823" s="23"/>
    </row>
    <row r="824" spans="1:24" ht="142.5" hidden="1">
      <c r="A824" s="19" t="s">
        <v>1587</v>
      </c>
      <c r="B824" s="19" t="s">
        <v>1588</v>
      </c>
      <c r="C824" s="19" t="s">
        <v>1658</v>
      </c>
      <c r="D824" s="19" t="s">
        <v>1659</v>
      </c>
      <c r="E824" s="19">
        <v>15</v>
      </c>
      <c r="F824" s="19" t="s">
        <v>1671</v>
      </c>
      <c r="G824" s="19" t="s">
        <v>35</v>
      </c>
      <c r="H824" s="19" t="s">
        <v>1325</v>
      </c>
      <c r="I824" s="19" t="s">
        <v>37</v>
      </c>
      <c r="J824" s="52">
        <v>1600</v>
      </c>
      <c r="K824" s="141">
        <v>43891</v>
      </c>
      <c r="L824" s="11"/>
      <c r="M824" s="8">
        <v>1</v>
      </c>
      <c r="N824" s="8">
        <v>1491969</v>
      </c>
      <c r="O824" s="12" t="s">
        <v>1672</v>
      </c>
      <c r="P824" s="8" t="s">
        <v>611</v>
      </c>
      <c r="Q824" s="14">
        <v>0</v>
      </c>
      <c r="R824" s="14">
        <v>0</v>
      </c>
      <c r="S824" s="14">
        <v>0</v>
      </c>
      <c r="T824" s="19" t="s">
        <v>228</v>
      </c>
      <c r="U824" s="50"/>
      <c r="V824" s="22" t="s">
        <v>218</v>
      </c>
      <c r="W824" s="22" t="s">
        <v>398</v>
      </c>
      <c r="X824" s="23"/>
    </row>
    <row r="825" spans="1:24" ht="114" hidden="1">
      <c r="A825" s="19" t="s">
        <v>1587</v>
      </c>
      <c r="B825" s="19" t="s">
        <v>1588</v>
      </c>
      <c r="C825" s="19" t="s">
        <v>1588</v>
      </c>
      <c r="D825" s="19" t="s">
        <v>1619</v>
      </c>
      <c r="E825" s="19">
        <v>15</v>
      </c>
      <c r="F825" s="19" t="s">
        <v>1641</v>
      </c>
      <c r="G825" s="19" t="s">
        <v>35</v>
      </c>
      <c r="H825" s="19" t="s">
        <v>331</v>
      </c>
      <c r="I825" s="19" t="s">
        <v>37</v>
      </c>
      <c r="J825" s="52">
        <v>16</v>
      </c>
      <c r="K825" s="141">
        <v>43891</v>
      </c>
      <c r="L825" s="11"/>
      <c r="M825" s="8">
        <v>5</v>
      </c>
      <c r="N825" s="12" t="s">
        <v>1230</v>
      </c>
      <c r="O825" s="12" t="s">
        <v>1230</v>
      </c>
      <c r="P825" s="8" t="s">
        <v>1592</v>
      </c>
      <c r="Q825" s="14">
        <v>1352</v>
      </c>
      <c r="R825" s="14">
        <v>0</v>
      </c>
      <c r="S825" s="14">
        <v>6760</v>
      </c>
      <c r="T825" s="19" t="s">
        <v>41</v>
      </c>
      <c r="U825" s="19"/>
      <c r="V825" s="19" t="s">
        <v>866</v>
      </c>
      <c r="W825" s="22" t="s">
        <v>1642</v>
      </c>
      <c r="X825" s="23"/>
    </row>
    <row r="826" spans="1:24" ht="73.5" hidden="1">
      <c r="A826" s="8" t="s">
        <v>1587</v>
      </c>
      <c r="B826" s="8" t="s">
        <v>1832</v>
      </c>
      <c r="C826" s="8" t="s">
        <v>1832</v>
      </c>
      <c r="D826" s="12" t="s">
        <v>1880</v>
      </c>
      <c r="E826" s="12">
        <v>12</v>
      </c>
      <c r="F826" s="12" t="s">
        <v>1881</v>
      </c>
      <c r="G826" s="12" t="s">
        <v>35</v>
      </c>
      <c r="H826" s="12" t="s">
        <v>265</v>
      </c>
      <c r="I826" s="12" t="s">
        <v>37</v>
      </c>
      <c r="J826" s="52">
        <v>369</v>
      </c>
      <c r="K826" s="12" t="s">
        <v>1230</v>
      </c>
      <c r="L826" s="11"/>
      <c r="M826" s="12">
        <v>1</v>
      </c>
      <c r="N826" s="12" t="s">
        <v>1230</v>
      </c>
      <c r="O826" s="12" t="s">
        <v>1230</v>
      </c>
      <c r="P826" s="8" t="s">
        <v>247</v>
      </c>
      <c r="Q826" s="14">
        <v>0</v>
      </c>
      <c r="R826" s="14">
        <v>0</v>
      </c>
      <c r="S826" s="14">
        <v>0</v>
      </c>
      <c r="T826" s="12" t="s">
        <v>228</v>
      </c>
      <c r="U826" s="12" t="s">
        <v>2377</v>
      </c>
      <c r="V826" s="21" t="s">
        <v>148</v>
      </c>
      <c r="W826" s="40" t="s">
        <v>149</v>
      </c>
      <c r="X826" s="23"/>
    </row>
    <row r="827" spans="1:24" ht="42.75" hidden="1">
      <c r="A827" s="37" t="s">
        <v>1587</v>
      </c>
      <c r="B827" s="37" t="s">
        <v>1832</v>
      </c>
      <c r="C827" s="37" t="s">
        <v>1832</v>
      </c>
      <c r="D827" s="37" t="s">
        <v>1882</v>
      </c>
      <c r="E827" s="37">
        <v>12</v>
      </c>
      <c r="F827" s="37" t="s">
        <v>1881</v>
      </c>
      <c r="G827" s="37" t="s">
        <v>145</v>
      </c>
      <c r="H827" s="37" t="s">
        <v>265</v>
      </c>
      <c r="I827" s="19" t="s">
        <v>37</v>
      </c>
      <c r="J827" s="52">
        <v>369</v>
      </c>
      <c r="K827" s="12" t="s">
        <v>1883</v>
      </c>
      <c r="L827" s="12" t="s">
        <v>216</v>
      </c>
      <c r="M827" s="37">
        <v>1</v>
      </c>
      <c r="N827" s="37">
        <v>1412800</v>
      </c>
      <c r="O827" s="37" t="s">
        <v>1884</v>
      </c>
      <c r="P827" s="54" t="s">
        <v>162</v>
      </c>
      <c r="Q827" s="20">
        <v>0</v>
      </c>
      <c r="R827" s="20">
        <v>0</v>
      </c>
      <c r="S827" s="20">
        <v>0</v>
      </c>
      <c r="T827" s="37" t="s">
        <v>145</v>
      </c>
      <c r="U827" s="37" t="s">
        <v>2378</v>
      </c>
      <c r="V827" s="21" t="s">
        <v>148</v>
      </c>
      <c r="W827" s="22" t="s">
        <v>149</v>
      </c>
      <c r="X827" s="23"/>
    </row>
    <row r="828" spans="1:24" ht="171" hidden="1">
      <c r="A828" s="19" t="s">
        <v>1587</v>
      </c>
      <c r="B828" s="19" t="s">
        <v>1891</v>
      </c>
      <c r="C828" s="19" t="s">
        <v>1902</v>
      </c>
      <c r="D828" s="19" t="s">
        <v>1899</v>
      </c>
      <c r="E828" s="19">
        <v>20</v>
      </c>
      <c r="F828" s="19" t="s">
        <v>1914</v>
      </c>
      <c r="G828" s="19" t="s">
        <v>35</v>
      </c>
      <c r="H828" s="19" t="s">
        <v>36</v>
      </c>
      <c r="I828" s="19" t="s">
        <v>37</v>
      </c>
      <c r="J828" s="52">
        <v>40</v>
      </c>
      <c r="K828" s="19" t="s">
        <v>1230</v>
      </c>
      <c r="L828" s="11"/>
      <c r="M828" s="19">
        <v>1</v>
      </c>
      <c r="N828" s="19">
        <v>1861598</v>
      </c>
      <c r="O828" s="19" t="s">
        <v>1915</v>
      </c>
      <c r="P828" s="54" t="s">
        <v>162</v>
      </c>
      <c r="Q828" s="20">
        <v>0</v>
      </c>
      <c r="R828" s="20">
        <v>0</v>
      </c>
      <c r="S828" s="20">
        <v>0</v>
      </c>
      <c r="T828" s="19" t="s">
        <v>41</v>
      </c>
      <c r="U828" s="19"/>
      <c r="V828" s="34" t="s">
        <v>184</v>
      </c>
      <c r="W828" s="31" t="s">
        <v>1011</v>
      </c>
      <c r="X828" s="23"/>
    </row>
    <row r="829" spans="1:24" ht="42.75" hidden="1">
      <c r="A829" s="19" t="s">
        <v>1587</v>
      </c>
      <c r="B829" s="19" t="s">
        <v>1832</v>
      </c>
      <c r="C829" s="19" t="s">
        <v>1832</v>
      </c>
      <c r="D829" s="37" t="s">
        <v>1834</v>
      </c>
      <c r="E829" s="37">
        <v>15</v>
      </c>
      <c r="F829" s="37" t="s">
        <v>1842</v>
      </c>
      <c r="G829" s="37" t="s">
        <v>35</v>
      </c>
      <c r="H829" s="37" t="s">
        <v>36</v>
      </c>
      <c r="I829" s="19" t="s">
        <v>46</v>
      </c>
      <c r="J829" s="52">
        <v>20</v>
      </c>
      <c r="K829" s="12" t="s">
        <v>1230</v>
      </c>
      <c r="L829" s="11"/>
      <c r="M829" s="37">
        <v>1</v>
      </c>
      <c r="N829" s="37" t="s">
        <v>1230</v>
      </c>
      <c r="O829" s="37" t="s">
        <v>1230</v>
      </c>
      <c r="P829" s="19" t="s">
        <v>247</v>
      </c>
      <c r="Q829" s="60">
        <v>0</v>
      </c>
      <c r="R829" s="20">
        <v>0</v>
      </c>
      <c r="S829" s="60">
        <v>0</v>
      </c>
      <c r="T829" s="19" t="s">
        <v>41</v>
      </c>
      <c r="U829" s="131"/>
      <c r="V829" s="21" t="s">
        <v>48</v>
      </c>
      <c r="W829" s="22" t="s">
        <v>1843</v>
      </c>
      <c r="X829" s="23"/>
    </row>
    <row r="830" spans="1:24" ht="42.75" hidden="1">
      <c r="A830" s="19" t="s">
        <v>1587</v>
      </c>
      <c r="B830" s="19" t="s">
        <v>1832</v>
      </c>
      <c r="C830" s="19" t="s">
        <v>1890</v>
      </c>
      <c r="D830" s="37" t="s">
        <v>1834</v>
      </c>
      <c r="E830" s="37">
        <v>15</v>
      </c>
      <c r="F830" s="37" t="s">
        <v>1842</v>
      </c>
      <c r="G830" s="37" t="s">
        <v>35</v>
      </c>
      <c r="H830" s="37" t="s">
        <v>36</v>
      </c>
      <c r="I830" s="19" t="s">
        <v>46</v>
      </c>
      <c r="J830" s="52">
        <v>20</v>
      </c>
      <c r="K830" s="12" t="s">
        <v>1230</v>
      </c>
      <c r="L830" s="11"/>
      <c r="M830" s="37">
        <v>1</v>
      </c>
      <c r="N830" s="37" t="s">
        <v>1230</v>
      </c>
      <c r="O830" s="37" t="s">
        <v>1230</v>
      </c>
      <c r="P830" s="19" t="s">
        <v>247</v>
      </c>
      <c r="Q830" s="60">
        <v>0</v>
      </c>
      <c r="R830" s="20">
        <v>0</v>
      </c>
      <c r="S830" s="60">
        <v>0</v>
      </c>
      <c r="T830" s="19" t="s">
        <v>41</v>
      </c>
      <c r="U830" s="131"/>
      <c r="V830" s="21" t="s">
        <v>48</v>
      </c>
      <c r="W830" s="22" t="s">
        <v>1843</v>
      </c>
      <c r="X830" s="23"/>
    </row>
    <row r="831" spans="1:24" ht="42.75" hidden="1">
      <c r="A831" s="19" t="s">
        <v>1587</v>
      </c>
      <c r="B831" s="19" t="s">
        <v>1832</v>
      </c>
      <c r="C831" s="19" t="s">
        <v>1833</v>
      </c>
      <c r="D831" s="37" t="s">
        <v>1834</v>
      </c>
      <c r="E831" s="37">
        <v>15</v>
      </c>
      <c r="F831" s="37" t="s">
        <v>1842</v>
      </c>
      <c r="G831" s="37" t="s">
        <v>35</v>
      </c>
      <c r="H831" s="37" t="s">
        <v>36</v>
      </c>
      <c r="I831" s="19" t="s">
        <v>46</v>
      </c>
      <c r="J831" s="52">
        <v>20</v>
      </c>
      <c r="K831" s="12" t="s">
        <v>1230</v>
      </c>
      <c r="L831" s="11"/>
      <c r="M831" s="37">
        <v>1</v>
      </c>
      <c r="N831" s="37" t="s">
        <v>1230</v>
      </c>
      <c r="O831" s="37" t="s">
        <v>1230</v>
      </c>
      <c r="P831" s="19" t="s">
        <v>247</v>
      </c>
      <c r="Q831" s="60">
        <v>0</v>
      </c>
      <c r="R831" s="20">
        <v>0</v>
      </c>
      <c r="S831" s="60">
        <v>0</v>
      </c>
      <c r="T831" s="19" t="s">
        <v>41</v>
      </c>
      <c r="U831" s="131"/>
      <c r="V831" s="21" t="s">
        <v>48</v>
      </c>
      <c r="W831" s="22" t="s">
        <v>1843</v>
      </c>
      <c r="X831" s="23"/>
    </row>
    <row r="832" spans="1:24" ht="42.75" hidden="1">
      <c r="A832" s="19" t="s">
        <v>1587</v>
      </c>
      <c r="B832" s="19" t="s">
        <v>1832</v>
      </c>
      <c r="C832" s="19" t="s">
        <v>1852</v>
      </c>
      <c r="D832" s="37" t="s">
        <v>1834</v>
      </c>
      <c r="E832" s="37">
        <v>15</v>
      </c>
      <c r="F832" s="37" t="s">
        <v>1842</v>
      </c>
      <c r="G832" s="37" t="s">
        <v>35</v>
      </c>
      <c r="H832" s="37" t="s">
        <v>36</v>
      </c>
      <c r="I832" s="19" t="s">
        <v>46</v>
      </c>
      <c r="J832" s="52">
        <v>20</v>
      </c>
      <c r="K832" s="12" t="s">
        <v>1230</v>
      </c>
      <c r="L832" s="11"/>
      <c r="M832" s="37">
        <v>1</v>
      </c>
      <c r="N832" s="37" t="s">
        <v>1230</v>
      </c>
      <c r="O832" s="37" t="s">
        <v>1230</v>
      </c>
      <c r="P832" s="19" t="s">
        <v>247</v>
      </c>
      <c r="Q832" s="60">
        <v>0</v>
      </c>
      <c r="R832" s="20">
        <v>0</v>
      </c>
      <c r="S832" s="60">
        <v>0</v>
      </c>
      <c r="T832" s="19" t="s">
        <v>41</v>
      </c>
      <c r="U832" s="131"/>
      <c r="V832" s="21" t="s">
        <v>48</v>
      </c>
      <c r="W832" s="22" t="s">
        <v>1843</v>
      </c>
      <c r="X832" s="23"/>
    </row>
    <row r="833" spans="1:24" ht="42.75" hidden="1">
      <c r="A833" s="37" t="s">
        <v>1587</v>
      </c>
      <c r="B833" s="37" t="s">
        <v>1832</v>
      </c>
      <c r="C833" s="37" t="s">
        <v>1832</v>
      </c>
      <c r="D833" s="37" t="s">
        <v>1882</v>
      </c>
      <c r="E833" s="37">
        <v>12</v>
      </c>
      <c r="F833" s="37" t="s">
        <v>1885</v>
      </c>
      <c r="G833" s="37" t="s">
        <v>145</v>
      </c>
      <c r="H833" s="37" t="s">
        <v>36</v>
      </c>
      <c r="I833" s="19" t="s">
        <v>46</v>
      </c>
      <c r="J833" s="52">
        <v>120</v>
      </c>
      <c r="K833" s="12" t="s">
        <v>1886</v>
      </c>
      <c r="L833" s="12" t="s">
        <v>566</v>
      </c>
      <c r="M833" s="37">
        <v>1</v>
      </c>
      <c r="N833" s="37">
        <v>1454945</v>
      </c>
      <c r="O833" s="37" t="s">
        <v>1877</v>
      </c>
      <c r="P833" s="54" t="s">
        <v>162</v>
      </c>
      <c r="Q833" s="20">
        <v>0</v>
      </c>
      <c r="R833" s="20">
        <v>0</v>
      </c>
      <c r="S833" s="20">
        <v>0</v>
      </c>
      <c r="T833" s="37" t="s">
        <v>145</v>
      </c>
      <c r="U833" s="37"/>
      <c r="V833" s="21" t="s">
        <v>48</v>
      </c>
      <c r="W833" s="22" t="s">
        <v>455</v>
      </c>
      <c r="X833" s="23"/>
    </row>
    <row r="834" spans="1:24" ht="42.75" hidden="1">
      <c r="A834" s="37" t="s">
        <v>1587</v>
      </c>
      <c r="B834" s="37" t="s">
        <v>1832</v>
      </c>
      <c r="C834" s="37" t="s">
        <v>1832</v>
      </c>
      <c r="D834" s="37" t="s">
        <v>1882</v>
      </c>
      <c r="E834" s="37">
        <v>12</v>
      </c>
      <c r="F834" s="37" t="s">
        <v>1885</v>
      </c>
      <c r="G834" s="37" t="s">
        <v>145</v>
      </c>
      <c r="H834" s="37" t="s">
        <v>36</v>
      </c>
      <c r="I834" s="19" t="s">
        <v>46</v>
      </c>
      <c r="J834" s="52">
        <v>120</v>
      </c>
      <c r="K834" s="144" t="s">
        <v>1887</v>
      </c>
      <c r="L834" s="144" t="s">
        <v>632</v>
      </c>
      <c r="M834" s="37">
        <v>1</v>
      </c>
      <c r="N834" s="37">
        <v>2372649</v>
      </c>
      <c r="O834" s="37" t="s">
        <v>1879</v>
      </c>
      <c r="P834" s="54" t="s">
        <v>162</v>
      </c>
      <c r="Q834" s="20">
        <v>0</v>
      </c>
      <c r="R834" s="20">
        <v>0</v>
      </c>
      <c r="S834" s="20">
        <v>0</v>
      </c>
      <c r="T834" s="37" t="s">
        <v>145</v>
      </c>
      <c r="U834" s="37"/>
      <c r="V834" s="21" t="s">
        <v>48</v>
      </c>
      <c r="W834" s="22" t="s">
        <v>455</v>
      </c>
      <c r="X834" s="23"/>
    </row>
    <row r="835" spans="1:24" ht="42.75" hidden="1">
      <c r="A835" s="19" t="s">
        <v>1587</v>
      </c>
      <c r="B835" s="19" t="s">
        <v>1680</v>
      </c>
      <c r="C835" s="19" t="s">
        <v>1680</v>
      </c>
      <c r="D835" s="19" t="s">
        <v>1724</v>
      </c>
      <c r="E835" s="19">
        <v>15</v>
      </c>
      <c r="F835" s="37" t="s">
        <v>1725</v>
      </c>
      <c r="G835" s="19" t="s">
        <v>145</v>
      </c>
      <c r="H835" s="19" t="s">
        <v>544</v>
      </c>
      <c r="I835" s="19" t="s">
        <v>37</v>
      </c>
      <c r="J835" s="52">
        <v>120</v>
      </c>
      <c r="K835" s="12" t="s">
        <v>414</v>
      </c>
      <c r="L835" s="37" t="s">
        <v>566</v>
      </c>
      <c r="M835" s="19">
        <v>1</v>
      </c>
      <c r="N835" s="19">
        <v>1486018</v>
      </c>
      <c r="O835" s="37" t="s">
        <v>1715</v>
      </c>
      <c r="P835" s="54" t="s">
        <v>162</v>
      </c>
      <c r="Q835" s="20">
        <v>0</v>
      </c>
      <c r="R835" s="20">
        <v>0</v>
      </c>
      <c r="S835" s="20">
        <v>0</v>
      </c>
      <c r="T835" s="19" t="s">
        <v>145</v>
      </c>
      <c r="U835" s="19"/>
      <c r="V835" s="21" t="s">
        <v>184</v>
      </c>
      <c r="W835" s="22" t="s">
        <v>1694</v>
      </c>
      <c r="X835" s="23"/>
    </row>
    <row r="836" spans="1:24" ht="42.75" hidden="1">
      <c r="A836" s="19" t="s">
        <v>1587</v>
      </c>
      <c r="B836" s="19" t="s">
        <v>1832</v>
      </c>
      <c r="C836" s="19" t="s">
        <v>1832</v>
      </c>
      <c r="D836" s="37" t="s">
        <v>1834</v>
      </c>
      <c r="E836" s="37">
        <v>15</v>
      </c>
      <c r="F836" s="37" t="s">
        <v>1844</v>
      </c>
      <c r="G836" s="37" t="s">
        <v>35</v>
      </c>
      <c r="H836" s="37" t="s">
        <v>331</v>
      </c>
      <c r="I836" s="37" t="s">
        <v>37</v>
      </c>
      <c r="J836" s="52">
        <v>24</v>
      </c>
      <c r="K836" s="12" t="s">
        <v>1230</v>
      </c>
      <c r="L836" s="11"/>
      <c r="M836" s="37">
        <v>1</v>
      </c>
      <c r="N836" s="37" t="s">
        <v>1230</v>
      </c>
      <c r="O836" s="37" t="s">
        <v>1230</v>
      </c>
      <c r="P836" s="19" t="s">
        <v>247</v>
      </c>
      <c r="Q836" s="60">
        <v>0</v>
      </c>
      <c r="R836" s="20">
        <v>0</v>
      </c>
      <c r="S836" s="60">
        <v>0</v>
      </c>
      <c r="T836" s="19" t="s">
        <v>41</v>
      </c>
      <c r="U836" s="131"/>
      <c r="V836" s="21" t="s">
        <v>184</v>
      </c>
      <c r="W836" s="22" t="s">
        <v>549</v>
      </c>
      <c r="X836" s="23"/>
    </row>
    <row r="837" spans="1:24" ht="42.75" hidden="1">
      <c r="A837" s="19" t="s">
        <v>1587</v>
      </c>
      <c r="B837" s="19" t="s">
        <v>1832</v>
      </c>
      <c r="C837" s="19" t="s">
        <v>1890</v>
      </c>
      <c r="D837" s="37" t="s">
        <v>1834</v>
      </c>
      <c r="E837" s="37">
        <v>15</v>
      </c>
      <c r="F837" s="37" t="s">
        <v>1844</v>
      </c>
      <c r="G837" s="37" t="s">
        <v>35</v>
      </c>
      <c r="H837" s="37" t="s">
        <v>331</v>
      </c>
      <c r="I837" s="37" t="s">
        <v>37</v>
      </c>
      <c r="J837" s="52">
        <v>24</v>
      </c>
      <c r="K837" s="12" t="s">
        <v>1230</v>
      </c>
      <c r="L837" s="11"/>
      <c r="M837" s="37">
        <v>1</v>
      </c>
      <c r="N837" s="37" t="s">
        <v>1230</v>
      </c>
      <c r="O837" s="37" t="s">
        <v>1230</v>
      </c>
      <c r="P837" s="19" t="s">
        <v>247</v>
      </c>
      <c r="Q837" s="60">
        <v>0</v>
      </c>
      <c r="R837" s="20">
        <v>0</v>
      </c>
      <c r="S837" s="60">
        <v>0</v>
      </c>
      <c r="T837" s="19" t="s">
        <v>41</v>
      </c>
      <c r="U837" s="131"/>
      <c r="V837" s="21" t="s">
        <v>184</v>
      </c>
      <c r="W837" s="22" t="s">
        <v>549</v>
      </c>
      <c r="X837" s="23"/>
    </row>
    <row r="838" spans="1:24" ht="42.75" hidden="1">
      <c r="A838" s="19" t="s">
        <v>1587</v>
      </c>
      <c r="B838" s="19" t="s">
        <v>1832</v>
      </c>
      <c r="C838" s="19" t="s">
        <v>1890</v>
      </c>
      <c r="D838" s="37" t="s">
        <v>1834</v>
      </c>
      <c r="E838" s="37">
        <v>15</v>
      </c>
      <c r="F838" s="37" t="s">
        <v>1844</v>
      </c>
      <c r="G838" s="37" t="s">
        <v>35</v>
      </c>
      <c r="H838" s="37" t="s">
        <v>331</v>
      </c>
      <c r="I838" s="37" t="s">
        <v>37</v>
      </c>
      <c r="J838" s="52">
        <v>24</v>
      </c>
      <c r="K838" s="12" t="s">
        <v>1230</v>
      </c>
      <c r="L838" s="11"/>
      <c r="M838" s="37">
        <v>1</v>
      </c>
      <c r="N838" s="37" t="s">
        <v>1230</v>
      </c>
      <c r="O838" s="37" t="s">
        <v>1230</v>
      </c>
      <c r="P838" s="19" t="s">
        <v>247</v>
      </c>
      <c r="Q838" s="60">
        <v>0</v>
      </c>
      <c r="R838" s="20">
        <v>0</v>
      </c>
      <c r="S838" s="60">
        <v>0</v>
      </c>
      <c r="T838" s="19" t="s">
        <v>41</v>
      </c>
      <c r="U838" s="131"/>
      <c r="V838" s="21" t="s">
        <v>184</v>
      </c>
      <c r="W838" s="22" t="s">
        <v>549</v>
      </c>
      <c r="X838" s="23"/>
    </row>
    <row r="839" spans="1:24" ht="42.75" hidden="1">
      <c r="A839" s="19" t="s">
        <v>1587</v>
      </c>
      <c r="B839" s="19" t="s">
        <v>1832</v>
      </c>
      <c r="C839" s="19" t="s">
        <v>1833</v>
      </c>
      <c r="D839" s="37" t="s">
        <v>1834</v>
      </c>
      <c r="E839" s="37">
        <v>15</v>
      </c>
      <c r="F839" s="37" t="s">
        <v>1844</v>
      </c>
      <c r="G839" s="37" t="s">
        <v>35</v>
      </c>
      <c r="H839" s="37" t="s">
        <v>331</v>
      </c>
      <c r="I839" s="37" t="s">
        <v>37</v>
      </c>
      <c r="J839" s="52">
        <v>24</v>
      </c>
      <c r="K839" s="12" t="s">
        <v>1230</v>
      </c>
      <c r="L839" s="11"/>
      <c r="M839" s="37">
        <v>1</v>
      </c>
      <c r="N839" s="37" t="s">
        <v>1230</v>
      </c>
      <c r="O839" s="37" t="s">
        <v>1230</v>
      </c>
      <c r="P839" s="19" t="s">
        <v>247</v>
      </c>
      <c r="Q839" s="60">
        <v>0</v>
      </c>
      <c r="R839" s="20">
        <v>0</v>
      </c>
      <c r="S839" s="60">
        <v>0</v>
      </c>
      <c r="T839" s="19" t="s">
        <v>41</v>
      </c>
      <c r="U839" s="131"/>
      <c r="V839" s="21" t="s">
        <v>184</v>
      </c>
      <c r="W839" s="22" t="s">
        <v>549</v>
      </c>
      <c r="X839" s="23"/>
    </row>
    <row r="840" spans="1:24" ht="42.75" hidden="1">
      <c r="A840" s="19" t="s">
        <v>1587</v>
      </c>
      <c r="B840" s="19" t="s">
        <v>1832</v>
      </c>
      <c r="C840" s="19" t="s">
        <v>1833</v>
      </c>
      <c r="D840" s="37" t="s">
        <v>1834</v>
      </c>
      <c r="E840" s="37">
        <v>15</v>
      </c>
      <c r="F840" s="37" t="s">
        <v>1844</v>
      </c>
      <c r="G840" s="37" t="s">
        <v>35</v>
      </c>
      <c r="H840" s="37" t="s">
        <v>331</v>
      </c>
      <c r="I840" s="37" t="s">
        <v>37</v>
      </c>
      <c r="J840" s="52">
        <v>24</v>
      </c>
      <c r="K840" s="12" t="s">
        <v>1230</v>
      </c>
      <c r="L840" s="11"/>
      <c r="M840" s="37">
        <v>1</v>
      </c>
      <c r="N840" s="37" t="s">
        <v>1230</v>
      </c>
      <c r="O840" s="37" t="s">
        <v>1230</v>
      </c>
      <c r="P840" s="19" t="s">
        <v>247</v>
      </c>
      <c r="Q840" s="60">
        <v>0</v>
      </c>
      <c r="R840" s="20">
        <v>0</v>
      </c>
      <c r="S840" s="60">
        <v>0</v>
      </c>
      <c r="T840" s="19" t="s">
        <v>41</v>
      </c>
      <c r="U840" s="131"/>
      <c r="V840" s="21" t="s">
        <v>184</v>
      </c>
      <c r="W840" s="22" t="s">
        <v>549</v>
      </c>
      <c r="X840" s="23"/>
    </row>
    <row r="841" spans="1:24" ht="42.75" hidden="1">
      <c r="A841" s="19" t="s">
        <v>1587</v>
      </c>
      <c r="B841" s="19" t="s">
        <v>1832</v>
      </c>
      <c r="C841" s="19" t="s">
        <v>1852</v>
      </c>
      <c r="D841" s="37" t="s">
        <v>1834</v>
      </c>
      <c r="E841" s="37">
        <v>15</v>
      </c>
      <c r="F841" s="37" t="s">
        <v>1844</v>
      </c>
      <c r="G841" s="37" t="s">
        <v>35</v>
      </c>
      <c r="H841" s="37" t="s">
        <v>331</v>
      </c>
      <c r="I841" s="37" t="s">
        <v>37</v>
      </c>
      <c r="J841" s="52">
        <v>24</v>
      </c>
      <c r="K841" s="12" t="s">
        <v>1230</v>
      </c>
      <c r="L841" s="11"/>
      <c r="M841" s="37">
        <v>1</v>
      </c>
      <c r="N841" s="37" t="s">
        <v>1230</v>
      </c>
      <c r="O841" s="37" t="s">
        <v>1230</v>
      </c>
      <c r="P841" s="19" t="s">
        <v>247</v>
      </c>
      <c r="Q841" s="60">
        <v>0</v>
      </c>
      <c r="R841" s="20">
        <v>0</v>
      </c>
      <c r="S841" s="60">
        <v>0</v>
      </c>
      <c r="T841" s="19" t="s">
        <v>41</v>
      </c>
      <c r="U841" s="131"/>
      <c r="V841" s="21" t="s">
        <v>184</v>
      </c>
      <c r="W841" s="22" t="s">
        <v>549</v>
      </c>
      <c r="X841" s="23"/>
    </row>
    <row r="842" spans="1:24" ht="42.75" hidden="1">
      <c r="A842" s="19" t="s">
        <v>1587</v>
      </c>
      <c r="B842" s="19" t="s">
        <v>1832</v>
      </c>
      <c r="C842" s="19" t="s">
        <v>1852</v>
      </c>
      <c r="D842" s="37" t="s">
        <v>1834</v>
      </c>
      <c r="E842" s="37">
        <v>15</v>
      </c>
      <c r="F842" s="37" t="s">
        <v>1844</v>
      </c>
      <c r="G842" s="37" t="s">
        <v>35</v>
      </c>
      <c r="H842" s="37" t="s">
        <v>331</v>
      </c>
      <c r="I842" s="37" t="s">
        <v>37</v>
      </c>
      <c r="J842" s="52">
        <v>24</v>
      </c>
      <c r="K842" s="12" t="s">
        <v>1230</v>
      </c>
      <c r="L842" s="11"/>
      <c r="M842" s="37">
        <v>1</v>
      </c>
      <c r="N842" s="37" t="s">
        <v>1230</v>
      </c>
      <c r="O842" s="37" t="s">
        <v>1230</v>
      </c>
      <c r="P842" s="19" t="s">
        <v>247</v>
      </c>
      <c r="Q842" s="60">
        <v>0</v>
      </c>
      <c r="R842" s="20">
        <v>0</v>
      </c>
      <c r="S842" s="60">
        <v>0</v>
      </c>
      <c r="T842" s="19" t="s">
        <v>41</v>
      </c>
      <c r="U842" s="131"/>
      <c r="V842" s="21" t="s">
        <v>184</v>
      </c>
      <c r="W842" s="22" t="s">
        <v>549</v>
      </c>
      <c r="X842" s="23"/>
    </row>
    <row r="843" spans="1:24" ht="128.25" hidden="1">
      <c r="A843" s="19" t="s">
        <v>1587</v>
      </c>
      <c r="B843" s="19" t="s">
        <v>1832</v>
      </c>
      <c r="C843" s="19" t="s">
        <v>1852</v>
      </c>
      <c r="D843" s="37" t="s">
        <v>1853</v>
      </c>
      <c r="E843" s="37">
        <v>15</v>
      </c>
      <c r="F843" s="37" t="s">
        <v>1854</v>
      </c>
      <c r="G843" s="37" t="s">
        <v>35</v>
      </c>
      <c r="H843" s="37" t="s">
        <v>331</v>
      </c>
      <c r="I843" s="19" t="s">
        <v>37</v>
      </c>
      <c r="J843" s="52">
        <v>40</v>
      </c>
      <c r="K843" s="12" t="s">
        <v>1855</v>
      </c>
      <c r="L843" s="11"/>
      <c r="M843" s="37">
        <v>1</v>
      </c>
      <c r="N843" s="37">
        <v>1568157</v>
      </c>
      <c r="O843" s="37" t="s">
        <v>1856</v>
      </c>
      <c r="P843" s="54" t="s">
        <v>162</v>
      </c>
      <c r="Q843" s="60">
        <v>3096</v>
      </c>
      <c r="R843" s="60">
        <v>18000</v>
      </c>
      <c r="S843" s="60">
        <v>21096</v>
      </c>
      <c r="T843" s="19" t="s">
        <v>41</v>
      </c>
      <c r="U843" s="37"/>
      <c r="V843" s="21" t="s">
        <v>866</v>
      </c>
      <c r="W843" s="22" t="s">
        <v>1014</v>
      </c>
      <c r="X843" s="23"/>
    </row>
    <row r="844" spans="1:24" ht="128.25" hidden="1">
      <c r="A844" s="19" t="s">
        <v>1587</v>
      </c>
      <c r="B844" s="19" t="s">
        <v>1832</v>
      </c>
      <c r="C844" s="19" t="s">
        <v>1852</v>
      </c>
      <c r="D844" s="37" t="s">
        <v>1853</v>
      </c>
      <c r="E844" s="37">
        <v>15</v>
      </c>
      <c r="F844" s="37" t="s">
        <v>1854</v>
      </c>
      <c r="G844" s="37" t="s">
        <v>35</v>
      </c>
      <c r="H844" s="37" t="s">
        <v>331</v>
      </c>
      <c r="I844" s="19" t="s">
        <v>37</v>
      </c>
      <c r="J844" s="52">
        <v>40</v>
      </c>
      <c r="K844" s="12" t="s">
        <v>1855</v>
      </c>
      <c r="L844" s="11"/>
      <c r="M844" s="37">
        <v>1</v>
      </c>
      <c r="N844" s="37">
        <v>1491064</v>
      </c>
      <c r="O844" s="37" t="s">
        <v>1857</v>
      </c>
      <c r="P844" s="54" t="s">
        <v>162</v>
      </c>
      <c r="Q844" s="60">
        <v>3096</v>
      </c>
      <c r="R844" s="60">
        <v>18000</v>
      </c>
      <c r="S844" s="60">
        <v>21096</v>
      </c>
      <c r="T844" s="19" t="s">
        <v>41</v>
      </c>
      <c r="U844" s="37"/>
      <c r="V844" s="21" t="s">
        <v>866</v>
      </c>
      <c r="W844" s="22" t="s">
        <v>1014</v>
      </c>
      <c r="X844" s="23"/>
    </row>
    <row r="845" spans="1:24" ht="142.5" hidden="1">
      <c r="A845" s="19" t="s">
        <v>1587</v>
      </c>
      <c r="B845" s="19" t="s">
        <v>1588</v>
      </c>
      <c r="C845" s="19" t="s">
        <v>1658</v>
      </c>
      <c r="D845" s="19" t="s">
        <v>1659</v>
      </c>
      <c r="E845" s="19">
        <v>15</v>
      </c>
      <c r="F845" s="19" t="s">
        <v>1673</v>
      </c>
      <c r="G845" s="19" t="s">
        <v>145</v>
      </c>
      <c r="H845" s="19" t="s">
        <v>36</v>
      </c>
      <c r="I845" s="19" t="s">
        <v>91</v>
      </c>
      <c r="J845" s="52">
        <v>270</v>
      </c>
      <c r="K845" s="141">
        <v>44136</v>
      </c>
      <c r="L845" s="141" t="s">
        <v>385</v>
      </c>
      <c r="M845" s="8">
        <v>1</v>
      </c>
      <c r="N845" s="8">
        <v>53810</v>
      </c>
      <c r="O845" s="12" t="s">
        <v>1674</v>
      </c>
      <c r="P845" s="51" t="s">
        <v>162</v>
      </c>
      <c r="Q845" s="14">
        <v>0</v>
      </c>
      <c r="R845" s="14">
        <v>0</v>
      </c>
      <c r="S845" s="14">
        <v>0</v>
      </c>
      <c r="T845" s="19" t="s">
        <v>145</v>
      </c>
      <c r="U845" s="19" t="s">
        <v>2374</v>
      </c>
      <c r="V845" s="22" t="s">
        <v>56</v>
      </c>
      <c r="W845" s="22" t="s">
        <v>57</v>
      </c>
      <c r="X845" s="23"/>
    </row>
    <row r="846" spans="1:24" ht="85.5" hidden="1">
      <c r="A846" s="19" t="s">
        <v>1587</v>
      </c>
      <c r="B846" s="19" t="s">
        <v>1935</v>
      </c>
      <c r="C846" s="19" t="s">
        <v>1936</v>
      </c>
      <c r="D846" s="19" t="s">
        <v>1953</v>
      </c>
      <c r="E846" s="19">
        <v>15</v>
      </c>
      <c r="F846" s="19" t="s">
        <v>1986</v>
      </c>
      <c r="G846" s="19" t="s">
        <v>35</v>
      </c>
      <c r="H846" s="19" t="s">
        <v>310</v>
      </c>
      <c r="I846" s="19" t="s">
        <v>37</v>
      </c>
      <c r="J846" s="52">
        <v>24</v>
      </c>
      <c r="K846" s="8" t="s">
        <v>1987</v>
      </c>
      <c r="L846" s="11"/>
      <c r="M846" s="19">
        <v>1</v>
      </c>
      <c r="N846" s="19">
        <v>2111283</v>
      </c>
      <c r="O846" s="37" t="s">
        <v>1988</v>
      </c>
      <c r="P846" s="54" t="s">
        <v>162</v>
      </c>
      <c r="Q846" s="20">
        <v>0</v>
      </c>
      <c r="R846" s="20">
        <v>1750</v>
      </c>
      <c r="S846" s="20">
        <v>1750</v>
      </c>
      <c r="T846" s="19" t="s">
        <v>41</v>
      </c>
      <c r="U846" s="19"/>
      <c r="V846" s="21" t="s">
        <v>184</v>
      </c>
      <c r="W846" s="15" t="s">
        <v>706</v>
      </c>
      <c r="X846" s="23"/>
    </row>
    <row r="847" spans="1:24" ht="99.75" hidden="1">
      <c r="A847" s="19" t="s">
        <v>1587</v>
      </c>
      <c r="B847" s="19" t="s">
        <v>1588</v>
      </c>
      <c r="C847" s="19" t="s">
        <v>1658</v>
      </c>
      <c r="D847" s="19" t="s">
        <v>1654</v>
      </c>
      <c r="E847" s="19">
        <v>15</v>
      </c>
      <c r="F847" s="19" t="s">
        <v>1675</v>
      </c>
      <c r="G847" s="19" t="s">
        <v>145</v>
      </c>
      <c r="H847" s="19" t="s">
        <v>36</v>
      </c>
      <c r="I847" s="19" t="s">
        <v>91</v>
      </c>
      <c r="J847" s="52">
        <v>270</v>
      </c>
      <c r="K847" s="141">
        <v>44044</v>
      </c>
      <c r="L847" s="141" t="s">
        <v>759</v>
      </c>
      <c r="M847" s="8">
        <v>1</v>
      </c>
      <c r="N847" s="8">
        <v>2090480</v>
      </c>
      <c r="O847" s="12" t="s">
        <v>1676</v>
      </c>
      <c r="P847" s="8" t="s">
        <v>268</v>
      </c>
      <c r="Q847" s="14">
        <v>0</v>
      </c>
      <c r="R847" s="14">
        <v>0</v>
      </c>
      <c r="S847" s="14">
        <v>0</v>
      </c>
      <c r="T847" s="19" t="s">
        <v>145</v>
      </c>
      <c r="U847" s="19" t="s">
        <v>2374</v>
      </c>
      <c r="V847" s="16" t="s">
        <v>539</v>
      </c>
      <c r="W847" s="22" t="s">
        <v>540</v>
      </c>
      <c r="X847" s="23"/>
    </row>
    <row r="848" spans="1:24" ht="171" hidden="1">
      <c r="A848" s="19" t="s">
        <v>1587</v>
      </c>
      <c r="B848" s="19" t="s">
        <v>1891</v>
      </c>
      <c r="C848" s="19" t="s">
        <v>1902</v>
      </c>
      <c r="D848" s="19" t="s">
        <v>1899</v>
      </c>
      <c r="E848" s="19">
        <v>20</v>
      </c>
      <c r="F848" s="19" t="s">
        <v>1916</v>
      </c>
      <c r="G848" s="19" t="s">
        <v>35</v>
      </c>
      <c r="H848" s="19" t="s">
        <v>36</v>
      </c>
      <c r="I848" s="19" t="s">
        <v>37</v>
      </c>
      <c r="J848" s="52">
        <v>40</v>
      </c>
      <c r="K848" s="19" t="s">
        <v>297</v>
      </c>
      <c r="L848" s="11"/>
      <c r="M848" s="19">
        <v>1</v>
      </c>
      <c r="N848" s="19">
        <v>2091100</v>
      </c>
      <c r="O848" s="19" t="s">
        <v>1908</v>
      </c>
      <c r="P848" s="19" t="s">
        <v>268</v>
      </c>
      <c r="Q848" s="20">
        <v>1560</v>
      </c>
      <c r="R848" s="20">
        <v>1750</v>
      </c>
      <c r="S848" s="20">
        <v>3310</v>
      </c>
      <c r="T848" s="19" t="s">
        <v>41</v>
      </c>
      <c r="U848" s="19" t="s">
        <v>2379</v>
      </c>
      <c r="V848" s="22" t="s">
        <v>184</v>
      </c>
      <c r="W848" s="15" t="s">
        <v>799</v>
      </c>
      <c r="X848" s="36" t="s">
        <v>50</v>
      </c>
    </row>
    <row r="849" spans="1:24" ht="156.75" hidden="1">
      <c r="A849" s="19" t="s">
        <v>1587</v>
      </c>
      <c r="B849" s="19" t="s">
        <v>1935</v>
      </c>
      <c r="C849" s="19" t="s">
        <v>1936</v>
      </c>
      <c r="D849" s="19" t="s">
        <v>1962</v>
      </c>
      <c r="E849" s="19">
        <v>15</v>
      </c>
      <c r="F849" s="19" t="s">
        <v>1989</v>
      </c>
      <c r="G849" s="19" t="s">
        <v>145</v>
      </c>
      <c r="H849" s="19" t="s">
        <v>36</v>
      </c>
      <c r="I849" s="19" t="s">
        <v>46</v>
      </c>
      <c r="J849" s="52">
        <v>120</v>
      </c>
      <c r="K849" s="8" t="s">
        <v>1990</v>
      </c>
      <c r="L849" s="8" t="s">
        <v>147</v>
      </c>
      <c r="M849" s="19">
        <v>1</v>
      </c>
      <c r="N849" s="19">
        <v>1492150</v>
      </c>
      <c r="O849" s="37" t="s">
        <v>1991</v>
      </c>
      <c r="P849" s="54" t="s">
        <v>162</v>
      </c>
      <c r="Q849" s="20">
        <v>0</v>
      </c>
      <c r="R849" s="20">
        <v>0</v>
      </c>
      <c r="S849" s="20">
        <v>0</v>
      </c>
      <c r="T849" s="19" t="s">
        <v>145</v>
      </c>
      <c r="U849" s="19"/>
      <c r="V849" s="15" t="s">
        <v>243</v>
      </c>
      <c r="W849" s="22" t="s">
        <v>244</v>
      </c>
      <c r="X849" s="23"/>
    </row>
    <row r="850" spans="1:24" ht="45" hidden="1">
      <c r="A850" s="19" t="s">
        <v>1587</v>
      </c>
      <c r="B850" s="19" t="s">
        <v>1680</v>
      </c>
      <c r="C850" s="19" t="s">
        <v>1681</v>
      </c>
      <c r="D850" s="19" t="s">
        <v>1695</v>
      </c>
      <c r="E850" s="19">
        <v>10</v>
      </c>
      <c r="F850" s="37" t="s">
        <v>1696</v>
      </c>
      <c r="G850" s="19" t="s">
        <v>45</v>
      </c>
      <c r="H850" s="19" t="s">
        <v>36</v>
      </c>
      <c r="I850" s="19" t="s">
        <v>46</v>
      </c>
      <c r="J850" s="52">
        <v>20</v>
      </c>
      <c r="K850" s="12" t="s">
        <v>403</v>
      </c>
      <c r="L850" s="11"/>
      <c r="M850" s="19">
        <v>1</v>
      </c>
      <c r="N850" s="19">
        <v>1493295</v>
      </c>
      <c r="O850" s="37" t="s">
        <v>1697</v>
      </c>
      <c r="P850" s="54" t="s">
        <v>162</v>
      </c>
      <c r="Q850" s="20">
        <v>0</v>
      </c>
      <c r="R850" s="20">
        <v>0</v>
      </c>
      <c r="S850" s="20">
        <v>0</v>
      </c>
      <c r="T850" s="19" t="s">
        <v>68</v>
      </c>
      <c r="U850" s="19"/>
      <c r="V850" s="21" t="s">
        <v>48</v>
      </c>
      <c r="W850" s="22" t="s">
        <v>455</v>
      </c>
      <c r="X850" s="18" t="s">
        <v>58</v>
      </c>
    </row>
    <row r="851" spans="1:24" ht="45" hidden="1">
      <c r="A851" s="19" t="s">
        <v>1587</v>
      </c>
      <c r="B851" s="19" t="s">
        <v>1680</v>
      </c>
      <c r="C851" s="19" t="s">
        <v>1680</v>
      </c>
      <c r="D851" s="19" t="s">
        <v>1695</v>
      </c>
      <c r="E851" s="19">
        <v>10</v>
      </c>
      <c r="F851" s="37" t="s">
        <v>1696</v>
      </c>
      <c r="G851" s="19" t="s">
        <v>45</v>
      </c>
      <c r="H851" s="19" t="s">
        <v>36</v>
      </c>
      <c r="I851" s="19" t="s">
        <v>46</v>
      </c>
      <c r="J851" s="52">
        <v>20</v>
      </c>
      <c r="K851" s="12" t="s">
        <v>403</v>
      </c>
      <c r="L851" s="11"/>
      <c r="M851" s="19">
        <v>1</v>
      </c>
      <c r="N851" s="19">
        <v>1486018</v>
      </c>
      <c r="O851" s="37" t="s">
        <v>1715</v>
      </c>
      <c r="P851" s="54" t="s">
        <v>162</v>
      </c>
      <c r="Q851" s="20">
        <v>0</v>
      </c>
      <c r="R851" s="20">
        <v>0</v>
      </c>
      <c r="S851" s="20">
        <v>0</v>
      </c>
      <c r="T851" s="19" t="s">
        <v>68</v>
      </c>
      <c r="U851" s="19"/>
      <c r="V851" s="21" t="s">
        <v>48</v>
      </c>
      <c r="W851" s="22" t="s">
        <v>455</v>
      </c>
      <c r="X851" s="18" t="s">
        <v>58</v>
      </c>
    </row>
    <row r="852" spans="1:24" ht="99.75" hidden="1">
      <c r="A852" s="19" t="s">
        <v>1587</v>
      </c>
      <c r="B852" s="19" t="s">
        <v>1680</v>
      </c>
      <c r="C852" s="19" t="s">
        <v>1681</v>
      </c>
      <c r="D852" s="19" t="s">
        <v>1698</v>
      </c>
      <c r="E852" s="19">
        <v>10</v>
      </c>
      <c r="F852" s="37" t="s">
        <v>656</v>
      </c>
      <c r="G852" s="19" t="s">
        <v>45</v>
      </c>
      <c r="H852" s="19" t="s">
        <v>36</v>
      </c>
      <c r="I852" s="19" t="s">
        <v>46</v>
      </c>
      <c r="J852" s="52">
        <v>40</v>
      </c>
      <c r="K852" s="12" t="s">
        <v>408</v>
      </c>
      <c r="L852" s="11"/>
      <c r="M852" s="19">
        <v>1</v>
      </c>
      <c r="N852" s="19">
        <v>1570487</v>
      </c>
      <c r="O852" s="37" t="s">
        <v>1699</v>
      </c>
      <c r="P852" s="54" t="s">
        <v>162</v>
      </c>
      <c r="Q852" s="20">
        <v>0</v>
      </c>
      <c r="R852" s="20">
        <v>0</v>
      </c>
      <c r="S852" s="20">
        <v>0</v>
      </c>
      <c r="T852" s="19" t="s">
        <v>68</v>
      </c>
      <c r="V852" s="40" t="s">
        <v>76</v>
      </c>
      <c r="W852" s="15" t="s">
        <v>77</v>
      </c>
      <c r="X852" s="18" t="s">
        <v>58</v>
      </c>
    </row>
    <row r="853" spans="1:24" ht="99.75" hidden="1">
      <c r="A853" s="19" t="s">
        <v>1587</v>
      </c>
      <c r="B853" s="19" t="s">
        <v>1680</v>
      </c>
      <c r="C853" s="19" t="s">
        <v>1680</v>
      </c>
      <c r="D853" s="19" t="s">
        <v>1698</v>
      </c>
      <c r="E853" s="19">
        <v>10</v>
      </c>
      <c r="F853" s="37" t="s">
        <v>656</v>
      </c>
      <c r="G853" s="19" t="s">
        <v>45</v>
      </c>
      <c r="H853" s="19" t="s">
        <v>36</v>
      </c>
      <c r="I853" s="19" t="s">
        <v>46</v>
      </c>
      <c r="J853" s="52">
        <v>40</v>
      </c>
      <c r="K853" s="12" t="s">
        <v>408</v>
      </c>
      <c r="L853" s="11"/>
      <c r="M853" s="19">
        <v>1</v>
      </c>
      <c r="N853" s="19">
        <v>1486018</v>
      </c>
      <c r="O853" s="37" t="s">
        <v>1715</v>
      </c>
      <c r="P853" s="54" t="s">
        <v>162</v>
      </c>
      <c r="Q853" s="20">
        <v>0</v>
      </c>
      <c r="R853" s="20">
        <v>0</v>
      </c>
      <c r="S853" s="20">
        <v>0</v>
      </c>
      <c r="T853" s="19" t="s">
        <v>41</v>
      </c>
      <c r="V853" s="40" t="s">
        <v>76</v>
      </c>
      <c r="W853" s="15" t="s">
        <v>77</v>
      </c>
      <c r="X853" s="18" t="s">
        <v>58</v>
      </c>
    </row>
    <row r="854" spans="1:24" ht="42.75" hidden="1">
      <c r="A854" s="19" t="s">
        <v>1587</v>
      </c>
      <c r="B854" s="19" t="s">
        <v>1832</v>
      </c>
      <c r="C854" s="19" t="s">
        <v>1832</v>
      </c>
      <c r="D854" s="37" t="s">
        <v>1834</v>
      </c>
      <c r="E854" s="37">
        <v>12</v>
      </c>
      <c r="F854" s="37" t="s">
        <v>1845</v>
      </c>
      <c r="G854" s="37" t="s">
        <v>35</v>
      </c>
      <c r="H854" s="37" t="s">
        <v>36</v>
      </c>
      <c r="I854" s="37" t="s">
        <v>37</v>
      </c>
      <c r="J854" s="52">
        <v>40</v>
      </c>
      <c r="K854" s="12" t="s">
        <v>1230</v>
      </c>
      <c r="L854" s="11"/>
      <c r="M854" s="37">
        <v>1</v>
      </c>
      <c r="N854" s="37" t="s">
        <v>1230</v>
      </c>
      <c r="O854" s="37" t="s">
        <v>1230</v>
      </c>
      <c r="P854" s="19" t="s">
        <v>247</v>
      </c>
      <c r="Q854" s="60">
        <v>0</v>
      </c>
      <c r="R854" s="20">
        <v>0</v>
      </c>
      <c r="S854" s="60">
        <v>0</v>
      </c>
      <c r="T854" s="19" t="s">
        <v>41</v>
      </c>
      <c r="U854" s="131"/>
      <c r="V854" s="21" t="s">
        <v>866</v>
      </c>
      <c r="W854" s="22" t="s">
        <v>1014</v>
      </c>
      <c r="X854" s="23"/>
    </row>
    <row r="855" spans="1:24" ht="42.75" hidden="1">
      <c r="A855" s="19" t="s">
        <v>1587</v>
      </c>
      <c r="B855" s="19" t="s">
        <v>1832</v>
      </c>
      <c r="C855" s="19" t="s">
        <v>1890</v>
      </c>
      <c r="D855" s="37" t="s">
        <v>1834</v>
      </c>
      <c r="E855" s="37">
        <v>12</v>
      </c>
      <c r="F855" s="37" t="s">
        <v>1845</v>
      </c>
      <c r="G855" s="37" t="s">
        <v>35</v>
      </c>
      <c r="H855" s="37" t="s">
        <v>36</v>
      </c>
      <c r="I855" s="37" t="s">
        <v>37</v>
      </c>
      <c r="J855" s="52">
        <v>40</v>
      </c>
      <c r="K855" s="12" t="s">
        <v>1230</v>
      </c>
      <c r="L855" s="11"/>
      <c r="M855" s="37">
        <v>1</v>
      </c>
      <c r="N855" s="37" t="s">
        <v>1230</v>
      </c>
      <c r="O855" s="37" t="s">
        <v>1230</v>
      </c>
      <c r="P855" s="19" t="s">
        <v>247</v>
      </c>
      <c r="Q855" s="60">
        <v>0</v>
      </c>
      <c r="R855" s="20">
        <v>0</v>
      </c>
      <c r="S855" s="60">
        <v>0</v>
      </c>
      <c r="T855" s="19" t="s">
        <v>41</v>
      </c>
      <c r="U855" s="131"/>
      <c r="V855" s="21" t="s">
        <v>866</v>
      </c>
      <c r="W855" s="22" t="s">
        <v>1014</v>
      </c>
      <c r="X855" s="23"/>
    </row>
    <row r="856" spans="1:24" ht="42.75" hidden="1">
      <c r="A856" s="19" t="s">
        <v>1587</v>
      </c>
      <c r="B856" s="19" t="s">
        <v>1832</v>
      </c>
      <c r="C856" s="19" t="s">
        <v>1833</v>
      </c>
      <c r="D856" s="37" t="s">
        <v>1834</v>
      </c>
      <c r="E856" s="37">
        <v>12</v>
      </c>
      <c r="F856" s="37" t="s">
        <v>1845</v>
      </c>
      <c r="G856" s="37" t="s">
        <v>35</v>
      </c>
      <c r="H856" s="37" t="s">
        <v>36</v>
      </c>
      <c r="I856" s="37" t="s">
        <v>37</v>
      </c>
      <c r="J856" s="52">
        <v>40</v>
      </c>
      <c r="K856" s="12" t="s">
        <v>1230</v>
      </c>
      <c r="L856" s="11"/>
      <c r="M856" s="37">
        <v>1</v>
      </c>
      <c r="N856" s="37" t="s">
        <v>1230</v>
      </c>
      <c r="O856" s="37" t="s">
        <v>1230</v>
      </c>
      <c r="P856" s="19" t="s">
        <v>247</v>
      </c>
      <c r="Q856" s="60">
        <v>0</v>
      </c>
      <c r="R856" s="20">
        <v>0</v>
      </c>
      <c r="S856" s="60">
        <v>0</v>
      </c>
      <c r="T856" s="19" t="s">
        <v>41</v>
      </c>
      <c r="U856" s="131"/>
      <c r="V856" s="21" t="s">
        <v>866</v>
      </c>
      <c r="W856" s="22" t="s">
        <v>1014</v>
      </c>
      <c r="X856" s="23"/>
    </row>
    <row r="857" spans="1:24" ht="42.75" hidden="1">
      <c r="A857" s="57" t="s">
        <v>1587</v>
      </c>
      <c r="B857" s="57" t="s">
        <v>1832</v>
      </c>
      <c r="C857" s="57" t="s">
        <v>1852</v>
      </c>
      <c r="D857" s="56" t="s">
        <v>1834</v>
      </c>
      <c r="E857" s="56">
        <v>12</v>
      </c>
      <c r="F857" s="56" t="s">
        <v>1845</v>
      </c>
      <c r="G857" s="56" t="s">
        <v>35</v>
      </c>
      <c r="H857" s="56" t="s">
        <v>36</v>
      </c>
      <c r="I857" s="56" t="s">
        <v>37</v>
      </c>
      <c r="J857" s="52">
        <v>40</v>
      </c>
      <c r="K857" s="145" t="s">
        <v>1230</v>
      </c>
      <c r="L857" s="11"/>
      <c r="M857" s="56">
        <v>1</v>
      </c>
      <c r="N857" s="56" t="s">
        <v>1230</v>
      </c>
      <c r="O857" s="56" t="s">
        <v>1230</v>
      </c>
      <c r="P857" s="19" t="s">
        <v>247</v>
      </c>
      <c r="Q857" s="146">
        <v>0</v>
      </c>
      <c r="R857" s="20">
        <v>0</v>
      </c>
      <c r="S857" s="146">
        <v>0</v>
      </c>
      <c r="T857" s="19" t="s">
        <v>41</v>
      </c>
      <c r="U857" s="131"/>
      <c r="V857" s="21" t="s">
        <v>866</v>
      </c>
      <c r="W857" s="22" t="s">
        <v>1014</v>
      </c>
      <c r="X857" s="23"/>
    </row>
    <row r="858" spans="1:24" ht="142.5" hidden="1">
      <c r="A858" s="24" t="s">
        <v>1587</v>
      </c>
      <c r="B858" s="24" t="s">
        <v>1588</v>
      </c>
      <c r="C858" s="24" t="s">
        <v>1658</v>
      </c>
      <c r="D858" s="24" t="s">
        <v>1659</v>
      </c>
      <c r="E858" s="24">
        <v>15</v>
      </c>
      <c r="F858" s="24" t="s">
        <v>1631</v>
      </c>
      <c r="G858" s="24" t="s">
        <v>35</v>
      </c>
      <c r="H858" s="24" t="s">
        <v>36</v>
      </c>
      <c r="I858" s="24" t="s">
        <v>37</v>
      </c>
      <c r="J858" s="69">
        <v>40</v>
      </c>
      <c r="K858" s="24">
        <v>2020</v>
      </c>
      <c r="L858" s="147"/>
      <c r="M858" s="24">
        <v>5</v>
      </c>
      <c r="N858" s="27" t="s">
        <v>1230</v>
      </c>
      <c r="O858" s="27" t="s">
        <v>1230</v>
      </c>
      <c r="P858" s="24" t="s">
        <v>1592</v>
      </c>
      <c r="Q858" s="28">
        <v>0</v>
      </c>
      <c r="R858" s="28">
        <v>0</v>
      </c>
      <c r="S858" s="28">
        <v>0</v>
      </c>
      <c r="T858" s="24" t="s">
        <v>41</v>
      </c>
      <c r="U858" s="24" t="s">
        <v>2380</v>
      </c>
      <c r="V858" s="31" t="s">
        <v>218</v>
      </c>
      <c r="W858" s="31" t="s">
        <v>377</v>
      </c>
      <c r="X858" s="148"/>
    </row>
    <row r="859" spans="1:24" ht="142.5" hidden="1">
      <c r="A859" s="24" t="s">
        <v>1587</v>
      </c>
      <c r="B859" s="24" t="s">
        <v>1588</v>
      </c>
      <c r="C859" s="24" t="s">
        <v>1644</v>
      </c>
      <c r="D859" s="24" t="s">
        <v>1657</v>
      </c>
      <c r="E859" s="24">
        <v>15</v>
      </c>
      <c r="F859" s="24" t="s">
        <v>1631</v>
      </c>
      <c r="G859" s="24" t="s">
        <v>35</v>
      </c>
      <c r="H859" s="24" t="s">
        <v>36</v>
      </c>
      <c r="I859" s="24" t="s">
        <v>37</v>
      </c>
      <c r="J859" s="69">
        <v>40</v>
      </c>
      <c r="K859" s="24">
        <v>2020</v>
      </c>
      <c r="L859" s="147"/>
      <c r="M859" s="24">
        <v>5</v>
      </c>
      <c r="N859" s="27" t="s">
        <v>1230</v>
      </c>
      <c r="O859" s="27" t="s">
        <v>1230</v>
      </c>
      <c r="P859" s="24" t="s">
        <v>1592</v>
      </c>
      <c r="Q859" s="28">
        <v>0</v>
      </c>
      <c r="R859" s="28">
        <v>0</v>
      </c>
      <c r="S859" s="28">
        <v>0</v>
      </c>
      <c r="T859" s="24" t="s">
        <v>41</v>
      </c>
      <c r="U859" s="24" t="s">
        <v>2380</v>
      </c>
      <c r="V859" s="31" t="s">
        <v>218</v>
      </c>
      <c r="W859" s="31" t="s">
        <v>377</v>
      </c>
      <c r="X859" s="105"/>
    </row>
    <row r="860" spans="1:24" ht="99.75" hidden="1">
      <c r="A860" s="24" t="s">
        <v>1587</v>
      </c>
      <c r="B860" s="24" t="s">
        <v>1588</v>
      </c>
      <c r="C860" s="24" t="s">
        <v>1588</v>
      </c>
      <c r="D860" s="24" t="s">
        <v>1636</v>
      </c>
      <c r="E860" s="24">
        <v>15</v>
      </c>
      <c r="F860" s="24" t="s">
        <v>1631</v>
      </c>
      <c r="G860" s="24" t="s">
        <v>35</v>
      </c>
      <c r="H860" s="24" t="s">
        <v>36</v>
      </c>
      <c r="I860" s="24" t="s">
        <v>37</v>
      </c>
      <c r="J860" s="69">
        <v>40</v>
      </c>
      <c r="K860" s="24">
        <v>2020</v>
      </c>
      <c r="L860" s="147"/>
      <c r="M860" s="24">
        <v>5</v>
      </c>
      <c r="N860" s="27" t="s">
        <v>1230</v>
      </c>
      <c r="O860" s="27" t="s">
        <v>1230</v>
      </c>
      <c r="P860" s="24" t="s">
        <v>1592</v>
      </c>
      <c r="Q860" s="28">
        <v>0</v>
      </c>
      <c r="R860" s="28">
        <v>0</v>
      </c>
      <c r="S860" s="28">
        <v>0</v>
      </c>
      <c r="T860" s="24" t="s">
        <v>41</v>
      </c>
      <c r="U860" s="24" t="s">
        <v>2380</v>
      </c>
      <c r="V860" s="31" t="s">
        <v>218</v>
      </c>
      <c r="W860" s="31" t="s">
        <v>377</v>
      </c>
      <c r="X860" s="105"/>
    </row>
    <row r="861" spans="1:24" ht="99.75" hidden="1">
      <c r="A861" s="24" t="s">
        <v>1587</v>
      </c>
      <c r="B861" s="24" t="s">
        <v>1588</v>
      </c>
      <c r="C861" s="24" t="s">
        <v>1658</v>
      </c>
      <c r="D861" s="24" t="s">
        <v>1654</v>
      </c>
      <c r="E861" s="24">
        <v>15</v>
      </c>
      <c r="F861" s="24" t="s">
        <v>1631</v>
      </c>
      <c r="G861" s="24" t="s">
        <v>35</v>
      </c>
      <c r="H861" s="24" t="s">
        <v>36</v>
      </c>
      <c r="I861" s="24" t="s">
        <v>37</v>
      </c>
      <c r="J861" s="69">
        <v>40</v>
      </c>
      <c r="K861" s="24">
        <v>2020</v>
      </c>
      <c r="L861" s="147"/>
      <c r="M861" s="24">
        <v>5</v>
      </c>
      <c r="N861" s="27" t="s">
        <v>1230</v>
      </c>
      <c r="O861" s="27" t="s">
        <v>1230</v>
      </c>
      <c r="P861" s="24" t="s">
        <v>1592</v>
      </c>
      <c r="Q861" s="28">
        <v>0</v>
      </c>
      <c r="R861" s="28">
        <v>0</v>
      </c>
      <c r="S861" s="28">
        <v>0</v>
      </c>
      <c r="T861" s="24" t="s">
        <v>41</v>
      </c>
      <c r="U861" s="24" t="s">
        <v>2380</v>
      </c>
      <c r="V861" s="31" t="s">
        <v>218</v>
      </c>
      <c r="W861" s="31" t="s">
        <v>377</v>
      </c>
      <c r="X861" s="105"/>
    </row>
    <row r="862" spans="1:24" ht="114" hidden="1">
      <c r="A862" s="24" t="s">
        <v>1587</v>
      </c>
      <c r="B862" s="24" t="s">
        <v>1588</v>
      </c>
      <c r="C862" s="24" t="s">
        <v>1588</v>
      </c>
      <c r="D862" s="24" t="s">
        <v>1619</v>
      </c>
      <c r="E862" s="24">
        <v>15</v>
      </c>
      <c r="F862" s="24" t="s">
        <v>1631</v>
      </c>
      <c r="G862" s="24" t="s">
        <v>35</v>
      </c>
      <c r="H862" s="24" t="s">
        <v>36</v>
      </c>
      <c r="I862" s="24" t="s">
        <v>37</v>
      </c>
      <c r="J862" s="69">
        <v>40</v>
      </c>
      <c r="K862" s="24">
        <v>2020</v>
      </c>
      <c r="L862" s="147"/>
      <c r="M862" s="24">
        <v>5</v>
      </c>
      <c r="N862" s="27" t="s">
        <v>1230</v>
      </c>
      <c r="O862" s="27" t="s">
        <v>1230</v>
      </c>
      <c r="P862" s="24" t="s">
        <v>1592</v>
      </c>
      <c r="Q862" s="28">
        <v>0</v>
      </c>
      <c r="R862" s="28">
        <v>0</v>
      </c>
      <c r="S862" s="28">
        <v>0</v>
      </c>
      <c r="T862" s="24" t="s">
        <v>41</v>
      </c>
      <c r="U862" s="24" t="s">
        <v>2380</v>
      </c>
      <c r="V862" s="31" t="s">
        <v>218</v>
      </c>
      <c r="W862" s="31" t="s">
        <v>377</v>
      </c>
      <c r="X862" s="105"/>
    </row>
    <row r="863" spans="1:24" ht="85.5" hidden="1">
      <c r="A863" s="19" t="s">
        <v>1587</v>
      </c>
      <c r="B863" s="19" t="s">
        <v>1588</v>
      </c>
      <c r="C863" s="19" t="s">
        <v>1589</v>
      </c>
      <c r="D863" s="19" t="s">
        <v>1590</v>
      </c>
      <c r="E863" s="19">
        <v>15</v>
      </c>
      <c r="F863" s="19" t="s">
        <v>1605</v>
      </c>
      <c r="G863" s="19" t="s">
        <v>35</v>
      </c>
      <c r="H863" s="19" t="s">
        <v>36</v>
      </c>
      <c r="I863" s="19" t="s">
        <v>37</v>
      </c>
      <c r="J863" s="52">
        <v>40</v>
      </c>
      <c r="K863" s="8">
        <v>2020</v>
      </c>
      <c r="L863" s="11"/>
      <c r="M863" s="8">
        <v>5</v>
      </c>
      <c r="N863" s="12" t="s">
        <v>1230</v>
      </c>
      <c r="O863" s="12" t="s">
        <v>1230</v>
      </c>
      <c r="P863" s="8" t="s">
        <v>1592</v>
      </c>
      <c r="Q863" s="14">
        <v>0</v>
      </c>
      <c r="R863" s="14">
        <v>0</v>
      </c>
      <c r="S863" s="14">
        <v>0</v>
      </c>
      <c r="T863" s="19" t="s">
        <v>41</v>
      </c>
      <c r="U863" s="19"/>
      <c r="V863" s="149" t="s">
        <v>665</v>
      </c>
      <c r="W863" s="22" t="s">
        <v>665</v>
      </c>
      <c r="X863" s="23"/>
    </row>
    <row r="864" spans="1:24" ht="114" hidden="1">
      <c r="A864" s="19" t="s">
        <v>1587</v>
      </c>
      <c r="B864" s="19" t="s">
        <v>1891</v>
      </c>
      <c r="C864" s="19" t="s">
        <v>1902</v>
      </c>
      <c r="D864" s="19" t="s">
        <v>1917</v>
      </c>
      <c r="E864" s="19">
        <v>20</v>
      </c>
      <c r="F864" s="19" t="s">
        <v>1918</v>
      </c>
      <c r="G864" s="19" t="s">
        <v>35</v>
      </c>
      <c r="H864" s="19" t="s">
        <v>36</v>
      </c>
      <c r="I864" s="19" t="s">
        <v>46</v>
      </c>
      <c r="J864" s="52">
        <v>180</v>
      </c>
      <c r="K864" s="19" t="s">
        <v>1919</v>
      </c>
      <c r="L864" s="11"/>
      <c r="M864" s="19">
        <v>1</v>
      </c>
      <c r="N864" s="19">
        <v>1450086</v>
      </c>
      <c r="O864" s="19" t="s">
        <v>1920</v>
      </c>
      <c r="P864" s="54" t="s">
        <v>162</v>
      </c>
      <c r="Q864" s="20">
        <v>0</v>
      </c>
      <c r="R864" s="20">
        <v>0</v>
      </c>
      <c r="S864" s="20">
        <v>0</v>
      </c>
      <c r="T864" s="19" t="s">
        <v>68</v>
      </c>
      <c r="U864" s="19"/>
      <c r="V864" s="21" t="s">
        <v>148</v>
      </c>
      <c r="W864" s="15" t="s">
        <v>157</v>
      </c>
      <c r="X864" s="23"/>
    </row>
    <row r="865" spans="1:24" ht="128.25" hidden="1">
      <c r="A865" s="19" t="s">
        <v>1587</v>
      </c>
      <c r="B865" s="19" t="s">
        <v>1935</v>
      </c>
      <c r="C865" s="19" t="s">
        <v>2001</v>
      </c>
      <c r="D865" s="19" t="s">
        <v>2027</v>
      </c>
      <c r="E865" s="134">
        <v>15</v>
      </c>
      <c r="F865" s="19" t="s">
        <v>2028</v>
      </c>
      <c r="G865" s="37" t="s">
        <v>145</v>
      </c>
      <c r="H865" s="37" t="s">
        <v>36</v>
      </c>
      <c r="I865" s="19" t="s">
        <v>46</v>
      </c>
      <c r="J865" s="52">
        <v>100</v>
      </c>
      <c r="K865" s="150" t="s">
        <v>2029</v>
      </c>
      <c r="L865" s="150" t="s">
        <v>356</v>
      </c>
      <c r="M865" s="37">
        <v>1</v>
      </c>
      <c r="N865" s="19">
        <v>1061713</v>
      </c>
      <c r="O865" s="37" t="s">
        <v>2030</v>
      </c>
      <c r="P865" s="19" t="s">
        <v>268</v>
      </c>
      <c r="Q865" s="20">
        <v>0</v>
      </c>
      <c r="R865" s="20">
        <v>0</v>
      </c>
      <c r="S865" s="20">
        <v>0</v>
      </c>
      <c r="T865" s="19" t="s">
        <v>145</v>
      </c>
      <c r="U865" s="19" t="s">
        <v>2381</v>
      </c>
      <c r="V865" s="39" t="s">
        <v>176</v>
      </c>
      <c r="W865" s="22" t="s">
        <v>254</v>
      </c>
      <c r="X865" s="23"/>
    </row>
    <row r="866" spans="1:24" ht="171" hidden="1">
      <c r="A866" s="19" t="s">
        <v>1587</v>
      </c>
      <c r="B866" s="19" t="s">
        <v>1891</v>
      </c>
      <c r="C866" s="19" t="s">
        <v>1902</v>
      </c>
      <c r="D866" s="19" t="s">
        <v>1899</v>
      </c>
      <c r="E866" s="19">
        <v>20</v>
      </c>
      <c r="F866" s="19" t="s">
        <v>1921</v>
      </c>
      <c r="G866" s="19" t="s">
        <v>35</v>
      </c>
      <c r="H866" s="19" t="s">
        <v>310</v>
      </c>
      <c r="I866" s="19" t="s">
        <v>37</v>
      </c>
      <c r="J866" s="52">
        <v>16</v>
      </c>
      <c r="K866" s="19" t="s">
        <v>1922</v>
      </c>
      <c r="L866" s="11"/>
      <c r="M866" s="19">
        <v>1</v>
      </c>
      <c r="N866" s="19">
        <v>2114212</v>
      </c>
      <c r="O866" s="19" t="s">
        <v>1923</v>
      </c>
      <c r="P866" s="54" t="s">
        <v>162</v>
      </c>
      <c r="Q866" s="20">
        <v>1450</v>
      </c>
      <c r="R866" s="20">
        <v>14600</v>
      </c>
      <c r="S866" s="20">
        <v>16050</v>
      </c>
      <c r="T866" s="19" t="s">
        <v>41</v>
      </c>
      <c r="U866" s="19" t="s">
        <v>2382</v>
      </c>
      <c r="V866" s="21" t="s">
        <v>866</v>
      </c>
      <c r="W866" s="22" t="s">
        <v>1014</v>
      </c>
      <c r="X866" s="23"/>
    </row>
    <row r="867" spans="1:24" ht="142.5" hidden="1">
      <c r="A867" s="19" t="s">
        <v>1587</v>
      </c>
      <c r="B867" s="19" t="s">
        <v>1680</v>
      </c>
      <c r="C867" s="19" t="s">
        <v>1680</v>
      </c>
      <c r="D867" s="19" t="s">
        <v>1700</v>
      </c>
      <c r="E867" s="19">
        <v>15</v>
      </c>
      <c r="F867" s="37" t="s">
        <v>1726</v>
      </c>
      <c r="G867" s="19" t="s">
        <v>145</v>
      </c>
      <c r="H867" s="19" t="s">
        <v>36</v>
      </c>
      <c r="I867" s="19" t="s">
        <v>37</v>
      </c>
      <c r="J867" s="52">
        <v>120</v>
      </c>
      <c r="K867" s="12" t="s">
        <v>406</v>
      </c>
      <c r="L867" s="37" t="s">
        <v>216</v>
      </c>
      <c r="M867" s="19">
        <v>1</v>
      </c>
      <c r="N867" s="19">
        <v>1568085</v>
      </c>
      <c r="O867" s="37" t="s">
        <v>1721</v>
      </c>
      <c r="P867" s="54" t="s">
        <v>162</v>
      </c>
      <c r="Q867" s="20">
        <v>0</v>
      </c>
      <c r="R867" s="20">
        <v>0</v>
      </c>
      <c r="S867" s="20">
        <v>0</v>
      </c>
      <c r="T867" s="19" t="s">
        <v>145</v>
      </c>
      <c r="U867" s="19"/>
      <c r="V867" s="21" t="s">
        <v>235</v>
      </c>
      <c r="W867" s="22" t="s">
        <v>236</v>
      </c>
      <c r="X867" s="23"/>
    </row>
    <row r="868" spans="1:24" ht="142.5" hidden="1">
      <c r="A868" s="19" t="s">
        <v>1587</v>
      </c>
      <c r="B868" s="19" t="s">
        <v>1680</v>
      </c>
      <c r="C868" s="19" t="s">
        <v>1681</v>
      </c>
      <c r="D868" s="19" t="s">
        <v>1700</v>
      </c>
      <c r="E868" s="19">
        <v>15</v>
      </c>
      <c r="F868" s="37" t="s">
        <v>1701</v>
      </c>
      <c r="G868" s="19" t="s">
        <v>145</v>
      </c>
      <c r="H868" s="19" t="s">
        <v>36</v>
      </c>
      <c r="I868" s="19" t="s">
        <v>37</v>
      </c>
      <c r="J868" s="52">
        <v>240</v>
      </c>
      <c r="K868" s="8" t="s">
        <v>1702</v>
      </c>
      <c r="L868" s="19" t="s">
        <v>385</v>
      </c>
      <c r="M868" s="19">
        <v>1</v>
      </c>
      <c r="N868" s="19">
        <v>2322859</v>
      </c>
      <c r="O868" s="37" t="s">
        <v>1703</v>
      </c>
      <c r="P868" s="54" t="s">
        <v>162</v>
      </c>
      <c r="Q868" s="20">
        <v>0</v>
      </c>
      <c r="R868" s="20">
        <v>0</v>
      </c>
      <c r="S868" s="20">
        <v>0</v>
      </c>
      <c r="T868" s="19" t="s">
        <v>145</v>
      </c>
      <c r="U868" s="19" t="s">
        <v>2383</v>
      </c>
      <c r="V868" s="21" t="s">
        <v>235</v>
      </c>
      <c r="W868" s="22" t="s">
        <v>236</v>
      </c>
      <c r="X868" s="23"/>
    </row>
    <row r="869" spans="1:24" ht="142.5" hidden="1">
      <c r="A869" s="19" t="s">
        <v>1587</v>
      </c>
      <c r="B869" s="19" t="s">
        <v>1680</v>
      </c>
      <c r="C869" s="19" t="s">
        <v>1681</v>
      </c>
      <c r="D869" s="19" t="s">
        <v>1700</v>
      </c>
      <c r="E869" s="19">
        <v>15</v>
      </c>
      <c r="F869" s="37" t="s">
        <v>1704</v>
      </c>
      <c r="G869" s="19" t="s">
        <v>145</v>
      </c>
      <c r="H869" s="19" t="s">
        <v>36</v>
      </c>
      <c r="I869" s="19" t="s">
        <v>37</v>
      </c>
      <c r="J869" s="52">
        <v>120</v>
      </c>
      <c r="K869" s="8" t="s">
        <v>1705</v>
      </c>
      <c r="L869" s="19" t="s">
        <v>356</v>
      </c>
      <c r="M869" s="19">
        <v>1</v>
      </c>
      <c r="N869" s="19">
        <v>1570487</v>
      </c>
      <c r="O869" s="37" t="s">
        <v>1706</v>
      </c>
      <c r="P869" s="54" t="s">
        <v>162</v>
      </c>
      <c r="Q869" s="20">
        <v>0</v>
      </c>
      <c r="R869" s="20">
        <v>0</v>
      </c>
      <c r="S869" s="20">
        <v>0</v>
      </c>
      <c r="T869" s="19" t="s">
        <v>145</v>
      </c>
      <c r="U869" s="15" t="s">
        <v>1048</v>
      </c>
      <c r="V869" s="21" t="s">
        <v>235</v>
      </c>
      <c r="W869" s="22" t="s">
        <v>236</v>
      </c>
      <c r="X869" s="23"/>
    </row>
    <row r="870" spans="1:24" ht="142.5" hidden="1">
      <c r="A870" s="19" t="s">
        <v>1587</v>
      </c>
      <c r="B870" s="19" t="s">
        <v>1680</v>
      </c>
      <c r="C870" s="19" t="s">
        <v>1681</v>
      </c>
      <c r="D870" s="19" t="s">
        <v>1700</v>
      </c>
      <c r="E870" s="19">
        <v>15</v>
      </c>
      <c r="F870" s="37" t="s">
        <v>1704</v>
      </c>
      <c r="G870" s="19" t="s">
        <v>145</v>
      </c>
      <c r="H870" s="19" t="s">
        <v>36</v>
      </c>
      <c r="I870" s="19" t="s">
        <v>37</v>
      </c>
      <c r="J870" s="52">
        <v>160</v>
      </c>
      <c r="K870" s="12" t="s">
        <v>1707</v>
      </c>
      <c r="L870" s="37" t="s">
        <v>759</v>
      </c>
      <c r="M870" s="19">
        <v>1</v>
      </c>
      <c r="N870" s="19">
        <v>1567999</v>
      </c>
      <c r="O870" s="37" t="s">
        <v>1708</v>
      </c>
      <c r="P870" s="19" t="s">
        <v>107</v>
      </c>
      <c r="Q870" s="20">
        <v>0</v>
      </c>
      <c r="R870" s="20">
        <v>0</v>
      </c>
      <c r="S870" s="20">
        <v>0</v>
      </c>
      <c r="T870" s="19" t="s">
        <v>145</v>
      </c>
      <c r="U870" s="19" t="s">
        <v>2383</v>
      </c>
      <c r="V870" s="21" t="s">
        <v>235</v>
      </c>
      <c r="W870" s="22" t="s">
        <v>236</v>
      </c>
      <c r="X870" s="23"/>
    </row>
    <row r="871" spans="1:24" ht="142.5" hidden="1">
      <c r="A871" s="19" t="s">
        <v>1587</v>
      </c>
      <c r="B871" s="19" t="s">
        <v>1680</v>
      </c>
      <c r="C871" s="19" t="s">
        <v>1680</v>
      </c>
      <c r="D871" s="19" t="s">
        <v>1700</v>
      </c>
      <c r="E871" s="19">
        <v>15</v>
      </c>
      <c r="F871" s="37" t="s">
        <v>1704</v>
      </c>
      <c r="G871" s="19" t="s">
        <v>145</v>
      </c>
      <c r="H871" s="19" t="s">
        <v>36</v>
      </c>
      <c r="I871" s="19" t="s">
        <v>37</v>
      </c>
      <c r="J871" s="52">
        <v>120</v>
      </c>
      <c r="K871" s="12" t="s">
        <v>652</v>
      </c>
      <c r="L871" s="37" t="s">
        <v>385</v>
      </c>
      <c r="M871" s="19">
        <v>1</v>
      </c>
      <c r="N871" s="19">
        <v>1493295</v>
      </c>
      <c r="O871" s="37" t="s">
        <v>1697</v>
      </c>
      <c r="P871" s="54" t="s">
        <v>162</v>
      </c>
      <c r="Q871" s="20">
        <v>0</v>
      </c>
      <c r="R871" s="20">
        <v>0</v>
      </c>
      <c r="S871" s="20">
        <v>0</v>
      </c>
      <c r="T871" s="19" t="s">
        <v>145</v>
      </c>
      <c r="U871" s="15" t="s">
        <v>1048</v>
      </c>
      <c r="V871" s="21" t="s">
        <v>235</v>
      </c>
      <c r="W871" s="22" t="s">
        <v>236</v>
      </c>
      <c r="X871" s="23"/>
    </row>
    <row r="872" spans="1:24" ht="142.5" hidden="1">
      <c r="A872" s="19" t="s">
        <v>1587</v>
      </c>
      <c r="B872" s="19" t="s">
        <v>1680</v>
      </c>
      <c r="C872" s="19" t="s">
        <v>1680</v>
      </c>
      <c r="D872" s="19" t="s">
        <v>1700</v>
      </c>
      <c r="E872" s="19">
        <v>15</v>
      </c>
      <c r="F872" s="37" t="s">
        <v>1704</v>
      </c>
      <c r="G872" s="19" t="s">
        <v>145</v>
      </c>
      <c r="H872" s="19" t="s">
        <v>36</v>
      </c>
      <c r="I872" s="19" t="s">
        <v>37</v>
      </c>
      <c r="J872" s="52">
        <v>120</v>
      </c>
      <c r="K872" s="12" t="s">
        <v>414</v>
      </c>
      <c r="L872" s="37" t="s">
        <v>566</v>
      </c>
      <c r="M872" s="19">
        <v>1</v>
      </c>
      <c r="N872" s="19">
        <v>1486018</v>
      </c>
      <c r="O872" s="37" t="s">
        <v>1715</v>
      </c>
      <c r="P872" s="54" t="s">
        <v>162</v>
      </c>
      <c r="Q872" s="20">
        <v>0</v>
      </c>
      <c r="R872" s="20">
        <v>0</v>
      </c>
      <c r="S872" s="20">
        <v>0</v>
      </c>
      <c r="T872" s="19" t="s">
        <v>145</v>
      </c>
      <c r="U872" s="15" t="s">
        <v>1048</v>
      </c>
      <c r="V872" s="21" t="s">
        <v>235</v>
      </c>
      <c r="W872" s="22" t="s">
        <v>236</v>
      </c>
      <c r="X872" s="23"/>
    </row>
    <row r="873" spans="1:24" ht="142.5" hidden="1">
      <c r="A873" s="19" t="s">
        <v>1587</v>
      </c>
      <c r="B873" s="19" t="s">
        <v>1588</v>
      </c>
      <c r="C873" s="19" t="s">
        <v>1658</v>
      </c>
      <c r="D873" s="19" t="s">
        <v>1659</v>
      </c>
      <c r="E873" s="19">
        <v>15</v>
      </c>
      <c r="F873" s="19" t="s">
        <v>1677</v>
      </c>
      <c r="G873" s="19" t="s">
        <v>145</v>
      </c>
      <c r="H873" s="19" t="s">
        <v>36</v>
      </c>
      <c r="I873" s="19" t="s">
        <v>37</v>
      </c>
      <c r="J873" s="52">
        <v>100</v>
      </c>
      <c r="K873" s="141" t="s">
        <v>1678</v>
      </c>
      <c r="L873" s="141" t="s">
        <v>156</v>
      </c>
      <c r="M873" s="8">
        <v>1</v>
      </c>
      <c r="N873" s="8">
        <v>1491178</v>
      </c>
      <c r="O873" s="12" t="s">
        <v>1679</v>
      </c>
      <c r="P873" s="51" t="s">
        <v>162</v>
      </c>
      <c r="Q873" s="14">
        <v>0</v>
      </c>
      <c r="R873" s="14">
        <v>0</v>
      </c>
      <c r="S873" s="14">
        <v>0</v>
      </c>
      <c r="T873" s="19" t="s">
        <v>145</v>
      </c>
      <c r="U873" s="15" t="s">
        <v>1048</v>
      </c>
      <c r="V873" s="21" t="s">
        <v>235</v>
      </c>
      <c r="W873" s="22" t="s">
        <v>236</v>
      </c>
      <c r="X873" s="23"/>
    </row>
    <row r="874" spans="1:24" ht="85.5" hidden="1">
      <c r="A874" s="19" t="s">
        <v>1587</v>
      </c>
      <c r="B874" s="19" t="s">
        <v>1891</v>
      </c>
      <c r="C874" s="19" t="s">
        <v>1902</v>
      </c>
      <c r="D874" s="19" t="s">
        <v>1924</v>
      </c>
      <c r="E874" s="19">
        <v>20</v>
      </c>
      <c r="F874" s="19" t="s">
        <v>410</v>
      </c>
      <c r="G874" s="19" t="s">
        <v>145</v>
      </c>
      <c r="H874" s="19" t="s">
        <v>36</v>
      </c>
      <c r="I874" s="19" t="s">
        <v>37</v>
      </c>
      <c r="J874" s="52">
        <v>16</v>
      </c>
      <c r="K874" s="19" t="s">
        <v>1925</v>
      </c>
      <c r="L874" s="19" t="s">
        <v>216</v>
      </c>
      <c r="M874" s="19">
        <v>1</v>
      </c>
      <c r="N874" s="19">
        <v>2090489</v>
      </c>
      <c r="O874" s="19" t="s">
        <v>1926</v>
      </c>
      <c r="P874" s="19" t="s">
        <v>268</v>
      </c>
      <c r="Q874" s="20">
        <v>0</v>
      </c>
      <c r="R874" s="20">
        <v>0</v>
      </c>
      <c r="S874" s="20">
        <v>0</v>
      </c>
      <c r="T874" s="19" t="s">
        <v>145</v>
      </c>
      <c r="U874" s="19"/>
      <c r="V874" s="21" t="s">
        <v>235</v>
      </c>
      <c r="W874" s="22" t="s">
        <v>236</v>
      </c>
      <c r="X874" s="23"/>
    </row>
    <row r="875" spans="1:24" ht="142.5" hidden="1">
      <c r="A875" s="19" t="s">
        <v>1587</v>
      </c>
      <c r="B875" s="19" t="s">
        <v>1935</v>
      </c>
      <c r="C875" s="19" t="s">
        <v>2001</v>
      </c>
      <c r="D875" s="19" t="s">
        <v>2031</v>
      </c>
      <c r="E875" s="19">
        <v>15</v>
      </c>
      <c r="F875" s="19" t="s">
        <v>2032</v>
      </c>
      <c r="G875" s="19" t="s">
        <v>145</v>
      </c>
      <c r="H875" s="19" t="s">
        <v>36</v>
      </c>
      <c r="I875" s="19" t="s">
        <v>46</v>
      </c>
      <c r="J875" s="52">
        <v>100</v>
      </c>
      <c r="K875" s="12" t="s">
        <v>2029</v>
      </c>
      <c r="L875" s="12" t="s">
        <v>356</v>
      </c>
      <c r="M875" s="19">
        <v>1</v>
      </c>
      <c r="N875" s="37">
        <v>1061713</v>
      </c>
      <c r="O875" s="37" t="s">
        <v>2030</v>
      </c>
      <c r="P875" s="19" t="s">
        <v>268</v>
      </c>
      <c r="Q875" s="20">
        <v>0</v>
      </c>
      <c r="R875" s="20">
        <v>0</v>
      </c>
      <c r="S875" s="20">
        <v>0</v>
      </c>
      <c r="T875" s="19" t="s">
        <v>145</v>
      </c>
      <c r="U875" s="19"/>
      <c r="V875" s="22" t="s">
        <v>218</v>
      </c>
      <c r="W875" s="22" t="s">
        <v>219</v>
      </c>
      <c r="X875" s="23"/>
    </row>
    <row r="876" spans="1:24" ht="156.75" hidden="1">
      <c r="A876" s="19" t="s">
        <v>1587</v>
      </c>
      <c r="B876" s="19" t="s">
        <v>1935</v>
      </c>
      <c r="C876" s="19" t="s">
        <v>1936</v>
      </c>
      <c r="D876" s="19" t="s">
        <v>1944</v>
      </c>
      <c r="E876" s="19">
        <v>15</v>
      </c>
      <c r="F876" s="19" t="s">
        <v>1992</v>
      </c>
      <c r="G876" s="19" t="s">
        <v>145</v>
      </c>
      <c r="H876" s="19" t="s">
        <v>36</v>
      </c>
      <c r="I876" s="19" t="s">
        <v>46</v>
      </c>
      <c r="J876" s="52">
        <v>120</v>
      </c>
      <c r="K876" s="8" t="s">
        <v>1980</v>
      </c>
      <c r="L876" s="10" t="s">
        <v>224</v>
      </c>
      <c r="M876" s="19">
        <v>1</v>
      </c>
      <c r="N876" s="19">
        <v>1492150</v>
      </c>
      <c r="O876" s="37" t="s">
        <v>1991</v>
      </c>
      <c r="P876" s="54" t="s">
        <v>162</v>
      </c>
      <c r="Q876" s="20">
        <v>0</v>
      </c>
      <c r="R876" s="20">
        <v>0</v>
      </c>
      <c r="S876" s="20">
        <v>0</v>
      </c>
      <c r="T876" s="19" t="s">
        <v>145</v>
      </c>
      <c r="U876" s="19"/>
      <c r="V876" s="22" t="s">
        <v>218</v>
      </c>
      <c r="W876" s="22" t="s">
        <v>219</v>
      </c>
      <c r="X876" s="23"/>
    </row>
    <row r="877" spans="1:24" ht="128.25" hidden="1">
      <c r="A877" s="19" t="s">
        <v>1587</v>
      </c>
      <c r="B877" s="19" t="s">
        <v>1935</v>
      </c>
      <c r="C877" s="19" t="s">
        <v>2001</v>
      </c>
      <c r="D877" s="19" t="s">
        <v>1965</v>
      </c>
      <c r="E877" s="19">
        <v>15</v>
      </c>
      <c r="F877" s="19" t="s">
        <v>1993</v>
      </c>
      <c r="G877" s="19" t="s">
        <v>145</v>
      </c>
      <c r="H877" s="19" t="s">
        <v>36</v>
      </c>
      <c r="I877" s="19" t="s">
        <v>46</v>
      </c>
      <c r="J877" s="52">
        <v>240</v>
      </c>
      <c r="K877" s="141" t="s">
        <v>2033</v>
      </c>
      <c r="L877" s="141" t="s">
        <v>632</v>
      </c>
      <c r="M877" s="19">
        <v>1</v>
      </c>
      <c r="N877" s="19">
        <v>1542191</v>
      </c>
      <c r="O877" s="37" t="s">
        <v>2034</v>
      </c>
      <c r="P877" s="54" t="s">
        <v>162</v>
      </c>
      <c r="Q877" s="20">
        <v>0</v>
      </c>
      <c r="R877" s="20">
        <v>0</v>
      </c>
      <c r="S877" s="20">
        <v>0</v>
      </c>
      <c r="T877" s="19" t="s">
        <v>145</v>
      </c>
      <c r="U877" s="19"/>
      <c r="V877" s="33" t="s">
        <v>48</v>
      </c>
      <c r="W877" s="22" t="s">
        <v>274</v>
      </c>
      <c r="X877" s="23"/>
    </row>
    <row r="878" spans="1:24" ht="128.25" hidden="1">
      <c r="A878" s="19" t="s">
        <v>1587</v>
      </c>
      <c r="B878" s="19" t="s">
        <v>1935</v>
      </c>
      <c r="C878" s="19" t="s">
        <v>1936</v>
      </c>
      <c r="D878" s="19" t="s">
        <v>1965</v>
      </c>
      <c r="E878" s="19">
        <v>15</v>
      </c>
      <c r="F878" s="19" t="s">
        <v>1993</v>
      </c>
      <c r="G878" s="19" t="s">
        <v>35</v>
      </c>
      <c r="H878" s="19" t="s">
        <v>36</v>
      </c>
      <c r="I878" s="19" t="s">
        <v>46</v>
      </c>
      <c r="J878" s="52">
        <v>100</v>
      </c>
      <c r="K878" s="141">
        <v>44044</v>
      </c>
      <c r="L878" s="11"/>
      <c r="M878" s="19">
        <v>1</v>
      </c>
      <c r="N878" s="19">
        <v>1481088</v>
      </c>
      <c r="O878" s="37" t="s">
        <v>1964</v>
      </c>
      <c r="P878" s="54" t="s">
        <v>162</v>
      </c>
      <c r="Q878" s="20">
        <v>0</v>
      </c>
      <c r="R878" s="20">
        <v>0</v>
      </c>
      <c r="S878" s="20">
        <v>0</v>
      </c>
      <c r="T878" s="19" t="s">
        <v>41</v>
      </c>
      <c r="U878" s="19"/>
      <c r="V878" s="33" t="s">
        <v>48</v>
      </c>
      <c r="W878" s="22" t="s">
        <v>274</v>
      </c>
      <c r="X878" s="23"/>
    </row>
    <row r="879" spans="1:24" ht="114" hidden="1">
      <c r="A879" s="19" t="s">
        <v>1587</v>
      </c>
      <c r="B879" s="19" t="s">
        <v>1588</v>
      </c>
      <c r="C879" s="19" t="s">
        <v>1588</v>
      </c>
      <c r="D879" s="19" t="s">
        <v>1619</v>
      </c>
      <c r="E879" s="19">
        <v>15</v>
      </c>
      <c r="F879" s="19" t="s">
        <v>1643</v>
      </c>
      <c r="G879" s="19" t="s">
        <v>35</v>
      </c>
      <c r="H879" s="19" t="s">
        <v>265</v>
      </c>
      <c r="I879" s="19" t="s">
        <v>37</v>
      </c>
      <c r="J879" s="8">
        <v>444</v>
      </c>
      <c r="K879" s="141">
        <v>43922</v>
      </c>
      <c r="L879" s="11"/>
      <c r="M879" s="8">
        <v>1</v>
      </c>
      <c r="N879" s="8">
        <v>1492742</v>
      </c>
      <c r="O879" s="12" t="s">
        <v>1633</v>
      </c>
      <c r="P879" s="8" t="s">
        <v>107</v>
      </c>
      <c r="Q879" s="14">
        <v>0</v>
      </c>
      <c r="R879" s="14">
        <v>0</v>
      </c>
      <c r="S879" s="14">
        <v>0</v>
      </c>
      <c r="T879" s="19" t="s">
        <v>228</v>
      </c>
      <c r="U879" s="19" t="s">
        <v>2384</v>
      </c>
      <c r="V879" s="21" t="s">
        <v>148</v>
      </c>
      <c r="W879" s="22" t="s">
        <v>149</v>
      </c>
      <c r="X879" s="23"/>
    </row>
    <row r="880" spans="1:24" ht="171" hidden="1">
      <c r="A880" s="19" t="s">
        <v>1587</v>
      </c>
      <c r="B880" s="19" t="s">
        <v>1891</v>
      </c>
      <c r="C880" s="19" t="s">
        <v>1902</v>
      </c>
      <c r="D880" s="19" t="s">
        <v>1899</v>
      </c>
      <c r="E880" s="19">
        <v>20</v>
      </c>
      <c r="F880" s="19" t="s">
        <v>1927</v>
      </c>
      <c r="G880" s="19" t="s">
        <v>35</v>
      </c>
      <c r="H880" s="19" t="s">
        <v>154</v>
      </c>
      <c r="I880" s="19" t="s">
        <v>37</v>
      </c>
      <c r="J880" s="52">
        <v>780</v>
      </c>
      <c r="K880" s="19" t="s">
        <v>1928</v>
      </c>
      <c r="L880" s="11"/>
      <c r="M880" s="19">
        <v>1</v>
      </c>
      <c r="N880" s="19">
        <v>2114212</v>
      </c>
      <c r="O880" s="19" t="s">
        <v>1923</v>
      </c>
      <c r="P880" s="54" t="s">
        <v>162</v>
      </c>
      <c r="Q880" s="20">
        <v>0</v>
      </c>
      <c r="R880" s="20">
        <v>0</v>
      </c>
      <c r="S880" s="20">
        <v>0</v>
      </c>
      <c r="T880" s="19" t="s">
        <v>228</v>
      </c>
      <c r="U880" s="19" t="s">
        <v>2369</v>
      </c>
      <c r="V880" s="22" t="s">
        <v>218</v>
      </c>
      <c r="W880" s="22" t="s">
        <v>398</v>
      </c>
      <c r="X880" s="23"/>
    </row>
    <row r="881" spans="1:24" ht="128.25" hidden="1">
      <c r="A881" s="19" t="s">
        <v>1587</v>
      </c>
      <c r="B881" s="19" t="s">
        <v>1935</v>
      </c>
      <c r="C881" s="19" t="s">
        <v>2001</v>
      </c>
      <c r="D881" s="19" t="s">
        <v>1965</v>
      </c>
      <c r="E881" s="19">
        <v>15</v>
      </c>
      <c r="F881" s="19" t="s">
        <v>1995</v>
      </c>
      <c r="G881" s="19" t="s">
        <v>35</v>
      </c>
      <c r="H881" s="19" t="s">
        <v>36</v>
      </c>
      <c r="I881" s="19" t="s">
        <v>37</v>
      </c>
      <c r="J881" s="52">
        <v>10</v>
      </c>
      <c r="K881" s="143">
        <v>44013</v>
      </c>
      <c r="L881" s="11"/>
      <c r="M881" s="19">
        <v>1</v>
      </c>
      <c r="N881" s="19">
        <v>1627800</v>
      </c>
      <c r="O881" s="37" t="s">
        <v>2012</v>
      </c>
      <c r="P881" s="19" t="s">
        <v>268</v>
      </c>
      <c r="Q881" s="20">
        <v>0</v>
      </c>
      <c r="R881" s="20">
        <v>0</v>
      </c>
      <c r="S881" s="20">
        <v>0</v>
      </c>
      <c r="T881" s="19" t="s">
        <v>41</v>
      </c>
      <c r="U881" s="19"/>
      <c r="V881" s="127" t="s">
        <v>866</v>
      </c>
      <c r="W881" s="22" t="s">
        <v>1996</v>
      </c>
      <c r="X881" s="23"/>
    </row>
    <row r="882" spans="1:24" ht="128.25" hidden="1">
      <c r="A882" s="19" t="s">
        <v>1587</v>
      </c>
      <c r="B882" s="19" t="s">
        <v>1935</v>
      </c>
      <c r="C882" s="19" t="s">
        <v>1936</v>
      </c>
      <c r="D882" s="19" t="s">
        <v>1994</v>
      </c>
      <c r="E882" s="19">
        <v>15</v>
      </c>
      <c r="F882" s="19" t="s">
        <v>1995</v>
      </c>
      <c r="G882" s="19" t="s">
        <v>35</v>
      </c>
      <c r="H882" s="19" t="s">
        <v>36</v>
      </c>
      <c r="I882" s="19" t="s">
        <v>37</v>
      </c>
      <c r="J882" s="52">
        <v>10</v>
      </c>
      <c r="K882" s="141">
        <v>43922</v>
      </c>
      <c r="L882" s="11"/>
      <c r="M882" s="19">
        <v>1</v>
      </c>
      <c r="N882" s="19">
        <v>2114493</v>
      </c>
      <c r="O882" s="37" t="s">
        <v>1974</v>
      </c>
      <c r="P882" s="54" t="s">
        <v>162</v>
      </c>
      <c r="Q882" s="20">
        <v>0</v>
      </c>
      <c r="R882" s="20">
        <v>0</v>
      </c>
      <c r="S882" s="20">
        <v>0</v>
      </c>
      <c r="T882" s="19" t="s">
        <v>41</v>
      </c>
      <c r="U882" s="19"/>
      <c r="V882" s="127" t="s">
        <v>866</v>
      </c>
      <c r="W882" s="22" t="s">
        <v>1996</v>
      </c>
      <c r="X882" s="23"/>
    </row>
    <row r="883" spans="1:24" ht="57" hidden="1">
      <c r="A883" s="37" t="s">
        <v>1587</v>
      </c>
      <c r="B883" s="37" t="s">
        <v>1832</v>
      </c>
      <c r="C883" s="37" t="s">
        <v>1852</v>
      </c>
      <c r="D883" s="37" t="s">
        <v>1858</v>
      </c>
      <c r="E883" s="37">
        <v>15</v>
      </c>
      <c r="F883" s="37" t="s">
        <v>1859</v>
      </c>
      <c r="G883" s="37" t="s">
        <v>145</v>
      </c>
      <c r="H883" s="37" t="s">
        <v>154</v>
      </c>
      <c r="I883" s="19" t="s">
        <v>37</v>
      </c>
      <c r="J883" s="52">
        <v>120</v>
      </c>
      <c r="K883" s="8" t="s">
        <v>1230</v>
      </c>
      <c r="L883" s="8" t="s">
        <v>610</v>
      </c>
      <c r="M883" s="37">
        <v>1</v>
      </c>
      <c r="N883" s="37">
        <v>2090114</v>
      </c>
      <c r="O883" s="37" t="s">
        <v>1860</v>
      </c>
      <c r="P883" s="19" t="s">
        <v>268</v>
      </c>
      <c r="Q883" s="20">
        <v>0</v>
      </c>
      <c r="R883" s="20">
        <v>0</v>
      </c>
      <c r="S883" s="20">
        <v>0</v>
      </c>
      <c r="T883" s="37" t="s">
        <v>145</v>
      </c>
      <c r="U883" s="37" t="s">
        <v>2385</v>
      </c>
      <c r="V883" s="21" t="s">
        <v>184</v>
      </c>
      <c r="W883" s="22" t="s">
        <v>549</v>
      </c>
      <c r="X883" s="23"/>
    </row>
    <row r="884" spans="1:24" ht="45" hidden="1">
      <c r="A884" s="19" t="s">
        <v>1587</v>
      </c>
      <c r="B884" s="19" t="s">
        <v>1935</v>
      </c>
      <c r="C884" s="19" t="s">
        <v>2001</v>
      </c>
      <c r="D884" s="19" t="s">
        <v>1947</v>
      </c>
      <c r="E884" s="19">
        <v>15</v>
      </c>
      <c r="F884" s="19" t="s">
        <v>2035</v>
      </c>
      <c r="G884" s="19" t="s">
        <v>45</v>
      </c>
      <c r="H884" s="19" t="s">
        <v>36</v>
      </c>
      <c r="I884" s="19" t="s">
        <v>46</v>
      </c>
      <c r="J884" s="52">
        <v>100</v>
      </c>
      <c r="K884" s="8" t="s">
        <v>403</v>
      </c>
      <c r="L884" s="11"/>
      <c r="M884" s="19">
        <v>1</v>
      </c>
      <c r="N884" s="37">
        <v>1627800</v>
      </c>
      <c r="O884" s="37" t="s">
        <v>2012</v>
      </c>
      <c r="P884" s="19" t="s">
        <v>268</v>
      </c>
      <c r="Q884" s="60">
        <v>0</v>
      </c>
      <c r="R884" s="20">
        <v>0</v>
      </c>
      <c r="S884" s="60">
        <v>0</v>
      </c>
      <c r="T884" s="19" t="s">
        <v>41</v>
      </c>
      <c r="U884" s="20"/>
      <c r="V884" s="21" t="s">
        <v>48</v>
      </c>
      <c r="W884" s="22" t="s">
        <v>49</v>
      </c>
      <c r="X884" s="36" t="s">
        <v>50</v>
      </c>
    </row>
    <row r="885" spans="1:24" ht="114" hidden="1">
      <c r="A885" s="19" t="s">
        <v>1587</v>
      </c>
      <c r="B885" s="19" t="s">
        <v>1891</v>
      </c>
      <c r="C885" s="19" t="s">
        <v>1902</v>
      </c>
      <c r="D885" s="19" t="s">
        <v>1917</v>
      </c>
      <c r="E885" s="19">
        <v>20</v>
      </c>
      <c r="F885" s="19" t="s">
        <v>1929</v>
      </c>
      <c r="G885" s="19" t="s">
        <v>145</v>
      </c>
      <c r="H885" s="19" t="s">
        <v>36</v>
      </c>
      <c r="I885" s="19" t="s">
        <v>46</v>
      </c>
      <c r="J885" s="52">
        <v>180</v>
      </c>
      <c r="K885" s="8" t="s">
        <v>1930</v>
      </c>
      <c r="L885" s="11" t="s">
        <v>610</v>
      </c>
      <c r="M885" s="19">
        <v>1</v>
      </c>
      <c r="N885" s="19">
        <v>1861598</v>
      </c>
      <c r="O885" s="19" t="s">
        <v>1915</v>
      </c>
      <c r="P885" s="54" t="s">
        <v>162</v>
      </c>
      <c r="Q885" s="20">
        <v>0</v>
      </c>
      <c r="R885" s="20">
        <v>0</v>
      </c>
      <c r="S885" s="20">
        <v>0</v>
      </c>
      <c r="T885" s="19" t="s">
        <v>145</v>
      </c>
      <c r="U885" s="19" t="s">
        <v>2386</v>
      </c>
      <c r="V885" s="19"/>
      <c r="W885" s="22" t="s">
        <v>1328</v>
      </c>
      <c r="X885" s="23"/>
    </row>
    <row r="886" spans="1:24" ht="171" hidden="1">
      <c r="A886" s="19" t="s">
        <v>1587</v>
      </c>
      <c r="B886" s="19" t="s">
        <v>1891</v>
      </c>
      <c r="C886" s="19" t="s">
        <v>1902</v>
      </c>
      <c r="D886" s="19" t="s">
        <v>1899</v>
      </c>
      <c r="E886" s="19">
        <v>20</v>
      </c>
      <c r="F886" s="19" t="s">
        <v>1931</v>
      </c>
      <c r="G886" s="19" t="s">
        <v>145</v>
      </c>
      <c r="H886" s="19" t="s">
        <v>154</v>
      </c>
      <c r="I886" s="19" t="s">
        <v>37</v>
      </c>
      <c r="J886" s="52">
        <v>480</v>
      </c>
      <c r="K886" s="19" t="s">
        <v>1234</v>
      </c>
      <c r="L886" s="19" t="s">
        <v>356</v>
      </c>
      <c r="M886" s="19">
        <v>1</v>
      </c>
      <c r="N886" s="19">
        <v>1712490</v>
      </c>
      <c r="O886" s="19" t="s">
        <v>1905</v>
      </c>
      <c r="P886" s="54" t="s">
        <v>162</v>
      </c>
      <c r="Q886" s="20">
        <v>0</v>
      </c>
      <c r="R886" s="20">
        <v>0</v>
      </c>
      <c r="S886" s="20">
        <v>0</v>
      </c>
      <c r="T886" s="19" t="s">
        <v>145</v>
      </c>
      <c r="U886" s="19" t="s">
        <v>1929</v>
      </c>
      <c r="V886" s="19"/>
      <c r="W886" s="22" t="s">
        <v>1328</v>
      </c>
      <c r="X886" s="23"/>
    </row>
    <row r="887" spans="1:24" ht="171" hidden="1">
      <c r="A887" s="19" t="s">
        <v>1587</v>
      </c>
      <c r="B887" s="19" t="s">
        <v>1891</v>
      </c>
      <c r="C887" s="19" t="s">
        <v>1902</v>
      </c>
      <c r="D887" s="19" t="s">
        <v>1899</v>
      </c>
      <c r="E887" s="19">
        <v>20</v>
      </c>
      <c r="F887" s="19" t="s">
        <v>1932</v>
      </c>
      <c r="G887" s="19" t="s">
        <v>145</v>
      </c>
      <c r="H887" s="19" t="s">
        <v>154</v>
      </c>
      <c r="I887" s="19" t="s">
        <v>37</v>
      </c>
      <c r="J887" s="52">
        <v>528</v>
      </c>
      <c r="K887" s="11" t="s">
        <v>1933</v>
      </c>
      <c r="L887" s="11" t="s">
        <v>610</v>
      </c>
      <c r="M887" s="19">
        <v>1</v>
      </c>
      <c r="N887" s="19">
        <v>2114212</v>
      </c>
      <c r="O887" s="19" t="s">
        <v>1923</v>
      </c>
      <c r="P887" s="54" t="s">
        <v>162</v>
      </c>
      <c r="Q887" s="20">
        <v>0</v>
      </c>
      <c r="R887" s="20">
        <v>0</v>
      </c>
      <c r="S887" s="20">
        <v>0</v>
      </c>
      <c r="T887" s="19" t="s">
        <v>145</v>
      </c>
      <c r="U887" s="19" t="s">
        <v>1929</v>
      </c>
      <c r="V887" s="19"/>
      <c r="W887" s="22" t="s">
        <v>1328</v>
      </c>
      <c r="X887" s="23"/>
    </row>
    <row r="888" spans="1:24" ht="74.25" hidden="1">
      <c r="A888" s="19" t="s">
        <v>1587</v>
      </c>
      <c r="B888" s="19" t="s">
        <v>1832</v>
      </c>
      <c r="C888" s="19" t="s">
        <v>1832</v>
      </c>
      <c r="D888" s="37" t="s">
        <v>1850</v>
      </c>
      <c r="E888" s="37">
        <v>12</v>
      </c>
      <c r="F888" s="37" t="s">
        <v>1888</v>
      </c>
      <c r="G888" s="37" t="s">
        <v>35</v>
      </c>
      <c r="H888" s="37" t="s">
        <v>36</v>
      </c>
      <c r="I888" s="37" t="s">
        <v>37</v>
      </c>
      <c r="J888" s="52">
        <v>20</v>
      </c>
      <c r="K888" s="8" t="s">
        <v>1230</v>
      </c>
      <c r="L888" s="11"/>
      <c r="M888" s="37">
        <v>1</v>
      </c>
      <c r="N888" s="37">
        <v>1568321</v>
      </c>
      <c r="O888" s="37" t="s">
        <v>1876</v>
      </c>
      <c r="P888" s="19" t="s">
        <v>247</v>
      </c>
      <c r="Q888" s="60">
        <v>0</v>
      </c>
      <c r="R888" s="20">
        <v>0</v>
      </c>
      <c r="S888" s="60">
        <v>0</v>
      </c>
      <c r="T888" s="19" t="s">
        <v>41</v>
      </c>
      <c r="U888" s="37" t="s">
        <v>2387</v>
      </c>
      <c r="V888" s="34" t="s">
        <v>148</v>
      </c>
      <c r="W888" s="22" t="s">
        <v>225</v>
      </c>
      <c r="X888" s="23"/>
    </row>
    <row r="889" spans="1:24" ht="74.25" hidden="1">
      <c r="A889" s="19" t="s">
        <v>1587</v>
      </c>
      <c r="B889" s="19" t="s">
        <v>1832</v>
      </c>
      <c r="C889" s="19" t="s">
        <v>1832</v>
      </c>
      <c r="D889" s="37" t="s">
        <v>1850</v>
      </c>
      <c r="E889" s="37">
        <v>12</v>
      </c>
      <c r="F889" s="37" t="s">
        <v>1888</v>
      </c>
      <c r="G889" s="37" t="s">
        <v>35</v>
      </c>
      <c r="H889" s="37" t="s">
        <v>36</v>
      </c>
      <c r="I889" s="37" t="s">
        <v>37</v>
      </c>
      <c r="J889" s="52">
        <v>20</v>
      </c>
      <c r="K889" s="8" t="s">
        <v>1230</v>
      </c>
      <c r="L889" s="11"/>
      <c r="M889" s="37">
        <v>1</v>
      </c>
      <c r="N889" s="37">
        <v>1454945</v>
      </c>
      <c r="O889" s="37" t="s">
        <v>1877</v>
      </c>
      <c r="P889" s="19" t="s">
        <v>247</v>
      </c>
      <c r="Q889" s="60">
        <v>0</v>
      </c>
      <c r="R889" s="20">
        <v>0</v>
      </c>
      <c r="S889" s="60">
        <v>0</v>
      </c>
      <c r="T889" s="19" t="s">
        <v>41</v>
      </c>
      <c r="U889" s="37" t="s">
        <v>2387</v>
      </c>
      <c r="V889" s="34" t="s">
        <v>148</v>
      </c>
      <c r="W889" s="22" t="s">
        <v>225</v>
      </c>
      <c r="X889" s="23"/>
    </row>
    <row r="890" spans="1:24" ht="74.25" hidden="1">
      <c r="A890" s="19" t="s">
        <v>1587</v>
      </c>
      <c r="B890" s="19" t="s">
        <v>1832</v>
      </c>
      <c r="C890" s="19" t="s">
        <v>1832</v>
      </c>
      <c r="D890" s="37" t="s">
        <v>1850</v>
      </c>
      <c r="E890" s="37">
        <v>12</v>
      </c>
      <c r="F890" s="37" t="s">
        <v>1888</v>
      </c>
      <c r="G890" s="37" t="s">
        <v>35</v>
      </c>
      <c r="H890" s="37" t="s">
        <v>36</v>
      </c>
      <c r="I890" s="37" t="s">
        <v>37</v>
      </c>
      <c r="J890" s="52">
        <v>20</v>
      </c>
      <c r="K890" s="8" t="s">
        <v>1230</v>
      </c>
      <c r="L890" s="11"/>
      <c r="M890" s="37">
        <v>1</v>
      </c>
      <c r="N890" s="37">
        <v>1520670</v>
      </c>
      <c r="O890" s="37" t="s">
        <v>1878</v>
      </c>
      <c r="P890" s="19" t="s">
        <v>247</v>
      </c>
      <c r="Q890" s="60">
        <v>0</v>
      </c>
      <c r="R890" s="20">
        <v>0</v>
      </c>
      <c r="S890" s="60">
        <v>0</v>
      </c>
      <c r="T890" s="19" t="s">
        <v>41</v>
      </c>
      <c r="U890" s="37" t="s">
        <v>2387</v>
      </c>
      <c r="V890" s="34" t="s">
        <v>148</v>
      </c>
      <c r="W890" s="22" t="s">
        <v>225</v>
      </c>
      <c r="X890" s="23"/>
    </row>
    <row r="891" spans="1:24" ht="74.25" hidden="1">
      <c r="A891" s="19" t="s">
        <v>1587</v>
      </c>
      <c r="B891" s="19" t="s">
        <v>1832</v>
      </c>
      <c r="C891" s="19" t="s">
        <v>1832</v>
      </c>
      <c r="D891" s="37" t="s">
        <v>1850</v>
      </c>
      <c r="E891" s="37">
        <v>12</v>
      </c>
      <c r="F891" s="37" t="s">
        <v>1888</v>
      </c>
      <c r="G891" s="37" t="s">
        <v>35</v>
      </c>
      <c r="H891" s="37" t="s">
        <v>36</v>
      </c>
      <c r="I891" s="37" t="s">
        <v>37</v>
      </c>
      <c r="J891" s="52">
        <v>20</v>
      </c>
      <c r="K891" s="8" t="s">
        <v>1230</v>
      </c>
      <c r="L891" s="11"/>
      <c r="M891" s="37">
        <v>1</v>
      </c>
      <c r="N891" s="37">
        <v>2372649</v>
      </c>
      <c r="O891" s="37" t="s">
        <v>1879</v>
      </c>
      <c r="P891" s="19" t="s">
        <v>247</v>
      </c>
      <c r="Q891" s="60">
        <v>0</v>
      </c>
      <c r="R891" s="20">
        <v>0</v>
      </c>
      <c r="S891" s="60">
        <v>0</v>
      </c>
      <c r="T891" s="19" t="s">
        <v>41</v>
      </c>
      <c r="U891" s="37" t="s">
        <v>2387</v>
      </c>
      <c r="V891" s="34" t="s">
        <v>148</v>
      </c>
      <c r="W891" s="22" t="s">
        <v>225</v>
      </c>
      <c r="X891" s="23"/>
    </row>
    <row r="892" spans="1:24" ht="42.75" hidden="1">
      <c r="A892" s="19" t="s">
        <v>1587</v>
      </c>
      <c r="B892" s="19" t="s">
        <v>1832</v>
      </c>
      <c r="C892" s="19" t="s">
        <v>1832</v>
      </c>
      <c r="D892" s="37" t="s">
        <v>1834</v>
      </c>
      <c r="E892" s="37">
        <v>15</v>
      </c>
      <c r="F892" s="37" t="s">
        <v>1846</v>
      </c>
      <c r="G892" s="37" t="s">
        <v>35</v>
      </c>
      <c r="H892" s="37" t="s">
        <v>314</v>
      </c>
      <c r="I892" s="37" t="s">
        <v>37</v>
      </c>
      <c r="J892" s="52">
        <v>120</v>
      </c>
      <c r="K892" s="8" t="s">
        <v>1230</v>
      </c>
      <c r="L892" s="11"/>
      <c r="M892" s="37">
        <v>1</v>
      </c>
      <c r="N892" s="37" t="s">
        <v>1230</v>
      </c>
      <c r="O892" s="37" t="s">
        <v>1230</v>
      </c>
      <c r="P892" s="19" t="s">
        <v>247</v>
      </c>
      <c r="Q892" s="60">
        <v>0</v>
      </c>
      <c r="R892" s="20">
        <v>0</v>
      </c>
      <c r="S892" s="60">
        <v>0</v>
      </c>
      <c r="T892" s="37" t="s">
        <v>41</v>
      </c>
      <c r="U892" s="131"/>
      <c r="V892" s="21" t="s">
        <v>184</v>
      </c>
      <c r="W892" s="22" t="s">
        <v>549</v>
      </c>
      <c r="X892" s="23"/>
    </row>
    <row r="893" spans="1:24" ht="42.75" hidden="1">
      <c r="A893" s="19" t="s">
        <v>1587</v>
      </c>
      <c r="B893" s="19" t="s">
        <v>1832</v>
      </c>
      <c r="C893" s="19" t="s">
        <v>1890</v>
      </c>
      <c r="D893" s="37" t="s">
        <v>1834</v>
      </c>
      <c r="E893" s="37">
        <v>15</v>
      </c>
      <c r="F893" s="37" t="s">
        <v>1846</v>
      </c>
      <c r="G893" s="37" t="s">
        <v>35</v>
      </c>
      <c r="H893" s="37" t="s">
        <v>314</v>
      </c>
      <c r="I893" s="37" t="s">
        <v>37</v>
      </c>
      <c r="J893" s="52">
        <v>120</v>
      </c>
      <c r="K893" s="8" t="s">
        <v>1230</v>
      </c>
      <c r="L893" s="11"/>
      <c r="M893" s="37">
        <v>1</v>
      </c>
      <c r="N893" s="37" t="s">
        <v>1230</v>
      </c>
      <c r="O893" s="37" t="s">
        <v>1230</v>
      </c>
      <c r="P893" s="19" t="s">
        <v>247</v>
      </c>
      <c r="Q893" s="60">
        <v>0</v>
      </c>
      <c r="R893" s="20">
        <v>0</v>
      </c>
      <c r="S893" s="60">
        <v>0</v>
      </c>
      <c r="T893" s="37" t="s">
        <v>41</v>
      </c>
      <c r="U893" s="131"/>
      <c r="V893" s="21" t="s">
        <v>184</v>
      </c>
      <c r="W893" s="22" t="s">
        <v>549</v>
      </c>
      <c r="X893" s="23"/>
    </row>
    <row r="894" spans="1:24" ht="42.75" hidden="1">
      <c r="A894" s="19" t="s">
        <v>1587</v>
      </c>
      <c r="B894" s="19" t="s">
        <v>1832</v>
      </c>
      <c r="C894" s="19" t="s">
        <v>1833</v>
      </c>
      <c r="D894" s="37" t="s">
        <v>1834</v>
      </c>
      <c r="E894" s="37">
        <v>15</v>
      </c>
      <c r="F894" s="37" t="s">
        <v>1846</v>
      </c>
      <c r="G894" s="37" t="s">
        <v>35</v>
      </c>
      <c r="H894" s="37" t="s">
        <v>314</v>
      </c>
      <c r="I894" s="37" t="s">
        <v>37</v>
      </c>
      <c r="J894" s="52">
        <v>120</v>
      </c>
      <c r="K894" s="8" t="s">
        <v>1230</v>
      </c>
      <c r="L894" s="11"/>
      <c r="M894" s="37">
        <v>1</v>
      </c>
      <c r="N894" s="37" t="s">
        <v>1230</v>
      </c>
      <c r="O894" s="37" t="s">
        <v>1230</v>
      </c>
      <c r="P894" s="19" t="s">
        <v>247</v>
      </c>
      <c r="Q894" s="60">
        <v>0</v>
      </c>
      <c r="R894" s="20">
        <v>0</v>
      </c>
      <c r="S894" s="60">
        <v>0</v>
      </c>
      <c r="T894" s="37" t="s">
        <v>41</v>
      </c>
      <c r="U894" s="131"/>
      <c r="V894" s="21" t="s">
        <v>184</v>
      </c>
      <c r="W894" s="22" t="s">
        <v>549</v>
      </c>
      <c r="X894" s="23"/>
    </row>
    <row r="895" spans="1:24" ht="42.75" hidden="1">
      <c r="A895" s="19" t="s">
        <v>1587</v>
      </c>
      <c r="B895" s="19" t="s">
        <v>1832</v>
      </c>
      <c r="C895" s="19" t="s">
        <v>1852</v>
      </c>
      <c r="D895" s="37" t="s">
        <v>1834</v>
      </c>
      <c r="E895" s="37">
        <v>15</v>
      </c>
      <c r="F895" s="37" t="s">
        <v>1846</v>
      </c>
      <c r="G895" s="37" t="s">
        <v>35</v>
      </c>
      <c r="H895" s="37" t="s">
        <v>314</v>
      </c>
      <c r="I895" s="37" t="s">
        <v>37</v>
      </c>
      <c r="J895" s="52">
        <v>120</v>
      </c>
      <c r="K895" s="8" t="s">
        <v>1230</v>
      </c>
      <c r="L895" s="11"/>
      <c r="M895" s="37">
        <v>1</v>
      </c>
      <c r="N895" s="37" t="s">
        <v>1230</v>
      </c>
      <c r="O895" s="37" t="s">
        <v>1230</v>
      </c>
      <c r="P895" s="19" t="s">
        <v>247</v>
      </c>
      <c r="Q895" s="60">
        <v>0</v>
      </c>
      <c r="R895" s="20">
        <v>0</v>
      </c>
      <c r="S895" s="60">
        <v>0</v>
      </c>
      <c r="T895" s="37" t="s">
        <v>41</v>
      </c>
      <c r="U895" s="131"/>
      <c r="V895" s="21" t="s">
        <v>184</v>
      </c>
      <c r="W895" s="22" t="s">
        <v>549</v>
      </c>
      <c r="X895" s="23"/>
    </row>
    <row r="896" spans="1:24" ht="85.5" hidden="1">
      <c r="A896" s="19" t="s">
        <v>1587</v>
      </c>
      <c r="B896" s="19" t="s">
        <v>1588</v>
      </c>
      <c r="C896" s="19" t="s">
        <v>1589</v>
      </c>
      <c r="D896" s="19" t="s">
        <v>1590</v>
      </c>
      <c r="E896" s="19">
        <v>15</v>
      </c>
      <c r="F896" s="19" t="s">
        <v>1606</v>
      </c>
      <c r="G896" s="19" t="s">
        <v>35</v>
      </c>
      <c r="H896" s="19" t="s">
        <v>36</v>
      </c>
      <c r="I896" s="19" t="s">
        <v>46</v>
      </c>
      <c r="J896" s="52">
        <v>32</v>
      </c>
      <c r="K896" s="8">
        <v>2020</v>
      </c>
      <c r="L896" s="11"/>
      <c r="M896" s="8">
        <v>3</v>
      </c>
      <c r="N896" s="12" t="s">
        <v>1230</v>
      </c>
      <c r="O896" s="12" t="s">
        <v>1230</v>
      </c>
      <c r="P896" s="8" t="s">
        <v>1592</v>
      </c>
      <c r="Q896" s="14">
        <v>4000</v>
      </c>
      <c r="R896" s="14">
        <v>0</v>
      </c>
      <c r="S896" s="14">
        <v>12000</v>
      </c>
      <c r="T896" s="19" t="s">
        <v>41</v>
      </c>
      <c r="U896" s="19"/>
      <c r="V896" s="22" t="s">
        <v>218</v>
      </c>
      <c r="W896" s="22" t="s">
        <v>377</v>
      </c>
      <c r="X896" s="23"/>
    </row>
    <row r="897" spans="1:24" ht="185.25" hidden="1">
      <c r="A897" s="19" t="s">
        <v>1587</v>
      </c>
      <c r="B897" s="19" t="s">
        <v>1891</v>
      </c>
      <c r="C897" s="19" t="s">
        <v>1902</v>
      </c>
      <c r="D897" s="19" t="s">
        <v>1893</v>
      </c>
      <c r="E897" s="19">
        <v>20</v>
      </c>
      <c r="F897" s="19" t="s">
        <v>898</v>
      </c>
      <c r="G897" s="19" t="s">
        <v>145</v>
      </c>
      <c r="H897" s="19" t="s">
        <v>36</v>
      </c>
      <c r="I897" s="19" t="s">
        <v>46</v>
      </c>
      <c r="J897" s="52">
        <v>120</v>
      </c>
      <c r="K897" s="19" t="s">
        <v>1230</v>
      </c>
      <c r="L897" s="11" t="s">
        <v>610</v>
      </c>
      <c r="M897" s="19">
        <v>1</v>
      </c>
      <c r="N897" s="19">
        <v>2091100</v>
      </c>
      <c r="O897" s="19" t="s">
        <v>1908</v>
      </c>
      <c r="P897" s="19" t="s">
        <v>268</v>
      </c>
      <c r="Q897" s="20">
        <v>0</v>
      </c>
      <c r="R897" s="20">
        <v>0</v>
      </c>
      <c r="S897" s="20">
        <v>0</v>
      </c>
      <c r="T897" s="19" t="s">
        <v>145</v>
      </c>
      <c r="V897" s="15" t="s">
        <v>201</v>
      </c>
      <c r="W897" s="15" t="s">
        <v>202</v>
      </c>
      <c r="X897" s="23"/>
    </row>
    <row r="898" spans="1:24" ht="85.5" hidden="1">
      <c r="A898" s="19" t="s">
        <v>1587</v>
      </c>
      <c r="B898" s="19" t="s">
        <v>1588</v>
      </c>
      <c r="C898" s="19" t="s">
        <v>1608</v>
      </c>
      <c r="D898" s="19" t="s">
        <v>1610</v>
      </c>
      <c r="E898" s="19">
        <v>20</v>
      </c>
      <c r="F898" s="19" t="s">
        <v>1614</v>
      </c>
      <c r="G898" s="19" t="s">
        <v>145</v>
      </c>
      <c r="H898" s="19" t="s">
        <v>36</v>
      </c>
      <c r="I898" s="19" t="s">
        <v>46</v>
      </c>
      <c r="J898" s="52">
        <v>180</v>
      </c>
      <c r="K898" s="8" t="s">
        <v>1615</v>
      </c>
      <c r="L898" s="10" t="s">
        <v>224</v>
      </c>
      <c r="M898" s="8">
        <v>1</v>
      </c>
      <c r="N898" s="8">
        <v>1548873</v>
      </c>
      <c r="O898" s="12" t="s">
        <v>1616</v>
      </c>
      <c r="P898" s="51" t="s">
        <v>162</v>
      </c>
      <c r="Q898" s="14">
        <v>0</v>
      </c>
      <c r="R898" s="14">
        <v>0</v>
      </c>
      <c r="S898" s="14">
        <v>0</v>
      </c>
      <c r="T898" s="19" t="s">
        <v>145</v>
      </c>
      <c r="V898" s="15" t="s">
        <v>201</v>
      </c>
      <c r="W898" s="15" t="s">
        <v>202</v>
      </c>
      <c r="X898" s="23"/>
    </row>
    <row r="899" spans="1:24" ht="128.25" hidden="1">
      <c r="A899" s="19" t="s">
        <v>1587</v>
      </c>
      <c r="B899" s="19" t="s">
        <v>1935</v>
      </c>
      <c r="C899" s="19" t="s">
        <v>1936</v>
      </c>
      <c r="D899" s="19" t="s">
        <v>1965</v>
      </c>
      <c r="E899" s="19">
        <v>15</v>
      </c>
      <c r="F899" s="19" t="s">
        <v>1997</v>
      </c>
      <c r="G899" s="19" t="s">
        <v>35</v>
      </c>
      <c r="H899" s="19" t="s">
        <v>36</v>
      </c>
      <c r="I899" s="19" t="s">
        <v>46</v>
      </c>
      <c r="J899" s="52">
        <v>100</v>
      </c>
      <c r="K899" s="8">
        <v>44013</v>
      </c>
      <c r="L899" s="11"/>
      <c r="M899" s="19">
        <v>1</v>
      </c>
      <c r="N899" s="19">
        <v>1481088</v>
      </c>
      <c r="O899" s="37" t="s">
        <v>1964</v>
      </c>
      <c r="P899" s="54" t="s">
        <v>162</v>
      </c>
      <c r="Q899" s="20">
        <v>0</v>
      </c>
      <c r="R899" s="20">
        <v>0</v>
      </c>
      <c r="S899" s="20">
        <v>0</v>
      </c>
      <c r="T899" s="19" t="s">
        <v>41</v>
      </c>
      <c r="U899" s="19"/>
      <c r="V899" s="21" t="s">
        <v>184</v>
      </c>
      <c r="W899" s="22" t="s">
        <v>269</v>
      </c>
      <c r="X899" s="23"/>
    </row>
    <row r="900" spans="1:24" ht="128.25" hidden="1">
      <c r="A900" s="19" t="s">
        <v>1587</v>
      </c>
      <c r="B900" s="19" t="s">
        <v>1588</v>
      </c>
      <c r="C900" s="19" t="s">
        <v>1608</v>
      </c>
      <c r="D900" s="19" t="s">
        <v>1611</v>
      </c>
      <c r="E900" s="19">
        <v>15</v>
      </c>
      <c r="F900" s="19" t="s">
        <v>1617</v>
      </c>
      <c r="G900" s="19" t="s">
        <v>45</v>
      </c>
      <c r="H900" s="19" t="s">
        <v>36</v>
      </c>
      <c r="I900" s="19" t="s">
        <v>37</v>
      </c>
      <c r="J900" s="52">
        <v>40</v>
      </c>
      <c r="K900" s="8">
        <v>2020</v>
      </c>
      <c r="L900" s="11"/>
      <c r="M900" s="8">
        <v>6</v>
      </c>
      <c r="N900" s="12" t="s">
        <v>1230</v>
      </c>
      <c r="O900" s="12" t="s">
        <v>1230</v>
      </c>
      <c r="P900" s="8" t="s">
        <v>1592</v>
      </c>
      <c r="Q900" s="14">
        <v>0</v>
      </c>
      <c r="R900" s="14">
        <v>0</v>
      </c>
      <c r="S900" s="14">
        <v>0</v>
      </c>
      <c r="T900" s="19" t="s">
        <v>41</v>
      </c>
      <c r="U900" s="19"/>
      <c r="V900" s="21" t="s">
        <v>48</v>
      </c>
      <c r="W900" s="22" t="s">
        <v>455</v>
      </c>
      <c r="X900" s="18" t="s">
        <v>58</v>
      </c>
    </row>
    <row r="901" spans="1:24" ht="85.5" hidden="1">
      <c r="A901" s="19" t="s">
        <v>1587</v>
      </c>
      <c r="B901" s="19" t="s">
        <v>1588</v>
      </c>
      <c r="C901" s="19" t="s">
        <v>1589</v>
      </c>
      <c r="D901" s="19" t="s">
        <v>1590</v>
      </c>
      <c r="E901" s="19">
        <v>15</v>
      </c>
      <c r="F901" s="19" t="s">
        <v>1607</v>
      </c>
      <c r="G901" s="19" t="s">
        <v>35</v>
      </c>
      <c r="H901" s="19" t="s">
        <v>36</v>
      </c>
      <c r="I901" s="19" t="s">
        <v>37</v>
      </c>
      <c r="J901" s="52">
        <v>40</v>
      </c>
      <c r="K901" s="8">
        <v>2020</v>
      </c>
      <c r="L901" s="11"/>
      <c r="M901" s="8">
        <v>10</v>
      </c>
      <c r="N901" s="12" t="s">
        <v>1230</v>
      </c>
      <c r="O901" s="12" t="s">
        <v>1230</v>
      </c>
      <c r="P901" s="8" t="s">
        <v>1592</v>
      </c>
      <c r="Q901" s="14">
        <v>0</v>
      </c>
      <c r="R901" s="14">
        <v>0</v>
      </c>
      <c r="S901" s="14">
        <v>0</v>
      </c>
      <c r="T901" s="19" t="s">
        <v>41</v>
      </c>
      <c r="U901" s="19"/>
      <c r="V901" s="16" t="s">
        <v>539</v>
      </c>
      <c r="W901" s="22" t="s">
        <v>540</v>
      </c>
      <c r="X901" s="23"/>
    </row>
    <row r="902" spans="1:24" ht="128.25" hidden="1">
      <c r="A902" s="19" t="s">
        <v>1587</v>
      </c>
      <c r="B902" s="19" t="s">
        <v>1832</v>
      </c>
      <c r="C902" s="19" t="s">
        <v>1852</v>
      </c>
      <c r="D902" s="37" t="s">
        <v>1853</v>
      </c>
      <c r="E902" s="37">
        <v>15</v>
      </c>
      <c r="F902" s="37" t="s">
        <v>1861</v>
      </c>
      <c r="G902" s="37" t="s">
        <v>35</v>
      </c>
      <c r="H902" s="37" t="s">
        <v>1839</v>
      </c>
      <c r="I902" s="19" t="s">
        <v>37</v>
      </c>
      <c r="J902" s="52">
        <v>80</v>
      </c>
      <c r="K902" s="8" t="s">
        <v>1862</v>
      </c>
      <c r="L902" s="11"/>
      <c r="M902" s="37">
        <v>1</v>
      </c>
      <c r="N902" s="37">
        <v>1491064</v>
      </c>
      <c r="O902" s="37" t="s">
        <v>1857</v>
      </c>
      <c r="P902" s="54" t="s">
        <v>162</v>
      </c>
      <c r="Q902" s="60">
        <v>11322.24</v>
      </c>
      <c r="R902" s="60">
        <v>11788.57</v>
      </c>
      <c r="S902" s="60">
        <v>23110.81</v>
      </c>
      <c r="T902" s="19" t="s">
        <v>41</v>
      </c>
      <c r="U902" s="37"/>
      <c r="V902" s="21" t="s">
        <v>184</v>
      </c>
      <c r="W902" s="22" t="s">
        <v>549</v>
      </c>
      <c r="X902" s="23"/>
    </row>
    <row r="903" spans="1:24" ht="42.75" hidden="1">
      <c r="A903" s="19" t="s">
        <v>1587</v>
      </c>
      <c r="B903" s="19" t="s">
        <v>1832</v>
      </c>
      <c r="C903" s="19" t="s">
        <v>1832</v>
      </c>
      <c r="D903" s="37" t="s">
        <v>1834</v>
      </c>
      <c r="E903" s="37">
        <v>15</v>
      </c>
      <c r="F903" s="37" t="s">
        <v>1889</v>
      </c>
      <c r="G903" s="37" t="s">
        <v>35</v>
      </c>
      <c r="H903" s="37" t="s">
        <v>825</v>
      </c>
      <c r="I903" s="37" t="s">
        <v>37</v>
      </c>
      <c r="J903" s="52">
        <v>120</v>
      </c>
      <c r="K903" s="8" t="s">
        <v>1230</v>
      </c>
      <c r="L903" s="11"/>
      <c r="M903" s="37">
        <v>1</v>
      </c>
      <c r="N903" s="37" t="s">
        <v>1230</v>
      </c>
      <c r="O903" s="37" t="s">
        <v>1230</v>
      </c>
      <c r="P903" s="19" t="s">
        <v>247</v>
      </c>
      <c r="Q903" s="60">
        <v>0</v>
      </c>
      <c r="R903" s="20">
        <v>0</v>
      </c>
      <c r="S903" s="60">
        <v>0</v>
      </c>
      <c r="T903" s="19" t="s">
        <v>41</v>
      </c>
      <c r="U903" s="131"/>
      <c r="V903" s="21" t="s">
        <v>184</v>
      </c>
      <c r="W903" s="22" t="s">
        <v>549</v>
      </c>
      <c r="X903" s="23"/>
    </row>
    <row r="904" spans="1:24" ht="171" hidden="1">
      <c r="A904" s="19" t="s">
        <v>1587</v>
      </c>
      <c r="B904" s="19" t="s">
        <v>1891</v>
      </c>
      <c r="C904" s="19" t="s">
        <v>1892</v>
      </c>
      <c r="D904" s="19" t="s">
        <v>1899</v>
      </c>
      <c r="E904" s="19">
        <v>20</v>
      </c>
      <c r="F904" s="19" t="s">
        <v>1901</v>
      </c>
      <c r="G904" s="19" t="s">
        <v>35</v>
      </c>
      <c r="H904" s="19" t="s">
        <v>36</v>
      </c>
      <c r="I904" s="19" t="s">
        <v>37</v>
      </c>
      <c r="J904" s="52">
        <v>40</v>
      </c>
      <c r="K904" s="19" t="s">
        <v>1230</v>
      </c>
      <c r="L904" s="11"/>
      <c r="M904" s="19">
        <v>1</v>
      </c>
      <c r="N904" s="19">
        <v>1491165</v>
      </c>
      <c r="O904" s="19" t="s">
        <v>1898</v>
      </c>
      <c r="P904" s="54" t="s">
        <v>162</v>
      </c>
      <c r="Q904" s="20">
        <v>0</v>
      </c>
      <c r="R904" s="20">
        <v>0</v>
      </c>
      <c r="S904" s="20">
        <v>0</v>
      </c>
      <c r="T904" s="19" t="s">
        <v>41</v>
      </c>
      <c r="U904" s="19"/>
      <c r="V904" s="21" t="s">
        <v>866</v>
      </c>
      <c r="W904" s="22" t="s">
        <v>1014</v>
      </c>
      <c r="X904" s="23"/>
    </row>
    <row r="905" spans="1:24" ht="85.5" hidden="1">
      <c r="A905" s="19" t="s">
        <v>1587</v>
      </c>
      <c r="B905" s="19" t="s">
        <v>1935</v>
      </c>
      <c r="C905" s="19" t="s">
        <v>1936</v>
      </c>
      <c r="D905" s="19" t="s">
        <v>1998</v>
      </c>
      <c r="E905" s="19">
        <v>15</v>
      </c>
      <c r="F905" s="19" t="s">
        <v>1999</v>
      </c>
      <c r="G905" s="19" t="s">
        <v>35</v>
      </c>
      <c r="H905" s="19" t="s">
        <v>310</v>
      </c>
      <c r="I905" s="19" t="s">
        <v>37</v>
      </c>
      <c r="J905" s="52">
        <v>40</v>
      </c>
      <c r="K905" s="8" t="s">
        <v>2000</v>
      </c>
      <c r="L905" s="11"/>
      <c r="M905" s="19">
        <v>1</v>
      </c>
      <c r="N905" s="19">
        <v>1491202</v>
      </c>
      <c r="O905" s="37" t="s">
        <v>1975</v>
      </c>
      <c r="P905" s="37" t="s">
        <v>611</v>
      </c>
      <c r="Q905" s="20">
        <v>2826</v>
      </c>
      <c r="R905" s="20">
        <v>16000</v>
      </c>
      <c r="S905" s="20">
        <v>18826</v>
      </c>
      <c r="T905" s="19" t="s">
        <v>41</v>
      </c>
      <c r="U905" s="19"/>
      <c r="V905" s="21" t="s">
        <v>184</v>
      </c>
      <c r="W905" s="15" t="s">
        <v>706</v>
      </c>
      <c r="X905" s="23"/>
    </row>
    <row r="906" spans="1:24" ht="85.5" hidden="1">
      <c r="A906" s="19" t="s">
        <v>1587</v>
      </c>
      <c r="B906" s="19" t="s">
        <v>1935</v>
      </c>
      <c r="C906" s="19" t="s">
        <v>1936</v>
      </c>
      <c r="D906" s="19" t="s">
        <v>1953</v>
      </c>
      <c r="E906" s="19">
        <v>15</v>
      </c>
      <c r="F906" s="19" t="s">
        <v>1999</v>
      </c>
      <c r="G906" s="19" t="s">
        <v>35</v>
      </c>
      <c r="H906" s="19" t="s">
        <v>310</v>
      </c>
      <c r="I906" s="19" t="s">
        <v>37</v>
      </c>
      <c r="J906" s="52">
        <v>40</v>
      </c>
      <c r="K906" s="8" t="s">
        <v>2000</v>
      </c>
      <c r="L906" s="11"/>
      <c r="M906" s="19">
        <v>1</v>
      </c>
      <c r="N906" s="19">
        <v>2114493</v>
      </c>
      <c r="O906" s="37" t="s">
        <v>1974</v>
      </c>
      <c r="P906" s="37" t="s">
        <v>611</v>
      </c>
      <c r="Q906" s="20">
        <v>2826</v>
      </c>
      <c r="R906" s="20">
        <v>16000</v>
      </c>
      <c r="S906" s="20">
        <v>18826</v>
      </c>
      <c r="T906" s="19" t="s">
        <v>41</v>
      </c>
      <c r="U906" s="19"/>
      <c r="V906" s="21" t="s">
        <v>184</v>
      </c>
      <c r="W906" s="15" t="s">
        <v>706</v>
      </c>
      <c r="X906" s="23"/>
    </row>
    <row r="907" spans="1:24" ht="71.25" hidden="1">
      <c r="A907" s="19" t="s">
        <v>1587</v>
      </c>
      <c r="B907" s="19" t="s">
        <v>1832</v>
      </c>
      <c r="C907" s="19" t="s">
        <v>1832</v>
      </c>
      <c r="D907" s="37" t="s">
        <v>1847</v>
      </c>
      <c r="E907" s="37">
        <v>15</v>
      </c>
      <c r="F907" s="37" t="s">
        <v>1848</v>
      </c>
      <c r="G907" s="37" t="s">
        <v>35</v>
      </c>
      <c r="H907" s="37" t="s">
        <v>1839</v>
      </c>
      <c r="I907" s="37" t="s">
        <v>37</v>
      </c>
      <c r="J907" s="52">
        <v>20</v>
      </c>
      <c r="K907" s="8" t="s">
        <v>1230</v>
      </c>
      <c r="L907" s="11"/>
      <c r="M907" s="37">
        <v>1</v>
      </c>
      <c r="N907" s="37" t="s">
        <v>1230</v>
      </c>
      <c r="O907" s="37" t="s">
        <v>1230</v>
      </c>
      <c r="P907" s="19" t="s">
        <v>247</v>
      </c>
      <c r="Q907" s="151">
        <v>300</v>
      </c>
      <c r="R907" s="138">
        <v>2000</v>
      </c>
      <c r="S907" s="151">
        <v>2300</v>
      </c>
      <c r="T907" s="19" t="s">
        <v>41</v>
      </c>
      <c r="U907" s="37"/>
      <c r="V907" s="21" t="s">
        <v>184</v>
      </c>
      <c r="W907" s="152" t="s">
        <v>549</v>
      </c>
      <c r="X907" s="23"/>
    </row>
    <row r="908" spans="1:24" ht="71.25" hidden="1">
      <c r="A908" s="19" t="s">
        <v>1587</v>
      </c>
      <c r="B908" s="19" t="s">
        <v>1832</v>
      </c>
      <c r="C908" s="19" t="s">
        <v>1890</v>
      </c>
      <c r="D908" s="37" t="s">
        <v>1847</v>
      </c>
      <c r="E908" s="37">
        <v>15</v>
      </c>
      <c r="F908" s="37" t="s">
        <v>1848</v>
      </c>
      <c r="G908" s="37" t="s">
        <v>35</v>
      </c>
      <c r="H908" s="37" t="s">
        <v>1839</v>
      </c>
      <c r="I908" s="37" t="s">
        <v>37</v>
      </c>
      <c r="J908" s="52">
        <v>20</v>
      </c>
      <c r="K908" s="8" t="s">
        <v>1230</v>
      </c>
      <c r="L908" s="11"/>
      <c r="M908" s="37">
        <v>1</v>
      </c>
      <c r="N908" s="37" t="s">
        <v>1230</v>
      </c>
      <c r="O908" s="37" t="s">
        <v>1230</v>
      </c>
      <c r="P908" s="19" t="s">
        <v>247</v>
      </c>
      <c r="Q908" s="151">
        <v>300</v>
      </c>
      <c r="R908" s="138">
        <v>2000</v>
      </c>
      <c r="S908" s="151">
        <v>2300</v>
      </c>
      <c r="T908" s="19" t="s">
        <v>41</v>
      </c>
      <c r="U908" s="37"/>
      <c r="V908" s="21" t="s">
        <v>184</v>
      </c>
      <c r="W908" s="152" t="s">
        <v>549</v>
      </c>
      <c r="X908" s="23"/>
    </row>
    <row r="909" spans="1:24" ht="71.25" hidden="1">
      <c r="A909" s="19" t="s">
        <v>1587</v>
      </c>
      <c r="B909" s="19" t="s">
        <v>1832</v>
      </c>
      <c r="C909" s="19" t="s">
        <v>1890</v>
      </c>
      <c r="D909" s="37" t="s">
        <v>1847</v>
      </c>
      <c r="E909" s="37">
        <v>15</v>
      </c>
      <c r="F909" s="37" t="s">
        <v>1848</v>
      </c>
      <c r="G909" s="37" t="s">
        <v>35</v>
      </c>
      <c r="H909" s="37" t="s">
        <v>1839</v>
      </c>
      <c r="I909" s="37" t="s">
        <v>37</v>
      </c>
      <c r="J909" s="52">
        <v>20</v>
      </c>
      <c r="K909" s="8" t="s">
        <v>1230</v>
      </c>
      <c r="L909" s="11"/>
      <c r="M909" s="37">
        <v>1</v>
      </c>
      <c r="N909" s="37" t="s">
        <v>1230</v>
      </c>
      <c r="O909" s="37" t="s">
        <v>1230</v>
      </c>
      <c r="P909" s="19" t="s">
        <v>247</v>
      </c>
      <c r="Q909" s="151">
        <v>300</v>
      </c>
      <c r="R909" s="138">
        <v>2000</v>
      </c>
      <c r="S909" s="151">
        <v>2300</v>
      </c>
      <c r="T909" s="19" t="s">
        <v>41</v>
      </c>
      <c r="U909" s="37"/>
      <c r="V909" s="21" t="s">
        <v>184</v>
      </c>
      <c r="W909" s="152" t="s">
        <v>549</v>
      </c>
      <c r="X909" s="23"/>
    </row>
    <row r="910" spans="1:24" ht="71.25" hidden="1">
      <c r="A910" s="19" t="s">
        <v>1587</v>
      </c>
      <c r="B910" s="19" t="s">
        <v>1832</v>
      </c>
      <c r="C910" s="19" t="s">
        <v>1833</v>
      </c>
      <c r="D910" s="37" t="s">
        <v>1847</v>
      </c>
      <c r="E910" s="37">
        <v>15</v>
      </c>
      <c r="F910" s="37" t="s">
        <v>1848</v>
      </c>
      <c r="G910" s="37" t="s">
        <v>35</v>
      </c>
      <c r="H910" s="37" t="s">
        <v>1839</v>
      </c>
      <c r="I910" s="37" t="s">
        <v>37</v>
      </c>
      <c r="J910" s="52">
        <v>20</v>
      </c>
      <c r="K910" s="8" t="s">
        <v>1230</v>
      </c>
      <c r="L910" s="11"/>
      <c r="M910" s="37">
        <v>1</v>
      </c>
      <c r="N910" s="37" t="s">
        <v>1230</v>
      </c>
      <c r="O910" s="37" t="s">
        <v>1230</v>
      </c>
      <c r="P910" s="19" t="s">
        <v>247</v>
      </c>
      <c r="Q910" s="151">
        <v>300</v>
      </c>
      <c r="R910" s="138">
        <v>2000</v>
      </c>
      <c r="S910" s="151">
        <v>2300</v>
      </c>
      <c r="T910" s="19" t="s">
        <v>41</v>
      </c>
      <c r="U910" s="37"/>
      <c r="V910" s="21" t="s">
        <v>184</v>
      </c>
      <c r="W910" s="152" t="s">
        <v>549</v>
      </c>
      <c r="X910" s="23"/>
    </row>
    <row r="911" spans="1:24" ht="71.25" hidden="1">
      <c r="A911" s="19" t="s">
        <v>1587</v>
      </c>
      <c r="B911" s="19" t="s">
        <v>1832</v>
      </c>
      <c r="C911" s="19" t="s">
        <v>1833</v>
      </c>
      <c r="D911" s="37" t="s">
        <v>1847</v>
      </c>
      <c r="E911" s="37">
        <v>15</v>
      </c>
      <c r="F911" s="37" t="s">
        <v>1848</v>
      </c>
      <c r="G911" s="37" t="s">
        <v>35</v>
      </c>
      <c r="H911" s="37" t="s">
        <v>1839</v>
      </c>
      <c r="I911" s="37" t="s">
        <v>37</v>
      </c>
      <c r="J911" s="52">
        <v>20</v>
      </c>
      <c r="K911" s="8" t="s">
        <v>1230</v>
      </c>
      <c r="L911" s="11"/>
      <c r="M911" s="37">
        <v>1</v>
      </c>
      <c r="N911" s="37" t="s">
        <v>1230</v>
      </c>
      <c r="O911" s="37" t="s">
        <v>1230</v>
      </c>
      <c r="P911" s="19" t="s">
        <v>247</v>
      </c>
      <c r="Q911" s="151">
        <v>300</v>
      </c>
      <c r="R911" s="138">
        <v>2000</v>
      </c>
      <c r="S911" s="151">
        <v>2300</v>
      </c>
      <c r="T911" s="19" t="s">
        <v>41</v>
      </c>
      <c r="U911" s="37"/>
      <c r="V911" s="21" t="s">
        <v>184</v>
      </c>
      <c r="W911" s="152" t="s">
        <v>549</v>
      </c>
      <c r="X911" s="23"/>
    </row>
    <row r="912" spans="1:24" ht="71.25" hidden="1">
      <c r="A912" s="19" t="s">
        <v>1587</v>
      </c>
      <c r="B912" s="19" t="s">
        <v>1832</v>
      </c>
      <c r="C912" s="19" t="s">
        <v>1852</v>
      </c>
      <c r="D912" s="37" t="s">
        <v>1847</v>
      </c>
      <c r="E912" s="37">
        <v>15</v>
      </c>
      <c r="F912" s="37" t="s">
        <v>1848</v>
      </c>
      <c r="G912" s="37" t="s">
        <v>35</v>
      </c>
      <c r="H912" s="37" t="s">
        <v>1839</v>
      </c>
      <c r="I912" s="37" t="s">
        <v>37</v>
      </c>
      <c r="J912" s="52">
        <v>20</v>
      </c>
      <c r="K912" s="8" t="s">
        <v>1230</v>
      </c>
      <c r="L912" s="11"/>
      <c r="M912" s="37">
        <v>1</v>
      </c>
      <c r="N912" s="37" t="s">
        <v>1230</v>
      </c>
      <c r="O912" s="37" t="s">
        <v>1230</v>
      </c>
      <c r="P912" s="19" t="s">
        <v>247</v>
      </c>
      <c r="Q912" s="151">
        <v>300</v>
      </c>
      <c r="R912" s="138">
        <v>2000</v>
      </c>
      <c r="S912" s="151">
        <v>2300</v>
      </c>
      <c r="T912" s="19" t="s">
        <v>41</v>
      </c>
      <c r="U912" s="37"/>
      <c r="V912" s="21" t="s">
        <v>184</v>
      </c>
      <c r="W912" s="152" t="s">
        <v>549</v>
      </c>
      <c r="X912" s="23"/>
    </row>
    <row r="913" spans="1:24" ht="228" hidden="1">
      <c r="A913" s="19" t="s">
        <v>158</v>
      </c>
      <c r="B913" s="19" t="s">
        <v>498</v>
      </c>
      <c r="C913" s="19" t="s">
        <v>498</v>
      </c>
      <c r="D913" s="19" t="s">
        <v>499</v>
      </c>
      <c r="E913" s="19">
        <v>15</v>
      </c>
      <c r="F913" s="19" t="s">
        <v>500</v>
      </c>
      <c r="G913" s="19" t="s">
        <v>145</v>
      </c>
      <c r="H913" s="19" t="s">
        <v>36</v>
      </c>
      <c r="I913" s="19" t="s">
        <v>46</v>
      </c>
      <c r="J913" s="52">
        <v>130</v>
      </c>
      <c r="K913" s="8" t="s">
        <v>501</v>
      </c>
      <c r="L913" s="8" t="s">
        <v>216</v>
      </c>
      <c r="M913" s="19">
        <v>1</v>
      </c>
      <c r="N913" s="12">
        <v>2110511</v>
      </c>
      <c r="O913" s="12" t="s">
        <v>502</v>
      </c>
      <c r="P913" s="54" t="s">
        <v>162</v>
      </c>
      <c r="Q913" s="49">
        <v>0</v>
      </c>
      <c r="R913" s="20">
        <v>0</v>
      </c>
      <c r="S913" s="20">
        <f t="shared" ref="S913:S976" si="14">(R913+Q913)*M913</f>
        <v>0</v>
      </c>
      <c r="T913" s="19" t="s">
        <v>145</v>
      </c>
      <c r="U913" s="15" t="s">
        <v>2388</v>
      </c>
      <c r="V913" s="21" t="s">
        <v>503</v>
      </c>
      <c r="W913" s="15" t="s">
        <v>504</v>
      </c>
      <c r="X913" s="23"/>
    </row>
    <row r="914" spans="1:24" ht="85.5" hidden="1">
      <c r="A914" s="19" t="s">
        <v>158</v>
      </c>
      <c r="B914" s="19" t="s">
        <v>498</v>
      </c>
      <c r="C914" s="19" t="s">
        <v>498</v>
      </c>
      <c r="D914" s="19" t="s">
        <v>505</v>
      </c>
      <c r="E914" s="19">
        <v>12</v>
      </c>
      <c r="F914" s="19" t="s">
        <v>506</v>
      </c>
      <c r="G914" s="19" t="s">
        <v>145</v>
      </c>
      <c r="H914" s="19" t="s">
        <v>36</v>
      </c>
      <c r="I914" s="19" t="s">
        <v>46</v>
      </c>
      <c r="J914" s="52">
        <v>150</v>
      </c>
      <c r="K914" s="8" t="s">
        <v>507</v>
      </c>
      <c r="L914" s="8" t="s">
        <v>152</v>
      </c>
      <c r="M914" s="19">
        <v>1</v>
      </c>
      <c r="N914" s="8">
        <v>1568278</v>
      </c>
      <c r="O914" s="8" t="s">
        <v>508</v>
      </c>
      <c r="P914" s="54" t="s">
        <v>162</v>
      </c>
      <c r="Q914" s="20">
        <v>0</v>
      </c>
      <c r="R914" s="20">
        <v>0</v>
      </c>
      <c r="S914" s="20">
        <f t="shared" si="14"/>
        <v>0</v>
      </c>
      <c r="T914" s="19" t="s">
        <v>145</v>
      </c>
      <c r="U914" s="15" t="s">
        <v>2388</v>
      </c>
      <c r="V914" s="21" t="s">
        <v>48</v>
      </c>
      <c r="W914" s="15" t="s">
        <v>188</v>
      </c>
      <c r="X914" s="23"/>
    </row>
    <row r="915" spans="1:24" ht="85.5" hidden="1">
      <c r="A915" s="19" t="s">
        <v>158</v>
      </c>
      <c r="B915" s="19" t="s">
        <v>498</v>
      </c>
      <c r="C915" s="19" t="s">
        <v>498</v>
      </c>
      <c r="D915" s="19" t="s">
        <v>505</v>
      </c>
      <c r="E915" s="19">
        <v>12</v>
      </c>
      <c r="F915" s="19" t="s">
        <v>506</v>
      </c>
      <c r="G915" s="19" t="s">
        <v>145</v>
      </c>
      <c r="H915" s="19" t="s">
        <v>36</v>
      </c>
      <c r="I915" s="19" t="s">
        <v>46</v>
      </c>
      <c r="J915" s="52">
        <v>270</v>
      </c>
      <c r="K915" s="8" t="s">
        <v>509</v>
      </c>
      <c r="L915" s="8" t="s">
        <v>356</v>
      </c>
      <c r="M915" s="19">
        <v>1</v>
      </c>
      <c r="N915" s="8">
        <v>2090964</v>
      </c>
      <c r="O915" s="8" t="s">
        <v>510</v>
      </c>
      <c r="P915" s="54" t="s">
        <v>268</v>
      </c>
      <c r="Q915" s="20">
        <v>0</v>
      </c>
      <c r="R915" s="20">
        <v>0</v>
      </c>
      <c r="S915" s="20">
        <f t="shared" si="14"/>
        <v>0</v>
      </c>
      <c r="T915" s="19" t="s">
        <v>145</v>
      </c>
      <c r="U915" s="15" t="s">
        <v>2388</v>
      </c>
      <c r="V915" s="21" t="s">
        <v>48</v>
      </c>
      <c r="W915" s="15" t="s">
        <v>188</v>
      </c>
      <c r="X915" s="23"/>
    </row>
    <row r="916" spans="1:24" ht="99.75" hidden="1">
      <c r="A916" s="19" t="s">
        <v>158</v>
      </c>
      <c r="B916" s="19" t="s">
        <v>429</v>
      </c>
      <c r="C916" s="19" t="s">
        <v>429</v>
      </c>
      <c r="D916" s="19" t="s">
        <v>430</v>
      </c>
      <c r="E916" s="19">
        <v>15</v>
      </c>
      <c r="F916" s="19" t="s">
        <v>168</v>
      </c>
      <c r="G916" s="19" t="s">
        <v>45</v>
      </c>
      <c r="H916" s="19" t="s">
        <v>36</v>
      </c>
      <c r="I916" s="19" t="s">
        <v>37</v>
      </c>
      <c r="J916" s="52">
        <v>40</v>
      </c>
      <c r="K916" s="153"/>
      <c r="L916" s="153"/>
      <c r="M916" s="19">
        <v>6</v>
      </c>
      <c r="N916" s="153"/>
      <c r="O916" s="153"/>
      <c r="P916" s="54" t="s">
        <v>162</v>
      </c>
      <c r="Q916" s="49">
        <v>0</v>
      </c>
      <c r="R916" s="20">
        <v>0</v>
      </c>
      <c r="S916" s="20">
        <f t="shared" si="14"/>
        <v>0</v>
      </c>
      <c r="T916" s="19" t="s">
        <v>41</v>
      </c>
      <c r="U916" s="15" t="s">
        <v>2267</v>
      </c>
      <c r="V916" s="63" t="s">
        <v>48</v>
      </c>
      <c r="W916" s="40" t="s">
        <v>163</v>
      </c>
      <c r="X916" s="36" t="s">
        <v>50</v>
      </c>
    </row>
    <row r="917" spans="1:24" ht="99.75" hidden="1">
      <c r="A917" s="19" t="s">
        <v>158</v>
      </c>
      <c r="B917" s="19" t="s">
        <v>429</v>
      </c>
      <c r="C917" s="19" t="s">
        <v>429</v>
      </c>
      <c r="D917" s="19" t="s">
        <v>430</v>
      </c>
      <c r="E917" s="19">
        <v>15</v>
      </c>
      <c r="F917" s="19" t="s">
        <v>49</v>
      </c>
      <c r="G917" s="19" t="s">
        <v>45</v>
      </c>
      <c r="H917" s="19" t="s">
        <v>36</v>
      </c>
      <c r="I917" s="19" t="s">
        <v>37</v>
      </c>
      <c r="J917" s="52">
        <v>40</v>
      </c>
      <c r="K917" s="153"/>
      <c r="L917" s="153"/>
      <c r="M917" s="19">
        <v>6</v>
      </c>
      <c r="N917" s="153"/>
      <c r="O917" s="153"/>
      <c r="P917" s="54" t="s">
        <v>162</v>
      </c>
      <c r="Q917" s="49">
        <v>0</v>
      </c>
      <c r="R917" s="20">
        <v>0</v>
      </c>
      <c r="S917" s="20">
        <f t="shared" si="14"/>
        <v>0</v>
      </c>
      <c r="T917" s="19" t="s">
        <v>41</v>
      </c>
      <c r="U917" s="15" t="s">
        <v>2267</v>
      </c>
      <c r="V917" s="21" t="s">
        <v>48</v>
      </c>
      <c r="W917" s="15" t="s">
        <v>49</v>
      </c>
      <c r="X917" s="36" t="s">
        <v>50</v>
      </c>
    </row>
    <row r="918" spans="1:24" ht="114" hidden="1">
      <c r="A918" s="19" t="s">
        <v>158</v>
      </c>
      <c r="B918" s="19" t="s">
        <v>429</v>
      </c>
      <c r="C918" s="19" t="s">
        <v>429</v>
      </c>
      <c r="D918" s="19" t="s">
        <v>431</v>
      </c>
      <c r="E918" s="19">
        <v>15</v>
      </c>
      <c r="F918" s="19" t="s">
        <v>432</v>
      </c>
      <c r="G918" s="19" t="s">
        <v>145</v>
      </c>
      <c r="H918" s="19" t="s">
        <v>36</v>
      </c>
      <c r="I918" s="19" t="s">
        <v>46</v>
      </c>
      <c r="J918" s="52">
        <v>100</v>
      </c>
      <c r="K918" s="8" t="s">
        <v>433</v>
      </c>
      <c r="L918" s="8" t="s">
        <v>272</v>
      </c>
      <c r="M918" s="19">
        <v>1</v>
      </c>
      <c r="N918" s="37">
        <v>1492168</v>
      </c>
      <c r="O918" s="37" t="s">
        <v>434</v>
      </c>
      <c r="P918" s="54" t="s">
        <v>162</v>
      </c>
      <c r="Q918" s="20">
        <v>0</v>
      </c>
      <c r="R918" s="20">
        <v>0</v>
      </c>
      <c r="S918" s="20">
        <f t="shared" si="14"/>
        <v>0</v>
      </c>
      <c r="T918" s="19" t="s">
        <v>145</v>
      </c>
      <c r="U918" s="19" t="s">
        <v>2381</v>
      </c>
      <c r="V918" s="15" t="s">
        <v>176</v>
      </c>
      <c r="W918" s="22" t="s">
        <v>177</v>
      </c>
      <c r="X918" s="23"/>
    </row>
    <row r="919" spans="1:24" ht="114" hidden="1">
      <c r="A919" s="19" t="s">
        <v>158</v>
      </c>
      <c r="B919" s="19" t="s">
        <v>429</v>
      </c>
      <c r="C919" s="19" t="s">
        <v>429</v>
      </c>
      <c r="D919" s="19" t="s">
        <v>431</v>
      </c>
      <c r="E919" s="19">
        <v>15</v>
      </c>
      <c r="F919" s="19" t="s">
        <v>435</v>
      </c>
      <c r="G919" s="19" t="s">
        <v>145</v>
      </c>
      <c r="H919" s="19" t="s">
        <v>36</v>
      </c>
      <c r="I919" s="19" t="s">
        <v>46</v>
      </c>
      <c r="J919" s="52">
        <v>100</v>
      </c>
      <c r="K919" s="8" t="s">
        <v>436</v>
      </c>
      <c r="L919" s="8" t="s">
        <v>216</v>
      </c>
      <c r="M919" s="19">
        <v>1</v>
      </c>
      <c r="N919" s="37">
        <v>1222297</v>
      </c>
      <c r="O919" s="37" t="s">
        <v>437</v>
      </c>
      <c r="P919" s="54" t="s">
        <v>162</v>
      </c>
      <c r="Q919" s="20">
        <v>0</v>
      </c>
      <c r="R919" s="20">
        <v>0</v>
      </c>
      <c r="S919" s="20">
        <f t="shared" si="14"/>
        <v>0</v>
      </c>
      <c r="T919" s="19" t="s">
        <v>145</v>
      </c>
      <c r="U919" s="19"/>
      <c r="V919" s="21" t="s">
        <v>148</v>
      </c>
      <c r="W919" s="15" t="s">
        <v>157</v>
      </c>
      <c r="X919" s="23"/>
    </row>
    <row r="920" spans="1:24" ht="114" hidden="1">
      <c r="A920" s="19" t="s">
        <v>158</v>
      </c>
      <c r="B920" s="19" t="s">
        <v>498</v>
      </c>
      <c r="C920" s="19" t="s">
        <v>498</v>
      </c>
      <c r="D920" s="19" t="s">
        <v>511</v>
      </c>
      <c r="E920" s="19">
        <v>16</v>
      </c>
      <c r="F920" s="19" t="s">
        <v>512</v>
      </c>
      <c r="G920" s="19" t="s">
        <v>145</v>
      </c>
      <c r="H920" s="19" t="s">
        <v>36</v>
      </c>
      <c r="I920" s="19" t="s">
        <v>46</v>
      </c>
      <c r="J920" s="52">
        <v>30</v>
      </c>
      <c r="K920" s="8" t="s">
        <v>507</v>
      </c>
      <c r="L920" s="8" t="s">
        <v>152</v>
      </c>
      <c r="M920" s="19">
        <v>1</v>
      </c>
      <c r="N920" s="37">
        <v>1568278</v>
      </c>
      <c r="O920" s="37" t="s">
        <v>508</v>
      </c>
      <c r="P920" s="54" t="s">
        <v>162</v>
      </c>
      <c r="Q920" s="20">
        <v>0</v>
      </c>
      <c r="R920" s="20">
        <v>0</v>
      </c>
      <c r="S920" s="20">
        <f t="shared" si="14"/>
        <v>0</v>
      </c>
      <c r="T920" s="19" t="s">
        <v>145</v>
      </c>
      <c r="U920" s="15" t="s">
        <v>2388</v>
      </c>
      <c r="V920" s="21" t="s">
        <v>48</v>
      </c>
      <c r="W920" s="22" t="s">
        <v>188</v>
      </c>
      <c r="X920" s="23"/>
    </row>
    <row r="921" spans="1:24" ht="114" hidden="1">
      <c r="A921" s="19" t="s">
        <v>158</v>
      </c>
      <c r="B921" s="19" t="s">
        <v>429</v>
      </c>
      <c r="C921" s="19" t="s">
        <v>429</v>
      </c>
      <c r="D921" s="19" t="s">
        <v>431</v>
      </c>
      <c r="E921" s="19">
        <v>15</v>
      </c>
      <c r="F921" s="19" t="s">
        <v>438</v>
      </c>
      <c r="G921" s="19" t="s">
        <v>145</v>
      </c>
      <c r="H921" s="19" t="s">
        <v>36</v>
      </c>
      <c r="I921" s="19" t="s">
        <v>46</v>
      </c>
      <c r="J921" s="52">
        <v>10</v>
      </c>
      <c r="K921" s="8" t="s">
        <v>433</v>
      </c>
      <c r="L921" s="8" t="s">
        <v>272</v>
      </c>
      <c r="M921" s="19">
        <v>1</v>
      </c>
      <c r="N921" s="37">
        <v>1491218</v>
      </c>
      <c r="O921" s="37" t="s">
        <v>439</v>
      </c>
      <c r="P921" s="54" t="s">
        <v>162</v>
      </c>
      <c r="Q921" s="20">
        <v>0</v>
      </c>
      <c r="R921" s="20">
        <v>0</v>
      </c>
      <c r="S921" s="20">
        <f t="shared" si="14"/>
        <v>0</v>
      </c>
      <c r="T921" s="19" t="s">
        <v>145</v>
      </c>
      <c r="U921" s="15" t="s">
        <v>2389</v>
      </c>
      <c r="V921" s="15" t="s">
        <v>201</v>
      </c>
      <c r="W921" s="15" t="s">
        <v>202</v>
      </c>
      <c r="X921" s="23"/>
    </row>
    <row r="922" spans="1:24" ht="114" hidden="1">
      <c r="A922" s="19" t="s">
        <v>158</v>
      </c>
      <c r="B922" s="54" t="s">
        <v>429</v>
      </c>
      <c r="C922" s="54" t="s">
        <v>429</v>
      </c>
      <c r="D922" s="54" t="s">
        <v>431</v>
      </c>
      <c r="E922" s="54">
        <v>15</v>
      </c>
      <c r="F922" s="19" t="s">
        <v>438</v>
      </c>
      <c r="G922" s="54" t="s">
        <v>145</v>
      </c>
      <c r="H922" s="54" t="s">
        <v>36</v>
      </c>
      <c r="I922" s="19" t="s">
        <v>46</v>
      </c>
      <c r="J922" s="52">
        <v>250</v>
      </c>
      <c r="K922" s="8" t="s">
        <v>433</v>
      </c>
      <c r="L922" s="8" t="s">
        <v>272</v>
      </c>
      <c r="M922" s="54">
        <v>1</v>
      </c>
      <c r="N922" s="54">
        <v>1492981</v>
      </c>
      <c r="O922" s="37" t="s">
        <v>440</v>
      </c>
      <c r="P922" s="54" t="s">
        <v>162</v>
      </c>
      <c r="Q922" s="20">
        <v>0</v>
      </c>
      <c r="R922" s="20">
        <v>0</v>
      </c>
      <c r="S922" s="20">
        <f t="shared" si="14"/>
        <v>0</v>
      </c>
      <c r="T922" s="54" t="s">
        <v>145</v>
      </c>
      <c r="U922" s="15" t="s">
        <v>2389</v>
      </c>
      <c r="V922" s="15" t="s">
        <v>201</v>
      </c>
      <c r="W922" s="15" t="s">
        <v>202</v>
      </c>
      <c r="X922" s="23"/>
    </row>
    <row r="923" spans="1:24" ht="85.5" hidden="1">
      <c r="A923" s="19" t="s">
        <v>158</v>
      </c>
      <c r="B923" s="19" t="s">
        <v>429</v>
      </c>
      <c r="C923" s="19" t="s">
        <v>429</v>
      </c>
      <c r="D923" s="19" t="s">
        <v>362</v>
      </c>
      <c r="E923" s="19">
        <v>15</v>
      </c>
      <c r="F923" s="19" t="s">
        <v>438</v>
      </c>
      <c r="G923" s="19" t="s">
        <v>145</v>
      </c>
      <c r="H923" s="19" t="s">
        <v>36</v>
      </c>
      <c r="I923" s="19" t="s">
        <v>46</v>
      </c>
      <c r="J923" s="52">
        <v>100</v>
      </c>
      <c r="K923" s="8" t="s">
        <v>436</v>
      </c>
      <c r="L923" s="8" t="s">
        <v>216</v>
      </c>
      <c r="M923" s="19">
        <v>1</v>
      </c>
      <c r="N923" s="37">
        <v>1222297</v>
      </c>
      <c r="O923" s="37" t="s">
        <v>437</v>
      </c>
      <c r="P923" s="54" t="s">
        <v>162</v>
      </c>
      <c r="Q923" s="20">
        <v>0</v>
      </c>
      <c r="R923" s="20">
        <v>0</v>
      </c>
      <c r="S923" s="20">
        <f t="shared" si="14"/>
        <v>0</v>
      </c>
      <c r="T923" s="19" t="s">
        <v>145</v>
      </c>
      <c r="U923" s="15" t="s">
        <v>2389</v>
      </c>
      <c r="V923" s="15" t="s">
        <v>201</v>
      </c>
      <c r="W923" s="15" t="s">
        <v>202</v>
      </c>
      <c r="X923" s="23"/>
    </row>
    <row r="924" spans="1:24" ht="114" hidden="1">
      <c r="A924" s="19" t="s">
        <v>158</v>
      </c>
      <c r="B924" s="19" t="s">
        <v>429</v>
      </c>
      <c r="C924" s="19" t="s">
        <v>429</v>
      </c>
      <c r="D924" s="19" t="s">
        <v>431</v>
      </c>
      <c r="E924" s="19">
        <v>15</v>
      </c>
      <c r="F924" s="19" t="s">
        <v>441</v>
      </c>
      <c r="G924" s="19" t="s">
        <v>145</v>
      </c>
      <c r="H924" s="19" t="s">
        <v>36</v>
      </c>
      <c r="I924" s="19" t="s">
        <v>46</v>
      </c>
      <c r="J924" s="52">
        <v>10</v>
      </c>
      <c r="K924" s="8" t="s">
        <v>436</v>
      </c>
      <c r="L924" s="8" t="s">
        <v>216</v>
      </c>
      <c r="M924" s="19">
        <v>1</v>
      </c>
      <c r="N924" s="37">
        <v>1222297</v>
      </c>
      <c r="O924" s="37" t="s">
        <v>437</v>
      </c>
      <c r="P924" s="54" t="s">
        <v>162</v>
      </c>
      <c r="Q924" s="20">
        <v>0</v>
      </c>
      <c r="R924" s="20">
        <v>0</v>
      </c>
      <c r="S924" s="20">
        <f t="shared" si="14"/>
        <v>0</v>
      </c>
      <c r="T924" s="19" t="s">
        <v>145</v>
      </c>
      <c r="U924" s="15"/>
      <c r="V924" s="22" t="s">
        <v>56</v>
      </c>
      <c r="W924" s="22" t="s">
        <v>57</v>
      </c>
      <c r="X924" s="23"/>
    </row>
    <row r="925" spans="1:24" ht="114" hidden="1">
      <c r="A925" s="19" t="s">
        <v>158</v>
      </c>
      <c r="B925" s="19" t="s">
        <v>498</v>
      </c>
      <c r="C925" s="19" t="s">
        <v>498</v>
      </c>
      <c r="D925" s="19" t="s">
        <v>513</v>
      </c>
      <c r="E925" s="19">
        <v>15</v>
      </c>
      <c r="F925" s="19" t="s">
        <v>514</v>
      </c>
      <c r="G925" s="19" t="s">
        <v>35</v>
      </c>
      <c r="H925" s="19" t="s">
        <v>36</v>
      </c>
      <c r="I925" s="19" t="s">
        <v>46</v>
      </c>
      <c r="J925" s="52">
        <v>30</v>
      </c>
      <c r="K925" s="52" t="s">
        <v>515</v>
      </c>
      <c r="L925" s="153"/>
      <c r="M925" s="19">
        <v>1</v>
      </c>
      <c r="N925" s="37">
        <v>1914787</v>
      </c>
      <c r="O925" s="37" t="s">
        <v>516</v>
      </c>
      <c r="P925" s="19" t="s">
        <v>40</v>
      </c>
      <c r="Q925" s="154">
        <v>0</v>
      </c>
      <c r="R925" s="20">
        <v>0</v>
      </c>
      <c r="S925" s="60">
        <f t="shared" si="14"/>
        <v>0</v>
      </c>
      <c r="T925" s="19" t="s">
        <v>41</v>
      </c>
      <c r="U925" s="15" t="s">
        <v>2390</v>
      </c>
      <c r="V925" s="15" t="s">
        <v>92</v>
      </c>
      <c r="W925" s="22" t="s">
        <v>517</v>
      </c>
      <c r="X925" s="23"/>
    </row>
    <row r="926" spans="1:24" ht="185.25" hidden="1">
      <c r="A926" s="19" t="s">
        <v>158</v>
      </c>
      <c r="B926" s="19" t="s">
        <v>498</v>
      </c>
      <c r="C926" s="19" t="s">
        <v>498</v>
      </c>
      <c r="D926" s="19" t="s">
        <v>518</v>
      </c>
      <c r="E926" s="19">
        <v>12</v>
      </c>
      <c r="F926" s="19" t="s">
        <v>519</v>
      </c>
      <c r="G926" s="19" t="s">
        <v>145</v>
      </c>
      <c r="H926" s="19" t="s">
        <v>36</v>
      </c>
      <c r="I926" s="19" t="s">
        <v>37</v>
      </c>
      <c r="J926" s="52">
        <v>30</v>
      </c>
      <c r="K926" s="52" t="s">
        <v>520</v>
      </c>
      <c r="L926" s="10" t="s">
        <v>224</v>
      </c>
      <c r="M926" s="19">
        <v>1</v>
      </c>
      <c r="N926" s="19">
        <v>2110511</v>
      </c>
      <c r="O926" s="19" t="s">
        <v>502</v>
      </c>
      <c r="P926" s="54" t="s">
        <v>162</v>
      </c>
      <c r="Q926" s="20">
        <v>0</v>
      </c>
      <c r="R926" s="20">
        <v>0</v>
      </c>
      <c r="S926" s="20">
        <f t="shared" si="14"/>
        <v>0</v>
      </c>
      <c r="T926" s="19" t="s">
        <v>145</v>
      </c>
      <c r="U926" s="15" t="s">
        <v>2388</v>
      </c>
      <c r="V926" s="21" t="s">
        <v>235</v>
      </c>
      <c r="W926" s="22" t="s">
        <v>236</v>
      </c>
      <c r="X926" s="23"/>
    </row>
    <row r="927" spans="1:24" ht="185.25" hidden="1">
      <c r="A927" s="19" t="s">
        <v>158</v>
      </c>
      <c r="B927" s="19" t="s">
        <v>498</v>
      </c>
      <c r="C927" s="19" t="s">
        <v>498</v>
      </c>
      <c r="D927" s="19" t="s">
        <v>518</v>
      </c>
      <c r="E927" s="19">
        <v>12</v>
      </c>
      <c r="F927" s="19" t="s">
        <v>442</v>
      </c>
      <c r="G927" s="19" t="s">
        <v>35</v>
      </c>
      <c r="H927" s="19" t="s">
        <v>36</v>
      </c>
      <c r="I927" s="19" t="s">
        <v>37</v>
      </c>
      <c r="J927" s="52">
        <v>80</v>
      </c>
      <c r="K927" s="52" t="s">
        <v>521</v>
      </c>
      <c r="L927" s="153"/>
      <c r="M927" s="19">
        <v>1</v>
      </c>
      <c r="N927" s="19">
        <v>1441282</v>
      </c>
      <c r="O927" s="19" t="s">
        <v>522</v>
      </c>
      <c r="P927" s="54" t="s">
        <v>162</v>
      </c>
      <c r="Q927" s="20">
        <v>5550</v>
      </c>
      <c r="R927" s="20">
        <v>0</v>
      </c>
      <c r="S927" s="20">
        <f t="shared" si="14"/>
        <v>5550</v>
      </c>
      <c r="T927" s="19" t="s">
        <v>235</v>
      </c>
      <c r="U927" s="15" t="s">
        <v>2391</v>
      </c>
      <c r="V927" s="21" t="s">
        <v>235</v>
      </c>
      <c r="W927" s="22" t="s">
        <v>236</v>
      </c>
      <c r="X927" s="23"/>
    </row>
    <row r="928" spans="1:24" ht="185.25" hidden="1">
      <c r="A928" s="19" t="s">
        <v>158</v>
      </c>
      <c r="B928" s="19" t="s">
        <v>498</v>
      </c>
      <c r="C928" s="19" t="s">
        <v>498</v>
      </c>
      <c r="D928" s="19" t="s">
        <v>518</v>
      </c>
      <c r="E928" s="19">
        <v>12</v>
      </c>
      <c r="F928" s="19" t="s">
        <v>442</v>
      </c>
      <c r="G928" s="19" t="s">
        <v>145</v>
      </c>
      <c r="H928" s="19" t="s">
        <v>36</v>
      </c>
      <c r="I928" s="19" t="s">
        <v>91</v>
      </c>
      <c r="J928" s="52">
        <v>30</v>
      </c>
      <c r="K928" s="52" t="s">
        <v>507</v>
      </c>
      <c r="L928" s="52" t="s">
        <v>152</v>
      </c>
      <c r="M928" s="19">
        <v>1</v>
      </c>
      <c r="N928" s="19">
        <v>1568278</v>
      </c>
      <c r="O928" s="19" t="s">
        <v>508</v>
      </c>
      <c r="P928" s="54" t="s">
        <v>162</v>
      </c>
      <c r="Q928" s="20">
        <v>0</v>
      </c>
      <c r="R928" s="20">
        <v>0</v>
      </c>
      <c r="S928" s="20">
        <f t="shared" si="14"/>
        <v>0</v>
      </c>
      <c r="T928" s="19" t="s">
        <v>145</v>
      </c>
      <c r="U928" s="15" t="s">
        <v>2388</v>
      </c>
      <c r="V928" s="21" t="s">
        <v>235</v>
      </c>
      <c r="W928" s="22" t="s">
        <v>236</v>
      </c>
      <c r="X928" s="23"/>
    </row>
    <row r="929" spans="1:24" ht="85.5" hidden="1">
      <c r="A929" s="19" t="s">
        <v>158</v>
      </c>
      <c r="B929" s="19" t="s">
        <v>429</v>
      </c>
      <c r="C929" s="19" t="s">
        <v>429</v>
      </c>
      <c r="D929" s="19" t="s">
        <v>362</v>
      </c>
      <c r="E929" s="19">
        <v>15</v>
      </c>
      <c r="F929" s="19" t="s">
        <v>442</v>
      </c>
      <c r="G929" s="19" t="s">
        <v>35</v>
      </c>
      <c r="H929" s="19" t="s">
        <v>36</v>
      </c>
      <c r="I929" s="19" t="s">
        <v>37</v>
      </c>
      <c r="J929" s="52">
        <v>430</v>
      </c>
      <c r="K929" s="52" t="s">
        <v>443</v>
      </c>
      <c r="L929" s="153"/>
      <c r="M929" s="19">
        <v>1</v>
      </c>
      <c r="N929" s="37">
        <v>1491218</v>
      </c>
      <c r="O929" s="37" t="s">
        <v>439</v>
      </c>
      <c r="P929" s="54" t="s">
        <v>162</v>
      </c>
      <c r="Q929" s="49">
        <v>1680</v>
      </c>
      <c r="R929" s="20">
        <v>0</v>
      </c>
      <c r="S929" s="20">
        <f t="shared" si="14"/>
        <v>1680</v>
      </c>
      <c r="T929" s="19" t="s">
        <v>235</v>
      </c>
      <c r="U929" s="15" t="s">
        <v>2391</v>
      </c>
      <c r="V929" s="21" t="s">
        <v>235</v>
      </c>
      <c r="W929" s="22" t="s">
        <v>236</v>
      </c>
      <c r="X929" s="23"/>
    </row>
    <row r="930" spans="1:24" ht="85.5" hidden="1">
      <c r="A930" s="19" t="s">
        <v>158</v>
      </c>
      <c r="B930" s="19" t="s">
        <v>429</v>
      </c>
      <c r="C930" s="19" t="s">
        <v>429</v>
      </c>
      <c r="D930" s="19" t="s">
        <v>362</v>
      </c>
      <c r="E930" s="19">
        <v>15</v>
      </c>
      <c r="F930" s="19" t="s">
        <v>442</v>
      </c>
      <c r="G930" s="19" t="s">
        <v>35</v>
      </c>
      <c r="H930" s="19" t="s">
        <v>36</v>
      </c>
      <c r="I930" s="19" t="s">
        <v>37</v>
      </c>
      <c r="J930" s="52">
        <v>430</v>
      </c>
      <c r="K930" s="52" t="s">
        <v>443</v>
      </c>
      <c r="L930" s="153"/>
      <c r="M930" s="19">
        <v>1</v>
      </c>
      <c r="N930" s="37">
        <v>1492981</v>
      </c>
      <c r="O930" s="37" t="s">
        <v>440</v>
      </c>
      <c r="P930" s="54" t="s">
        <v>162</v>
      </c>
      <c r="Q930" s="49">
        <v>1680</v>
      </c>
      <c r="R930" s="20">
        <v>0</v>
      </c>
      <c r="S930" s="20">
        <f t="shared" si="14"/>
        <v>1680</v>
      </c>
      <c r="T930" s="19" t="s">
        <v>235</v>
      </c>
      <c r="U930" s="15" t="s">
        <v>2391</v>
      </c>
      <c r="V930" s="21" t="s">
        <v>235</v>
      </c>
      <c r="W930" s="22" t="s">
        <v>236</v>
      </c>
      <c r="X930" s="23"/>
    </row>
    <row r="931" spans="1:24" ht="85.5" hidden="1">
      <c r="A931" s="19" t="s">
        <v>158</v>
      </c>
      <c r="B931" s="19" t="s">
        <v>429</v>
      </c>
      <c r="C931" s="19" t="s">
        <v>429</v>
      </c>
      <c r="D931" s="19" t="s">
        <v>362</v>
      </c>
      <c r="E931" s="19">
        <v>15</v>
      </c>
      <c r="F931" s="19" t="s">
        <v>444</v>
      </c>
      <c r="G931" s="19" t="s">
        <v>145</v>
      </c>
      <c r="H931" s="19" t="s">
        <v>36</v>
      </c>
      <c r="I931" s="19" t="s">
        <v>46</v>
      </c>
      <c r="J931" s="52">
        <v>20</v>
      </c>
      <c r="K931" s="52" t="s">
        <v>436</v>
      </c>
      <c r="L931" s="52" t="s">
        <v>216</v>
      </c>
      <c r="M931" s="19">
        <v>1</v>
      </c>
      <c r="N931" s="37">
        <v>1222297</v>
      </c>
      <c r="O931" s="37" t="s">
        <v>437</v>
      </c>
      <c r="P931" s="54" t="s">
        <v>162</v>
      </c>
      <c r="Q931" s="20">
        <v>0</v>
      </c>
      <c r="R931" s="20">
        <v>0</v>
      </c>
      <c r="S931" s="20">
        <f t="shared" si="14"/>
        <v>0</v>
      </c>
      <c r="T931" s="19" t="s">
        <v>145</v>
      </c>
      <c r="U931" s="15"/>
      <c r="V931" s="15" t="s">
        <v>243</v>
      </c>
      <c r="W931" s="22" t="s">
        <v>244</v>
      </c>
      <c r="X931" s="23"/>
    </row>
    <row r="932" spans="1:24" ht="99.75" hidden="1">
      <c r="A932" s="19" t="s">
        <v>158</v>
      </c>
      <c r="B932" s="19" t="s">
        <v>429</v>
      </c>
      <c r="C932" s="19" t="s">
        <v>429</v>
      </c>
      <c r="D932" s="19" t="s">
        <v>445</v>
      </c>
      <c r="E932" s="19">
        <v>15</v>
      </c>
      <c r="F932" s="19" t="s">
        <v>446</v>
      </c>
      <c r="G932" s="19" t="s">
        <v>35</v>
      </c>
      <c r="H932" s="19" t="s">
        <v>36</v>
      </c>
      <c r="I932" s="19" t="s">
        <v>37</v>
      </c>
      <c r="J932" s="52">
        <v>720</v>
      </c>
      <c r="K932" s="52" t="s">
        <v>447</v>
      </c>
      <c r="L932" s="153"/>
      <c r="M932" s="19">
        <v>1</v>
      </c>
      <c r="N932" s="37">
        <v>1492148</v>
      </c>
      <c r="O932" s="37" t="s">
        <v>448</v>
      </c>
      <c r="P932" s="54" t="s">
        <v>162</v>
      </c>
      <c r="Q932" s="154">
        <v>0</v>
      </c>
      <c r="R932" s="20">
        <v>0</v>
      </c>
      <c r="S932" s="60">
        <f t="shared" si="14"/>
        <v>0</v>
      </c>
      <c r="T932" s="19" t="s">
        <v>228</v>
      </c>
      <c r="U932" s="15" t="s">
        <v>2392</v>
      </c>
      <c r="V932" s="21" t="s">
        <v>63</v>
      </c>
      <c r="W932" s="22" t="s">
        <v>449</v>
      </c>
      <c r="X932" s="23"/>
    </row>
    <row r="933" spans="1:24" ht="99.75" hidden="1">
      <c r="A933" s="19" t="s">
        <v>158</v>
      </c>
      <c r="B933" s="54" t="s">
        <v>429</v>
      </c>
      <c r="C933" s="54" t="s">
        <v>429</v>
      </c>
      <c r="D933" s="54" t="s">
        <v>445</v>
      </c>
      <c r="E933" s="54">
        <v>15</v>
      </c>
      <c r="F933" s="54" t="s">
        <v>450</v>
      </c>
      <c r="G933" s="54" t="s">
        <v>145</v>
      </c>
      <c r="H933" s="54" t="s">
        <v>36</v>
      </c>
      <c r="I933" s="19" t="s">
        <v>46</v>
      </c>
      <c r="J933" s="52">
        <v>140</v>
      </c>
      <c r="K933" s="52" t="s">
        <v>433</v>
      </c>
      <c r="L933" s="52" t="s">
        <v>272</v>
      </c>
      <c r="M933" s="54">
        <v>1</v>
      </c>
      <c r="N933" s="54">
        <v>1492981</v>
      </c>
      <c r="O933" s="37" t="s">
        <v>440</v>
      </c>
      <c r="P933" s="54" t="s">
        <v>162</v>
      </c>
      <c r="Q933" s="20">
        <v>0</v>
      </c>
      <c r="R933" s="20">
        <v>0</v>
      </c>
      <c r="S933" s="20">
        <f t="shared" si="14"/>
        <v>0</v>
      </c>
      <c r="T933" s="54" t="s">
        <v>145</v>
      </c>
      <c r="U933" s="15" t="s">
        <v>995</v>
      </c>
      <c r="V933" s="34" t="s">
        <v>148</v>
      </c>
      <c r="W933" s="22" t="s">
        <v>225</v>
      </c>
      <c r="X933" s="23"/>
    </row>
    <row r="934" spans="1:24" ht="185.25" hidden="1">
      <c r="A934" s="19" t="s">
        <v>158</v>
      </c>
      <c r="B934" s="19" t="s">
        <v>498</v>
      </c>
      <c r="C934" s="19" t="s">
        <v>498</v>
      </c>
      <c r="D934" s="19" t="s">
        <v>518</v>
      </c>
      <c r="E934" s="19">
        <v>12</v>
      </c>
      <c r="F934" s="19" t="s">
        <v>523</v>
      </c>
      <c r="G934" s="19" t="s">
        <v>35</v>
      </c>
      <c r="H934" s="19" t="s">
        <v>36</v>
      </c>
      <c r="I934" s="19" t="s">
        <v>37</v>
      </c>
      <c r="J934" s="52">
        <v>80</v>
      </c>
      <c r="K934" s="52" t="s">
        <v>521</v>
      </c>
      <c r="L934" s="153"/>
      <c r="M934" s="19">
        <v>1</v>
      </c>
      <c r="N934" s="19">
        <v>1493291</v>
      </c>
      <c r="O934" s="19" t="s">
        <v>524</v>
      </c>
      <c r="P934" s="54" t="s">
        <v>162</v>
      </c>
      <c r="Q934" s="20">
        <v>2350</v>
      </c>
      <c r="R934" s="20">
        <v>0</v>
      </c>
      <c r="S934" s="20">
        <f t="shared" si="14"/>
        <v>2350</v>
      </c>
      <c r="T934" s="19" t="s">
        <v>235</v>
      </c>
      <c r="U934" s="15" t="s">
        <v>2391</v>
      </c>
      <c r="V934" s="21" t="s">
        <v>235</v>
      </c>
      <c r="W934" s="22" t="s">
        <v>236</v>
      </c>
      <c r="X934" s="23"/>
    </row>
    <row r="935" spans="1:24" ht="114" hidden="1">
      <c r="A935" s="19" t="s">
        <v>158</v>
      </c>
      <c r="B935" s="19" t="s">
        <v>429</v>
      </c>
      <c r="C935" s="19" t="s">
        <v>429</v>
      </c>
      <c r="D935" s="19" t="s">
        <v>431</v>
      </c>
      <c r="E935" s="19">
        <v>15</v>
      </c>
      <c r="F935" s="19" t="s">
        <v>229</v>
      </c>
      <c r="G935" s="19" t="s">
        <v>145</v>
      </c>
      <c r="H935" s="19" t="s">
        <v>36</v>
      </c>
      <c r="I935" s="19" t="s">
        <v>46</v>
      </c>
      <c r="J935" s="52">
        <v>20</v>
      </c>
      <c r="K935" s="52" t="s">
        <v>436</v>
      </c>
      <c r="L935" s="52" t="s">
        <v>216</v>
      </c>
      <c r="M935" s="19">
        <v>1</v>
      </c>
      <c r="N935" s="37">
        <v>1222297</v>
      </c>
      <c r="O935" s="37" t="s">
        <v>437</v>
      </c>
      <c r="P935" s="54" t="s">
        <v>162</v>
      </c>
      <c r="Q935" s="20">
        <v>0</v>
      </c>
      <c r="R935" s="20">
        <v>0</v>
      </c>
      <c r="S935" s="20">
        <f t="shared" si="14"/>
        <v>0</v>
      </c>
      <c r="T935" s="19" t="s">
        <v>145</v>
      </c>
      <c r="U935" s="15" t="s">
        <v>2393</v>
      </c>
      <c r="V935" s="22" t="s">
        <v>230</v>
      </c>
      <c r="W935" s="22" t="s">
        <v>231</v>
      </c>
      <c r="X935" s="23"/>
    </row>
    <row r="936" spans="1:24" ht="114" hidden="1">
      <c r="A936" s="19" t="s">
        <v>158</v>
      </c>
      <c r="B936" s="19" t="s">
        <v>429</v>
      </c>
      <c r="C936" s="19" t="s">
        <v>429</v>
      </c>
      <c r="D936" s="19" t="s">
        <v>431</v>
      </c>
      <c r="E936" s="19">
        <v>15</v>
      </c>
      <c r="F936" s="57" t="s">
        <v>451</v>
      </c>
      <c r="G936" s="19" t="s">
        <v>145</v>
      </c>
      <c r="H936" s="19" t="s">
        <v>36</v>
      </c>
      <c r="I936" s="19" t="s">
        <v>46</v>
      </c>
      <c r="J936" s="52">
        <v>200</v>
      </c>
      <c r="K936" s="52" t="s">
        <v>433</v>
      </c>
      <c r="L936" s="52" t="s">
        <v>272</v>
      </c>
      <c r="M936" s="19">
        <v>1</v>
      </c>
      <c r="N936" s="37">
        <v>1492168</v>
      </c>
      <c r="O936" s="37" t="s">
        <v>434</v>
      </c>
      <c r="P936" s="54" t="s">
        <v>162</v>
      </c>
      <c r="Q936" s="20">
        <v>0</v>
      </c>
      <c r="R936" s="20">
        <v>0</v>
      </c>
      <c r="S936" s="20">
        <f t="shared" si="14"/>
        <v>0</v>
      </c>
      <c r="T936" s="19" t="s">
        <v>145</v>
      </c>
      <c r="V936" s="33" t="s">
        <v>48</v>
      </c>
      <c r="W936" s="15" t="s">
        <v>274</v>
      </c>
      <c r="X936" s="23"/>
    </row>
    <row r="937" spans="1:24" ht="85.5" hidden="1">
      <c r="A937" s="19" t="s">
        <v>158</v>
      </c>
      <c r="B937" s="19" t="s">
        <v>429</v>
      </c>
      <c r="C937" s="19" t="s">
        <v>429</v>
      </c>
      <c r="D937" s="19" t="s">
        <v>362</v>
      </c>
      <c r="E937" s="19">
        <v>15</v>
      </c>
      <c r="F937" s="19" t="s">
        <v>452</v>
      </c>
      <c r="G937" s="19" t="s">
        <v>145</v>
      </c>
      <c r="H937" s="19" t="s">
        <v>36</v>
      </c>
      <c r="I937" s="19" t="s">
        <v>46</v>
      </c>
      <c r="J937" s="52">
        <v>20</v>
      </c>
      <c r="K937" s="52" t="s">
        <v>436</v>
      </c>
      <c r="L937" s="52" t="s">
        <v>216</v>
      </c>
      <c r="M937" s="19">
        <v>1</v>
      </c>
      <c r="N937" s="37">
        <v>1222297</v>
      </c>
      <c r="O937" s="37" t="s">
        <v>437</v>
      </c>
      <c r="P937" s="54" t="s">
        <v>162</v>
      </c>
      <c r="Q937" s="20">
        <v>0</v>
      </c>
      <c r="R937" s="20">
        <v>0</v>
      </c>
      <c r="S937" s="20">
        <f t="shared" si="14"/>
        <v>0</v>
      </c>
      <c r="T937" s="19" t="s">
        <v>145</v>
      </c>
      <c r="V937" s="15" t="s">
        <v>48</v>
      </c>
      <c r="W937" s="15" t="s">
        <v>69</v>
      </c>
      <c r="X937" s="23"/>
    </row>
    <row r="938" spans="1:24" ht="85.5" hidden="1">
      <c r="A938" s="19" t="s">
        <v>158</v>
      </c>
      <c r="B938" s="19" t="s">
        <v>429</v>
      </c>
      <c r="C938" s="19" t="s">
        <v>429</v>
      </c>
      <c r="D938" s="19" t="s">
        <v>362</v>
      </c>
      <c r="E938" s="19">
        <v>15</v>
      </c>
      <c r="F938" s="19" t="s">
        <v>453</v>
      </c>
      <c r="G938" s="19" t="s">
        <v>145</v>
      </c>
      <c r="H938" s="19" t="s">
        <v>36</v>
      </c>
      <c r="I938" s="19" t="s">
        <v>46</v>
      </c>
      <c r="J938" s="52">
        <v>50</v>
      </c>
      <c r="K938" s="52" t="s">
        <v>436</v>
      </c>
      <c r="L938" s="52" t="s">
        <v>216</v>
      </c>
      <c r="M938" s="19">
        <v>1</v>
      </c>
      <c r="N938" s="19">
        <v>1222297</v>
      </c>
      <c r="O938" s="19" t="s">
        <v>437</v>
      </c>
      <c r="P938" s="54" t="s">
        <v>162</v>
      </c>
      <c r="Q938" s="20">
        <v>0</v>
      </c>
      <c r="R938" s="20">
        <v>0</v>
      </c>
      <c r="S938" s="20">
        <f t="shared" si="14"/>
        <v>0</v>
      </c>
      <c r="T938" s="19" t="s">
        <v>145</v>
      </c>
      <c r="U938" s="15" t="s">
        <v>2381</v>
      </c>
      <c r="V938" s="39" t="s">
        <v>176</v>
      </c>
      <c r="W938" s="22" t="s">
        <v>254</v>
      </c>
      <c r="X938" s="23"/>
    </row>
    <row r="939" spans="1:24" ht="114" hidden="1">
      <c r="A939" s="19" t="s">
        <v>158</v>
      </c>
      <c r="B939" s="19" t="s">
        <v>429</v>
      </c>
      <c r="C939" s="19" t="s">
        <v>429</v>
      </c>
      <c r="D939" s="19" t="s">
        <v>431</v>
      </c>
      <c r="E939" s="19">
        <v>15</v>
      </c>
      <c r="F939" s="19" t="s">
        <v>454</v>
      </c>
      <c r="G939" s="19" t="s">
        <v>145</v>
      </c>
      <c r="H939" s="19" t="s">
        <v>36</v>
      </c>
      <c r="I939" s="19" t="s">
        <v>46</v>
      </c>
      <c r="J939" s="52">
        <v>20</v>
      </c>
      <c r="K939" s="52" t="s">
        <v>436</v>
      </c>
      <c r="L939" s="52" t="s">
        <v>216</v>
      </c>
      <c r="M939" s="19">
        <v>1</v>
      </c>
      <c r="N939" s="37">
        <v>1222297</v>
      </c>
      <c r="O939" s="37" t="s">
        <v>437</v>
      </c>
      <c r="P939" s="54" t="s">
        <v>162</v>
      </c>
      <c r="Q939" s="20">
        <v>0</v>
      </c>
      <c r="R939" s="20">
        <v>0</v>
      </c>
      <c r="S939" s="20">
        <f t="shared" si="14"/>
        <v>0</v>
      </c>
      <c r="T939" s="19" t="s">
        <v>145</v>
      </c>
      <c r="U939" s="15"/>
      <c r="V939" s="21" t="s">
        <v>48</v>
      </c>
      <c r="W939" s="22" t="s">
        <v>455</v>
      </c>
      <c r="X939" s="23"/>
    </row>
    <row r="940" spans="1:24" ht="114" hidden="1">
      <c r="A940" s="19" t="s">
        <v>158</v>
      </c>
      <c r="B940" s="19" t="s">
        <v>429</v>
      </c>
      <c r="C940" s="19" t="s">
        <v>429</v>
      </c>
      <c r="D940" s="19" t="s">
        <v>431</v>
      </c>
      <c r="E940" s="19">
        <v>15</v>
      </c>
      <c r="F940" s="19" t="s">
        <v>456</v>
      </c>
      <c r="G940" s="19" t="s">
        <v>145</v>
      </c>
      <c r="H940" s="19" t="s">
        <v>36</v>
      </c>
      <c r="I940" s="19" t="s">
        <v>46</v>
      </c>
      <c r="J940" s="52">
        <v>10</v>
      </c>
      <c r="K940" s="52" t="s">
        <v>436</v>
      </c>
      <c r="L940" s="52" t="s">
        <v>216</v>
      </c>
      <c r="M940" s="19">
        <v>1</v>
      </c>
      <c r="N940" s="37">
        <v>1222297</v>
      </c>
      <c r="O940" s="37" t="s">
        <v>437</v>
      </c>
      <c r="P940" s="54" t="s">
        <v>162</v>
      </c>
      <c r="Q940" s="20">
        <v>0</v>
      </c>
      <c r="R940" s="20">
        <v>0</v>
      </c>
      <c r="S940" s="20">
        <f t="shared" si="14"/>
        <v>0</v>
      </c>
      <c r="T940" s="19" t="s">
        <v>145</v>
      </c>
      <c r="U940" s="15"/>
      <c r="V940" s="22" t="s">
        <v>56</v>
      </c>
      <c r="W940" s="22" t="s">
        <v>57</v>
      </c>
      <c r="X940" s="23"/>
    </row>
    <row r="941" spans="1:24" ht="114" hidden="1">
      <c r="A941" s="19" t="s">
        <v>158</v>
      </c>
      <c r="B941" s="19" t="s">
        <v>429</v>
      </c>
      <c r="C941" s="19" t="s">
        <v>429</v>
      </c>
      <c r="D941" s="19" t="s">
        <v>431</v>
      </c>
      <c r="E941" s="19">
        <v>15</v>
      </c>
      <c r="F941" s="19" t="s">
        <v>457</v>
      </c>
      <c r="G941" s="19" t="s">
        <v>145</v>
      </c>
      <c r="H941" s="19" t="s">
        <v>36</v>
      </c>
      <c r="I941" s="19" t="s">
        <v>46</v>
      </c>
      <c r="J941" s="52">
        <v>20</v>
      </c>
      <c r="K941" s="52" t="s">
        <v>436</v>
      </c>
      <c r="L941" s="52" t="s">
        <v>216</v>
      </c>
      <c r="M941" s="19">
        <v>1</v>
      </c>
      <c r="N941" s="37">
        <v>1222297</v>
      </c>
      <c r="O941" s="37" t="s">
        <v>437</v>
      </c>
      <c r="P941" s="54" t="s">
        <v>162</v>
      </c>
      <c r="Q941" s="20">
        <v>0</v>
      </c>
      <c r="R941" s="20">
        <v>0</v>
      </c>
      <c r="S941" s="20">
        <f t="shared" si="14"/>
        <v>0</v>
      </c>
      <c r="T941" s="19" t="s">
        <v>145</v>
      </c>
      <c r="U941" s="15"/>
      <c r="V941" s="21" t="s">
        <v>63</v>
      </c>
      <c r="W941" s="22" t="s">
        <v>64</v>
      </c>
      <c r="X941" s="23"/>
    </row>
    <row r="942" spans="1:24" ht="114" hidden="1">
      <c r="A942" s="19" t="s">
        <v>158</v>
      </c>
      <c r="B942" s="19" t="s">
        <v>429</v>
      </c>
      <c r="C942" s="19" t="s">
        <v>429</v>
      </c>
      <c r="D942" s="19" t="s">
        <v>431</v>
      </c>
      <c r="E942" s="19">
        <v>15</v>
      </c>
      <c r="F942" s="19" t="s">
        <v>458</v>
      </c>
      <c r="G942" s="19" t="s">
        <v>145</v>
      </c>
      <c r="H942" s="19" t="s">
        <v>36</v>
      </c>
      <c r="I942" s="19" t="s">
        <v>46</v>
      </c>
      <c r="J942" s="52">
        <v>100</v>
      </c>
      <c r="K942" s="52" t="s">
        <v>459</v>
      </c>
      <c r="L942" s="52" t="s">
        <v>272</v>
      </c>
      <c r="M942" s="19">
        <v>1</v>
      </c>
      <c r="N942" s="37">
        <v>1492168</v>
      </c>
      <c r="O942" s="37" t="s">
        <v>434</v>
      </c>
      <c r="P942" s="54" t="s">
        <v>162</v>
      </c>
      <c r="Q942" s="20">
        <v>0</v>
      </c>
      <c r="R942" s="20">
        <v>0</v>
      </c>
      <c r="S942" s="20">
        <f t="shared" si="14"/>
        <v>0</v>
      </c>
      <c r="T942" s="19" t="s">
        <v>145</v>
      </c>
      <c r="U942" s="37" t="s">
        <v>2381</v>
      </c>
      <c r="V942" s="127" t="s">
        <v>176</v>
      </c>
      <c r="W942" s="22" t="s">
        <v>460</v>
      </c>
      <c r="X942" s="23"/>
    </row>
    <row r="943" spans="1:24" ht="228" hidden="1">
      <c r="A943" s="19" t="s">
        <v>158</v>
      </c>
      <c r="B943" s="19" t="s">
        <v>498</v>
      </c>
      <c r="C943" s="19" t="s">
        <v>498</v>
      </c>
      <c r="D943" s="19" t="s">
        <v>499</v>
      </c>
      <c r="E943" s="19">
        <v>15</v>
      </c>
      <c r="F943" s="19" t="s">
        <v>525</v>
      </c>
      <c r="G943" s="19" t="s">
        <v>145</v>
      </c>
      <c r="H943" s="19" t="s">
        <v>36</v>
      </c>
      <c r="I943" s="19" t="s">
        <v>46</v>
      </c>
      <c r="J943" s="52">
        <v>30</v>
      </c>
      <c r="K943" s="52" t="s">
        <v>501</v>
      </c>
      <c r="L943" s="52" t="s">
        <v>216</v>
      </c>
      <c r="M943" s="19">
        <v>1</v>
      </c>
      <c r="N943" s="37">
        <v>2110511</v>
      </c>
      <c r="O943" s="37" t="s">
        <v>502</v>
      </c>
      <c r="P943" s="54" t="s">
        <v>162</v>
      </c>
      <c r="Q943" s="20">
        <v>0</v>
      </c>
      <c r="R943" s="20">
        <v>0</v>
      </c>
      <c r="S943" s="20">
        <f t="shared" si="14"/>
        <v>0</v>
      </c>
      <c r="T943" s="19" t="s">
        <v>145</v>
      </c>
      <c r="U943" s="19" t="s">
        <v>2388</v>
      </c>
      <c r="V943" s="21" t="s">
        <v>503</v>
      </c>
      <c r="W943" s="22" t="s">
        <v>504</v>
      </c>
      <c r="X943" s="23"/>
    </row>
    <row r="944" spans="1:24" ht="85.5" hidden="1">
      <c r="A944" s="19" t="s">
        <v>158</v>
      </c>
      <c r="B944" s="19" t="s">
        <v>429</v>
      </c>
      <c r="C944" s="19" t="s">
        <v>429</v>
      </c>
      <c r="D944" s="19" t="s">
        <v>362</v>
      </c>
      <c r="E944" s="19">
        <v>15</v>
      </c>
      <c r="F944" s="19" t="s">
        <v>461</v>
      </c>
      <c r="G944" s="19" t="s">
        <v>35</v>
      </c>
      <c r="H944" s="19" t="s">
        <v>265</v>
      </c>
      <c r="I944" s="19" t="s">
        <v>37</v>
      </c>
      <c r="J944" s="52">
        <v>588</v>
      </c>
      <c r="K944" s="19" t="s">
        <v>462</v>
      </c>
      <c r="L944" s="19"/>
      <c r="M944" s="19">
        <v>1</v>
      </c>
      <c r="N944" s="19">
        <v>1493407</v>
      </c>
      <c r="O944" s="19" t="s">
        <v>279</v>
      </c>
      <c r="P944" s="54" t="s">
        <v>162</v>
      </c>
      <c r="Q944" s="20"/>
      <c r="R944" s="20">
        <v>9500</v>
      </c>
      <c r="S944" s="20">
        <f t="shared" si="14"/>
        <v>9500</v>
      </c>
      <c r="T944" s="19" t="s">
        <v>228</v>
      </c>
      <c r="U944" s="155" t="s">
        <v>2394</v>
      </c>
      <c r="V944" s="21" t="s">
        <v>148</v>
      </c>
      <c r="W944" s="22" t="s">
        <v>149</v>
      </c>
      <c r="X944" s="23"/>
    </row>
    <row r="945" spans="1:24" ht="114" hidden="1">
      <c r="A945" s="19" t="s">
        <v>158</v>
      </c>
      <c r="B945" s="19" t="s">
        <v>429</v>
      </c>
      <c r="C945" s="19" t="s">
        <v>429</v>
      </c>
      <c r="D945" s="19" t="s">
        <v>431</v>
      </c>
      <c r="E945" s="19">
        <v>15</v>
      </c>
      <c r="F945" s="19" t="s">
        <v>463</v>
      </c>
      <c r="G945" s="19" t="s">
        <v>145</v>
      </c>
      <c r="H945" s="19" t="s">
        <v>36</v>
      </c>
      <c r="I945" s="19" t="s">
        <v>46</v>
      </c>
      <c r="J945" s="52">
        <v>20</v>
      </c>
      <c r="K945" s="19" t="s">
        <v>436</v>
      </c>
      <c r="L945" s="24" t="s">
        <v>216</v>
      </c>
      <c r="M945" s="19">
        <v>1</v>
      </c>
      <c r="N945" s="37">
        <v>1222297</v>
      </c>
      <c r="O945" s="37" t="s">
        <v>437</v>
      </c>
      <c r="P945" s="54" t="s">
        <v>162</v>
      </c>
      <c r="Q945" s="20">
        <v>0</v>
      </c>
      <c r="R945" s="20">
        <v>0</v>
      </c>
      <c r="S945" s="20">
        <f t="shared" si="14"/>
        <v>0</v>
      </c>
      <c r="T945" s="19" t="s">
        <v>145</v>
      </c>
      <c r="U945" s="19"/>
      <c r="V945" s="15" t="s">
        <v>48</v>
      </c>
      <c r="W945" s="22" t="s">
        <v>464</v>
      </c>
      <c r="X945" s="23"/>
    </row>
    <row r="946" spans="1:24" ht="85.5" hidden="1">
      <c r="A946" s="19" t="s">
        <v>158</v>
      </c>
      <c r="B946" s="19" t="s">
        <v>498</v>
      </c>
      <c r="C946" s="19" t="s">
        <v>498</v>
      </c>
      <c r="D946" s="19" t="s">
        <v>505</v>
      </c>
      <c r="E946" s="19">
        <v>12</v>
      </c>
      <c r="F946" s="19" t="s">
        <v>506</v>
      </c>
      <c r="G946" s="19" t="s">
        <v>145</v>
      </c>
      <c r="H946" s="19" t="s">
        <v>36</v>
      </c>
      <c r="I946" s="19" t="s">
        <v>46</v>
      </c>
      <c r="J946" s="52">
        <v>30</v>
      </c>
      <c r="K946" s="19" t="s">
        <v>507</v>
      </c>
      <c r="L946" s="19" t="s">
        <v>152</v>
      </c>
      <c r="M946" s="19">
        <v>1</v>
      </c>
      <c r="N946" s="37">
        <v>1568278</v>
      </c>
      <c r="O946" s="37" t="s">
        <v>508</v>
      </c>
      <c r="P946" s="54" t="s">
        <v>162</v>
      </c>
      <c r="Q946" s="20">
        <v>0</v>
      </c>
      <c r="R946" s="20">
        <v>0</v>
      </c>
      <c r="S946" s="20">
        <f t="shared" si="14"/>
        <v>0</v>
      </c>
      <c r="T946" s="19" t="s">
        <v>145</v>
      </c>
      <c r="U946" s="19" t="s">
        <v>2388</v>
      </c>
      <c r="V946" s="21" t="s">
        <v>48</v>
      </c>
      <c r="W946" s="22" t="s">
        <v>188</v>
      </c>
      <c r="X946" s="23"/>
    </row>
    <row r="947" spans="1:24" ht="85.5" hidden="1">
      <c r="A947" s="19" t="s">
        <v>158</v>
      </c>
      <c r="B947" s="19" t="s">
        <v>498</v>
      </c>
      <c r="C947" s="19" t="s">
        <v>498</v>
      </c>
      <c r="D947" s="19" t="s">
        <v>505</v>
      </c>
      <c r="E947" s="19">
        <v>12</v>
      </c>
      <c r="F947" s="19" t="s">
        <v>506</v>
      </c>
      <c r="G947" s="19" t="s">
        <v>145</v>
      </c>
      <c r="H947" s="19" t="s">
        <v>36</v>
      </c>
      <c r="I947" s="19" t="s">
        <v>46</v>
      </c>
      <c r="J947" s="52">
        <v>30</v>
      </c>
      <c r="K947" s="19" t="s">
        <v>509</v>
      </c>
      <c r="L947" s="19" t="s">
        <v>356</v>
      </c>
      <c r="M947" s="19">
        <v>1</v>
      </c>
      <c r="N947" s="37">
        <v>2090964</v>
      </c>
      <c r="O947" s="37" t="s">
        <v>510</v>
      </c>
      <c r="P947" s="19" t="s">
        <v>268</v>
      </c>
      <c r="Q947" s="20">
        <v>0</v>
      </c>
      <c r="R947" s="20">
        <v>0</v>
      </c>
      <c r="S947" s="20">
        <f t="shared" si="14"/>
        <v>0</v>
      </c>
      <c r="T947" s="19" t="s">
        <v>145</v>
      </c>
      <c r="U947" s="19" t="s">
        <v>2388</v>
      </c>
      <c r="V947" s="21" t="s">
        <v>48</v>
      </c>
      <c r="W947" s="22" t="s">
        <v>188</v>
      </c>
      <c r="X947" s="23"/>
    </row>
    <row r="948" spans="1:24" ht="399" hidden="1">
      <c r="A948" s="19" t="s">
        <v>158</v>
      </c>
      <c r="B948" s="19" t="s">
        <v>617</v>
      </c>
      <c r="C948" s="19" t="s">
        <v>617</v>
      </c>
      <c r="D948" s="19" t="s">
        <v>653</v>
      </c>
      <c r="E948" s="19">
        <v>15</v>
      </c>
      <c r="F948" s="19" t="s">
        <v>785</v>
      </c>
      <c r="G948" s="19" t="s">
        <v>45</v>
      </c>
      <c r="H948" s="19" t="s">
        <v>36</v>
      </c>
      <c r="I948" s="19" t="s">
        <v>37</v>
      </c>
      <c r="J948" s="52">
        <v>40</v>
      </c>
      <c r="K948" s="19" t="s">
        <v>786</v>
      </c>
      <c r="L948" s="153"/>
      <c r="M948" s="19">
        <v>5</v>
      </c>
      <c r="N948" s="37"/>
      <c r="O948" s="37"/>
      <c r="P948" s="19" t="s">
        <v>162</v>
      </c>
      <c r="Q948" s="20">
        <v>0</v>
      </c>
      <c r="R948" s="20">
        <v>2250</v>
      </c>
      <c r="S948" s="20">
        <f t="shared" si="14"/>
        <v>11250</v>
      </c>
      <c r="T948" s="19" t="s">
        <v>41</v>
      </c>
      <c r="U948" s="19" t="s">
        <v>2395</v>
      </c>
      <c r="V948" s="22" t="s">
        <v>184</v>
      </c>
      <c r="W948" s="22" t="s">
        <v>248</v>
      </c>
      <c r="X948" s="93" t="s">
        <v>78</v>
      </c>
    </row>
    <row r="949" spans="1:24" ht="399" hidden="1">
      <c r="A949" s="19" t="s">
        <v>158</v>
      </c>
      <c r="B949" s="19" t="s">
        <v>617</v>
      </c>
      <c r="C949" s="19" t="s">
        <v>617</v>
      </c>
      <c r="D949" s="19" t="s">
        <v>653</v>
      </c>
      <c r="E949" s="19">
        <v>15</v>
      </c>
      <c r="F949" s="19" t="s">
        <v>787</v>
      </c>
      <c r="G949" s="19" t="s">
        <v>45</v>
      </c>
      <c r="H949" s="19" t="s">
        <v>36</v>
      </c>
      <c r="I949" s="19" t="s">
        <v>37</v>
      </c>
      <c r="J949" s="52">
        <v>62</v>
      </c>
      <c r="K949" s="19" t="s">
        <v>788</v>
      </c>
      <c r="L949" s="153"/>
      <c r="M949" s="19">
        <v>7</v>
      </c>
      <c r="N949" s="37"/>
      <c r="O949" s="37"/>
      <c r="P949" s="19" t="s">
        <v>162</v>
      </c>
      <c r="Q949" s="20">
        <v>0</v>
      </c>
      <c r="R949" s="20">
        <v>2250</v>
      </c>
      <c r="S949" s="20">
        <f t="shared" si="14"/>
        <v>15750</v>
      </c>
      <c r="T949" s="19" t="s">
        <v>41</v>
      </c>
      <c r="U949" s="19" t="s">
        <v>2395</v>
      </c>
      <c r="V949" s="22" t="s">
        <v>184</v>
      </c>
      <c r="W949" s="22" t="s">
        <v>248</v>
      </c>
      <c r="X949" s="93" t="s">
        <v>78</v>
      </c>
    </row>
    <row r="950" spans="1:24" ht="399" hidden="1">
      <c r="A950" s="19" t="s">
        <v>158</v>
      </c>
      <c r="B950" s="19" t="s">
        <v>617</v>
      </c>
      <c r="C950" s="19" t="s">
        <v>617</v>
      </c>
      <c r="D950" s="19" t="s">
        <v>653</v>
      </c>
      <c r="E950" s="19">
        <v>15</v>
      </c>
      <c r="F950" s="19" t="s">
        <v>789</v>
      </c>
      <c r="G950" s="19" t="s">
        <v>45</v>
      </c>
      <c r="H950" s="19" t="s">
        <v>36</v>
      </c>
      <c r="I950" s="19" t="s">
        <v>37</v>
      </c>
      <c r="J950" s="52">
        <v>64</v>
      </c>
      <c r="K950" s="19" t="s">
        <v>790</v>
      </c>
      <c r="L950" s="153"/>
      <c r="M950" s="19">
        <v>5</v>
      </c>
      <c r="N950" s="37"/>
      <c r="O950" s="37"/>
      <c r="P950" s="19" t="s">
        <v>162</v>
      </c>
      <c r="Q950" s="20">
        <v>0</v>
      </c>
      <c r="R950" s="20">
        <v>3000</v>
      </c>
      <c r="S950" s="20">
        <f t="shared" si="14"/>
        <v>15000</v>
      </c>
      <c r="T950" s="19" t="s">
        <v>41</v>
      </c>
      <c r="U950" s="19" t="s">
        <v>2396</v>
      </c>
      <c r="V950" s="22" t="s">
        <v>184</v>
      </c>
      <c r="W950" s="22" t="s">
        <v>248</v>
      </c>
      <c r="X950" s="93" t="s">
        <v>78</v>
      </c>
    </row>
    <row r="951" spans="1:24" ht="399" hidden="1">
      <c r="A951" s="19" t="s">
        <v>158</v>
      </c>
      <c r="B951" s="19" t="s">
        <v>617</v>
      </c>
      <c r="C951" s="19" t="s">
        <v>617</v>
      </c>
      <c r="D951" s="19" t="s">
        <v>653</v>
      </c>
      <c r="E951" s="19">
        <v>15</v>
      </c>
      <c r="F951" s="19" t="s">
        <v>791</v>
      </c>
      <c r="G951" s="19" t="s">
        <v>45</v>
      </c>
      <c r="H951" s="19" t="s">
        <v>36</v>
      </c>
      <c r="I951" s="19" t="s">
        <v>46</v>
      </c>
      <c r="J951" s="52">
        <v>8</v>
      </c>
      <c r="K951" s="19" t="s">
        <v>297</v>
      </c>
      <c r="L951" s="153"/>
      <c r="M951" s="19">
        <v>40</v>
      </c>
      <c r="N951" s="37"/>
      <c r="O951" s="37"/>
      <c r="P951" s="19" t="s">
        <v>162</v>
      </c>
      <c r="Q951" s="20">
        <v>0</v>
      </c>
      <c r="R951" s="20">
        <v>0</v>
      </c>
      <c r="S951" s="20">
        <f t="shared" si="14"/>
        <v>0</v>
      </c>
      <c r="T951" s="19" t="s">
        <v>41</v>
      </c>
      <c r="U951" s="19" t="s">
        <v>2397</v>
      </c>
      <c r="V951" s="22" t="s">
        <v>184</v>
      </c>
      <c r="W951" s="22" t="s">
        <v>248</v>
      </c>
      <c r="X951" s="93" t="s">
        <v>78</v>
      </c>
    </row>
    <row r="952" spans="1:24" ht="199.5" hidden="1">
      <c r="A952" s="19" t="s">
        <v>158</v>
      </c>
      <c r="B952" s="19" t="s">
        <v>617</v>
      </c>
      <c r="C952" s="19" t="s">
        <v>692</v>
      </c>
      <c r="D952" s="19" t="s">
        <v>693</v>
      </c>
      <c r="E952" s="19">
        <v>15</v>
      </c>
      <c r="F952" s="19" t="s">
        <v>694</v>
      </c>
      <c r="G952" s="19" t="s">
        <v>35</v>
      </c>
      <c r="H952" s="19" t="s">
        <v>36</v>
      </c>
      <c r="I952" s="19" t="s">
        <v>37</v>
      </c>
      <c r="J952" s="52">
        <v>40</v>
      </c>
      <c r="K952" s="19" t="s">
        <v>406</v>
      </c>
      <c r="L952" s="153"/>
      <c r="M952" s="19">
        <v>1</v>
      </c>
      <c r="N952" s="37">
        <v>1445476</v>
      </c>
      <c r="O952" s="37" t="s">
        <v>695</v>
      </c>
      <c r="P952" s="19" t="s">
        <v>162</v>
      </c>
      <c r="Q952" s="20">
        <v>0</v>
      </c>
      <c r="R952" s="20">
        <v>2250</v>
      </c>
      <c r="S952" s="20">
        <f t="shared" si="14"/>
        <v>2250</v>
      </c>
      <c r="T952" s="19" t="s">
        <v>41</v>
      </c>
      <c r="U952" s="156" t="s">
        <v>2398</v>
      </c>
      <c r="V952" s="34" t="s">
        <v>184</v>
      </c>
      <c r="W952" s="22" t="s">
        <v>696</v>
      </c>
      <c r="X952" s="71" t="s">
        <v>78</v>
      </c>
    </row>
    <row r="953" spans="1:24" ht="199.5" hidden="1">
      <c r="A953" s="19" t="s">
        <v>158</v>
      </c>
      <c r="B953" s="19" t="s">
        <v>617</v>
      </c>
      <c r="C953" s="19" t="s">
        <v>692</v>
      </c>
      <c r="D953" s="19" t="s">
        <v>693</v>
      </c>
      <c r="E953" s="19">
        <v>15</v>
      </c>
      <c r="F953" s="19" t="s">
        <v>694</v>
      </c>
      <c r="G953" s="19" t="s">
        <v>35</v>
      </c>
      <c r="H953" s="19" t="s">
        <v>36</v>
      </c>
      <c r="I953" s="19" t="s">
        <v>37</v>
      </c>
      <c r="J953" s="52">
        <v>40</v>
      </c>
      <c r="K953" s="19" t="s">
        <v>406</v>
      </c>
      <c r="L953" s="153"/>
      <c r="M953" s="19">
        <v>1</v>
      </c>
      <c r="N953" s="37">
        <v>2325758</v>
      </c>
      <c r="O953" s="37" t="s">
        <v>697</v>
      </c>
      <c r="P953" s="19" t="s">
        <v>162</v>
      </c>
      <c r="Q953" s="20">
        <v>0</v>
      </c>
      <c r="R953" s="20">
        <v>2250</v>
      </c>
      <c r="S953" s="20">
        <f t="shared" si="14"/>
        <v>2250</v>
      </c>
      <c r="T953" s="19" t="s">
        <v>41</v>
      </c>
      <c r="U953" s="156" t="s">
        <v>2398</v>
      </c>
      <c r="V953" s="34" t="s">
        <v>184</v>
      </c>
      <c r="W953" s="22" t="s">
        <v>696</v>
      </c>
      <c r="X953" s="71" t="s">
        <v>78</v>
      </c>
    </row>
    <row r="954" spans="1:24" ht="199.5" hidden="1">
      <c r="A954" s="19" t="s">
        <v>158</v>
      </c>
      <c r="B954" s="19" t="s">
        <v>617</v>
      </c>
      <c r="C954" s="19" t="s">
        <v>692</v>
      </c>
      <c r="D954" s="19" t="s">
        <v>693</v>
      </c>
      <c r="E954" s="19">
        <v>15</v>
      </c>
      <c r="F954" s="19" t="s">
        <v>694</v>
      </c>
      <c r="G954" s="19" t="s">
        <v>35</v>
      </c>
      <c r="H954" s="19" t="s">
        <v>36</v>
      </c>
      <c r="I954" s="19" t="s">
        <v>37</v>
      </c>
      <c r="J954" s="52">
        <v>40</v>
      </c>
      <c r="K954" s="19" t="s">
        <v>406</v>
      </c>
      <c r="L954" s="153"/>
      <c r="M954" s="19">
        <v>1</v>
      </c>
      <c r="N954" s="37">
        <v>1367615</v>
      </c>
      <c r="O954" s="37" t="s">
        <v>698</v>
      </c>
      <c r="P954" s="19" t="s">
        <v>162</v>
      </c>
      <c r="Q954" s="20">
        <v>0</v>
      </c>
      <c r="R954" s="20">
        <v>2250</v>
      </c>
      <c r="S954" s="20">
        <f t="shared" si="14"/>
        <v>2250</v>
      </c>
      <c r="T954" s="19" t="s">
        <v>41</v>
      </c>
      <c r="U954" s="156" t="s">
        <v>2398</v>
      </c>
      <c r="V954" s="34" t="s">
        <v>184</v>
      </c>
      <c r="W954" s="22" t="s">
        <v>696</v>
      </c>
      <c r="X954" s="71" t="s">
        <v>78</v>
      </c>
    </row>
    <row r="955" spans="1:24" ht="199.5" hidden="1">
      <c r="A955" s="19" t="s">
        <v>158</v>
      </c>
      <c r="B955" s="19" t="s">
        <v>617</v>
      </c>
      <c r="C955" s="19" t="s">
        <v>692</v>
      </c>
      <c r="D955" s="19" t="s">
        <v>693</v>
      </c>
      <c r="E955" s="19">
        <v>15</v>
      </c>
      <c r="F955" s="19" t="s">
        <v>699</v>
      </c>
      <c r="G955" s="19" t="s">
        <v>35</v>
      </c>
      <c r="H955" s="19" t="s">
        <v>36</v>
      </c>
      <c r="I955" s="19" t="s">
        <v>37</v>
      </c>
      <c r="J955" s="52">
        <v>40</v>
      </c>
      <c r="K955" s="19" t="s">
        <v>408</v>
      </c>
      <c r="L955" s="153"/>
      <c r="M955" s="19">
        <v>1</v>
      </c>
      <c r="N955" s="37">
        <v>1568125</v>
      </c>
      <c r="O955" s="37" t="s">
        <v>700</v>
      </c>
      <c r="P955" s="19" t="s">
        <v>162</v>
      </c>
      <c r="Q955" s="20">
        <v>0</v>
      </c>
      <c r="R955" s="20">
        <v>2250</v>
      </c>
      <c r="S955" s="20">
        <f t="shared" si="14"/>
        <v>2250</v>
      </c>
      <c r="T955" s="19" t="s">
        <v>41</v>
      </c>
      <c r="U955" s="19" t="s">
        <v>2399</v>
      </c>
      <c r="V955" s="34" t="s">
        <v>184</v>
      </c>
      <c r="W955" s="22" t="s">
        <v>696</v>
      </c>
      <c r="X955" s="71" t="s">
        <v>78</v>
      </c>
    </row>
    <row r="956" spans="1:24" ht="199.5" hidden="1">
      <c r="A956" s="19" t="s">
        <v>158</v>
      </c>
      <c r="B956" s="19" t="s">
        <v>617</v>
      </c>
      <c r="C956" s="19" t="s">
        <v>692</v>
      </c>
      <c r="D956" s="19" t="s">
        <v>693</v>
      </c>
      <c r="E956" s="19">
        <v>15</v>
      </c>
      <c r="F956" s="19" t="s">
        <v>701</v>
      </c>
      <c r="G956" s="19" t="s">
        <v>35</v>
      </c>
      <c r="H956" s="19" t="s">
        <v>36</v>
      </c>
      <c r="I956" s="19" t="s">
        <v>37</v>
      </c>
      <c r="J956" s="52">
        <v>40</v>
      </c>
      <c r="K956" s="19" t="s">
        <v>408</v>
      </c>
      <c r="L956" s="153"/>
      <c r="M956" s="19">
        <v>1</v>
      </c>
      <c r="N956" s="37">
        <v>1568927</v>
      </c>
      <c r="O956" s="37" t="s">
        <v>702</v>
      </c>
      <c r="P956" s="19" t="s">
        <v>162</v>
      </c>
      <c r="Q956" s="20">
        <v>0</v>
      </c>
      <c r="R956" s="20">
        <v>2500</v>
      </c>
      <c r="S956" s="20">
        <f t="shared" si="14"/>
        <v>2500</v>
      </c>
      <c r="T956" s="19" t="s">
        <v>41</v>
      </c>
      <c r="U956" s="19" t="s">
        <v>2400</v>
      </c>
      <c r="V956" s="34" t="s">
        <v>184</v>
      </c>
      <c r="W956" s="22" t="s">
        <v>696</v>
      </c>
      <c r="X956" s="71" t="s">
        <v>78</v>
      </c>
    </row>
    <row r="957" spans="1:24" ht="199.5" hidden="1">
      <c r="A957" s="19" t="s">
        <v>158</v>
      </c>
      <c r="B957" s="19" t="s">
        <v>617</v>
      </c>
      <c r="C957" s="19" t="s">
        <v>692</v>
      </c>
      <c r="D957" s="19" t="s">
        <v>693</v>
      </c>
      <c r="E957" s="19">
        <v>15</v>
      </c>
      <c r="F957" s="19" t="s">
        <v>703</v>
      </c>
      <c r="G957" s="19" t="s">
        <v>35</v>
      </c>
      <c r="H957" s="19" t="s">
        <v>36</v>
      </c>
      <c r="I957" s="19" t="s">
        <v>37</v>
      </c>
      <c r="J957" s="52">
        <v>16</v>
      </c>
      <c r="K957" s="19" t="s">
        <v>704</v>
      </c>
      <c r="L957" s="153"/>
      <c r="M957" s="19">
        <v>1</v>
      </c>
      <c r="N957" s="37">
        <v>1405631</v>
      </c>
      <c r="O957" s="37" t="s">
        <v>705</v>
      </c>
      <c r="P957" s="19" t="s">
        <v>162</v>
      </c>
      <c r="Q957" s="20">
        <v>380</v>
      </c>
      <c r="R957" s="20">
        <v>1500</v>
      </c>
      <c r="S957" s="20">
        <f t="shared" si="14"/>
        <v>1880</v>
      </c>
      <c r="T957" s="19" t="s">
        <v>41</v>
      </c>
      <c r="U957" s="155" t="s">
        <v>2401</v>
      </c>
      <c r="V957" s="21" t="s">
        <v>184</v>
      </c>
      <c r="W957" s="22" t="s">
        <v>706</v>
      </c>
      <c r="X957" s="71" t="s">
        <v>78</v>
      </c>
    </row>
    <row r="958" spans="1:24" ht="199.5" hidden="1">
      <c r="A958" s="19" t="s">
        <v>158</v>
      </c>
      <c r="B958" s="19" t="s">
        <v>617</v>
      </c>
      <c r="C958" s="19" t="s">
        <v>692</v>
      </c>
      <c r="D958" s="19" t="s">
        <v>693</v>
      </c>
      <c r="E958" s="19">
        <v>15</v>
      </c>
      <c r="F958" s="19" t="s">
        <v>703</v>
      </c>
      <c r="G958" s="19" t="s">
        <v>35</v>
      </c>
      <c r="H958" s="19" t="s">
        <v>36</v>
      </c>
      <c r="I958" s="19" t="s">
        <v>37</v>
      </c>
      <c r="J958" s="52">
        <v>16</v>
      </c>
      <c r="K958" s="19" t="s">
        <v>707</v>
      </c>
      <c r="L958" s="153"/>
      <c r="M958" s="19">
        <v>1</v>
      </c>
      <c r="N958" s="37">
        <v>1367615</v>
      </c>
      <c r="O958" s="37" t="s">
        <v>698</v>
      </c>
      <c r="P958" s="19" t="s">
        <v>162</v>
      </c>
      <c r="Q958" s="20">
        <v>380</v>
      </c>
      <c r="R958" s="20">
        <v>1500</v>
      </c>
      <c r="S958" s="20">
        <f t="shared" si="14"/>
        <v>1880</v>
      </c>
      <c r="T958" s="19" t="s">
        <v>41</v>
      </c>
      <c r="U958" s="155" t="s">
        <v>2401</v>
      </c>
      <c r="V958" s="21" t="s">
        <v>184</v>
      </c>
      <c r="W958" s="22" t="s">
        <v>706</v>
      </c>
      <c r="X958" s="71" t="s">
        <v>78</v>
      </c>
    </row>
    <row r="959" spans="1:24" ht="199.5" hidden="1">
      <c r="A959" s="19" t="s">
        <v>158</v>
      </c>
      <c r="B959" s="19" t="s">
        <v>617</v>
      </c>
      <c r="C959" s="19" t="s">
        <v>692</v>
      </c>
      <c r="D959" s="19" t="s">
        <v>693</v>
      </c>
      <c r="E959" s="19">
        <v>15</v>
      </c>
      <c r="F959" s="19" t="s">
        <v>703</v>
      </c>
      <c r="G959" s="19" t="s">
        <v>35</v>
      </c>
      <c r="H959" s="19" t="s">
        <v>36</v>
      </c>
      <c r="I959" s="19" t="s">
        <v>37</v>
      </c>
      <c r="J959" s="52">
        <v>16</v>
      </c>
      <c r="K959" s="19" t="s">
        <v>707</v>
      </c>
      <c r="L959" s="153"/>
      <c r="M959" s="19">
        <v>1</v>
      </c>
      <c r="N959" s="37">
        <v>1568125</v>
      </c>
      <c r="O959" s="37" t="s">
        <v>700</v>
      </c>
      <c r="P959" s="19" t="s">
        <v>162</v>
      </c>
      <c r="Q959" s="20">
        <v>380</v>
      </c>
      <c r="R959" s="20">
        <v>1500</v>
      </c>
      <c r="S959" s="20">
        <f t="shared" si="14"/>
        <v>1880</v>
      </c>
      <c r="T959" s="19" t="s">
        <v>41</v>
      </c>
      <c r="U959" s="155" t="s">
        <v>2401</v>
      </c>
      <c r="V959" s="21" t="s">
        <v>184</v>
      </c>
      <c r="W959" s="22" t="s">
        <v>706</v>
      </c>
      <c r="X959" s="71" t="s">
        <v>78</v>
      </c>
    </row>
    <row r="960" spans="1:24" ht="199.5" hidden="1">
      <c r="A960" s="19" t="s">
        <v>158</v>
      </c>
      <c r="B960" s="19" t="s">
        <v>617</v>
      </c>
      <c r="C960" s="19" t="s">
        <v>692</v>
      </c>
      <c r="D960" s="19" t="s">
        <v>693</v>
      </c>
      <c r="E960" s="19">
        <v>15</v>
      </c>
      <c r="F960" s="19" t="s">
        <v>708</v>
      </c>
      <c r="G960" s="19" t="s">
        <v>35</v>
      </c>
      <c r="H960" s="19" t="s">
        <v>36</v>
      </c>
      <c r="I960" s="19" t="s">
        <v>37</v>
      </c>
      <c r="J960" s="52">
        <v>16</v>
      </c>
      <c r="K960" s="19" t="s">
        <v>707</v>
      </c>
      <c r="L960" s="153"/>
      <c r="M960" s="19">
        <v>1</v>
      </c>
      <c r="N960" s="37">
        <v>1491425</v>
      </c>
      <c r="O960" s="37" t="s">
        <v>709</v>
      </c>
      <c r="P960" s="19" t="s">
        <v>162</v>
      </c>
      <c r="Q960" s="20">
        <v>380</v>
      </c>
      <c r="R960" s="20">
        <v>1500</v>
      </c>
      <c r="S960" s="20">
        <f t="shared" si="14"/>
        <v>1880</v>
      </c>
      <c r="T960" s="19" t="s">
        <v>41</v>
      </c>
      <c r="U960" s="155" t="s">
        <v>2402</v>
      </c>
      <c r="V960" s="21" t="s">
        <v>184</v>
      </c>
      <c r="W960" s="22" t="s">
        <v>706</v>
      </c>
      <c r="X960" s="71" t="s">
        <v>78</v>
      </c>
    </row>
    <row r="961" spans="1:24" ht="199.5" hidden="1">
      <c r="A961" s="19" t="s">
        <v>158</v>
      </c>
      <c r="B961" s="19" t="s">
        <v>617</v>
      </c>
      <c r="C961" s="19" t="s">
        <v>692</v>
      </c>
      <c r="D961" s="19" t="s">
        <v>693</v>
      </c>
      <c r="E961" s="19">
        <v>15</v>
      </c>
      <c r="F961" s="19" t="s">
        <v>708</v>
      </c>
      <c r="G961" s="19" t="s">
        <v>35</v>
      </c>
      <c r="H961" s="19" t="s">
        <v>36</v>
      </c>
      <c r="I961" s="19" t="s">
        <v>37</v>
      </c>
      <c r="J961" s="52">
        <v>16</v>
      </c>
      <c r="K961" s="19" t="s">
        <v>707</v>
      </c>
      <c r="L961" s="153"/>
      <c r="M961" s="19">
        <v>1</v>
      </c>
      <c r="N961" s="37" t="s">
        <v>710</v>
      </c>
      <c r="O961" s="37" t="s">
        <v>695</v>
      </c>
      <c r="P961" s="19" t="s">
        <v>162</v>
      </c>
      <c r="Q961" s="20">
        <v>380</v>
      </c>
      <c r="R961" s="20">
        <v>1500</v>
      </c>
      <c r="S961" s="20">
        <f t="shared" si="14"/>
        <v>1880</v>
      </c>
      <c r="T961" s="19" t="s">
        <v>41</v>
      </c>
      <c r="U961" s="155" t="s">
        <v>2403</v>
      </c>
      <c r="V961" s="21" t="s">
        <v>184</v>
      </c>
      <c r="W961" s="22" t="s">
        <v>706</v>
      </c>
      <c r="X961" s="71" t="s">
        <v>78</v>
      </c>
    </row>
    <row r="962" spans="1:24" ht="99.75" hidden="1">
      <c r="A962" s="19" t="s">
        <v>158</v>
      </c>
      <c r="B962" s="19" t="s">
        <v>617</v>
      </c>
      <c r="C962" s="19" t="s">
        <v>618</v>
      </c>
      <c r="D962" s="19" t="s">
        <v>258</v>
      </c>
      <c r="E962" s="19">
        <v>15</v>
      </c>
      <c r="F962" s="19" t="s">
        <v>528</v>
      </c>
      <c r="G962" s="19" t="s">
        <v>45</v>
      </c>
      <c r="H962" s="19" t="s">
        <v>36</v>
      </c>
      <c r="I962" s="19" t="s">
        <v>37</v>
      </c>
      <c r="J962" s="52">
        <v>40</v>
      </c>
      <c r="K962" s="19" t="s">
        <v>619</v>
      </c>
      <c r="L962" s="153"/>
      <c r="M962" s="19">
        <v>1</v>
      </c>
      <c r="N962" s="37">
        <v>1493474</v>
      </c>
      <c r="O962" s="37" t="s">
        <v>620</v>
      </c>
      <c r="P962" s="19" t="s">
        <v>247</v>
      </c>
      <c r="Q962" s="20">
        <v>0</v>
      </c>
      <c r="R962" s="20">
        <v>0</v>
      </c>
      <c r="S962" s="20">
        <f t="shared" si="14"/>
        <v>0</v>
      </c>
      <c r="T962" s="19" t="s">
        <v>41</v>
      </c>
      <c r="U962" s="19" t="s">
        <v>2267</v>
      </c>
      <c r="V962" s="63" t="s">
        <v>48</v>
      </c>
      <c r="W962" s="40" t="s">
        <v>163</v>
      </c>
      <c r="X962" s="36" t="s">
        <v>50</v>
      </c>
    </row>
    <row r="963" spans="1:24" ht="99.75" hidden="1">
      <c r="A963" s="19" t="s">
        <v>158</v>
      </c>
      <c r="B963" s="19" t="s">
        <v>617</v>
      </c>
      <c r="C963" s="19" t="s">
        <v>618</v>
      </c>
      <c r="D963" s="19" t="s">
        <v>258</v>
      </c>
      <c r="E963" s="19">
        <v>15</v>
      </c>
      <c r="F963" s="19" t="s">
        <v>528</v>
      </c>
      <c r="G963" s="19" t="s">
        <v>45</v>
      </c>
      <c r="H963" s="19" t="s">
        <v>36</v>
      </c>
      <c r="I963" s="19" t="s">
        <v>37</v>
      </c>
      <c r="J963" s="52">
        <v>40</v>
      </c>
      <c r="K963" s="19" t="s">
        <v>619</v>
      </c>
      <c r="L963" s="153"/>
      <c r="M963" s="19">
        <v>1</v>
      </c>
      <c r="N963" s="37">
        <v>1491471</v>
      </c>
      <c r="O963" s="37" t="s">
        <v>621</v>
      </c>
      <c r="P963" s="19" t="s">
        <v>247</v>
      </c>
      <c r="Q963" s="20">
        <v>0</v>
      </c>
      <c r="R963" s="20">
        <v>0</v>
      </c>
      <c r="S963" s="20">
        <f t="shared" si="14"/>
        <v>0</v>
      </c>
      <c r="T963" s="19" t="s">
        <v>41</v>
      </c>
      <c r="U963" s="19" t="s">
        <v>2267</v>
      </c>
      <c r="V963" s="63" t="s">
        <v>48</v>
      </c>
      <c r="W963" s="40" t="s">
        <v>163</v>
      </c>
      <c r="X963" s="36" t="s">
        <v>50</v>
      </c>
    </row>
    <row r="964" spans="1:24" ht="99.75" hidden="1">
      <c r="A964" s="19" t="s">
        <v>158</v>
      </c>
      <c r="B964" s="19" t="s">
        <v>617</v>
      </c>
      <c r="C964" s="19" t="s">
        <v>618</v>
      </c>
      <c r="D964" s="19" t="s">
        <v>258</v>
      </c>
      <c r="E964" s="19">
        <v>15</v>
      </c>
      <c r="F964" s="19" t="s">
        <v>528</v>
      </c>
      <c r="G964" s="19" t="s">
        <v>45</v>
      </c>
      <c r="H964" s="19" t="s">
        <v>36</v>
      </c>
      <c r="I964" s="19" t="s">
        <v>37</v>
      </c>
      <c r="J964" s="52">
        <v>40</v>
      </c>
      <c r="K964" s="19" t="s">
        <v>619</v>
      </c>
      <c r="L964" s="153"/>
      <c r="M964" s="19">
        <v>1</v>
      </c>
      <c r="N964" s="37">
        <v>1492164</v>
      </c>
      <c r="O964" s="37" t="s">
        <v>622</v>
      </c>
      <c r="P964" s="19" t="s">
        <v>247</v>
      </c>
      <c r="Q964" s="20">
        <v>0</v>
      </c>
      <c r="R964" s="20">
        <v>0</v>
      </c>
      <c r="S964" s="20">
        <f t="shared" si="14"/>
        <v>0</v>
      </c>
      <c r="T964" s="19" t="s">
        <v>41</v>
      </c>
      <c r="U964" s="19" t="s">
        <v>2267</v>
      </c>
      <c r="V964" s="63" t="s">
        <v>48</v>
      </c>
      <c r="W964" s="40" t="s">
        <v>163</v>
      </c>
      <c r="X964" s="36" t="s">
        <v>50</v>
      </c>
    </row>
    <row r="965" spans="1:24" ht="99.75" hidden="1">
      <c r="A965" s="19" t="s">
        <v>158</v>
      </c>
      <c r="B965" s="19" t="s">
        <v>617</v>
      </c>
      <c r="C965" s="19" t="s">
        <v>618</v>
      </c>
      <c r="D965" s="19" t="s">
        <v>258</v>
      </c>
      <c r="E965" s="19">
        <v>15</v>
      </c>
      <c r="F965" s="19" t="s">
        <v>528</v>
      </c>
      <c r="G965" s="19" t="s">
        <v>45</v>
      </c>
      <c r="H965" s="19" t="s">
        <v>36</v>
      </c>
      <c r="I965" s="19" t="s">
        <v>37</v>
      </c>
      <c r="J965" s="52">
        <v>40</v>
      </c>
      <c r="K965" s="19" t="s">
        <v>619</v>
      </c>
      <c r="L965" s="153"/>
      <c r="M965" s="19">
        <v>1</v>
      </c>
      <c r="N965" s="37">
        <v>1123136</v>
      </c>
      <c r="O965" s="37" t="s">
        <v>623</v>
      </c>
      <c r="P965" s="19" t="s">
        <v>247</v>
      </c>
      <c r="Q965" s="20">
        <v>0</v>
      </c>
      <c r="R965" s="20">
        <v>0</v>
      </c>
      <c r="S965" s="20">
        <f t="shared" si="14"/>
        <v>0</v>
      </c>
      <c r="T965" s="19" t="s">
        <v>41</v>
      </c>
      <c r="U965" s="19" t="s">
        <v>2267</v>
      </c>
      <c r="V965" s="63" t="s">
        <v>48</v>
      </c>
      <c r="W965" s="40" t="s">
        <v>163</v>
      </c>
      <c r="X965" s="36" t="s">
        <v>50</v>
      </c>
    </row>
    <row r="966" spans="1:24" ht="165" hidden="1">
      <c r="A966" s="19" t="s">
        <v>158</v>
      </c>
      <c r="B966" s="19" t="s">
        <v>617</v>
      </c>
      <c r="C966" s="19" t="s">
        <v>649</v>
      </c>
      <c r="D966" s="19" t="s">
        <v>650</v>
      </c>
      <c r="E966" s="19">
        <v>15</v>
      </c>
      <c r="F966" s="19" t="s">
        <v>651</v>
      </c>
      <c r="G966" s="19" t="s">
        <v>45</v>
      </c>
      <c r="H966" s="19" t="s">
        <v>36</v>
      </c>
      <c r="I966" s="19" t="s">
        <v>37</v>
      </c>
      <c r="J966" s="52">
        <v>16</v>
      </c>
      <c r="K966" s="19" t="s">
        <v>652</v>
      </c>
      <c r="L966" s="153"/>
      <c r="M966" s="19">
        <v>3</v>
      </c>
      <c r="N966" s="37"/>
      <c r="O966" s="37"/>
      <c r="P966" s="19" t="s">
        <v>247</v>
      </c>
      <c r="Q966" s="20">
        <v>0</v>
      </c>
      <c r="R966" s="20">
        <v>1000</v>
      </c>
      <c r="S966" s="20">
        <f t="shared" si="14"/>
        <v>3000</v>
      </c>
      <c r="T966" s="19" t="s">
        <v>41</v>
      </c>
      <c r="U966" s="155" t="s">
        <v>2404</v>
      </c>
      <c r="V966" s="21" t="s">
        <v>184</v>
      </c>
      <c r="W966" s="22" t="s">
        <v>547</v>
      </c>
      <c r="X966" s="93" t="s">
        <v>78</v>
      </c>
    </row>
    <row r="967" spans="1:24" ht="399" hidden="1">
      <c r="A967" s="19" t="s">
        <v>158</v>
      </c>
      <c r="B967" s="19" t="s">
        <v>617</v>
      </c>
      <c r="C967" s="19" t="s">
        <v>617</v>
      </c>
      <c r="D967" s="19" t="s">
        <v>653</v>
      </c>
      <c r="E967" s="19">
        <v>15</v>
      </c>
      <c r="F967" s="19" t="s">
        <v>792</v>
      </c>
      <c r="G967" s="19" t="s">
        <v>45</v>
      </c>
      <c r="H967" s="19" t="s">
        <v>36</v>
      </c>
      <c r="I967" s="19" t="s">
        <v>37</v>
      </c>
      <c r="J967" s="52">
        <v>24</v>
      </c>
      <c r="K967" s="19" t="s">
        <v>288</v>
      </c>
      <c r="L967" s="153"/>
      <c r="M967" s="19">
        <v>20</v>
      </c>
      <c r="N967" s="37"/>
      <c r="O967" s="37"/>
      <c r="P967" s="19" t="s">
        <v>162</v>
      </c>
      <c r="Q967" s="20">
        <v>0</v>
      </c>
      <c r="R967" s="20">
        <v>1750</v>
      </c>
      <c r="S967" s="20">
        <f t="shared" si="14"/>
        <v>35000</v>
      </c>
      <c r="T967" s="19" t="s">
        <v>41</v>
      </c>
      <c r="U967" s="156" t="s">
        <v>2405</v>
      </c>
      <c r="V967" s="21" t="s">
        <v>48</v>
      </c>
      <c r="W967" s="22" t="s">
        <v>188</v>
      </c>
      <c r="X967" s="93" t="s">
        <v>78</v>
      </c>
    </row>
    <row r="968" spans="1:24" ht="199.5" hidden="1">
      <c r="A968" s="19" t="s">
        <v>158</v>
      </c>
      <c r="B968" s="19" t="s">
        <v>617</v>
      </c>
      <c r="C968" s="19" t="s">
        <v>688</v>
      </c>
      <c r="D968" s="19" t="s">
        <v>673</v>
      </c>
      <c r="E968" s="19">
        <v>15</v>
      </c>
      <c r="F968" s="19" t="s">
        <v>689</v>
      </c>
      <c r="G968" s="19" t="s">
        <v>35</v>
      </c>
      <c r="H968" s="19" t="s">
        <v>314</v>
      </c>
      <c r="I968" s="19" t="s">
        <v>37</v>
      </c>
      <c r="J968" s="52">
        <v>20</v>
      </c>
      <c r="K968" s="19" t="s">
        <v>305</v>
      </c>
      <c r="L968" s="153"/>
      <c r="M968" s="19">
        <v>1</v>
      </c>
      <c r="N968" s="37">
        <v>1491234</v>
      </c>
      <c r="O968" s="37" t="s">
        <v>690</v>
      </c>
      <c r="P968" s="19" t="s">
        <v>162</v>
      </c>
      <c r="Q968" s="20">
        <v>0</v>
      </c>
      <c r="R968" s="20">
        <v>13200</v>
      </c>
      <c r="S968" s="20">
        <f t="shared" si="14"/>
        <v>13200</v>
      </c>
      <c r="T968" s="19" t="s">
        <v>41</v>
      </c>
      <c r="U968" s="155" t="s">
        <v>2406</v>
      </c>
      <c r="V968" s="21" t="s">
        <v>184</v>
      </c>
      <c r="W968" s="22" t="s">
        <v>626</v>
      </c>
      <c r="X968" s="23"/>
    </row>
    <row r="969" spans="1:24" ht="399" hidden="1">
      <c r="A969" s="19" t="s">
        <v>158</v>
      </c>
      <c r="B969" s="19" t="s">
        <v>617</v>
      </c>
      <c r="C969" s="19" t="s">
        <v>751</v>
      </c>
      <c r="D969" s="19" t="s">
        <v>653</v>
      </c>
      <c r="E969" s="19">
        <v>15</v>
      </c>
      <c r="F969" s="19" t="s">
        <v>752</v>
      </c>
      <c r="G969" s="19" t="s">
        <v>45</v>
      </c>
      <c r="H969" s="19" t="s">
        <v>36</v>
      </c>
      <c r="I969" s="19" t="s">
        <v>37</v>
      </c>
      <c r="J969" s="52">
        <v>40</v>
      </c>
      <c r="K969" s="19" t="s">
        <v>652</v>
      </c>
      <c r="L969" s="153"/>
      <c r="M969" s="19">
        <v>10</v>
      </c>
      <c r="N969" s="37"/>
      <c r="O969" s="37"/>
      <c r="P969" s="19" t="s">
        <v>162</v>
      </c>
      <c r="Q969" s="20">
        <v>2600</v>
      </c>
      <c r="R969" s="20">
        <v>2250</v>
      </c>
      <c r="S969" s="20">
        <f t="shared" si="14"/>
        <v>48500</v>
      </c>
      <c r="T969" s="19" t="s">
        <v>41</v>
      </c>
      <c r="U969" s="155" t="s">
        <v>2407</v>
      </c>
      <c r="V969" s="21" t="s">
        <v>184</v>
      </c>
      <c r="W969" s="22" t="s">
        <v>185</v>
      </c>
      <c r="X969" s="93" t="s">
        <v>78</v>
      </c>
    </row>
    <row r="970" spans="1:24" ht="399" hidden="1">
      <c r="A970" s="19" t="s">
        <v>158</v>
      </c>
      <c r="B970" s="19" t="s">
        <v>617</v>
      </c>
      <c r="C970" s="19" t="s">
        <v>617</v>
      </c>
      <c r="D970" s="19" t="s">
        <v>653</v>
      </c>
      <c r="E970" s="19">
        <v>15</v>
      </c>
      <c r="F970" s="19" t="s">
        <v>793</v>
      </c>
      <c r="G970" s="19" t="s">
        <v>45</v>
      </c>
      <c r="H970" s="19" t="s">
        <v>36</v>
      </c>
      <c r="I970" s="19" t="s">
        <v>46</v>
      </c>
      <c r="J970" s="52">
        <v>4</v>
      </c>
      <c r="K970" s="19" t="s">
        <v>293</v>
      </c>
      <c r="L970" s="153"/>
      <c r="M970" s="19">
        <v>40</v>
      </c>
      <c r="N970" s="37"/>
      <c r="O970" s="37"/>
      <c r="P970" s="19" t="s">
        <v>162</v>
      </c>
      <c r="Q970" s="20">
        <v>0</v>
      </c>
      <c r="R970" s="20">
        <v>0</v>
      </c>
      <c r="S970" s="20">
        <f t="shared" si="14"/>
        <v>0</v>
      </c>
      <c r="T970" s="19" t="s">
        <v>41</v>
      </c>
      <c r="U970" s="155" t="s">
        <v>2408</v>
      </c>
      <c r="V970" s="21" t="s">
        <v>184</v>
      </c>
      <c r="W970" s="22" t="s">
        <v>185</v>
      </c>
      <c r="X970" s="93" t="s">
        <v>78</v>
      </c>
    </row>
    <row r="971" spans="1:24" ht="85.5" hidden="1">
      <c r="A971" s="19" t="s">
        <v>158</v>
      </c>
      <c r="B971" s="19" t="s">
        <v>617</v>
      </c>
      <c r="C971" s="19" t="s">
        <v>618</v>
      </c>
      <c r="D971" s="19" t="s">
        <v>624</v>
      </c>
      <c r="E971" s="19">
        <v>15</v>
      </c>
      <c r="F971" s="19" t="s">
        <v>625</v>
      </c>
      <c r="G971" s="19" t="s">
        <v>35</v>
      </c>
      <c r="H971" s="19" t="s">
        <v>36</v>
      </c>
      <c r="I971" s="19" t="s">
        <v>37</v>
      </c>
      <c r="J971" s="52">
        <v>40</v>
      </c>
      <c r="K971" s="19" t="s">
        <v>406</v>
      </c>
      <c r="L971" s="153"/>
      <c r="M971" s="19">
        <v>5</v>
      </c>
      <c r="N971" s="37"/>
      <c r="O971" s="37"/>
      <c r="P971" s="19" t="s">
        <v>162</v>
      </c>
      <c r="Q971" s="20">
        <v>2900</v>
      </c>
      <c r="R971" s="20">
        <v>0</v>
      </c>
      <c r="S971" s="20">
        <f t="shared" si="14"/>
        <v>14500</v>
      </c>
      <c r="T971" s="19" t="s">
        <v>41</v>
      </c>
      <c r="U971" s="155" t="s">
        <v>2409</v>
      </c>
      <c r="V971" s="21" t="s">
        <v>184</v>
      </c>
      <c r="W971" s="40" t="s">
        <v>626</v>
      </c>
      <c r="X971" s="23"/>
    </row>
    <row r="972" spans="1:24" ht="199.5" hidden="1">
      <c r="A972" s="19" t="s">
        <v>158</v>
      </c>
      <c r="B972" s="19" t="s">
        <v>617</v>
      </c>
      <c r="C972" s="19" t="s">
        <v>692</v>
      </c>
      <c r="D972" s="19" t="s">
        <v>693</v>
      </c>
      <c r="E972" s="19">
        <v>15</v>
      </c>
      <c r="F972" s="19" t="s">
        <v>711</v>
      </c>
      <c r="G972" s="19" t="s">
        <v>35</v>
      </c>
      <c r="H972" s="19" t="s">
        <v>36</v>
      </c>
      <c r="I972" s="19" t="s">
        <v>46</v>
      </c>
      <c r="J972" s="52">
        <v>5</v>
      </c>
      <c r="K972" s="19" t="s">
        <v>712</v>
      </c>
      <c r="L972" s="153"/>
      <c r="M972" s="19">
        <v>1</v>
      </c>
      <c r="N972" s="37">
        <v>1405631</v>
      </c>
      <c r="O972" s="37" t="s">
        <v>705</v>
      </c>
      <c r="P972" s="19" t="s">
        <v>162</v>
      </c>
      <c r="Q972" s="20">
        <v>1060</v>
      </c>
      <c r="R972" s="20">
        <v>0</v>
      </c>
      <c r="S972" s="20">
        <f t="shared" si="14"/>
        <v>1060</v>
      </c>
      <c r="T972" s="19" t="s">
        <v>41</v>
      </c>
      <c r="U972" s="155" t="s">
        <v>2410</v>
      </c>
      <c r="V972" s="21" t="s">
        <v>184</v>
      </c>
      <c r="W972" s="22" t="s">
        <v>626</v>
      </c>
      <c r="X972" s="23"/>
    </row>
    <row r="973" spans="1:24" ht="105" hidden="1">
      <c r="A973" s="19" t="s">
        <v>158</v>
      </c>
      <c r="B973" s="19" t="s">
        <v>617</v>
      </c>
      <c r="C973" s="19" t="s">
        <v>617</v>
      </c>
      <c r="D973" s="19" t="s">
        <v>659</v>
      </c>
      <c r="E973" s="19">
        <v>15</v>
      </c>
      <c r="F973" s="19" t="s">
        <v>794</v>
      </c>
      <c r="G973" s="19" t="s">
        <v>35</v>
      </c>
      <c r="H973" s="19" t="s">
        <v>314</v>
      </c>
      <c r="I973" s="19" t="s">
        <v>37</v>
      </c>
      <c r="J973" s="52">
        <v>40</v>
      </c>
      <c r="K973" s="19" t="s">
        <v>795</v>
      </c>
      <c r="L973" s="153"/>
      <c r="M973" s="19">
        <v>5</v>
      </c>
      <c r="N973" s="153"/>
      <c r="O973" s="153"/>
      <c r="P973" s="19" t="s">
        <v>162</v>
      </c>
      <c r="Q973" s="20">
        <v>0</v>
      </c>
      <c r="R973" s="20">
        <v>6000</v>
      </c>
      <c r="S973" s="20">
        <f t="shared" si="14"/>
        <v>30000</v>
      </c>
      <c r="T973" s="19" t="s">
        <v>41</v>
      </c>
      <c r="U973" s="155" t="s">
        <v>2411</v>
      </c>
      <c r="V973" s="21" t="s">
        <v>184</v>
      </c>
      <c r="W973" s="22" t="s">
        <v>626</v>
      </c>
      <c r="X973" s="93"/>
    </row>
    <row r="974" spans="1:24" ht="399" hidden="1">
      <c r="A974" s="19" t="s">
        <v>158</v>
      </c>
      <c r="B974" s="19" t="s">
        <v>617</v>
      </c>
      <c r="C974" s="19" t="s">
        <v>617</v>
      </c>
      <c r="D974" s="19" t="s">
        <v>653</v>
      </c>
      <c r="E974" s="19">
        <v>15</v>
      </c>
      <c r="F974" s="19" t="s">
        <v>796</v>
      </c>
      <c r="G974" s="19" t="s">
        <v>45</v>
      </c>
      <c r="H974" s="19" t="s">
        <v>36</v>
      </c>
      <c r="I974" s="19" t="s">
        <v>37</v>
      </c>
      <c r="J974" s="52">
        <v>40</v>
      </c>
      <c r="K974" s="19" t="s">
        <v>797</v>
      </c>
      <c r="L974" s="153"/>
      <c r="M974" s="19">
        <v>40</v>
      </c>
      <c r="N974" s="153"/>
      <c r="O974" s="153"/>
      <c r="P974" s="19" t="s">
        <v>162</v>
      </c>
      <c r="Q974" s="20">
        <v>0</v>
      </c>
      <c r="R974" s="20">
        <v>3000</v>
      </c>
      <c r="S974" s="20">
        <f t="shared" si="14"/>
        <v>120000</v>
      </c>
      <c r="T974" s="19" t="s">
        <v>41</v>
      </c>
      <c r="U974" s="19" t="s">
        <v>2412</v>
      </c>
      <c r="V974" s="21" t="s">
        <v>184</v>
      </c>
      <c r="W974" s="22" t="s">
        <v>185</v>
      </c>
      <c r="X974" s="93" t="s">
        <v>78</v>
      </c>
    </row>
    <row r="975" spans="1:24" ht="399" hidden="1">
      <c r="A975" s="19" t="s">
        <v>158</v>
      </c>
      <c r="B975" s="19" t="s">
        <v>617</v>
      </c>
      <c r="C975" s="19" t="s">
        <v>649</v>
      </c>
      <c r="D975" s="19" t="s">
        <v>653</v>
      </c>
      <c r="E975" s="19">
        <v>15</v>
      </c>
      <c r="F975" s="19" t="s">
        <v>654</v>
      </c>
      <c r="G975" s="19" t="s">
        <v>45</v>
      </c>
      <c r="H975" s="19" t="s">
        <v>36</v>
      </c>
      <c r="I975" s="19" t="s">
        <v>37</v>
      </c>
      <c r="J975" s="52">
        <v>8</v>
      </c>
      <c r="K975" s="19" t="s">
        <v>655</v>
      </c>
      <c r="L975" s="153"/>
      <c r="M975" s="19">
        <v>10</v>
      </c>
      <c r="N975" s="153"/>
      <c r="O975" s="153"/>
      <c r="P975" s="19" t="s">
        <v>162</v>
      </c>
      <c r="Q975" s="20">
        <v>0</v>
      </c>
      <c r="R975" s="20">
        <v>0</v>
      </c>
      <c r="S975" s="20">
        <f t="shared" si="14"/>
        <v>0</v>
      </c>
      <c r="T975" s="19" t="s">
        <v>41</v>
      </c>
      <c r="U975" s="19" t="s">
        <v>2413</v>
      </c>
      <c r="V975" s="21" t="s">
        <v>184</v>
      </c>
      <c r="W975" s="22" t="s">
        <v>185</v>
      </c>
      <c r="X975" s="93" t="s">
        <v>78</v>
      </c>
    </row>
    <row r="976" spans="1:24" ht="99.75" hidden="1">
      <c r="A976" s="19" t="s">
        <v>158</v>
      </c>
      <c r="B976" s="19" t="s">
        <v>617</v>
      </c>
      <c r="C976" s="19" t="s">
        <v>618</v>
      </c>
      <c r="D976" s="19" t="s">
        <v>258</v>
      </c>
      <c r="E976" s="19">
        <v>15</v>
      </c>
      <c r="F976" s="19" t="s">
        <v>627</v>
      </c>
      <c r="G976" s="19" t="s">
        <v>45</v>
      </c>
      <c r="H976" s="19" t="s">
        <v>36</v>
      </c>
      <c r="I976" s="19" t="s">
        <v>37</v>
      </c>
      <c r="J976" s="52">
        <v>40</v>
      </c>
      <c r="K976" s="19" t="s">
        <v>619</v>
      </c>
      <c r="L976" s="153"/>
      <c r="M976" s="19">
        <v>1</v>
      </c>
      <c r="N976" s="37">
        <v>1123136</v>
      </c>
      <c r="O976" s="37" t="s">
        <v>623</v>
      </c>
      <c r="P976" s="19" t="s">
        <v>247</v>
      </c>
      <c r="Q976" s="20">
        <v>0</v>
      </c>
      <c r="R976" s="20">
        <v>0</v>
      </c>
      <c r="S976" s="20">
        <f t="shared" si="14"/>
        <v>0</v>
      </c>
      <c r="T976" s="19" t="s">
        <v>41</v>
      </c>
      <c r="U976" s="19" t="s">
        <v>2414</v>
      </c>
      <c r="V976" s="21" t="s">
        <v>48</v>
      </c>
      <c r="W976" s="22" t="s">
        <v>49</v>
      </c>
      <c r="X976" s="36" t="s">
        <v>50</v>
      </c>
    </row>
    <row r="977" spans="1:24" ht="99.75" hidden="1">
      <c r="A977" s="19" t="s">
        <v>158</v>
      </c>
      <c r="B977" s="19" t="s">
        <v>617</v>
      </c>
      <c r="C977" s="19" t="s">
        <v>618</v>
      </c>
      <c r="D977" s="19" t="s">
        <v>258</v>
      </c>
      <c r="E977" s="19">
        <v>15</v>
      </c>
      <c r="F977" s="19" t="s">
        <v>628</v>
      </c>
      <c r="G977" s="19" t="s">
        <v>45</v>
      </c>
      <c r="H977" s="19" t="s">
        <v>36</v>
      </c>
      <c r="I977" s="19" t="s">
        <v>37</v>
      </c>
      <c r="J977" s="52">
        <v>40</v>
      </c>
      <c r="K977" s="19" t="s">
        <v>619</v>
      </c>
      <c r="L977" s="153"/>
      <c r="M977" s="19">
        <v>1</v>
      </c>
      <c r="N977" s="37">
        <v>1493474</v>
      </c>
      <c r="O977" s="37" t="s">
        <v>620</v>
      </c>
      <c r="P977" s="19" t="s">
        <v>247</v>
      </c>
      <c r="Q977" s="20">
        <v>0</v>
      </c>
      <c r="R977" s="20">
        <v>0</v>
      </c>
      <c r="S977" s="20">
        <f t="shared" ref="S977:S1040" si="15">(R977+Q977)*M977</f>
        <v>0</v>
      </c>
      <c r="T977" s="19" t="s">
        <v>41</v>
      </c>
      <c r="U977" s="19" t="s">
        <v>2267</v>
      </c>
      <c r="V977" s="21" t="s">
        <v>48</v>
      </c>
      <c r="W977" s="22" t="s">
        <v>49</v>
      </c>
      <c r="X977" s="36" t="s">
        <v>50</v>
      </c>
    </row>
    <row r="978" spans="1:24" ht="99.75" hidden="1">
      <c r="A978" s="19" t="s">
        <v>158</v>
      </c>
      <c r="B978" s="19" t="s">
        <v>617</v>
      </c>
      <c r="C978" s="19" t="s">
        <v>618</v>
      </c>
      <c r="D978" s="19" t="s">
        <v>258</v>
      </c>
      <c r="E978" s="19">
        <v>15</v>
      </c>
      <c r="F978" s="19" t="s">
        <v>628</v>
      </c>
      <c r="G978" s="19" t="s">
        <v>45</v>
      </c>
      <c r="H978" s="19" t="s">
        <v>36</v>
      </c>
      <c r="I978" s="19" t="s">
        <v>37</v>
      </c>
      <c r="J978" s="52">
        <v>40</v>
      </c>
      <c r="K978" s="19" t="s">
        <v>619</v>
      </c>
      <c r="L978" s="153"/>
      <c r="M978" s="19">
        <v>1</v>
      </c>
      <c r="N978" s="37">
        <v>1492164</v>
      </c>
      <c r="O978" s="37" t="s">
        <v>622</v>
      </c>
      <c r="P978" s="19" t="s">
        <v>247</v>
      </c>
      <c r="Q978" s="20">
        <v>0</v>
      </c>
      <c r="R978" s="20">
        <v>0</v>
      </c>
      <c r="S978" s="20">
        <f t="shared" si="15"/>
        <v>0</v>
      </c>
      <c r="T978" s="19" t="s">
        <v>41</v>
      </c>
      <c r="U978" s="19" t="s">
        <v>2267</v>
      </c>
      <c r="V978" s="21" t="s">
        <v>48</v>
      </c>
      <c r="W978" s="22" t="s">
        <v>49</v>
      </c>
      <c r="X978" s="36" t="s">
        <v>50</v>
      </c>
    </row>
    <row r="979" spans="1:24" ht="85.5" hidden="1">
      <c r="A979" s="19" t="s">
        <v>158</v>
      </c>
      <c r="B979" s="19" t="s">
        <v>617</v>
      </c>
      <c r="C979" s="19" t="s">
        <v>729</v>
      </c>
      <c r="D979" s="19" t="s">
        <v>249</v>
      </c>
      <c r="E979" s="19">
        <v>20</v>
      </c>
      <c r="F979" s="19" t="s">
        <v>730</v>
      </c>
      <c r="G979" s="19" t="s">
        <v>45</v>
      </c>
      <c r="H979" s="19" t="s">
        <v>36</v>
      </c>
      <c r="I979" s="19" t="s">
        <v>37</v>
      </c>
      <c r="J979" s="52">
        <v>40</v>
      </c>
      <c r="K979" s="19" t="s">
        <v>619</v>
      </c>
      <c r="L979" s="153"/>
      <c r="M979" s="19">
        <v>1</v>
      </c>
      <c r="N979" s="37">
        <v>1517709</v>
      </c>
      <c r="O979" s="37" t="s">
        <v>731</v>
      </c>
      <c r="P979" s="19" t="s">
        <v>162</v>
      </c>
      <c r="Q979" s="20">
        <v>0</v>
      </c>
      <c r="R979" s="20">
        <v>0</v>
      </c>
      <c r="S979" s="20">
        <f t="shared" si="15"/>
        <v>0</v>
      </c>
      <c r="T979" s="19" t="s">
        <v>41</v>
      </c>
      <c r="U979" s="19" t="s">
        <v>2267</v>
      </c>
      <c r="V979" s="15" t="s">
        <v>201</v>
      </c>
      <c r="W979" s="15" t="s">
        <v>202</v>
      </c>
      <c r="X979" s="36" t="s">
        <v>50</v>
      </c>
    </row>
    <row r="980" spans="1:24" ht="85.5" hidden="1">
      <c r="A980" s="19" t="s">
        <v>158</v>
      </c>
      <c r="B980" s="19" t="s">
        <v>617</v>
      </c>
      <c r="C980" s="19" t="s">
        <v>729</v>
      </c>
      <c r="D980" s="19" t="s">
        <v>249</v>
      </c>
      <c r="E980" s="19">
        <v>20</v>
      </c>
      <c r="F980" s="19" t="s">
        <v>730</v>
      </c>
      <c r="G980" s="19" t="s">
        <v>45</v>
      </c>
      <c r="H980" s="19" t="s">
        <v>36</v>
      </c>
      <c r="I980" s="19" t="s">
        <v>37</v>
      </c>
      <c r="J980" s="52">
        <v>40</v>
      </c>
      <c r="K980" s="19" t="s">
        <v>619</v>
      </c>
      <c r="L980" s="153"/>
      <c r="M980" s="19">
        <v>1</v>
      </c>
      <c r="N980" s="37">
        <v>1492817</v>
      </c>
      <c r="O980" s="37" t="s">
        <v>732</v>
      </c>
      <c r="P980" s="19" t="s">
        <v>162</v>
      </c>
      <c r="Q980" s="20">
        <v>0</v>
      </c>
      <c r="R980" s="20">
        <v>0</v>
      </c>
      <c r="S980" s="20">
        <f t="shared" si="15"/>
        <v>0</v>
      </c>
      <c r="T980" s="19" t="s">
        <v>41</v>
      </c>
      <c r="U980" s="19" t="s">
        <v>2267</v>
      </c>
      <c r="V980" s="15" t="s">
        <v>201</v>
      </c>
      <c r="W980" s="15" t="s">
        <v>202</v>
      </c>
      <c r="X980" s="36" t="s">
        <v>50</v>
      </c>
    </row>
    <row r="981" spans="1:24" ht="85.5" hidden="1">
      <c r="A981" s="19" t="s">
        <v>158</v>
      </c>
      <c r="B981" s="19" t="s">
        <v>617</v>
      </c>
      <c r="C981" s="19" t="s">
        <v>729</v>
      </c>
      <c r="D981" s="19" t="s">
        <v>249</v>
      </c>
      <c r="E981" s="19">
        <v>20</v>
      </c>
      <c r="F981" s="19" t="s">
        <v>730</v>
      </c>
      <c r="G981" s="19" t="s">
        <v>45</v>
      </c>
      <c r="H981" s="19" t="s">
        <v>36</v>
      </c>
      <c r="I981" s="19" t="s">
        <v>37</v>
      </c>
      <c r="J981" s="52">
        <v>40</v>
      </c>
      <c r="K981" s="19" t="s">
        <v>619</v>
      </c>
      <c r="L981" s="153"/>
      <c r="M981" s="19">
        <v>1</v>
      </c>
      <c r="N981" s="37">
        <v>1492817</v>
      </c>
      <c r="O981" s="37" t="s">
        <v>733</v>
      </c>
      <c r="P981" s="19" t="s">
        <v>162</v>
      </c>
      <c r="Q981" s="20">
        <v>0</v>
      </c>
      <c r="R981" s="20">
        <v>0</v>
      </c>
      <c r="S981" s="20">
        <f t="shared" si="15"/>
        <v>0</v>
      </c>
      <c r="T981" s="19" t="s">
        <v>41</v>
      </c>
      <c r="U981" s="19" t="s">
        <v>2267</v>
      </c>
      <c r="V981" s="15" t="s">
        <v>201</v>
      </c>
      <c r="W981" s="15" t="s">
        <v>202</v>
      </c>
      <c r="X981" s="36" t="s">
        <v>50</v>
      </c>
    </row>
    <row r="982" spans="1:24" ht="85.5" hidden="1">
      <c r="A982" s="19" t="s">
        <v>158</v>
      </c>
      <c r="B982" s="19" t="s">
        <v>617</v>
      </c>
      <c r="C982" s="19" t="s">
        <v>729</v>
      </c>
      <c r="D982" s="19" t="s">
        <v>249</v>
      </c>
      <c r="E982" s="19">
        <v>20</v>
      </c>
      <c r="F982" s="19" t="s">
        <v>730</v>
      </c>
      <c r="G982" s="19" t="s">
        <v>45</v>
      </c>
      <c r="H982" s="19" t="s">
        <v>36</v>
      </c>
      <c r="I982" s="19" t="s">
        <v>37</v>
      </c>
      <c r="J982" s="52">
        <v>40</v>
      </c>
      <c r="K982" s="19" t="s">
        <v>619</v>
      </c>
      <c r="L982" s="153"/>
      <c r="M982" s="19">
        <v>1</v>
      </c>
      <c r="N982" s="37">
        <v>1450120</v>
      </c>
      <c r="O982" s="37" t="s">
        <v>734</v>
      </c>
      <c r="P982" s="19" t="s">
        <v>162</v>
      </c>
      <c r="Q982" s="20">
        <v>0</v>
      </c>
      <c r="R982" s="20">
        <v>0</v>
      </c>
      <c r="S982" s="20">
        <f t="shared" si="15"/>
        <v>0</v>
      </c>
      <c r="T982" s="19" t="s">
        <v>41</v>
      </c>
      <c r="U982" s="19" t="s">
        <v>2267</v>
      </c>
      <c r="V982" s="15" t="s">
        <v>201</v>
      </c>
      <c r="W982" s="15" t="s">
        <v>202</v>
      </c>
      <c r="X982" s="36" t="s">
        <v>50</v>
      </c>
    </row>
    <row r="983" spans="1:24" ht="85.5" hidden="1">
      <c r="A983" s="19" t="s">
        <v>158</v>
      </c>
      <c r="B983" s="19" t="s">
        <v>617</v>
      </c>
      <c r="C983" s="19" t="s">
        <v>729</v>
      </c>
      <c r="D983" s="19" t="s">
        <v>249</v>
      </c>
      <c r="E983" s="19">
        <v>20</v>
      </c>
      <c r="F983" s="19" t="s">
        <v>730</v>
      </c>
      <c r="G983" s="19" t="s">
        <v>45</v>
      </c>
      <c r="H983" s="19" t="s">
        <v>36</v>
      </c>
      <c r="I983" s="19" t="s">
        <v>37</v>
      </c>
      <c r="J983" s="52">
        <v>40</v>
      </c>
      <c r="K983" s="19" t="s">
        <v>619</v>
      </c>
      <c r="L983" s="153"/>
      <c r="M983" s="19">
        <v>1</v>
      </c>
      <c r="N983" s="37">
        <v>1492215</v>
      </c>
      <c r="O983" s="37" t="s">
        <v>735</v>
      </c>
      <c r="P983" s="19" t="s">
        <v>162</v>
      </c>
      <c r="Q983" s="20">
        <v>0</v>
      </c>
      <c r="R983" s="20">
        <v>0</v>
      </c>
      <c r="S983" s="20">
        <f t="shared" si="15"/>
        <v>0</v>
      </c>
      <c r="T983" s="19" t="s">
        <v>41</v>
      </c>
      <c r="U983" s="19" t="s">
        <v>2267</v>
      </c>
      <c r="V983" s="15" t="s">
        <v>201</v>
      </c>
      <c r="W983" s="15" t="s">
        <v>202</v>
      </c>
      <c r="X983" s="36" t="s">
        <v>50</v>
      </c>
    </row>
    <row r="984" spans="1:24" ht="85.5" hidden="1">
      <c r="A984" s="19" t="s">
        <v>158</v>
      </c>
      <c r="B984" s="19" t="s">
        <v>617</v>
      </c>
      <c r="C984" s="19" t="s">
        <v>729</v>
      </c>
      <c r="D984" s="19" t="s">
        <v>249</v>
      </c>
      <c r="E984" s="19">
        <v>20</v>
      </c>
      <c r="F984" s="19" t="s">
        <v>730</v>
      </c>
      <c r="G984" s="19" t="s">
        <v>45</v>
      </c>
      <c r="H984" s="19" t="s">
        <v>36</v>
      </c>
      <c r="I984" s="19" t="s">
        <v>37</v>
      </c>
      <c r="J984" s="52">
        <v>40</v>
      </c>
      <c r="K984" s="19" t="s">
        <v>619</v>
      </c>
      <c r="L984" s="153"/>
      <c r="M984" s="19">
        <v>1</v>
      </c>
      <c r="N984" s="37">
        <v>1568100</v>
      </c>
      <c r="O984" s="37" t="s">
        <v>736</v>
      </c>
      <c r="P984" s="19" t="s">
        <v>162</v>
      </c>
      <c r="Q984" s="20">
        <v>0</v>
      </c>
      <c r="R984" s="20">
        <v>0</v>
      </c>
      <c r="S984" s="20">
        <f t="shared" si="15"/>
        <v>0</v>
      </c>
      <c r="T984" s="19" t="s">
        <v>41</v>
      </c>
      <c r="U984" s="19" t="s">
        <v>2267</v>
      </c>
      <c r="V984" s="15" t="s">
        <v>201</v>
      </c>
      <c r="W984" s="15" t="s">
        <v>202</v>
      </c>
      <c r="X984" s="36" t="s">
        <v>50</v>
      </c>
    </row>
    <row r="985" spans="1:24" ht="85.5" hidden="1">
      <c r="A985" s="19" t="s">
        <v>158</v>
      </c>
      <c r="B985" s="19" t="s">
        <v>617</v>
      </c>
      <c r="C985" s="19" t="s">
        <v>729</v>
      </c>
      <c r="D985" s="19" t="s">
        <v>249</v>
      </c>
      <c r="E985" s="19">
        <v>20</v>
      </c>
      <c r="F985" s="19" t="s">
        <v>730</v>
      </c>
      <c r="G985" s="19" t="s">
        <v>45</v>
      </c>
      <c r="H985" s="19" t="s">
        <v>36</v>
      </c>
      <c r="I985" s="19" t="s">
        <v>37</v>
      </c>
      <c r="J985" s="52">
        <v>40</v>
      </c>
      <c r="K985" s="19" t="s">
        <v>619</v>
      </c>
      <c r="L985" s="153"/>
      <c r="M985" s="19">
        <v>1</v>
      </c>
      <c r="N985" s="37">
        <v>1491394</v>
      </c>
      <c r="O985" s="37" t="s">
        <v>737</v>
      </c>
      <c r="P985" s="19" t="s">
        <v>162</v>
      </c>
      <c r="Q985" s="20">
        <v>0</v>
      </c>
      <c r="R985" s="20">
        <v>0</v>
      </c>
      <c r="S985" s="20">
        <f t="shared" si="15"/>
        <v>0</v>
      </c>
      <c r="T985" s="19" t="s">
        <v>41</v>
      </c>
      <c r="U985" s="19" t="s">
        <v>2267</v>
      </c>
      <c r="V985" s="15" t="s">
        <v>201</v>
      </c>
      <c r="W985" s="15" t="s">
        <v>202</v>
      </c>
      <c r="X985" s="36" t="s">
        <v>50</v>
      </c>
    </row>
    <row r="986" spans="1:24" ht="85.5" hidden="1">
      <c r="A986" s="19" t="s">
        <v>158</v>
      </c>
      <c r="B986" s="19" t="s">
        <v>617</v>
      </c>
      <c r="C986" s="19" t="s">
        <v>729</v>
      </c>
      <c r="D986" s="19" t="s">
        <v>249</v>
      </c>
      <c r="E986" s="19">
        <v>20</v>
      </c>
      <c r="F986" s="19" t="s">
        <v>730</v>
      </c>
      <c r="G986" s="19" t="s">
        <v>45</v>
      </c>
      <c r="H986" s="19" t="s">
        <v>36</v>
      </c>
      <c r="I986" s="19" t="s">
        <v>37</v>
      </c>
      <c r="J986" s="52">
        <v>40</v>
      </c>
      <c r="K986" s="19" t="s">
        <v>619</v>
      </c>
      <c r="L986" s="153"/>
      <c r="M986" s="19">
        <v>1</v>
      </c>
      <c r="N986" s="37">
        <v>3002418</v>
      </c>
      <c r="O986" s="37" t="s">
        <v>738</v>
      </c>
      <c r="P986" s="19" t="s">
        <v>162</v>
      </c>
      <c r="Q986" s="20">
        <v>0</v>
      </c>
      <c r="R986" s="20">
        <v>0</v>
      </c>
      <c r="S986" s="20">
        <f t="shared" si="15"/>
        <v>0</v>
      </c>
      <c r="T986" s="19" t="s">
        <v>41</v>
      </c>
      <c r="U986" s="19" t="s">
        <v>2267</v>
      </c>
      <c r="V986" s="15" t="s">
        <v>201</v>
      </c>
      <c r="W986" s="15" t="s">
        <v>202</v>
      </c>
      <c r="X986" s="36" t="s">
        <v>50</v>
      </c>
    </row>
    <row r="987" spans="1:24" ht="85.5" hidden="1">
      <c r="A987" s="19" t="s">
        <v>158</v>
      </c>
      <c r="B987" s="19" t="s">
        <v>617</v>
      </c>
      <c r="C987" s="19" t="s">
        <v>729</v>
      </c>
      <c r="D987" s="19" t="s">
        <v>249</v>
      </c>
      <c r="E987" s="19">
        <v>20</v>
      </c>
      <c r="F987" s="19" t="s">
        <v>730</v>
      </c>
      <c r="G987" s="19" t="s">
        <v>45</v>
      </c>
      <c r="H987" s="19" t="s">
        <v>36</v>
      </c>
      <c r="I987" s="19" t="s">
        <v>37</v>
      </c>
      <c r="J987" s="52">
        <v>40</v>
      </c>
      <c r="K987" s="19" t="s">
        <v>619</v>
      </c>
      <c r="L987" s="153"/>
      <c r="M987" s="19">
        <v>1</v>
      </c>
      <c r="N987" s="37">
        <v>1568612</v>
      </c>
      <c r="O987" s="37" t="s">
        <v>739</v>
      </c>
      <c r="P987" s="19" t="s">
        <v>162</v>
      </c>
      <c r="Q987" s="20">
        <v>0</v>
      </c>
      <c r="R987" s="20">
        <v>0</v>
      </c>
      <c r="S987" s="20">
        <f t="shared" si="15"/>
        <v>0</v>
      </c>
      <c r="T987" s="19" t="s">
        <v>41</v>
      </c>
      <c r="U987" s="19" t="s">
        <v>2267</v>
      </c>
      <c r="V987" s="15" t="s">
        <v>201</v>
      </c>
      <c r="W987" s="15" t="s">
        <v>202</v>
      </c>
      <c r="X987" s="36" t="s">
        <v>50</v>
      </c>
    </row>
    <row r="988" spans="1:24" ht="399" hidden="1">
      <c r="A988" s="19" t="s">
        <v>158</v>
      </c>
      <c r="B988" s="19" t="s">
        <v>617</v>
      </c>
      <c r="C988" s="19" t="s">
        <v>617</v>
      </c>
      <c r="D988" s="19" t="s">
        <v>653</v>
      </c>
      <c r="E988" s="19">
        <v>15</v>
      </c>
      <c r="F988" s="19" t="s">
        <v>798</v>
      </c>
      <c r="G988" s="19" t="s">
        <v>45</v>
      </c>
      <c r="H988" s="19" t="s">
        <v>36</v>
      </c>
      <c r="I988" s="19" t="s">
        <v>46</v>
      </c>
      <c r="J988" s="52">
        <v>8</v>
      </c>
      <c r="K988" s="19" t="s">
        <v>403</v>
      </c>
      <c r="L988" s="153"/>
      <c r="M988" s="19">
        <v>20</v>
      </c>
      <c r="N988" s="153"/>
      <c r="O988" s="153"/>
      <c r="P988" s="19" t="s">
        <v>162</v>
      </c>
      <c r="Q988" s="20">
        <v>0</v>
      </c>
      <c r="R988" s="20">
        <v>0</v>
      </c>
      <c r="S988" s="20">
        <f t="shared" si="15"/>
        <v>0</v>
      </c>
      <c r="T988" s="19" t="s">
        <v>41</v>
      </c>
      <c r="U988" s="155" t="s">
        <v>2415</v>
      </c>
      <c r="V988" s="22" t="s">
        <v>184</v>
      </c>
      <c r="W988" s="22" t="s">
        <v>799</v>
      </c>
      <c r="X988" s="93" t="s">
        <v>78</v>
      </c>
    </row>
    <row r="989" spans="1:24" ht="199.5" hidden="1">
      <c r="A989" s="19" t="s">
        <v>158</v>
      </c>
      <c r="B989" s="19" t="s">
        <v>617</v>
      </c>
      <c r="C989" s="19" t="s">
        <v>692</v>
      </c>
      <c r="D989" s="19" t="s">
        <v>693</v>
      </c>
      <c r="E989" s="19">
        <v>15</v>
      </c>
      <c r="F989" s="19" t="s">
        <v>713</v>
      </c>
      <c r="G989" s="19" t="s">
        <v>145</v>
      </c>
      <c r="H989" s="19" t="s">
        <v>544</v>
      </c>
      <c r="I989" s="19" t="s">
        <v>37</v>
      </c>
      <c r="J989" s="52">
        <v>120</v>
      </c>
      <c r="K989" s="19" t="s">
        <v>714</v>
      </c>
      <c r="L989" s="19" t="s">
        <v>632</v>
      </c>
      <c r="M989" s="19">
        <v>1</v>
      </c>
      <c r="N989" s="37" t="s">
        <v>715</v>
      </c>
      <c r="O989" s="37" t="s">
        <v>700</v>
      </c>
      <c r="P989" s="19" t="s">
        <v>162</v>
      </c>
      <c r="Q989" s="20">
        <v>0</v>
      </c>
      <c r="R989" s="20">
        <v>0</v>
      </c>
      <c r="S989" s="20">
        <f t="shared" si="15"/>
        <v>0</v>
      </c>
      <c r="T989" s="19" t="s">
        <v>145</v>
      </c>
      <c r="U989" s="19"/>
      <c r="V989" s="21" t="s">
        <v>184</v>
      </c>
      <c r="W989" s="22" t="s">
        <v>185</v>
      </c>
      <c r="X989" s="23"/>
    </row>
    <row r="990" spans="1:24" ht="399" hidden="1">
      <c r="A990" s="19" t="s">
        <v>158</v>
      </c>
      <c r="B990" s="19" t="s">
        <v>617</v>
      </c>
      <c r="C990" s="19" t="s">
        <v>666</v>
      </c>
      <c r="D990" s="19" t="s">
        <v>653</v>
      </c>
      <c r="E990" s="19">
        <v>15</v>
      </c>
      <c r="F990" s="19" t="s">
        <v>667</v>
      </c>
      <c r="G990" s="19" t="s">
        <v>145</v>
      </c>
      <c r="H990" s="19" t="s">
        <v>36</v>
      </c>
      <c r="I990" s="19" t="s">
        <v>46</v>
      </c>
      <c r="J990" s="52">
        <v>128</v>
      </c>
      <c r="K990" s="19" t="s">
        <v>668</v>
      </c>
      <c r="L990" s="19" t="s">
        <v>272</v>
      </c>
      <c r="M990" s="19">
        <v>1</v>
      </c>
      <c r="N990" s="37">
        <v>1491057</v>
      </c>
      <c r="O990" s="37" t="s">
        <v>669</v>
      </c>
      <c r="P990" s="19" t="s">
        <v>162</v>
      </c>
      <c r="Q990" s="20">
        <v>0</v>
      </c>
      <c r="R990" s="20">
        <v>0</v>
      </c>
      <c r="S990" s="20">
        <f t="shared" si="15"/>
        <v>0</v>
      </c>
      <c r="T990" s="19" t="s">
        <v>145</v>
      </c>
      <c r="U990" s="19"/>
      <c r="V990" s="21" t="s">
        <v>184</v>
      </c>
      <c r="W990" s="22" t="s">
        <v>185</v>
      </c>
      <c r="X990" s="23"/>
    </row>
    <row r="991" spans="1:24" ht="256.5" hidden="1">
      <c r="A991" s="19" t="s">
        <v>158</v>
      </c>
      <c r="B991" s="19" t="s">
        <v>617</v>
      </c>
      <c r="C991" s="19" t="s">
        <v>666</v>
      </c>
      <c r="D991" s="19" t="s">
        <v>659</v>
      </c>
      <c r="E991" s="19">
        <v>15</v>
      </c>
      <c r="F991" s="19" t="s">
        <v>670</v>
      </c>
      <c r="G991" s="19" t="s">
        <v>145</v>
      </c>
      <c r="H991" s="19" t="s">
        <v>36</v>
      </c>
      <c r="I991" s="19" t="s">
        <v>46</v>
      </c>
      <c r="J991" s="52">
        <v>396</v>
      </c>
      <c r="K991" s="19" t="s">
        <v>671</v>
      </c>
      <c r="L991" s="19" t="s">
        <v>272</v>
      </c>
      <c r="M991" s="19">
        <v>1</v>
      </c>
      <c r="N991" s="37">
        <v>1491055</v>
      </c>
      <c r="O991" s="37" t="s">
        <v>672</v>
      </c>
      <c r="P991" s="19" t="s">
        <v>162</v>
      </c>
      <c r="Q991" s="20">
        <v>0</v>
      </c>
      <c r="R991" s="20">
        <v>0</v>
      </c>
      <c r="S991" s="20">
        <f t="shared" si="15"/>
        <v>0</v>
      </c>
      <c r="T991" s="19" t="s">
        <v>145</v>
      </c>
      <c r="U991" s="19"/>
      <c r="V991" s="21" t="s">
        <v>184</v>
      </c>
      <c r="W991" s="22" t="s">
        <v>549</v>
      </c>
      <c r="X991" s="23"/>
    </row>
    <row r="992" spans="1:24" ht="99.75" hidden="1">
      <c r="A992" s="19" t="s">
        <v>158</v>
      </c>
      <c r="B992" s="19" t="s">
        <v>617</v>
      </c>
      <c r="C992" s="19" t="s">
        <v>729</v>
      </c>
      <c r="D992" s="19" t="s">
        <v>740</v>
      </c>
      <c r="E992" s="19">
        <v>12</v>
      </c>
      <c r="F992" s="19" t="s">
        <v>741</v>
      </c>
      <c r="G992" s="19" t="s">
        <v>145</v>
      </c>
      <c r="H992" s="19" t="s">
        <v>36</v>
      </c>
      <c r="I992" s="19" t="s">
        <v>46</v>
      </c>
      <c r="J992" s="52">
        <v>140</v>
      </c>
      <c r="K992" s="19" t="s">
        <v>742</v>
      </c>
      <c r="L992" s="19" t="s">
        <v>156</v>
      </c>
      <c r="M992" s="19">
        <v>1</v>
      </c>
      <c r="N992" s="37">
        <v>1450120</v>
      </c>
      <c r="O992" s="37" t="s">
        <v>743</v>
      </c>
      <c r="P992" s="19" t="s">
        <v>162</v>
      </c>
      <c r="Q992" s="20">
        <v>0</v>
      </c>
      <c r="R992" s="20">
        <v>0</v>
      </c>
      <c r="S992" s="20">
        <f t="shared" si="15"/>
        <v>0</v>
      </c>
      <c r="T992" s="19" t="s">
        <v>145</v>
      </c>
      <c r="U992" s="19"/>
      <c r="V992" s="34" t="s">
        <v>148</v>
      </c>
      <c r="W992" s="22" t="s">
        <v>225</v>
      </c>
      <c r="X992" s="23"/>
    </row>
    <row r="993" spans="1:24" ht="171" hidden="1">
      <c r="A993" s="19" t="s">
        <v>158</v>
      </c>
      <c r="B993" s="19" t="s">
        <v>617</v>
      </c>
      <c r="C993" s="19" t="s">
        <v>618</v>
      </c>
      <c r="D993" s="19" t="s">
        <v>629</v>
      </c>
      <c r="E993" s="19">
        <v>12</v>
      </c>
      <c r="F993" s="19" t="s">
        <v>630</v>
      </c>
      <c r="G993" s="19" t="s">
        <v>145</v>
      </c>
      <c r="H993" s="19" t="s">
        <v>36</v>
      </c>
      <c r="I993" s="19" t="s">
        <v>46</v>
      </c>
      <c r="J993" s="52">
        <v>180</v>
      </c>
      <c r="K993" s="19" t="s">
        <v>631</v>
      </c>
      <c r="L993" s="19" t="s">
        <v>632</v>
      </c>
      <c r="M993" s="19">
        <v>1</v>
      </c>
      <c r="N993" s="37">
        <v>1493474</v>
      </c>
      <c r="O993" s="37" t="s">
        <v>620</v>
      </c>
      <c r="P993" s="19" t="s">
        <v>162</v>
      </c>
      <c r="Q993" s="20">
        <v>0</v>
      </c>
      <c r="R993" s="20">
        <v>0</v>
      </c>
      <c r="S993" s="20">
        <f t="shared" si="15"/>
        <v>0</v>
      </c>
      <c r="T993" s="19" t="s">
        <v>145</v>
      </c>
      <c r="U993" s="19" t="s">
        <v>2416</v>
      </c>
      <c r="V993" s="33" t="s">
        <v>48</v>
      </c>
      <c r="W993" s="22" t="s">
        <v>274</v>
      </c>
      <c r="X993" s="23"/>
    </row>
    <row r="994" spans="1:24" ht="156.75" hidden="1">
      <c r="A994" s="19" t="s">
        <v>158</v>
      </c>
      <c r="B994" s="19" t="s">
        <v>617</v>
      </c>
      <c r="C994" s="19" t="s">
        <v>692</v>
      </c>
      <c r="D994" s="19" t="s">
        <v>252</v>
      </c>
      <c r="E994" s="19">
        <v>15</v>
      </c>
      <c r="F994" s="19" t="s">
        <v>716</v>
      </c>
      <c r="G994" s="19" t="s">
        <v>145</v>
      </c>
      <c r="H994" s="19" t="s">
        <v>36</v>
      </c>
      <c r="I994" s="19" t="s">
        <v>46</v>
      </c>
      <c r="J994" s="52">
        <v>10</v>
      </c>
      <c r="K994" s="19" t="s">
        <v>717</v>
      </c>
      <c r="L994" s="10" t="s">
        <v>224</v>
      </c>
      <c r="M994" s="19">
        <v>1</v>
      </c>
      <c r="N994" s="37">
        <v>1568927</v>
      </c>
      <c r="O994" s="37" t="s">
        <v>702</v>
      </c>
      <c r="P994" s="19" t="s">
        <v>162</v>
      </c>
      <c r="Q994" s="20">
        <v>0</v>
      </c>
      <c r="R994" s="20">
        <v>0</v>
      </c>
      <c r="S994" s="20">
        <f t="shared" si="15"/>
        <v>0</v>
      </c>
      <c r="T994" s="19" t="s">
        <v>145</v>
      </c>
      <c r="U994" s="19"/>
      <c r="V994" s="22" t="s">
        <v>56</v>
      </c>
      <c r="W994" s="22" t="s">
        <v>57</v>
      </c>
      <c r="X994" s="23"/>
    </row>
    <row r="995" spans="1:24" ht="156.75" hidden="1">
      <c r="A995" s="19" t="s">
        <v>158</v>
      </c>
      <c r="B995" s="19" t="s">
        <v>617</v>
      </c>
      <c r="C995" s="19" t="s">
        <v>692</v>
      </c>
      <c r="D995" s="19" t="s">
        <v>252</v>
      </c>
      <c r="E995" s="19">
        <v>15</v>
      </c>
      <c r="F995" s="19" t="s">
        <v>716</v>
      </c>
      <c r="G995" s="19" t="s">
        <v>145</v>
      </c>
      <c r="H995" s="19" t="s">
        <v>36</v>
      </c>
      <c r="I995" s="19" t="s">
        <v>46</v>
      </c>
      <c r="J995" s="52">
        <v>10</v>
      </c>
      <c r="K995" s="19" t="s">
        <v>718</v>
      </c>
      <c r="L995" s="19" t="s">
        <v>152</v>
      </c>
      <c r="M995" s="19">
        <v>1</v>
      </c>
      <c r="N995" s="37" t="s">
        <v>715</v>
      </c>
      <c r="O995" s="37" t="s">
        <v>700</v>
      </c>
      <c r="P995" s="19" t="s">
        <v>162</v>
      </c>
      <c r="Q995" s="20">
        <v>0</v>
      </c>
      <c r="R995" s="20">
        <v>0</v>
      </c>
      <c r="S995" s="20">
        <f t="shared" si="15"/>
        <v>0</v>
      </c>
      <c r="T995" s="19" t="s">
        <v>145</v>
      </c>
      <c r="U995" s="19"/>
      <c r="V995" s="22" t="s">
        <v>56</v>
      </c>
      <c r="W995" s="22" t="s">
        <v>57</v>
      </c>
      <c r="X995" s="23"/>
    </row>
    <row r="996" spans="1:24" ht="85.5" hidden="1">
      <c r="A996" s="19" t="s">
        <v>158</v>
      </c>
      <c r="B996" s="19" t="s">
        <v>617</v>
      </c>
      <c r="C996" s="19" t="s">
        <v>617</v>
      </c>
      <c r="D996" s="19" t="s">
        <v>800</v>
      </c>
      <c r="E996" s="19">
        <v>15</v>
      </c>
      <c r="F996" s="19" t="s">
        <v>801</v>
      </c>
      <c r="G996" s="19" t="s">
        <v>35</v>
      </c>
      <c r="H996" s="19" t="s">
        <v>265</v>
      </c>
      <c r="I996" s="19" t="s">
        <v>37</v>
      </c>
      <c r="J996" s="52">
        <v>568</v>
      </c>
      <c r="K996" s="19" t="s">
        <v>802</v>
      </c>
      <c r="L996" s="153"/>
      <c r="M996" s="19">
        <v>1</v>
      </c>
      <c r="N996" s="37">
        <v>1518435</v>
      </c>
      <c r="O996" s="37" t="s">
        <v>803</v>
      </c>
      <c r="P996" s="19" t="s">
        <v>804</v>
      </c>
      <c r="Q996" s="20">
        <v>0</v>
      </c>
      <c r="R996" s="20">
        <v>9500</v>
      </c>
      <c r="S996" s="20">
        <f t="shared" si="15"/>
        <v>9500</v>
      </c>
      <c r="T996" s="19" t="s">
        <v>228</v>
      </c>
      <c r="U996" s="155" t="s">
        <v>2417</v>
      </c>
      <c r="V996" s="21" t="s">
        <v>148</v>
      </c>
      <c r="W996" s="22" t="s">
        <v>149</v>
      </c>
      <c r="X996" s="23"/>
    </row>
    <row r="997" spans="1:24" ht="85.5" hidden="1">
      <c r="A997" s="19" t="s">
        <v>158</v>
      </c>
      <c r="B997" s="19" t="s">
        <v>617</v>
      </c>
      <c r="C997" s="19" t="s">
        <v>618</v>
      </c>
      <c r="D997" s="19" t="s">
        <v>633</v>
      </c>
      <c r="E997" s="19">
        <v>12</v>
      </c>
      <c r="F997" s="19" t="s">
        <v>634</v>
      </c>
      <c r="G997" s="19" t="s">
        <v>145</v>
      </c>
      <c r="H997" s="19" t="s">
        <v>36</v>
      </c>
      <c r="I997" s="19" t="s">
        <v>46</v>
      </c>
      <c r="J997" s="52">
        <v>360</v>
      </c>
      <c r="K997" s="19" t="s">
        <v>635</v>
      </c>
      <c r="L997" s="19" t="s">
        <v>636</v>
      </c>
      <c r="M997" s="19">
        <v>1</v>
      </c>
      <c r="N997" s="37">
        <v>1492164</v>
      </c>
      <c r="O997" s="37" t="s">
        <v>622</v>
      </c>
      <c r="P997" s="19" t="s">
        <v>162</v>
      </c>
      <c r="Q997" s="20">
        <v>0</v>
      </c>
      <c r="R997" s="20">
        <v>0</v>
      </c>
      <c r="S997" s="20">
        <f t="shared" si="15"/>
        <v>0</v>
      </c>
      <c r="T997" s="19" t="s">
        <v>145</v>
      </c>
      <c r="U997" s="19"/>
      <c r="V997" s="149" t="s">
        <v>184</v>
      </c>
      <c r="W997" s="22" t="s">
        <v>637</v>
      </c>
      <c r="X997" s="23"/>
    </row>
    <row r="998" spans="1:24" ht="99.75" hidden="1">
      <c r="A998" s="19" t="s">
        <v>158</v>
      </c>
      <c r="B998" s="19" t="s">
        <v>617</v>
      </c>
      <c r="C998" s="19" t="s">
        <v>618</v>
      </c>
      <c r="D998" s="19" t="s">
        <v>638</v>
      </c>
      <c r="E998" s="19">
        <v>12</v>
      </c>
      <c r="F998" s="19" t="s">
        <v>639</v>
      </c>
      <c r="G998" s="19" t="s">
        <v>145</v>
      </c>
      <c r="H998" s="19" t="s">
        <v>36</v>
      </c>
      <c r="I998" s="19" t="s">
        <v>46</v>
      </c>
      <c r="J998" s="52">
        <v>180</v>
      </c>
      <c r="K998" s="19" t="s">
        <v>631</v>
      </c>
      <c r="L998" s="19" t="s">
        <v>632</v>
      </c>
      <c r="M998" s="19">
        <v>1</v>
      </c>
      <c r="N998" s="37">
        <v>1493474</v>
      </c>
      <c r="O998" s="37" t="s">
        <v>620</v>
      </c>
      <c r="P998" s="19" t="s">
        <v>162</v>
      </c>
      <c r="Q998" s="20">
        <v>0</v>
      </c>
      <c r="R998" s="20">
        <v>0</v>
      </c>
      <c r="S998" s="20">
        <f t="shared" si="15"/>
        <v>0</v>
      </c>
      <c r="T998" s="19" t="s">
        <v>145</v>
      </c>
      <c r="U998" s="19"/>
      <c r="V998" s="21" t="s">
        <v>184</v>
      </c>
      <c r="W998" s="22" t="s">
        <v>637</v>
      </c>
      <c r="X998" s="23"/>
    </row>
    <row r="999" spans="1:24" ht="171" hidden="1">
      <c r="A999" s="19" t="s">
        <v>158</v>
      </c>
      <c r="B999" s="19" t="s">
        <v>617</v>
      </c>
      <c r="C999" s="19" t="s">
        <v>618</v>
      </c>
      <c r="D999" s="19" t="s">
        <v>633</v>
      </c>
      <c r="E999" s="19">
        <v>12</v>
      </c>
      <c r="F999" s="19" t="s">
        <v>640</v>
      </c>
      <c r="G999" s="19" t="s">
        <v>145</v>
      </c>
      <c r="H999" s="19" t="s">
        <v>36</v>
      </c>
      <c r="I999" s="19" t="s">
        <v>46</v>
      </c>
      <c r="J999" s="52">
        <v>240</v>
      </c>
      <c r="K999" s="19" t="s">
        <v>641</v>
      </c>
      <c r="L999" s="19" t="s">
        <v>152</v>
      </c>
      <c r="M999" s="19">
        <v>1</v>
      </c>
      <c r="N999" s="37">
        <v>1491471</v>
      </c>
      <c r="O999" s="37" t="s">
        <v>642</v>
      </c>
      <c r="P999" s="19" t="s">
        <v>162</v>
      </c>
      <c r="Q999" s="20">
        <v>0</v>
      </c>
      <c r="R999" s="20">
        <v>0</v>
      </c>
      <c r="S999" s="20">
        <f t="shared" si="15"/>
        <v>0</v>
      </c>
      <c r="T999" s="19" t="s">
        <v>145</v>
      </c>
      <c r="U999" s="19" t="s">
        <v>2418</v>
      </c>
      <c r="V999" s="21" t="s">
        <v>184</v>
      </c>
      <c r="W999" s="22" t="s">
        <v>637</v>
      </c>
      <c r="X999" s="23"/>
    </row>
    <row r="1000" spans="1:24" ht="99.75" hidden="1">
      <c r="A1000" s="19" t="s">
        <v>158</v>
      </c>
      <c r="B1000" s="19" t="s">
        <v>617</v>
      </c>
      <c r="C1000" s="19" t="s">
        <v>729</v>
      </c>
      <c r="D1000" s="19" t="s">
        <v>740</v>
      </c>
      <c r="E1000" s="19">
        <v>12</v>
      </c>
      <c r="F1000" s="19" t="s">
        <v>744</v>
      </c>
      <c r="G1000" s="19" t="s">
        <v>145</v>
      </c>
      <c r="H1000" s="19" t="s">
        <v>36</v>
      </c>
      <c r="I1000" s="19" t="s">
        <v>46</v>
      </c>
      <c r="J1000" s="52">
        <v>120</v>
      </c>
      <c r="K1000" s="19" t="s">
        <v>745</v>
      </c>
      <c r="L1000" s="19" t="s">
        <v>636</v>
      </c>
      <c r="M1000" s="19">
        <v>1</v>
      </c>
      <c r="N1000" s="37">
        <v>1491394</v>
      </c>
      <c r="O1000" s="37" t="s">
        <v>737</v>
      </c>
      <c r="P1000" s="19" t="s">
        <v>162</v>
      </c>
      <c r="Q1000" s="20">
        <v>0</v>
      </c>
      <c r="R1000" s="20">
        <v>0</v>
      </c>
      <c r="S1000" s="20">
        <f t="shared" si="15"/>
        <v>0</v>
      </c>
      <c r="T1000" s="19" t="s">
        <v>145</v>
      </c>
      <c r="U1000" s="19"/>
      <c r="V1000" s="34" t="s">
        <v>148</v>
      </c>
      <c r="W1000" s="22" t="s">
        <v>225</v>
      </c>
      <c r="X1000" s="23"/>
    </row>
    <row r="1001" spans="1:24" ht="85.5" hidden="1">
      <c r="A1001" s="19" t="s">
        <v>158</v>
      </c>
      <c r="B1001" s="19" t="s">
        <v>617</v>
      </c>
      <c r="C1001" s="19" t="s">
        <v>729</v>
      </c>
      <c r="D1001" s="19" t="s">
        <v>249</v>
      </c>
      <c r="E1001" s="19">
        <v>20</v>
      </c>
      <c r="F1001" s="19" t="s">
        <v>746</v>
      </c>
      <c r="G1001" s="19" t="s">
        <v>145</v>
      </c>
      <c r="H1001" s="19" t="s">
        <v>36</v>
      </c>
      <c r="I1001" s="19" t="s">
        <v>46</v>
      </c>
      <c r="J1001" s="52">
        <v>120</v>
      </c>
      <c r="K1001" s="19" t="s">
        <v>747</v>
      </c>
      <c r="L1001" s="19" t="s">
        <v>152</v>
      </c>
      <c r="M1001" s="19">
        <v>1</v>
      </c>
      <c r="N1001" s="37">
        <v>1517709</v>
      </c>
      <c r="O1001" s="37" t="s">
        <v>731</v>
      </c>
      <c r="P1001" s="19" t="s">
        <v>162</v>
      </c>
      <c r="Q1001" s="20">
        <v>0</v>
      </c>
      <c r="R1001" s="20">
        <v>0</v>
      </c>
      <c r="S1001" s="20">
        <f t="shared" si="15"/>
        <v>0</v>
      </c>
      <c r="T1001" s="19" t="s">
        <v>145</v>
      </c>
      <c r="U1001" s="19"/>
      <c r="V1001" s="15" t="s">
        <v>201</v>
      </c>
      <c r="W1001" s="15" t="s">
        <v>202</v>
      </c>
      <c r="X1001" s="23"/>
    </row>
    <row r="1002" spans="1:24" ht="85.5" hidden="1">
      <c r="A1002" s="19" t="s">
        <v>158</v>
      </c>
      <c r="B1002" s="19" t="s">
        <v>617</v>
      </c>
      <c r="C1002" s="19" t="s">
        <v>751</v>
      </c>
      <c r="D1002" s="19" t="s">
        <v>659</v>
      </c>
      <c r="E1002" s="19">
        <v>15</v>
      </c>
      <c r="F1002" s="19" t="s">
        <v>564</v>
      </c>
      <c r="G1002" s="19" t="s">
        <v>145</v>
      </c>
      <c r="H1002" s="19" t="s">
        <v>36</v>
      </c>
      <c r="I1002" s="19" t="s">
        <v>46</v>
      </c>
      <c r="J1002" s="52">
        <v>100</v>
      </c>
      <c r="K1002" s="19" t="s">
        <v>753</v>
      </c>
      <c r="L1002" s="19" t="s">
        <v>636</v>
      </c>
      <c r="M1002" s="19">
        <v>1</v>
      </c>
      <c r="N1002" s="37">
        <v>1492965</v>
      </c>
      <c r="O1002" s="37" t="s">
        <v>754</v>
      </c>
      <c r="P1002" s="19" t="s">
        <v>162</v>
      </c>
      <c r="Q1002" s="20">
        <v>0</v>
      </c>
      <c r="R1002" s="20">
        <v>0</v>
      </c>
      <c r="S1002" s="20">
        <f t="shared" si="15"/>
        <v>0</v>
      </c>
      <c r="T1002" s="19" t="s">
        <v>145</v>
      </c>
      <c r="U1002" s="19"/>
      <c r="V1002" s="48" t="s">
        <v>218</v>
      </c>
      <c r="W1002" s="22" t="s">
        <v>568</v>
      </c>
      <c r="X1002" s="23"/>
    </row>
    <row r="1003" spans="1:24" ht="85.5" hidden="1">
      <c r="A1003" s="19" t="s">
        <v>158</v>
      </c>
      <c r="B1003" s="19" t="s">
        <v>617</v>
      </c>
      <c r="C1003" s="19" t="s">
        <v>751</v>
      </c>
      <c r="D1003" s="19" t="s">
        <v>659</v>
      </c>
      <c r="E1003" s="19">
        <v>15</v>
      </c>
      <c r="F1003" s="19" t="s">
        <v>755</v>
      </c>
      <c r="G1003" s="19" t="s">
        <v>145</v>
      </c>
      <c r="H1003" s="19" t="s">
        <v>36</v>
      </c>
      <c r="I1003" s="19" t="s">
        <v>46</v>
      </c>
      <c r="J1003" s="52">
        <v>180</v>
      </c>
      <c r="K1003" s="19" t="s">
        <v>297</v>
      </c>
      <c r="L1003" s="10" t="s">
        <v>224</v>
      </c>
      <c r="M1003" s="19">
        <v>1</v>
      </c>
      <c r="N1003" s="37">
        <v>1476117</v>
      </c>
      <c r="O1003" s="37" t="s">
        <v>756</v>
      </c>
      <c r="P1003" s="19" t="s">
        <v>757</v>
      </c>
      <c r="Q1003" s="20">
        <v>0</v>
      </c>
      <c r="R1003" s="20">
        <v>0</v>
      </c>
      <c r="S1003" s="20">
        <f t="shared" si="15"/>
        <v>0</v>
      </c>
      <c r="T1003" s="19" t="s">
        <v>145</v>
      </c>
      <c r="U1003" s="19"/>
      <c r="V1003" s="48" t="s">
        <v>218</v>
      </c>
      <c r="W1003" s="22" t="s">
        <v>568</v>
      </c>
      <c r="X1003" s="23"/>
    </row>
    <row r="1004" spans="1:24" ht="399" hidden="1">
      <c r="A1004" s="19" t="s">
        <v>158</v>
      </c>
      <c r="B1004" s="19" t="s">
        <v>617</v>
      </c>
      <c r="C1004" s="19" t="s">
        <v>816</v>
      </c>
      <c r="D1004" s="19" t="s">
        <v>653</v>
      </c>
      <c r="E1004" s="19">
        <v>15</v>
      </c>
      <c r="F1004" s="19" t="s">
        <v>817</v>
      </c>
      <c r="G1004" s="19" t="s">
        <v>145</v>
      </c>
      <c r="H1004" s="19" t="s">
        <v>544</v>
      </c>
      <c r="I1004" s="19" t="s">
        <v>37</v>
      </c>
      <c r="J1004" s="52">
        <v>30</v>
      </c>
      <c r="K1004" s="19" t="s">
        <v>818</v>
      </c>
      <c r="L1004" s="19" t="s">
        <v>156</v>
      </c>
      <c r="M1004" s="19">
        <v>1</v>
      </c>
      <c r="N1004" s="37">
        <v>1492949</v>
      </c>
      <c r="O1004" s="37" t="s">
        <v>819</v>
      </c>
      <c r="P1004" s="19" t="s">
        <v>162</v>
      </c>
      <c r="Q1004" s="20">
        <v>0</v>
      </c>
      <c r="R1004" s="20">
        <v>0</v>
      </c>
      <c r="S1004" s="20">
        <f t="shared" si="15"/>
        <v>0</v>
      </c>
      <c r="T1004" s="19" t="s">
        <v>145</v>
      </c>
      <c r="U1004" s="19"/>
      <c r="V1004" s="21" t="s">
        <v>184</v>
      </c>
      <c r="W1004" s="22" t="s">
        <v>185</v>
      </c>
      <c r="X1004" s="23"/>
    </row>
    <row r="1005" spans="1:24" ht="399" hidden="1">
      <c r="A1005" s="19" t="s">
        <v>158</v>
      </c>
      <c r="B1005" s="19" t="s">
        <v>617</v>
      </c>
      <c r="C1005" s="19" t="s">
        <v>816</v>
      </c>
      <c r="D1005" s="19" t="s">
        <v>653</v>
      </c>
      <c r="E1005" s="19">
        <v>15</v>
      </c>
      <c r="F1005" s="19" t="s">
        <v>820</v>
      </c>
      <c r="G1005" s="19" t="s">
        <v>145</v>
      </c>
      <c r="H1005" s="19" t="s">
        <v>544</v>
      </c>
      <c r="I1005" s="19" t="s">
        <v>37</v>
      </c>
      <c r="J1005" s="52">
        <v>180</v>
      </c>
      <c r="K1005" s="19" t="s">
        <v>303</v>
      </c>
      <c r="L1005" s="19" t="s">
        <v>216</v>
      </c>
      <c r="M1005" s="19">
        <v>1</v>
      </c>
      <c r="N1005" s="37">
        <v>1568327</v>
      </c>
      <c r="O1005" s="37" t="s">
        <v>821</v>
      </c>
      <c r="P1005" s="19" t="s">
        <v>162</v>
      </c>
      <c r="Q1005" s="20">
        <v>0</v>
      </c>
      <c r="R1005" s="20">
        <v>0</v>
      </c>
      <c r="S1005" s="20">
        <f t="shared" si="15"/>
        <v>0</v>
      </c>
      <c r="T1005" s="19" t="s">
        <v>145</v>
      </c>
      <c r="U1005" s="19"/>
      <c r="V1005" s="21" t="s">
        <v>184</v>
      </c>
      <c r="W1005" s="22" t="s">
        <v>185</v>
      </c>
      <c r="X1005" s="23"/>
    </row>
    <row r="1006" spans="1:24" ht="399" hidden="1">
      <c r="A1006" s="19" t="s">
        <v>158</v>
      </c>
      <c r="B1006" s="19" t="s">
        <v>617</v>
      </c>
      <c r="C1006" s="19" t="s">
        <v>816</v>
      </c>
      <c r="D1006" s="19" t="s">
        <v>653</v>
      </c>
      <c r="E1006" s="19">
        <v>15</v>
      </c>
      <c r="F1006" s="19" t="s">
        <v>822</v>
      </c>
      <c r="G1006" s="19" t="s">
        <v>145</v>
      </c>
      <c r="H1006" s="19" t="s">
        <v>544</v>
      </c>
      <c r="I1006" s="19" t="s">
        <v>37</v>
      </c>
      <c r="J1006" s="52">
        <v>360</v>
      </c>
      <c r="K1006" s="19" t="s">
        <v>416</v>
      </c>
      <c r="L1006" s="19" t="s">
        <v>152</v>
      </c>
      <c r="M1006" s="19">
        <v>1</v>
      </c>
      <c r="N1006" s="37">
        <v>1492964</v>
      </c>
      <c r="O1006" s="37" t="s">
        <v>823</v>
      </c>
      <c r="P1006" s="19" t="s">
        <v>162</v>
      </c>
      <c r="Q1006" s="20">
        <v>0</v>
      </c>
      <c r="R1006" s="20">
        <v>0</v>
      </c>
      <c r="S1006" s="20">
        <f t="shared" si="15"/>
        <v>0</v>
      </c>
      <c r="T1006" s="19" t="s">
        <v>145</v>
      </c>
      <c r="U1006" s="19" t="s">
        <v>2419</v>
      </c>
      <c r="V1006" s="21" t="s">
        <v>184</v>
      </c>
      <c r="W1006" s="22" t="s">
        <v>185</v>
      </c>
      <c r="X1006" s="23"/>
    </row>
    <row r="1007" spans="1:24" ht="99.75" hidden="1">
      <c r="A1007" s="19" t="s">
        <v>158</v>
      </c>
      <c r="B1007" s="19" t="s">
        <v>617</v>
      </c>
      <c r="C1007" s="19" t="s">
        <v>751</v>
      </c>
      <c r="D1007" s="19" t="s">
        <v>258</v>
      </c>
      <c r="E1007" s="19">
        <v>15</v>
      </c>
      <c r="F1007" s="19" t="s">
        <v>758</v>
      </c>
      <c r="G1007" s="19" t="s">
        <v>145</v>
      </c>
      <c r="H1007" s="19" t="s">
        <v>36</v>
      </c>
      <c r="I1007" s="19" t="s">
        <v>46</v>
      </c>
      <c r="J1007" s="52">
        <v>48</v>
      </c>
      <c r="K1007" s="19" t="s">
        <v>288</v>
      </c>
      <c r="L1007" s="19" t="s">
        <v>759</v>
      </c>
      <c r="M1007" s="19">
        <v>1</v>
      </c>
      <c r="N1007" s="37">
        <v>1050191</v>
      </c>
      <c r="O1007" s="37" t="s">
        <v>760</v>
      </c>
      <c r="P1007" s="19" t="s">
        <v>757</v>
      </c>
      <c r="Q1007" s="20">
        <v>0</v>
      </c>
      <c r="R1007" s="20">
        <v>0</v>
      </c>
      <c r="S1007" s="20">
        <f t="shared" si="15"/>
        <v>0</v>
      </c>
      <c r="T1007" s="19" t="s">
        <v>145</v>
      </c>
      <c r="U1007" s="19"/>
      <c r="V1007" s="63" t="s">
        <v>48</v>
      </c>
      <c r="W1007" s="22" t="s">
        <v>163</v>
      </c>
      <c r="X1007" s="23"/>
    </row>
    <row r="1008" spans="1:24" ht="156.75" hidden="1">
      <c r="A1008" s="19" t="s">
        <v>158</v>
      </c>
      <c r="B1008" s="19" t="s">
        <v>617</v>
      </c>
      <c r="C1008" s="19" t="s">
        <v>692</v>
      </c>
      <c r="D1008" s="19" t="s">
        <v>252</v>
      </c>
      <c r="E1008" s="19">
        <v>15</v>
      </c>
      <c r="F1008" s="19" t="s">
        <v>719</v>
      </c>
      <c r="G1008" s="19" t="s">
        <v>145</v>
      </c>
      <c r="H1008" s="19" t="s">
        <v>36</v>
      </c>
      <c r="I1008" s="19" t="s">
        <v>46</v>
      </c>
      <c r="J1008" s="52">
        <v>320</v>
      </c>
      <c r="K1008" s="19" t="s">
        <v>720</v>
      </c>
      <c r="L1008" s="19" t="s">
        <v>566</v>
      </c>
      <c r="M1008" s="19">
        <v>1</v>
      </c>
      <c r="N1008" s="37">
        <v>1367615</v>
      </c>
      <c r="O1008" s="37" t="s">
        <v>698</v>
      </c>
      <c r="P1008" s="19" t="s">
        <v>162</v>
      </c>
      <c r="Q1008" s="20">
        <v>0</v>
      </c>
      <c r="R1008" s="20">
        <v>0</v>
      </c>
      <c r="S1008" s="20">
        <f t="shared" si="15"/>
        <v>0</v>
      </c>
      <c r="T1008" s="19" t="s">
        <v>145</v>
      </c>
      <c r="U1008" s="19"/>
      <c r="V1008" s="21" t="s">
        <v>48</v>
      </c>
      <c r="W1008" s="22" t="s">
        <v>455</v>
      </c>
      <c r="X1008" s="23"/>
    </row>
    <row r="1009" spans="1:24" ht="156.75" hidden="1">
      <c r="A1009" s="19" t="s">
        <v>158</v>
      </c>
      <c r="B1009" s="19" t="s">
        <v>617</v>
      </c>
      <c r="C1009" s="19" t="s">
        <v>692</v>
      </c>
      <c r="D1009" s="19" t="s">
        <v>252</v>
      </c>
      <c r="E1009" s="19">
        <v>15</v>
      </c>
      <c r="F1009" s="19" t="s">
        <v>721</v>
      </c>
      <c r="G1009" s="19" t="s">
        <v>145</v>
      </c>
      <c r="H1009" s="19" t="s">
        <v>36</v>
      </c>
      <c r="I1009" s="19" t="s">
        <v>46</v>
      </c>
      <c r="J1009" s="52">
        <v>20</v>
      </c>
      <c r="K1009" s="19" t="s">
        <v>717</v>
      </c>
      <c r="L1009" s="10" t="s">
        <v>224</v>
      </c>
      <c r="M1009" s="19">
        <v>1</v>
      </c>
      <c r="N1009" s="37">
        <v>1568927</v>
      </c>
      <c r="O1009" s="37" t="s">
        <v>702</v>
      </c>
      <c r="P1009" s="19" t="s">
        <v>162</v>
      </c>
      <c r="Q1009" s="20">
        <v>0</v>
      </c>
      <c r="R1009" s="20">
        <v>0</v>
      </c>
      <c r="S1009" s="20">
        <f t="shared" si="15"/>
        <v>0</v>
      </c>
      <c r="T1009" s="19" t="s">
        <v>145</v>
      </c>
      <c r="U1009" s="19"/>
      <c r="V1009" s="21" t="s">
        <v>148</v>
      </c>
      <c r="W1009" s="22" t="s">
        <v>149</v>
      </c>
      <c r="X1009" s="23"/>
    </row>
    <row r="1010" spans="1:24" ht="156.75" hidden="1">
      <c r="A1010" s="19" t="s">
        <v>158</v>
      </c>
      <c r="B1010" s="19" t="s">
        <v>617</v>
      </c>
      <c r="C1010" s="19" t="s">
        <v>692</v>
      </c>
      <c r="D1010" s="19" t="s">
        <v>252</v>
      </c>
      <c r="E1010" s="19">
        <v>15</v>
      </c>
      <c r="F1010" s="19" t="s">
        <v>721</v>
      </c>
      <c r="G1010" s="19" t="s">
        <v>145</v>
      </c>
      <c r="H1010" s="19" t="s">
        <v>36</v>
      </c>
      <c r="I1010" s="19" t="s">
        <v>46</v>
      </c>
      <c r="J1010" s="52">
        <v>20</v>
      </c>
      <c r="K1010" s="19" t="s">
        <v>718</v>
      </c>
      <c r="L1010" s="19" t="s">
        <v>152</v>
      </c>
      <c r="M1010" s="19">
        <v>1</v>
      </c>
      <c r="N1010" s="37" t="s">
        <v>715</v>
      </c>
      <c r="O1010" s="37" t="s">
        <v>700</v>
      </c>
      <c r="P1010" s="19" t="s">
        <v>162</v>
      </c>
      <c r="Q1010" s="20">
        <v>0</v>
      </c>
      <c r="R1010" s="20">
        <v>0</v>
      </c>
      <c r="S1010" s="20">
        <f t="shared" si="15"/>
        <v>0</v>
      </c>
      <c r="T1010" s="19" t="s">
        <v>145</v>
      </c>
      <c r="U1010" s="19"/>
      <c r="V1010" s="21" t="s">
        <v>63</v>
      </c>
      <c r="W1010" s="22" t="s">
        <v>64</v>
      </c>
      <c r="X1010" s="23"/>
    </row>
    <row r="1011" spans="1:24" ht="156.75" hidden="1">
      <c r="A1011" s="19" t="s">
        <v>158</v>
      </c>
      <c r="B1011" s="19" t="s">
        <v>617</v>
      </c>
      <c r="C1011" s="19" t="s">
        <v>617</v>
      </c>
      <c r="D1011" s="19" t="s">
        <v>252</v>
      </c>
      <c r="E1011" s="19">
        <v>15</v>
      </c>
      <c r="F1011" s="19" t="s">
        <v>805</v>
      </c>
      <c r="G1011" s="19" t="s">
        <v>145</v>
      </c>
      <c r="H1011" s="19" t="s">
        <v>36</v>
      </c>
      <c r="I1011" s="19" t="s">
        <v>46</v>
      </c>
      <c r="J1011" s="52">
        <v>180</v>
      </c>
      <c r="K1011" s="19" t="s">
        <v>806</v>
      </c>
      <c r="L1011" s="19" t="s">
        <v>636</v>
      </c>
      <c r="M1011" s="19">
        <v>1</v>
      </c>
      <c r="N1011" s="37">
        <v>1452926</v>
      </c>
      <c r="O1011" s="37" t="s">
        <v>807</v>
      </c>
      <c r="P1011" s="19" t="s">
        <v>804</v>
      </c>
      <c r="Q1011" s="20">
        <v>0</v>
      </c>
      <c r="R1011" s="20">
        <v>0</v>
      </c>
      <c r="S1011" s="20">
        <f t="shared" si="15"/>
        <v>0</v>
      </c>
      <c r="T1011" s="19" t="s">
        <v>145</v>
      </c>
      <c r="U1011" s="19"/>
      <c r="V1011" s="15" t="s">
        <v>48</v>
      </c>
      <c r="W1011" s="22" t="s">
        <v>69</v>
      </c>
      <c r="X1011" s="23"/>
    </row>
    <row r="1012" spans="1:24" ht="156.75" hidden="1">
      <c r="A1012" s="19" t="s">
        <v>158</v>
      </c>
      <c r="B1012" s="19" t="s">
        <v>617</v>
      </c>
      <c r="C1012" s="19" t="s">
        <v>649</v>
      </c>
      <c r="D1012" s="19" t="s">
        <v>252</v>
      </c>
      <c r="E1012" s="19">
        <v>15</v>
      </c>
      <c r="F1012" s="19" t="s">
        <v>656</v>
      </c>
      <c r="G1012" s="19" t="s">
        <v>145</v>
      </c>
      <c r="H1012" s="19" t="s">
        <v>36</v>
      </c>
      <c r="I1012" s="19" t="s">
        <v>46</v>
      </c>
      <c r="J1012" s="52">
        <v>120</v>
      </c>
      <c r="K1012" s="19" t="s">
        <v>657</v>
      </c>
      <c r="L1012" s="19" t="s">
        <v>272</v>
      </c>
      <c r="M1012" s="19">
        <v>1</v>
      </c>
      <c r="N1012" s="37">
        <v>1492790</v>
      </c>
      <c r="O1012" s="37" t="s">
        <v>658</v>
      </c>
      <c r="P1012" s="19" t="s">
        <v>162</v>
      </c>
      <c r="Q1012" s="20">
        <v>0</v>
      </c>
      <c r="R1012" s="20">
        <v>0</v>
      </c>
      <c r="S1012" s="20">
        <f t="shared" si="15"/>
        <v>0</v>
      </c>
      <c r="T1012" s="19" t="s">
        <v>145</v>
      </c>
      <c r="U1012" s="19"/>
      <c r="V1012" s="40" t="s">
        <v>76</v>
      </c>
      <c r="W1012" s="22" t="s">
        <v>77</v>
      </c>
      <c r="X1012" s="23"/>
    </row>
    <row r="1013" spans="1:24" ht="156.75" hidden="1">
      <c r="A1013" s="19" t="s">
        <v>158</v>
      </c>
      <c r="B1013" s="19" t="s">
        <v>617</v>
      </c>
      <c r="C1013" s="19" t="s">
        <v>692</v>
      </c>
      <c r="D1013" s="19" t="s">
        <v>252</v>
      </c>
      <c r="E1013" s="19">
        <v>15</v>
      </c>
      <c r="F1013" s="19" t="s">
        <v>722</v>
      </c>
      <c r="G1013" s="19" t="s">
        <v>145</v>
      </c>
      <c r="H1013" s="19" t="s">
        <v>36</v>
      </c>
      <c r="I1013" s="19" t="s">
        <v>46</v>
      </c>
      <c r="J1013" s="52">
        <v>50</v>
      </c>
      <c r="K1013" s="19" t="s">
        <v>717</v>
      </c>
      <c r="L1013" s="10" t="s">
        <v>224</v>
      </c>
      <c r="M1013" s="19">
        <v>1</v>
      </c>
      <c r="N1013" s="37">
        <v>1568927</v>
      </c>
      <c r="O1013" s="37" t="s">
        <v>702</v>
      </c>
      <c r="P1013" s="19" t="s">
        <v>162</v>
      </c>
      <c r="Q1013" s="20">
        <v>0</v>
      </c>
      <c r="R1013" s="20">
        <v>0</v>
      </c>
      <c r="S1013" s="20">
        <f t="shared" si="15"/>
        <v>0</v>
      </c>
      <c r="T1013" s="19" t="s">
        <v>145</v>
      </c>
      <c r="U1013" s="19" t="s">
        <v>2420</v>
      </c>
      <c r="V1013" s="39" t="s">
        <v>176</v>
      </c>
      <c r="W1013" s="22" t="s">
        <v>254</v>
      </c>
      <c r="X1013" s="23"/>
    </row>
    <row r="1014" spans="1:24" ht="156.75" hidden="1">
      <c r="A1014" s="19" t="s">
        <v>158</v>
      </c>
      <c r="B1014" s="19" t="s">
        <v>617</v>
      </c>
      <c r="C1014" s="19" t="s">
        <v>692</v>
      </c>
      <c r="D1014" s="19" t="s">
        <v>252</v>
      </c>
      <c r="E1014" s="19">
        <v>15</v>
      </c>
      <c r="F1014" s="19" t="s">
        <v>722</v>
      </c>
      <c r="G1014" s="19" t="s">
        <v>145</v>
      </c>
      <c r="H1014" s="19" t="s">
        <v>36</v>
      </c>
      <c r="I1014" s="19" t="s">
        <v>46</v>
      </c>
      <c r="J1014" s="52">
        <v>50</v>
      </c>
      <c r="K1014" s="19" t="s">
        <v>718</v>
      </c>
      <c r="L1014" s="19" t="s">
        <v>152</v>
      </c>
      <c r="M1014" s="19">
        <v>1</v>
      </c>
      <c r="N1014" s="37" t="s">
        <v>715</v>
      </c>
      <c r="O1014" s="37" t="s">
        <v>700</v>
      </c>
      <c r="P1014" s="19" t="s">
        <v>162</v>
      </c>
      <c r="Q1014" s="20">
        <v>0</v>
      </c>
      <c r="R1014" s="20">
        <v>0</v>
      </c>
      <c r="S1014" s="20">
        <f t="shared" si="15"/>
        <v>0</v>
      </c>
      <c r="T1014" s="19" t="s">
        <v>145</v>
      </c>
      <c r="U1014" s="19" t="s">
        <v>2420</v>
      </c>
      <c r="V1014" s="39" t="s">
        <v>176</v>
      </c>
      <c r="W1014" s="22" t="s">
        <v>254</v>
      </c>
      <c r="X1014" s="23"/>
    </row>
    <row r="1015" spans="1:24" ht="156.75" hidden="1">
      <c r="A1015" s="19" t="s">
        <v>158</v>
      </c>
      <c r="B1015" s="19" t="s">
        <v>617</v>
      </c>
      <c r="C1015" s="19" t="s">
        <v>692</v>
      </c>
      <c r="D1015" s="19" t="s">
        <v>252</v>
      </c>
      <c r="E1015" s="19">
        <v>15</v>
      </c>
      <c r="F1015" s="19" t="s">
        <v>722</v>
      </c>
      <c r="G1015" s="19" t="s">
        <v>145</v>
      </c>
      <c r="H1015" s="19" t="s">
        <v>36</v>
      </c>
      <c r="I1015" s="19" t="s">
        <v>46</v>
      </c>
      <c r="J1015" s="52">
        <v>50</v>
      </c>
      <c r="K1015" s="19" t="s">
        <v>723</v>
      </c>
      <c r="L1015" s="19" t="s">
        <v>272</v>
      </c>
      <c r="M1015" s="19">
        <v>1</v>
      </c>
      <c r="N1015" s="37">
        <v>1491432</v>
      </c>
      <c r="O1015" s="37" t="s">
        <v>724</v>
      </c>
      <c r="P1015" s="19" t="s">
        <v>162</v>
      </c>
      <c r="Q1015" s="20">
        <v>0</v>
      </c>
      <c r="R1015" s="20">
        <v>0</v>
      </c>
      <c r="S1015" s="20">
        <f t="shared" si="15"/>
        <v>0</v>
      </c>
      <c r="T1015" s="19" t="s">
        <v>145</v>
      </c>
      <c r="U1015" s="19" t="s">
        <v>2420</v>
      </c>
      <c r="V1015" s="39" t="s">
        <v>176</v>
      </c>
      <c r="W1015" s="22" t="s">
        <v>254</v>
      </c>
      <c r="X1015" s="23"/>
    </row>
    <row r="1016" spans="1:24" ht="156.75" hidden="1">
      <c r="A1016" s="19" t="s">
        <v>158</v>
      </c>
      <c r="B1016" s="19" t="s">
        <v>617</v>
      </c>
      <c r="C1016" s="19" t="s">
        <v>751</v>
      </c>
      <c r="D1016" s="19" t="s">
        <v>252</v>
      </c>
      <c r="E1016" s="19">
        <v>15</v>
      </c>
      <c r="F1016" s="19" t="s">
        <v>407</v>
      </c>
      <c r="G1016" s="19" t="s">
        <v>145</v>
      </c>
      <c r="H1016" s="19" t="s">
        <v>36</v>
      </c>
      <c r="I1016" s="19" t="s">
        <v>46</v>
      </c>
      <c r="J1016" s="52">
        <v>420</v>
      </c>
      <c r="K1016" s="19" t="s">
        <v>761</v>
      </c>
      <c r="L1016" s="19" t="s">
        <v>272</v>
      </c>
      <c r="M1016" s="19">
        <v>1</v>
      </c>
      <c r="N1016" s="37">
        <v>1491179</v>
      </c>
      <c r="O1016" s="37" t="s">
        <v>762</v>
      </c>
      <c r="P1016" s="19" t="s">
        <v>162</v>
      </c>
      <c r="Q1016" s="20">
        <v>0</v>
      </c>
      <c r="R1016" s="20">
        <v>0</v>
      </c>
      <c r="S1016" s="20">
        <f t="shared" si="15"/>
        <v>0</v>
      </c>
      <c r="T1016" s="19" t="s">
        <v>145</v>
      </c>
      <c r="U1016" s="19"/>
      <c r="V1016" s="21" t="s">
        <v>148</v>
      </c>
      <c r="W1016" s="22" t="s">
        <v>149</v>
      </c>
      <c r="X1016" s="23"/>
    </row>
    <row r="1017" spans="1:24" ht="156.75" hidden="1">
      <c r="A1017" s="19" t="s">
        <v>158</v>
      </c>
      <c r="B1017" s="19" t="s">
        <v>617</v>
      </c>
      <c r="C1017" s="19" t="s">
        <v>692</v>
      </c>
      <c r="D1017" s="19" t="s">
        <v>252</v>
      </c>
      <c r="E1017" s="19">
        <v>15</v>
      </c>
      <c r="F1017" s="19" t="s">
        <v>725</v>
      </c>
      <c r="G1017" s="19" t="s">
        <v>145</v>
      </c>
      <c r="H1017" s="19" t="s">
        <v>36</v>
      </c>
      <c r="I1017" s="19" t="s">
        <v>46</v>
      </c>
      <c r="J1017" s="52">
        <v>40</v>
      </c>
      <c r="K1017" s="19" t="s">
        <v>723</v>
      </c>
      <c r="L1017" s="19" t="s">
        <v>272</v>
      </c>
      <c r="M1017" s="19">
        <v>1</v>
      </c>
      <c r="N1017" s="37">
        <v>1491432</v>
      </c>
      <c r="O1017" s="37" t="s">
        <v>724</v>
      </c>
      <c r="P1017" s="19" t="s">
        <v>162</v>
      </c>
      <c r="Q1017" s="20">
        <v>0</v>
      </c>
      <c r="R1017" s="20">
        <v>0</v>
      </c>
      <c r="S1017" s="20">
        <f t="shared" si="15"/>
        <v>0</v>
      </c>
      <c r="T1017" s="19" t="s">
        <v>145</v>
      </c>
      <c r="U1017" s="19"/>
      <c r="V1017" s="21" t="s">
        <v>56</v>
      </c>
      <c r="W1017" s="22" t="s">
        <v>726</v>
      </c>
      <c r="X1017" s="36" t="s">
        <v>50</v>
      </c>
    </row>
    <row r="1018" spans="1:24" ht="85.5" hidden="1">
      <c r="A1018" s="19" t="s">
        <v>158</v>
      </c>
      <c r="B1018" s="19" t="s">
        <v>617</v>
      </c>
      <c r="C1018" s="19" t="s">
        <v>649</v>
      </c>
      <c r="D1018" s="19" t="s">
        <v>659</v>
      </c>
      <c r="E1018" s="19">
        <v>15</v>
      </c>
      <c r="F1018" s="19" t="s">
        <v>660</v>
      </c>
      <c r="G1018" s="19" t="s">
        <v>35</v>
      </c>
      <c r="H1018" s="19" t="s">
        <v>36</v>
      </c>
      <c r="I1018" s="19" t="s">
        <v>37</v>
      </c>
      <c r="J1018" s="52">
        <v>40</v>
      </c>
      <c r="K1018" s="19" t="s">
        <v>408</v>
      </c>
      <c r="L1018" s="19"/>
      <c r="M1018" s="19">
        <v>1</v>
      </c>
      <c r="N1018" s="37">
        <v>1841303</v>
      </c>
      <c r="O1018" s="37" t="s">
        <v>661</v>
      </c>
      <c r="P1018" s="19" t="s">
        <v>162</v>
      </c>
      <c r="Q1018" s="20">
        <v>2600</v>
      </c>
      <c r="R1018" s="20">
        <v>1700</v>
      </c>
      <c r="S1018" s="20">
        <f t="shared" si="15"/>
        <v>4300</v>
      </c>
      <c r="T1018" s="19" t="s">
        <v>41</v>
      </c>
      <c r="U1018" s="15" t="s">
        <v>2421</v>
      </c>
      <c r="V1018" s="21" t="s">
        <v>184</v>
      </c>
      <c r="W1018" s="22" t="s">
        <v>547</v>
      </c>
      <c r="X1018" s="71" t="s">
        <v>78</v>
      </c>
    </row>
    <row r="1019" spans="1:24" ht="128.25" hidden="1">
      <c r="A1019" s="19" t="s">
        <v>158</v>
      </c>
      <c r="B1019" s="19" t="s">
        <v>617</v>
      </c>
      <c r="C1019" s="19" t="s">
        <v>618</v>
      </c>
      <c r="D1019" s="19" t="s">
        <v>277</v>
      </c>
      <c r="E1019" s="19">
        <v>15</v>
      </c>
      <c r="F1019" s="19" t="s">
        <v>643</v>
      </c>
      <c r="G1019" s="19" t="s">
        <v>145</v>
      </c>
      <c r="H1019" s="19" t="s">
        <v>36</v>
      </c>
      <c r="I1019" s="19" t="s">
        <v>46</v>
      </c>
      <c r="J1019" s="52">
        <v>160</v>
      </c>
      <c r="K1019" s="19" t="s">
        <v>644</v>
      </c>
      <c r="L1019" s="19" t="s">
        <v>272</v>
      </c>
      <c r="M1019" s="19">
        <v>1</v>
      </c>
      <c r="N1019" s="37">
        <v>1491221</v>
      </c>
      <c r="O1019" s="37" t="s">
        <v>645</v>
      </c>
      <c r="P1019" s="19" t="s">
        <v>162</v>
      </c>
      <c r="Q1019" s="20">
        <v>0</v>
      </c>
      <c r="R1019" s="20">
        <v>0</v>
      </c>
      <c r="S1019" s="20">
        <f t="shared" si="15"/>
        <v>0</v>
      </c>
      <c r="T1019" s="19" t="s">
        <v>145</v>
      </c>
      <c r="U1019" s="19"/>
      <c r="V1019" s="21" t="s">
        <v>235</v>
      </c>
      <c r="W1019" s="22" t="s">
        <v>236</v>
      </c>
      <c r="X1019" s="23"/>
    </row>
    <row r="1020" spans="1:24" ht="199.5" hidden="1">
      <c r="A1020" s="19" t="s">
        <v>158</v>
      </c>
      <c r="B1020" s="19" t="s">
        <v>617</v>
      </c>
      <c r="C1020" s="19" t="s">
        <v>816</v>
      </c>
      <c r="D1020" s="19" t="s">
        <v>673</v>
      </c>
      <c r="E1020" s="19">
        <v>15</v>
      </c>
      <c r="F1020" s="19" t="s">
        <v>824</v>
      </c>
      <c r="G1020" s="19" t="s">
        <v>145</v>
      </c>
      <c r="H1020" s="19" t="s">
        <v>825</v>
      </c>
      <c r="I1020" s="19" t="s">
        <v>37</v>
      </c>
      <c r="J1020" s="52">
        <v>160</v>
      </c>
      <c r="K1020" s="19" t="s">
        <v>826</v>
      </c>
      <c r="L1020" s="19" t="s">
        <v>385</v>
      </c>
      <c r="M1020" s="19">
        <v>1</v>
      </c>
      <c r="N1020" s="37">
        <v>2109791</v>
      </c>
      <c r="O1020" s="37" t="s">
        <v>827</v>
      </c>
      <c r="P1020" s="19" t="s">
        <v>162</v>
      </c>
      <c r="Q1020" s="20">
        <v>0</v>
      </c>
      <c r="R1020" s="20">
        <v>0</v>
      </c>
      <c r="S1020" s="20">
        <f t="shared" si="15"/>
        <v>0</v>
      </c>
      <c r="T1020" s="19" t="s">
        <v>145</v>
      </c>
      <c r="U1020" s="19" t="s">
        <v>1048</v>
      </c>
      <c r="V1020" s="21" t="s">
        <v>235</v>
      </c>
      <c r="W1020" s="22" t="s">
        <v>236</v>
      </c>
      <c r="X1020" s="23"/>
    </row>
    <row r="1021" spans="1:24" ht="128.25" hidden="1">
      <c r="A1021" s="19" t="s">
        <v>158</v>
      </c>
      <c r="B1021" s="19" t="s">
        <v>617</v>
      </c>
      <c r="C1021" s="19" t="s">
        <v>813</v>
      </c>
      <c r="D1021" s="19" t="s">
        <v>277</v>
      </c>
      <c r="E1021" s="19">
        <v>15</v>
      </c>
      <c r="F1021" s="19" t="s">
        <v>232</v>
      </c>
      <c r="G1021" s="19" t="s">
        <v>145</v>
      </c>
      <c r="H1021" s="19" t="s">
        <v>36</v>
      </c>
      <c r="I1021" s="19" t="s">
        <v>37</v>
      </c>
      <c r="J1021" s="52">
        <v>390</v>
      </c>
      <c r="K1021" s="19" t="s">
        <v>810</v>
      </c>
      <c r="L1021" s="19" t="s">
        <v>759</v>
      </c>
      <c r="M1021" s="19">
        <v>1</v>
      </c>
      <c r="N1021" s="37">
        <v>1475120</v>
      </c>
      <c r="O1021" s="37" t="s">
        <v>814</v>
      </c>
      <c r="P1021" s="19" t="s">
        <v>815</v>
      </c>
      <c r="Q1021" s="20">
        <v>0</v>
      </c>
      <c r="R1021" s="20">
        <v>0</v>
      </c>
      <c r="S1021" s="20">
        <f t="shared" si="15"/>
        <v>0</v>
      </c>
      <c r="T1021" s="19" t="s">
        <v>145</v>
      </c>
      <c r="U1021" s="19" t="s">
        <v>2422</v>
      </c>
      <c r="V1021" s="21" t="s">
        <v>235</v>
      </c>
      <c r="W1021" s="22" t="s">
        <v>236</v>
      </c>
      <c r="X1021" s="23"/>
    </row>
    <row r="1022" spans="1:24" ht="128.25" hidden="1">
      <c r="A1022" s="19" t="s">
        <v>158</v>
      </c>
      <c r="B1022" s="19" t="s">
        <v>617</v>
      </c>
      <c r="C1022" s="19" t="s">
        <v>617</v>
      </c>
      <c r="D1022" s="19" t="s">
        <v>277</v>
      </c>
      <c r="E1022" s="19">
        <v>15</v>
      </c>
      <c r="F1022" s="19" t="s">
        <v>232</v>
      </c>
      <c r="G1022" s="19" t="s">
        <v>145</v>
      </c>
      <c r="H1022" s="19" t="s">
        <v>36</v>
      </c>
      <c r="I1022" s="19" t="s">
        <v>37</v>
      </c>
      <c r="J1022" s="52">
        <v>120</v>
      </c>
      <c r="K1022" s="19" t="s">
        <v>652</v>
      </c>
      <c r="L1022" s="19" t="s">
        <v>385</v>
      </c>
      <c r="M1022" s="19">
        <v>1</v>
      </c>
      <c r="N1022" s="37">
        <v>1568400</v>
      </c>
      <c r="O1022" s="37" t="s">
        <v>808</v>
      </c>
      <c r="P1022" s="19" t="s">
        <v>804</v>
      </c>
      <c r="Q1022" s="20">
        <v>0</v>
      </c>
      <c r="R1022" s="20">
        <v>0</v>
      </c>
      <c r="S1022" s="20">
        <f t="shared" si="15"/>
        <v>0</v>
      </c>
      <c r="T1022" s="19" t="s">
        <v>145</v>
      </c>
      <c r="U1022" s="19" t="s">
        <v>2422</v>
      </c>
      <c r="V1022" s="21" t="s">
        <v>235</v>
      </c>
      <c r="W1022" s="22" t="s">
        <v>236</v>
      </c>
      <c r="X1022" s="23"/>
    </row>
    <row r="1023" spans="1:24" ht="128.25" hidden="1">
      <c r="A1023" s="19" t="s">
        <v>158</v>
      </c>
      <c r="B1023" s="19" t="s">
        <v>617</v>
      </c>
      <c r="C1023" s="19" t="s">
        <v>751</v>
      </c>
      <c r="D1023" s="19" t="s">
        <v>277</v>
      </c>
      <c r="E1023" s="19">
        <v>15</v>
      </c>
      <c r="F1023" s="19" t="s">
        <v>232</v>
      </c>
      <c r="G1023" s="19" t="s">
        <v>145</v>
      </c>
      <c r="H1023" s="19" t="s">
        <v>36</v>
      </c>
      <c r="I1023" s="19" t="s">
        <v>46</v>
      </c>
      <c r="J1023" s="52">
        <v>360</v>
      </c>
      <c r="K1023" s="19" t="s">
        <v>303</v>
      </c>
      <c r="L1023" s="19" t="s">
        <v>216</v>
      </c>
      <c r="M1023" s="19">
        <v>1</v>
      </c>
      <c r="N1023" s="37">
        <v>1050191</v>
      </c>
      <c r="O1023" s="37" t="s">
        <v>760</v>
      </c>
      <c r="P1023" s="19" t="s">
        <v>757</v>
      </c>
      <c r="Q1023" s="20">
        <v>0</v>
      </c>
      <c r="R1023" s="20">
        <v>0</v>
      </c>
      <c r="S1023" s="20">
        <f t="shared" si="15"/>
        <v>0</v>
      </c>
      <c r="T1023" s="19" t="s">
        <v>145</v>
      </c>
      <c r="U1023" s="19"/>
      <c r="V1023" s="21" t="s">
        <v>235</v>
      </c>
      <c r="W1023" s="22" t="s">
        <v>236</v>
      </c>
      <c r="X1023" s="23"/>
    </row>
    <row r="1024" spans="1:24" ht="199.5" hidden="1">
      <c r="A1024" s="19" t="s">
        <v>158</v>
      </c>
      <c r="B1024" s="19" t="s">
        <v>617</v>
      </c>
      <c r="C1024" s="19" t="s">
        <v>751</v>
      </c>
      <c r="D1024" s="19" t="s">
        <v>673</v>
      </c>
      <c r="E1024" s="19">
        <v>15</v>
      </c>
      <c r="F1024" s="19" t="s">
        <v>232</v>
      </c>
      <c r="G1024" s="19" t="s">
        <v>145</v>
      </c>
      <c r="H1024" s="19" t="s">
        <v>36</v>
      </c>
      <c r="I1024" s="19" t="s">
        <v>46</v>
      </c>
      <c r="J1024" s="52">
        <v>140</v>
      </c>
      <c r="K1024" s="19" t="s">
        <v>763</v>
      </c>
      <c r="L1024" s="19" t="s">
        <v>156</v>
      </c>
      <c r="M1024" s="19">
        <v>1</v>
      </c>
      <c r="N1024" s="37">
        <v>1491468</v>
      </c>
      <c r="O1024" s="37" t="s">
        <v>764</v>
      </c>
      <c r="P1024" s="19" t="s">
        <v>162</v>
      </c>
      <c r="Q1024" s="20">
        <v>0</v>
      </c>
      <c r="R1024" s="20">
        <v>0</v>
      </c>
      <c r="S1024" s="20">
        <f t="shared" si="15"/>
        <v>0</v>
      </c>
      <c r="T1024" s="19" t="s">
        <v>145</v>
      </c>
      <c r="U1024" s="19"/>
      <c r="V1024" s="21" t="s">
        <v>235</v>
      </c>
      <c r="W1024" s="22" t="s">
        <v>236</v>
      </c>
      <c r="X1024" s="23"/>
    </row>
    <row r="1025" spans="1:24" ht="199.5" hidden="1">
      <c r="A1025" s="19" t="s">
        <v>158</v>
      </c>
      <c r="B1025" s="19" t="s">
        <v>617</v>
      </c>
      <c r="C1025" s="19" t="s">
        <v>751</v>
      </c>
      <c r="D1025" s="19" t="s">
        <v>673</v>
      </c>
      <c r="E1025" s="19">
        <v>15</v>
      </c>
      <c r="F1025" s="19" t="s">
        <v>232</v>
      </c>
      <c r="G1025" s="19" t="s">
        <v>145</v>
      </c>
      <c r="H1025" s="19" t="s">
        <v>36</v>
      </c>
      <c r="I1025" s="19" t="s">
        <v>46</v>
      </c>
      <c r="J1025" s="52">
        <v>240</v>
      </c>
      <c r="K1025" s="19" t="s">
        <v>765</v>
      </c>
      <c r="L1025" s="19" t="s">
        <v>156</v>
      </c>
      <c r="M1025" s="19">
        <v>1</v>
      </c>
      <c r="N1025" s="37">
        <v>1491461</v>
      </c>
      <c r="O1025" s="37" t="s">
        <v>766</v>
      </c>
      <c r="P1025" s="19" t="s">
        <v>162</v>
      </c>
      <c r="Q1025" s="20">
        <v>0</v>
      </c>
      <c r="R1025" s="20">
        <v>0</v>
      </c>
      <c r="S1025" s="20">
        <f t="shared" si="15"/>
        <v>0</v>
      </c>
      <c r="T1025" s="19" t="s">
        <v>145</v>
      </c>
      <c r="U1025" s="19"/>
      <c r="V1025" s="21" t="s">
        <v>235</v>
      </c>
      <c r="W1025" s="22" t="s">
        <v>236</v>
      </c>
      <c r="X1025" s="23"/>
    </row>
    <row r="1026" spans="1:24" ht="199.5" hidden="1">
      <c r="A1026" s="19" t="s">
        <v>158</v>
      </c>
      <c r="B1026" s="19" t="s">
        <v>617</v>
      </c>
      <c r="C1026" s="19" t="s">
        <v>751</v>
      </c>
      <c r="D1026" s="19" t="s">
        <v>673</v>
      </c>
      <c r="E1026" s="19">
        <v>15</v>
      </c>
      <c r="F1026" s="19" t="s">
        <v>232</v>
      </c>
      <c r="G1026" s="19" t="s">
        <v>145</v>
      </c>
      <c r="H1026" s="19" t="s">
        <v>36</v>
      </c>
      <c r="I1026" s="19" t="s">
        <v>46</v>
      </c>
      <c r="J1026" s="52">
        <v>300</v>
      </c>
      <c r="K1026" s="19" t="s">
        <v>767</v>
      </c>
      <c r="L1026" s="19" t="s">
        <v>156</v>
      </c>
      <c r="M1026" s="19">
        <v>1</v>
      </c>
      <c r="N1026" s="37">
        <v>1491060</v>
      </c>
      <c r="O1026" s="37" t="s">
        <v>768</v>
      </c>
      <c r="P1026" s="19" t="s">
        <v>162</v>
      </c>
      <c r="Q1026" s="20">
        <v>0</v>
      </c>
      <c r="R1026" s="20">
        <v>0</v>
      </c>
      <c r="S1026" s="20">
        <f t="shared" si="15"/>
        <v>0</v>
      </c>
      <c r="T1026" s="19" t="s">
        <v>145</v>
      </c>
      <c r="U1026" s="19"/>
      <c r="V1026" s="21" t="s">
        <v>235</v>
      </c>
      <c r="W1026" s="22" t="s">
        <v>236</v>
      </c>
      <c r="X1026" s="23"/>
    </row>
    <row r="1027" spans="1:24" ht="199.5" hidden="1">
      <c r="A1027" s="19" t="s">
        <v>158</v>
      </c>
      <c r="B1027" s="19" t="s">
        <v>617</v>
      </c>
      <c r="C1027" s="19" t="s">
        <v>751</v>
      </c>
      <c r="D1027" s="19" t="s">
        <v>673</v>
      </c>
      <c r="E1027" s="19">
        <v>15</v>
      </c>
      <c r="F1027" s="19" t="s">
        <v>232</v>
      </c>
      <c r="G1027" s="19" t="s">
        <v>145</v>
      </c>
      <c r="H1027" s="19" t="s">
        <v>36</v>
      </c>
      <c r="I1027" s="19" t="s">
        <v>37</v>
      </c>
      <c r="J1027" s="52">
        <v>390</v>
      </c>
      <c r="K1027" s="19" t="s">
        <v>433</v>
      </c>
      <c r="L1027" s="19" t="s">
        <v>272</v>
      </c>
      <c r="M1027" s="19">
        <v>1</v>
      </c>
      <c r="N1027" s="37">
        <v>1492776</v>
      </c>
      <c r="O1027" s="37" t="s">
        <v>769</v>
      </c>
      <c r="P1027" s="19" t="s">
        <v>162</v>
      </c>
      <c r="Q1027" s="20">
        <v>0</v>
      </c>
      <c r="R1027" s="20">
        <v>0</v>
      </c>
      <c r="S1027" s="20">
        <f t="shared" si="15"/>
        <v>0</v>
      </c>
      <c r="T1027" s="19" t="s">
        <v>145</v>
      </c>
      <c r="U1027" s="19"/>
      <c r="V1027" s="21" t="s">
        <v>235</v>
      </c>
      <c r="W1027" s="22" t="s">
        <v>236</v>
      </c>
      <c r="X1027" s="23"/>
    </row>
    <row r="1028" spans="1:24" ht="128.25" hidden="1">
      <c r="A1028" s="19" t="s">
        <v>158</v>
      </c>
      <c r="B1028" s="19" t="s">
        <v>617</v>
      </c>
      <c r="C1028" s="19" t="s">
        <v>618</v>
      </c>
      <c r="D1028" s="19" t="s">
        <v>277</v>
      </c>
      <c r="E1028" s="19">
        <v>15</v>
      </c>
      <c r="F1028" s="19" t="s">
        <v>232</v>
      </c>
      <c r="G1028" s="19" t="s">
        <v>145</v>
      </c>
      <c r="H1028" s="19" t="s">
        <v>36</v>
      </c>
      <c r="I1028" s="19" t="s">
        <v>46</v>
      </c>
      <c r="J1028" s="52">
        <v>280</v>
      </c>
      <c r="K1028" s="19" t="s">
        <v>646</v>
      </c>
      <c r="L1028" s="19" t="s">
        <v>156</v>
      </c>
      <c r="M1028" s="19">
        <v>1</v>
      </c>
      <c r="N1028" s="37" t="s">
        <v>647</v>
      </c>
      <c r="O1028" s="37" t="s">
        <v>648</v>
      </c>
      <c r="P1028" s="19" t="s">
        <v>162</v>
      </c>
      <c r="Q1028" s="20">
        <v>0</v>
      </c>
      <c r="R1028" s="20">
        <v>0</v>
      </c>
      <c r="S1028" s="20">
        <f t="shared" si="15"/>
        <v>0</v>
      </c>
      <c r="T1028" s="19" t="s">
        <v>145</v>
      </c>
      <c r="U1028" s="19"/>
      <c r="V1028" s="21" t="s">
        <v>235</v>
      </c>
      <c r="W1028" s="22" t="s">
        <v>236</v>
      </c>
      <c r="X1028" s="23"/>
    </row>
    <row r="1029" spans="1:24" ht="199.5" hidden="1">
      <c r="A1029" s="19" t="s">
        <v>158</v>
      </c>
      <c r="B1029" s="19" t="s">
        <v>617</v>
      </c>
      <c r="C1029" s="19" t="s">
        <v>666</v>
      </c>
      <c r="D1029" s="19" t="s">
        <v>673</v>
      </c>
      <c r="E1029" s="19">
        <v>15</v>
      </c>
      <c r="F1029" s="19" t="s">
        <v>232</v>
      </c>
      <c r="G1029" s="19" t="s">
        <v>145</v>
      </c>
      <c r="H1029" s="19" t="s">
        <v>36</v>
      </c>
      <c r="I1029" s="19" t="s">
        <v>37</v>
      </c>
      <c r="J1029" s="52">
        <v>360</v>
      </c>
      <c r="K1029" s="19" t="s">
        <v>674</v>
      </c>
      <c r="L1029" s="19" t="s">
        <v>566</v>
      </c>
      <c r="M1029" s="19">
        <v>1</v>
      </c>
      <c r="N1029" s="37">
        <v>6272660</v>
      </c>
      <c r="O1029" s="37" t="s">
        <v>675</v>
      </c>
      <c r="P1029" s="19" t="s">
        <v>162</v>
      </c>
      <c r="Q1029" s="20">
        <v>0</v>
      </c>
      <c r="R1029" s="20">
        <v>0</v>
      </c>
      <c r="S1029" s="20">
        <f t="shared" si="15"/>
        <v>0</v>
      </c>
      <c r="T1029" s="19" t="s">
        <v>145</v>
      </c>
      <c r="U1029" s="19"/>
      <c r="V1029" s="21" t="s">
        <v>235</v>
      </c>
      <c r="W1029" s="22" t="s">
        <v>236</v>
      </c>
      <c r="X1029" s="23"/>
    </row>
    <row r="1030" spans="1:24" ht="199.5" hidden="1">
      <c r="A1030" s="19" t="s">
        <v>158</v>
      </c>
      <c r="B1030" s="19" t="s">
        <v>617</v>
      </c>
      <c r="C1030" s="19" t="s">
        <v>666</v>
      </c>
      <c r="D1030" s="19" t="s">
        <v>673</v>
      </c>
      <c r="E1030" s="19">
        <v>15</v>
      </c>
      <c r="F1030" s="19" t="s">
        <v>232</v>
      </c>
      <c r="G1030" s="19" t="s">
        <v>145</v>
      </c>
      <c r="H1030" s="19" t="s">
        <v>36</v>
      </c>
      <c r="I1030" s="19" t="s">
        <v>37</v>
      </c>
      <c r="J1030" s="52">
        <v>120</v>
      </c>
      <c r="K1030" s="19" t="s">
        <v>676</v>
      </c>
      <c r="L1030" s="19" t="s">
        <v>566</v>
      </c>
      <c r="M1030" s="19">
        <v>1</v>
      </c>
      <c r="N1030" s="37">
        <v>2114524</v>
      </c>
      <c r="O1030" s="37" t="s">
        <v>677</v>
      </c>
      <c r="P1030" s="19" t="s">
        <v>162</v>
      </c>
      <c r="Q1030" s="20">
        <v>0</v>
      </c>
      <c r="R1030" s="20">
        <v>0</v>
      </c>
      <c r="S1030" s="20">
        <f t="shared" si="15"/>
        <v>0</v>
      </c>
      <c r="T1030" s="19" t="s">
        <v>145</v>
      </c>
      <c r="U1030" s="19" t="s">
        <v>2422</v>
      </c>
      <c r="V1030" s="21" t="s">
        <v>235</v>
      </c>
      <c r="W1030" s="22" t="s">
        <v>236</v>
      </c>
      <c r="X1030" s="23"/>
    </row>
    <row r="1031" spans="1:24" ht="399" hidden="1">
      <c r="A1031" s="19" t="s">
        <v>158</v>
      </c>
      <c r="B1031" s="19" t="s">
        <v>617</v>
      </c>
      <c r="C1031" s="19" t="s">
        <v>666</v>
      </c>
      <c r="D1031" s="19" t="s">
        <v>653</v>
      </c>
      <c r="E1031" s="19">
        <v>15</v>
      </c>
      <c r="F1031" s="19" t="s">
        <v>678</v>
      </c>
      <c r="G1031" s="19" t="s">
        <v>145</v>
      </c>
      <c r="H1031" s="19" t="s">
        <v>36</v>
      </c>
      <c r="I1031" s="19" t="s">
        <v>46</v>
      </c>
      <c r="J1031" s="52">
        <v>166</v>
      </c>
      <c r="K1031" s="19" t="s">
        <v>679</v>
      </c>
      <c r="L1031" s="19" t="s">
        <v>156</v>
      </c>
      <c r="M1031" s="19">
        <v>1</v>
      </c>
      <c r="N1031" s="37" t="s">
        <v>680</v>
      </c>
      <c r="O1031" s="37" t="s">
        <v>681</v>
      </c>
      <c r="P1031" s="19" t="s">
        <v>162</v>
      </c>
      <c r="Q1031" s="20">
        <v>0</v>
      </c>
      <c r="R1031" s="20">
        <v>0</v>
      </c>
      <c r="S1031" s="20">
        <f t="shared" si="15"/>
        <v>0</v>
      </c>
      <c r="T1031" s="19" t="s">
        <v>145</v>
      </c>
      <c r="U1031" s="19"/>
      <c r="V1031" s="21" t="s">
        <v>184</v>
      </c>
      <c r="W1031" s="22" t="s">
        <v>185</v>
      </c>
      <c r="X1031" s="23"/>
    </row>
    <row r="1032" spans="1:24" ht="156.75" hidden="1">
      <c r="A1032" s="19" t="s">
        <v>158</v>
      </c>
      <c r="B1032" s="19" t="s">
        <v>617</v>
      </c>
      <c r="C1032" s="19" t="s">
        <v>692</v>
      </c>
      <c r="D1032" s="19" t="s">
        <v>252</v>
      </c>
      <c r="E1032" s="19">
        <v>15</v>
      </c>
      <c r="F1032" s="19" t="s">
        <v>727</v>
      </c>
      <c r="G1032" s="19" t="s">
        <v>145</v>
      </c>
      <c r="H1032" s="19" t="s">
        <v>36</v>
      </c>
      <c r="I1032" s="19" t="s">
        <v>46</v>
      </c>
      <c r="J1032" s="52">
        <v>30</v>
      </c>
      <c r="K1032" s="19" t="s">
        <v>723</v>
      </c>
      <c r="L1032" s="19" t="s">
        <v>272</v>
      </c>
      <c r="M1032" s="19">
        <v>1</v>
      </c>
      <c r="N1032" s="37">
        <v>1491432</v>
      </c>
      <c r="O1032" s="37" t="s">
        <v>724</v>
      </c>
      <c r="P1032" s="19" t="s">
        <v>162</v>
      </c>
      <c r="Q1032" s="20">
        <v>0</v>
      </c>
      <c r="R1032" s="20">
        <v>0</v>
      </c>
      <c r="S1032" s="20">
        <f t="shared" si="15"/>
        <v>0</v>
      </c>
      <c r="T1032" s="19" t="s">
        <v>145</v>
      </c>
      <c r="U1032" s="19"/>
      <c r="V1032" s="21" t="s">
        <v>148</v>
      </c>
      <c r="W1032" s="22" t="s">
        <v>157</v>
      </c>
      <c r="X1032" s="23"/>
    </row>
    <row r="1033" spans="1:24" ht="85.5" hidden="1">
      <c r="A1033" s="19" t="s">
        <v>158</v>
      </c>
      <c r="B1033" s="19" t="s">
        <v>617</v>
      </c>
      <c r="C1033" s="19" t="s">
        <v>751</v>
      </c>
      <c r="D1033" s="19" t="s">
        <v>659</v>
      </c>
      <c r="E1033" s="19">
        <v>15</v>
      </c>
      <c r="F1033" s="19" t="s">
        <v>770</v>
      </c>
      <c r="G1033" s="19" t="s">
        <v>35</v>
      </c>
      <c r="H1033" s="19" t="s">
        <v>154</v>
      </c>
      <c r="I1033" s="19" t="s">
        <v>37</v>
      </c>
      <c r="J1033" s="52">
        <v>360</v>
      </c>
      <c r="K1033" s="19" t="s">
        <v>771</v>
      </c>
      <c r="L1033" s="19"/>
      <c r="M1033" s="19">
        <v>1</v>
      </c>
      <c r="N1033" s="37">
        <v>1489247</v>
      </c>
      <c r="O1033" s="37" t="s">
        <v>772</v>
      </c>
      <c r="P1033" s="19" t="s">
        <v>162</v>
      </c>
      <c r="Q1033" s="20">
        <v>0</v>
      </c>
      <c r="R1033" s="20">
        <v>0</v>
      </c>
      <c r="S1033" s="20">
        <f t="shared" si="15"/>
        <v>0</v>
      </c>
      <c r="T1033" s="19" t="s">
        <v>228</v>
      </c>
      <c r="U1033" s="19" t="s">
        <v>2423</v>
      </c>
      <c r="V1033" s="22" t="s">
        <v>218</v>
      </c>
      <c r="W1033" s="22" t="s">
        <v>398</v>
      </c>
      <c r="X1033" s="23"/>
    </row>
    <row r="1034" spans="1:24" ht="156.75" hidden="1">
      <c r="A1034" s="19" t="s">
        <v>158</v>
      </c>
      <c r="B1034" s="19" t="s">
        <v>617</v>
      </c>
      <c r="C1034" s="19" t="s">
        <v>666</v>
      </c>
      <c r="D1034" s="19" t="s">
        <v>252</v>
      </c>
      <c r="E1034" s="19">
        <v>15</v>
      </c>
      <c r="F1034" s="19" t="s">
        <v>682</v>
      </c>
      <c r="G1034" s="19" t="s">
        <v>145</v>
      </c>
      <c r="H1034" s="19" t="s">
        <v>154</v>
      </c>
      <c r="I1034" s="19" t="s">
        <v>37</v>
      </c>
      <c r="J1034" s="52">
        <v>50</v>
      </c>
      <c r="K1034" s="19" t="s">
        <v>683</v>
      </c>
      <c r="L1034" s="19" t="s">
        <v>156</v>
      </c>
      <c r="M1034" s="19">
        <v>1</v>
      </c>
      <c r="N1034" s="37">
        <v>2110788</v>
      </c>
      <c r="O1034" s="37" t="s">
        <v>684</v>
      </c>
      <c r="P1034" s="19" t="s">
        <v>162</v>
      </c>
      <c r="Q1034" s="20">
        <v>0</v>
      </c>
      <c r="R1034" s="20">
        <v>0</v>
      </c>
      <c r="S1034" s="20">
        <f t="shared" si="15"/>
        <v>0</v>
      </c>
      <c r="T1034" s="19" t="s">
        <v>145</v>
      </c>
      <c r="U1034" s="19" t="s">
        <v>1328</v>
      </c>
      <c r="V1034" s="21" t="s">
        <v>148</v>
      </c>
      <c r="W1034" s="22" t="s">
        <v>157</v>
      </c>
      <c r="X1034" s="23"/>
    </row>
    <row r="1035" spans="1:24" ht="156.75" hidden="1">
      <c r="A1035" s="19" t="s">
        <v>158</v>
      </c>
      <c r="B1035" s="19" t="s">
        <v>617</v>
      </c>
      <c r="C1035" s="19" t="s">
        <v>688</v>
      </c>
      <c r="D1035" s="19" t="s">
        <v>252</v>
      </c>
      <c r="E1035" s="19">
        <v>15</v>
      </c>
      <c r="F1035" s="19" t="s">
        <v>682</v>
      </c>
      <c r="G1035" s="19" t="s">
        <v>145</v>
      </c>
      <c r="H1035" s="19" t="s">
        <v>154</v>
      </c>
      <c r="I1035" s="19" t="s">
        <v>37</v>
      </c>
      <c r="J1035" s="52">
        <v>50</v>
      </c>
      <c r="K1035" s="19" t="s">
        <v>683</v>
      </c>
      <c r="L1035" s="19" t="s">
        <v>156</v>
      </c>
      <c r="M1035" s="19">
        <v>1</v>
      </c>
      <c r="N1035" s="37">
        <v>1568223</v>
      </c>
      <c r="O1035" s="37" t="s">
        <v>691</v>
      </c>
      <c r="P1035" s="19" t="s">
        <v>162</v>
      </c>
      <c r="Q1035" s="20">
        <v>0</v>
      </c>
      <c r="R1035" s="20">
        <v>0</v>
      </c>
      <c r="S1035" s="20">
        <f t="shared" si="15"/>
        <v>0</v>
      </c>
      <c r="T1035" s="19" t="s">
        <v>145</v>
      </c>
      <c r="U1035" s="19" t="s">
        <v>1328</v>
      </c>
      <c r="V1035" s="21" t="s">
        <v>148</v>
      </c>
      <c r="W1035" s="22" t="s">
        <v>157</v>
      </c>
      <c r="X1035" s="23"/>
    </row>
    <row r="1036" spans="1:24" ht="85.5" hidden="1">
      <c r="A1036" s="19" t="s">
        <v>158</v>
      </c>
      <c r="B1036" s="24" t="s">
        <v>617</v>
      </c>
      <c r="C1036" s="24" t="s">
        <v>649</v>
      </c>
      <c r="D1036" s="24" t="s">
        <v>263</v>
      </c>
      <c r="E1036" s="24">
        <v>15</v>
      </c>
      <c r="F1036" s="24" t="s">
        <v>662</v>
      </c>
      <c r="G1036" s="24" t="s">
        <v>35</v>
      </c>
      <c r="H1036" s="24" t="s">
        <v>154</v>
      </c>
      <c r="I1036" s="24" t="s">
        <v>37</v>
      </c>
      <c r="J1036" s="69">
        <v>540</v>
      </c>
      <c r="K1036" s="24" t="s">
        <v>663</v>
      </c>
      <c r="L1036" s="24"/>
      <c r="M1036" s="24">
        <v>1</v>
      </c>
      <c r="N1036" s="27">
        <v>2579353</v>
      </c>
      <c r="O1036" s="27" t="s">
        <v>664</v>
      </c>
      <c r="P1036" s="24" t="s">
        <v>162</v>
      </c>
      <c r="Q1036" s="28">
        <v>0</v>
      </c>
      <c r="R1036" s="28">
        <v>0</v>
      </c>
      <c r="S1036" s="28">
        <f t="shared" si="15"/>
        <v>0</v>
      </c>
      <c r="T1036" s="24" t="s">
        <v>228</v>
      </c>
      <c r="U1036" s="24" t="s">
        <v>2424</v>
      </c>
      <c r="V1036" s="157" t="s">
        <v>665</v>
      </c>
      <c r="W1036" s="31" t="s">
        <v>665</v>
      </c>
      <c r="X1036" s="23"/>
    </row>
    <row r="1037" spans="1:24" ht="156.75" hidden="1">
      <c r="A1037" s="19" t="s">
        <v>158</v>
      </c>
      <c r="B1037" s="19" t="s">
        <v>617</v>
      </c>
      <c r="C1037" s="19" t="s">
        <v>692</v>
      </c>
      <c r="D1037" s="19" t="s">
        <v>252</v>
      </c>
      <c r="E1037" s="19">
        <v>15</v>
      </c>
      <c r="F1037" s="19" t="s">
        <v>728</v>
      </c>
      <c r="G1037" s="19" t="s">
        <v>145</v>
      </c>
      <c r="H1037" s="19" t="s">
        <v>36</v>
      </c>
      <c r="I1037" s="19" t="s">
        <v>46</v>
      </c>
      <c r="J1037" s="52">
        <v>40</v>
      </c>
      <c r="K1037" s="19" t="s">
        <v>717</v>
      </c>
      <c r="L1037" s="10" t="s">
        <v>224</v>
      </c>
      <c r="M1037" s="19">
        <v>1</v>
      </c>
      <c r="N1037" s="37">
        <v>1568927</v>
      </c>
      <c r="O1037" s="37" t="s">
        <v>702</v>
      </c>
      <c r="P1037" s="19" t="s">
        <v>162</v>
      </c>
      <c r="Q1037" s="20">
        <v>0</v>
      </c>
      <c r="R1037" s="20">
        <v>0</v>
      </c>
      <c r="S1037" s="20">
        <f t="shared" si="15"/>
        <v>0</v>
      </c>
      <c r="T1037" s="19" t="s">
        <v>145</v>
      </c>
      <c r="U1037" s="19"/>
      <c r="V1037" s="21" t="s">
        <v>63</v>
      </c>
      <c r="W1037" s="22" t="s">
        <v>64</v>
      </c>
      <c r="X1037" s="23"/>
    </row>
    <row r="1038" spans="1:24" ht="156.75" hidden="1">
      <c r="A1038" s="19" t="s">
        <v>158</v>
      </c>
      <c r="B1038" s="19" t="s">
        <v>617</v>
      </c>
      <c r="C1038" s="19" t="s">
        <v>692</v>
      </c>
      <c r="D1038" s="19" t="s">
        <v>252</v>
      </c>
      <c r="E1038" s="19">
        <v>15</v>
      </c>
      <c r="F1038" s="19" t="s">
        <v>728</v>
      </c>
      <c r="G1038" s="19" t="s">
        <v>145</v>
      </c>
      <c r="H1038" s="19" t="s">
        <v>36</v>
      </c>
      <c r="I1038" s="19" t="s">
        <v>46</v>
      </c>
      <c r="J1038" s="52">
        <v>40</v>
      </c>
      <c r="K1038" s="19" t="s">
        <v>718</v>
      </c>
      <c r="L1038" s="19" t="s">
        <v>152</v>
      </c>
      <c r="M1038" s="19">
        <v>1</v>
      </c>
      <c r="N1038" s="37" t="s">
        <v>715</v>
      </c>
      <c r="O1038" s="37" t="s">
        <v>700</v>
      </c>
      <c r="P1038" s="19" t="s">
        <v>162</v>
      </c>
      <c r="Q1038" s="20">
        <v>0</v>
      </c>
      <c r="R1038" s="20">
        <v>0</v>
      </c>
      <c r="S1038" s="20">
        <f t="shared" si="15"/>
        <v>0</v>
      </c>
      <c r="T1038" s="19" t="s">
        <v>145</v>
      </c>
      <c r="U1038" s="19"/>
      <c r="V1038" s="21" t="s">
        <v>63</v>
      </c>
      <c r="W1038" s="22" t="s">
        <v>64</v>
      </c>
      <c r="X1038" s="23"/>
    </row>
    <row r="1039" spans="1:24" ht="99.75" hidden="1">
      <c r="A1039" s="19" t="s">
        <v>158</v>
      </c>
      <c r="B1039" s="19" t="s">
        <v>617</v>
      </c>
      <c r="C1039" s="19" t="s">
        <v>751</v>
      </c>
      <c r="D1039" s="19" t="s">
        <v>258</v>
      </c>
      <c r="E1039" s="19">
        <v>15</v>
      </c>
      <c r="F1039" s="19" t="s">
        <v>773</v>
      </c>
      <c r="G1039" s="19" t="s">
        <v>145</v>
      </c>
      <c r="H1039" s="19" t="s">
        <v>36</v>
      </c>
      <c r="I1039" s="19" t="s">
        <v>46</v>
      </c>
      <c r="J1039" s="52">
        <v>240</v>
      </c>
      <c r="K1039" s="19" t="s">
        <v>774</v>
      </c>
      <c r="L1039" s="19" t="s">
        <v>216</v>
      </c>
      <c r="M1039" s="19">
        <v>1</v>
      </c>
      <c r="N1039" s="37">
        <v>2110057</v>
      </c>
      <c r="O1039" s="37" t="s">
        <v>775</v>
      </c>
      <c r="P1039" s="19" t="s">
        <v>757</v>
      </c>
      <c r="Q1039" s="20">
        <v>0</v>
      </c>
      <c r="R1039" s="20">
        <v>0</v>
      </c>
      <c r="S1039" s="20">
        <f t="shared" si="15"/>
        <v>0</v>
      </c>
      <c r="T1039" s="19" t="s">
        <v>145</v>
      </c>
      <c r="U1039" s="19" t="s">
        <v>2425</v>
      </c>
      <c r="V1039" s="21" t="s">
        <v>48</v>
      </c>
      <c r="W1039" s="22" t="s">
        <v>49</v>
      </c>
      <c r="X1039" s="23"/>
    </row>
    <row r="1040" spans="1:24" ht="99.75" hidden="1">
      <c r="A1040" s="19" t="s">
        <v>158</v>
      </c>
      <c r="B1040" s="19" t="s">
        <v>617</v>
      </c>
      <c r="C1040" s="19" t="s">
        <v>828</v>
      </c>
      <c r="D1040" s="19" t="s">
        <v>258</v>
      </c>
      <c r="E1040" s="19">
        <v>15</v>
      </c>
      <c r="F1040" s="19" t="s">
        <v>829</v>
      </c>
      <c r="G1040" s="19" t="s">
        <v>145</v>
      </c>
      <c r="H1040" s="19" t="s">
        <v>36</v>
      </c>
      <c r="I1040" s="19" t="s">
        <v>46</v>
      </c>
      <c r="J1040" s="52">
        <v>240</v>
      </c>
      <c r="K1040" s="19" t="s">
        <v>714</v>
      </c>
      <c r="L1040" s="19" t="s">
        <v>632</v>
      </c>
      <c r="M1040" s="19">
        <v>1</v>
      </c>
      <c r="N1040" s="37">
        <v>1559807</v>
      </c>
      <c r="O1040" s="37" t="s">
        <v>830</v>
      </c>
      <c r="P1040" s="19" t="s">
        <v>611</v>
      </c>
      <c r="Q1040" s="20">
        <v>0</v>
      </c>
      <c r="R1040" s="20">
        <v>0</v>
      </c>
      <c r="S1040" s="20">
        <f t="shared" si="15"/>
        <v>0</v>
      </c>
      <c r="T1040" s="19" t="s">
        <v>145</v>
      </c>
      <c r="U1040" s="19" t="s">
        <v>2425</v>
      </c>
      <c r="V1040" s="21" t="s">
        <v>48</v>
      </c>
      <c r="W1040" s="22" t="s">
        <v>49</v>
      </c>
      <c r="X1040" s="23"/>
    </row>
    <row r="1041" spans="1:24" ht="99.75" hidden="1">
      <c r="A1041" s="19" t="s">
        <v>158</v>
      </c>
      <c r="B1041" s="19" t="s">
        <v>617</v>
      </c>
      <c r="C1041" s="19" t="s">
        <v>751</v>
      </c>
      <c r="D1041" s="19" t="s">
        <v>258</v>
      </c>
      <c r="E1041" s="19">
        <v>15</v>
      </c>
      <c r="F1041" s="19" t="s">
        <v>776</v>
      </c>
      <c r="G1041" s="19" t="s">
        <v>145</v>
      </c>
      <c r="H1041" s="19" t="s">
        <v>36</v>
      </c>
      <c r="I1041" s="19" t="s">
        <v>46</v>
      </c>
      <c r="J1041" s="52">
        <v>680</v>
      </c>
      <c r="K1041" s="19" t="s">
        <v>777</v>
      </c>
      <c r="L1041" s="19" t="s">
        <v>759</v>
      </c>
      <c r="M1041" s="19">
        <v>1</v>
      </c>
      <c r="N1041" s="37">
        <v>1491430</v>
      </c>
      <c r="O1041" s="37" t="s">
        <v>778</v>
      </c>
      <c r="P1041" s="19" t="s">
        <v>779</v>
      </c>
      <c r="Q1041" s="20">
        <v>0</v>
      </c>
      <c r="R1041" s="20">
        <v>0</v>
      </c>
      <c r="S1041" s="20">
        <f t="shared" ref="S1041:S1104" si="16">(R1041+Q1041)*M1041</f>
        <v>0</v>
      </c>
      <c r="T1041" s="19" t="s">
        <v>145</v>
      </c>
      <c r="U1041" s="19" t="s">
        <v>2425</v>
      </c>
      <c r="V1041" s="21" t="s">
        <v>48</v>
      </c>
      <c r="W1041" s="22" t="s">
        <v>49</v>
      </c>
      <c r="X1041" s="23"/>
    </row>
    <row r="1042" spans="1:24" ht="99.75" hidden="1">
      <c r="A1042" s="19" t="s">
        <v>158</v>
      </c>
      <c r="B1042" s="19" t="s">
        <v>617</v>
      </c>
      <c r="C1042" s="19" t="s">
        <v>751</v>
      </c>
      <c r="D1042" s="19" t="s">
        <v>258</v>
      </c>
      <c r="E1042" s="19">
        <v>15</v>
      </c>
      <c r="F1042" s="19" t="s">
        <v>776</v>
      </c>
      <c r="G1042" s="19" t="s">
        <v>145</v>
      </c>
      <c r="H1042" s="19" t="s">
        <v>36</v>
      </c>
      <c r="I1042" s="19" t="s">
        <v>46</v>
      </c>
      <c r="J1042" s="52">
        <v>680</v>
      </c>
      <c r="K1042" s="19" t="s">
        <v>780</v>
      </c>
      <c r="L1042" s="19" t="s">
        <v>147</v>
      </c>
      <c r="M1042" s="19">
        <v>1</v>
      </c>
      <c r="N1042" s="37">
        <v>2326638</v>
      </c>
      <c r="O1042" s="37" t="s">
        <v>781</v>
      </c>
      <c r="P1042" s="19" t="s">
        <v>162</v>
      </c>
      <c r="Q1042" s="20">
        <v>0</v>
      </c>
      <c r="R1042" s="20">
        <v>0</v>
      </c>
      <c r="S1042" s="20">
        <f t="shared" si="16"/>
        <v>0</v>
      </c>
      <c r="T1042" s="19" t="s">
        <v>145</v>
      </c>
      <c r="U1042" s="19" t="s">
        <v>2425</v>
      </c>
      <c r="V1042" s="21" t="s">
        <v>48</v>
      </c>
      <c r="W1042" s="22" t="s">
        <v>49</v>
      </c>
      <c r="X1042" s="23"/>
    </row>
    <row r="1043" spans="1:24" ht="156.75" hidden="1">
      <c r="A1043" s="19" t="s">
        <v>158</v>
      </c>
      <c r="B1043" s="19" t="s">
        <v>617</v>
      </c>
      <c r="C1043" s="19" t="s">
        <v>617</v>
      </c>
      <c r="D1043" s="19" t="s">
        <v>252</v>
      </c>
      <c r="E1043" s="19">
        <v>15</v>
      </c>
      <c r="F1043" s="19" t="s">
        <v>809</v>
      </c>
      <c r="G1043" s="19" t="s">
        <v>145</v>
      </c>
      <c r="H1043" s="19" t="s">
        <v>36</v>
      </c>
      <c r="I1043" s="19" t="s">
        <v>46</v>
      </c>
      <c r="J1043" s="52">
        <v>390</v>
      </c>
      <c r="K1043" s="19" t="s">
        <v>810</v>
      </c>
      <c r="L1043" s="19" t="s">
        <v>759</v>
      </c>
      <c r="M1043" s="19">
        <v>1</v>
      </c>
      <c r="N1043" s="37">
        <v>1491058</v>
      </c>
      <c r="O1043" s="37" t="s">
        <v>811</v>
      </c>
      <c r="P1043" s="19" t="s">
        <v>812</v>
      </c>
      <c r="Q1043" s="20">
        <v>0</v>
      </c>
      <c r="R1043" s="20">
        <v>0</v>
      </c>
      <c r="S1043" s="20">
        <f t="shared" si="16"/>
        <v>0</v>
      </c>
      <c r="T1043" s="19" t="s">
        <v>145</v>
      </c>
      <c r="U1043" s="19" t="s">
        <v>2425</v>
      </c>
      <c r="V1043" s="21" t="s">
        <v>48</v>
      </c>
      <c r="W1043" s="22" t="s">
        <v>49</v>
      </c>
      <c r="X1043" s="23"/>
    </row>
    <row r="1044" spans="1:24" ht="99.75" hidden="1">
      <c r="A1044" s="19" t="s">
        <v>158</v>
      </c>
      <c r="B1044" s="19" t="s">
        <v>617</v>
      </c>
      <c r="C1044" s="19" t="s">
        <v>729</v>
      </c>
      <c r="D1044" s="19" t="s">
        <v>740</v>
      </c>
      <c r="E1044" s="19">
        <v>12</v>
      </c>
      <c r="F1044" s="19" t="s">
        <v>748</v>
      </c>
      <c r="G1044" s="19" t="s">
        <v>145</v>
      </c>
      <c r="H1044" s="19" t="s">
        <v>36</v>
      </c>
      <c r="I1044" s="19" t="s">
        <v>46</v>
      </c>
      <c r="J1044" s="52">
        <v>120</v>
      </c>
      <c r="K1044" s="19" t="s">
        <v>749</v>
      </c>
      <c r="L1044" s="10" t="s">
        <v>224</v>
      </c>
      <c r="M1044" s="19">
        <v>1</v>
      </c>
      <c r="N1044" s="37">
        <v>1568100</v>
      </c>
      <c r="O1044" s="37" t="s">
        <v>736</v>
      </c>
      <c r="P1044" s="19" t="s">
        <v>162</v>
      </c>
      <c r="Q1044" s="20">
        <v>0</v>
      </c>
      <c r="R1044" s="20">
        <v>0</v>
      </c>
      <c r="S1044" s="20">
        <f t="shared" si="16"/>
        <v>0</v>
      </c>
      <c r="T1044" s="19" t="s">
        <v>145</v>
      </c>
      <c r="U1044" s="19"/>
      <c r="V1044" s="34" t="s">
        <v>148</v>
      </c>
      <c r="W1044" s="22" t="s">
        <v>225</v>
      </c>
      <c r="X1044" s="23"/>
    </row>
    <row r="1045" spans="1:24" ht="99.75" hidden="1">
      <c r="A1045" s="19" t="s">
        <v>158</v>
      </c>
      <c r="B1045" s="19" t="s">
        <v>617</v>
      </c>
      <c r="C1045" s="19" t="s">
        <v>729</v>
      </c>
      <c r="D1045" s="19" t="s">
        <v>740</v>
      </c>
      <c r="E1045" s="19">
        <v>12</v>
      </c>
      <c r="F1045" s="19" t="s">
        <v>748</v>
      </c>
      <c r="G1045" s="19" t="s">
        <v>145</v>
      </c>
      <c r="H1045" s="19" t="s">
        <v>36</v>
      </c>
      <c r="I1045" s="19" t="s">
        <v>46</v>
      </c>
      <c r="J1045" s="52">
        <v>120</v>
      </c>
      <c r="K1045" s="19" t="s">
        <v>750</v>
      </c>
      <c r="L1045" s="19" t="s">
        <v>356</v>
      </c>
      <c r="M1045" s="19">
        <v>1</v>
      </c>
      <c r="N1045" s="37">
        <v>1517709</v>
      </c>
      <c r="O1045" s="37" t="s">
        <v>731</v>
      </c>
      <c r="P1045" s="19" t="s">
        <v>162</v>
      </c>
      <c r="Q1045" s="20">
        <v>0</v>
      </c>
      <c r="R1045" s="20">
        <v>0</v>
      </c>
      <c r="S1045" s="20">
        <f t="shared" si="16"/>
        <v>0</v>
      </c>
      <c r="T1045" s="19" t="s">
        <v>145</v>
      </c>
      <c r="U1045" s="19"/>
      <c r="V1045" s="34" t="s">
        <v>148</v>
      </c>
      <c r="W1045" s="22" t="s">
        <v>225</v>
      </c>
      <c r="X1045" s="23"/>
    </row>
    <row r="1046" spans="1:24" ht="156.75" hidden="1">
      <c r="A1046" s="19" t="s">
        <v>158</v>
      </c>
      <c r="B1046" s="19" t="s">
        <v>617</v>
      </c>
      <c r="C1046" s="19" t="s">
        <v>666</v>
      </c>
      <c r="D1046" s="19" t="s">
        <v>252</v>
      </c>
      <c r="E1046" s="19">
        <v>15</v>
      </c>
      <c r="F1046" s="19" t="s">
        <v>685</v>
      </c>
      <c r="G1046" s="19" t="s">
        <v>145</v>
      </c>
      <c r="H1046" s="19" t="s">
        <v>36</v>
      </c>
      <c r="I1046" s="19" t="s">
        <v>46</v>
      </c>
      <c r="J1046" s="52">
        <v>246</v>
      </c>
      <c r="K1046" s="19" t="s">
        <v>686</v>
      </c>
      <c r="L1046" s="19" t="s">
        <v>147</v>
      </c>
      <c r="M1046" s="19">
        <v>1</v>
      </c>
      <c r="N1046" s="37">
        <v>1568911</v>
      </c>
      <c r="O1046" s="37" t="s">
        <v>687</v>
      </c>
      <c r="P1046" s="19" t="s">
        <v>162</v>
      </c>
      <c r="Q1046" s="20">
        <v>0</v>
      </c>
      <c r="R1046" s="20">
        <v>0</v>
      </c>
      <c r="S1046" s="20">
        <f t="shared" si="16"/>
        <v>0</v>
      </c>
      <c r="T1046" s="19" t="s">
        <v>145</v>
      </c>
      <c r="U1046" s="19"/>
      <c r="V1046" s="21" t="s">
        <v>184</v>
      </c>
      <c r="W1046" s="22" t="s">
        <v>269</v>
      </c>
      <c r="X1046" s="23"/>
    </row>
    <row r="1047" spans="1:24" ht="99.75" hidden="1">
      <c r="A1047" s="19" t="s">
        <v>158</v>
      </c>
      <c r="B1047" s="19" t="s">
        <v>617</v>
      </c>
      <c r="C1047" s="19" t="s">
        <v>751</v>
      </c>
      <c r="D1047" s="19" t="s">
        <v>258</v>
      </c>
      <c r="E1047" s="19">
        <v>15</v>
      </c>
      <c r="F1047" s="19" t="s">
        <v>782</v>
      </c>
      <c r="G1047" s="19" t="s">
        <v>145</v>
      </c>
      <c r="H1047" s="19" t="s">
        <v>36</v>
      </c>
      <c r="I1047" s="19" t="s">
        <v>46</v>
      </c>
      <c r="J1047" s="52">
        <v>400</v>
      </c>
      <c r="K1047" s="19" t="s">
        <v>783</v>
      </c>
      <c r="L1047" s="19" t="s">
        <v>272</v>
      </c>
      <c r="M1047" s="19">
        <v>1</v>
      </c>
      <c r="N1047" s="37">
        <v>1491395</v>
      </c>
      <c r="O1047" s="37" t="s">
        <v>784</v>
      </c>
      <c r="P1047" s="19" t="s">
        <v>162</v>
      </c>
      <c r="Q1047" s="20">
        <v>0</v>
      </c>
      <c r="R1047" s="20">
        <v>0</v>
      </c>
      <c r="S1047" s="20">
        <f t="shared" si="16"/>
        <v>0</v>
      </c>
      <c r="T1047" s="19" t="s">
        <v>145</v>
      </c>
      <c r="U1047" s="19"/>
      <c r="V1047" s="21" t="s">
        <v>184</v>
      </c>
      <c r="W1047" s="22" t="s">
        <v>637</v>
      </c>
      <c r="X1047" s="23"/>
    </row>
    <row r="1048" spans="1:24" ht="114" hidden="1">
      <c r="A1048" s="19" t="s">
        <v>158</v>
      </c>
      <c r="B1048" s="19" t="s">
        <v>239</v>
      </c>
      <c r="C1048" s="19" t="s">
        <v>239</v>
      </c>
      <c r="D1048" s="19" t="s">
        <v>240</v>
      </c>
      <c r="E1048" s="19">
        <v>12</v>
      </c>
      <c r="F1048" s="19" t="s">
        <v>241</v>
      </c>
      <c r="G1048" s="19" t="s">
        <v>45</v>
      </c>
      <c r="H1048" s="19" t="s">
        <v>36</v>
      </c>
      <c r="I1048" s="19" t="s">
        <v>46</v>
      </c>
      <c r="J1048" s="52">
        <v>8</v>
      </c>
      <c r="K1048" s="19">
        <v>44013</v>
      </c>
      <c r="L1048" s="153"/>
      <c r="M1048" s="19">
        <v>6</v>
      </c>
      <c r="N1048" s="153"/>
      <c r="O1048" s="153"/>
      <c r="P1048" s="19" t="s">
        <v>242</v>
      </c>
      <c r="Q1048" s="20">
        <v>0</v>
      </c>
      <c r="R1048" s="20">
        <v>0</v>
      </c>
      <c r="S1048" s="20">
        <f t="shared" si="16"/>
        <v>0</v>
      </c>
      <c r="T1048" s="19" t="s">
        <v>41</v>
      </c>
      <c r="U1048" s="19" t="s">
        <v>2267</v>
      </c>
      <c r="V1048" s="15" t="s">
        <v>243</v>
      </c>
      <c r="W1048" s="22" t="s">
        <v>244</v>
      </c>
      <c r="X1048" s="18" t="s">
        <v>58</v>
      </c>
    </row>
    <row r="1049" spans="1:24" ht="114" hidden="1">
      <c r="A1049" s="19" t="s">
        <v>158</v>
      </c>
      <c r="B1049" s="19" t="s">
        <v>239</v>
      </c>
      <c r="C1049" s="19" t="s">
        <v>239</v>
      </c>
      <c r="D1049" s="19" t="s">
        <v>245</v>
      </c>
      <c r="E1049" s="19">
        <v>15</v>
      </c>
      <c r="F1049" s="19" t="s">
        <v>246</v>
      </c>
      <c r="G1049" s="19" t="s">
        <v>45</v>
      </c>
      <c r="H1049" s="19" t="s">
        <v>36</v>
      </c>
      <c r="I1049" s="19" t="s">
        <v>37</v>
      </c>
      <c r="J1049" s="52">
        <v>40</v>
      </c>
      <c r="K1049" s="19">
        <v>44044</v>
      </c>
      <c r="L1049" s="153"/>
      <c r="M1049" s="19">
        <v>12</v>
      </c>
      <c r="N1049" s="153"/>
      <c r="O1049" s="153"/>
      <c r="P1049" s="19" t="s">
        <v>247</v>
      </c>
      <c r="Q1049" s="20">
        <v>0</v>
      </c>
      <c r="R1049" s="20">
        <v>0</v>
      </c>
      <c r="S1049" s="20">
        <f t="shared" si="16"/>
        <v>0</v>
      </c>
      <c r="T1049" s="19" t="s">
        <v>41</v>
      </c>
      <c r="U1049" s="19" t="s">
        <v>2426</v>
      </c>
      <c r="V1049" s="22" t="s">
        <v>184</v>
      </c>
      <c r="W1049" s="22" t="s">
        <v>248</v>
      </c>
      <c r="X1049" s="93" t="s">
        <v>78</v>
      </c>
    </row>
    <row r="1050" spans="1:24" ht="85.5" hidden="1">
      <c r="A1050" s="19" t="s">
        <v>158</v>
      </c>
      <c r="B1050" s="19" t="s">
        <v>239</v>
      </c>
      <c r="C1050" s="19" t="s">
        <v>239</v>
      </c>
      <c r="D1050" s="19" t="s">
        <v>249</v>
      </c>
      <c r="E1050" s="19">
        <v>12</v>
      </c>
      <c r="F1050" s="19" t="s">
        <v>250</v>
      </c>
      <c r="G1050" s="19" t="s">
        <v>45</v>
      </c>
      <c r="H1050" s="19" t="s">
        <v>36</v>
      </c>
      <c r="I1050" s="19" t="s">
        <v>37</v>
      </c>
      <c r="J1050" s="52">
        <v>16</v>
      </c>
      <c r="K1050" s="19">
        <v>44105</v>
      </c>
      <c r="L1050" s="153"/>
      <c r="M1050" s="19">
        <v>6</v>
      </c>
      <c r="N1050" s="153"/>
      <c r="O1050" s="153"/>
      <c r="P1050" s="19" t="s">
        <v>251</v>
      </c>
      <c r="Q1050" s="20">
        <v>0</v>
      </c>
      <c r="R1050" s="20">
        <v>0</v>
      </c>
      <c r="S1050" s="20">
        <f t="shared" si="16"/>
        <v>0</v>
      </c>
      <c r="T1050" s="19" t="s">
        <v>68</v>
      </c>
      <c r="U1050" s="19"/>
      <c r="V1050" s="21" t="s">
        <v>63</v>
      </c>
      <c r="W1050" s="22" t="s">
        <v>181</v>
      </c>
      <c r="X1050" s="126" t="s">
        <v>58</v>
      </c>
    </row>
    <row r="1051" spans="1:24" ht="156.75" hidden="1">
      <c r="A1051" s="19" t="s">
        <v>158</v>
      </c>
      <c r="B1051" s="19" t="s">
        <v>239</v>
      </c>
      <c r="C1051" s="19" t="s">
        <v>239</v>
      </c>
      <c r="D1051" s="19" t="s">
        <v>252</v>
      </c>
      <c r="E1051" s="19">
        <v>15</v>
      </c>
      <c r="F1051" s="19" t="s">
        <v>253</v>
      </c>
      <c r="G1051" s="19" t="s">
        <v>45</v>
      </c>
      <c r="H1051" s="19" t="s">
        <v>36</v>
      </c>
      <c r="I1051" s="19" t="s">
        <v>37</v>
      </c>
      <c r="J1051" s="52">
        <v>24</v>
      </c>
      <c r="K1051" s="19">
        <v>44075</v>
      </c>
      <c r="L1051" s="153"/>
      <c r="M1051" s="19">
        <v>3</v>
      </c>
      <c r="N1051" s="153"/>
      <c r="O1051" s="153"/>
      <c r="P1051" s="19" t="s">
        <v>247</v>
      </c>
      <c r="Q1051" s="20">
        <v>0</v>
      </c>
      <c r="R1051" s="20">
        <v>0</v>
      </c>
      <c r="S1051" s="20">
        <f t="shared" si="16"/>
        <v>0</v>
      </c>
      <c r="T1051" s="19" t="s">
        <v>68</v>
      </c>
      <c r="U1051" s="19" t="s">
        <v>2222</v>
      </c>
      <c r="V1051" s="39" t="s">
        <v>176</v>
      </c>
      <c r="W1051" s="22" t="s">
        <v>254</v>
      </c>
      <c r="X1051" s="36" t="s">
        <v>50</v>
      </c>
    </row>
    <row r="1052" spans="1:24" ht="85.5" hidden="1">
      <c r="A1052" s="19" t="s">
        <v>158</v>
      </c>
      <c r="B1052" s="19" t="s">
        <v>239</v>
      </c>
      <c r="C1052" s="19" t="s">
        <v>239</v>
      </c>
      <c r="D1052" s="19" t="s">
        <v>255</v>
      </c>
      <c r="E1052" s="19">
        <v>12</v>
      </c>
      <c r="F1052" s="19" t="s">
        <v>256</v>
      </c>
      <c r="G1052" s="19" t="s">
        <v>45</v>
      </c>
      <c r="H1052" s="19" t="s">
        <v>36</v>
      </c>
      <c r="I1052" s="19" t="s">
        <v>91</v>
      </c>
      <c r="J1052" s="52">
        <v>16</v>
      </c>
      <c r="K1052" s="19">
        <v>44013</v>
      </c>
      <c r="L1052" s="153"/>
      <c r="M1052" s="19">
        <v>4</v>
      </c>
      <c r="N1052" s="153"/>
      <c r="O1052" s="153"/>
      <c r="P1052" s="19" t="s">
        <v>251</v>
      </c>
      <c r="Q1052" s="20">
        <v>0</v>
      </c>
      <c r="R1052" s="20">
        <v>0</v>
      </c>
      <c r="S1052" s="20">
        <f t="shared" si="16"/>
        <v>0</v>
      </c>
      <c r="T1052" s="19" t="s">
        <v>41</v>
      </c>
      <c r="U1052" s="19" t="s">
        <v>2427</v>
      </c>
      <c r="V1052" s="21" t="s">
        <v>76</v>
      </c>
      <c r="W1052" s="22" t="s">
        <v>257</v>
      </c>
      <c r="X1052" s="93" t="s">
        <v>78</v>
      </c>
    </row>
    <row r="1053" spans="1:24" ht="99.75" hidden="1">
      <c r="A1053" s="19" t="s">
        <v>158</v>
      </c>
      <c r="B1053" s="19" t="s">
        <v>239</v>
      </c>
      <c r="C1053" s="19" t="s">
        <v>239</v>
      </c>
      <c r="D1053" s="19" t="s">
        <v>258</v>
      </c>
      <c r="E1053" s="19">
        <v>15</v>
      </c>
      <c r="F1053" s="19" t="s">
        <v>49</v>
      </c>
      <c r="G1053" s="19" t="s">
        <v>45</v>
      </c>
      <c r="H1053" s="19" t="s">
        <v>36</v>
      </c>
      <c r="I1053" s="19" t="s">
        <v>37</v>
      </c>
      <c r="J1053" s="52">
        <v>30</v>
      </c>
      <c r="K1053" s="19">
        <v>44044</v>
      </c>
      <c r="L1053" s="153"/>
      <c r="M1053" s="19">
        <v>2</v>
      </c>
      <c r="N1053" s="153"/>
      <c r="O1053" s="153"/>
      <c r="P1053" s="19" t="s">
        <v>259</v>
      </c>
      <c r="Q1053" s="20">
        <v>0</v>
      </c>
      <c r="R1053" s="20">
        <v>0</v>
      </c>
      <c r="S1053" s="20">
        <f t="shared" si="16"/>
        <v>0</v>
      </c>
      <c r="T1053" s="19" t="s">
        <v>41</v>
      </c>
      <c r="U1053" s="19" t="s">
        <v>2267</v>
      </c>
      <c r="V1053" s="21" t="s">
        <v>48</v>
      </c>
      <c r="W1053" s="22" t="s">
        <v>49</v>
      </c>
      <c r="X1053" s="36" t="s">
        <v>50</v>
      </c>
    </row>
    <row r="1054" spans="1:24" ht="85.5" hidden="1">
      <c r="A1054" s="19" t="s">
        <v>158</v>
      </c>
      <c r="B1054" s="19" t="s">
        <v>239</v>
      </c>
      <c r="C1054" s="19" t="s">
        <v>239</v>
      </c>
      <c r="D1054" s="19" t="s">
        <v>260</v>
      </c>
      <c r="E1054" s="19">
        <v>12</v>
      </c>
      <c r="F1054" s="19" t="s">
        <v>261</v>
      </c>
      <c r="G1054" s="19" t="s">
        <v>45</v>
      </c>
      <c r="H1054" s="19" t="s">
        <v>36</v>
      </c>
      <c r="I1054" s="19" t="s">
        <v>37</v>
      </c>
      <c r="J1054" s="52">
        <v>16</v>
      </c>
      <c r="K1054" s="19">
        <v>43983</v>
      </c>
      <c r="L1054" s="153"/>
      <c r="M1054" s="19">
        <v>3</v>
      </c>
      <c r="N1054" s="153"/>
      <c r="O1054" s="153"/>
      <c r="P1054" s="19" t="s">
        <v>247</v>
      </c>
      <c r="Q1054" s="20">
        <v>0</v>
      </c>
      <c r="R1054" s="20">
        <v>0</v>
      </c>
      <c r="S1054" s="20">
        <f t="shared" si="16"/>
        <v>0</v>
      </c>
      <c r="T1054" s="19" t="s">
        <v>68</v>
      </c>
      <c r="U1054" s="19" t="s">
        <v>64</v>
      </c>
      <c r="V1054" s="21" t="s">
        <v>63</v>
      </c>
      <c r="W1054" s="22" t="s">
        <v>64</v>
      </c>
      <c r="X1054" s="126" t="s">
        <v>58</v>
      </c>
    </row>
    <row r="1055" spans="1:24" ht="99.75" hidden="1">
      <c r="A1055" s="19" t="s">
        <v>158</v>
      </c>
      <c r="B1055" s="19" t="s">
        <v>239</v>
      </c>
      <c r="C1055" s="19" t="s">
        <v>239</v>
      </c>
      <c r="D1055" s="19" t="s">
        <v>249</v>
      </c>
      <c r="E1055" s="19">
        <v>12</v>
      </c>
      <c r="F1055" s="19" t="s">
        <v>262</v>
      </c>
      <c r="G1055" s="19" t="s">
        <v>45</v>
      </c>
      <c r="H1055" s="19" t="s">
        <v>36</v>
      </c>
      <c r="I1055" s="19" t="s">
        <v>46</v>
      </c>
      <c r="J1055" s="52">
        <v>21</v>
      </c>
      <c r="K1055" s="19">
        <v>44044</v>
      </c>
      <c r="L1055" s="153"/>
      <c r="M1055" s="19">
        <v>7</v>
      </c>
      <c r="N1055" s="153"/>
      <c r="O1055" s="153"/>
      <c r="P1055" s="19" t="s">
        <v>242</v>
      </c>
      <c r="Q1055" s="20">
        <v>0</v>
      </c>
      <c r="R1055" s="20">
        <v>0</v>
      </c>
      <c r="S1055" s="20">
        <f t="shared" si="16"/>
        <v>0</v>
      </c>
      <c r="T1055" s="19" t="s">
        <v>41</v>
      </c>
      <c r="U1055" s="19" t="s">
        <v>2267</v>
      </c>
      <c r="V1055" s="15" t="s">
        <v>201</v>
      </c>
      <c r="W1055" s="15" t="s">
        <v>202</v>
      </c>
      <c r="X1055" s="36" t="s">
        <v>50</v>
      </c>
    </row>
    <row r="1056" spans="1:24" ht="85.5" hidden="1">
      <c r="A1056" s="19" t="s">
        <v>158</v>
      </c>
      <c r="B1056" s="19" t="s">
        <v>239</v>
      </c>
      <c r="C1056" s="19" t="s">
        <v>239</v>
      </c>
      <c r="D1056" s="19" t="s">
        <v>263</v>
      </c>
      <c r="E1056" s="19">
        <v>15</v>
      </c>
      <c r="F1056" s="19" t="s">
        <v>264</v>
      </c>
      <c r="G1056" s="19" t="s">
        <v>35</v>
      </c>
      <c r="H1056" s="19" t="s">
        <v>265</v>
      </c>
      <c r="I1056" s="19" t="s">
        <v>91</v>
      </c>
      <c r="J1056" s="52">
        <v>360</v>
      </c>
      <c r="K1056" s="19" t="s">
        <v>266</v>
      </c>
      <c r="L1056" s="153"/>
      <c r="M1056" s="19">
        <v>1</v>
      </c>
      <c r="N1056" s="37">
        <v>2090498</v>
      </c>
      <c r="O1056" s="37" t="s">
        <v>267</v>
      </c>
      <c r="P1056" s="19" t="s">
        <v>268</v>
      </c>
      <c r="Q1056" s="20">
        <v>0</v>
      </c>
      <c r="R1056" s="20">
        <v>0</v>
      </c>
      <c r="S1056" s="20">
        <f t="shared" si="16"/>
        <v>0</v>
      </c>
      <c r="T1056" s="19" t="s">
        <v>228</v>
      </c>
      <c r="U1056" s="19" t="s">
        <v>2428</v>
      </c>
      <c r="V1056" s="21" t="s">
        <v>184</v>
      </c>
      <c r="W1056" s="22" t="s">
        <v>269</v>
      </c>
      <c r="X1056" s="23"/>
    </row>
    <row r="1057" spans="1:24" ht="156.75" hidden="1">
      <c r="A1057" s="19" t="s">
        <v>158</v>
      </c>
      <c r="B1057" s="19" t="s">
        <v>239</v>
      </c>
      <c r="C1057" s="19" t="s">
        <v>239</v>
      </c>
      <c r="D1057" s="19" t="s">
        <v>252</v>
      </c>
      <c r="E1057" s="19">
        <v>15</v>
      </c>
      <c r="F1057" s="19" t="s">
        <v>270</v>
      </c>
      <c r="G1057" s="19" t="s">
        <v>145</v>
      </c>
      <c r="H1057" s="19" t="s">
        <v>36</v>
      </c>
      <c r="I1057" s="19" t="s">
        <v>46</v>
      </c>
      <c r="J1057" s="52">
        <v>280</v>
      </c>
      <c r="K1057" s="19" t="s">
        <v>271</v>
      </c>
      <c r="L1057" s="19" t="s">
        <v>272</v>
      </c>
      <c r="M1057" s="19">
        <v>1</v>
      </c>
      <c r="N1057" s="37">
        <v>1491472</v>
      </c>
      <c r="O1057" s="37" t="s">
        <v>273</v>
      </c>
      <c r="P1057" s="19" t="s">
        <v>162</v>
      </c>
      <c r="Q1057" s="20">
        <v>0</v>
      </c>
      <c r="R1057" s="20">
        <v>0</v>
      </c>
      <c r="S1057" s="20">
        <f t="shared" si="16"/>
        <v>0</v>
      </c>
      <c r="T1057" s="19" t="s">
        <v>145</v>
      </c>
      <c r="U1057" s="19"/>
      <c r="V1057" s="33" t="s">
        <v>48</v>
      </c>
      <c r="W1057" s="22" t="s">
        <v>274</v>
      </c>
      <c r="X1057" s="23"/>
    </row>
    <row r="1058" spans="1:24" ht="185.25" hidden="1">
      <c r="A1058" s="19" t="s">
        <v>158</v>
      </c>
      <c r="B1058" s="19" t="s">
        <v>239</v>
      </c>
      <c r="C1058" s="19" t="s">
        <v>239</v>
      </c>
      <c r="D1058" s="19" t="s">
        <v>275</v>
      </c>
      <c r="E1058" s="19">
        <v>15</v>
      </c>
      <c r="F1058" s="19" t="s">
        <v>276</v>
      </c>
      <c r="G1058" s="19" t="s">
        <v>45</v>
      </c>
      <c r="H1058" s="19" t="s">
        <v>36</v>
      </c>
      <c r="I1058" s="19" t="s">
        <v>46</v>
      </c>
      <c r="J1058" s="52">
        <v>40</v>
      </c>
      <c r="K1058" s="19">
        <v>44136</v>
      </c>
      <c r="L1058" s="153"/>
      <c r="M1058" s="19">
        <v>3</v>
      </c>
      <c r="N1058" s="153"/>
      <c r="O1058" s="153"/>
      <c r="P1058" s="19" t="s">
        <v>268</v>
      </c>
      <c r="Q1058" s="20">
        <v>0</v>
      </c>
      <c r="R1058" s="20">
        <v>0</v>
      </c>
      <c r="S1058" s="20">
        <f t="shared" si="16"/>
        <v>0</v>
      </c>
      <c r="T1058" s="19" t="s">
        <v>41</v>
      </c>
      <c r="U1058" s="19"/>
      <c r="V1058" s="15" t="s">
        <v>92</v>
      </c>
      <c r="W1058" s="22" t="s">
        <v>93</v>
      </c>
      <c r="X1058" s="36" t="s">
        <v>50</v>
      </c>
    </row>
    <row r="1059" spans="1:24" ht="128.25" hidden="1">
      <c r="A1059" s="19" t="s">
        <v>158</v>
      </c>
      <c r="B1059" s="19" t="s">
        <v>239</v>
      </c>
      <c r="C1059" s="19" t="s">
        <v>239</v>
      </c>
      <c r="D1059" s="19" t="s">
        <v>277</v>
      </c>
      <c r="E1059" s="19">
        <v>15</v>
      </c>
      <c r="F1059" s="19" t="s">
        <v>232</v>
      </c>
      <c r="G1059" s="19" t="s">
        <v>35</v>
      </c>
      <c r="H1059" s="19" t="s">
        <v>36</v>
      </c>
      <c r="I1059" s="19" t="s">
        <v>37</v>
      </c>
      <c r="J1059" s="52">
        <v>260</v>
      </c>
      <c r="K1059" s="19" t="s">
        <v>278</v>
      </c>
      <c r="L1059" s="153"/>
      <c r="M1059" s="19">
        <v>1</v>
      </c>
      <c r="N1059" s="37">
        <v>1493407</v>
      </c>
      <c r="O1059" s="37" t="s">
        <v>279</v>
      </c>
      <c r="P1059" s="19" t="s">
        <v>162</v>
      </c>
      <c r="Q1059" s="20">
        <v>0</v>
      </c>
      <c r="R1059" s="20">
        <v>0</v>
      </c>
      <c r="S1059" s="20">
        <f t="shared" si="16"/>
        <v>0</v>
      </c>
      <c r="T1059" s="19" t="s">
        <v>41</v>
      </c>
      <c r="U1059" s="15" t="s">
        <v>2429</v>
      </c>
      <c r="V1059" s="21" t="s">
        <v>235</v>
      </c>
      <c r="W1059" s="22" t="s">
        <v>236</v>
      </c>
      <c r="X1059" s="23"/>
    </row>
    <row r="1060" spans="1:24" ht="128.25" hidden="1">
      <c r="A1060" s="19" t="s">
        <v>158</v>
      </c>
      <c r="B1060" s="19" t="s">
        <v>239</v>
      </c>
      <c r="C1060" s="19" t="s">
        <v>239</v>
      </c>
      <c r="D1060" s="19" t="s">
        <v>277</v>
      </c>
      <c r="E1060" s="19">
        <v>15</v>
      </c>
      <c r="F1060" s="19" t="s">
        <v>280</v>
      </c>
      <c r="G1060" s="19" t="s">
        <v>35</v>
      </c>
      <c r="H1060" s="19" t="s">
        <v>36</v>
      </c>
      <c r="I1060" s="19" t="s">
        <v>37</v>
      </c>
      <c r="J1060" s="52">
        <v>113</v>
      </c>
      <c r="K1060" s="19" t="s">
        <v>281</v>
      </c>
      <c r="L1060" s="153"/>
      <c r="M1060" s="19">
        <v>1</v>
      </c>
      <c r="N1060" s="37">
        <v>2090498</v>
      </c>
      <c r="O1060" s="37" t="s">
        <v>267</v>
      </c>
      <c r="P1060" s="19" t="s">
        <v>268</v>
      </c>
      <c r="Q1060" s="20">
        <v>0</v>
      </c>
      <c r="R1060" s="20">
        <v>0</v>
      </c>
      <c r="S1060" s="20">
        <f t="shared" si="16"/>
        <v>0</v>
      </c>
      <c r="T1060" s="19" t="s">
        <v>41</v>
      </c>
      <c r="U1060" s="15" t="s">
        <v>2429</v>
      </c>
      <c r="V1060" s="21" t="s">
        <v>235</v>
      </c>
      <c r="W1060" s="22" t="s">
        <v>236</v>
      </c>
      <c r="X1060" s="23"/>
    </row>
    <row r="1061" spans="1:24" ht="128.25" hidden="1">
      <c r="A1061" s="19" t="s">
        <v>158</v>
      </c>
      <c r="B1061" s="19" t="s">
        <v>239</v>
      </c>
      <c r="C1061" s="19" t="s">
        <v>239</v>
      </c>
      <c r="D1061" s="19" t="s">
        <v>277</v>
      </c>
      <c r="E1061" s="19">
        <v>15</v>
      </c>
      <c r="F1061" s="19" t="s">
        <v>282</v>
      </c>
      <c r="G1061" s="19" t="s">
        <v>35</v>
      </c>
      <c r="H1061" s="19" t="s">
        <v>36</v>
      </c>
      <c r="I1061" s="19" t="s">
        <v>37</v>
      </c>
      <c r="J1061" s="52">
        <v>113</v>
      </c>
      <c r="K1061" s="19" t="s">
        <v>283</v>
      </c>
      <c r="L1061" s="153"/>
      <c r="M1061" s="19">
        <v>1</v>
      </c>
      <c r="N1061" s="37">
        <v>2090498</v>
      </c>
      <c r="O1061" s="37" t="s">
        <v>267</v>
      </c>
      <c r="P1061" s="19" t="s">
        <v>268</v>
      </c>
      <c r="Q1061" s="20">
        <v>0</v>
      </c>
      <c r="R1061" s="20">
        <v>0</v>
      </c>
      <c r="S1061" s="20">
        <f t="shared" si="16"/>
        <v>0</v>
      </c>
      <c r="T1061" s="19" t="s">
        <v>41</v>
      </c>
      <c r="U1061" s="15" t="s">
        <v>2429</v>
      </c>
      <c r="V1061" s="21" t="s">
        <v>235</v>
      </c>
      <c r="W1061" s="22" t="s">
        <v>236</v>
      </c>
      <c r="X1061" s="23"/>
    </row>
    <row r="1062" spans="1:24" ht="128.25" hidden="1">
      <c r="A1062" s="19" t="s">
        <v>158</v>
      </c>
      <c r="B1062" s="19" t="s">
        <v>159</v>
      </c>
      <c r="C1062" s="19" t="s">
        <v>159</v>
      </c>
      <c r="D1062" s="19" t="s">
        <v>160</v>
      </c>
      <c r="E1062" s="19">
        <v>12</v>
      </c>
      <c r="F1062" s="19" t="s">
        <v>161</v>
      </c>
      <c r="G1062" s="19" t="s">
        <v>45</v>
      </c>
      <c r="H1062" s="19" t="s">
        <v>36</v>
      </c>
      <c r="I1062" s="19" t="s">
        <v>91</v>
      </c>
      <c r="J1062" s="52">
        <v>40</v>
      </c>
      <c r="K1062" s="153"/>
      <c r="L1062" s="153"/>
      <c r="M1062" s="19">
        <v>1</v>
      </c>
      <c r="N1062" s="153"/>
      <c r="O1062" s="153"/>
      <c r="P1062" s="19" t="s">
        <v>162</v>
      </c>
      <c r="Q1062" s="20">
        <v>0</v>
      </c>
      <c r="R1062" s="20">
        <v>0</v>
      </c>
      <c r="S1062" s="20">
        <f t="shared" si="16"/>
        <v>0</v>
      </c>
      <c r="T1062" s="19" t="s">
        <v>41</v>
      </c>
      <c r="U1062" s="19" t="s">
        <v>2430</v>
      </c>
      <c r="V1062" s="63" t="s">
        <v>48</v>
      </c>
      <c r="W1062" s="40" t="s">
        <v>163</v>
      </c>
      <c r="X1062" s="36" t="s">
        <v>50</v>
      </c>
    </row>
    <row r="1063" spans="1:24" ht="128.25" hidden="1">
      <c r="A1063" s="19" t="s">
        <v>158</v>
      </c>
      <c r="B1063" s="19" t="s">
        <v>159</v>
      </c>
      <c r="C1063" s="19" t="s">
        <v>159</v>
      </c>
      <c r="D1063" s="19" t="s">
        <v>160</v>
      </c>
      <c r="E1063" s="19">
        <v>12</v>
      </c>
      <c r="F1063" s="19" t="s">
        <v>161</v>
      </c>
      <c r="G1063" s="19" t="s">
        <v>45</v>
      </c>
      <c r="H1063" s="19" t="s">
        <v>36</v>
      </c>
      <c r="I1063" s="19" t="s">
        <v>91</v>
      </c>
      <c r="J1063" s="52">
        <v>40</v>
      </c>
      <c r="K1063" s="153"/>
      <c r="L1063" s="153"/>
      <c r="M1063" s="19">
        <v>1</v>
      </c>
      <c r="N1063" s="153"/>
      <c r="O1063" s="153"/>
      <c r="P1063" s="54" t="s">
        <v>162</v>
      </c>
      <c r="Q1063" s="20">
        <v>0</v>
      </c>
      <c r="R1063" s="20">
        <v>0</v>
      </c>
      <c r="S1063" s="20">
        <f t="shared" si="16"/>
        <v>0</v>
      </c>
      <c r="T1063" s="19" t="s">
        <v>41</v>
      </c>
      <c r="U1063" s="15" t="s">
        <v>2431</v>
      </c>
      <c r="V1063" s="63" t="s">
        <v>48</v>
      </c>
      <c r="W1063" s="40" t="s">
        <v>163</v>
      </c>
      <c r="X1063" s="36" t="s">
        <v>50</v>
      </c>
    </row>
    <row r="1064" spans="1:24" ht="85.5" hidden="1">
      <c r="A1064" s="19" t="s">
        <v>158</v>
      </c>
      <c r="B1064" s="19" t="s">
        <v>159</v>
      </c>
      <c r="C1064" s="19" t="s">
        <v>159</v>
      </c>
      <c r="D1064" s="19" t="s">
        <v>164</v>
      </c>
      <c r="E1064" s="19">
        <v>12</v>
      </c>
      <c r="F1064" s="19" t="s">
        <v>161</v>
      </c>
      <c r="G1064" s="19" t="s">
        <v>45</v>
      </c>
      <c r="H1064" s="19" t="s">
        <v>36</v>
      </c>
      <c r="I1064" s="19" t="s">
        <v>91</v>
      </c>
      <c r="J1064" s="52">
        <v>40</v>
      </c>
      <c r="K1064" s="153"/>
      <c r="L1064" s="153"/>
      <c r="M1064" s="19">
        <v>1</v>
      </c>
      <c r="N1064" s="153"/>
      <c r="O1064" s="153"/>
      <c r="P1064" s="19" t="s">
        <v>162</v>
      </c>
      <c r="Q1064" s="20">
        <v>0</v>
      </c>
      <c r="R1064" s="20">
        <v>0</v>
      </c>
      <c r="S1064" s="20">
        <f t="shared" si="16"/>
        <v>0</v>
      </c>
      <c r="T1064" s="19" t="s">
        <v>41</v>
      </c>
      <c r="U1064" s="19" t="s">
        <v>2430</v>
      </c>
      <c r="V1064" s="63" t="s">
        <v>48</v>
      </c>
      <c r="W1064" s="40" t="s">
        <v>163</v>
      </c>
      <c r="X1064" s="36" t="s">
        <v>50</v>
      </c>
    </row>
    <row r="1065" spans="1:24" ht="171" hidden="1">
      <c r="A1065" s="19" t="s">
        <v>158</v>
      </c>
      <c r="B1065" s="19" t="s">
        <v>159</v>
      </c>
      <c r="C1065" s="19" t="s">
        <v>159</v>
      </c>
      <c r="D1065" s="19" t="s">
        <v>165</v>
      </c>
      <c r="E1065" s="19">
        <v>12</v>
      </c>
      <c r="F1065" s="19" t="s">
        <v>161</v>
      </c>
      <c r="G1065" s="19" t="s">
        <v>45</v>
      </c>
      <c r="H1065" s="19" t="s">
        <v>36</v>
      </c>
      <c r="I1065" s="19" t="s">
        <v>91</v>
      </c>
      <c r="J1065" s="52">
        <v>40</v>
      </c>
      <c r="K1065" s="153"/>
      <c r="L1065" s="153"/>
      <c r="M1065" s="19">
        <v>1</v>
      </c>
      <c r="N1065" s="153"/>
      <c r="O1065" s="153"/>
      <c r="P1065" s="19" t="s">
        <v>166</v>
      </c>
      <c r="Q1065" s="20">
        <v>0</v>
      </c>
      <c r="R1065" s="20">
        <v>0</v>
      </c>
      <c r="S1065" s="20">
        <f t="shared" si="16"/>
        <v>0</v>
      </c>
      <c r="T1065" s="19" t="s">
        <v>41</v>
      </c>
      <c r="U1065" s="19" t="s">
        <v>2430</v>
      </c>
      <c r="V1065" s="63" t="s">
        <v>48</v>
      </c>
      <c r="W1065" s="40" t="s">
        <v>163</v>
      </c>
      <c r="X1065" s="36" t="s">
        <v>50</v>
      </c>
    </row>
    <row r="1066" spans="1:24" ht="128.25" hidden="1">
      <c r="A1066" s="19" t="s">
        <v>158</v>
      </c>
      <c r="B1066" s="19" t="s">
        <v>159</v>
      </c>
      <c r="C1066" s="19" t="s">
        <v>159</v>
      </c>
      <c r="D1066" s="19" t="s">
        <v>160</v>
      </c>
      <c r="E1066" s="19">
        <v>12</v>
      </c>
      <c r="F1066" s="19" t="s">
        <v>167</v>
      </c>
      <c r="G1066" s="19" t="s">
        <v>45</v>
      </c>
      <c r="H1066" s="19" t="s">
        <v>36</v>
      </c>
      <c r="I1066" s="19" t="s">
        <v>91</v>
      </c>
      <c r="J1066" s="52">
        <v>40</v>
      </c>
      <c r="K1066" s="153"/>
      <c r="L1066" s="153"/>
      <c r="M1066" s="19">
        <v>1</v>
      </c>
      <c r="N1066" s="153"/>
      <c r="O1066" s="153"/>
      <c r="P1066" s="19" t="s">
        <v>162</v>
      </c>
      <c r="Q1066" s="20">
        <v>0</v>
      </c>
      <c r="R1066" s="20">
        <v>0</v>
      </c>
      <c r="S1066" s="20">
        <f t="shared" si="16"/>
        <v>0</v>
      </c>
      <c r="T1066" s="19" t="s">
        <v>41</v>
      </c>
      <c r="U1066" s="19" t="s">
        <v>2432</v>
      </c>
      <c r="V1066" s="63" t="s">
        <v>48</v>
      </c>
      <c r="W1066" s="40" t="s">
        <v>163</v>
      </c>
      <c r="X1066" s="36" t="s">
        <v>50</v>
      </c>
    </row>
    <row r="1067" spans="1:24" ht="85.5" hidden="1">
      <c r="A1067" s="19" t="s">
        <v>158</v>
      </c>
      <c r="B1067" s="19" t="s">
        <v>159</v>
      </c>
      <c r="C1067" s="19" t="s">
        <v>159</v>
      </c>
      <c r="D1067" s="19" t="s">
        <v>164</v>
      </c>
      <c r="E1067" s="19">
        <v>12</v>
      </c>
      <c r="F1067" s="19" t="s">
        <v>167</v>
      </c>
      <c r="G1067" s="19" t="s">
        <v>45</v>
      </c>
      <c r="H1067" s="19" t="s">
        <v>36</v>
      </c>
      <c r="I1067" s="19" t="s">
        <v>91</v>
      </c>
      <c r="J1067" s="52">
        <v>40</v>
      </c>
      <c r="K1067" s="153"/>
      <c r="L1067" s="153"/>
      <c r="M1067" s="19">
        <v>1</v>
      </c>
      <c r="N1067" s="153"/>
      <c r="O1067" s="153"/>
      <c r="P1067" s="19" t="s">
        <v>162</v>
      </c>
      <c r="Q1067" s="20">
        <v>0</v>
      </c>
      <c r="R1067" s="20">
        <v>0</v>
      </c>
      <c r="S1067" s="20">
        <f t="shared" si="16"/>
        <v>0</v>
      </c>
      <c r="T1067" s="19" t="s">
        <v>41</v>
      </c>
      <c r="U1067" s="19" t="s">
        <v>2433</v>
      </c>
      <c r="V1067" s="63" t="s">
        <v>48</v>
      </c>
      <c r="W1067" s="40" t="s">
        <v>163</v>
      </c>
      <c r="X1067" s="36" t="s">
        <v>50</v>
      </c>
    </row>
    <row r="1068" spans="1:24" ht="171" hidden="1">
      <c r="A1068" s="19" t="s">
        <v>158</v>
      </c>
      <c r="B1068" s="19" t="s">
        <v>159</v>
      </c>
      <c r="C1068" s="19" t="s">
        <v>159</v>
      </c>
      <c r="D1068" s="19" t="s">
        <v>165</v>
      </c>
      <c r="E1068" s="19">
        <v>12</v>
      </c>
      <c r="F1068" s="19" t="s">
        <v>167</v>
      </c>
      <c r="G1068" s="19" t="s">
        <v>45</v>
      </c>
      <c r="H1068" s="19" t="s">
        <v>36</v>
      </c>
      <c r="I1068" s="19" t="s">
        <v>91</v>
      </c>
      <c r="J1068" s="52">
        <v>40</v>
      </c>
      <c r="K1068" s="153"/>
      <c r="L1068" s="153"/>
      <c r="M1068" s="19">
        <v>1</v>
      </c>
      <c r="N1068" s="153"/>
      <c r="O1068" s="153"/>
      <c r="P1068" s="19" t="s">
        <v>166</v>
      </c>
      <c r="Q1068" s="20">
        <v>0</v>
      </c>
      <c r="R1068" s="20">
        <v>0</v>
      </c>
      <c r="S1068" s="20">
        <f t="shared" si="16"/>
        <v>0</v>
      </c>
      <c r="T1068" s="19" t="s">
        <v>41</v>
      </c>
      <c r="U1068" s="19" t="s">
        <v>2433</v>
      </c>
      <c r="V1068" s="63" t="s">
        <v>48</v>
      </c>
      <c r="W1068" s="40" t="s">
        <v>163</v>
      </c>
      <c r="X1068" s="36" t="s">
        <v>50</v>
      </c>
    </row>
    <row r="1069" spans="1:24" ht="128.25" hidden="1">
      <c r="A1069" s="19" t="s">
        <v>158</v>
      </c>
      <c r="B1069" s="19" t="s">
        <v>159</v>
      </c>
      <c r="C1069" s="19" t="s">
        <v>159</v>
      </c>
      <c r="D1069" s="19" t="s">
        <v>160</v>
      </c>
      <c r="E1069" s="19">
        <v>12</v>
      </c>
      <c r="F1069" s="19" t="s">
        <v>168</v>
      </c>
      <c r="G1069" s="19" t="s">
        <v>45</v>
      </c>
      <c r="H1069" s="19" t="s">
        <v>36</v>
      </c>
      <c r="I1069" s="19" t="s">
        <v>91</v>
      </c>
      <c r="J1069" s="52">
        <v>40</v>
      </c>
      <c r="K1069" s="153"/>
      <c r="L1069" s="153"/>
      <c r="M1069" s="19">
        <v>1</v>
      </c>
      <c r="N1069" s="153"/>
      <c r="O1069" s="153"/>
      <c r="P1069" s="19" t="s">
        <v>162</v>
      </c>
      <c r="Q1069" s="20">
        <v>0</v>
      </c>
      <c r="R1069" s="20">
        <v>0</v>
      </c>
      <c r="S1069" s="20">
        <f t="shared" si="16"/>
        <v>0</v>
      </c>
      <c r="T1069" s="19" t="s">
        <v>41</v>
      </c>
      <c r="U1069" s="19" t="s">
        <v>2432</v>
      </c>
      <c r="V1069" s="63" t="s">
        <v>48</v>
      </c>
      <c r="W1069" s="40" t="s">
        <v>163</v>
      </c>
      <c r="X1069" s="36" t="s">
        <v>50</v>
      </c>
    </row>
    <row r="1070" spans="1:24" ht="85.5" hidden="1">
      <c r="A1070" s="19" t="s">
        <v>158</v>
      </c>
      <c r="B1070" s="19" t="s">
        <v>159</v>
      </c>
      <c r="C1070" s="19" t="s">
        <v>159</v>
      </c>
      <c r="D1070" s="19" t="s">
        <v>164</v>
      </c>
      <c r="E1070" s="19">
        <v>12</v>
      </c>
      <c r="F1070" s="19" t="s">
        <v>168</v>
      </c>
      <c r="G1070" s="19" t="s">
        <v>45</v>
      </c>
      <c r="H1070" s="19" t="s">
        <v>36</v>
      </c>
      <c r="I1070" s="19" t="s">
        <v>91</v>
      </c>
      <c r="J1070" s="52">
        <v>40</v>
      </c>
      <c r="K1070" s="153"/>
      <c r="L1070" s="153"/>
      <c r="M1070" s="19">
        <v>1</v>
      </c>
      <c r="N1070" s="153"/>
      <c r="O1070" s="153"/>
      <c r="P1070" s="19" t="s">
        <v>162</v>
      </c>
      <c r="Q1070" s="20">
        <v>0</v>
      </c>
      <c r="R1070" s="20">
        <v>0</v>
      </c>
      <c r="S1070" s="20">
        <f t="shared" si="16"/>
        <v>0</v>
      </c>
      <c r="T1070" s="19" t="s">
        <v>41</v>
      </c>
      <c r="U1070" s="19" t="s">
        <v>2433</v>
      </c>
      <c r="V1070" s="63" t="s">
        <v>48</v>
      </c>
      <c r="W1070" s="40" t="s">
        <v>163</v>
      </c>
      <c r="X1070" s="36" t="s">
        <v>50</v>
      </c>
    </row>
    <row r="1071" spans="1:24" ht="171" hidden="1">
      <c r="A1071" s="19" t="s">
        <v>158</v>
      </c>
      <c r="B1071" s="19" t="s">
        <v>159</v>
      </c>
      <c r="C1071" s="19" t="s">
        <v>159</v>
      </c>
      <c r="D1071" s="19" t="s">
        <v>165</v>
      </c>
      <c r="E1071" s="19">
        <v>12</v>
      </c>
      <c r="F1071" s="19" t="s">
        <v>168</v>
      </c>
      <c r="G1071" s="19" t="s">
        <v>45</v>
      </c>
      <c r="H1071" s="19" t="s">
        <v>36</v>
      </c>
      <c r="I1071" s="19" t="s">
        <v>91</v>
      </c>
      <c r="J1071" s="52">
        <v>40</v>
      </c>
      <c r="K1071" s="153"/>
      <c r="L1071" s="153"/>
      <c r="M1071" s="19">
        <v>1</v>
      </c>
      <c r="N1071" s="153"/>
      <c r="O1071" s="153"/>
      <c r="P1071" s="19" t="s">
        <v>166</v>
      </c>
      <c r="Q1071" s="20">
        <v>0</v>
      </c>
      <c r="R1071" s="20">
        <v>0</v>
      </c>
      <c r="S1071" s="20">
        <f t="shared" si="16"/>
        <v>0</v>
      </c>
      <c r="T1071" s="19" t="s">
        <v>41</v>
      </c>
      <c r="U1071" s="19" t="s">
        <v>2430</v>
      </c>
      <c r="V1071" s="63" t="s">
        <v>48</v>
      </c>
      <c r="W1071" s="40" t="s">
        <v>163</v>
      </c>
      <c r="X1071" s="36" t="s">
        <v>50</v>
      </c>
    </row>
    <row r="1072" spans="1:24" ht="114">
      <c r="A1072" s="19" t="s">
        <v>158</v>
      </c>
      <c r="B1072" s="19" t="s">
        <v>159</v>
      </c>
      <c r="C1072" s="19" t="s">
        <v>159</v>
      </c>
      <c r="D1072" s="19" t="s">
        <v>169</v>
      </c>
      <c r="E1072" s="19">
        <v>12</v>
      </c>
      <c r="F1072" s="19" t="s">
        <v>170</v>
      </c>
      <c r="G1072" s="19" t="s">
        <v>45</v>
      </c>
      <c r="H1072" s="19" t="s">
        <v>36</v>
      </c>
      <c r="I1072" s="19" t="s">
        <v>37</v>
      </c>
      <c r="J1072" s="52">
        <v>20</v>
      </c>
      <c r="K1072" s="192"/>
      <c r="L1072" s="192"/>
      <c r="M1072" s="19">
        <v>1</v>
      </c>
      <c r="N1072" s="192"/>
      <c r="O1072" s="192"/>
      <c r="P1072" s="19" t="s">
        <v>162</v>
      </c>
      <c r="Q1072" s="20">
        <v>0</v>
      </c>
      <c r="R1072" s="20">
        <v>0</v>
      </c>
      <c r="S1072" s="20">
        <f t="shared" si="16"/>
        <v>0</v>
      </c>
      <c r="T1072" s="19" t="s">
        <v>171</v>
      </c>
      <c r="U1072" s="19" t="s">
        <v>2434</v>
      </c>
      <c r="V1072" s="131" t="s">
        <v>172</v>
      </c>
      <c r="W1072" s="131" t="s">
        <v>173</v>
      </c>
      <c r="X1072" s="219" t="s">
        <v>50</v>
      </c>
    </row>
    <row r="1073" spans="1:24" ht="171" hidden="1">
      <c r="A1073" s="19" t="s">
        <v>158</v>
      </c>
      <c r="B1073" s="19" t="s">
        <v>159</v>
      </c>
      <c r="C1073" s="19" t="s">
        <v>159</v>
      </c>
      <c r="D1073" s="19" t="s">
        <v>174</v>
      </c>
      <c r="E1073" s="19">
        <v>12</v>
      </c>
      <c r="F1073" s="19" t="s">
        <v>175</v>
      </c>
      <c r="G1073" s="19" t="s">
        <v>45</v>
      </c>
      <c r="H1073" s="19" t="s">
        <v>36</v>
      </c>
      <c r="I1073" s="19" t="s">
        <v>91</v>
      </c>
      <c r="J1073" s="52">
        <v>20</v>
      </c>
      <c r="K1073" s="153"/>
      <c r="L1073" s="153"/>
      <c r="M1073" s="19">
        <v>1</v>
      </c>
      <c r="N1073" s="153"/>
      <c r="O1073" s="153"/>
      <c r="P1073" s="19" t="s">
        <v>162</v>
      </c>
      <c r="Q1073" s="20">
        <v>0</v>
      </c>
      <c r="R1073" s="20">
        <v>0</v>
      </c>
      <c r="S1073" s="20">
        <f t="shared" si="16"/>
        <v>0</v>
      </c>
      <c r="T1073" s="19" t="s">
        <v>41</v>
      </c>
      <c r="U1073" s="155" t="s">
        <v>2435</v>
      </c>
      <c r="V1073" s="131" t="s">
        <v>176</v>
      </c>
      <c r="W1073" s="131" t="s">
        <v>177</v>
      </c>
      <c r="X1073" s="219" t="s">
        <v>50</v>
      </c>
    </row>
    <row r="1074" spans="1:24" ht="114" hidden="1">
      <c r="A1074" s="19" t="s">
        <v>158</v>
      </c>
      <c r="B1074" s="19" t="s">
        <v>159</v>
      </c>
      <c r="C1074" s="19" t="s">
        <v>159</v>
      </c>
      <c r="D1074" s="19" t="s">
        <v>169</v>
      </c>
      <c r="E1074" s="19">
        <v>12</v>
      </c>
      <c r="F1074" s="19" t="s">
        <v>175</v>
      </c>
      <c r="G1074" s="19" t="s">
        <v>45</v>
      </c>
      <c r="H1074" s="19" t="s">
        <v>36</v>
      </c>
      <c r="I1074" s="19" t="s">
        <v>91</v>
      </c>
      <c r="J1074" s="52">
        <v>20</v>
      </c>
      <c r="K1074" s="153"/>
      <c r="L1074" s="153"/>
      <c r="M1074" s="19">
        <v>1</v>
      </c>
      <c r="N1074" s="153"/>
      <c r="O1074" s="153"/>
      <c r="P1074" s="19" t="s">
        <v>162</v>
      </c>
      <c r="Q1074" s="20">
        <v>0</v>
      </c>
      <c r="R1074" s="20">
        <v>0</v>
      </c>
      <c r="S1074" s="20">
        <f t="shared" si="16"/>
        <v>0</v>
      </c>
      <c r="T1074" s="19" t="s">
        <v>41</v>
      </c>
      <c r="U1074" s="155" t="s">
        <v>2436</v>
      </c>
      <c r="V1074" s="131" t="s">
        <v>176</v>
      </c>
      <c r="W1074" s="131" t="s">
        <v>177</v>
      </c>
      <c r="X1074" s="219" t="s">
        <v>50</v>
      </c>
    </row>
    <row r="1075" spans="1:24" ht="225" hidden="1">
      <c r="A1075" s="19" t="s">
        <v>158</v>
      </c>
      <c r="B1075" s="19" t="s">
        <v>159</v>
      </c>
      <c r="C1075" s="19" t="s">
        <v>159</v>
      </c>
      <c r="D1075" s="19" t="s">
        <v>165</v>
      </c>
      <c r="E1075" s="19">
        <v>12</v>
      </c>
      <c r="F1075" s="19" t="s">
        <v>178</v>
      </c>
      <c r="G1075" s="19" t="s">
        <v>45</v>
      </c>
      <c r="H1075" s="19" t="s">
        <v>36</v>
      </c>
      <c r="I1075" s="19" t="s">
        <v>37</v>
      </c>
      <c r="J1075" s="52">
        <v>20</v>
      </c>
      <c r="K1075" s="153"/>
      <c r="L1075" s="153"/>
      <c r="M1075" s="19">
        <v>1</v>
      </c>
      <c r="N1075" s="153"/>
      <c r="O1075" s="153"/>
      <c r="P1075" s="19" t="s">
        <v>166</v>
      </c>
      <c r="Q1075" s="20">
        <v>0</v>
      </c>
      <c r="R1075" s="20">
        <v>0</v>
      </c>
      <c r="S1075" s="20">
        <f t="shared" si="16"/>
        <v>0</v>
      </c>
      <c r="T1075" s="19" t="s">
        <v>41</v>
      </c>
      <c r="U1075" s="155" t="s">
        <v>2437</v>
      </c>
      <c r="V1075" s="210" t="s">
        <v>48</v>
      </c>
      <c r="W1075" s="221" t="s">
        <v>179</v>
      </c>
      <c r="X1075" s="215" t="s">
        <v>58</v>
      </c>
    </row>
    <row r="1076" spans="1:24" ht="117.75" hidden="1">
      <c r="A1076" s="19" t="s">
        <v>158</v>
      </c>
      <c r="B1076" s="19" t="s">
        <v>159</v>
      </c>
      <c r="C1076" s="19" t="s">
        <v>159</v>
      </c>
      <c r="D1076" s="19" t="s">
        <v>164</v>
      </c>
      <c r="E1076" s="19">
        <v>12</v>
      </c>
      <c r="F1076" s="19" t="s">
        <v>180</v>
      </c>
      <c r="G1076" s="19" t="s">
        <v>45</v>
      </c>
      <c r="H1076" s="19" t="s">
        <v>36</v>
      </c>
      <c r="I1076" s="19" t="s">
        <v>46</v>
      </c>
      <c r="J1076" s="52">
        <v>40</v>
      </c>
      <c r="K1076" s="153"/>
      <c r="L1076" s="153"/>
      <c r="M1076" s="19">
        <v>1</v>
      </c>
      <c r="N1076" s="153"/>
      <c r="O1076" s="153"/>
      <c r="P1076" s="19" t="s">
        <v>162</v>
      </c>
      <c r="Q1076" s="20">
        <v>0</v>
      </c>
      <c r="R1076" s="20">
        <v>0</v>
      </c>
      <c r="S1076" s="20">
        <f t="shared" si="16"/>
        <v>0</v>
      </c>
      <c r="T1076" s="19" t="s">
        <v>41</v>
      </c>
      <c r="U1076" s="19" t="s">
        <v>2438</v>
      </c>
      <c r="V1076" s="131" t="s">
        <v>63</v>
      </c>
      <c r="W1076" s="216" t="s">
        <v>181</v>
      </c>
      <c r="X1076" s="215" t="s">
        <v>58</v>
      </c>
    </row>
    <row r="1077" spans="1:24" ht="104.25" hidden="1">
      <c r="A1077" s="19" t="s">
        <v>158</v>
      </c>
      <c r="B1077" s="19" t="s">
        <v>159</v>
      </c>
      <c r="C1077" s="19" t="s">
        <v>159</v>
      </c>
      <c r="D1077" s="19" t="s">
        <v>182</v>
      </c>
      <c r="E1077" s="19">
        <v>12</v>
      </c>
      <c r="F1077" s="19" t="s">
        <v>183</v>
      </c>
      <c r="G1077" s="19" t="s">
        <v>45</v>
      </c>
      <c r="H1077" s="19" t="s">
        <v>36</v>
      </c>
      <c r="I1077" s="19" t="s">
        <v>37</v>
      </c>
      <c r="J1077" s="52">
        <v>40</v>
      </c>
      <c r="K1077" s="19">
        <v>43983</v>
      </c>
      <c r="L1077" s="153"/>
      <c r="M1077" s="19">
        <v>9</v>
      </c>
      <c r="N1077" s="153"/>
      <c r="O1077" s="153"/>
      <c r="P1077" s="19" t="s">
        <v>162</v>
      </c>
      <c r="Q1077" s="20">
        <v>0</v>
      </c>
      <c r="R1077" s="20">
        <v>0</v>
      </c>
      <c r="S1077" s="20">
        <f t="shared" si="16"/>
        <v>0</v>
      </c>
      <c r="T1077" s="19" t="s">
        <v>41</v>
      </c>
      <c r="U1077" s="19" t="s">
        <v>2439</v>
      </c>
      <c r="V1077" s="131" t="s">
        <v>184</v>
      </c>
      <c r="W1077" s="216" t="s">
        <v>185</v>
      </c>
      <c r="X1077" s="219" t="s">
        <v>78</v>
      </c>
    </row>
    <row r="1078" spans="1:24" ht="171" hidden="1">
      <c r="A1078" s="19" t="s">
        <v>158</v>
      </c>
      <c r="B1078" s="19" t="s">
        <v>159</v>
      </c>
      <c r="C1078" s="19" t="s">
        <v>159</v>
      </c>
      <c r="D1078" s="19" t="s">
        <v>186</v>
      </c>
      <c r="E1078" s="19">
        <v>12</v>
      </c>
      <c r="F1078" s="19" t="s">
        <v>187</v>
      </c>
      <c r="G1078" s="19" t="s">
        <v>45</v>
      </c>
      <c r="H1078" s="19" t="s">
        <v>36</v>
      </c>
      <c r="I1078" s="19" t="s">
        <v>37</v>
      </c>
      <c r="J1078" s="52">
        <v>20</v>
      </c>
      <c r="K1078" s="153"/>
      <c r="L1078" s="153"/>
      <c r="M1078" s="19">
        <v>1</v>
      </c>
      <c r="N1078" s="153"/>
      <c r="O1078" s="153"/>
      <c r="P1078" s="19" t="s">
        <v>162</v>
      </c>
      <c r="Q1078" s="20">
        <v>0</v>
      </c>
      <c r="R1078" s="20">
        <v>0</v>
      </c>
      <c r="S1078" s="20">
        <f t="shared" si="16"/>
        <v>0</v>
      </c>
      <c r="T1078" s="19" t="s">
        <v>41</v>
      </c>
      <c r="U1078" s="19" t="s">
        <v>2440</v>
      </c>
      <c r="V1078" s="131" t="s">
        <v>48</v>
      </c>
      <c r="W1078" s="216" t="s">
        <v>188</v>
      </c>
      <c r="X1078" s="215" t="s">
        <v>58</v>
      </c>
    </row>
    <row r="1079" spans="1:24" ht="171" hidden="1">
      <c r="A1079" s="19" t="s">
        <v>158</v>
      </c>
      <c r="B1079" s="19" t="s">
        <v>159</v>
      </c>
      <c r="C1079" s="19" t="s">
        <v>159</v>
      </c>
      <c r="D1079" s="19" t="s">
        <v>174</v>
      </c>
      <c r="E1079" s="19">
        <v>12</v>
      </c>
      <c r="F1079" s="19" t="s">
        <v>189</v>
      </c>
      <c r="G1079" s="19" t="s">
        <v>45</v>
      </c>
      <c r="H1079" s="19" t="s">
        <v>36</v>
      </c>
      <c r="I1079" s="19" t="s">
        <v>37</v>
      </c>
      <c r="J1079" s="52">
        <v>20</v>
      </c>
      <c r="K1079" s="153"/>
      <c r="L1079" s="153"/>
      <c r="M1079" s="19">
        <v>1</v>
      </c>
      <c r="N1079" s="153"/>
      <c r="O1079" s="153"/>
      <c r="P1079" s="19" t="s">
        <v>162</v>
      </c>
      <c r="Q1079" s="20">
        <v>0</v>
      </c>
      <c r="R1079" s="20">
        <v>0</v>
      </c>
      <c r="S1079" s="20">
        <f t="shared" si="16"/>
        <v>0</v>
      </c>
      <c r="T1079" s="19" t="s">
        <v>41</v>
      </c>
      <c r="U1079" s="155" t="s">
        <v>2441</v>
      </c>
      <c r="V1079" s="131" t="s">
        <v>176</v>
      </c>
      <c r="W1079" s="216" t="s">
        <v>190</v>
      </c>
      <c r="X1079" s="219" t="s">
        <v>50</v>
      </c>
    </row>
    <row r="1080" spans="1:24" ht="114" hidden="1">
      <c r="A1080" s="19" t="s">
        <v>158</v>
      </c>
      <c r="B1080" s="19" t="s">
        <v>159</v>
      </c>
      <c r="C1080" s="19" t="s">
        <v>159</v>
      </c>
      <c r="D1080" s="19" t="s">
        <v>169</v>
      </c>
      <c r="E1080" s="19">
        <v>12</v>
      </c>
      <c r="F1080" s="19" t="s">
        <v>189</v>
      </c>
      <c r="G1080" s="19" t="s">
        <v>45</v>
      </c>
      <c r="H1080" s="19" t="s">
        <v>36</v>
      </c>
      <c r="I1080" s="19" t="s">
        <v>37</v>
      </c>
      <c r="J1080" s="52">
        <v>20</v>
      </c>
      <c r="K1080" s="153"/>
      <c r="L1080" s="153"/>
      <c r="M1080" s="19">
        <v>1</v>
      </c>
      <c r="N1080" s="153"/>
      <c r="O1080" s="153"/>
      <c r="P1080" s="19" t="s">
        <v>162</v>
      </c>
      <c r="Q1080" s="20">
        <v>0</v>
      </c>
      <c r="R1080" s="20">
        <v>0</v>
      </c>
      <c r="S1080" s="20">
        <f t="shared" si="16"/>
        <v>0</v>
      </c>
      <c r="T1080" s="19" t="s">
        <v>41</v>
      </c>
      <c r="U1080" s="155" t="s">
        <v>2442</v>
      </c>
      <c r="V1080" s="131" t="s">
        <v>176</v>
      </c>
      <c r="W1080" s="216" t="s">
        <v>190</v>
      </c>
      <c r="X1080" s="219" t="s">
        <v>50</v>
      </c>
    </row>
    <row r="1081" spans="1:24" ht="135" hidden="1">
      <c r="A1081" s="19" t="s">
        <v>158</v>
      </c>
      <c r="B1081" s="19" t="s">
        <v>159</v>
      </c>
      <c r="C1081" s="19" t="s">
        <v>159</v>
      </c>
      <c r="D1081" s="19" t="s">
        <v>182</v>
      </c>
      <c r="E1081" s="19">
        <v>12</v>
      </c>
      <c r="F1081" s="19" t="s">
        <v>191</v>
      </c>
      <c r="G1081" s="19" t="s">
        <v>45</v>
      </c>
      <c r="H1081" s="19" t="s">
        <v>36</v>
      </c>
      <c r="I1081" s="19" t="s">
        <v>37</v>
      </c>
      <c r="J1081" s="52">
        <v>40</v>
      </c>
      <c r="K1081" s="153"/>
      <c r="L1081" s="153"/>
      <c r="M1081" s="19">
        <v>9</v>
      </c>
      <c r="N1081" s="153"/>
      <c r="O1081" s="153"/>
      <c r="P1081" s="19" t="s">
        <v>162</v>
      </c>
      <c r="Q1081" s="20">
        <v>0</v>
      </c>
      <c r="R1081" s="20">
        <v>0</v>
      </c>
      <c r="S1081" s="20">
        <f t="shared" si="16"/>
        <v>0</v>
      </c>
      <c r="T1081" s="19" t="s">
        <v>41</v>
      </c>
      <c r="U1081" s="155" t="s">
        <v>2443</v>
      </c>
      <c r="V1081" s="131" t="s">
        <v>148</v>
      </c>
      <c r="W1081" s="216" t="s">
        <v>192</v>
      </c>
      <c r="X1081" s="215" t="s">
        <v>58</v>
      </c>
    </row>
    <row r="1082" spans="1:24" ht="114" hidden="1">
      <c r="A1082" s="19" t="s">
        <v>158</v>
      </c>
      <c r="B1082" s="19" t="s">
        <v>159</v>
      </c>
      <c r="C1082" s="19" t="s">
        <v>159</v>
      </c>
      <c r="D1082" s="19" t="s">
        <v>169</v>
      </c>
      <c r="E1082" s="19">
        <v>12</v>
      </c>
      <c r="F1082" s="19" t="s">
        <v>193</v>
      </c>
      <c r="G1082" s="19" t="s">
        <v>45</v>
      </c>
      <c r="H1082" s="19" t="s">
        <v>36</v>
      </c>
      <c r="I1082" s="19" t="s">
        <v>37</v>
      </c>
      <c r="J1082" s="52">
        <v>40</v>
      </c>
      <c r="K1082" s="153"/>
      <c r="L1082" s="153"/>
      <c r="M1082" s="19">
        <v>9</v>
      </c>
      <c r="N1082" s="153"/>
      <c r="O1082" s="153"/>
      <c r="P1082" s="19" t="s">
        <v>162</v>
      </c>
      <c r="Q1082" s="20">
        <v>0</v>
      </c>
      <c r="R1082" s="20">
        <v>0</v>
      </c>
      <c r="S1082" s="20">
        <f t="shared" si="16"/>
        <v>0</v>
      </c>
      <c r="T1082" s="19" t="s">
        <v>41</v>
      </c>
      <c r="U1082" s="155" t="s">
        <v>2444</v>
      </c>
      <c r="V1082" s="131" t="s">
        <v>148</v>
      </c>
      <c r="W1082" s="216" t="s">
        <v>192</v>
      </c>
      <c r="X1082" s="215" t="s">
        <v>58</v>
      </c>
    </row>
    <row r="1083" spans="1:24" ht="114" hidden="1">
      <c r="A1083" s="19" t="s">
        <v>158</v>
      </c>
      <c r="B1083" s="19" t="s">
        <v>159</v>
      </c>
      <c r="C1083" s="19" t="s">
        <v>159</v>
      </c>
      <c r="D1083" s="19" t="s">
        <v>194</v>
      </c>
      <c r="E1083" s="19">
        <v>12</v>
      </c>
      <c r="F1083" s="19" t="s">
        <v>193</v>
      </c>
      <c r="G1083" s="19" t="s">
        <v>45</v>
      </c>
      <c r="H1083" s="19" t="s">
        <v>36</v>
      </c>
      <c r="I1083" s="19" t="s">
        <v>37</v>
      </c>
      <c r="J1083" s="52">
        <v>40</v>
      </c>
      <c r="K1083" s="153"/>
      <c r="L1083" s="153"/>
      <c r="M1083" s="19">
        <v>9</v>
      </c>
      <c r="N1083" s="153"/>
      <c r="O1083" s="153"/>
      <c r="P1083" s="19" t="s">
        <v>162</v>
      </c>
      <c r="Q1083" s="20">
        <v>0</v>
      </c>
      <c r="R1083" s="20">
        <v>0</v>
      </c>
      <c r="S1083" s="20">
        <f t="shared" si="16"/>
        <v>0</v>
      </c>
      <c r="T1083" s="19" t="s">
        <v>41</v>
      </c>
      <c r="U1083" s="155" t="s">
        <v>2445</v>
      </c>
      <c r="V1083" s="131" t="s">
        <v>148</v>
      </c>
      <c r="W1083" s="216" t="s">
        <v>192</v>
      </c>
      <c r="X1083" s="215" t="s">
        <v>58</v>
      </c>
    </row>
    <row r="1084" spans="1:24" ht="114" hidden="1">
      <c r="A1084" s="153" t="s">
        <v>158</v>
      </c>
      <c r="B1084" s="153" t="s">
        <v>159</v>
      </c>
      <c r="C1084" s="153" t="s">
        <v>159</v>
      </c>
      <c r="D1084" s="153" t="s">
        <v>182</v>
      </c>
      <c r="E1084" s="153">
        <v>12</v>
      </c>
      <c r="F1084" s="153" t="s">
        <v>195</v>
      </c>
      <c r="G1084" s="153" t="s">
        <v>45</v>
      </c>
      <c r="H1084" s="153" t="s">
        <v>36</v>
      </c>
      <c r="I1084" s="153" t="s">
        <v>37</v>
      </c>
      <c r="J1084" s="153">
        <v>20</v>
      </c>
      <c r="K1084" s="153"/>
      <c r="L1084" s="153"/>
      <c r="M1084" s="153">
        <v>9</v>
      </c>
      <c r="N1084" s="153"/>
      <c r="O1084" s="153"/>
      <c r="P1084" s="153" t="s">
        <v>162</v>
      </c>
      <c r="Q1084" s="153">
        <v>0</v>
      </c>
      <c r="R1084" s="153">
        <v>0</v>
      </c>
      <c r="S1084" s="153">
        <f t="shared" si="16"/>
        <v>0</v>
      </c>
      <c r="T1084" s="153" t="s">
        <v>41</v>
      </c>
      <c r="U1084" s="153" t="s">
        <v>2446</v>
      </c>
      <c r="V1084" s="153"/>
      <c r="W1084" s="153" t="s">
        <v>196</v>
      </c>
      <c r="X1084" s="158" t="s">
        <v>78</v>
      </c>
    </row>
    <row r="1085" spans="1:24" ht="85.5" hidden="1">
      <c r="A1085" s="19" t="s">
        <v>158</v>
      </c>
      <c r="B1085" s="19" t="s">
        <v>159</v>
      </c>
      <c r="C1085" s="19" t="s">
        <v>159</v>
      </c>
      <c r="D1085" s="19" t="s">
        <v>182</v>
      </c>
      <c r="E1085" s="19">
        <v>12</v>
      </c>
      <c r="F1085" s="19" t="s">
        <v>197</v>
      </c>
      <c r="G1085" s="19" t="s">
        <v>45</v>
      </c>
      <c r="H1085" s="19" t="s">
        <v>36</v>
      </c>
      <c r="I1085" s="19" t="s">
        <v>37</v>
      </c>
      <c r="J1085" s="52">
        <v>40</v>
      </c>
      <c r="K1085" s="19">
        <v>44075</v>
      </c>
      <c r="L1085" s="153"/>
      <c r="M1085" s="19">
        <v>9</v>
      </c>
      <c r="N1085" s="153"/>
      <c r="O1085" s="153"/>
      <c r="P1085" s="19" t="s">
        <v>162</v>
      </c>
      <c r="Q1085" s="20">
        <v>0</v>
      </c>
      <c r="R1085" s="20">
        <v>0</v>
      </c>
      <c r="S1085" s="20">
        <f t="shared" si="16"/>
        <v>0</v>
      </c>
      <c r="T1085" s="19" t="s">
        <v>41</v>
      </c>
      <c r="U1085" s="19" t="s">
        <v>2447</v>
      </c>
      <c r="V1085" s="131" t="s">
        <v>184</v>
      </c>
      <c r="W1085" s="216" t="s">
        <v>185</v>
      </c>
      <c r="X1085" s="215" t="s">
        <v>58</v>
      </c>
    </row>
    <row r="1086" spans="1:24" ht="128.25" hidden="1">
      <c r="A1086" s="19" t="s">
        <v>158</v>
      </c>
      <c r="B1086" s="19" t="s">
        <v>159</v>
      </c>
      <c r="C1086" s="19" t="s">
        <v>159</v>
      </c>
      <c r="D1086" s="19" t="s">
        <v>160</v>
      </c>
      <c r="E1086" s="19">
        <v>12</v>
      </c>
      <c r="F1086" s="19" t="s">
        <v>198</v>
      </c>
      <c r="G1086" s="19" t="s">
        <v>45</v>
      </c>
      <c r="H1086" s="19" t="s">
        <v>36</v>
      </c>
      <c r="I1086" s="19" t="s">
        <v>37</v>
      </c>
      <c r="J1086" s="52">
        <v>40</v>
      </c>
      <c r="K1086" s="153"/>
      <c r="L1086" s="153"/>
      <c r="M1086" s="19">
        <v>1</v>
      </c>
      <c r="N1086" s="153"/>
      <c r="O1086" s="153"/>
      <c r="P1086" s="19" t="s">
        <v>162</v>
      </c>
      <c r="Q1086" s="20">
        <v>0</v>
      </c>
      <c r="R1086" s="20">
        <v>0</v>
      </c>
      <c r="S1086" s="20">
        <f t="shared" si="16"/>
        <v>0</v>
      </c>
      <c r="T1086" s="19" t="s">
        <v>41</v>
      </c>
      <c r="U1086" s="19" t="s">
        <v>2430</v>
      </c>
      <c r="V1086" s="131" t="s">
        <v>48</v>
      </c>
      <c r="W1086" s="216" t="s">
        <v>49</v>
      </c>
      <c r="X1086" s="219" t="s">
        <v>50</v>
      </c>
    </row>
    <row r="1087" spans="1:24" ht="85.5" hidden="1">
      <c r="A1087" s="19" t="s">
        <v>158</v>
      </c>
      <c r="B1087" s="19" t="s">
        <v>159</v>
      </c>
      <c r="C1087" s="19" t="s">
        <v>159</v>
      </c>
      <c r="D1087" s="19" t="s">
        <v>164</v>
      </c>
      <c r="E1087" s="19">
        <v>12</v>
      </c>
      <c r="F1087" s="19" t="s">
        <v>198</v>
      </c>
      <c r="G1087" s="19" t="s">
        <v>45</v>
      </c>
      <c r="H1087" s="19" t="s">
        <v>36</v>
      </c>
      <c r="I1087" s="19" t="s">
        <v>37</v>
      </c>
      <c r="J1087" s="52">
        <v>40</v>
      </c>
      <c r="K1087" s="153"/>
      <c r="L1087" s="153"/>
      <c r="M1087" s="19">
        <v>1</v>
      </c>
      <c r="N1087" s="37">
        <v>2373334</v>
      </c>
      <c r="O1087" s="37" t="s">
        <v>199</v>
      </c>
      <c r="P1087" s="19" t="s">
        <v>162</v>
      </c>
      <c r="Q1087" s="20">
        <v>0</v>
      </c>
      <c r="R1087" s="20">
        <v>0</v>
      </c>
      <c r="S1087" s="20">
        <f t="shared" si="16"/>
        <v>0</v>
      </c>
      <c r="T1087" s="19" t="s">
        <v>41</v>
      </c>
      <c r="U1087" s="19" t="s">
        <v>2430</v>
      </c>
      <c r="V1087" s="131" t="s">
        <v>48</v>
      </c>
      <c r="W1087" s="216" t="s">
        <v>49</v>
      </c>
      <c r="X1087" s="219" t="s">
        <v>50</v>
      </c>
    </row>
    <row r="1088" spans="1:24" ht="171" hidden="1">
      <c r="A1088" s="19" t="s">
        <v>158</v>
      </c>
      <c r="B1088" s="19" t="s">
        <v>159</v>
      </c>
      <c r="C1088" s="19" t="s">
        <v>159</v>
      </c>
      <c r="D1088" s="19" t="s">
        <v>165</v>
      </c>
      <c r="E1088" s="19">
        <v>12</v>
      </c>
      <c r="F1088" s="19" t="s">
        <v>200</v>
      </c>
      <c r="G1088" s="19" t="s">
        <v>45</v>
      </c>
      <c r="H1088" s="19" t="s">
        <v>36</v>
      </c>
      <c r="I1088" s="19" t="s">
        <v>37</v>
      </c>
      <c r="J1088" s="52">
        <v>12</v>
      </c>
      <c r="K1088" s="153"/>
      <c r="L1088" s="153"/>
      <c r="M1088" s="19">
        <v>1</v>
      </c>
      <c r="N1088" s="153"/>
      <c r="O1088" s="153"/>
      <c r="P1088" s="19" t="s">
        <v>166</v>
      </c>
      <c r="Q1088" s="20">
        <v>0</v>
      </c>
      <c r="R1088" s="20">
        <v>0</v>
      </c>
      <c r="S1088" s="20">
        <f t="shared" si="16"/>
        <v>0</v>
      </c>
      <c r="T1088" s="19" t="s">
        <v>41</v>
      </c>
      <c r="U1088" s="19" t="s">
        <v>2430</v>
      </c>
      <c r="V1088" s="131" t="s">
        <v>201</v>
      </c>
      <c r="W1088" s="131" t="s">
        <v>202</v>
      </c>
      <c r="X1088" s="219" t="s">
        <v>50</v>
      </c>
    </row>
    <row r="1089" spans="1:24" ht="171" hidden="1">
      <c r="A1089" s="19" t="s">
        <v>158</v>
      </c>
      <c r="B1089" s="19" t="s">
        <v>159</v>
      </c>
      <c r="C1089" s="19" t="s">
        <v>159</v>
      </c>
      <c r="D1089" s="19" t="s">
        <v>186</v>
      </c>
      <c r="E1089" s="19">
        <v>12</v>
      </c>
      <c r="F1089" s="19" t="s">
        <v>203</v>
      </c>
      <c r="G1089" s="19" t="s">
        <v>45</v>
      </c>
      <c r="H1089" s="19" t="s">
        <v>36</v>
      </c>
      <c r="I1089" s="19" t="s">
        <v>37</v>
      </c>
      <c r="J1089" s="52">
        <v>20</v>
      </c>
      <c r="K1089" s="153"/>
      <c r="L1089" s="153"/>
      <c r="M1089" s="19">
        <v>1</v>
      </c>
      <c r="N1089" s="153"/>
      <c r="O1089" s="153"/>
      <c r="P1089" s="19" t="s">
        <v>162</v>
      </c>
      <c r="Q1089" s="20">
        <v>0</v>
      </c>
      <c r="R1089" s="20">
        <v>0</v>
      </c>
      <c r="S1089" s="20">
        <f t="shared" si="16"/>
        <v>0</v>
      </c>
      <c r="T1089" s="19" t="s">
        <v>41</v>
      </c>
      <c r="U1089" s="19" t="s">
        <v>2430</v>
      </c>
      <c r="V1089" s="131" t="s">
        <v>201</v>
      </c>
      <c r="W1089" s="131" t="s">
        <v>202</v>
      </c>
      <c r="X1089" s="219" t="s">
        <v>50</v>
      </c>
    </row>
    <row r="1090" spans="1:24" ht="171" hidden="1">
      <c r="A1090" s="19" t="s">
        <v>158</v>
      </c>
      <c r="B1090" s="19" t="s">
        <v>159</v>
      </c>
      <c r="C1090" s="19" t="s">
        <v>159</v>
      </c>
      <c r="D1090" s="19" t="s">
        <v>174</v>
      </c>
      <c r="E1090" s="19">
        <v>12</v>
      </c>
      <c r="F1090" s="19" t="s">
        <v>204</v>
      </c>
      <c r="G1090" s="19" t="s">
        <v>45</v>
      </c>
      <c r="H1090" s="19" t="s">
        <v>36</v>
      </c>
      <c r="I1090" s="19" t="s">
        <v>37</v>
      </c>
      <c r="J1090" s="52">
        <v>30</v>
      </c>
      <c r="K1090" s="153"/>
      <c r="L1090" s="153"/>
      <c r="M1090" s="19">
        <v>1</v>
      </c>
      <c r="N1090" s="153"/>
      <c r="O1090" s="153"/>
      <c r="P1090" s="19" t="s">
        <v>162</v>
      </c>
      <c r="Q1090" s="20">
        <v>0</v>
      </c>
      <c r="R1090" s="20">
        <v>0</v>
      </c>
      <c r="S1090" s="20">
        <f t="shared" si="16"/>
        <v>0</v>
      </c>
      <c r="T1090" s="19" t="s">
        <v>41</v>
      </c>
      <c r="U1090" s="19" t="s">
        <v>2432</v>
      </c>
      <c r="V1090" s="131" t="s">
        <v>201</v>
      </c>
      <c r="W1090" s="131" t="s">
        <v>202</v>
      </c>
      <c r="X1090" s="219" t="s">
        <v>50</v>
      </c>
    </row>
    <row r="1091" spans="1:24" ht="114" hidden="1">
      <c r="A1091" s="19" t="s">
        <v>158</v>
      </c>
      <c r="B1091" s="19" t="s">
        <v>159</v>
      </c>
      <c r="C1091" s="19" t="s">
        <v>159</v>
      </c>
      <c r="D1091" s="19" t="s">
        <v>169</v>
      </c>
      <c r="E1091" s="19">
        <v>12</v>
      </c>
      <c r="F1091" s="19" t="s">
        <v>205</v>
      </c>
      <c r="G1091" s="19" t="s">
        <v>45</v>
      </c>
      <c r="H1091" s="19" t="s">
        <v>36</v>
      </c>
      <c r="I1091" s="19" t="s">
        <v>37</v>
      </c>
      <c r="J1091" s="52">
        <v>30</v>
      </c>
      <c r="K1091" s="153"/>
      <c r="L1091" s="153"/>
      <c r="M1091" s="19">
        <v>1</v>
      </c>
      <c r="N1091" s="153"/>
      <c r="O1091" s="153"/>
      <c r="P1091" s="19" t="s">
        <v>162</v>
      </c>
      <c r="Q1091" s="20">
        <v>0</v>
      </c>
      <c r="R1091" s="20">
        <v>0</v>
      </c>
      <c r="S1091" s="20">
        <f t="shared" si="16"/>
        <v>0</v>
      </c>
      <c r="T1091" s="19" t="s">
        <v>41</v>
      </c>
      <c r="U1091" s="19" t="s">
        <v>2432</v>
      </c>
      <c r="V1091" s="131" t="s">
        <v>201</v>
      </c>
      <c r="W1091" s="131" t="s">
        <v>202</v>
      </c>
      <c r="X1091" s="219" t="s">
        <v>50</v>
      </c>
    </row>
    <row r="1092" spans="1:24" ht="99.75" hidden="1">
      <c r="A1092" s="19" t="s">
        <v>158</v>
      </c>
      <c r="B1092" s="19" t="s">
        <v>159</v>
      </c>
      <c r="C1092" s="19" t="s">
        <v>159</v>
      </c>
      <c r="D1092" s="19" t="s">
        <v>194</v>
      </c>
      <c r="E1092" s="19">
        <v>12</v>
      </c>
      <c r="F1092" s="19" t="s">
        <v>203</v>
      </c>
      <c r="G1092" s="19" t="s">
        <v>45</v>
      </c>
      <c r="H1092" s="19" t="s">
        <v>36</v>
      </c>
      <c r="I1092" s="19" t="s">
        <v>37</v>
      </c>
      <c r="J1092" s="52">
        <v>20</v>
      </c>
      <c r="K1092" s="153"/>
      <c r="L1092" s="153"/>
      <c r="M1092" s="19">
        <v>1</v>
      </c>
      <c r="N1092" s="153"/>
      <c r="O1092" s="153"/>
      <c r="P1092" s="19" t="s">
        <v>162</v>
      </c>
      <c r="Q1092" s="20">
        <v>0</v>
      </c>
      <c r="R1092" s="20">
        <v>0</v>
      </c>
      <c r="S1092" s="20">
        <f t="shared" si="16"/>
        <v>0</v>
      </c>
      <c r="T1092" s="19" t="s">
        <v>41</v>
      </c>
      <c r="U1092" s="19" t="s">
        <v>2432</v>
      </c>
      <c r="V1092" s="131" t="s">
        <v>201</v>
      </c>
      <c r="W1092" s="131" t="s">
        <v>202</v>
      </c>
      <c r="X1092" s="219" t="s">
        <v>50</v>
      </c>
    </row>
    <row r="1093" spans="1:24" ht="171" hidden="1">
      <c r="A1093" s="19" t="s">
        <v>158</v>
      </c>
      <c r="B1093" s="19" t="s">
        <v>159</v>
      </c>
      <c r="C1093" s="19" t="s">
        <v>159</v>
      </c>
      <c r="D1093" s="19" t="s">
        <v>174</v>
      </c>
      <c r="E1093" s="19">
        <v>12</v>
      </c>
      <c r="F1093" s="19" t="s">
        <v>206</v>
      </c>
      <c r="G1093" s="19" t="s">
        <v>45</v>
      </c>
      <c r="H1093" s="19" t="s">
        <v>36</v>
      </c>
      <c r="I1093" s="19" t="s">
        <v>37</v>
      </c>
      <c r="J1093" s="52">
        <v>20</v>
      </c>
      <c r="K1093" s="153"/>
      <c r="L1093" s="153"/>
      <c r="M1093" s="19">
        <v>9</v>
      </c>
      <c r="N1093" s="153"/>
      <c r="O1093" s="153"/>
      <c r="P1093" s="19" t="s">
        <v>162</v>
      </c>
      <c r="Q1093" s="20">
        <v>0</v>
      </c>
      <c r="R1093" s="20">
        <v>0</v>
      </c>
      <c r="S1093" s="20">
        <f t="shared" si="16"/>
        <v>0</v>
      </c>
      <c r="T1093" s="19" t="s">
        <v>41</v>
      </c>
      <c r="U1093" s="19" t="s">
        <v>2448</v>
      </c>
      <c r="V1093" s="131" t="s">
        <v>201</v>
      </c>
      <c r="W1093" s="210" t="s">
        <v>207</v>
      </c>
      <c r="X1093" s="219" t="s">
        <v>50</v>
      </c>
    </row>
    <row r="1094" spans="1:24" ht="171" hidden="1">
      <c r="A1094" s="19" t="s">
        <v>158</v>
      </c>
      <c r="B1094" s="19" t="s">
        <v>159</v>
      </c>
      <c r="C1094" s="19" t="s">
        <v>159</v>
      </c>
      <c r="D1094" s="19" t="s">
        <v>165</v>
      </c>
      <c r="E1094" s="19">
        <v>12</v>
      </c>
      <c r="F1094" s="19" t="s">
        <v>208</v>
      </c>
      <c r="G1094" s="19" t="s">
        <v>45</v>
      </c>
      <c r="H1094" s="19" t="s">
        <v>36</v>
      </c>
      <c r="I1094" s="19" t="s">
        <v>46</v>
      </c>
      <c r="J1094" s="52">
        <v>20</v>
      </c>
      <c r="K1094" s="153"/>
      <c r="L1094" s="153"/>
      <c r="M1094" s="19">
        <v>1</v>
      </c>
      <c r="N1094" s="153"/>
      <c r="O1094" s="153"/>
      <c r="P1094" s="19" t="s">
        <v>166</v>
      </c>
      <c r="Q1094" s="20">
        <v>0</v>
      </c>
      <c r="R1094" s="20">
        <v>0</v>
      </c>
      <c r="S1094" s="20">
        <f t="shared" si="16"/>
        <v>0</v>
      </c>
      <c r="T1094" s="19" t="s">
        <v>41</v>
      </c>
      <c r="U1094" s="19" t="s">
        <v>2449</v>
      </c>
      <c r="V1094" s="216" t="s">
        <v>209</v>
      </c>
      <c r="W1094" s="216" t="s">
        <v>210</v>
      </c>
      <c r="X1094" s="219" t="s">
        <v>50</v>
      </c>
    </row>
    <row r="1095" spans="1:24" ht="171" hidden="1">
      <c r="A1095" s="19" t="s">
        <v>158</v>
      </c>
      <c r="B1095" s="19" t="s">
        <v>159</v>
      </c>
      <c r="C1095" s="19" t="s">
        <v>159</v>
      </c>
      <c r="D1095" s="19" t="s">
        <v>174</v>
      </c>
      <c r="E1095" s="19">
        <v>12</v>
      </c>
      <c r="F1095" s="19" t="s">
        <v>208</v>
      </c>
      <c r="G1095" s="19" t="s">
        <v>45</v>
      </c>
      <c r="H1095" s="19" t="s">
        <v>36</v>
      </c>
      <c r="I1095" s="19" t="s">
        <v>46</v>
      </c>
      <c r="J1095" s="52">
        <v>20</v>
      </c>
      <c r="K1095" s="153"/>
      <c r="L1095" s="153"/>
      <c r="M1095" s="19">
        <v>1</v>
      </c>
      <c r="N1095" s="153"/>
      <c r="O1095" s="153"/>
      <c r="P1095" s="19" t="s">
        <v>162</v>
      </c>
      <c r="Q1095" s="20">
        <v>0</v>
      </c>
      <c r="R1095" s="20">
        <v>0</v>
      </c>
      <c r="S1095" s="20">
        <f t="shared" si="16"/>
        <v>0</v>
      </c>
      <c r="T1095" s="19" t="s">
        <v>41</v>
      </c>
      <c r="U1095" s="19" t="s">
        <v>2449</v>
      </c>
      <c r="V1095" s="216" t="s">
        <v>209</v>
      </c>
      <c r="W1095" s="216" t="s">
        <v>210</v>
      </c>
      <c r="X1095" s="219" t="s">
        <v>50</v>
      </c>
    </row>
    <row r="1096" spans="1:24" ht="114" hidden="1">
      <c r="A1096" s="19" t="s">
        <v>158</v>
      </c>
      <c r="B1096" s="19" t="s">
        <v>159</v>
      </c>
      <c r="C1096" s="19" t="s">
        <v>159</v>
      </c>
      <c r="D1096" s="19" t="s">
        <v>169</v>
      </c>
      <c r="E1096" s="19">
        <v>12</v>
      </c>
      <c r="F1096" s="19" t="s">
        <v>208</v>
      </c>
      <c r="G1096" s="19" t="s">
        <v>45</v>
      </c>
      <c r="H1096" s="19" t="s">
        <v>36</v>
      </c>
      <c r="I1096" s="19" t="s">
        <v>46</v>
      </c>
      <c r="J1096" s="52">
        <v>20</v>
      </c>
      <c r="K1096" s="153"/>
      <c r="L1096" s="153"/>
      <c r="M1096" s="19">
        <v>1</v>
      </c>
      <c r="N1096" s="153"/>
      <c r="O1096" s="153"/>
      <c r="P1096" s="19" t="s">
        <v>162</v>
      </c>
      <c r="Q1096" s="20">
        <v>0</v>
      </c>
      <c r="R1096" s="20">
        <v>0</v>
      </c>
      <c r="S1096" s="20">
        <f t="shared" si="16"/>
        <v>0</v>
      </c>
      <c r="T1096" s="19" t="s">
        <v>41</v>
      </c>
      <c r="U1096" s="19" t="s">
        <v>2449</v>
      </c>
      <c r="V1096" s="216" t="s">
        <v>209</v>
      </c>
      <c r="W1096" s="216" t="s">
        <v>210</v>
      </c>
      <c r="X1096" s="219" t="s">
        <v>50</v>
      </c>
    </row>
    <row r="1097" spans="1:24" ht="99.75" hidden="1">
      <c r="A1097" s="19" t="s">
        <v>158</v>
      </c>
      <c r="B1097" s="19" t="s">
        <v>159</v>
      </c>
      <c r="C1097" s="19" t="s">
        <v>159</v>
      </c>
      <c r="D1097" s="19" t="s">
        <v>194</v>
      </c>
      <c r="E1097" s="19">
        <v>12</v>
      </c>
      <c r="F1097" s="19" t="s">
        <v>211</v>
      </c>
      <c r="G1097" s="19" t="s">
        <v>145</v>
      </c>
      <c r="H1097" s="19" t="s">
        <v>36</v>
      </c>
      <c r="I1097" s="19" t="s">
        <v>46</v>
      </c>
      <c r="J1097" s="52">
        <v>120</v>
      </c>
      <c r="K1097" s="19" t="s">
        <v>212</v>
      </c>
      <c r="L1097" s="19" t="s">
        <v>152</v>
      </c>
      <c r="M1097" s="19">
        <v>1</v>
      </c>
      <c r="N1097" s="37">
        <v>1491481</v>
      </c>
      <c r="O1097" s="37" t="s">
        <v>213</v>
      </c>
      <c r="P1097" s="19" t="s">
        <v>162</v>
      </c>
      <c r="Q1097" s="20">
        <v>0</v>
      </c>
      <c r="R1097" s="20">
        <v>0</v>
      </c>
      <c r="S1097" s="20">
        <f t="shared" si="16"/>
        <v>0</v>
      </c>
      <c r="T1097" s="19" t="s">
        <v>145</v>
      </c>
      <c r="U1097" s="19" t="s">
        <v>2450</v>
      </c>
      <c r="V1097" s="131" t="s">
        <v>148</v>
      </c>
      <c r="W1097" s="216" t="s">
        <v>157</v>
      </c>
      <c r="X1097" s="217"/>
    </row>
    <row r="1098" spans="1:24" ht="85.5" hidden="1">
      <c r="A1098" s="19" t="s">
        <v>158</v>
      </c>
      <c r="B1098" s="19" t="s">
        <v>159</v>
      </c>
      <c r="C1098" s="19" t="s">
        <v>159</v>
      </c>
      <c r="D1098" s="19" t="s">
        <v>182</v>
      </c>
      <c r="E1098" s="19">
        <v>12</v>
      </c>
      <c r="F1098" s="19" t="s">
        <v>214</v>
      </c>
      <c r="G1098" s="19" t="s">
        <v>145</v>
      </c>
      <c r="H1098" s="19" t="s">
        <v>36</v>
      </c>
      <c r="I1098" s="19" t="s">
        <v>46</v>
      </c>
      <c r="J1098" s="52">
        <v>100</v>
      </c>
      <c r="K1098" s="19" t="s">
        <v>215</v>
      </c>
      <c r="L1098" s="19" t="s">
        <v>216</v>
      </c>
      <c r="M1098" s="19">
        <v>1</v>
      </c>
      <c r="N1098" s="37">
        <v>1492834</v>
      </c>
      <c r="O1098" s="37" t="s">
        <v>217</v>
      </c>
      <c r="P1098" s="19" t="s">
        <v>162</v>
      </c>
      <c r="Q1098" s="20">
        <v>0</v>
      </c>
      <c r="R1098" s="20">
        <v>0</v>
      </c>
      <c r="S1098" s="20">
        <f t="shared" si="16"/>
        <v>0</v>
      </c>
      <c r="T1098" s="19" t="s">
        <v>145</v>
      </c>
      <c r="U1098" s="19" t="s">
        <v>2450</v>
      </c>
      <c r="V1098" s="216" t="s">
        <v>218</v>
      </c>
      <c r="W1098" s="216" t="s">
        <v>219</v>
      </c>
      <c r="X1098" s="217"/>
    </row>
    <row r="1099" spans="1:24" ht="85.5" hidden="1">
      <c r="A1099" s="19" t="s">
        <v>158</v>
      </c>
      <c r="B1099" s="19" t="s">
        <v>159</v>
      </c>
      <c r="C1099" s="19" t="s">
        <v>159</v>
      </c>
      <c r="D1099" s="19" t="s">
        <v>182</v>
      </c>
      <c r="E1099" s="19">
        <v>12</v>
      </c>
      <c r="F1099" s="19" t="s">
        <v>214</v>
      </c>
      <c r="G1099" s="19" t="s">
        <v>35</v>
      </c>
      <c r="H1099" s="19" t="s">
        <v>36</v>
      </c>
      <c r="I1099" s="19" t="s">
        <v>46</v>
      </c>
      <c r="J1099" s="52">
        <v>100</v>
      </c>
      <c r="K1099" s="19">
        <v>43922</v>
      </c>
      <c r="L1099" s="153"/>
      <c r="M1099" s="19">
        <v>1</v>
      </c>
      <c r="N1099" s="37">
        <v>1492003</v>
      </c>
      <c r="O1099" s="37" t="s">
        <v>220</v>
      </c>
      <c r="P1099" s="19" t="s">
        <v>162</v>
      </c>
      <c r="Q1099" s="20">
        <v>0</v>
      </c>
      <c r="R1099" s="20">
        <v>0</v>
      </c>
      <c r="S1099" s="20">
        <f t="shared" si="16"/>
        <v>0</v>
      </c>
      <c r="T1099" s="19" t="s">
        <v>41</v>
      </c>
      <c r="U1099" s="156" t="s">
        <v>2451</v>
      </c>
      <c r="V1099" s="216" t="s">
        <v>218</v>
      </c>
      <c r="W1099" s="216" t="s">
        <v>219</v>
      </c>
      <c r="X1099" s="217"/>
    </row>
    <row r="1100" spans="1:24" ht="85.5" hidden="1">
      <c r="A1100" s="19" t="s">
        <v>158</v>
      </c>
      <c r="B1100" s="19" t="s">
        <v>159</v>
      </c>
      <c r="C1100" s="19" t="s">
        <v>159</v>
      </c>
      <c r="D1100" s="19" t="s">
        <v>182</v>
      </c>
      <c r="E1100" s="19">
        <v>12</v>
      </c>
      <c r="F1100" s="19" t="s">
        <v>214</v>
      </c>
      <c r="G1100" s="19" t="s">
        <v>35</v>
      </c>
      <c r="H1100" s="19" t="s">
        <v>36</v>
      </c>
      <c r="I1100" s="19" t="s">
        <v>46</v>
      </c>
      <c r="J1100" s="52">
        <v>100</v>
      </c>
      <c r="K1100" s="19">
        <v>44044</v>
      </c>
      <c r="L1100" s="153"/>
      <c r="M1100" s="19">
        <v>1</v>
      </c>
      <c r="N1100" s="37">
        <v>1062750</v>
      </c>
      <c r="O1100" s="37" t="s">
        <v>221</v>
      </c>
      <c r="P1100" s="19" t="s">
        <v>162</v>
      </c>
      <c r="Q1100" s="20">
        <v>0</v>
      </c>
      <c r="R1100" s="20">
        <v>0</v>
      </c>
      <c r="S1100" s="20">
        <f t="shared" si="16"/>
        <v>0</v>
      </c>
      <c r="T1100" s="19" t="s">
        <v>41</v>
      </c>
      <c r="U1100" s="156" t="s">
        <v>2452</v>
      </c>
      <c r="V1100" s="216" t="s">
        <v>218</v>
      </c>
      <c r="W1100" s="216" t="s">
        <v>219</v>
      </c>
      <c r="X1100" s="217"/>
    </row>
    <row r="1101" spans="1:24" ht="99.75" hidden="1">
      <c r="A1101" s="19" t="s">
        <v>158</v>
      </c>
      <c r="B1101" s="19" t="s">
        <v>159</v>
      </c>
      <c r="C1101" s="19" t="s">
        <v>159</v>
      </c>
      <c r="D1101" s="19" t="s">
        <v>194</v>
      </c>
      <c r="E1101" s="19">
        <v>12</v>
      </c>
      <c r="F1101" s="19" t="s">
        <v>222</v>
      </c>
      <c r="G1101" s="19" t="s">
        <v>145</v>
      </c>
      <c r="H1101" s="19" t="s">
        <v>36</v>
      </c>
      <c r="I1101" s="19" t="s">
        <v>46</v>
      </c>
      <c r="J1101" s="52">
        <v>240</v>
      </c>
      <c r="K1101" s="19" t="s">
        <v>223</v>
      </c>
      <c r="L1101" s="10" t="s">
        <v>224</v>
      </c>
      <c r="M1101" s="19">
        <v>1</v>
      </c>
      <c r="N1101" s="37">
        <v>1491481</v>
      </c>
      <c r="O1101" s="37" t="s">
        <v>213</v>
      </c>
      <c r="P1101" s="19" t="s">
        <v>162</v>
      </c>
      <c r="Q1101" s="20">
        <v>0</v>
      </c>
      <c r="R1101" s="20">
        <v>0</v>
      </c>
      <c r="S1101" s="20">
        <f t="shared" si="16"/>
        <v>0</v>
      </c>
      <c r="T1101" s="19" t="s">
        <v>145</v>
      </c>
      <c r="U1101" s="19" t="s">
        <v>2450</v>
      </c>
      <c r="V1101" s="210" t="s">
        <v>148</v>
      </c>
      <c r="W1101" s="216" t="s">
        <v>225</v>
      </c>
      <c r="X1101" s="217"/>
    </row>
    <row r="1102" spans="1:24" ht="171" hidden="1">
      <c r="A1102" s="159" t="s">
        <v>158</v>
      </c>
      <c r="B1102" s="159" t="s">
        <v>159</v>
      </c>
      <c r="C1102" s="159" t="s">
        <v>159</v>
      </c>
      <c r="D1102" s="159" t="s">
        <v>186</v>
      </c>
      <c r="E1102" s="159">
        <v>12</v>
      </c>
      <c r="F1102" s="159" t="s">
        <v>226</v>
      </c>
      <c r="G1102" s="159" t="s">
        <v>35</v>
      </c>
      <c r="H1102" s="159" t="s">
        <v>36</v>
      </c>
      <c r="I1102" s="159" t="s">
        <v>37</v>
      </c>
      <c r="J1102" s="160">
        <v>360</v>
      </c>
      <c r="K1102" s="159" t="s">
        <v>227</v>
      </c>
      <c r="L1102" s="153"/>
      <c r="M1102" s="159">
        <v>1</v>
      </c>
      <c r="N1102" s="161">
        <v>2373334</v>
      </c>
      <c r="O1102" s="161" t="s">
        <v>199</v>
      </c>
      <c r="P1102" s="159" t="s">
        <v>162</v>
      </c>
      <c r="Q1102" s="162">
        <v>0</v>
      </c>
      <c r="R1102" s="162">
        <v>0</v>
      </c>
      <c r="S1102" s="162">
        <f t="shared" si="16"/>
        <v>0</v>
      </c>
      <c r="T1102" s="159" t="s">
        <v>228</v>
      </c>
      <c r="U1102" s="159" t="s">
        <v>2547</v>
      </c>
      <c r="V1102" s="269" t="s">
        <v>148</v>
      </c>
      <c r="W1102" s="269" t="s">
        <v>225</v>
      </c>
      <c r="X1102" s="217"/>
    </row>
    <row r="1103" spans="1:24" ht="85.5" hidden="1">
      <c r="A1103" s="19" t="s">
        <v>158</v>
      </c>
      <c r="B1103" s="19" t="s">
        <v>159</v>
      </c>
      <c r="C1103" s="19" t="s">
        <v>159</v>
      </c>
      <c r="D1103" s="19" t="s">
        <v>182</v>
      </c>
      <c r="E1103" s="19">
        <v>12</v>
      </c>
      <c r="F1103" s="19" t="s">
        <v>229</v>
      </c>
      <c r="G1103" s="19" t="s">
        <v>145</v>
      </c>
      <c r="H1103" s="19" t="s">
        <v>36</v>
      </c>
      <c r="I1103" s="19" t="s">
        <v>46</v>
      </c>
      <c r="J1103" s="52">
        <v>20</v>
      </c>
      <c r="K1103" s="19" t="s">
        <v>215</v>
      </c>
      <c r="L1103" s="19" t="s">
        <v>216</v>
      </c>
      <c r="M1103" s="19">
        <v>1</v>
      </c>
      <c r="N1103" s="37">
        <v>1492834</v>
      </c>
      <c r="O1103" s="37" t="s">
        <v>217</v>
      </c>
      <c r="P1103" s="19" t="s">
        <v>162</v>
      </c>
      <c r="Q1103" s="20">
        <v>0</v>
      </c>
      <c r="R1103" s="20">
        <v>0</v>
      </c>
      <c r="S1103" s="20">
        <f t="shared" si="16"/>
        <v>0</v>
      </c>
      <c r="T1103" s="19" t="s">
        <v>145</v>
      </c>
      <c r="U1103" s="19" t="s">
        <v>2453</v>
      </c>
      <c r="V1103" s="216" t="s">
        <v>230</v>
      </c>
      <c r="W1103" s="216" t="s">
        <v>231</v>
      </c>
      <c r="X1103" s="217"/>
    </row>
    <row r="1104" spans="1:24" ht="85.5" hidden="1">
      <c r="A1104" s="19" t="s">
        <v>158</v>
      </c>
      <c r="B1104" s="19" t="s">
        <v>159</v>
      </c>
      <c r="C1104" s="19" t="s">
        <v>159</v>
      </c>
      <c r="D1104" s="19" t="s">
        <v>182</v>
      </c>
      <c r="E1104" s="19">
        <v>12</v>
      </c>
      <c r="F1104" s="19" t="s">
        <v>232</v>
      </c>
      <c r="G1104" s="19" t="s">
        <v>35</v>
      </c>
      <c r="H1104" s="19" t="s">
        <v>36</v>
      </c>
      <c r="I1104" s="19" t="s">
        <v>37</v>
      </c>
      <c r="J1104" s="52">
        <v>100</v>
      </c>
      <c r="K1104" s="19" t="s">
        <v>233</v>
      </c>
      <c r="L1104" s="153"/>
      <c r="M1104" s="19">
        <v>1</v>
      </c>
      <c r="N1104" s="37">
        <v>1491446</v>
      </c>
      <c r="O1104" s="37" t="s">
        <v>234</v>
      </c>
      <c r="P1104" s="19" t="s">
        <v>162</v>
      </c>
      <c r="Q1104" s="20">
        <v>0</v>
      </c>
      <c r="R1104" s="20">
        <v>0</v>
      </c>
      <c r="S1104" s="20">
        <f t="shared" si="16"/>
        <v>0</v>
      </c>
      <c r="T1104" s="19" t="s">
        <v>235</v>
      </c>
      <c r="U1104" s="15" t="s">
        <v>2391</v>
      </c>
      <c r="V1104" s="131" t="s">
        <v>235</v>
      </c>
      <c r="W1104" s="216" t="s">
        <v>236</v>
      </c>
      <c r="X1104" s="217"/>
    </row>
    <row r="1105" spans="1:24" ht="85.5" hidden="1">
      <c r="A1105" s="19" t="s">
        <v>158</v>
      </c>
      <c r="B1105" s="19" t="s">
        <v>159</v>
      </c>
      <c r="C1105" s="19" t="s">
        <v>159</v>
      </c>
      <c r="D1105" s="19" t="s">
        <v>182</v>
      </c>
      <c r="E1105" s="19">
        <v>12</v>
      </c>
      <c r="F1105" s="19" t="s">
        <v>232</v>
      </c>
      <c r="G1105" s="19" t="s">
        <v>35</v>
      </c>
      <c r="H1105" s="19" t="s">
        <v>36</v>
      </c>
      <c r="I1105" s="19" t="s">
        <v>37</v>
      </c>
      <c r="J1105" s="52">
        <v>100</v>
      </c>
      <c r="K1105" s="19" t="s">
        <v>233</v>
      </c>
      <c r="L1105" s="153"/>
      <c r="M1105" s="19">
        <v>1</v>
      </c>
      <c r="N1105" s="37">
        <v>1491481</v>
      </c>
      <c r="O1105" s="37" t="s">
        <v>213</v>
      </c>
      <c r="P1105" s="19" t="s">
        <v>162</v>
      </c>
      <c r="Q1105" s="20">
        <v>0</v>
      </c>
      <c r="R1105" s="20">
        <v>0</v>
      </c>
      <c r="S1105" s="20">
        <f t="shared" ref="S1105:S1107" si="17">(R1105+Q1105)*M1105</f>
        <v>0</v>
      </c>
      <c r="T1105" s="19" t="s">
        <v>235</v>
      </c>
      <c r="U1105" s="15" t="s">
        <v>2391</v>
      </c>
      <c r="V1105" s="131" t="s">
        <v>235</v>
      </c>
      <c r="W1105" s="216" t="s">
        <v>236</v>
      </c>
      <c r="X1105" s="217"/>
    </row>
    <row r="1106" spans="1:24" ht="85.5" hidden="1">
      <c r="A1106" s="19" t="s">
        <v>158</v>
      </c>
      <c r="B1106" s="19" t="s">
        <v>159</v>
      </c>
      <c r="C1106" s="19" t="s">
        <v>159</v>
      </c>
      <c r="D1106" s="19" t="s">
        <v>182</v>
      </c>
      <c r="E1106" s="19">
        <v>12</v>
      </c>
      <c r="F1106" s="19" t="s">
        <v>232</v>
      </c>
      <c r="G1106" s="19" t="s">
        <v>35</v>
      </c>
      <c r="H1106" s="19" t="s">
        <v>36</v>
      </c>
      <c r="I1106" s="19" t="s">
        <v>37</v>
      </c>
      <c r="J1106" s="52">
        <v>100</v>
      </c>
      <c r="K1106" s="19" t="s">
        <v>233</v>
      </c>
      <c r="L1106" s="153"/>
      <c r="M1106" s="19">
        <v>1</v>
      </c>
      <c r="N1106" s="37">
        <v>1492217</v>
      </c>
      <c r="O1106" s="37" t="s">
        <v>237</v>
      </c>
      <c r="P1106" s="19" t="s">
        <v>162</v>
      </c>
      <c r="Q1106" s="20">
        <v>0</v>
      </c>
      <c r="R1106" s="20">
        <v>0</v>
      </c>
      <c r="S1106" s="20">
        <f t="shared" si="17"/>
        <v>0</v>
      </c>
      <c r="T1106" s="19" t="s">
        <v>235</v>
      </c>
      <c r="U1106" s="15" t="s">
        <v>2391</v>
      </c>
      <c r="V1106" s="131" t="s">
        <v>235</v>
      </c>
      <c r="W1106" s="216" t="s">
        <v>236</v>
      </c>
      <c r="X1106" s="217"/>
    </row>
    <row r="1107" spans="1:24" ht="128.25" hidden="1">
      <c r="A1107" s="19" t="s">
        <v>158</v>
      </c>
      <c r="B1107" s="19" t="s">
        <v>159</v>
      </c>
      <c r="C1107" s="19" t="s">
        <v>159</v>
      </c>
      <c r="D1107" s="19" t="s">
        <v>160</v>
      </c>
      <c r="E1107" s="19">
        <v>12</v>
      </c>
      <c r="F1107" s="19" t="s">
        <v>238</v>
      </c>
      <c r="G1107" s="19" t="s">
        <v>45</v>
      </c>
      <c r="H1107" s="19" t="s">
        <v>36</v>
      </c>
      <c r="I1107" s="19" t="s">
        <v>46</v>
      </c>
      <c r="J1107" s="52">
        <v>40</v>
      </c>
      <c r="K1107" s="19"/>
      <c r="L1107" s="153"/>
      <c r="M1107" s="19">
        <v>1</v>
      </c>
      <c r="N1107" s="37"/>
      <c r="O1107" s="37"/>
      <c r="P1107" s="19" t="s">
        <v>162</v>
      </c>
      <c r="Q1107" s="20">
        <v>0</v>
      </c>
      <c r="R1107" s="20">
        <v>0</v>
      </c>
      <c r="S1107" s="20">
        <f t="shared" si="17"/>
        <v>0</v>
      </c>
      <c r="T1107" s="19" t="s">
        <v>41</v>
      </c>
      <c r="U1107" s="156" t="s">
        <v>2454</v>
      </c>
      <c r="V1107" s="131" t="s">
        <v>63</v>
      </c>
      <c r="W1107" s="216" t="s">
        <v>64</v>
      </c>
      <c r="X1107" s="215" t="s">
        <v>58</v>
      </c>
    </row>
    <row r="1108" spans="1:24" ht="114" hidden="1">
      <c r="A1108" s="19" t="s">
        <v>386</v>
      </c>
      <c r="B1108" s="19" t="s">
        <v>1286</v>
      </c>
      <c r="C1108" s="19" t="s">
        <v>1460</v>
      </c>
      <c r="D1108" s="19" t="s">
        <v>1461</v>
      </c>
      <c r="E1108" s="19">
        <v>15</v>
      </c>
      <c r="F1108" s="54" t="s">
        <v>1462</v>
      </c>
      <c r="G1108" s="19" t="s">
        <v>45</v>
      </c>
      <c r="H1108" s="37" t="s">
        <v>36</v>
      </c>
      <c r="I1108" s="37" t="s">
        <v>37</v>
      </c>
      <c r="J1108" s="67">
        <v>16</v>
      </c>
      <c r="K1108" s="19" t="s">
        <v>1463</v>
      </c>
      <c r="L1108" s="19"/>
      <c r="M1108" s="19">
        <v>245</v>
      </c>
      <c r="N1108" s="19"/>
      <c r="O1108" s="19"/>
      <c r="P1108" s="19" t="s">
        <v>1419</v>
      </c>
      <c r="Q1108" s="20">
        <v>0</v>
      </c>
      <c r="R1108" s="20">
        <v>2000</v>
      </c>
      <c r="S1108" s="20">
        <v>10000</v>
      </c>
      <c r="T1108" s="19" t="s">
        <v>41</v>
      </c>
      <c r="U1108" s="15" t="s">
        <v>2455</v>
      </c>
      <c r="V1108" s="131" t="s">
        <v>184</v>
      </c>
      <c r="W1108" s="131" t="s">
        <v>1464</v>
      </c>
      <c r="X1108" s="215" t="s">
        <v>78</v>
      </c>
    </row>
    <row r="1109" spans="1:24" ht="171" hidden="1">
      <c r="A1109" s="19" t="s">
        <v>386</v>
      </c>
      <c r="B1109" s="19" t="s">
        <v>1286</v>
      </c>
      <c r="C1109" s="19" t="s">
        <v>1415</v>
      </c>
      <c r="D1109" s="19" t="s">
        <v>1416</v>
      </c>
      <c r="E1109" s="19">
        <v>10</v>
      </c>
      <c r="F1109" s="37" t="s">
        <v>1417</v>
      </c>
      <c r="G1109" s="19" t="s">
        <v>45</v>
      </c>
      <c r="H1109" s="19" t="s">
        <v>36</v>
      </c>
      <c r="I1109" s="19" t="s">
        <v>37</v>
      </c>
      <c r="J1109" s="67">
        <v>16</v>
      </c>
      <c r="K1109" s="19" t="s">
        <v>1418</v>
      </c>
      <c r="L1109" s="19"/>
      <c r="M1109" s="37">
        <v>30</v>
      </c>
      <c r="N1109" s="19"/>
      <c r="O1109" s="19"/>
      <c r="P1109" s="19" t="s">
        <v>1419</v>
      </c>
      <c r="Q1109" s="20">
        <v>0</v>
      </c>
      <c r="R1109" s="60">
        <v>1000</v>
      </c>
      <c r="S1109" s="154">
        <v>30000</v>
      </c>
      <c r="T1109" s="19" t="s">
        <v>41</v>
      </c>
      <c r="U1109" s="15" t="s">
        <v>2456</v>
      </c>
      <c r="V1109" s="131" t="s">
        <v>866</v>
      </c>
      <c r="W1109" s="131" t="s">
        <v>1304</v>
      </c>
      <c r="X1109" s="215" t="s">
        <v>78</v>
      </c>
    </row>
    <row r="1110" spans="1:24" ht="114" hidden="1">
      <c r="A1110" s="19" t="s">
        <v>386</v>
      </c>
      <c r="B1110" s="19" t="s">
        <v>1286</v>
      </c>
      <c r="C1110" s="19" t="s">
        <v>1460</v>
      </c>
      <c r="D1110" s="19" t="s">
        <v>1461</v>
      </c>
      <c r="E1110" s="19">
        <v>15</v>
      </c>
      <c r="F1110" s="54" t="s">
        <v>1465</v>
      </c>
      <c r="G1110" s="19" t="s">
        <v>45</v>
      </c>
      <c r="H1110" s="19" t="s">
        <v>36</v>
      </c>
      <c r="I1110" s="37" t="s">
        <v>37</v>
      </c>
      <c r="J1110" s="67">
        <v>96</v>
      </c>
      <c r="K1110" s="115">
        <v>44044</v>
      </c>
      <c r="L1110" s="19"/>
      <c r="M1110" s="19">
        <v>25</v>
      </c>
      <c r="N1110" s="19"/>
      <c r="O1110" s="19"/>
      <c r="P1110" s="19" t="s">
        <v>1419</v>
      </c>
      <c r="Q1110" s="20">
        <v>0</v>
      </c>
      <c r="R1110" s="20">
        <v>2000</v>
      </c>
      <c r="S1110" s="20">
        <v>30000</v>
      </c>
      <c r="T1110" s="19" t="s">
        <v>41</v>
      </c>
      <c r="U1110" s="19" t="s">
        <v>2457</v>
      </c>
      <c r="V1110" s="227" t="s">
        <v>218</v>
      </c>
      <c r="W1110" s="216" t="s">
        <v>568</v>
      </c>
      <c r="X1110" s="215" t="s">
        <v>78</v>
      </c>
    </row>
    <row r="1111" spans="1:24" ht="57" hidden="1">
      <c r="A1111" s="19" t="s">
        <v>386</v>
      </c>
      <c r="B1111" s="19" t="s">
        <v>386</v>
      </c>
      <c r="C1111" s="19" t="s">
        <v>386</v>
      </c>
      <c r="D1111" s="19" t="s">
        <v>387</v>
      </c>
      <c r="E1111" s="19">
        <v>15</v>
      </c>
      <c r="F1111" s="19" t="s">
        <v>388</v>
      </c>
      <c r="G1111" s="19" t="s">
        <v>45</v>
      </c>
      <c r="H1111" s="19" t="s">
        <v>36</v>
      </c>
      <c r="I1111" s="19" t="s">
        <v>37</v>
      </c>
      <c r="J1111" s="52"/>
      <c r="K1111" s="8">
        <v>2020</v>
      </c>
      <c r="L1111" s="8"/>
      <c r="M1111" s="19">
        <v>2</v>
      </c>
      <c r="N1111" s="19" t="s">
        <v>389</v>
      </c>
      <c r="O1111" s="19" t="s">
        <v>389</v>
      </c>
      <c r="P1111" s="19" t="s">
        <v>390</v>
      </c>
      <c r="Q1111" s="20">
        <v>0</v>
      </c>
      <c r="R1111" s="20">
        <v>0</v>
      </c>
      <c r="S1111" s="20">
        <v>0</v>
      </c>
      <c r="T1111" s="19" t="s">
        <v>41</v>
      </c>
      <c r="U1111" s="15"/>
      <c r="V1111" s="221" t="s">
        <v>48</v>
      </c>
      <c r="W1111" s="221" t="s">
        <v>163</v>
      </c>
      <c r="X1111" s="219" t="s">
        <v>50</v>
      </c>
    </row>
    <row r="1112" spans="1:24" ht="128.25" hidden="1">
      <c r="A1112" s="19" t="s">
        <v>386</v>
      </c>
      <c r="B1112" s="19" t="s">
        <v>1192</v>
      </c>
      <c r="C1112" s="19" t="s">
        <v>1193</v>
      </c>
      <c r="D1112" s="19" t="s">
        <v>1194</v>
      </c>
      <c r="E1112" s="19">
        <v>15</v>
      </c>
      <c r="F1112" s="163" t="s">
        <v>161</v>
      </c>
      <c r="G1112" s="19" t="s">
        <v>45</v>
      </c>
      <c r="H1112" s="19" t="s">
        <v>36</v>
      </c>
      <c r="I1112" s="19" t="s">
        <v>37</v>
      </c>
      <c r="J1112" s="52">
        <v>30</v>
      </c>
      <c r="K1112" s="8">
        <v>2020</v>
      </c>
      <c r="L1112" s="8"/>
      <c r="M1112" s="19">
        <v>1</v>
      </c>
      <c r="N1112" s="37">
        <v>2266767</v>
      </c>
      <c r="O1112" s="37" t="s">
        <v>1195</v>
      </c>
      <c r="P1112" s="19" t="s">
        <v>40</v>
      </c>
      <c r="Q1112" s="20">
        <v>0</v>
      </c>
      <c r="R1112" s="20">
        <v>0</v>
      </c>
      <c r="S1112" s="20">
        <v>0</v>
      </c>
      <c r="T1112" s="19" t="s">
        <v>41</v>
      </c>
      <c r="U1112" s="15"/>
      <c r="V1112" s="221" t="s">
        <v>48</v>
      </c>
      <c r="W1112" s="221" t="s">
        <v>163</v>
      </c>
      <c r="X1112" s="219" t="s">
        <v>50</v>
      </c>
    </row>
    <row r="1113" spans="1:24" ht="128.25" hidden="1">
      <c r="A1113" s="19" t="s">
        <v>386</v>
      </c>
      <c r="B1113" s="19" t="s">
        <v>1192</v>
      </c>
      <c r="C1113" s="19" t="s">
        <v>1244</v>
      </c>
      <c r="D1113" s="19" t="s">
        <v>1194</v>
      </c>
      <c r="E1113" s="19">
        <v>15</v>
      </c>
      <c r="F1113" s="19" t="s">
        <v>528</v>
      </c>
      <c r="G1113" s="19" t="s">
        <v>45</v>
      </c>
      <c r="H1113" s="19" t="s">
        <v>36</v>
      </c>
      <c r="I1113" s="19" t="s">
        <v>37</v>
      </c>
      <c r="J1113" s="52">
        <v>30</v>
      </c>
      <c r="K1113" s="8">
        <v>2020</v>
      </c>
      <c r="L1113" s="8"/>
      <c r="M1113" s="19">
        <v>1</v>
      </c>
      <c r="N1113" s="37" t="s">
        <v>1230</v>
      </c>
      <c r="O1113" s="37" t="s">
        <v>1230</v>
      </c>
      <c r="P1113" s="19" t="s">
        <v>247</v>
      </c>
      <c r="Q1113" s="20">
        <v>0</v>
      </c>
      <c r="R1113" s="20">
        <v>0</v>
      </c>
      <c r="S1113" s="20">
        <v>0</v>
      </c>
      <c r="T1113" s="19" t="s">
        <v>41</v>
      </c>
      <c r="U1113" s="15"/>
      <c r="V1113" s="221" t="s">
        <v>48</v>
      </c>
      <c r="W1113" s="221" t="s">
        <v>163</v>
      </c>
      <c r="X1113" s="219" t="s">
        <v>50</v>
      </c>
    </row>
    <row r="1114" spans="1:24" ht="128.25" hidden="1">
      <c r="A1114" s="19" t="s">
        <v>386</v>
      </c>
      <c r="B1114" s="19" t="s">
        <v>1192</v>
      </c>
      <c r="C1114" s="19" t="s">
        <v>1193</v>
      </c>
      <c r="D1114" s="19" t="s">
        <v>1194</v>
      </c>
      <c r="E1114" s="19">
        <v>15</v>
      </c>
      <c r="F1114" s="19" t="s">
        <v>1196</v>
      </c>
      <c r="G1114" s="19" t="s">
        <v>45</v>
      </c>
      <c r="H1114" s="19" t="s">
        <v>36</v>
      </c>
      <c r="I1114" s="19" t="s">
        <v>37</v>
      </c>
      <c r="J1114" s="52">
        <v>40</v>
      </c>
      <c r="K1114" s="8">
        <v>2020</v>
      </c>
      <c r="L1114" s="8"/>
      <c r="M1114" s="19">
        <v>1</v>
      </c>
      <c r="N1114" s="37">
        <v>3002067</v>
      </c>
      <c r="O1114" s="37" t="s">
        <v>1197</v>
      </c>
      <c r="P1114" s="19" t="s">
        <v>40</v>
      </c>
      <c r="Q1114" s="20">
        <v>0</v>
      </c>
      <c r="R1114" s="20">
        <v>0</v>
      </c>
      <c r="S1114" s="20">
        <v>0</v>
      </c>
      <c r="T1114" s="19" t="s">
        <v>41</v>
      </c>
      <c r="U1114" s="15"/>
      <c r="V1114" s="221" t="s">
        <v>48</v>
      </c>
      <c r="W1114" s="221" t="s">
        <v>163</v>
      </c>
      <c r="X1114" s="219" t="s">
        <v>50</v>
      </c>
    </row>
    <row r="1115" spans="1:24" ht="128.25" hidden="1">
      <c r="A1115" s="19" t="s">
        <v>386</v>
      </c>
      <c r="B1115" s="19" t="s">
        <v>1192</v>
      </c>
      <c r="C1115" s="19" t="s">
        <v>1244</v>
      </c>
      <c r="D1115" s="19" t="s">
        <v>1194</v>
      </c>
      <c r="E1115" s="19">
        <v>15</v>
      </c>
      <c r="F1115" s="19" t="s">
        <v>528</v>
      </c>
      <c r="G1115" s="19" t="s">
        <v>45</v>
      </c>
      <c r="H1115" s="19" t="s">
        <v>36</v>
      </c>
      <c r="I1115" s="19" t="s">
        <v>37</v>
      </c>
      <c r="J1115" s="52">
        <v>30</v>
      </c>
      <c r="K1115" s="8">
        <v>2020</v>
      </c>
      <c r="L1115" s="8"/>
      <c r="M1115" s="19">
        <v>1</v>
      </c>
      <c r="N1115" s="37" t="s">
        <v>1230</v>
      </c>
      <c r="O1115" s="37" t="s">
        <v>1230</v>
      </c>
      <c r="P1115" s="19" t="s">
        <v>247</v>
      </c>
      <c r="Q1115" s="20">
        <v>0</v>
      </c>
      <c r="R1115" s="20">
        <v>0</v>
      </c>
      <c r="S1115" s="20">
        <v>0</v>
      </c>
      <c r="T1115" s="19" t="s">
        <v>41</v>
      </c>
      <c r="U1115" s="15"/>
      <c r="V1115" s="221" t="s">
        <v>48</v>
      </c>
      <c r="W1115" s="221" t="s">
        <v>163</v>
      </c>
      <c r="X1115" s="219" t="s">
        <v>50</v>
      </c>
    </row>
    <row r="1116" spans="1:24" ht="128.25" hidden="1">
      <c r="A1116" s="19" t="s">
        <v>386</v>
      </c>
      <c r="B1116" s="19" t="s">
        <v>1192</v>
      </c>
      <c r="C1116" s="19" t="s">
        <v>1193</v>
      </c>
      <c r="D1116" s="19" t="s">
        <v>1194</v>
      </c>
      <c r="E1116" s="19">
        <v>15</v>
      </c>
      <c r="F1116" s="19" t="s">
        <v>1198</v>
      </c>
      <c r="G1116" s="19" t="s">
        <v>45</v>
      </c>
      <c r="H1116" s="19" t="s">
        <v>36</v>
      </c>
      <c r="I1116" s="19" t="s">
        <v>37</v>
      </c>
      <c r="J1116" s="52">
        <v>20</v>
      </c>
      <c r="K1116" s="8">
        <v>2020</v>
      </c>
      <c r="L1116" s="8"/>
      <c r="M1116" s="19">
        <v>1</v>
      </c>
      <c r="N1116" s="37">
        <v>3002067</v>
      </c>
      <c r="O1116" s="37" t="s">
        <v>1197</v>
      </c>
      <c r="P1116" s="8" t="s">
        <v>40</v>
      </c>
      <c r="Q1116" s="20">
        <v>0</v>
      </c>
      <c r="R1116" s="20">
        <v>0</v>
      </c>
      <c r="S1116" s="20">
        <v>0</v>
      </c>
      <c r="T1116" s="19" t="s">
        <v>41</v>
      </c>
      <c r="U1116" s="15"/>
      <c r="V1116" s="221" t="s">
        <v>48</v>
      </c>
      <c r="W1116" s="221" t="s">
        <v>163</v>
      </c>
      <c r="X1116" s="219" t="s">
        <v>50</v>
      </c>
    </row>
    <row r="1117" spans="1:24" ht="128.25" hidden="1">
      <c r="A1117" s="19" t="s">
        <v>386</v>
      </c>
      <c r="B1117" s="19" t="s">
        <v>1192</v>
      </c>
      <c r="C1117" s="19" t="s">
        <v>1244</v>
      </c>
      <c r="D1117" s="19" t="s">
        <v>1194</v>
      </c>
      <c r="E1117" s="19">
        <v>15</v>
      </c>
      <c r="F1117" s="19" t="s">
        <v>1196</v>
      </c>
      <c r="G1117" s="19" t="s">
        <v>45</v>
      </c>
      <c r="H1117" s="19" t="s">
        <v>36</v>
      </c>
      <c r="I1117" s="19" t="s">
        <v>37</v>
      </c>
      <c r="J1117" s="52">
        <v>40</v>
      </c>
      <c r="K1117" s="8">
        <v>2020</v>
      </c>
      <c r="L1117" s="8"/>
      <c r="M1117" s="19">
        <v>1</v>
      </c>
      <c r="N1117" s="37" t="s">
        <v>1230</v>
      </c>
      <c r="O1117" s="37" t="s">
        <v>1230</v>
      </c>
      <c r="P1117" s="19" t="s">
        <v>247</v>
      </c>
      <c r="Q1117" s="20">
        <v>0</v>
      </c>
      <c r="R1117" s="20">
        <v>0</v>
      </c>
      <c r="S1117" s="20">
        <v>0</v>
      </c>
      <c r="T1117" s="19" t="s">
        <v>41</v>
      </c>
      <c r="U1117" s="15"/>
      <c r="V1117" s="221" t="s">
        <v>48</v>
      </c>
      <c r="W1117" s="221" t="s">
        <v>163</v>
      </c>
      <c r="X1117" s="219" t="s">
        <v>50</v>
      </c>
    </row>
    <row r="1118" spans="1:24" ht="128.25" hidden="1">
      <c r="A1118" s="19" t="s">
        <v>386</v>
      </c>
      <c r="B1118" s="19" t="s">
        <v>1192</v>
      </c>
      <c r="C1118" s="19" t="s">
        <v>1193</v>
      </c>
      <c r="D1118" s="19" t="s">
        <v>1194</v>
      </c>
      <c r="E1118" s="19">
        <v>15</v>
      </c>
      <c r="F1118" s="19" t="s">
        <v>1199</v>
      </c>
      <c r="G1118" s="19" t="s">
        <v>45</v>
      </c>
      <c r="H1118" s="19" t="s">
        <v>36</v>
      </c>
      <c r="I1118" s="19" t="s">
        <v>37</v>
      </c>
      <c r="J1118" s="52">
        <v>40</v>
      </c>
      <c r="K1118" s="8">
        <v>2020</v>
      </c>
      <c r="L1118" s="8"/>
      <c r="M1118" s="19">
        <v>1</v>
      </c>
      <c r="N1118" s="37">
        <v>2438501</v>
      </c>
      <c r="O1118" s="37" t="s">
        <v>1200</v>
      </c>
      <c r="P1118" s="51" t="s">
        <v>162</v>
      </c>
      <c r="Q1118" s="20">
        <v>0</v>
      </c>
      <c r="R1118" s="20">
        <v>0</v>
      </c>
      <c r="S1118" s="20">
        <v>0</v>
      </c>
      <c r="T1118" s="19" t="s">
        <v>41</v>
      </c>
      <c r="U1118" s="15" t="s">
        <v>2458</v>
      </c>
      <c r="V1118" s="221" t="s">
        <v>76</v>
      </c>
      <c r="W1118" s="131" t="s">
        <v>77</v>
      </c>
      <c r="X1118" s="215" t="s">
        <v>58</v>
      </c>
    </row>
    <row r="1119" spans="1:24" ht="114" hidden="1">
      <c r="A1119" s="19" t="s">
        <v>386</v>
      </c>
      <c r="B1119" s="19" t="s">
        <v>1286</v>
      </c>
      <c r="C1119" s="19" t="s">
        <v>1415</v>
      </c>
      <c r="D1119" s="19" t="s">
        <v>1420</v>
      </c>
      <c r="E1119" s="19">
        <v>10</v>
      </c>
      <c r="F1119" s="37" t="s">
        <v>1421</v>
      </c>
      <c r="G1119" s="19" t="s">
        <v>45</v>
      </c>
      <c r="H1119" s="19" t="s">
        <v>36</v>
      </c>
      <c r="I1119" s="19" t="s">
        <v>37</v>
      </c>
      <c r="J1119" s="67">
        <v>16</v>
      </c>
      <c r="K1119" s="164" t="s">
        <v>1422</v>
      </c>
      <c r="L1119" s="164"/>
      <c r="M1119" s="37">
        <v>30</v>
      </c>
      <c r="N1119" s="19"/>
      <c r="O1119" s="19"/>
      <c r="P1119" s="19" t="s">
        <v>1419</v>
      </c>
      <c r="Q1119" s="20">
        <v>0</v>
      </c>
      <c r="R1119" s="60">
        <v>1000</v>
      </c>
      <c r="S1119" s="154">
        <v>30000</v>
      </c>
      <c r="T1119" s="19" t="s">
        <v>41</v>
      </c>
      <c r="U1119" s="15" t="s">
        <v>2459</v>
      </c>
      <c r="V1119" s="131" t="s">
        <v>184</v>
      </c>
      <c r="W1119" s="216" t="s">
        <v>185</v>
      </c>
      <c r="X1119" s="215" t="s">
        <v>78</v>
      </c>
    </row>
    <row r="1120" spans="1:24" ht="114" hidden="1">
      <c r="A1120" s="19" t="s">
        <v>386</v>
      </c>
      <c r="B1120" s="19" t="s">
        <v>1286</v>
      </c>
      <c r="C1120" s="19" t="s">
        <v>1415</v>
      </c>
      <c r="D1120" s="19" t="s">
        <v>1420</v>
      </c>
      <c r="E1120" s="19">
        <v>10</v>
      </c>
      <c r="F1120" s="37" t="s">
        <v>1423</v>
      </c>
      <c r="G1120" s="19" t="s">
        <v>45</v>
      </c>
      <c r="H1120" s="19" t="s">
        <v>36</v>
      </c>
      <c r="I1120" s="19" t="s">
        <v>37</v>
      </c>
      <c r="J1120" s="67">
        <v>32</v>
      </c>
      <c r="K1120" s="19" t="s">
        <v>1424</v>
      </c>
      <c r="L1120" s="19"/>
      <c r="M1120" s="37">
        <v>30</v>
      </c>
      <c r="N1120" s="19"/>
      <c r="O1120" s="19"/>
      <c r="P1120" s="19" t="s">
        <v>1419</v>
      </c>
      <c r="Q1120" s="20">
        <v>0</v>
      </c>
      <c r="R1120" s="60">
        <v>1000</v>
      </c>
      <c r="S1120" s="154">
        <v>30000</v>
      </c>
      <c r="T1120" s="19" t="s">
        <v>41</v>
      </c>
      <c r="U1120" s="15" t="s">
        <v>2459</v>
      </c>
      <c r="V1120" s="131" t="s">
        <v>184</v>
      </c>
      <c r="W1120" s="216" t="s">
        <v>185</v>
      </c>
      <c r="X1120" s="215" t="s">
        <v>78</v>
      </c>
    </row>
    <row r="1121" spans="1:24" ht="99.75" hidden="1">
      <c r="A1121" s="19" t="s">
        <v>386</v>
      </c>
      <c r="B1121" s="19" t="s">
        <v>1192</v>
      </c>
      <c r="C1121" s="19" t="s">
        <v>1221</v>
      </c>
      <c r="D1121" s="19" t="s">
        <v>1209</v>
      </c>
      <c r="E1121" s="19">
        <v>20</v>
      </c>
      <c r="F1121" s="19" t="s">
        <v>1222</v>
      </c>
      <c r="G1121" s="19" t="s">
        <v>45</v>
      </c>
      <c r="H1121" s="19" t="s">
        <v>36</v>
      </c>
      <c r="I1121" s="19" t="s">
        <v>37</v>
      </c>
      <c r="J1121" s="52">
        <v>24</v>
      </c>
      <c r="K1121" s="8" t="s">
        <v>1223</v>
      </c>
      <c r="L1121" s="8"/>
      <c r="M1121" s="19">
        <v>15</v>
      </c>
      <c r="N1121" s="37" t="s">
        <v>1224</v>
      </c>
      <c r="O1121" s="37" t="s">
        <v>1224</v>
      </c>
      <c r="P1121" s="8" t="s">
        <v>1225</v>
      </c>
      <c r="Q1121" s="20">
        <v>0</v>
      </c>
      <c r="R1121" s="20">
        <v>0</v>
      </c>
      <c r="S1121" s="20">
        <v>0</v>
      </c>
      <c r="T1121" s="19" t="s">
        <v>41</v>
      </c>
      <c r="U1121" s="165" t="s">
        <v>2460</v>
      </c>
      <c r="V1121" s="131" t="s">
        <v>184</v>
      </c>
      <c r="W1121" s="131" t="s">
        <v>1226</v>
      </c>
      <c r="X1121" s="215" t="s">
        <v>78</v>
      </c>
    </row>
    <row r="1122" spans="1:24" ht="99.75" hidden="1">
      <c r="A1122" s="19" t="s">
        <v>386</v>
      </c>
      <c r="B1122" s="19" t="s">
        <v>1192</v>
      </c>
      <c r="C1122" s="19" t="s">
        <v>1221</v>
      </c>
      <c r="D1122" s="19" t="s">
        <v>1209</v>
      </c>
      <c r="E1122" s="19">
        <v>20</v>
      </c>
      <c r="F1122" s="19" t="s">
        <v>1227</v>
      </c>
      <c r="G1122" s="19" t="s">
        <v>45</v>
      </c>
      <c r="H1122" s="19" t="s">
        <v>36</v>
      </c>
      <c r="I1122" s="19" t="s">
        <v>37</v>
      </c>
      <c r="J1122" s="52">
        <v>24</v>
      </c>
      <c r="K1122" s="8" t="s">
        <v>1228</v>
      </c>
      <c r="L1122" s="8"/>
      <c r="M1122" s="19">
        <v>15</v>
      </c>
      <c r="N1122" s="37" t="s">
        <v>1224</v>
      </c>
      <c r="O1122" s="37" t="s">
        <v>1224</v>
      </c>
      <c r="P1122" s="8" t="s">
        <v>1225</v>
      </c>
      <c r="Q1122" s="20">
        <v>0</v>
      </c>
      <c r="R1122" s="20">
        <v>0</v>
      </c>
      <c r="S1122" s="20">
        <v>0</v>
      </c>
      <c r="T1122" s="19" t="s">
        <v>41</v>
      </c>
      <c r="U1122" s="165" t="s">
        <v>2461</v>
      </c>
      <c r="V1122" s="131" t="s">
        <v>184</v>
      </c>
      <c r="W1122" s="131" t="s">
        <v>1226</v>
      </c>
      <c r="X1122" s="215" t="s">
        <v>78</v>
      </c>
    </row>
    <row r="1123" spans="1:24" ht="57" hidden="1">
      <c r="A1123" s="19" t="s">
        <v>386</v>
      </c>
      <c r="B1123" s="19" t="s">
        <v>386</v>
      </c>
      <c r="C1123" s="19" t="s">
        <v>386</v>
      </c>
      <c r="D1123" s="19" t="s">
        <v>387</v>
      </c>
      <c r="E1123" s="19">
        <v>15</v>
      </c>
      <c r="F1123" s="19" t="s">
        <v>391</v>
      </c>
      <c r="G1123" s="19" t="s">
        <v>45</v>
      </c>
      <c r="H1123" s="19" t="s">
        <v>36</v>
      </c>
      <c r="I1123" s="19" t="s">
        <v>37</v>
      </c>
      <c r="J1123" s="52"/>
      <c r="K1123" s="8">
        <v>2020</v>
      </c>
      <c r="L1123" s="8"/>
      <c r="M1123" s="19">
        <v>2</v>
      </c>
      <c r="N1123" s="19" t="s">
        <v>389</v>
      </c>
      <c r="O1123" s="19" t="s">
        <v>389</v>
      </c>
      <c r="P1123" s="19" t="s">
        <v>390</v>
      </c>
      <c r="Q1123" s="20">
        <v>0</v>
      </c>
      <c r="R1123" s="20">
        <v>0</v>
      </c>
      <c r="S1123" s="20">
        <v>0</v>
      </c>
      <c r="T1123" s="19" t="s">
        <v>41</v>
      </c>
      <c r="U1123" s="15" t="s">
        <v>2267</v>
      </c>
      <c r="V1123" s="131" t="s">
        <v>48</v>
      </c>
      <c r="W1123" s="131" t="s">
        <v>392</v>
      </c>
      <c r="X1123" s="219" t="s">
        <v>50</v>
      </c>
    </row>
    <row r="1124" spans="1:24" ht="128.25" hidden="1">
      <c r="A1124" s="19" t="s">
        <v>386</v>
      </c>
      <c r="B1124" s="19" t="s">
        <v>1192</v>
      </c>
      <c r="C1124" s="19" t="s">
        <v>1193</v>
      </c>
      <c r="D1124" s="19" t="s">
        <v>1194</v>
      </c>
      <c r="E1124" s="19">
        <v>15</v>
      </c>
      <c r="F1124" s="19" t="s">
        <v>391</v>
      </c>
      <c r="G1124" s="19" t="s">
        <v>45</v>
      </c>
      <c r="H1124" s="19" t="s">
        <v>36</v>
      </c>
      <c r="I1124" s="19" t="s">
        <v>37</v>
      </c>
      <c r="J1124" s="52">
        <v>20</v>
      </c>
      <c r="K1124" s="8">
        <v>2020</v>
      </c>
      <c r="L1124" s="8"/>
      <c r="M1124" s="19">
        <v>1</v>
      </c>
      <c r="N1124" s="37">
        <v>2266767</v>
      </c>
      <c r="O1124" s="37" t="s">
        <v>1195</v>
      </c>
      <c r="P1124" s="8" t="s">
        <v>40</v>
      </c>
      <c r="Q1124" s="20">
        <v>0</v>
      </c>
      <c r="R1124" s="20">
        <v>0</v>
      </c>
      <c r="S1124" s="20">
        <v>0</v>
      </c>
      <c r="T1124" s="19" t="s">
        <v>41</v>
      </c>
      <c r="U1124" s="20" t="s">
        <v>392</v>
      </c>
      <c r="V1124" s="131" t="s">
        <v>48</v>
      </c>
      <c r="W1124" s="131" t="s">
        <v>392</v>
      </c>
      <c r="X1124" s="219" t="s">
        <v>50</v>
      </c>
    </row>
    <row r="1125" spans="1:24" ht="56.45" hidden="1" customHeight="1">
      <c r="A1125" s="19" t="s">
        <v>386</v>
      </c>
      <c r="B1125" s="19" t="s">
        <v>386</v>
      </c>
      <c r="C1125" s="19" t="s">
        <v>386</v>
      </c>
      <c r="D1125" s="19" t="s">
        <v>387</v>
      </c>
      <c r="E1125" s="19">
        <v>15</v>
      </c>
      <c r="F1125" s="19" t="s">
        <v>44</v>
      </c>
      <c r="G1125" s="19" t="s">
        <v>45</v>
      </c>
      <c r="H1125" s="19" t="s">
        <v>36</v>
      </c>
      <c r="I1125" s="19" t="s">
        <v>37</v>
      </c>
      <c r="J1125" s="52"/>
      <c r="K1125" s="8">
        <v>2020</v>
      </c>
      <c r="L1125" s="8"/>
      <c r="M1125" s="19">
        <v>3</v>
      </c>
      <c r="N1125" s="19" t="s">
        <v>389</v>
      </c>
      <c r="O1125" s="19" t="s">
        <v>389</v>
      </c>
      <c r="P1125" s="19" t="s">
        <v>390</v>
      </c>
      <c r="Q1125" s="20">
        <v>0</v>
      </c>
      <c r="R1125" s="20">
        <v>0</v>
      </c>
      <c r="S1125" s="20">
        <v>0</v>
      </c>
      <c r="T1125" s="19" t="s">
        <v>41</v>
      </c>
      <c r="U1125" s="15" t="s">
        <v>2267</v>
      </c>
      <c r="V1125" s="131" t="s">
        <v>48</v>
      </c>
      <c r="W1125" s="131" t="s">
        <v>49</v>
      </c>
      <c r="X1125" s="219" t="s">
        <v>50</v>
      </c>
    </row>
    <row r="1126" spans="1:24" ht="112.5" hidden="1" customHeight="1">
      <c r="A1126" s="19" t="s">
        <v>386</v>
      </c>
      <c r="B1126" s="19" t="s">
        <v>1192</v>
      </c>
      <c r="C1126" s="19" t="s">
        <v>1193</v>
      </c>
      <c r="D1126" s="19" t="s">
        <v>1194</v>
      </c>
      <c r="E1126" s="19">
        <v>15</v>
      </c>
      <c r="F1126" s="19" t="s">
        <v>44</v>
      </c>
      <c r="G1126" s="19" t="s">
        <v>45</v>
      </c>
      <c r="H1126" s="19" t="s">
        <v>36</v>
      </c>
      <c r="I1126" s="19" t="s">
        <v>37</v>
      </c>
      <c r="J1126" s="52">
        <v>30</v>
      </c>
      <c r="K1126" s="8">
        <v>2020</v>
      </c>
      <c r="L1126" s="8"/>
      <c r="M1126" s="19">
        <v>1</v>
      </c>
      <c r="N1126" s="37">
        <v>1568595</v>
      </c>
      <c r="O1126" s="37" t="s">
        <v>1201</v>
      </c>
      <c r="P1126" s="8" t="s">
        <v>162</v>
      </c>
      <c r="Q1126" s="20">
        <v>0</v>
      </c>
      <c r="R1126" s="20">
        <v>0</v>
      </c>
      <c r="S1126" s="20">
        <v>0</v>
      </c>
      <c r="T1126" s="19" t="s">
        <v>41</v>
      </c>
      <c r="U1126" s="15" t="s">
        <v>2267</v>
      </c>
      <c r="V1126" s="131" t="s">
        <v>48</v>
      </c>
      <c r="W1126" s="131" t="s">
        <v>49</v>
      </c>
      <c r="X1126" s="219" t="s">
        <v>50</v>
      </c>
    </row>
    <row r="1127" spans="1:24" ht="112.5" hidden="1" customHeight="1">
      <c r="A1127" s="19" t="s">
        <v>386</v>
      </c>
      <c r="B1127" s="19" t="s">
        <v>1192</v>
      </c>
      <c r="C1127" s="19" t="s">
        <v>1244</v>
      </c>
      <c r="D1127" s="19" t="s">
        <v>1194</v>
      </c>
      <c r="E1127" s="19">
        <v>15</v>
      </c>
      <c r="F1127" s="19" t="s">
        <v>1196</v>
      </c>
      <c r="G1127" s="19" t="s">
        <v>45</v>
      </c>
      <c r="H1127" s="19" t="s">
        <v>36</v>
      </c>
      <c r="I1127" s="19" t="s">
        <v>37</v>
      </c>
      <c r="J1127" s="52">
        <v>40</v>
      </c>
      <c r="K1127" s="8">
        <v>2020</v>
      </c>
      <c r="L1127" s="8"/>
      <c r="M1127" s="19">
        <v>1</v>
      </c>
      <c r="N1127" s="37" t="s">
        <v>1230</v>
      </c>
      <c r="O1127" s="37" t="s">
        <v>1230</v>
      </c>
      <c r="P1127" s="19" t="s">
        <v>247</v>
      </c>
      <c r="Q1127" s="20">
        <v>0</v>
      </c>
      <c r="R1127" s="20">
        <v>0</v>
      </c>
      <c r="S1127" s="20">
        <v>0</v>
      </c>
      <c r="T1127" s="19" t="s">
        <v>41</v>
      </c>
      <c r="U1127" s="15"/>
      <c r="V1127" s="221" t="s">
        <v>48</v>
      </c>
      <c r="W1127" s="221" t="s">
        <v>163</v>
      </c>
      <c r="X1127" s="219" t="s">
        <v>50</v>
      </c>
    </row>
    <row r="1128" spans="1:24" ht="98.45" hidden="1" customHeight="1">
      <c r="A1128" s="19" t="s">
        <v>386</v>
      </c>
      <c r="B1128" s="19" t="s">
        <v>1286</v>
      </c>
      <c r="C1128" s="19" t="s">
        <v>1415</v>
      </c>
      <c r="D1128" s="19" t="s">
        <v>1425</v>
      </c>
      <c r="E1128" s="19">
        <v>10</v>
      </c>
      <c r="F1128" s="37" t="s">
        <v>1426</v>
      </c>
      <c r="G1128" s="19" t="s">
        <v>45</v>
      </c>
      <c r="H1128" s="19" t="s">
        <v>36</v>
      </c>
      <c r="I1128" s="19" t="s">
        <v>37</v>
      </c>
      <c r="J1128" s="67">
        <v>24</v>
      </c>
      <c r="K1128" s="164">
        <v>43966.458333333336</v>
      </c>
      <c r="L1128" s="164"/>
      <c r="M1128" s="37">
        <v>10</v>
      </c>
      <c r="N1128" s="19"/>
      <c r="O1128" s="19"/>
      <c r="P1128" s="19" t="s">
        <v>1419</v>
      </c>
      <c r="Q1128" s="20">
        <v>0</v>
      </c>
      <c r="R1128" s="20">
        <v>0</v>
      </c>
      <c r="S1128" s="154">
        <v>3000</v>
      </c>
      <c r="T1128" s="19" t="s">
        <v>41</v>
      </c>
      <c r="U1128" s="15" t="s">
        <v>2462</v>
      </c>
      <c r="V1128" s="216" t="s">
        <v>184</v>
      </c>
      <c r="W1128" s="131" t="s">
        <v>799</v>
      </c>
      <c r="X1128" s="215" t="s">
        <v>78</v>
      </c>
    </row>
    <row r="1129" spans="1:24" ht="128.25" hidden="1">
      <c r="A1129" s="19" t="s">
        <v>386</v>
      </c>
      <c r="B1129" s="19" t="s">
        <v>1192</v>
      </c>
      <c r="C1129" s="19" t="s">
        <v>1244</v>
      </c>
      <c r="D1129" s="19" t="s">
        <v>1194</v>
      </c>
      <c r="E1129" s="19">
        <v>15</v>
      </c>
      <c r="F1129" s="19" t="s">
        <v>1196</v>
      </c>
      <c r="G1129" s="19" t="s">
        <v>45</v>
      </c>
      <c r="H1129" s="19" t="s">
        <v>36</v>
      </c>
      <c r="I1129" s="19" t="s">
        <v>37</v>
      </c>
      <c r="J1129" s="52">
        <v>40</v>
      </c>
      <c r="K1129" s="8">
        <v>2020</v>
      </c>
      <c r="L1129" s="8"/>
      <c r="M1129" s="19">
        <v>1</v>
      </c>
      <c r="N1129" s="37" t="s">
        <v>1230</v>
      </c>
      <c r="O1129" s="37" t="s">
        <v>1230</v>
      </c>
      <c r="P1129" s="19" t="s">
        <v>247</v>
      </c>
      <c r="Q1129" s="20">
        <v>0</v>
      </c>
      <c r="R1129" s="20">
        <v>0</v>
      </c>
      <c r="S1129" s="20">
        <v>0</v>
      </c>
      <c r="T1129" s="19" t="s">
        <v>41</v>
      </c>
      <c r="U1129" s="15"/>
      <c r="V1129" s="221" t="s">
        <v>48</v>
      </c>
      <c r="W1129" s="221" t="s">
        <v>163</v>
      </c>
      <c r="X1129" s="219" t="s">
        <v>50</v>
      </c>
    </row>
    <row r="1130" spans="1:24" ht="128.25" hidden="1">
      <c r="A1130" s="19" t="s">
        <v>386</v>
      </c>
      <c r="B1130" s="19" t="s">
        <v>1192</v>
      </c>
      <c r="C1130" s="19" t="s">
        <v>1193</v>
      </c>
      <c r="D1130" s="19" t="s">
        <v>1202</v>
      </c>
      <c r="E1130" s="19">
        <v>20</v>
      </c>
      <c r="F1130" s="19" t="s">
        <v>1203</v>
      </c>
      <c r="G1130" s="19" t="s">
        <v>35</v>
      </c>
      <c r="H1130" s="19" t="s">
        <v>310</v>
      </c>
      <c r="I1130" s="19" t="s">
        <v>37</v>
      </c>
      <c r="J1130" s="52">
        <v>40</v>
      </c>
      <c r="K1130" s="8" t="s">
        <v>1204</v>
      </c>
      <c r="L1130" s="8"/>
      <c r="M1130" s="19">
        <v>1</v>
      </c>
      <c r="N1130" s="37">
        <v>1493499</v>
      </c>
      <c r="O1130" s="37" t="s">
        <v>1205</v>
      </c>
      <c r="P1130" s="54" t="s">
        <v>162</v>
      </c>
      <c r="Q1130" s="20">
        <v>980</v>
      </c>
      <c r="R1130" s="20">
        <v>2750</v>
      </c>
      <c r="S1130" s="20">
        <v>3730</v>
      </c>
      <c r="T1130" s="37" t="s">
        <v>41</v>
      </c>
      <c r="U1130" s="19"/>
      <c r="V1130" s="227" t="s">
        <v>218</v>
      </c>
      <c r="W1130" s="216" t="s">
        <v>568</v>
      </c>
      <c r="X1130" s="217"/>
    </row>
    <row r="1131" spans="1:24" ht="57.75" hidden="1">
      <c r="A1131" s="19" t="s">
        <v>386</v>
      </c>
      <c r="B1131" s="19" t="s">
        <v>1286</v>
      </c>
      <c r="C1131" s="19" t="s">
        <v>1286</v>
      </c>
      <c r="D1131" s="19" t="s">
        <v>1288</v>
      </c>
      <c r="E1131" s="19">
        <v>10</v>
      </c>
      <c r="F1131" s="37" t="s">
        <v>394</v>
      </c>
      <c r="G1131" s="19" t="s">
        <v>35</v>
      </c>
      <c r="H1131" s="19" t="s">
        <v>36</v>
      </c>
      <c r="I1131" s="37" t="s">
        <v>37</v>
      </c>
      <c r="J1131" s="67">
        <v>40</v>
      </c>
      <c r="K1131" s="19" t="s">
        <v>1447</v>
      </c>
      <c r="L1131" s="19"/>
      <c r="M1131" s="19">
        <v>1</v>
      </c>
      <c r="N1131" s="19">
        <v>1364956</v>
      </c>
      <c r="O1131" s="19" t="s">
        <v>1448</v>
      </c>
      <c r="P1131" s="19" t="s">
        <v>1449</v>
      </c>
      <c r="Q1131" s="20">
        <v>0</v>
      </c>
      <c r="R1131" s="20">
        <v>15000</v>
      </c>
      <c r="S1131" s="20">
        <v>15000</v>
      </c>
      <c r="T1131" s="19" t="s">
        <v>41</v>
      </c>
      <c r="U1131" s="50" t="s">
        <v>2463</v>
      </c>
      <c r="V1131" s="216" t="s">
        <v>218</v>
      </c>
      <c r="W1131" s="216" t="s">
        <v>398</v>
      </c>
      <c r="X1131" s="217"/>
    </row>
    <row r="1132" spans="1:24" ht="57.75" hidden="1">
      <c r="A1132" s="19" t="s">
        <v>386</v>
      </c>
      <c r="B1132" s="19" t="s">
        <v>1286</v>
      </c>
      <c r="C1132" s="19" t="s">
        <v>1286</v>
      </c>
      <c r="D1132" s="19" t="s">
        <v>1288</v>
      </c>
      <c r="E1132" s="19">
        <v>10</v>
      </c>
      <c r="F1132" s="37" t="s">
        <v>394</v>
      </c>
      <c r="G1132" s="19" t="s">
        <v>35</v>
      </c>
      <c r="H1132" s="19" t="s">
        <v>36</v>
      </c>
      <c r="I1132" s="37" t="s">
        <v>37</v>
      </c>
      <c r="J1132" s="67">
        <v>40</v>
      </c>
      <c r="K1132" s="19" t="s">
        <v>1447</v>
      </c>
      <c r="L1132" s="19"/>
      <c r="M1132" s="19">
        <v>1</v>
      </c>
      <c r="N1132" s="19">
        <v>6242704</v>
      </c>
      <c r="O1132" s="19" t="s">
        <v>1450</v>
      </c>
      <c r="P1132" s="19" t="s">
        <v>1449</v>
      </c>
      <c r="Q1132" s="20">
        <v>0</v>
      </c>
      <c r="R1132" s="20">
        <v>15000</v>
      </c>
      <c r="S1132" s="20">
        <v>15000</v>
      </c>
      <c r="T1132" s="19" t="s">
        <v>41</v>
      </c>
      <c r="U1132" s="50" t="s">
        <v>2463</v>
      </c>
      <c r="V1132" s="216" t="s">
        <v>218</v>
      </c>
      <c r="W1132" s="216" t="s">
        <v>398</v>
      </c>
      <c r="X1132" s="217"/>
    </row>
    <row r="1133" spans="1:24" ht="57.75" hidden="1">
      <c r="A1133" s="19" t="s">
        <v>386</v>
      </c>
      <c r="B1133" s="19" t="s">
        <v>1286</v>
      </c>
      <c r="C1133" s="19" t="s">
        <v>1286</v>
      </c>
      <c r="D1133" s="19" t="s">
        <v>1288</v>
      </c>
      <c r="E1133" s="19">
        <v>10</v>
      </c>
      <c r="F1133" s="37" t="s">
        <v>394</v>
      </c>
      <c r="G1133" s="19" t="s">
        <v>35</v>
      </c>
      <c r="H1133" s="19" t="s">
        <v>36</v>
      </c>
      <c r="I1133" s="37" t="s">
        <v>37</v>
      </c>
      <c r="J1133" s="67">
        <v>40</v>
      </c>
      <c r="K1133" s="19" t="s">
        <v>1447</v>
      </c>
      <c r="L1133" s="19"/>
      <c r="M1133" s="19">
        <v>1</v>
      </c>
      <c r="N1133" s="19">
        <v>1568594</v>
      </c>
      <c r="O1133" s="19" t="s">
        <v>1451</v>
      </c>
      <c r="P1133" s="19" t="s">
        <v>1449</v>
      </c>
      <c r="Q1133" s="20">
        <v>0</v>
      </c>
      <c r="R1133" s="20">
        <v>15000</v>
      </c>
      <c r="S1133" s="20">
        <v>15000</v>
      </c>
      <c r="T1133" s="19" t="s">
        <v>41</v>
      </c>
      <c r="U1133" s="50" t="s">
        <v>2463</v>
      </c>
      <c r="V1133" s="216" t="s">
        <v>218</v>
      </c>
      <c r="W1133" s="216" t="s">
        <v>398</v>
      </c>
      <c r="X1133" s="217"/>
    </row>
    <row r="1134" spans="1:24" ht="114" hidden="1">
      <c r="A1134" s="8" t="s">
        <v>386</v>
      </c>
      <c r="B1134" s="8" t="s">
        <v>386</v>
      </c>
      <c r="C1134" s="8" t="s">
        <v>386</v>
      </c>
      <c r="D1134" s="8" t="s">
        <v>393</v>
      </c>
      <c r="E1134" s="8">
        <v>10</v>
      </c>
      <c r="F1134" s="12" t="s">
        <v>394</v>
      </c>
      <c r="G1134" s="8" t="s">
        <v>35</v>
      </c>
      <c r="H1134" s="8" t="s">
        <v>310</v>
      </c>
      <c r="I1134" s="8" t="s">
        <v>37</v>
      </c>
      <c r="J1134" s="52">
        <v>48</v>
      </c>
      <c r="K1134" s="166" t="s">
        <v>395</v>
      </c>
      <c r="L1134" s="8"/>
      <c r="M1134" s="8">
        <v>1</v>
      </c>
      <c r="N1134" s="8">
        <v>1568431</v>
      </c>
      <c r="O1134" s="8" t="s">
        <v>396</v>
      </c>
      <c r="P1134" s="8" t="s">
        <v>397</v>
      </c>
      <c r="Q1134" s="28">
        <v>1000</v>
      </c>
      <c r="R1134" s="28">
        <v>18800</v>
      </c>
      <c r="S1134" s="28">
        <v>19800</v>
      </c>
      <c r="T1134" s="8" t="s">
        <v>41</v>
      </c>
      <c r="U1134" s="167" t="s">
        <v>2254</v>
      </c>
      <c r="V1134" s="27" t="s">
        <v>218</v>
      </c>
      <c r="W1134" s="27" t="s">
        <v>398</v>
      </c>
      <c r="X1134" s="27"/>
    </row>
    <row r="1135" spans="1:24" ht="128.25" hidden="1">
      <c r="A1135" s="8" t="s">
        <v>386</v>
      </c>
      <c r="B1135" s="8" t="s">
        <v>1192</v>
      </c>
      <c r="C1135" s="8" t="s">
        <v>1193</v>
      </c>
      <c r="D1135" s="8" t="s">
        <v>1202</v>
      </c>
      <c r="E1135" s="8">
        <v>20</v>
      </c>
      <c r="F1135" s="12" t="s">
        <v>394</v>
      </c>
      <c r="G1135" s="8" t="s">
        <v>35</v>
      </c>
      <c r="H1135" s="8" t="s">
        <v>310</v>
      </c>
      <c r="I1135" s="8" t="s">
        <v>37</v>
      </c>
      <c r="J1135" s="52">
        <v>48</v>
      </c>
      <c r="K1135" s="8" t="s">
        <v>1206</v>
      </c>
      <c r="L1135" s="8"/>
      <c r="M1135" s="8">
        <v>1</v>
      </c>
      <c r="N1135" s="12">
        <v>2438501</v>
      </c>
      <c r="O1135" s="12" t="s">
        <v>1200</v>
      </c>
      <c r="P1135" s="51" t="s">
        <v>162</v>
      </c>
      <c r="Q1135" s="14">
        <v>3580</v>
      </c>
      <c r="R1135" s="14">
        <v>20200</v>
      </c>
      <c r="S1135" s="14">
        <v>23780</v>
      </c>
      <c r="T1135" s="12" t="s">
        <v>41</v>
      </c>
      <c r="U1135" s="130"/>
      <c r="V1135" s="216" t="s">
        <v>218</v>
      </c>
      <c r="W1135" s="216" t="s">
        <v>398</v>
      </c>
      <c r="X1135" s="217"/>
    </row>
    <row r="1136" spans="1:24" ht="128.25" hidden="1">
      <c r="A1136" s="19" t="s">
        <v>386</v>
      </c>
      <c r="B1136" s="19" t="s">
        <v>1192</v>
      </c>
      <c r="C1136" s="19" t="s">
        <v>1244</v>
      </c>
      <c r="D1136" s="19" t="s">
        <v>1194</v>
      </c>
      <c r="E1136" s="19">
        <v>15</v>
      </c>
      <c r="F1136" s="19" t="s">
        <v>1196</v>
      </c>
      <c r="G1136" s="19" t="s">
        <v>45</v>
      </c>
      <c r="H1136" s="19" t="s">
        <v>36</v>
      </c>
      <c r="I1136" s="19" t="s">
        <v>37</v>
      </c>
      <c r="J1136" s="52">
        <v>40</v>
      </c>
      <c r="K1136" s="8">
        <v>2020</v>
      </c>
      <c r="L1136" s="8"/>
      <c r="M1136" s="19">
        <v>1</v>
      </c>
      <c r="N1136" s="37" t="s">
        <v>1230</v>
      </c>
      <c r="O1136" s="37" t="s">
        <v>1230</v>
      </c>
      <c r="P1136" s="19" t="s">
        <v>247</v>
      </c>
      <c r="Q1136" s="20">
        <v>0</v>
      </c>
      <c r="R1136" s="20">
        <v>0</v>
      </c>
      <c r="S1136" s="20">
        <v>0</v>
      </c>
      <c r="T1136" s="19" t="s">
        <v>41</v>
      </c>
      <c r="U1136" s="15"/>
      <c r="V1136" s="221" t="s">
        <v>48</v>
      </c>
      <c r="W1136" s="221" t="s">
        <v>163</v>
      </c>
      <c r="X1136" s="219" t="s">
        <v>50</v>
      </c>
    </row>
    <row r="1137" spans="1:24" ht="99.75" hidden="1">
      <c r="A1137" s="19" t="s">
        <v>386</v>
      </c>
      <c r="B1137" s="19" t="s">
        <v>1192</v>
      </c>
      <c r="C1137" s="19" t="s">
        <v>1221</v>
      </c>
      <c r="D1137" s="19" t="s">
        <v>1209</v>
      </c>
      <c r="E1137" s="19">
        <v>20</v>
      </c>
      <c r="F1137" s="19" t="s">
        <v>1229</v>
      </c>
      <c r="G1137" s="19" t="s">
        <v>35</v>
      </c>
      <c r="H1137" s="19" t="s">
        <v>310</v>
      </c>
      <c r="I1137" s="19" t="s">
        <v>37</v>
      </c>
      <c r="J1137" s="52">
        <v>40</v>
      </c>
      <c r="K1137" s="8" t="s">
        <v>1230</v>
      </c>
      <c r="L1137" s="8"/>
      <c r="M1137" s="19">
        <v>1</v>
      </c>
      <c r="N1137" s="37" t="s">
        <v>1230</v>
      </c>
      <c r="O1137" s="168" t="s">
        <v>1231</v>
      </c>
      <c r="P1137" s="54" t="s">
        <v>162</v>
      </c>
      <c r="Q1137" s="60">
        <v>3000</v>
      </c>
      <c r="R1137" s="20">
        <v>18800</v>
      </c>
      <c r="S1137" s="20">
        <v>21800</v>
      </c>
      <c r="T1137" s="19" t="s">
        <v>41</v>
      </c>
      <c r="U1137" s="19"/>
      <c r="V1137" s="131" t="s">
        <v>184</v>
      </c>
      <c r="W1137" s="131" t="s">
        <v>1226</v>
      </c>
      <c r="X1137" s="217"/>
    </row>
    <row r="1138" spans="1:24" ht="128.25" hidden="1">
      <c r="A1138" s="19" t="s">
        <v>386</v>
      </c>
      <c r="B1138" s="19" t="s">
        <v>1192</v>
      </c>
      <c r="C1138" s="19" t="s">
        <v>1256</v>
      </c>
      <c r="D1138" s="19" t="s">
        <v>1257</v>
      </c>
      <c r="E1138" s="19">
        <v>15</v>
      </c>
      <c r="F1138" s="37" t="s">
        <v>1258</v>
      </c>
      <c r="G1138" s="19" t="s">
        <v>145</v>
      </c>
      <c r="H1138" s="19" t="s">
        <v>36</v>
      </c>
      <c r="I1138" s="19" t="s">
        <v>46</v>
      </c>
      <c r="J1138" s="52">
        <v>360</v>
      </c>
      <c r="K1138" s="8" t="s">
        <v>1259</v>
      </c>
      <c r="L1138" s="8" t="s">
        <v>272</v>
      </c>
      <c r="M1138" s="19">
        <v>1</v>
      </c>
      <c r="N1138" s="37">
        <v>1491389</v>
      </c>
      <c r="O1138" s="37" t="s">
        <v>1260</v>
      </c>
      <c r="P1138" s="54" t="s">
        <v>162</v>
      </c>
      <c r="Q1138" s="20">
        <v>0</v>
      </c>
      <c r="R1138" s="20">
        <v>0</v>
      </c>
      <c r="S1138" s="20">
        <v>0</v>
      </c>
      <c r="T1138" s="37" t="s">
        <v>145</v>
      </c>
      <c r="U1138" s="19"/>
      <c r="V1138" s="216" t="s">
        <v>218</v>
      </c>
      <c r="W1138" s="216" t="s">
        <v>398</v>
      </c>
      <c r="X1138" s="217"/>
    </row>
    <row r="1139" spans="1:24" ht="42.75" hidden="1">
      <c r="A1139" s="19" t="s">
        <v>386</v>
      </c>
      <c r="B1139" s="19" t="s">
        <v>1286</v>
      </c>
      <c r="C1139" s="19" t="s">
        <v>1388</v>
      </c>
      <c r="D1139" s="19" t="s">
        <v>1288</v>
      </c>
      <c r="E1139" s="19">
        <v>10</v>
      </c>
      <c r="F1139" s="37" t="s">
        <v>1021</v>
      </c>
      <c r="G1139" s="19" t="s">
        <v>145</v>
      </c>
      <c r="H1139" s="19" t="s">
        <v>36</v>
      </c>
      <c r="I1139" s="19" t="s">
        <v>46</v>
      </c>
      <c r="J1139" s="67">
        <v>120</v>
      </c>
      <c r="K1139" s="19" t="s">
        <v>1389</v>
      </c>
      <c r="L1139" s="19" t="s">
        <v>356</v>
      </c>
      <c r="M1139" s="19">
        <v>1</v>
      </c>
      <c r="N1139" s="103" t="s">
        <v>1390</v>
      </c>
      <c r="O1139" s="19" t="s">
        <v>1391</v>
      </c>
      <c r="P1139" s="54" t="s">
        <v>162</v>
      </c>
      <c r="Q1139" s="20">
        <v>0</v>
      </c>
      <c r="R1139" s="20">
        <v>0</v>
      </c>
      <c r="S1139" s="20">
        <v>0</v>
      </c>
      <c r="T1139" s="19" t="s">
        <v>145</v>
      </c>
      <c r="U1139" s="19"/>
      <c r="V1139" s="216" t="s">
        <v>218</v>
      </c>
      <c r="W1139" s="216" t="s">
        <v>398</v>
      </c>
      <c r="X1139" s="217"/>
    </row>
    <row r="1140" spans="1:24" ht="128.25" hidden="1">
      <c r="A1140" s="19" t="s">
        <v>386</v>
      </c>
      <c r="B1140" s="19" t="s">
        <v>1192</v>
      </c>
      <c r="C1140" s="19" t="s">
        <v>1193</v>
      </c>
      <c r="D1140" s="19" t="s">
        <v>1207</v>
      </c>
      <c r="E1140" s="19">
        <v>20</v>
      </c>
      <c r="F1140" s="19" t="s">
        <v>1208</v>
      </c>
      <c r="G1140" s="19" t="s">
        <v>35</v>
      </c>
      <c r="H1140" s="19" t="s">
        <v>36</v>
      </c>
      <c r="I1140" s="19" t="s">
        <v>46</v>
      </c>
      <c r="J1140" s="52">
        <v>24</v>
      </c>
      <c r="K1140" s="8">
        <v>2020</v>
      </c>
      <c r="L1140" s="8"/>
      <c r="M1140" s="19">
        <v>1</v>
      </c>
      <c r="N1140" s="37">
        <v>1493499</v>
      </c>
      <c r="O1140" s="37" t="s">
        <v>1205</v>
      </c>
      <c r="P1140" s="54" t="s">
        <v>162</v>
      </c>
      <c r="Q1140" s="20">
        <v>0</v>
      </c>
      <c r="R1140" s="20">
        <v>0</v>
      </c>
      <c r="S1140" s="20">
        <v>0</v>
      </c>
      <c r="T1140" s="19" t="s">
        <v>41</v>
      </c>
      <c r="U1140" s="19" t="s">
        <v>2464</v>
      </c>
      <c r="V1140" s="131" t="s">
        <v>48</v>
      </c>
      <c r="W1140" s="216" t="s">
        <v>188</v>
      </c>
      <c r="X1140" s="217"/>
    </row>
    <row r="1141" spans="1:24" ht="128.25" hidden="1">
      <c r="A1141" s="19" t="s">
        <v>386</v>
      </c>
      <c r="B1141" s="19" t="s">
        <v>1192</v>
      </c>
      <c r="C1141" s="19" t="s">
        <v>1256</v>
      </c>
      <c r="D1141" s="19" t="s">
        <v>1257</v>
      </c>
      <c r="E1141" s="19">
        <v>20</v>
      </c>
      <c r="F1141" s="19" t="s">
        <v>1261</v>
      </c>
      <c r="G1141" s="19" t="s">
        <v>35</v>
      </c>
      <c r="H1141" s="19" t="s">
        <v>310</v>
      </c>
      <c r="I1141" s="19" t="s">
        <v>37</v>
      </c>
      <c r="J1141" s="52">
        <v>40</v>
      </c>
      <c r="K1141" s="8" t="s">
        <v>1262</v>
      </c>
      <c r="L1141" s="8"/>
      <c r="M1141" s="19">
        <v>1</v>
      </c>
      <c r="N1141" s="37">
        <v>2091133</v>
      </c>
      <c r="O1141" s="37" t="s">
        <v>1263</v>
      </c>
      <c r="P1141" s="19" t="s">
        <v>268</v>
      </c>
      <c r="Q1141" s="20">
        <v>3279</v>
      </c>
      <c r="R1141" s="20">
        <v>18600</v>
      </c>
      <c r="S1141" s="20">
        <v>21879</v>
      </c>
      <c r="T1141" s="37" t="s">
        <v>41</v>
      </c>
      <c r="U1141" s="19"/>
      <c r="V1141" s="37" t="s">
        <v>1264</v>
      </c>
      <c r="W1141" s="216" t="s">
        <v>1265</v>
      </c>
      <c r="X1141" s="217"/>
    </row>
    <row r="1142" spans="1:24" ht="42.75" hidden="1">
      <c r="A1142" s="19" t="s">
        <v>386</v>
      </c>
      <c r="B1142" s="19" t="s">
        <v>1286</v>
      </c>
      <c r="C1142" s="19" t="s">
        <v>1299</v>
      </c>
      <c r="D1142" s="19" t="s">
        <v>1288</v>
      </c>
      <c r="E1142" s="19">
        <v>10</v>
      </c>
      <c r="F1142" s="19" t="s">
        <v>1300</v>
      </c>
      <c r="G1142" s="19" t="s">
        <v>145</v>
      </c>
      <c r="H1142" s="19" t="s">
        <v>36</v>
      </c>
      <c r="I1142" s="19" t="s">
        <v>46</v>
      </c>
      <c r="J1142" s="67">
        <v>360</v>
      </c>
      <c r="K1142" s="19" t="s">
        <v>1301</v>
      </c>
      <c r="L1142" s="19" t="s">
        <v>759</v>
      </c>
      <c r="M1142" s="19">
        <v>1</v>
      </c>
      <c r="N1142" s="103" t="s">
        <v>1302</v>
      </c>
      <c r="O1142" s="19" t="s">
        <v>1303</v>
      </c>
      <c r="P1142" s="54" t="s">
        <v>162</v>
      </c>
      <c r="Q1142" s="20">
        <v>0</v>
      </c>
      <c r="R1142" s="20">
        <v>0</v>
      </c>
      <c r="S1142" s="20">
        <v>0</v>
      </c>
      <c r="T1142" s="19" t="s">
        <v>145</v>
      </c>
      <c r="U1142" s="19"/>
      <c r="V1142" s="131" t="s">
        <v>866</v>
      </c>
      <c r="W1142" s="216" t="s">
        <v>1304</v>
      </c>
      <c r="X1142" s="217"/>
    </row>
    <row r="1143" spans="1:24" ht="99.75" hidden="1">
      <c r="A1143" s="19" t="s">
        <v>386</v>
      </c>
      <c r="B1143" s="19" t="s">
        <v>1192</v>
      </c>
      <c r="C1143" s="19" t="s">
        <v>1193</v>
      </c>
      <c r="D1143" s="19" t="s">
        <v>1209</v>
      </c>
      <c r="E1143" s="19">
        <v>20</v>
      </c>
      <c r="F1143" s="19" t="s">
        <v>1210</v>
      </c>
      <c r="G1143" s="19" t="s">
        <v>35</v>
      </c>
      <c r="H1143" s="19" t="s">
        <v>36</v>
      </c>
      <c r="I1143" s="19" t="s">
        <v>46</v>
      </c>
      <c r="J1143" s="52">
        <v>180</v>
      </c>
      <c r="K1143" s="8">
        <v>2020</v>
      </c>
      <c r="L1143" s="8"/>
      <c r="M1143" s="19">
        <v>1</v>
      </c>
      <c r="N1143" s="37">
        <v>1492166</v>
      </c>
      <c r="O1143" s="37" t="s">
        <v>1211</v>
      </c>
      <c r="P1143" s="54" t="s">
        <v>162</v>
      </c>
      <c r="Q1143" s="20">
        <v>0</v>
      </c>
      <c r="R1143" s="20">
        <v>0</v>
      </c>
      <c r="S1143" s="20">
        <v>0</v>
      </c>
      <c r="T1143" s="19" t="s">
        <v>41</v>
      </c>
      <c r="U1143" s="19" t="s">
        <v>2465</v>
      </c>
      <c r="V1143" s="131" t="s">
        <v>184</v>
      </c>
      <c r="W1143" s="216" t="s">
        <v>542</v>
      </c>
      <c r="X1143" s="217"/>
    </row>
    <row r="1144" spans="1:24" ht="42.75" hidden="1">
      <c r="A1144" s="19" t="s">
        <v>386</v>
      </c>
      <c r="B1144" s="19" t="s">
        <v>1286</v>
      </c>
      <c r="C1144" s="19" t="s">
        <v>1503</v>
      </c>
      <c r="D1144" s="19" t="s">
        <v>1288</v>
      </c>
      <c r="E1144" s="19">
        <v>10</v>
      </c>
      <c r="F1144" s="19" t="s">
        <v>1504</v>
      </c>
      <c r="G1144" s="19" t="s">
        <v>145</v>
      </c>
      <c r="H1144" s="19" t="s">
        <v>36</v>
      </c>
      <c r="I1144" s="19" t="s">
        <v>46</v>
      </c>
      <c r="J1144" s="67">
        <v>120</v>
      </c>
      <c r="K1144" s="115">
        <v>44044</v>
      </c>
      <c r="L1144" s="19" t="s">
        <v>759</v>
      </c>
      <c r="M1144" s="19">
        <v>1</v>
      </c>
      <c r="N1144" s="103" t="s">
        <v>1505</v>
      </c>
      <c r="O1144" s="19" t="s">
        <v>1506</v>
      </c>
      <c r="P1144" s="54" t="s">
        <v>162</v>
      </c>
      <c r="Q1144" s="20">
        <v>0</v>
      </c>
      <c r="R1144" s="20">
        <v>0</v>
      </c>
      <c r="S1144" s="20">
        <v>0</v>
      </c>
      <c r="T1144" s="19" t="s">
        <v>145</v>
      </c>
      <c r="U1144" s="19"/>
      <c r="V1144" s="37" t="s">
        <v>218</v>
      </c>
      <c r="W1144" s="216" t="s">
        <v>1507</v>
      </c>
      <c r="X1144" s="217"/>
    </row>
    <row r="1145" spans="1:24" ht="99.75" hidden="1">
      <c r="A1145" s="19" t="s">
        <v>386</v>
      </c>
      <c r="B1145" s="19" t="s">
        <v>1192</v>
      </c>
      <c r="C1145" s="19" t="s">
        <v>1193</v>
      </c>
      <c r="D1145" s="19" t="s">
        <v>1209</v>
      </c>
      <c r="E1145" s="19">
        <v>20</v>
      </c>
      <c r="F1145" s="19" t="s">
        <v>1212</v>
      </c>
      <c r="G1145" s="19" t="s">
        <v>45</v>
      </c>
      <c r="H1145" s="19" t="s">
        <v>36</v>
      </c>
      <c r="I1145" s="19" t="s">
        <v>37</v>
      </c>
      <c r="J1145" s="52">
        <v>60</v>
      </c>
      <c r="K1145" s="8">
        <v>2020</v>
      </c>
      <c r="L1145" s="8"/>
      <c r="M1145" s="19">
        <v>1</v>
      </c>
      <c r="N1145" s="37">
        <v>3002067</v>
      </c>
      <c r="O1145" s="37" t="s">
        <v>1197</v>
      </c>
      <c r="P1145" s="8" t="s">
        <v>40</v>
      </c>
      <c r="Q1145" s="20">
        <v>0</v>
      </c>
      <c r="R1145" s="20">
        <v>0</v>
      </c>
      <c r="S1145" s="20">
        <v>0</v>
      </c>
      <c r="T1145" s="19" t="s">
        <v>41</v>
      </c>
      <c r="U1145" s="19" t="s">
        <v>2466</v>
      </c>
      <c r="V1145" s="216" t="s">
        <v>184</v>
      </c>
      <c r="W1145" s="216" t="s">
        <v>248</v>
      </c>
      <c r="X1145" s="215" t="s">
        <v>58</v>
      </c>
    </row>
    <row r="1146" spans="1:24" ht="71.25" hidden="1">
      <c r="A1146" s="19" t="s">
        <v>386</v>
      </c>
      <c r="B1146" s="19" t="s">
        <v>1286</v>
      </c>
      <c r="C1146" s="19" t="s">
        <v>1378</v>
      </c>
      <c r="D1146" s="19" t="s">
        <v>1312</v>
      </c>
      <c r="E1146" s="19">
        <v>10</v>
      </c>
      <c r="F1146" s="19" t="s">
        <v>1379</v>
      </c>
      <c r="G1146" s="19" t="s">
        <v>145</v>
      </c>
      <c r="H1146" s="19" t="s">
        <v>36</v>
      </c>
      <c r="I1146" s="19" t="s">
        <v>46</v>
      </c>
      <c r="J1146" s="67" t="s">
        <v>1380</v>
      </c>
      <c r="K1146" s="19" t="s">
        <v>1381</v>
      </c>
      <c r="L1146" s="19" t="s">
        <v>272</v>
      </c>
      <c r="M1146" s="19">
        <v>1</v>
      </c>
      <c r="N1146" s="103" t="s">
        <v>1382</v>
      </c>
      <c r="O1146" s="19" t="s">
        <v>1383</v>
      </c>
      <c r="P1146" s="54" t="s">
        <v>162</v>
      </c>
      <c r="Q1146" s="20">
        <v>0</v>
      </c>
      <c r="R1146" s="20">
        <v>0</v>
      </c>
      <c r="S1146" s="20">
        <v>0</v>
      </c>
      <c r="T1146" s="19" t="s">
        <v>145</v>
      </c>
      <c r="U1146" s="19" t="s">
        <v>2467</v>
      </c>
      <c r="V1146" s="131" t="s">
        <v>148</v>
      </c>
      <c r="W1146" s="216" t="s">
        <v>149</v>
      </c>
      <c r="X1146" s="217"/>
    </row>
    <row r="1147" spans="1:24" ht="60" hidden="1">
      <c r="A1147" s="19" t="s">
        <v>386</v>
      </c>
      <c r="B1147" s="19" t="s">
        <v>1286</v>
      </c>
      <c r="C1147" s="19" t="s">
        <v>1492</v>
      </c>
      <c r="D1147" s="19" t="s">
        <v>1288</v>
      </c>
      <c r="E1147" s="19">
        <v>10</v>
      </c>
      <c r="F1147" s="19" t="s">
        <v>1493</v>
      </c>
      <c r="G1147" s="19" t="s">
        <v>145</v>
      </c>
      <c r="H1147" s="19" t="s">
        <v>36</v>
      </c>
      <c r="I1147" s="19" t="s">
        <v>37</v>
      </c>
      <c r="J1147" s="67">
        <v>120</v>
      </c>
      <c r="K1147" s="19" t="s">
        <v>1494</v>
      </c>
      <c r="L1147" s="19" t="s">
        <v>152</v>
      </c>
      <c r="M1147" s="19">
        <v>1</v>
      </c>
      <c r="N1147" s="103" t="s">
        <v>1495</v>
      </c>
      <c r="O1147" s="19" t="s">
        <v>1496</v>
      </c>
      <c r="P1147" s="54" t="s">
        <v>162</v>
      </c>
      <c r="Q1147" s="20">
        <v>0</v>
      </c>
      <c r="R1147" s="20">
        <v>0</v>
      </c>
      <c r="S1147" s="20">
        <v>0</v>
      </c>
      <c r="T1147" s="19" t="s">
        <v>145</v>
      </c>
      <c r="U1147" s="155" t="s">
        <v>2468</v>
      </c>
      <c r="V1147" s="131" t="s">
        <v>235</v>
      </c>
      <c r="W1147" s="216" t="s">
        <v>236</v>
      </c>
      <c r="X1147" s="217"/>
    </row>
    <row r="1148" spans="1:24" ht="42.75" hidden="1">
      <c r="A1148" s="19" t="s">
        <v>386</v>
      </c>
      <c r="B1148" s="19" t="s">
        <v>1286</v>
      </c>
      <c r="C1148" s="19" t="s">
        <v>1323</v>
      </c>
      <c r="D1148" s="19" t="s">
        <v>1288</v>
      </c>
      <c r="E1148" s="19">
        <v>10</v>
      </c>
      <c r="F1148" s="19" t="s">
        <v>1324</v>
      </c>
      <c r="G1148" s="19" t="s">
        <v>145</v>
      </c>
      <c r="H1148" s="19" t="s">
        <v>1325</v>
      </c>
      <c r="I1148" s="19" t="s">
        <v>37</v>
      </c>
      <c r="J1148" s="67">
        <v>120</v>
      </c>
      <c r="K1148" s="115">
        <v>44075</v>
      </c>
      <c r="L1148" s="19" t="s">
        <v>216</v>
      </c>
      <c r="M1148" s="19">
        <v>1</v>
      </c>
      <c r="N1148" s="103" t="s">
        <v>1326</v>
      </c>
      <c r="O1148" s="19" t="s">
        <v>1327</v>
      </c>
      <c r="P1148" s="19" t="s">
        <v>107</v>
      </c>
      <c r="Q1148" s="20">
        <v>0</v>
      </c>
      <c r="R1148" s="20">
        <v>0</v>
      </c>
      <c r="S1148" s="20">
        <v>0</v>
      </c>
      <c r="T1148" s="19" t="s">
        <v>145</v>
      </c>
      <c r="U1148" s="19"/>
      <c r="V1148" s="37"/>
      <c r="W1148" s="216" t="s">
        <v>1328</v>
      </c>
      <c r="X1148" s="217"/>
    </row>
    <row r="1149" spans="1:24" ht="57" hidden="1">
      <c r="A1149" s="19" t="s">
        <v>386</v>
      </c>
      <c r="B1149" s="19" t="s">
        <v>1286</v>
      </c>
      <c r="C1149" s="19" t="s">
        <v>1514</v>
      </c>
      <c r="D1149" s="19" t="s">
        <v>1288</v>
      </c>
      <c r="E1149" s="19">
        <v>10</v>
      </c>
      <c r="F1149" s="19" t="s">
        <v>1515</v>
      </c>
      <c r="G1149" s="19" t="s">
        <v>145</v>
      </c>
      <c r="H1149" s="19" t="s">
        <v>265</v>
      </c>
      <c r="I1149" s="19" t="s">
        <v>91</v>
      </c>
      <c r="J1149" s="67" t="s">
        <v>1343</v>
      </c>
      <c r="K1149" s="19" t="s">
        <v>810</v>
      </c>
      <c r="L1149" s="19" t="s">
        <v>759</v>
      </c>
      <c r="M1149" s="19">
        <v>1</v>
      </c>
      <c r="N1149" s="103" t="s">
        <v>1516</v>
      </c>
      <c r="O1149" s="19" t="s">
        <v>1517</v>
      </c>
      <c r="P1149" s="54" t="s">
        <v>162</v>
      </c>
      <c r="Q1149" s="20">
        <v>0</v>
      </c>
      <c r="R1149" s="20">
        <v>0</v>
      </c>
      <c r="S1149" s="20">
        <v>0</v>
      </c>
      <c r="T1149" s="19" t="s">
        <v>145</v>
      </c>
      <c r="U1149" s="19"/>
      <c r="V1149" s="37"/>
      <c r="W1149" s="216" t="s">
        <v>1328</v>
      </c>
      <c r="X1149" s="217"/>
    </row>
    <row r="1150" spans="1:24" ht="42.75" hidden="1">
      <c r="A1150" s="19" t="s">
        <v>386</v>
      </c>
      <c r="B1150" s="19" t="s">
        <v>1286</v>
      </c>
      <c r="C1150" s="19" t="s">
        <v>1518</v>
      </c>
      <c r="D1150" s="19" t="s">
        <v>1288</v>
      </c>
      <c r="E1150" s="19">
        <v>10</v>
      </c>
      <c r="F1150" s="19" t="s">
        <v>1519</v>
      </c>
      <c r="G1150" s="19" t="s">
        <v>145</v>
      </c>
      <c r="H1150" s="19" t="s">
        <v>36</v>
      </c>
      <c r="I1150" s="19" t="s">
        <v>46</v>
      </c>
      <c r="J1150" s="67" t="s">
        <v>1295</v>
      </c>
      <c r="K1150" s="115">
        <v>44013</v>
      </c>
      <c r="L1150" s="19" t="s">
        <v>152</v>
      </c>
      <c r="M1150" s="19">
        <v>1</v>
      </c>
      <c r="N1150" s="103" t="s">
        <v>1520</v>
      </c>
      <c r="O1150" s="19" t="s">
        <v>1521</v>
      </c>
      <c r="P1150" s="54" t="s">
        <v>162</v>
      </c>
      <c r="Q1150" s="20">
        <v>0</v>
      </c>
      <c r="R1150" s="20">
        <v>0</v>
      </c>
      <c r="S1150" s="20">
        <v>0</v>
      </c>
      <c r="T1150" s="19" t="s">
        <v>145</v>
      </c>
      <c r="U1150" s="19"/>
      <c r="V1150" s="216" t="s">
        <v>218</v>
      </c>
      <c r="W1150" s="216" t="s">
        <v>219</v>
      </c>
      <c r="X1150" s="217"/>
    </row>
    <row r="1151" spans="1:24" ht="128.25" hidden="1">
      <c r="A1151" s="19" t="s">
        <v>386</v>
      </c>
      <c r="B1151" s="19" t="s">
        <v>1192</v>
      </c>
      <c r="C1151" s="19" t="s">
        <v>1193</v>
      </c>
      <c r="D1151" s="19" t="s">
        <v>1202</v>
      </c>
      <c r="E1151" s="19">
        <v>20</v>
      </c>
      <c r="F1151" s="19" t="s">
        <v>1213</v>
      </c>
      <c r="G1151" s="19" t="s">
        <v>35</v>
      </c>
      <c r="H1151" s="19" t="s">
        <v>36</v>
      </c>
      <c r="I1151" s="19" t="s">
        <v>37</v>
      </c>
      <c r="J1151" s="52">
        <v>16</v>
      </c>
      <c r="K1151" s="8" t="s">
        <v>1214</v>
      </c>
      <c r="L1151" s="8"/>
      <c r="M1151" s="19">
        <v>1</v>
      </c>
      <c r="N1151" s="37">
        <v>1568595</v>
      </c>
      <c r="O1151" s="37" t="s">
        <v>1201</v>
      </c>
      <c r="P1151" s="54" t="s">
        <v>162</v>
      </c>
      <c r="Q1151" s="20">
        <v>10602</v>
      </c>
      <c r="R1151" s="20">
        <v>14600</v>
      </c>
      <c r="S1151" s="20">
        <v>25202</v>
      </c>
      <c r="T1151" s="37" t="s">
        <v>41</v>
      </c>
      <c r="U1151" s="19"/>
      <c r="V1151" s="216" t="s">
        <v>184</v>
      </c>
      <c r="W1151" s="131" t="s">
        <v>799</v>
      </c>
      <c r="X1151" s="217"/>
    </row>
    <row r="1152" spans="1:24" ht="74.25" hidden="1">
      <c r="A1152" s="19" t="s">
        <v>386</v>
      </c>
      <c r="B1152" s="19" t="s">
        <v>1286</v>
      </c>
      <c r="C1152" s="19" t="s">
        <v>1352</v>
      </c>
      <c r="D1152" s="19" t="s">
        <v>1312</v>
      </c>
      <c r="E1152" s="19">
        <v>10</v>
      </c>
      <c r="F1152" s="54" t="s">
        <v>1353</v>
      </c>
      <c r="G1152" s="19" t="s">
        <v>145</v>
      </c>
      <c r="H1152" s="19" t="s">
        <v>36</v>
      </c>
      <c r="I1152" s="19" t="s">
        <v>46</v>
      </c>
      <c r="J1152" s="67" t="s">
        <v>1295</v>
      </c>
      <c r="K1152" s="19" t="s">
        <v>1354</v>
      </c>
      <c r="L1152" s="19" t="s">
        <v>152</v>
      </c>
      <c r="M1152" s="19">
        <v>1</v>
      </c>
      <c r="N1152" s="103" t="s">
        <v>1355</v>
      </c>
      <c r="O1152" s="19" t="s">
        <v>1356</v>
      </c>
      <c r="P1152" s="19" t="s">
        <v>40</v>
      </c>
      <c r="Q1152" s="20">
        <v>0</v>
      </c>
      <c r="R1152" s="20">
        <v>0</v>
      </c>
      <c r="S1152" s="20">
        <v>0</v>
      </c>
      <c r="T1152" s="19" t="s">
        <v>145</v>
      </c>
      <c r="U1152" s="50" t="s">
        <v>2469</v>
      </c>
      <c r="V1152" s="131" t="s">
        <v>92</v>
      </c>
      <c r="W1152" s="216" t="s">
        <v>517</v>
      </c>
      <c r="X1152" s="217"/>
    </row>
    <row r="1153" spans="1:24" ht="142.5" hidden="1">
      <c r="A1153" s="19" t="s">
        <v>386</v>
      </c>
      <c r="B1153" s="19" t="s">
        <v>1286</v>
      </c>
      <c r="C1153" s="19" t="s">
        <v>1522</v>
      </c>
      <c r="D1153" s="19" t="s">
        <v>1508</v>
      </c>
      <c r="E1153" s="19">
        <v>12</v>
      </c>
      <c r="F1153" s="19" t="s">
        <v>1523</v>
      </c>
      <c r="G1153" s="19" t="s">
        <v>145</v>
      </c>
      <c r="H1153" s="19" t="s">
        <v>36</v>
      </c>
      <c r="I1153" s="19" t="s">
        <v>46</v>
      </c>
      <c r="J1153" s="67" t="s">
        <v>1407</v>
      </c>
      <c r="K1153" s="19" t="s">
        <v>1524</v>
      </c>
      <c r="L1153" s="19" t="s">
        <v>566</v>
      </c>
      <c r="M1153" s="19">
        <v>1</v>
      </c>
      <c r="N1153" s="103" t="s">
        <v>1525</v>
      </c>
      <c r="O1153" s="19" t="s">
        <v>1526</v>
      </c>
      <c r="P1153" s="54" t="s">
        <v>162</v>
      </c>
      <c r="Q1153" s="20">
        <v>0</v>
      </c>
      <c r="R1153" s="20">
        <v>0</v>
      </c>
      <c r="S1153" s="20">
        <v>0</v>
      </c>
      <c r="T1153" s="19" t="s">
        <v>145</v>
      </c>
      <c r="U1153" s="19"/>
      <c r="V1153" s="37" t="s">
        <v>42</v>
      </c>
      <c r="W1153" s="216" t="s">
        <v>1029</v>
      </c>
      <c r="X1153" s="217"/>
    </row>
    <row r="1154" spans="1:24" ht="42.75" hidden="1">
      <c r="A1154" s="19" t="s">
        <v>386</v>
      </c>
      <c r="B1154" s="19" t="s">
        <v>1286</v>
      </c>
      <c r="C1154" s="19" t="s">
        <v>1497</v>
      </c>
      <c r="D1154" s="19" t="s">
        <v>1288</v>
      </c>
      <c r="E1154" s="19">
        <v>10</v>
      </c>
      <c r="F1154" s="19" t="s">
        <v>1498</v>
      </c>
      <c r="G1154" s="19" t="s">
        <v>145</v>
      </c>
      <c r="H1154" s="19" t="s">
        <v>36</v>
      </c>
      <c r="I1154" s="19" t="s">
        <v>46</v>
      </c>
      <c r="J1154" s="67">
        <v>360</v>
      </c>
      <c r="K1154" s="19" t="s">
        <v>1499</v>
      </c>
      <c r="L1154" s="19" t="s">
        <v>147</v>
      </c>
      <c r="M1154" s="19">
        <v>1</v>
      </c>
      <c r="N1154" s="103" t="s">
        <v>1500</v>
      </c>
      <c r="O1154" s="37" t="s">
        <v>1501</v>
      </c>
      <c r="P1154" s="54" t="s">
        <v>162</v>
      </c>
      <c r="Q1154" s="20">
        <v>0</v>
      </c>
      <c r="R1154" s="20">
        <v>0</v>
      </c>
      <c r="S1154" s="20">
        <v>0</v>
      </c>
      <c r="T1154" s="19" t="s">
        <v>145</v>
      </c>
      <c r="U1154" s="19"/>
      <c r="V1154" s="37" t="s">
        <v>176</v>
      </c>
      <c r="W1154" s="216" t="s">
        <v>1502</v>
      </c>
      <c r="X1154" s="217"/>
    </row>
    <row r="1155" spans="1:24" ht="42.75" hidden="1">
      <c r="A1155" s="19" t="s">
        <v>386</v>
      </c>
      <c r="B1155" s="19" t="s">
        <v>1286</v>
      </c>
      <c r="C1155" s="19" t="s">
        <v>1415</v>
      </c>
      <c r="D1155" s="19" t="s">
        <v>1288</v>
      </c>
      <c r="E1155" s="19">
        <v>10</v>
      </c>
      <c r="F1155" s="19" t="s">
        <v>1427</v>
      </c>
      <c r="G1155" s="19" t="s">
        <v>145</v>
      </c>
      <c r="H1155" s="19" t="s">
        <v>36</v>
      </c>
      <c r="I1155" s="19" t="s">
        <v>46</v>
      </c>
      <c r="J1155" s="67">
        <v>360</v>
      </c>
      <c r="K1155" s="19" t="s">
        <v>1428</v>
      </c>
      <c r="L1155" s="19" t="s">
        <v>566</v>
      </c>
      <c r="M1155" s="19">
        <v>1</v>
      </c>
      <c r="N1155" s="19">
        <v>1492975</v>
      </c>
      <c r="O1155" s="19" t="s">
        <v>1429</v>
      </c>
      <c r="P1155" s="54" t="s">
        <v>162</v>
      </c>
      <c r="Q1155" s="20">
        <v>0</v>
      </c>
      <c r="R1155" s="20">
        <v>0</v>
      </c>
      <c r="S1155" s="20">
        <v>0</v>
      </c>
      <c r="T1155" s="19" t="s">
        <v>145</v>
      </c>
      <c r="V1155" s="131" t="s">
        <v>201</v>
      </c>
      <c r="W1155" s="131" t="s">
        <v>202</v>
      </c>
      <c r="X1155" s="217"/>
    </row>
    <row r="1156" spans="1:24" ht="42.75" hidden="1">
      <c r="A1156" s="19" t="s">
        <v>386</v>
      </c>
      <c r="B1156" s="19" t="s">
        <v>1286</v>
      </c>
      <c r="C1156" s="19" t="s">
        <v>1329</v>
      </c>
      <c r="D1156" s="19" t="s">
        <v>1288</v>
      </c>
      <c r="E1156" s="19">
        <v>10</v>
      </c>
      <c r="F1156" s="19" t="s">
        <v>1330</v>
      </c>
      <c r="G1156" s="19" t="s">
        <v>145</v>
      </c>
      <c r="H1156" s="19" t="s">
        <v>36</v>
      </c>
      <c r="I1156" s="19" t="s">
        <v>46</v>
      </c>
      <c r="J1156" s="67" t="s">
        <v>1295</v>
      </c>
      <c r="K1156" s="19" t="s">
        <v>1331</v>
      </c>
      <c r="L1156" s="10" t="s">
        <v>224</v>
      </c>
      <c r="M1156" s="19">
        <v>1</v>
      </c>
      <c r="N1156" s="103" t="s">
        <v>1332</v>
      </c>
      <c r="O1156" s="19" t="s">
        <v>1333</v>
      </c>
      <c r="P1156" s="19" t="s">
        <v>40</v>
      </c>
      <c r="Q1156" s="20">
        <v>0</v>
      </c>
      <c r="R1156" s="20">
        <v>0</v>
      </c>
      <c r="S1156" s="20">
        <v>0</v>
      </c>
      <c r="T1156" s="19" t="s">
        <v>145</v>
      </c>
      <c r="U1156" s="19"/>
      <c r="V1156" s="210" t="s">
        <v>48</v>
      </c>
      <c r="W1156" s="216" t="s">
        <v>941</v>
      </c>
      <c r="X1156" s="217"/>
    </row>
    <row r="1157" spans="1:24" ht="57" hidden="1">
      <c r="A1157" s="19" t="s">
        <v>386</v>
      </c>
      <c r="B1157" s="19" t="s">
        <v>1286</v>
      </c>
      <c r="C1157" s="19" t="s">
        <v>1305</v>
      </c>
      <c r="D1157" s="19" t="s">
        <v>1288</v>
      </c>
      <c r="E1157" s="19">
        <v>10</v>
      </c>
      <c r="F1157" s="19" t="s">
        <v>1306</v>
      </c>
      <c r="G1157" s="19" t="s">
        <v>145</v>
      </c>
      <c r="H1157" s="19" t="s">
        <v>36</v>
      </c>
      <c r="I1157" s="19" t="s">
        <v>46</v>
      </c>
      <c r="J1157" s="67" t="s">
        <v>1295</v>
      </c>
      <c r="K1157" s="19" t="s">
        <v>1307</v>
      </c>
      <c r="L1157" s="19" t="s">
        <v>152</v>
      </c>
      <c r="M1157" s="19">
        <v>1</v>
      </c>
      <c r="N1157" s="103" t="s">
        <v>1308</v>
      </c>
      <c r="O1157" s="19" t="s">
        <v>1309</v>
      </c>
      <c r="P1157" s="19" t="s">
        <v>1310</v>
      </c>
      <c r="Q1157" s="20">
        <v>0</v>
      </c>
      <c r="R1157" s="20">
        <v>0</v>
      </c>
      <c r="S1157" s="20">
        <v>0</v>
      </c>
      <c r="T1157" s="19" t="s">
        <v>145</v>
      </c>
      <c r="U1157" s="15" t="s">
        <v>2418</v>
      </c>
      <c r="V1157" s="131"/>
      <c r="W1157" s="216" t="s">
        <v>1304</v>
      </c>
      <c r="X1157" s="217"/>
    </row>
    <row r="1158" spans="1:24" ht="128.25" hidden="1">
      <c r="A1158" s="19" t="s">
        <v>386</v>
      </c>
      <c r="B1158" s="19" t="s">
        <v>1192</v>
      </c>
      <c r="C1158" s="19" t="s">
        <v>1256</v>
      </c>
      <c r="D1158" s="19" t="s">
        <v>1257</v>
      </c>
      <c r="E1158" s="19">
        <v>15</v>
      </c>
      <c r="F1158" s="19" t="s">
        <v>1266</v>
      </c>
      <c r="G1158" s="19" t="s">
        <v>145</v>
      </c>
      <c r="H1158" s="19" t="s">
        <v>36</v>
      </c>
      <c r="I1158" s="19" t="s">
        <v>46</v>
      </c>
      <c r="J1158" s="52">
        <v>180</v>
      </c>
      <c r="K1158" s="8" t="s">
        <v>1267</v>
      </c>
      <c r="L1158" s="8" t="s">
        <v>147</v>
      </c>
      <c r="M1158" s="19">
        <v>1</v>
      </c>
      <c r="N1158" s="37">
        <v>1036991</v>
      </c>
      <c r="O1158" s="37" t="s">
        <v>1268</v>
      </c>
      <c r="P1158" s="54" t="s">
        <v>162</v>
      </c>
      <c r="Q1158" s="20">
        <v>0</v>
      </c>
      <c r="R1158" s="20">
        <v>0</v>
      </c>
      <c r="S1158" s="20">
        <v>0</v>
      </c>
      <c r="T1158" s="37" t="s">
        <v>145</v>
      </c>
      <c r="U1158" s="19"/>
      <c r="V1158" s="216" t="s">
        <v>218</v>
      </c>
      <c r="W1158" s="216" t="s">
        <v>219</v>
      </c>
      <c r="X1158" s="217"/>
    </row>
    <row r="1159" spans="1:24" ht="128.25" hidden="1">
      <c r="A1159" s="19" t="s">
        <v>386</v>
      </c>
      <c r="B1159" s="19" t="s">
        <v>1286</v>
      </c>
      <c r="C1159" s="19" t="s">
        <v>1329</v>
      </c>
      <c r="D1159" s="19" t="s">
        <v>1288</v>
      </c>
      <c r="E1159" s="19">
        <v>10</v>
      </c>
      <c r="F1159" s="54" t="s">
        <v>1334</v>
      </c>
      <c r="G1159" s="19" t="s">
        <v>145</v>
      </c>
      <c r="H1159" s="19" t="s">
        <v>36</v>
      </c>
      <c r="I1159" s="19" t="s">
        <v>46</v>
      </c>
      <c r="J1159" s="67" t="s">
        <v>1314</v>
      </c>
      <c r="K1159" s="19" t="s">
        <v>1335</v>
      </c>
      <c r="L1159" s="19" t="s">
        <v>632</v>
      </c>
      <c r="M1159" s="19">
        <v>1</v>
      </c>
      <c r="N1159" s="103" t="s">
        <v>1336</v>
      </c>
      <c r="O1159" s="19" t="s">
        <v>1337</v>
      </c>
      <c r="P1159" s="19" t="s">
        <v>1338</v>
      </c>
      <c r="Q1159" s="20">
        <v>0</v>
      </c>
      <c r="R1159" s="20">
        <v>0</v>
      </c>
      <c r="S1159" s="20">
        <v>0</v>
      </c>
      <c r="T1159" s="19" t="s">
        <v>145</v>
      </c>
      <c r="U1159" s="50" t="s">
        <v>2469</v>
      </c>
      <c r="V1159" s="131" t="s">
        <v>92</v>
      </c>
      <c r="W1159" s="131" t="s">
        <v>93</v>
      </c>
      <c r="X1159" s="219" t="s">
        <v>50</v>
      </c>
    </row>
    <row r="1160" spans="1:24" ht="128.25" hidden="1">
      <c r="A1160" s="19" t="s">
        <v>386</v>
      </c>
      <c r="B1160" s="19" t="s">
        <v>1286</v>
      </c>
      <c r="C1160" s="19" t="s">
        <v>1433</v>
      </c>
      <c r="D1160" s="19" t="s">
        <v>1434</v>
      </c>
      <c r="E1160" s="19">
        <v>10</v>
      </c>
      <c r="F1160" s="19" t="s">
        <v>1435</v>
      </c>
      <c r="G1160" s="19" t="s">
        <v>35</v>
      </c>
      <c r="H1160" s="37" t="s">
        <v>1074</v>
      </c>
      <c r="I1160" s="37" t="s">
        <v>37</v>
      </c>
      <c r="J1160" s="67">
        <v>40</v>
      </c>
      <c r="K1160" s="115">
        <v>44044</v>
      </c>
      <c r="L1160" s="19"/>
      <c r="M1160" s="37">
        <v>1</v>
      </c>
      <c r="N1160" s="103" t="s">
        <v>1436</v>
      </c>
      <c r="O1160" s="19" t="s">
        <v>1437</v>
      </c>
      <c r="P1160" s="19" t="s">
        <v>1438</v>
      </c>
      <c r="Q1160" s="20">
        <v>1050</v>
      </c>
      <c r="R1160" s="20">
        <v>0</v>
      </c>
      <c r="S1160" s="60">
        <v>1050</v>
      </c>
      <c r="T1160" s="19" t="s">
        <v>68</v>
      </c>
      <c r="U1160" s="19"/>
      <c r="V1160" s="216" t="s">
        <v>56</v>
      </c>
      <c r="W1160" s="216" t="s">
        <v>57</v>
      </c>
      <c r="X1160" s="217"/>
    </row>
    <row r="1161" spans="1:24" ht="128.25" hidden="1">
      <c r="A1161" s="19" t="s">
        <v>386</v>
      </c>
      <c r="B1161" s="19" t="s">
        <v>1286</v>
      </c>
      <c r="C1161" s="19" t="s">
        <v>1433</v>
      </c>
      <c r="D1161" s="19" t="s">
        <v>1434</v>
      </c>
      <c r="E1161" s="19">
        <v>10</v>
      </c>
      <c r="F1161" s="19" t="s">
        <v>1435</v>
      </c>
      <c r="G1161" s="19" t="s">
        <v>35</v>
      </c>
      <c r="H1161" s="37" t="s">
        <v>1074</v>
      </c>
      <c r="I1161" s="37" t="s">
        <v>37</v>
      </c>
      <c r="J1161" s="67">
        <v>40</v>
      </c>
      <c r="K1161" s="115">
        <v>44044</v>
      </c>
      <c r="L1161" s="19"/>
      <c r="M1161" s="37">
        <v>1</v>
      </c>
      <c r="N1161" s="103">
        <v>1501744</v>
      </c>
      <c r="O1161" s="19" t="s">
        <v>1439</v>
      </c>
      <c r="P1161" s="19" t="s">
        <v>1438</v>
      </c>
      <c r="Q1161" s="20">
        <v>1050</v>
      </c>
      <c r="R1161" s="20">
        <v>0</v>
      </c>
      <c r="S1161" s="60">
        <v>1050</v>
      </c>
      <c r="T1161" s="19" t="s">
        <v>68</v>
      </c>
      <c r="U1161" s="19"/>
      <c r="V1161" s="216" t="s">
        <v>56</v>
      </c>
      <c r="W1161" s="216" t="s">
        <v>57</v>
      </c>
      <c r="X1161" s="217"/>
    </row>
    <row r="1162" spans="1:24" ht="128.25" hidden="1">
      <c r="A1162" s="19" t="s">
        <v>386</v>
      </c>
      <c r="B1162" s="19" t="s">
        <v>1286</v>
      </c>
      <c r="C1162" s="19" t="s">
        <v>1433</v>
      </c>
      <c r="D1162" s="19" t="s">
        <v>1434</v>
      </c>
      <c r="E1162" s="19">
        <v>10</v>
      </c>
      <c r="F1162" s="19" t="s">
        <v>1435</v>
      </c>
      <c r="G1162" s="19" t="s">
        <v>35</v>
      </c>
      <c r="H1162" s="37" t="s">
        <v>1074</v>
      </c>
      <c r="I1162" s="37" t="s">
        <v>37</v>
      </c>
      <c r="J1162" s="67">
        <v>40</v>
      </c>
      <c r="K1162" s="115">
        <v>44044</v>
      </c>
      <c r="L1162" s="19"/>
      <c r="M1162" s="37">
        <v>1</v>
      </c>
      <c r="N1162" s="103">
        <v>1579572</v>
      </c>
      <c r="O1162" s="19" t="s">
        <v>1440</v>
      </c>
      <c r="P1162" s="19" t="s">
        <v>40</v>
      </c>
      <c r="Q1162" s="20">
        <v>1050</v>
      </c>
      <c r="R1162" s="20">
        <v>0</v>
      </c>
      <c r="S1162" s="60">
        <v>1050</v>
      </c>
      <c r="T1162" s="19" t="s">
        <v>68</v>
      </c>
      <c r="U1162" s="19"/>
      <c r="V1162" s="216" t="s">
        <v>56</v>
      </c>
      <c r="W1162" s="216" t="s">
        <v>57</v>
      </c>
      <c r="X1162" s="217"/>
    </row>
    <row r="1163" spans="1:24" ht="99.75" hidden="1">
      <c r="A1163" s="19" t="s">
        <v>386</v>
      </c>
      <c r="B1163" s="19" t="s">
        <v>1192</v>
      </c>
      <c r="C1163" s="19" t="s">
        <v>1192</v>
      </c>
      <c r="D1163" s="19" t="s">
        <v>1209</v>
      </c>
      <c r="E1163" s="19">
        <v>20</v>
      </c>
      <c r="F1163" s="19" t="s">
        <v>1238</v>
      </c>
      <c r="G1163" s="19" t="s">
        <v>145</v>
      </c>
      <c r="H1163" s="19" t="s">
        <v>36</v>
      </c>
      <c r="I1163" s="19" t="s">
        <v>46</v>
      </c>
      <c r="J1163" s="52">
        <v>360</v>
      </c>
      <c r="K1163" s="8" t="s">
        <v>1239</v>
      </c>
      <c r="L1163" s="8" t="s">
        <v>759</v>
      </c>
      <c r="M1163" s="19">
        <v>1</v>
      </c>
      <c r="N1163" s="37">
        <v>1492601</v>
      </c>
      <c r="O1163" s="37" t="s">
        <v>1240</v>
      </c>
      <c r="P1163" s="54" t="s">
        <v>162</v>
      </c>
      <c r="Q1163" s="20">
        <v>0</v>
      </c>
      <c r="R1163" s="20">
        <v>0</v>
      </c>
      <c r="S1163" s="20">
        <v>0</v>
      </c>
      <c r="T1163" s="37" t="s">
        <v>145</v>
      </c>
      <c r="U1163" s="19"/>
      <c r="V1163" s="210" t="s">
        <v>148</v>
      </c>
      <c r="W1163" s="216" t="s">
        <v>225</v>
      </c>
      <c r="X1163" s="217"/>
    </row>
    <row r="1164" spans="1:24" ht="128.25" hidden="1">
      <c r="A1164" s="19" t="s">
        <v>386</v>
      </c>
      <c r="B1164" s="19" t="s">
        <v>1286</v>
      </c>
      <c r="C1164" s="19" t="s">
        <v>1352</v>
      </c>
      <c r="D1164" s="19" t="s">
        <v>1312</v>
      </c>
      <c r="E1164" s="19">
        <v>10</v>
      </c>
      <c r="F1164" s="54" t="s">
        <v>1357</v>
      </c>
      <c r="G1164" s="19" t="s">
        <v>145</v>
      </c>
      <c r="H1164" s="19" t="s">
        <v>36</v>
      </c>
      <c r="I1164" s="19" t="s">
        <v>46</v>
      </c>
      <c r="J1164" s="67" t="s">
        <v>1358</v>
      </c>
      <c r="K1164" s="19" t="s">
        <v>1359</v>
      </c>
      <c r="L1164" s="19" t="s">
        <v>272</v>
      </c>
      <c r="M1164" s="19">
        <v>1</v>
      </c>
      <c r="N1164" s="19">
        <v>1489273</v>
      </c>
      <c r="O1164" s="19" t="s">
        <v>1360</v>
      </c>
      <c r="P1164" s="19" t="s">
        <v>107</v>
      </c>
      <c r="Q1164" s="20">
        <v>0</v>
      </c>
      <c r="R1164" s="20">
        <v>0</v>
      </c>
      <c r="S1164" s="20">
        <v>0</v>
      </c>
      <c r="T1164" s="19" t="s">
        <v>145</v>
      </c>
      <c r="U1164" s="50" t="s">
        <v>2469</v>
      </c>
      <c r="V1164" s="131" t="s">
        <v>92</v>
      </c>
      <c r="W1164" s="131" t="s">
        <v>93</v>
      </c>
      <c r="X1164" s="219" t="s">
        <v>50</v>
      </c>
    </row>
    <row r="1165" spans="1:24" ht="128.25" hidden="1">
      <c r="A1165" s="19" t="s">
        <v>386</v>
      </c>
      <c r="B1165" s="19" t="s">
        <v>1192</v>
      </c>
      <c r="C1165" s="19" t="s">
        <v>1221</v>
      </c>
      <c r="D1165" s="19" t="s">
        <v>1202</v>
      </c>
      <c r="E1165" s="19">
        <v>20</v>
      </c>
      <c r="F1165" s="19" t="s">
        <v>1232</v>
      </c>
      <c r="G1165" s="19" t="s">
        <v>35</v>
      </c>
      <c r="H1165" s="19" t="s">
        <v>310</v>
      </c>
      <c r="I1165" s="19" t="s">
        <v>37</v>
      </c>
      <c r="J1165" s="52">
        <v>16</v>
      </c>
      <c r="K1165" s="8" t="s">
        <v>1233</v>
      </c>
      <c r="L1165" s="8"/>
      <c r="M1165" s="19">
        <v>1</v>
      </c>
      <c r="N1165" s="37">
        <v>2211165</v>
      </c>
      <c r="O1165" s="168" t="s">
        <v>1231</v>
      </c>
      <c r="P1165" s="54" t="s">
        <v>162</v>
      </c>
      <c r="Q1165" s="60">
        <v>3000</v>
      </c>
      <c r="R1165" s="20">
        <v>11100</v>
      </c>
      <c r="S1165" s="20">
        <v>14100</v>
      </c>
      <c r="T1165" s="37" t="s">
        <v>41</v>
      </c>
      <c r="U1165" s="19"/>
      <c r="V1165" s="131" t="s">
        <v>184</v>
      </c>
      <c r="W1165" s="131" t="s">
        <v>1226</v>
      </c>
      <c r="X1165" s="217"/>
    </row>
    <row r="1166" spans="1:24" ht="128.25" hidden="1">
      <c r="A1166" s="19" t="s">
        <v>386</v>
      </c>
      <c r="B1166" s="19" t="s">
        <v>1192</v>
      </c>
      <c r="C1166" s="19" t="s">
        <v>1256</v>
      </c>
      <c r="D1166" s="19" t="s">
        <v>1257</v>
      </c>
      <c r="E1166" s="19">
        <v>20</v>
      </c>
      <c r="F1166" s="19" t="s">
        <v>1269</v>
      </c>
      <c r="G1166" s="19" t="s">
        <v>35</v>
      </c>
      <c r="H1166" s="19" t="s">
        <v>1060</v>
      </c>
      <c r="I1166" s="19" t="s">
        <v>37</v>
      </c>
      <c r="J1166" s="52">
        <v>32</v>
      </c>
      <c r="K1166" s="8" t="s">
        <v>1270</v>
      </c>
      <c r="L1166" s="8"/>
      <c r="M1166" s="19">
        <v>1</v>
      </c>
      <c r="N1166" s="37" t="s">
        <v>1271</v>
      </c>
      <c r="O1166" s="37" t="s">
        <v>1272</v>
      </c>
      <c r="P1166" s="54" t="s">
        <v>162</v>
      </c>
      <c r="Q1166" s="20">
        <v>800</v>
      </c>
      <c r="R1166" s="20">
        <v>2250</v>
      </c>
      <c r="S1166" s="20">
        <v>3050</v>
      </c>
      <c r="T1166" s="37" t="s">
        <v>41</v>
      </c>
      <c r="U1166" s="19"/>
      <c r="V1166" s="210" t="s">
        <v>148</v>
      </c>
      <c r="W1166" s="216" t="s">
        <v>225</v>
      </c>
      <c r="X1166" s="217"/>
    </row>
    <row r="1167" spans="1:24" ht="99.75" hidden="1">
      <c r="A1167" s="19" t="s">
        <v>386</v>
      </c>
      <c r="B1167" s="19" t="s">
        <v>1192</v>
      </c>
      <c r="C1167" s="19" t="s">
        <v>1193</v>
      </c>
      <c r="D1167" s="19" t="s">
        <v>1209</v>
      </c>
      <c r="E1167" s="19">
        <v>20</v>
      </c>
      <c r="F1167" s="19" t="s">
        <v>1215</v>
      </c>
      <c r="G1167" s="19" t="s">
        <v>35</v>
      </c>
      <c r="H1167" s="19" t="s">
        <v>36</v>
      </c>
      <c r="I1167" s="19" t="s">
        <v>46</v>
      </c>
      <c r="J1167" s="52">
        <v>180</v>
      </c>
      <c r="K1167" s="8">
        <v>2020</v>
      </c>
      <c r="L1167" s="8"/>
      <c r="M1167" s="19">
        <v>1</v>
      </c>
      <c r="N1167" s="37">
        <v>1493499</v>
      </c>
      <c r="O1167" s="37" t="s">
        <v>1205</v>
      </c>
      <c r="P1167" s="54" t="s">
        <v>162</v>
      </c>
      <c r="Q1167" s="20">
        <v>160</v>
      </c>
      <c r="R1167" s="20">
        <v>0</v>
      </c>
      <c r="S1167" s="20">
        <v>160</v>
      </c>
      <c r="T1167" s="19" t="s">
        <v>41</v>
      </c>
      <c r="U1167" s="19"/>
      <c r="V1167" s="227" t="s">
        <v>218</v>
      </c>
      <c r="W1167" s="216" t="s">
        <v>568</v>
      </c>
      <c r="X1167" s="217"/>
    </row>
    <row r="1168" spans="1:24" ht="156.75" hidden="1">
      <c r="A1168" s="19" t="s">
        <v>386</v>
      </c>
      <c r="B1168" s="19" t="s">
        <v>1192</v>
      </c>
      <c r="C1168" s="19" t="s">
        <v>1256</v>
      </c>
      <c r="D1168" s="19" t="s">
        <v>1273</v>
      </c>
      <c r="E1168" s="19">
        <v>20</v>
      </c>
      <c r="F1168" s="19" t="s">
        <v>1274</v>
      </c>
      <c r="G1168" s="19" t="s">
        <v>35</v>
      </c>
      <c r="H1168" s="19" t="s">
        <v>36</v>
      </c>
      <c r="I1168" s="19" t="s">
        <v>37</v>
      </c>
      <c r="J1168" s="52">
        <v>80</v>
      </c>
      <c r="K1168" s="8" t="s">
        <v>1275</v>
      </c>
      <c r="L1168" s="8"/>
      <c r="M1168" s="19">
        <v>1</v>
      </c>
      <c r="N1168" s="37">
        <v>1036991</v>
      </c>
      <c r="O1168" s="37" t="s">
        <v>1276</v>
      </c>
      <c r="P1168" s="54" t="s">
        <v>162</v>
      </c>
      <c r="Q1168" s="60">
        <v>3000</v>
      </c>
      <c r="R1168" s="20">
        <v>28600</v>
      </c>
      <c r="S1168" s="20">
        <v>28600</v>
      </c>
      <c r="T1168" s="37" t="s">
        <v>41</v>
      </c>
      <c r="U1168" s="19"/>
      <c r="V1168" s="131" t="s">
        <v>184</v>
      </c>
      <c r="W1168" s="131" t="s">
        <v>1226</v>
      </c>
      <c r="X1168" s="217"/>
    </row>
    <row r="1169" spans="1:24" ht="85.5" hidden="1">
      <c r="A1169" s="19" t="s">
        <v>386</v>
      </c>
      <c r="B1169" s="19" t="s">
        <v>386</v>
      </c>
      <c r="C1169" s="19" t="s">
        <v>386</v>
      </c>
      <c r="D1169" s="19" t="s">
        <v>362</v>
      </c>
      <c r="E1169" s="19">
        <v>10</v>
      </c>
      <c r="F1169" s="19" t="s">
        <v>399</v>
      </c>
      <c r="G1169" s="19" t="s">
        <v>35</v>
      </c>
      <c r="H1169" s="19" t="s">
        <v>36</v>
      </c>
      <c r="I1169" s="19" t="s">
        <v>37</v>
      </c>
      <c r="J1169" s="52">
        <v>32</v>
      </c>
      <c r="K1169" s="8">
        <v>2020</v>
      </c>
      <c r="L1169" s="8"/>
      <c r="M1169" s="19">
        <v>2</v>
      </c>
      <c r="N1169" s="19" t="s">
        <v>400</v>
      </c>
      <c r="O1169" s="37" t="s">
        <v>401</v>
      </c>
      <c r="P1169" s="19" t="s">
        <v>397</v>
      </c>
      <c r="Q1169" s="20">
        <v>0</v>
      </c>
      <c r="R1169" s="20">
        <v>0</v>
      </c>
      <c r="S1169" s="20">
        <v>0</v>
      </c>
      <c r="T1169" s="19" t="s">
        <v>235</v>
      </c>
      <c r="U1169" s="19"/>
      <c r="V1169" s="131" t="s">
        <v>235</v>
      </c>
      <c r="W1169" s="216" t="s">
        <v>236</v>
      </c>
      <c r="X1169" s="217"/>
    </row>
    <row r="1170" spans="1:24" ht="42.75" hidden="1">
      <c r="A1170" s="19" t="s">
        <v>386</v>
      </c>
      <c r="B1170" s="19" t="s">
        <v>1286</v>
      </c>
      <c r="C1170" s="19" t="s">
        <v>1384</v>
      </c>
      <c r="D1170" s="19" t="s">
        <v>1288</v>
      </c>
      <c r="E1170" s="19">
        <v>10</v>
      </c>
      <c r="F1170" s="19" t="s">
        <v>1385</v>
      </c>
      <c r="G1170" s="19" t="s">
        <v>145</v>
      </c>
      <c r="H1170" s="54" t="s">
        <v>265</v>
      </c>
      <c r="I1170" s="54" t="s">
        <v>37</v>
      </c>
      <c r="J1170" s="67">
        <v>420</v>
      </c>
      <c r="K1170" s="19" t="s">
        <v>1386</v>
      </c>
      <c r="L1170" s="19" t="s">
        <v>632</v>
      </c>
      <c r="M1170" s="54">
        <v>1</v>
      </c>
      <c r="N1170" s="54">
        <v>2187199</v>
      </c>
      <c r="O1170" s="54" t="s">
        <v>1387</v>
      </c>
      <c r="P1170" s="19" t="s">
        <v>107</v>
      </c>
      <c r="Q1170" s="20">
        <v>0</v>
      </c>
      <c r="R1170" s="20">
        <v>0</v>
      </c>
      <c r="S1170" s="20">
        <v>0</v>
      </c>
      <c r="T1170" s="19" t="s">
        <v>145</v>
      </c>
      <c r="U1170" s="19" t="s">
        <v>1328</v>
      </c>
      <c r="V1170" s="216" t="s">
        <v>218</v>
      </c>
      <c r="W1170" s="216" t="s">
        <v>219</v>
      </c>
      <c r="X1170" s="217"/>
    </row>
    <row r="1171" spans="1:24" ht="128.25" hidden="1">
      <c r="A1171" s="19" t="s">
        <v>386</v>
      </c>
      <c r="B1171" s="19" t="s">
        <v>1192</v>
      </c>
      <c r="C1171" s="19" t="s">
        <v>1256</v>
      </c>
      <c r="D1171" s="19" t="s">
        <v>1257</v>
      </c>
      <c r="E1171" s="19">
        <v>15</v>
      </c>
      <c r="F1171" s="19" t="s">
        <v>1277</v>
      </c>
      <c r="G1171" s="19" t="s">
        <v>35</v>
      </c>
      <c r="H1171" s="19" t="s">
        <v>265</v>
      </c>
      <c r="I1171" s="19" t="s">
        <v>37</v>
      </c>
      <c r="J1171" s="52">
        <v>360</v>
      </c>
      <c r="K1171" s="8" t="s">
        <v>1278</v>
      </c>
      <c r="L1171" s="8"/>
      <c r="M1171" s="19">
        <v>1</v>
      </c>
      <c r="N1171" s="37">
        <v>2112924</v>
      </c>
      <c r="O1171" s="37" t="s">
        <v>1279</v>
      </c>
      <c r="P1171" s="54" t="s">
        <v>162</v>
      </c>
      <c r="Q1171" s="20">
        <v>0</v>
      </c>
      <c r="R1171" s="20">
        <v>0</v>
      </c>
      <c r="S1171" s="20">
        <v>0</v>
      </c>
      <c r="T1171" s="37" t="s">
        <v>41</v>
      </c>
      <c r="U1171" s="29" t="s">
        <v>2470</v>
      </c>
      <c r="V1171" s="131" t="s">
        <v>42</v>
      </c>
      <c r="W1171" s="216" t="s">
        <v>43</v>
      </c>
      <c r="X1171" s="217"/>
    </row>
    <row r="1172" spans="1:24" ht="42.75" hidden="1">
      <c r="A1172" s="19" t="s">
        <v>386</v>
      </c>
      <c r="B1172" s="37" t="s">
        <v>1286</v>
      </c>
      <c r="C1172" s="37" t="s">
        <v>1403</v>
      </c>
      <c r="D1172" s="37" t="s">
        <v>1288</v>
      </c>
      <c r="E1172" s="37">
        <v>10</v>
      </c>
      <c r="F1172" s="37" t="s">
        <v>1404</v>
      </c>
      <c r="G1172" s="19" t="s">
        <v>145</v>
      </c>
      <c r="H1172" s="37" t="s">
        <v>36</v>
      </c>
      <c r="I1172" s="37" t="s">
        <v>37</v>
      </c>
      <c r="J1172" s="67">
        <v>120</v>
      </c>
      <c r="K1172" s="115">
        <v>44105</v>
      </c>
      <c r="L1172" s="19" t="s">
        <v>566</v>
      </c>
      <c r="M1172" s="37">
        <v>1</v>
      </c>
      <c r="N1172" s="37">
        <v>1491437</v>
      </c>
      <c r="O1172" s="37" t="s">
        <v>1405</v>
      </c>
      <c r="P1172" s="54" t="s">
        <v>162</v>
      </c>
      <c r="Q1172" s="20">
        <v>0</v>
      </c>
      <c r="R1172" s="20">
        <v>0</v>
      </c>
      <c r="S1172" s="20">
        <v>0</v>
      </c>
      <c r="T1172" s="19" t="s">
        <v>145</v>
      </c>
      <c r="U1172" s="19"/>
      <c r="V1172" s="216" t="s">
        <v>218</v>
      </c>
      <c r="W1172" s="216" t="s">
        <v>377</v>
      </c>
      <c r="X1172" s="217"/>
    </row>
    <row r="1173" spans="1:24" ht="128.25" hidden="1">
      <c r="A1173" s="19" t="s">
        <v>386</v>
      </c>
      <c r="B1173" s="19" t="s">
        <v>1192</v>
      </c>
      <c r="C1173" s="19" t="s">
        <v>1256</v>
      </c>
      <c r="D1173" s="19" t="s">
        <v>1257</v>
      </c>
      <c r="E1173" s="19">
        <v>15</v>
      </c>
      <c r="F1173" s="19" t="s">
        <v>1280</v>
      </c>
      <c r="G1173" s="19" t="s">
        <v>145</v>
      </c>
      <c r="H1173" s="19" t="s">
        <v>544</v>
      </c>
      <c r="I1173" s="19" t="s">
        <v>850</v>
      </c>
      <c r="J1173" s="52">
        <v>114</v>
      </c>
      <c r="K1173" s="8" t="s">
        <v>1281</v>
      </c>
      <c r="L1173" s="8" t="s">
        <v>147</v>
      </c>
      <c r="M1173" s="19">
        <v>1</v>
      </c>
      <c r="N1173" s="37">
        <v>1492173</v>
      </c>
      <c r="O1173" s="37" t="s">
        <v>1282</v>
      </c>
      <c r="P1173" s="54" t="s">
        <v>162</v>
      </c>
      <c r="Q1173" s="20">
        <v>0</v>
      </c>
      <c r="R1173" s="20">
        <v>0</v>
      </c>
      <c r="S1173" s="20">
        <v>0</v>
      </c>
      <c r="T1173" s="37" t="s">
        <v>145</v>
      </c>
      <c r="U1173" s="19"/>
      <c r="V1173" s="216" t="s">
        <v>218</v>
      </c>
      <c r="W1173" s="216" t="s">
        <v>219</v>
      </c>
      <c r="X1173" s="217"/>
    </row>
    <row r="1174" spans="1:24" ht="42.75" hidden="1">
      <c r="A1174" s="19" t="s">
        <v>386</v>
      </c>
      <c r="B1174" s="19" t="s">
        <v>1286</v>
      </c>
      <c r="C1174" s="19" t="s">
        <v>1329</v>
      </c>
      <c r="D1174" s="19" t="s">
        <v>1288</v>
      </c>
      <c r="E1174" s="19">
        <v>10</v>
      </c>
      <c r="F1174" s="19" t="s">
        <v>1339</v>
      </c>
      <c r="G1174" s="19" t="s">
        <v>145</v>
      </c>
      <c r="H1174" s="19" t="s">
        <v>36</v>
      </c>
      <c r="I1174" s="19" t="s">
        <v>37</v>
      </c>
      <c r="J1174" s="67">
        <v>360</v>
      </c>
      <c r="K1174" s="19" t="s">
        <v>1340</v>
      </c>
      <c r="L1174" s="19" t="s">
        <v>147</v>
      </c>
      <c r="M1174" s="19">
        <v>1</v>
      </c>
      <c r="N1174" s="19">
        <v>6537717</v>
      </c>
      <c r="O1174" s="19" t="s">
        <v>1341</v>
      </c>
      <c r="P1174" s="54" t="s">
        <v>162</v>
      </c>
      <c r="Q1174" s="20">
        <v>0</v>
      </c>
      <c r="R1174" s="20">
        <v>0</v>
      </c>
      <c r="S1174" s="20">
        <v>0</v>
      </c>
      <c r="T1174" s="19" t="s">
        <v>145</v>
      </c>
      <c r="U1174" s="19"/>
      <c r="V1174" s="216" t="s">
        <v>218</v>
      </c>
      <c r="W1174" s="216" t="s">
        <v>219</v>
      </c>
      <c r="X1174" s="217"/>
    </row>
    <row r="1175" spans="1:24" ht="42.75" hidden="1">
      <c r="A1175" s="19" t="s">
        <v>386</v>
      </c>
      <c r="B1175" s="19" t="s">
        <v>1286</v>
      </c>
      <c r="C1175" s="19" t="s">
        <v>1410</v>
      </c>
      <c r="D1175" s="19" t="s">
        <v>1288</v>
      </c>
      <c r="E1175" s="19">
        <v>10</v>
      </c>
      <c r="F1175" s="19" t="s">
        <v>1411</v>
      </c>
      <c r="G1175" s="19" t="s">
        <v>145</v>
      </c>
      <c r="H1175" s="19" t="s">
        <v>36</v>
      </c>
      <c r="I1175" s="19" t="s">
        <v>37</v>
      </c>
      <c r="J1175" s="67" t="s">
        <v>1295</v>
      </c>
      <c r="K1175" s="19" t="s">
        <v>1412</v>
      </c>
      <c r="L1175" s="19" t="s">
        <v>566</v>
      </c>
      <c r="M1175" s="19">
        <v>1</v>
      </c>
      <c r="N1175" s="103" t="s">
        <v>1413</v>
      </c>
      <c r="O1175" s="19" t="s">
        <v>1414</v>
      </c>
      <c r="P1175" s="54" t="s">
        <v>162</v>
      </c>
      <c r="Q1175" s="20">
        <v>0</v>
      </c>
      <c r="R1175" s="20">
        <v>0</v>
      </c>
      <c r="S1175" s="20">
        <v>0</v>
      </c>
      <c r="T1175" s="19" t="s">
        <v>145</v>
      </c>
      <c r="U1175" s="15"/>
      <c r="V1175" s="131" t="s">
        <v>235</v>
      </c>
      <c r="W1175" s="216" t="s">
        <v>236</v>
      </c>
      <c r="X1175" s="217"/>
    </row>
    <row r="1176" spans="1:24" ht="85.5" hidden="1">
      <c r="A1176" s="19" t="s">
        <v>386</v>
      </c>
      <c r="B1176" s="19" t="s">
        <v>386</v>
      </c>
      <c r="C1176" s="19" t="s">
        <v>386</v>
      </c>
      <c r="D1176" s="19" t="s">
        <v>362</v>
      </c>
      <c r="E1176" s="19">
        <v>10</v>
      </c>
      <c r="F1176" s="19" t="s">
        <v>402</v>
      </c>
      <c r="G1176" s="19" t="s">
        <v>35</v>
      </c>
      <c r="H1176" s="19" t="s">
        <v>36</v>
      </c>
      <c r="I1176" s="19" t="s">
        <v>46</v>
      </c>
      <c r="J1176" s="69">
        <v>120</v>
      </c>
      <c r="K1176" s="24" t="s">
        <v>403</v>
      </c>
      <c r="L1176" s="24"/>
      <c r="M1176" s="19">
        <v>1</v>
      </c>
      <c r="N1176" s="169">
        <v>1449388</v>
      </c>
      <c r="O1176" s="19" t="s">
        <v>404</v>
      </c>
      <c r="P1176" s="19" t="s">
        <v>397</v>
      </c>
      <c r="Q1176" s="20">
        <v>0</v>
      </c>
      <c r="R1176" s="20">
        <v>0</v>
      </c>
      <c r="S1176" s="20">
        <v>0</v>
      </c>
      <c r="T1176" s="19" t="s">
        <v>41</v>
      </c>
      <c r="U1176" s="19"/>
      <c r="V1176" s="216" t="s">
        <v>230</v>
      </c>
      <c r="W1176" s="216" t="s">
        <v>231</v>
      </c>
      <c r="X1176" s="215" t="s">
        <v>58</v>
      </c>
    </row>
    <row r="1177" spans="1:24" ht="114" hidden="1">
      <c r="A1177" s="19" t="s">
        <v>386</v>
      </c>
      <c r="B1177" s="19" t="s">
        <v>1192</v>
      </c>
      <c r="C1177" s="19" t="s">
        <v>1256</v>
      </c>
      <c r="D1177" s="19" t="s">
        <v>1194</v>
      </c>
      <c r="E1177" s="19">
        <v>15</v>
      </c>
      <c r="F1177" s="19" t="s">
        <v>528</v>
      </c>
      <c r="G1177" s="19" t="s">
        <v>145</v>
      </c>
      <c r="H1177" s="19" t="s">
        <v>36</v>
      </c>
      <c r="I1177" s="19" t="s">
        <v>37</v>
      </c>
      <c r="J1177" s="52">
        <v>30</v>
      </c>
      <c r="K1177" s="11">
        <v>2020</v>
      </c>
      <c r="L1177" s="11" t="s">
        <v>610</v>
      </c>
      <c r="M1177" s="19">
        <v>1</v>
      </c>
      <c r="N1177" s="37">
        <v>2919873</v>
      </c>
      <c r="O1177" s="37" t="s">
        <v>1283</v>
      </c>
      <c r="P1177" s="19" t="s">
        <v>268</v>
      </c>
      <c r="Q1177" s="20">
        <v>0</v>
      </c>
      <c r="R1177" s="20">
        <v>0</v>
      </c>
      <c r="S1177" s="20">
        <v>0</v>
      </c>
      <c r="T1177" s="37" t="s">
        <v>145</v>
      </c>
      <c r="U1177" s="15"/>
      <c r="V1177" s="221" t="s">
        <v>48</v>
      </c>
      <c r="W1177" s="131" t="s">
        <v>163</v>
      </c>
      <c r="X1177" s="217"/>
    </row>
    <row r="1178" spans="1:24" ht="42.75" hidden="1">
      <c r="A1178" s="19" t="s">
        <v>386</v>
      </c>
      <c r="B1178" s="19" t="s">
        <v>1286</v>
      </c>
      <c r="C1178" s="19" t="s">
        <v>1329</v>
      </c>
      <c r="D1178" s="19" t="s">
        <v>1288</v>
      </c>
      <c r="E1178" s="19">
        <v>10</v>
      </c>
      <c r="F1178" s="19" t="s">
        <v>1342</v>
      </c>
      <c r="G1178" s="19" t="s">
        <v>145</v>
      </c>
      <c r="H1178" s="19" t="s">
        <v>265</v>
      </c>
      <c r="I1178" s="19" t="s">
        <v>46</v>
      </c>
      <c r="J1178" s="67" t="s">
        <v>1343</v>
      </c>
      <c r="K1178" s="19" t="s">
        <v>1344</v>
      </c>
      <c r="L1178" s="19" t="s">
        <v>216</v>
      </c>
      <c r="M1178" s="19">
        <v>1</v>
      </c>
      <c r="N1178" s="103" t="s">
        <v>1345</v>
      </c>
      <c r="O1178" s="19" t="s">
        <v>1346</v>
      </c>
      <c r="P1178" s="54" t="s">
        <v>162</v>
      </c>
      <c r="Q1178" s="20">
        <v>0</v>
      </c>
      <c r="R1178" s="20">
        <v>0</v>
      </c>
      <c r="S1178" s="20">
        <v>0</v>
      </c>
      <c r="T1178" s="19" t="s">
        <v>145</v>
      </c>
      <c r="U1178" s="19"/>
      <c r="V1178" s="37"/>
      <c r="W1178" s="216" t="s">
        <v>1328</v>
      </c>
      <c r="X1178" s="217"/>
    </row>
    <row r="1179" spans="1:24" ht="71.25" hidden="1">
      <c r="A1179" s="19" t="s">
        <v>386</v>
      </c>
      <c r="B1179" s="19" t="s">
        <v>1286</v>
      </c>
      <c r="C1179" s="19" t="s">
        <v>1460</v>
      </c>
      <c r="D1179" s="19" t="s">
        <v>1312</v>
      </c>
      <c r="E1179" s="19">
        <v>10</v>
      </c>
      <c r="F1179" s="19" t="s">
        <v>1466</v>
      </c>
      <c r="G1179" s="19" t="s">
        <v>145</v>
      </c>
      <c r="H1179" s="19" t="s">
        <v>36</v>
      </c>
      <c r="I1179" s="19" t="s">
        <v>46</v>
      </c>
      <c r="J1179" s="67" t="s">
        <v>1455</v>
      </c>
      <c r="K1179" s="19" t="s">
        <v>1467</v>
      </c>
      <c r="L1179" s="19" t="s">
        <v>632</v>
      </c>
      <c r="M1179" s="19">
        <v>1</v>
      </c>
      <c r="N1179" s="103" t="s">
        <v>1468</v>
      </c>
      <c r="O1179" s="19" t="s">
        <v>1451</v>
      </c>
      <c r="P1179" s="54" t="s">
        <v>162</v>
      </c>
      <c r="Q1179" s="20">
        <v>0</v>
      </c>
      <c r="R1179" s="20">
        <v>0</v>
      </c>
      <c r="S1179" s="20">
        <v>0</v>
      </c>
      <c r="T1179" s="19" t="s">
        <v>145</v>
      </c>
      <c r="V1179" s="210" t="s">
        <v>48</v>
      </c>
      <c r="W1179" s="131" t="s">
        <v>274</v>
      </c>
      <c r="X1179" s="217"/>
    </row>
    <row r="1180" spans="1:24" ht="128.25" hidden="1">
      <c r="A1180" s="19" t="s">
        <v>386</v>
      </c>
      <c r="B1180" s="19" t="s">
        <v>1192</v>
      </c>
      <c r="C1180" s="19" t="s">
        <v>1192</v>
      </c>
      <c r="D1180" s="19" t="s">
        <v>1216</v>
      </c>
      <c r="E1180" s="19">
        <v>15</v>
      </c>
      <c r="F1180" s="19" t="s">
        <v>1241</v>
      </c>
      <c r="G1180" s="19" t="s">
        <v>145</v>
      </c>
      <c r="H1180" s="19" t="s">
        <v>36</v>
      </c>
      <c r="I1180" s="19" t="s">
        <v>46</v>
      </c>
      <c r="J1180" s="52">
        <v>120</v>
      </c>
      <c r="K1180" s="8" t="s">
        <v>1242</v>
      </c>
      <c r="L1180" s="8" t="s">
        <v>632</v>
      </c>
      <c r="M1180" s="19">
        <v>1</v>
      </c>
      <c r="N1180" s="37">
        <v>445195</v>
      </c>
      <c r="O1180" s="37" t="s">
        <v>1243</v>
      </c>
      <c r="P1180" s="19" t="s">
        <v>107</v>
      </c>
      <c r="Q1180" s="20">
        <v>0</v>
      </c>
      <c r="R1180" s="20">
        <v>0</v>
      </c>
      <c r="S1180" s="20">
        <v>0</v>
      </c>
      <c r="T1180" s="37" t="s">
        <v>145</v>
      </c>
      <c r="U1180" s="15"/>
      <c r="V1180" s="131" t="s">
        <v>48</v>
      </c>
      <c r="W1180" s="131" t="s">
        <v>69</v>
      </c>
      <c r="X1180" s="217"/>
    </row>
    <row r="1181" spans="1:24" ht="128.25" hidden="1">
      <c r="A1181" s="19" t="s">
        <v>386</v>
      </c>
      <c r="B1181" s="19" t="s">
        <v>1192</v>
      </c>
      <c r="C1181" s="19" t="s">
        <v>1193</v>
      </c>
      <c r="D1181" s="19" t="s">
        <v>1216</v>
      </c>
      <c r="E1181" s="19">
        <v>15</v>
      </c>
      <c r="F1181" s="19" t="s">
        <v>1217</v>
      </c>
      <c r="G1181" s="19" t="s">
        <v>35</v>
      </c>
      <c r="H1181" s="19" t="s">
        <v>36</v>
      </c>
      <c r="I1181" s="19" t="s">
        <v>46</v>
      </c>
      <c r="J1181" s="52">
        <v>20</v>
      </c>
      <c r="K1181" s="8">
        <v>2020</v>
      </c>
      <c r="L1181" s="8"/>
      <c r="M1181" s="19">
        <v>1</v>
      </c>
      <c r="N1181" s="37">
        <v>1492166</v>
      </c>
      <c r="O1181" s="37" t="s">
        <v>1211</v>
      </c>
      <c r="P1181" s="54" t="s">
        <v>162</v>
      </c>
      <c r="Q1181" s="20">
        <v>0</v>
      </c>
      <c r="R1181" s="20">
        <v>0</v>
      </c>
      <c r="S1181" s="20">
        <v>0</v>
      </c>
      <c r="T1181" s="19" t="s">
        <v>41</v>
      </c>
      <c r="U1181" s="15"/>
      <c r="V1181" s="131" t="s">
        <v>48</v>
      </c>
      <c r="W1181" s="131" t="s">
        <v>69</v>
      </c>
      <c r="X1181" s="219" t="s">
        <v>50</v>
      </c>
    </row>
    <row r="1182" spans="1:24" ht="128.25">
      <c r="A1182" s="19" t="s">
        <v>386</v>
      </c>
      <c r="B1182" s="19" t="s">
        <v>1192</v>
      </c>
      <c r="C1182" s="19" t="s">
        <v>1244</v>
      </c>
      <c r="D1182" s="19" t="s">
        <v>1216</v>
      </c>
      <c r="E1182" s="19">
        <v>15</v>
      </c>
      <c r="F1182" s="19" t="s">
        <v>1220</v>
      </c>
      <c r="G1182" s="19" t="s">
        <v>45</v>
      </c>
      <c r="H1182" s="19" t="s">
        <v>36</v>
      </c>
      <c r="I1182" s="19" t="s">
        <v>37</v>
      </c>
      <c r="J1182" s="52">
        <v>30</v>
      </c>
      <c r="K1182" s="8">
        <v>2020</v>
      </c>
      <c r="L1182" s="192"/>
      <c r="M1182" s="19">
        <v>1</v>
      </c>
      <c r="N1182" s="37" t="s">
        <v>1230</v>
      </c>
      <c r="O1182" s="37" t="s">
        <v>1230</v>
      </c>
      <c r="P1182" s="8" t="s">
        <v>162</v>
      </c>
      <c r="Q1182" s="20">
        <v>0</v>
      </c>
      <c r="R1182" s="20">
        <v>0</v>
      </c>
      <c r="S1182" s="20">
        <v>0</v>
      </c>
      <c r="T1182" s="19" t="s">
        <v>171</v>
      </c>
      <c r="U1182" s="15"/>
      <c r="V1182" s="131" t="s">
        <v>172</v>
      </c>
      <c r="W1182" s="131" t="s">
        <v>173</v>
      </c>
      <c r="X1182" s="219" t="s">
        <v>50</v>
      </c>
    </row>
    <row r="1183" spans="1:24" ht="128.25" hidden="1">
      <c r="A1183" s="19" t="s">
        <v>386</v>
      </c>
      <c r="B1183" s="19" t="s">
        <v>1192</v>
      </c>
      <c r="C1183" s="19" t="s">
        <v>1221</v>
      </c>
      <c r="D1183" s="19" t="s">
        <v>1216</v>
      </c>
      <c r="E1183" s="19">
        <v>15</v>
      </c>
      <c r="F1183" s="19" t="s">
        <v>1218</v>
      </c>
      <c r="G1183" s="19" t="s">
        <v>145</v>
      </c>
      <c r="H1183" s="19" t="s">
        <v>36</v>
      </c>
      <c r="I1183" s="19" t="s">
        <v>46</v>
      </c>
      <c r="J1183" s="52">
        <v>140</v>
      </c>
      <c r="K1183" s="8" t="s">
        <v>1234</v>
      </c>
      <c r="L1183" s="192" t="s">
        <v>356</v>
      </c>
      <c r="M1183" s="19">
        <v>1</v>
      </c>
      <c r="N1183" s="37">
        <v>1491172</v>
      </c>
      <c r="O1183" s="37" t="s">
        <v>1235</v>
      </c>
      <c r="P1183" s="54" t="s">
        <v>162</v>
      </c>
      <c r="Q1183" s="20">
        <v>0</v>
      </c>
      <c r="R1183" s="20">
        <v>0</v>
      </c>
      <c r="S1183" s="20">
        <v>0</v>
      </c>
      <c r="T1183" s="37" t="s">
        <v>145</v>
      </c>
      <c r="U1183" s="22" t="s">
        <v>2471</v>
      </c>
      <c r="V1183" s="220" t="s">
        <v>176</v>
      </c>
      <c r="W1183" s="216" t="s">
        <v>254</v>
      </c>
      <c r="X1183" s="219"/>
    </row>
    <row r="1184" spans="1:24" ht="85.5" hidden="1">
      <c r="A1184" s="19" t="s">
        <v>386</v>
      </c>
      <c r="B1184" s="19" t="s">
        <v>386</v>
      </c>
      <c r="C1184" s="19" t="s">
        <v>386</v>
      </c>
      <c r="D1184" s="19" t="s">
        <v>362</v>
      </c>
      <c r="E1184" s="19">
        <v>10</v>
      </c>
      <c r="F1184" s="19" t="s">
        <v>405</v>
      </c>
      <c r="G1184" s="19" t="s">
        <v>35</v>
      </c>
      <c r="H1184" s="19" t="s">
        <v>36</v>
      </c>
      <c r="I1184" s="19" t="s">
        <v>46</v>
      </c>
      <c r="J1184" s="69">
        <v>120</v>
      </c>
      <c r="K1184" s="24" t="s">
        <v>406</v>
      </c>
      <c r="L1184" s="192"/>
      <c r="M1184" s="19">
        <v>1</v>
      </c>
      <c r="N1184" s="169">
        <v>1449388</v>
      </c>
      <c r="O1184" s="19" t="s">
        <v>404</v>
      </c>
      <c r="P1184" s="19" t="s">
        <v>397</v>
      </c>
      <c r="Q1184" s="20">
        <v>0</v>
      </c>
      <c r="R1184" s="20">
        <v>0</v>
      </c>
      <c r="S1184" s="20">
        <v>0</v>
      </c>
      <c r="T1184" s="19" t="s">
        <v>41</v>
      </c>
      <c r="U1184" s="19"/>
      <c r="V1184" s="216" t="s">
        <v>218</v>
      </c>
      <c r="W1184" s="216" t="s">
        <v>398</v>
      </c>
      <c r="X1184" s="217"/>
    </row>
    <row r="1185" spans="1:24" ht="128.25" hidden="1">
      <c r="A1185" s="19" t="s">
        <v>386</v>
      </c>
      <c r="B1185" s="19" t="s">
        <v>1192</v>
      </c>
      <c r="C1185" s="19" t="s">
        <v>1193</v>
      </c>
      <c r="D1185" s="19" t="s">
        <v>1216</v>
      </c>
      <c r="E1185" s="19">
        <v>15</v>
      </c>
      <c r="F1185" s="19" t="s">
        <v>1218</v>
      </c>
      <c r="G1185" s="19" t="s">
        <v>35</v>
      </c>
      <c r="H1185" s="19" t="s">
        <v>36</v>
      </c>
      <c r="I1185" s="19" t="s">
        <v>46</v>
      </c>
      <c r="J1185" s="52">
        <v>50</v>
      </c>
      <c r="K1185" s="8">
        <v>2020</v>
      </c>
      <c r="L1185" s="192"/>
      <c r="M1185" s="19">
        <v>1</v>
      </c>
      <c r="N1185" s="37">
        <v>2438501</v>
      </c>
      <c r="O1185" s="37" t="s">
        <v>1200</v>
      </c>
      <c r="P1185" s="54" t="s">
        <v>162</v>
      </c>
      <c r="Q1185" s="20">
        <v>0</v>
      </c>
      <c r="R1185" s="20">
        <v>0</v>
      </c>
      <c r="S1185" s="20">
        <v>0</v>
      </c>
      <c r="T1185" s="19" t="s">
        <v>41</v>
      </c>
      <c r="U1185" s="19" t="s">
        <v>2381</v>
      </c>
      <c r="V1185" s="220" t="s">
        <v>176</v>
      </c>
      <c r="W1185" s="216" t="s">
        <v>254</v>
      </c>
      <c r="X1185" s="219" t="s">
        <v>50</v>
      </c>
    </row>
    <row r="1186" spans="1:24" ht="128.25" hidden="1">
      <c r="A1186" s="19" t="s">
        <v>386</v>
      </c>
      <c r="B1186" s="19" t="s">
        <v>1192</v>
      </c>
      <c r="C1186" s="19" t="s">
        <v>1221</v>
      </c>
      <c r="D1186" s="19" t="s">
        <v>1202</v>
      </c>
      <c r="E1186" s="19">
        <v>20</v>
      </c>
      <c r="F1186" s="19" t="s">
        <v>1236</v>
      </c>
      <c r="G1186" s="19" t="s">
        <v>35</v>
      </c>
      <c r="H1186" s="19" t="s">
        <v>310</v>
      </c>
      <c r="I1186" s="19" t="s">
        <v>37</v>
      </c>
      <c r="J1186" s="52">
        <v>32</v>
      </c>
      <c r="K1186" s="8" t="s">
        <v>1237</v>
      </c>
      <c r="L1186" s="192"/>
      <c r="M1186" s="19">
        <v>1</v>
      </c>
      <c r="N1186" s="37" t="s">
        <v>1230</v>
      </c>
      <c r="O1186" s="168" t="s">
        <v>1231</v>
      </c>
      <c r="P1186" s="54" t="s">
        <v>162</v>
      </c>
      <c r="Q1186" s="60">
        <v>3000</v>
      </c>
      <c r="R1186" s="20">
        <v>17400</v>
      </c>
      <c r="S1186" s="20">
        <v>20400</v>
      </c>
      <c r="T1186" s="37" t="s">
        <v>41</v>
      </c>
      <c r="U1186" s="19"/>
      <c r="V1186" s="131" t="s">
        <v>184</v>
      </c>
      <c r="W1186" s="131" t="s">
        <v>1226</v>
      </c>
      <c r="X1186" s="217"/>
    </row>
    <row r="1187" spans="1:24" ht="71.25" hidden="1">
      <c r="A1187" s="19" t="s">
        <v>386</v>
      </c>
      <c r="B1187" s="19" t="s">
        <v>1286</v>
      </c>
      <c r="C1187" s="19" t="s">
        <v>1352</v>
      </c>
      <c r="D1187" s="19" t="s">
        <v>1312</v>
      </c>
      <c r="E1187" s="19">
        <v>10</v>
      </c>
      <c r="F1187" s="19" t="s">
        <v>1361</v>
      </c>
      <c r="G1187" s="19" t="s">
        <v>145</v>
      </c>
      <c r="H1187" s="19" t="s">
        <v>36</v>
      </c>
      <c r="I1187" s="19" t="s">
        <v>46</v>
      </c>
      <c r="J1187" s="67">
        <v>125</v>
      </c>
      <c r="K1187" s="115">
        <v>44013</v>
      </c>
      <c r="L1187" s="192" t="s">
        <v>152</v>
      </c>
      <c r="M1187" s="19">
        <v>1</v>
      </c>
      <c r="N1187" s="103" t="s">
        <v>1362</v>
      </c>
      <c r="O1187" s="19" t="s">
        <v>1363</v>
      </c>
      <c r="P1187" s="19" t="s">
        <v>40</v>
      </c>
      <c r="Q1187" s="20">
        <v>0</v>
      </c>
      <c r="R1187" s="20">
        <v>0</v>
      </c>
      <c r="S1187" s="20">
        <v>0</v>
      </c>
      <c r="T1187" s="19" t="s">
        <v>145</v>
      </c>
      <c r="U1187" s="19" t="s">
        <v>2381</v>
      </c>
      <c r="V1187" s="220" t="s">
        <v>176</v>
      </c>
      <c r="W1187" s="216" t="s">
        <v>254</v>
      </c>
      <c r="X1187" s="219" t="s">
        <v>50</v>
      </c>
    </row>
    <row r="1188" spans="1:24" ht="85.5" hidden="1">
      <c r="A1188" s="19" t="s">
        <v>386</v>
      </c>
      <c r="B1188" s="19" t="s">
        <v>386</v>
      </c>
      <c r="C1188" s="19" t="s">
        <v>386</v>
      </c>
      <c r="D1188" s="19" t="s">
        <v>362</v>
      </c>
      <c r="E1188" s="19">
        <v>10</v>
      </c>
      <c r="F1188" s="19" t="s">
        <v>407</v>
      </c>
      <c r="G1188" s="19" t="s">
        <v>35</v>
      </c>
      <c r="H1188" s="19" t="s">
        <v>36</v>
      </c>
      <c r="I1188" s="19" t="s">
        <v>46</v>
      </c>
      <c r="J1188" s="69">
        <v>120</v>
      </c>
      <c r="K1188" s="24" t="s">
        <v>408</v>
      </c>
      <c r="L1188" s="192"/>
      <c r="M1188" s="19">
        <v>1</v>
      </c>
      <c r="N1188" s="169">
        <v>1449388</v>
      </c>
      <c r="O1188" s="19" t="s">
        <v>404</v>
      </c>
      <c r="P1188" s="19" t="s">
        <v>397</v>
      </c>
      <c r="Q1188" s="20">
        <v>0</v>
      </c>
      <c r="R1188" s="20">
        <v>0</v>
      </c>
      <c r="S1188" s="20">
        <v>0</v>
      </c>
      <c r="T1188" s="19" t="s">
        <v>41</v>
      </c>
      <c r="U1188" s="19"/>
      <c r="V1188" s="131" t="s">
        <v>148</v>
      </c>
      <c r="W1188" s="216" t="s">
        <v>149</v>
      </c>
      <c r="X1188" s="217"/>
    </row>
    <row r="1189" spans="1:24" ht="71.25" hidden="1">
      <c r="A1189" s="19" t="s">
        <v>386</v>
      </c>
      <c r="B1189" s="19" t="s">
        <v>1286</v>
      </c>
      <c r="C1189" s="19" t="s">
        <v>1406</v>
      </c>
      <c r="D1189" s="19" t="s">
        <v>1312</v>
      </c>
      <c r="E1189" s="19">
        <v>10</v>
      </c>
      <c r="F1189" s="19" t="s">
        <v>407</v>
      </c>
      <c r="G1189" s="19" t="s">
        <v>145</v>
      </c>
      <c r="H1189" s="19" t="s">
        <v>36</v>
      </c>
      <c r="I1189" s="19" t="s">
        <v>46</v>
      </c>
      <c r="J1189" s="67" t="s">
        <v>1407</v>
      </c>
      <c r="K1189" s="19" t="s">
        <v>992</v>
      </c>
      <c r="L1189" s="192" t="s">
        <v>408</v>
      </c>
      <c r="M1189" s="19">
        <v>1</v>
      </c>
      <c r="N1189" s="19">
        <v>2198716</v>
      </c>
      <c r="O1189" s="19" t="s">
        <v>1408</v>
      </c>
      <c r="P1189" s="19" t="s">
        <v>1409</v>
      </c>
      <c r="Q1189" s="20">
        <v>0</v>
      </c>
      <c r="R1189" s="20">
        <v>0</v>
      </c>
      <c r="S1189" s="20">
        <v>0</v>
      </c>
      <c r="T1189" s="19" t="s">
        <v>145</v>
      </c>
      <c r="U1189" s="19"/>
      <c r="V1189" s="131" t="s">
        <v>148</v>
      </c>
      <c r="W1189" s="216" t="s">
        <v>149</v>
      </c>
      <c r="X1189" s="217"/>
    </row>
    <row r="1190" spans="1:24" ht="85.5" hidden="1">
      <c r="A1190" s="19" t="s">
        <v>386</v>
      </c>
      <c r="B1190" s="19" t="s">
        <v>386</v>
      </c>
      <c r="C1190" s="19" t="s">
        <v>386</v>
      </c>
      <c r="D1190" s="19" t="s">
        <v>362</v>
      </c>
      <c r="E1190" s="19">
        <v>10</v>
      </c>
      <c r="F1190" s="19" t="s">
        <v>409</v>
      </c>
      <c r="G1190" s="19" t="s">
        <v>35</v>
      </c>
      <c r="H1190" s="19" t="s">
        <v>36</v>
      </c>
      <c r="I1190" s="19" t="s">
        <v>37</v>
      </c>
      <c r="J1190" s="69">
        <v>35</v>
      </c>
      <c r="K1190" s="24" t="s">
        <v>403</v>
      </c>
      <c r="L1190" s="192"/>
      <c r="M1190" s="19">
        <v>1</v>
      </c>
      <c r="N1190" s="169">
        <v>1449388</v>
      </c>
      <c r="O1190" s="19" t="s">
        <v>404</v>
      </c>
      <c r="P1190" s="19" t="s">
        <v>397</v>
      </c>
      <c r="Q1190" s="20">
        <v>6500</v>
      </c>
      <c r="R1190" s="20">
        <v>10400</v>
      </c>
      <c r="S1190" s="20">
        <v>16900</v>
      </c>
      <c r="T1190" s="19" t="s">
        <v>41</v>
      </c>
      <c r="U1190" s="19"/>
      <c r="V1190" s="216" t="s">
        <v>218</v>
      </c>
      <c r="W1190" s="216" t="s">
        <v>377</v>
      </c>
      <c r="X1190" s="217"/>
    </row>
    <row r="1191" spans="1:24" ht="128.25" hidden="1">
      <c r="A1191" s="19" t="s">
        <v>386</v>
      </c>
      <c r="B1191" s="19" t="s">
        <v>1286</v>
      </c>
      <c r="C1191" s="19" t="s">
        <v>1503</v>
      </c>
      <c r="D1191" s="19" t="s">
        <v>1508</v>
      </c>
      <c r="E1191" s="19">
        <v>12</v>
      </c>
      <c r="F1191" s="19" t="s">
        <v>1509</v>
      </c>
      <c r="G1191" s="19" t="s">
        <v>145</v>
      </c>
      <c r="H1191" s="19" t="s">
        <v>36</v>
      </c>
      <c r="I1191" s="19" t="s">
        <v>46</v>
      </c>
      <c r="J1191" s="67" t="s">
        <v>1510</v>
      </c>
      <c r="K1191" s="19" t="s">
        <v>1511</v>
      </c>
      <c r="L1191" s="192" t="s">
        <v>759</v>
      </c>
      <c r="M1191" s="19">
        <v>1</v>
      </c>
      <c r="N1191" s="103" t="s">
        <v>1512</v>
      </c>
      <c r="O1191" s="19" t="s">
        <v>1513</v>
      </c>
      <c r="P1191" s="19" t="s">
        <v>268</v>
      </c>
      <c r="Q1191" s="20">
        <v>0</v>
      </c>
      <c r="R1191" s="20">
        <v>0</v>
      </c>
      <c r="S1191" s="20">
        <v>0</v>
      </c>
      <c r="T1191" s="19" t="s">
        <v>145</v>
      </c>
      <c r="U1191" s="19"/>
      <c r="V1191" s="37" t="s">
        <v>42</v>
      </c>
      <c r="W1191" s="216" t="s">
        <v>1029</v>
      </c>
      <c r="X1191" s="217"/>
    </row>
    <row r="1192" spans="1:24" ht="128.25">
      <c r="A1192" s="19" t="s">
        <v>386</v>
      </c>
      <c r="B1192" s="19" t="s">
        <v>1192</v>
      </c>
      <c r="C1192" s="19" t="s">
        <v>1244</v>
      </c>
      <c r="D1192" s="19" t="s">
        <v>1216</v>
      </c>
      <c r="E1192" s="19">
        <v>15</v>
      </c>
      <c r="F1192" s="19" t="s">
        <v>1220</v>
      </c>
      <c r="G1192" s="19" t="s">
        <v>45</v>
      </c>
      <c r="H1192" s="19" t="s">
        <v>36</v>
      </c>
      <c r="I1192" s="19" t="s">
        <v>37</v>
      </c>
      <c r="J1192" s="52">
        <v>30</v>
      </c>
      <c r="K1192" s="8">
        <v>2020</v>
      </c>
      <c r="L1192" s="192"/>
      <c r="M1192" s="19">
        <v>1</v>
      </c>
      <c r="N1192" s="37" t="s">
        <v>1230</v>
      </c>
      <c r="O1192" s="37" t="s">
        <v>1230</v>
      </c>
      <c r="P1192" s="8" t="s">
        <v>162</v>
      </c>
      <c r="Q1192" s="20">
        <v>0</v>
      </c>
      <c r="R1192" s="20">
        <v>0</v>
      </c>
      <c r="S1192" s="20">
        <v>0</v>
      </c>
      <c r="T1192" s="19" t="s">
        <v>171</v>
      </c>
      <c r="U1192" s="15"/>
      <c r="V1192" s="131" t="s">
        <v>172</v>
      </c>
      <c r="W1192" s="131" t="s">
        <v>173</v>
      </c>
      <c r="X1192" s="219" t="s">
        <v>50</v>
      </c>
    </row>
    <row r="1193" spans="1:24" ht="128.25">
      <c r="A1193" s="19" t="s">
        <v>386</v>
      </c>
      <c r="B1193" s="19" t="s">
        <v>1192</v>
      </c>
      <c r="C1193" s="19" t="s">
        <v>1244</v>
      </c>
      <c r="D1193" s="19" t="s">
        <v>1216</v>
      </c>
      <c r="E1193" s="19">
        <v>15</v>
      </c>
      <c r="F1193" s="19" t="s">
        <v>1220</v>
      </c>
      <c r="G1193" s="19" t="s">
        <v>45</v>
      </c>
      <c r="H1193" s="19" t="s">
        <v>36</v>
      </c>
      <c r="I1193" s="19" t="s">
        <v>37</v>
      </c>
      <c r="J1193" s="52">
        <v>30</v>
      </c>
      <c r="K1193" s="8">
        <v>2020</v>
      </c>
      <c r="L1193" s="192"/>
      <c r="M1193" s="19">
        <v>1</v>
      </c>
      <c r="N1193" s="37" t="s">
        <v>1230</v>
      </c>
      <c r="O1193" s="37" t="s">
        <v>1230</v>
      </c>
      <c r="P1193" s="8" t="s">
        <v>162</v>
      </c>
      <c r="Q1193" s="20">
        <v>0</v>
      </c>
      <c r="R1193" s="20">
        <v>0</v>
      </c>
      <c r="S1193" s="20">
        <v>0</v>
      </c>
      <c r="T1193" s="19" t="s">
        <v>171</v>
      </c>
      <c r="U1193" s="15"/>
      <c r="V1193" s="131" t="s">
        <v>172</v>
      </c>
      <c r="W1193" s="131" t="s">
        <v>173</v>
      </c>
      <c r="X1193" s="219" t="s">
        <v>50</v>
      </c>
    </row>
    <row r="1194" spans="1:24" ht="114" hidden="1">
      <c r="A1194" s="19" t="s">
        <v>386</v>
      </c>
      <c r="B1194" s="19" t="s">
        <v>1192</v>
      </c>
      <c r="C1194" s="19" t="s">
        <v>1244</v>
      </c>
      <c r="D1194" s="19" t="s">
        <v>1194</v>
      </c>
      <c r="E1194" s="19">
        <v>15</v>
      </c>
      <c r="F1194" s="19" t="s">
        <v>44</v>
      </c>
      <c r="G1194" s="19" t="s">
        <v>45</v>
      </c>
      <c r="H1194" s="19" t="s">
        <v>36</v>
      </c>
      <c r="I1194" s="19" t="s">
        <v>37</v>
      </c>
      <c r="J1194" s="52">
        <v>30</v>
      </c>
      <c r="K1194" s="8">
        <v>2020</v>
      </c>
      <c r="L1194" s="192"/>
      <c r="M1194" s="19">
        <v>5</v>
      </c>
      <c r="N1194" s="37" t="s">
        <v>1230</v>
      </c>
      <c r="O1194" s="37" t="s">
        <v>1230</v>
      </c>
      <c r="P1194" s="8" t="s">
        <v>247</v>
      </c>
      <c r="Q1194" s="20">
        <v>0</v>
      </c>
      <c r="R1194" s="20">
        <v>0</v>
      </c>
      <c r="S1194" s="20">
        <v>0</v>
      </c>
      <c r="T1194" s="19" t="s">
        <v>41</v>
      </c>
      <c r="U1194" s="15" t="s">
        <v>2267</v>
      </c>
      <c r="V1194" s="131" t="s">
        <v>48</v>
      </c>
      <c r="W1194" s="131" t="s">
        <v>49</v>
      </c>
      <c r="X1194" s="219" t="s">
        <v>50</v>
      </c>
    </row>
    <row r="1195" spans="1:24" ht="128.25" hidden="1">
      <c r="A1195" s="19" t="s">
        <v>386</v>
      </c>
      <c r="B1195" s="19" t="s">
        <v>1192</v>
      </c>
      <c r="C1195" s="19" t="s">
        <v>1244</v>
      </c>
      <c r="D1195" s="19" t="s">
        <v>1202</v>
      </c>
      <c r="E1195" s="19">
        <v>20</v>
      </c>
      <c r="F1195" s="19" t="s">
        <v>1245</v>
      </c>
      <c r="G1195" s="19" t="s">
        <v>35</v>
      </c>
      <c r="H1195" s="19" t="s">
        <v>310</v>
      </c>
      <c r="I1195" s="19" t="s">
        <v>37</v>
      </c>
      <c r="J1195" s="52">
        <v>24</v>
      </c>
      <c r="K1195" s="8" t="s">
        <v>1246</v>
      </c>
      <c r="L1195" s="192"/>
      <c r="M1195" s="19">
        <v>1</v>
      </c>
      <c r="N1195" s="37" t="s">
        <v>1230</v>
      </c>
      <c r="O1195" s="37" t="s">
        <v>1230</v>
      </c>
      <c r="P1195" s="54" t="s">
        <v>162</v>
      </c>
      <c r="Q1195" s="60">
        <v>3000</v>
      </c>
      <c r="R1195" s="20">
        <v>16000</v>
      </c>
      <c r="S1195" s="20">
        <v>19000</v>
      </c>
      <c r="T1195" s="37" t="s">
        <v>41</v>
      </c>
      <c r="U1195" s="19"/>
      <c r="V1195" s="210" t="s">
        <v>1036</v>
      </c>
      <c r="W1195" s="216" t="s">
        <v>1247</v>
      </c>
      <c r="X1195" s="217"/>
    </row>
    <row r="1196" spans="1:24" ht="128.25" hidden="1">
      <c r="A1196" s="8" t="s">
        <v>386</v>
      </c>
      <c r="B1196" s="8" t="s">
        <v>1192</v>
      </c>
      <c r="C1196" s="8" t="s">
        <v>1244</v>
      </c>
      <c r="D1196" s="8" t="s">
        <v>1202</v>
      </c>
      <c r="E1196" s="8">
        <v>20</v>
      </c>
      <c r="F1196" s="12" t="s">
        <v>394</v>
      </c>
      <c r="G1196" s="8" t="s">
        <v>35</v>
      </c>
      <c r="H1196" s="8" t="s">
        <v>310</v>
      </c>
      <c r="I1196" s="8" t="s">
        <v>37</v>
      </c>
      <c r="J1196" s="52">
        <v>48</v>
      </c>
      <c r="K1196" s="8" t="s">
        <v>1206</v>
      </c>
      <c r="L1196" s="192"/>
      <c r="M1196" s="8">
        <v>1</v>
      </c>
      <c r="N1196" s="12">
        <v>1568221</v>
      </c>
      <c r="O1196" s="12" t="s">
        <v>1248</v>
      </c>
      <c r="P1196" s="51" t="s">
        <v>162</v>
      </c>
      <c r="Q1196" s="14">
        <v>3580</v>
      </c>
      <c r="R1196" s="14">
        <v>20200</v>
      </c>
      <c r="S1196" s="14">
        <v>23780</v>
      </c>
      <c r="T1196" s="12" t="s">
        <v>41</v>
      </c>
      <c r="U1196" s="130"/>
      <c r="V1196" s="216" t="s">
        <v>218</v>
      </c>
      <c r="W1196" s="216" t="s">
        <v>398</v>
      </c>
      <c r="X1196" s="217"/>
    </row>
    <row r="1197" spans="1:24" ht="85.5" hidden="1">
      <c r="A1197" s="57" t="s">
        <v>386</v>
      </c>
      <c r="B1197" s="57" t="s">
        <v>1192</v>
      </c>
      <c r="C1197" s="57" t="s">
        <v>1244</v>
      </c>
      <c r="D1197" s="57" t="s">
        <v>1209</v>
      </c>
      <c r="E1197" s="57">
        <v>20</v>
      </c>
      <c r="F1197" s="57" t="s">
        <v>1249</v>
      </c>
      <c r="G1197" s="57" t="s">
        <v>35</v>
      </c>
      <c r="H1197" s="57" t="s">
        <v>310</v>
      </c>
      <c r="I1197" s="19" t="s">
        <v>37</v>
      </c>
      <c r="J1197" s="52">
        <v>32</v>
      </c>
      <c r="K1197" s="8" t="s">
        <v>1250</v>
      </c>
      <c r="L1197" s="192"/>
      <c r="M1197" s="57">
        <v>1</v>
      </c>
      <c r="N1197" s="56" t="s">
        <v>1230</v>
      </c>
      <c r="O1197" s="56" t="s">
        <v>1230</v>
      </c>
      <c r="P1197" s="55" t="s">
        <v>162</v>
      </c>
      <c r="Q1197" s="146">
        <v>3000</v>
      </c>
      <c r="R1197" s="20">
        <v>2500</v>
      </c>
      <c r="S1197" s="59">
        <v>5500</v>
      </c>
      <c r="T1197" s="56" t="s">
        <v>41</v>
      </c>
      <c r="U1197" s="57"/>
      <c r="V1197" s="131" t="s">
        <v>184</v>
      </c>
      <c r="W1197" s="216" t="s">
        <v>1251</v>
      </c>
      <c r="X1197" s="217"/>
    </row>
    <row r="1198" spans="1:24" ht="128.25" hidden="1">
      <c r="A1198" s="8" t="s">
        <v>386</v>
      </c>
      <c r="B1198" s="8" t="s">
        <v>1192</v>
      </c>
      <c r="C1198" s="8" t="s">
        <v>1244</v>
      </c>
      <c r="D1198" s="8" t="s">
        <v>1216</v>
      </c>
      <c r="E1198" s="8">
        <v>15</v>
      </c>
      <c r="F1198" s="8" t="s">
        <v>1252</v>
      </c>
      <c r="G1198" s="8" t="s">
        <v>145</v>
      </c>
      <c r="H1198" s="8" t="s">
        <v>36</v>
      </c>
      <c r="I1198" s="8" t="s">
        <v>46</v>
      </c>
      <c r="J1198" s="8">
        <v>90</v>
      </c>
      <c r="K1198" s="8" t="s">
        <v>1253</v>
      </c>
      <c r="L1198" s="192" t="s">
        <v>566</v>
      </c>
      <c r="M1198" s="12">
        <v>1</v>
      </c>
      <c r="N1198" s="12">
        <v>1568170</v>
      </c>
      <c r="O1198" s="12" t="s">
        <v>1254</v>
      </c>
      <c r="P1198" s="12" t="s">
        <v>1255</v>
      </c>
      <c r="Q1198" s="14">
        <v>0</v>
      </c>
      <c r="R1198" s="14">
        <v>0</v>
      </c>
      <c r="S1198" s="14">
        <v>0</v>
      </c>
      <c r="T1198" s="12" t="s">
        <v>145</v>
      </c>
      <c r="U1198" s="171"/>
      <c r="V1198" s="131" t="s">
        <v>48</v>
      </c>
      <c r="W1198" s="131" t="s">
        <v>69</v>
      </c>
      <c r="X1198" s="217"/>
    </row>
    <row r="1199" spans="1:24" ht="85.5" hidden="1">
      <c r="A1199" s="19" t="s">
        <v>386</v>
      </c>
      <c r="B1199" s="19" t="s">
        <v>1192</v>
      </c>
      <c r="C1199" s="19" t="s">
        <v>1193</v>
      </c>
      <c r="D1199" s="19" t="s">
        <v>1209</v>
      </c>
      <c r="E1199" s="19">
        <v>20</v>
      </c>
      <c r="F1199" s="19" t="s">
        <v>1219</v>
      </c>
      <c r="G1199" s="19" t="s">
        <v>35</v>
      </c>
      <c r="H1199" s="19" t="s">
        <v>36</v>
      </c>
      <c r="I1199" s="19" t="s">
        <v>46</v>
      </c>
      <c r="J1199" s="52">
        <v>40</v>
      </c>
      <c r="K1199" s="8">
        <v>2020</v>
      </c>
      <c r="L1199" s="192"/>
      <c r="M1199" s="19">
        <v>1</v>
      </c>
      <c r="N1199" s="37">
        <v>1493499</v>
      </c>
      <c r="O1199" s="37" t="s">
        <v>1205</v>
      </c>
      <c r="P1199" s="54" t="s">
        <v>162</v>
      </c>
      <c r="Q1199" s="20">
        <v>0</v>
      </c>
      <c r="R1199" s="20">
        <v>0</v>
      </c>
      <c r="S1199" s="20">
        <v>0</v>
      </c>
      <c r="T1199" s="19" t="s">
        <v>41</v>
      </c>
      <c r="U1199" s="19" t="s">
        <v>2465</v>
      </c>
      <c r="V1199" s="131" t="s">
        <v>184</v>
      </c>
      <c r="W1199" s="216" t="s">
        <v>542</v>
      </c>
      <c r="X1199" s="217"/>
    </row>
    <row r="1200" spans="1:24" ht="42.75" hidden="1">
      <c r="A1200" s="19" t="s">
        <v>386</v>
      </c>
      <c r="B1200" s="19" t="s">
        <v>1286</v>
      </c>
      <c r="C1200" s="19" t="s">
        <v>1460</v>
      </c>
      <c r="D1200" s="19" t="s">
        <v>1288</v>
      </c>
      <c r="E1200" s="19">
        <v>10</v>
      </c>
      <c r="F1200" s="19" t="s">
        <v>1469</v>
      </c>
      <c r="G1200" s="19" t="s">
        <v>145</v>
      </c>
      <c r="H1200" s="19" t="s">
        <v>36</v>
      </c>
      <c r="I1200" s="19" t="s">
        <v>46</v>
      </c>
      <c r="J1200" s="67" t="s">
        <v>1407</v>
      </c>
      <c r="K1200" s="19" t="s">
        <v>1470</v>
      </c>
      <c r="L1200" s="192" t="s">
        <v>152</v>
      </c>
      <c r="M1200" s="19">
        <v>1</v>
      </c>
      <c r="N1200" s="19">
        <v>2090959</v>
      </c>
      <c r="O1200" s="19" t="s">
        <v>1471</v>
      </c>
      <c r="P1200" s="19" t="s">
        <v>268</v>
      </c>
      <c r="Q1200" s="20">
        <v>0</v>
      </c>
      <c r="R1200" s="20">
        <v>0</v>
      </c>
      <c r="S1200" s="20">
        <v>0</v>
      </c>
      <c r="T1200" s="19" t="s">
        <v>145</v>
      </c>
      <c r="U1200" s="19"/>
      <c r="V1200" s="131" t="s">
        <v>184</v>
      </c>
      <c r="W1200" s="216" t="s">
        <v>1083</v>
      </c>
      <c r="X1200" s="217"/>
    </row>
    <row r="1201" spans="1:24" ht="85.5" hidden="1">
      <c r="A1201" s="19" t="s">
        <v>386</v>
      </c>
      <c r="B1201" s="19" t="s">
        <v>386</v>
      </c>
      <c r="C1201" s="19" t="s">
        <v>386</v>
      </c>
      <c r="D1201" s="19" t="s">
        <v>362</v>
      </c>
      <c r="E1201" s="19">
        <v>10</v>
      </c>
      <c r="F1201" s="19" t="s">
        <v>410</v>
      </c>
      <c r="G1201" s="19" t="s">
        <v>35</v>
      </c>
      <c r="H1201" s="19" t="s">
        <v>36</v>
      </c>
      <c r="I1201" s="19" t="s">
        <v>37</v>
      </c>
      <c r="J1201" s="52">
        <v>32</v>
      </c>
      <c r="K1201" s="8">
        <v>2020</v>
      </c>
      <c r="L1201" s="192"/>
      <c r="M1201" s="19">
        <v>1</v>
      </c>
      <c r="N1201" s="19">
        <v>1568431</v>
      </c>
      <c r="O1201" s="37" t="s">
        <v>411</v>
      </c>
      <c r="P1201" s="19" t="s">
        <v>412</v>
      </c>
      <c r="Q1201" s="20">
        <v>0</v>
      </c>
      <c r="R1201" s="20">
        <v>0</v>
      </c>
      <c r="S1201" s="20">
        <v>0</v>
      </c>
      <c r="T1201" s="19" t="s">
        <v>235</v>
      </c>
      <c r="U1201" s="19"/>
      <c r="V1201" s="131" t="s">
        <v>235</v>
      </c>
      <c r="W1201" s="216" t="s">
        <v>236</v>
      </c>
      <c r="X1201" s="217"/>
    </row>
    <row r="1202" spans="1:24" ht="42.75" hidden="1">
      <c r="A1202" s="19" t="s">
        <v>386</v>
      </c>
      <c r="B1202" s="19" t="s">
        <v>1286</v>
      </c>
      <c r="C1202" s="19" t="s">
        <v>1392</v>
      </c>
      <c r="D1202" s="19" t="s">
        <v>1288</v>
      </c>
      <c r="E1202" s="19">
        <v>10</v>
      </c>
      <c r="F1202" s="19" t="s">
        <v>410</v>
      </c>
      <c r="G1202" s="19" t="s">
        <v>145</v>
      </c>
      <c r="H1202" s="19" t="s">
        <v>36</v>
      </c>
      <c r="I1202" s="19" t="s">
        <v>37</v>
      </c>
      <c r="J1202" s="67">
        <v>360</v>
      </c>
      <c r="K1202" s="19" t="s">
        <v>1393</v>
      </c>
      <c r="L1202" s="192" t="s">
        <v>566</v>
      </c>
      <c r="M1202" s="19">
        <v>1</v>
      </c>
      <c r="N1202" s="103" t="s">
        <v>1394</v>
      </c>
      <c r="O1202" s="19" t="s">
        <v>1395</v>
      </c>
      <c r="P1202" s="19" t="s">
        <v>1396</v>
      </c>
      <c r="Q1202" s="20">
        <v>0</v>
      </c>
      <c r="R1202" s="20">
        <v>0</v>
      </c>
      <c r="S1202" s="20">
        <v>0</v>
      </c>
      <c r="T1202" s="19" t="s">
        <v>145</v>
      </c>
      <c r="U1202" s="19"/>
      <c r="V1202" s="131" t="s">
        <v>235</v>
      </c>
      <c r="W1202" s="216" t="s">
        <v>236</v>
      </c>
      <c r="X1202" s="217"/>
    </row>
    <row r="1203" spans="1:24" ht="42.75" hidden="1">
      <c r="A1203" s="19" t="s">
        <v>386</v>
      </c>
      <c r="B1203" s="19" t="s">
        <v>1286</v>
      </c>
      <c r="C1203" s="19" t="s">
        <v>1472</v>
      </c>
      <c r="D1203" s="19" t="s">
        <v>1288</v>
      </c>
      <c r="E1203" s="19">
        <v>10</v>
      </c>
      <c r="F1203" s="54" t="s">
        <v>1473</v>
      </c>
      <c r="G1203" s="19" t="s">
        <v>145</v>
      </c>
      <c r="H1203" s="54" t="s">
        <v>36</v>
      </c>
      <c r="I1203" s="19" t="s">
        <v>37</v>
      </c>
      <c r="J1203" s="67">
        <v>360</v>
      </c>
      <c r="K1203" s="19" t="s">
        <v>1474</v>
      </c>
      <c r="L1203" s="192" t="s">
        <v>566</v>
      </c>
      <c r="M1203" s="54">
        <v>1</v>
      </c>
      <c r="N1203" s="54">
        <v>1568430</v>
      </c>
      <c r="O1203" s="54" t="s">
        <v>1475</v>
      </c>
      <c r="P1203" s="54" t="s">
        <v>162</v>
      </c>
      <c r="Q1203" s="20">
        <v>0</v>
      </c>
      <c r="R1203" s="20">
        <v>0</v>
      </c>
      <c r="S1203" s="20">
        <v>0</v>
      </c>
      <c r="T1203" s="19" t="s">
        <v>145</v>
      </c>
      <c r="U1203" s="19"/>
      <c r="V1203" s="131" t="s">
        <v>235</v>
      </c>
      <c r="W1203" s="216" t="s">
        <v>236</v>
      </c>
      <c r="X1203" s="217"/>
    </row>
    <row r="1204" spans="1:24" ht="128.25" hidden="1">
      <c r="A1204" s="19" t="s">
        <v>386</v>
      </c>
      <c r="B1204" s="19" t="s">
        <v>1192</v>
      </c>
      <c r="C1204" s="19" t="s">
        <v>1193</v>
      </c>
      <c r="D1204" s="19" t="s">
        <v>1216</v>
      </c>
      <c r="E1204" s="19">
        <v>15</v>
      </c>
      <c r="F1204" s="19" t="s">
        <v>366</v>
      </c>
      <c r="G1204" s="19" t="s">
        <v>45</v>
      </c>
      <c r="H1204" s="19" t="s">
        <v>36</v>
      </c>
      <c r="I1204" s="19" t="s">
        <v>37</v>
      </c>
      <c r="J1204" s="52">
        <v>40</v>
      </c>
      <c r="K1204" s="8">
        <v>2020</v>
      </c>
      <c r="L1204" s="192"/>
      <c r="M1204" s="19">
        <v>1</v>
      </c>
      <c r="N1204" s="37">
        <v>2266767</v>
      </c>
      <c r="O1204" s="37" t="s">
        <v>1195</v>
      </c>
      <c r="P1204" s="8" t="s">
        <v>40</v>
      </c>
      <c r="Q1204" s="20">
        <v>0</v>
      </c>
      <c r="R1204" s="20">
        <v>0</v>
      </c>
      <c r="S1204" s="20">
        <v>0</v>
      </c>
      <c r="T1204" s="19" t="s">
        <v>41</v>
      </c>
      <c r="U1204" s="19" t="s">
        <v>2381</v>
      </c>
      <c r="V1204" s="131" t="s">
        <v>176</v>
      </c>
      <c r="W1204" s="131" t="s">
        <v>368</v>
      </c>
      <c r="X1204" s="219" t="s">
        <v>50</v>
      </c>
    </row>
    <row r="1205" spans="1:24" ht="42.75" hidden="1">
      <c r="A1205" s="19" t="s">
        <v>386</v>
      </c>
      <c r="B1205" s="19" t="s">
        <v>1286</v>
      </c>
      <c r="C1205" s="19" t="s">
        <v>1287</v>
      </c>
      <c r="D1205" s="19" t="s">
        <v>1288</v>
      </c>
      <c r="E1205" s="19">
        <v>10</v>
      </c>
      <c r="F1205" s="37" t="s">
        <v>1289</v>
      </c>
      <c r="G1205" s="19" t="s">
        <v>145</v>
      </c>
      <c r="H1205" s="19" t="s">
        <v>36</v>
      </c>
      <c r="I1205" s="19" t="s">
        <v>37</v>
      </c>
      <c r="J1205" s="67" t="s">
        <v>1290</v>
      </c>
      <c r="K1205" s="19" t="s">
        <v>1291</v>
      </c>
      <c r="L1205" s="192" t="s">
        <v>356</v>
      </c>
      <c r="M1205" s="19">
        <v>1</v>
      </c>
      <c r="N1205" s="103" t="s">
        <v>1292</v>
      </c>
      <c r="O1205" s="19" t="s">
        <v>1293</v>
      </c>
      <c r="P1205" s="54" t="s">
        <v>162</v>
      </c>
      <c r="Q1205" s="20">
        <v>0</v>
      </c>
      <c r="R1205" s="20">
        <v>0</v>
      </c>
      <c r="S1205" s="20">
        <v>0</v>
      </c>
      <c r="T1205" s="19" t="s">
        <v>145</v>
      </c>
      <c r="U1205" s="19"/>
      <c r="V1205" s="131" t="s">
        <v>235</v>
      </c>
      <c r="W1205" s="216" t="s">
        <v>236</v>
      </c>
      <c r="X1205" s="217"/>
    </row>
    <row r="1206" spans="1:24" ht="85.5" hidden="1">
      <c r="A1206" s="19" t="s">
        <v>386</v>
      </c>
      <c r="B1206" s="19" t="s">
        <v>386</v>
      </c>
      <c r="C1206" s="19" t="s">
        <v>386</v>
      </c>
      <c r="D1206" s="19" t="s">
        <v>362</v>
      </c>
      <c r="E1206" s="19">
        <v>10</v>
      </c>
      <c r="F1206" s="19" t="s">
        <v>413</v>
      </c>
      <c r="G1206" s="19" t="s">
        <v>35</v>
      </c>
      <c r="H1206" s="19" t="s">
        <v>36</v>
      </c>
      <c r="I1206" s="19" t="s">
        <v>46</v>
      </c>
      <c r="J1206" s="69">
        <v>120</v>
      </c>
      <c r="K1206" s="24" t="s">
        <v>414</v>
      </c>
      <c r="L1206" s="192"/>
      <c r="M1206" s="19">
        <v>1</v>
      </c>
      <c r="N1206" s="169">
        <v>1449388</v>
      </c>
      <c r="O1206" s="19" t="s">
        <v>404</v>
      </c>
      <c r="P1206" s="19" t="s">
        <v>412</v>
      </c>
      <c r="Q1206" s="20">
        <v>0</v>
      </c>
      <c r="R1206" s="20">
        <v>0</v>
      </c>
      <c r="S1206" s="20">
        <v>0</v>
      </c>
      <c r="T1206" s="19" t="s">
        <v>41</v>
      </c>
      <c r="U1206" s="19"/>
      <c r="V1206" s="131" t="s">
        <v>148</v>
      </c>
      <c r="W1206" s="131" t="s">
        <v>157</v>
      </c>
      <c r="X1206" s="217"/>
    </row>
    <row r="1207" spans="1:24" ht="42.75" hidden="1">
      <c r="A1207" s="19" t="s">
        <v>386</v>
      </c>
      <c r="B1207" s="19" t="s">
        <v>1286</v>
      </c>
      <c r="C1207" s="19" t="s">
        <v>1368</v>
      </c>
      <c r="D1207" s="19" t="s">
        <v>1288</v>
      </c>
      <c r="E1207" s="19">
        <v>10</v>
      </c>
      <c r="F1207" s="19" t="s">
        <v>1369</v>
      </c>
      <c r="G1207" s="19" t="s">
        <v>145</v>
      </c>
      <c r="H1207" s="19" t="s">
        <v>154</v>
      </c>
      <c r="I1207" s="19" t="s">
        <v>37</v>
      </c>
      <c r="J1207" s="67">
        <v>360</v>
      </c>
      <c r="K1207" s="19" t="s">
        <v>1370</v>
      </c>
      <c r="L1207" s="192" t="s">
        <v>272</v>
      </c>
      <c r="M1207" s="19">
        <v>1</v>
      </c>
      <c r="N1207" s="103" t="s">
        <v>1371</v>
      </c>
      <c r="O1207" s="19" t="s">
        <v>1372</v>
      </c>
      <c r="P1207" s="54" t="s">
        <v>162</v>
      </c>
      <c r="Q1207" s="20">
        <v>0</v>
      </c>
      <c r="R1207" s="20">
        <v>0</v>
      </c>
      <c r="S1207" s="20">
        <v>0</v>
      </c>
      <c r="T1207" s="19" t="s">
        <v>145</v>
      </c>
      <c r="U1207" s="19"/>
      <c r="V1207" s="37"/>
      <c r="W1207" s="216" t="s">
        <v>1328</v>
      </c>
      <c r="X1207" s="217"/>
    </row>
    <row r="1208" spans="1:24" ht="71.25" hidden="1">
      <c r="A1208" s="19" t="s">
        <v>386</v>
      </c>
      <c r="B1208" s="19" t="s">
        <v>1286</v>
      </c>
      <c r="C1208" s="19" t="s">
        <v>1482</v>
      </c>
      <c r="D1208" s="19" t="s">
        <v>1288</v>
      </c>
      <c r="E1208" s="19">
        <v>10</v>
      </c>
      <c r="F1208" s="19" t="s">
        <v>1483</v>
      </c>
      <c r="G1208" s="19" t="s">
        <v>145</v>
      </c>
      <c r="H1208" s="19" t="s">
        <v>154</v>
      </c>
      <c r="I1208" s="19" t="s">
        <v>37</v>
      </c>
      <c r="J1208" s="67" t="s">
        <v>1484</v>
      </c>
      <c r="K1208" s="19" t="s">
        <v>1485</v>
      </c>
      <c r="L1208" s="192" t="s">
        <v>636</v>
      </c>
      <c r="M1208" s="19">
        <v>1</v>
      </c>
      <c r="N1208" s="103" t="s">
        <v>1486</v>
      </c>
      <c r="O1208" s="19" t="s">
        <v>1487</v>
      </c>
      <c r="P1208" s="54" t="s">
        <v>162</v>
      </c>
      <c r="Q1208" s="20">
        <v>0</v>
      </c>
      <c r="R1208" s="20">
        <v>0</v>
      </c>
      <c r="S1208" s="20">
        <v>0</v>
      </c>
      <c r="T1208" s="19" t="s">
        <v>145</v>
      </c>
      <c r="U1208" s="19"/>
      <c r="V1208" s="37" t="s">
        <v>148</v>
      </c>
      <c r="W1208" s="216" t="s">
        <v>1328</v>
      </c>
      <c r="X1208" s="217"/>
    </row>
    <row r="1209" spans="1:24" ht="42.75" hidden="1">
      <c r="A1209" s="19" t="s">
        <v>386</v>
      </c>
      <c r="B1209" s="19" t="s">
        <v>1286</v>
      </c>
      <c r="C1209" s="19" t="s">
        <v>1287</v>
      </c>
      <c r="D1209" s="19" t="s">
        <v>1288</v>
      </c>
      <c r="E1209" s="19">
        <v>10</v>
      </c>
      <c r="F1209" s="19" t="s">
        <v>1294</v>
      </c>
      <c r="G1209" s="19" t="s">
        <v>145</v>
      </c>
      <c r="H1209" s="19" t="s">
        <v>36</v>
      </c>
      <c r="I1209" s="19" t="s">
        <v>37</v>
      </c>
      <c r="J1209" s="67" t="s">
        <v>1295</v>
      </c>
      <c r="K1209" s="19" t="s">
        <v>1296</v>
      </c>
      <c r="L1209" s="192" t="s">
        <v>216</v>
      </c>
      <c r="M1209" s="19">
        <v>1</v>
      </c>
      <c r="N1209" s="103" t="s">
        <v>1297</v>
      </c>
      <c r="O1209" s="19" t="s">
        <v>1298</v>
      </c>
      <c r="P1209" s="54" t="s">
        <v>162</v>
      </c>
      <c r="Q1209" s="20">
        <v>0</v>
      </c>
      <c r="R1209" s="20">
        <v>0</v>
      </c>
      <c r="S1209" s="20">
        <v>0</v>
      </c>
      <c r="T1209" s="19" t="s">
        <v>145</v>
      </c>
      <c r="U1209" s="74"/>
      <c r="V1209" s="131" t="s">
        <v>235</v>
      </c>
      <c r="W1209" s="216" t="s">
        <v>236</v>
      </c>
      <c r="X1209" s="217"/>
    </row>
    <row r="1210" spans="1:24" ht="60" hidden="1">
      <c r="A1210" s="19" t="s">
        <v>386</v>
      </c>
      <c r="B1210" s="19" t="s">
        <v>1286</v>
      </c>
      <c r="C1210" s="19" t="s">
        <v>1397</v>
      </c>
      <c r="D1210" s="19" t="s">
        <v>1288</v>
      </c>
      <c r="E1210" s="19">
        <v>10</v>
      </c>
      <c r="F1210" s="19" t="s">
        <v>1398</v>
      </c>
      <c r="G1210" s="19" t="s">
        <v>145</v>
      </c>
      <c r="H1210" s="19" t="s">
        <v>36</v>
      </c>
      <c r="I1210" s="19" t="s">
        <v>37</v>
      </c>
      <c r="J1210" s="67">
        <v>360</v>
      </c>
      <c r="K1210" s="19" t="s">
        <v>1399</v>
      </c>
      <c r="L1210" s="192" t="s">
        <v>152</v>
      </c>
      <c r="M1210" s="19">
        <v>1</v>
      </c>
      <c r="N1210" s="103" t="s">
        <v>1400</v>
      </c>
      <c r="O1210" s="19" t="s">
        <v>1401</v>
      </c>
      <c r="P1210" s="19" t="s">
        <v>1402</v>
      </c>
      <c r="Q1210" s="20">
        <v>0</v>
      </c>
      <c r="R1210" s="20">
        <v>0</v>
      </c>
      <c r="S1210" s="20">
        <v>0</v>
      </c>
      <c r="T1210" s="19" t="s">
        <v>145</v>
      </c>
      <c r="U1210" s="155" t="s">
        <v>2468</v>
      </c>
      <c r="V1210" s="131" t="s">
        <v>235</v>
      </c>
      <c r="W1210" s="216" t="s">
        <v>236</v>
      </c>
      <c r="X1210" s="217"/>
    </row>
    <row r="1211" spans="1:24" ht="60" hidden="1">
      <c r="A1211" s="19" t="s">
        <v>386</v>
      </c>
      <c r="B1211" s="19" t="s">
        <v>1286</v>
      </c>
      <c r="C1211" s="19" t="s">
        <v>1476</v>
      </c>
      <c r="D1211" s="19" t="s">
        <v>1288</v>
      </c>
      <c r="E1211" s="19">
        <v>10</v>
      </c>
      <c r="F1211" s="54" t="s">
        <v>1398</v>
      </c>
      <c r="G1211" s="19" t="s">
        <v>145</v>
      </c>
      <c r="H1211" s="54" t="s">
        <v>36</v>
      </c>
      <c r="I1211" s="54" t="s">
        <v>37</v>
      </c>
      <c r="J1211" s="67">
        <v>120</v>
      </c>
      <c r="K1211" s="19" t="s">
        <v>1412</v>
      </c>
      <c r="L1211" s="192" t="s">
        <v>566</v>
      </c>
      <c r="M1211" s="54">
        <v>1</v>
      </c>
      <c r="N1211" s="54">
        <v>2372982</v>
      </c>
      <c r="O1211" s="54" t="s">
        <v>1477</v>
      </c>
      <c r="P1211" s="54" t="s">
        <v>162</v>
      </c>
      <c r="Q1211" s="20">
        <v>0</v>
      </c>
      <c r="R1211" s="20">
        <v>0</v>
      </c>
      <c r="S1211" s="20">
        <v>0</v>
      </c>
      <c r="T1211" s="19" t="s">
        <v>145</v>
      </c>
      <c r="U1211" s="155" t="s">
        <v>2468</v>
      </c>
      <c r="V1211" s="131" t="s">
        <v>235</v>
      </c>
      <c r="W1211" s="216" t="s">
        <v>236</v>
      </c>
      <c r="X1211" s="217"/>
    </row>
    <row r="1212" spans="1:24" ht="114" hidden="1">
      <c r="A1212" s="19" t="s">
        <v>386</v>
      </c>
      <c r="B1212" s="19" t="s">
        <v>1286</v>
      </c>
      <c r="C1212" s="19" t="s">
        <v>1433</v>
      </c>
      <c r="D1212" s="19" t="s">
        <v>1441</v>
      </c>
      <c r="E1212" s="19">
        <v>15</v>
      </c>
      <c r="F1212" s="19" t="s">
        <v>391</v>
      </c>
      <c r="G1212" s="24" t="s">
        <v>45</v>
      </c>
      <c r="H1212" s="19" t="s">
        <v>36</v>
      </c>
      <c r="I1212" s="19" t="s">
        <v>46</v>
      </c>
      <c r="J1212" s="67">
        <v>40</v>
      </c>
      <c r="K1212" s="19" t="s">
        <v>1442</v>
      </c>
      <c r="L1212" s="192"/>
      <c r="M1212" s="19">
        <v>1</v>
      </c>
      <c r="N1212" s="103" t="s">
        <v>1436</v>
      </c>
      <c r="O1212" s="19" t="s">
        <v>1437</v>
      </c>
      <c r="P1212" s="19" t="s">
        <v>598</v>
      </c>
      <c r="Q1212" s="85">
        <v>700</v>
      </c>
      <c r="R1212" s="28">
        <v>0</v>
      </c>
      <c r="S1212" s="85">
        <v>1750</v>
      </c>
      <c r="T1212" s="19" t="s">
        <v>41</v>
      </c>
      <c r="U1212" s="19"/>
      <c r="V1212" s="131" t="s">
        <v>48</v>
      </c>
      <c r="W1212" s="216" t="s">
        <v>392</v>
      </c>
      <c r="X1212" s="219" t="s">
        <v>50</v>
      </c>
    </row>
    <row r="1213" spans="1:24" ht="128.25">
      <c r="A1213" s="19" t="s">
        <v>386</v>
      </c>
      <c r="B1213" s="19" t="s">
        <v>1192</v>
      </c>
      <c r="C1213" s="19" t="s">
        <v>1193</v>
      </c>
      <c r="D1213" s="19" t="s">
        <v>1216</v>
      </c>
      <c r="E1213" s="19">
        <v>15</v>
      </c>
      <c r="F1213" s="19" t="s">
        <v>1220</v>
      </c>
      <c r="G1213" s="19" t="s">
        <v>45</v>
      </c>
      <c r="H1213" s="19" t="s">
        <v>36</v>
      </c>
      <c r="I1213" s="19" t="s">
        <v>37</v>
      </c>
      <c r="J1213" s="52">
        <v>60</v>
      </c>
      <c r="K1213" s="8">
        <v>2020</v>
      </c>
      <c r="L1213" s="192"/>
      <c r="M1213" s="19">
        <v>1</v>
      </c>
      <c r="N1213" s="37">
        <v>2438501</v>
      </c>
      <c r="O1213" s="37" t="s">
        <v>1200</v>
      </c>
      <c r="P1213" s="8" t="s">
        <v>162</v>
      </c>
      <c r="Q1213" s="20">
        <v>0</v>
      </c>
      <c r="R1213" s="20">
        <v>0</v>
      </c>
      <c r="S1213" s="20">
        <v>0</v>
      </c>
      <c r="T1213" s="19" t="s">
        <v>171</v>
      </c>
      <c r="U1213" s="19"/>
      <c r="V1213" s="131" t="s">
        <v>172</v>
      </c>
      <c r="W1213" s="131" t="s">
        <v>173</v>
      </c>
      <c r="X1213" s="219" t="s">
        <v>50</v>
      </c>
    </row>
    <row r="1214" spans="1:24" ht="71.25" hidden="1">
      <c r="A1214" s="19" t="s">
        <v>386</v>
      </c>
      <c r="B1214" s="19" t="s">
        <v>1286</v>
      </c>
      <c r="C1214" s="19" t="s">
        <v>1311</v>
      </c>
      <c r="D1214" s="19" t="s">
        <v>1312</v>
      </c>
      <c r="E1214" s="19">
        <v>10</v>
      </c>
      <c r="F1214" s="19" t="s">
        <v>1313</v>
      </c>
      <c r="G1214" s="19" t="s">
        <v>145</v>
      </c>
      <c r="H1214" s="19" t="s">
        <v>36</v>
      </c>
      <c r="I1214" s="19" t="s">
        <v>46</v>
      </c>
      <c r="J1214" s="67" t="s">
        <v>1314</v>
      </c>
      <c r="K1214" s="19" t="s">
        <v>1315</v>
      </c>
      <c r="L1214" s="19" t="s">
        <v>152</v>
      </c>
      <c r="M1214" s="19">
        <v>1</v>
      </c>
      <c r="N1214" s="103" t="s">
        <v>1316</v>
      </c>
      <c r="O1214" s="19" t="s">
        <v>1317</v>
      </c>
      <c r="P1214" s="19" t="s">
        <v>1318</v>
      </c>
      <c r="Q1214" s="20">
        <v>0</v>
      </c>
      <c r="R1214" s="20">
        <v>0</v>
      </c>
      <c r="S1214" s="20">
        <v>0</v>
      </c>
      <c r="T1214" s="19" t="s">
        <v>145</v>
      </c>
      <c r="U1214" s="19"/>
      <c r="V1214" s="21" t="s">
        <v>148</v>
      </c>
      <c r="W1214" s="22" t="s">
        <v>149</v>
      </c>
      <c r="X1214" s="23"/>
    </row>
    <row r="1215" spans="1:24" ht="85.5" hidden="1">
      <c r="A1215" s="19" t="s">
        <v>386</v>
      </c>
      <c r="B1215" s="19" t="s">
        <v>386</v>
      </c>
      <c r="C1215" s="19" t="s">
        <v>386</v>
      </c>
      <c r="D1215" s="19" t="s">
        <v>362</v>
      </c>
      <c r="E1215" s="19">
        <v>10</v>
      </c>
      <c r="F1215" s="19" t="s">
        <v>415</v>
      </c>
      <c r="G1215" s="19" t="s">
        <v>35</v>
      </c>
      <c r="H1215" s="19" t="s">
        <v>36</v>
      </c>
      <c r="I1215" s="19" t="s">
        <v>46</v>
      </c>
      <c r="J1215" s="69">
        <v>120</v>
      </c>
      <c r="K1215" s="24" t="s">
        <v>416</v>
      </c>
      <c r="L1215" s="24"/>
      <c r="M1215" s="19">
        <v>1</v>
      </c>
      <c r="N1215" s="169">
        <v>1449388</v>
      </c>
      <c r="O1215" s="19" t="s">
        <v>404</v>
      </c>
      <c r="P1215" s="19" t="s">
        <v>412</v>
      </c>
      <c r="Q1215" s="20">
        <v>0</v>
      </c>
      <c r="R1215" s="20">
        <v>0</v>
      </c>
      <c r="S1215" s="20">
        <v>0</v>
      </c>
      <c r="T1215" s="19" t="s">
        <v>41</v>
      </c>
      <c r="U1215" s="19"/>
      <c r="V1215" s="15" t="s">
        <v>243</v>
      </c>
      <c r="W1215" s="22" t="s">
        <v>244</v>
      </c>
      <c r="X1215" s="23"/>
    </row>
    <row r="1216" spans="1:24" ht="57" hidden="1">
      <c r="A1216" s="19" t="s">
        <v>386</v>
      </c>
      <c r="B1216" s="19" t="s">
        <v>1286</v>
      </c>
      <c r="C1216" s="19" t="s">
        <v>1476</v>
      </c>
      <c r="D1216" s="19" t="s">
        <v>1288</v>
      </c>
      <c r="E1216" s="19">
        <v>10</v>
      </c>
      <c r="F1216" s="19" t="s">
        <v>1478</v>
      </c>
      <c r="G1216" s="19" t="s">
        <v>145</v>
      </c>
      <c r="H1216" s="19" t="s">
        <v>36</v>
      </c>
      <c r="I1216" s="19" t="s">
        <v>37</v>
      </c>
      <c r="J1216" s="67" t="s">
        <v>1295</v>
      </c>
      <c r="K1216" s="19" t="s">
        <v>559</v>
      </c>
      <c r="L1216" s="19" t="s">
        <v>147</v>
      </c>
      <c r="M1216" s="19">
        <v>1</v>
      </c>
      <c r="N1216" s="103" t="s">
        <v>1479</v>
      </c>
      <c r="O1216" s="19" t="s">
        <v>1480</v>
      </c>
      <c r="P1216" s="19" t="s">
        <v>162</v>
      </c>
      <c r="Q1216" s="20">
        <v>0</v>
      </c>
      <c r="R1216" s="20">
        <v>0</v>
      </c>
      <c r="S1216" s="20">
        <v>0</v>
      </c>
      <c r="T1216" s="19" t="s">
        <v>145</v>
      </c>
      <c r="U1216" s="19"/>
      <c r="V1216" s="34" t="s">
        <v>1036</v>
      </c>
      <c r="W1216" s="22" t="s">
        <v>1481</v>
      </c>
      <c r="X1216" s="23"/>
    </row>
    <row r="1217" spans="1:24" ht="42.75" hidden="1">
      <c r="A1217" s="19" t="s">
        <v>386</v>
      </c>
      <c r="B1217" s="19" t="s">
        <v>1286</v>
      </c>
      <c r="C1217" s="19" t="s">
        <v>1482</v>
      </c>
      <c r="D1217" s="19" t="s">
        <v>1288</v>
      </c>
      <c r="E1217" s="19">
        <v>10</v>
      </c>
      <c r="F1217" s="19" t="s">
        <v>1488</v>
      </c>
      <c r="G1217" s="19" t="s">
        <v>145</v>
      </c>
      <c r="H1217" s="19" t="s">
        <v>36</v>
      </c>
      <c r="I1217" s="19" t="s">
        <v>46</v>
      </c>
      <c r="J1217" s="67">
        <v>120</v>
      </c>
      <c r="K1217" s="19" t="s">
        <v>1489</v>
      </c>
      <c r="L1217" s="19" t="s">
        <v>385</v>
      </c>
      <c r="M1217" s="19">
        <v>1</v>
      </c>
      <c r="N1217" s="103" t="s">
        <v>1490</v>
      </c>
      <c r="O1217" s="19" t="s">
        <v>1491</v>
      </c>
      <c r="P1217" s="19" t="s">
        <v>162</v>
      </c>
      <c r="Q1217" s="20">
        <v>0</v>
      </c>
      <c r="R1217" s="20">
        <v>0</v>
      </c>
      <c r="S1217" s="20">
        <v>0</v>
      </c>
      <c r="T1217" s="19" t="s">
        <v>145</v>
      </c>
      <c r="U1217" s="19"/>
      <c r="V1217" s="21" t="s">
        <v>63</v>
      </c>
      <c r="W1217" s="22" t="s">
        <v>64</v>
      </c>
      <c r="X1217" s="23"/>
    </row>
    <row r="1218" spans="1:24" ht="99.75" hidden="1">
      <c r="A1218" s="19" t="s">
        <v>386</v>
      </c>
      <c r="B1218" s="19" t="s">
        <v>1286</v>
      </c>
      <c r="C1218" s="19" t="s">
        <v>1352</v>
      </c>
      <c r="D1218" s="19" t="s">
        <v>1312</v>
      </c>
      <c r="E1218" s="19">
        <v>10</v>
      </c>
      <c r="F1218" s="19" t="s">
        <v>1364</v>
      </c>
      <c r="G1218" s="19" t="s">
        <v>145</v>
      </c>
      <c r="H1218" s="19" t="s">
        <v>36</v>
      </c>
      <c r="I1218" s="19" t="s">
        <v>46</v>
      </c>
      <c r="J1218" s="67" t="s">
        <v>1295</v>
      </c>
      <c r="K1218" s="19" t="s">
        <v>1365</v>
      </c>
      <c r="L1218" s="19" t="s">
        <v>759</v>
      </c>
      <c r="M1218" s="19">
        <v>1</v>
      </c>
      <c r="N1218" s="103" t="s">
        <v>1366</v>
      </c>
      <c r="O1218" s="19" t="s">
        <v>1367</v>
      </c>
      <c r="P1218" s="19" t="s">
        <v>162</v>
      </c>
      <c r="Q1218" s="20">
        <v>0</v>
      </c>
      <c r="R1218" s="20">
        <v>0</v>
      </c>
      <c r="S1218" s="20">
        <v>0</v>
      </c>
      <c r="T1218" s="19" t="s">
        <v>145</v>
      </c>
      <c r="U1218" s="50" t="s">
        <v>2469</v>
      </c>
      <c r="V1218" s="21" t="s">
        <v>63</v>
      </c>
      <c r="W1218" s="22" t="s">
        <v>64</v>
      </c>
      <c r="X1218" s="23"/>
    </row>
    <row r="1219" spans="1:24" ht="42.75" hidden="1">
      <c r="A1219" s="19" t="s">
        <v>386</v>
      </c>
      <c r="B1219" s="19" t="s">
        <v>1286</v>
      </c>
      <c r="C1219" s="19" t="s">
        <v>1433</v>
      </c>
      <c r="D1219" s="19" t="s">
        <v>1288</v>
      </c>
      <c r="E1219" s="19">
        <v>10</v>
      </c>
      <c r="F1219" s="19" t="s">
        <v>1443</v>
      </c>
      <c r="G1219" s="19" t="s">
        <v>145</v>
      </c>
      <c r="H1219" s="19" t="s">
        <v>36</v>
      </c>
      <c r="I1219" s="19" t="s">
        <v>37</v>
      </c>
      <c r="J1219" s="67" t="s">
        <v>1407</v>
      </c>
      <c r="K1219" s="19" t="s">
        <v>1365</v>
      </c>
      <c r="L1219" s="19" t="s">
        <v>759</v>
      </c>
      <c r="M1219" s="19">
        <v>1</v>
      </c>
      <c r="N1219" s="103" t="s">
        <v>1444</v>
      </c>
      <c r="O1219" s="19" t="s">
        <v>1440</v>
      </c>
      <c r="P1219" s="19" t="s">
        <v>40</v>
      </c>
      <c r="Q1219" s="20">
        <v>0</v>
      </c>
      <c r="R1219" s="20">
        <v>0</v>
      </c>
      <c r="S1219" s="20">
        <v>0</v>
      </c>
      <c r="T1219" s="19" t="s">
        <v>145</v>
      </c>
      <c r="U1219" s="19"/>
      <c r="V1219" s="127" t="s">
        <v>42</v>
      </c>
      <c r="W1219" s="22" t="s">
        <v>1029</v>
      </c>
      <c r="X1219" s="23"/>
    </row>
    <row r="1220" spans="1:24" ht="42.75" hidden="1">
      <c r="A1220" s="19" t="s">
        <v>386</v>
      </c>
      <c r="B1220" s="19" t="s">
        <v>1286</v>
      </c>
      <c r="C1220" s="19" t="s">
        <v>1430</v>
      </c>
      <c r="D1220" s="19" t="s">
        <v>1288</v>
      </c>
      <c r="E1220" s="19">
        <v>10</v>
      </c>
      <c r="F1220" s="19" t="s">
        <v>1431</v>
      </c>
      <c r="G1220" s="19" t="s">
        <v>145</v>
      </c>
      <c r="H1220" s="19" t="s">
        <v>36</v>
      </c>
      <c r="I1220" s="19" t="s">
        <v>37</v>
      </c>
      <c r="J1220" s="67">
        <v>180</v>
      </c>
      <c r="K1220" s="19" t="s">
        <v>1296</v>
      </c>
      <c r="L1220" s="19" t="s">
        <v>216</v>
      </c>
      <c r="M1220" s="19">
        <v>1</v>
      </c>
      <c r="N1220" s="19">
        <v>1492728</v>
      </c>
      <c r="O1220" s="19" t="s">
        <v>1432</v>
      </c>
      <c r="P1220" s="19" t="s">
        <v>162</v>
      </c>
      <c r="Q1220" s="20">
        <v>0</v>
      </c>
      <c r="R1220" s="20">
        <v>0</v>
      </c>
      <c r="S1220" s="20">
        <v>0</v>
      </c>
      <c r="T1220" s="19" t="s">
        <v>145</v>
      </c>
      <c r="U1220" s="19"/>
      <c r="V1220" s="21" t="s">
        <v>235</v>
      </c>
      <c r="W1220" s="22" t="s">
        <v>236</v>
      </c>
      <c r="X1220" s="23"/>
    </row>
    <row r="1221" spans="1:24" ht="85.5" hidden="1">
      <c r="A1221" s="19" t="s">
        <v>386</v>
      </c>
      <c r="B1221" s="19" t="s">
        <v>386</v>
      </c>
      <c r="C1221" s="19" t="s">
        <v>386</v>
      </c>
      <c r="D1221" s="19" t="s">
        <v>362</v>
      </c>
      <c r="E1221" s="19">
        <v>10</v>
      </c>
      <c r="F1221" s="172" t="s">
        <v>417</v>
      </c>
      <c r="G1221" s="19" t="s">
        <v>35</v>
      </c>
      <c r="H1221" s="19" t="s">
        <v>418</v>
      </c>
      <c r="I1221" s="19" t="s">
        <v>37</v>
      </c>
      <c r="J1221" s="67">
        <v>24</v>
      </c>
      <c r="K1221" s="8" t="s">
        <v>419</v>
      </c>
      <c r="L1221" s="8"/>
      <c r="M1221" s="19">
        <v>1</v>
      </c>
      <c r="N1221" s="19">
        <v>2326887</v>
      </c>
      <c r="O1221" s="19" t="s">
        <v>420</v>
      </c>
      <c r="P1221" s="19" t="s">
        <v>412</v>
      </c>
      <c r="Q1221" s="20">
        <v>6636</v>
      </c>
      <c r="R1221" s="20">
        <v>11800</v>
      </c>
      <c r="S1221" s="20">
        <v>18436</v>
      </c>
      <c r="T1221" s="19" t="s">
        <v>41</v>
      </c>
      <c r="U1221" s="19"/>
      <c r="V1221" s="22" t="s">
        <v>218</v>
      </c>
      <c r="W1221" s="22" t="s">
        <v>377</v>
      </c>
      <c r="X1221" s="23"/>
    </row>
    <row r="1222" spans="1:24" ht="42.75" hidden="1">
      <c r="A1222" s="19" t="s">
        <v>386</v>
      </c>
      <c r="B1222" s="19" t="s">
        <v>1286</v>
      </c>
      <c r="C1222" s="19" t="s">
        <v>1311</v>
      </c>
      <c r="D1222" s="19" t="s">
        <v>1288</v>
      </c>
      <c r="E1222" s="19">
        <v>10</v>
      </c>
      <c r="F1222" s="19" t="s">
        <v>1319</v>
      </c>
      <c r="G1222" s="19" t="s">
        <v>145</v>
      </c>
      <c r="H1222" s="19" t="s">
        <v>36</v>
      </c>
      <c r="I1222" s="19" t="s">
        <v>46</v>
      </c>
      <c r="J1222" s="67">
        <v>120</v>
      </c>
      <c r="K1222" s="103" t="s">
        <v>1320</v>
      </c>
      <c r="L1222" s="103" t="s">
        <v>152</v>
      </c>
      <c r="M1222" s="19">
        <v>1</v>
      </c>
      <c r="N1222" s="103" t="s">
        <v>1321</v>
      </c>
      <c r="O1222" s="19" t="s">
        <v>1322</v>
      </c>
      <c r="P1222" s="19" t="s">
        <v>162</v>
      </c>
      <c r="Q1222" s="20">
        <v>0</v>
      </c>
      <c r="R1222" s="20">
        <v>0</v>
      </c>
      <c r="S1222" s="20">
        <v>0</v>
      </c>
      <c r="T1222" s="19" t="s">
        <v>145</v>
      </c>
      <c r="U1222" s="19"/>
      <c r="V1222" s="22" t="s">
        <v>218</v>
      </c>
      <c r="W1222" s="22" t="s">
        <v>398</v>
      </c>
      <c r="X1222" s="23"/>
    </row>
    <row r="1223" spans="1:24" ht="71.25" hidden="1">
      <c r="A1223" s="19" t="s">
        <v>386</v>
      </c>
      <c r="B1223" s="19" t="s">
        <v>1286</v>
      </c>
      <c r="C1223" s="19" t="s">
        <v>1368</v>
      </c>
      <c r="D1223" s="19" t="s">
        <v>1312</v>
      </c>
      <c r="E1223" s="19">
        <v>10</v>
      </c>
      <c r="F1223" s="19" t="s">
        <v>1373</v>
      </c>
      <c r="G1223" s="19" t="s">
        <v>145</v>
      </c>
      <c r="H1223" s="19" t="s">
        <v>36</v>
      </c>
      <c r="I1223" s="19" t="s">
        <v>46</v>
      </c>
      <c r="J1223" s="67" t="s">
        <v>1374</v>
      </c>
      <c r="K1223" s="19" t="s">
        <v>1375</v>
      </c>
      <c r="L1223" s="19" t="s">
        <v>152</v>
      </c>
      <c r="M1223" s="19">
        <v>1</v>
      </c>
      <c r="N1223" s="103" t="s">
        <v>1376</v>
      </c>
      <c r="O1223" s="19" t="s">
        <v>1377</v>
      </c>
      <c r="P1223" s="19" t="s">
        <v>162</v>
      </c>
      <c r="Q1223" s="20">
        <v>0</v>
      </c>
      <c r="R1223" s="20">
        <v>0</v>
      </c>
      <c r="S1223" s="20">
        <v>0</v>
      </c>
      <c r="T1223" s="19" t="s">
        <v>145</v>
      </c>
      <c r="U1223" s="19"/>
      <c r="V1223" s="21" t="s">
        <v>184</v>
      </c>
      <c r="W1223" s="22" t="s">
        <v>637</v>
      </c>
      <c r="X1223" s="23"/>
    </row>
    <row r="1224" spans="1:24" ht="42.75" hidden="1">
      <c r="A1224" s="19" t="s">
        <v>386</v>
      </c>
      <c r="B1224" s="19" t="s">
        <v>1286</v>
      </c>
      <c r="C1224" s="19" t="s">
        <v>1433</v>
      </c>
      <c r="D1224" s="19" t="s">
        <v>1288</v>
      </c>
      <c r="E1224" s="19">
        <v>10</v>
      </c>
      <c r="F1224" s="19" t="s">
        <v>1445</v>
      </c>
      <c r="G1224" s="19" t="s">
        <v>145</v>
      </c>
      <c r="H1224" s="19" t="s">
        <v>36</v>
      </c>
      <c r="I1224" s="19" t="s">
        <v>46</v>
      </c>
      <c r="J1224" s="67" t="s">
        <v>1407</v>
      </c>
      <c r="K1224" s="19" t="s">
        <v>1446</v>
      </c>
      <c r="L1224" s="10" t="s">
        <v>224</v>
      </c>
      <c r="M1224" s="19">
        <v>1</v>
      </c>
      <c r="N1224" s="103" t="s">
        <v>1444</v>
      </c>
      <c r="O1224" s="19" t="s">
        <v>1440</v>
      </c>
      <c r="P1224" s="19" t="s">
        <v>40</v>
      </c>
      <c r="Q1224" s="20">
        <v>0</v>
      </c>
      <c r="R1224" s="20">
        <v>0</v>
      </c>
      <c r="S1224" s="20">
        <v>0</v>
      </c>
      <c r="T1224" s="19" t="s">
        <v>145</v>
      </c>
      <c r="U1224" s="19"/>
      <c r="V1224" s="15" t="s">
        <v>201</v>
      </c>
      <c r="W1224" s="15" t="s">
        <v>202</v>
      </c>
      <c r="X1224" s="23"/>
    </row>
    <row r="1225" spans="1:24" ht="42.75" hidden="1">
      <c r="A1225" s="19" t="s">
        <v>386</v>
      </c>
      <c r="B1225" s="19" t="s">
        <v>1286</v>
      </c>
      <c r="C1225" s="19" t="s">
        <v>1286</v>
      </c>
      <c r="D1225" s="19" t="s">
        <v>1288</v>
      </c>
      <c r="E1225" s="19">
        <v>10</v>
      </c>
      <c r="F1225" s="19" t="s">
        <v>575</v>
      </c>
      <c r="G1225" s="19" t="s">
        <v>145</v>
      </c>
      <c r="H1225" s="19" t="s">
        <v>36</v>
      </c>
      <c r="I1225" s="19" t="s">
        <v>46</v>
      </c>
      <c r="J1225" s="67">
        <v>360</v>
      </c>
      <c r="K1225" s="19" t="s">
        <v>1452</v>
      </c>
      <c r="L1225" s="19" t="s">
        <v>566</v>
      </c>
      <c r="M1225" s="19">
        <v>1</v>
      </c>
      <c r="N1225" s="19">
        <v>1325251</v>
      </c>
      <c r="O1225" s="19" t="s">
        <v>1453</v>
      </c>
      <c r="P1225" s="19" t="s">
        <v>162</v>
      </c>
      <c r="Q1225" s="20">
        <v>0</v>
      </c>
      <c r="R1225" s="20">
        <v>0</v>
      </c>
      <c r="S1225" s="20">
        <v>0</v>
      </c>
      <c r="T1225" s="19" t="s">
        <v>145</v>
      </c>
      <c r="U1225" s="19"/>
      <c r="V1225" s="22" t="s">
        <v>218</v>
      </c>
      <c r="W1225" s="22" t="s">
        <v>219</v>
      </c>
      <c r="X1225" s="23"/>
    </row>
    <row r="1226" spans="1:24" ht="42.75" hidden="1">
      <c r="A1226" s="19" t="s">
        <v>386</v>
      </c>
      <c r="B1226" s="19" t="s">
        <v>1286</v>
      </c>
      <c r="C1226" s="19" t="s">
        <v>1286</v>
      </c>
      <c r="D1226" s="19" t="s">
        <v>1288</v>
      </c>
      <c r="E1226" s="19">
        <v>10</v>
      </c>
      <c r="F1226" s="19" t="s">
        <v>1454</v>
      </c>
      <c r="G1226" s="19" t="s">
        <v>145</v>
      </c>
      <c r="H1226" s="19" t="s">
        <v>36</v>
      </c>
      <c r="I1226" s="19" t="s">
        <v>46</v>
      </c>
      <c r="J1226" s="67" t="s">
        <v>1455</v>
      </c>
      <c r="K1226" s="19" t="s">
        <v>1456</v>
      </c>
      <c r="L1226" s="10" t="s">
        <v>224</v>
      </c>
      <c r="M1226" s="19">
        <v>1</v>
      </c>
      <c r="N1226" s="103" t="s">
        <v>1457</v>
      </c>
      <c r="O1226" s="19" t="s">
        <v>1458</v>
      </c>
      <c r="P1226" s="19" t="s">
        <v>162</v>
      </c>
      <c r="Q1226" s="20">
        <v>0</v>
      </c>
      <c r="R1226" s="20">
        <v>0</v>
      </c>
      <c r="S1226" s="20">
        <v>0</v>
      </c>
      <c r="T1226" s="19" t="s">
        <v>145</v>
      </c>
      <c r="U1226" s="19"/>
      <c r="V1226" s="22" t="s">
        <v>218</v>
      </c>
      <c r="W1226" s="22" t="s">
        <v>219</v>
      </c>
      <c r="X1226" s="23"/>
    </row>
    <row r="1227" spans="1:24" ht="42.75" hidden="1">
      <c r="A1227" s="19" t="s">
        <v>386</v>
      </c>
      <c r="B1227" s="19" t="s">
        <v>1286</v>
      </c>
      <c r="C1227" s="19" t="s">
        <v>1329</v>
      </c>
      <c r="D1227" s="19" t="s">
        <v>1288</v>
      </c>
      <c r="E1227" s="19">
        <v>10</v>
      </c>
      <c r="F1227" s="19" t="s">
        <v>1347</v>
      </c>
      <c r="G1227" s="19" t="s">
        <v>145</v>
      </c>
      <c r="H1227" s="19" t="s">
        <v>36</v>
      </c>
      <c r="I1227" s="19" t="s">
        <v>46</v>
      </c>
      <c r="J1227" s="67">
        <v>360</v>
      </c>
      <c r="K1227" s="103" t="s">
        <v>1348</v>
      </c>
      <c r="L1227" s="103" t="s">
        <v>152</v>
      </c>
      <c r="M1227" s="19">
        <v>1</v>
      </c>
      <c r="N1227" s="103" t="s">
        <v>1349</v>
      </c>
      <c r="O1227" s="19" t="s">
        <v>1350</v>
      </c>
      <c r="P1227" s="19" t="s">
        <v>1351</v>
      </c>
      <c r="Q1227" s="20">
        <v>0</v>
      </c>
      <c r="R1227" s="20">
        <v>0</v>
      </c>
      <c r="S1227" s="20">
        <v>0</v>
      </c>
      <c r="T1227" s="19" t="s">
        <v>145</v>
      </c>
      <c r="U1227" s="19"/>
      <c r="V1227" s="22" t="s">
        <v>218</v>
      </c>
      <c r="W1227" s="22" t="s">
        <v>219</v>
      </c>
      <c r="X1227" s="23"/>
    </row>
    <row r="1228" spans="1:24" ht="42.75" hidden="1">
      <c r="A1228" s="19" t="s">
        <v>386</v>
      </c>
      <c r="B1228" s="19" t="s">
        <v>1286</v>
      </c>
      <c r="C1228" s="19" t="s">
        <v>1286</v>
      </c>
      <c r="D1228" s="19" t="s">
        <v>1288</v>
      </c>
      <c r="E1228" s="19">
        <v>10</v>
      </c>
      <c r="F1228" s="19" t="s">
        <v>1347</v>
      </c>
      <c r="G1228" s="19" t="s">
        <v>145</v>
      </c>
      <c r="H1228" s="19" t="s">
        <v>36</v>
      </c>
      <c r="I1228" s="19" t="s">
        <v>46</v>
      </c>
      <c r="J1228" s="67" t="s">
        <v>1455</v>
      </c>
      <c r="K1228" s="115">
        <v>44075</v>
      </c>
      <c r="L1228" s="115" t="s">
        <v>216</v>
      </c>
      <c r="M1228" s="19">
        <v>1</v>
      </c>
      <c r="N1228" s="19">
        <v>1357139</v>
      </c>
      <c r="O1228" s="19" t="s">
        <v>1459</v>
      </c>
      <c r="P1228" s="19" t="s">
        <v>162</v>
      </c>
      <c r="Q1228" s="20">
        <v>0</v>
      </c>
      <c r="R1228" s="20">
        <v>0</v>
      </c>
      <c r="S1228" s="20">
        <v>0</v>
      </c>
      <c r="T1228" s="19" t="s">
        <v>145</v>
      </c>
      <c r="U1228" s="19"/>
      <c r="V1228" s="22" t="s">
        <v>218</v>
      </c>
      <c r="W1228" s="22" t="s">
        <v>219</v>
      </c>
      <c r="X1228" s="23"/>
    </row>
    <row r="1229" spans="1:24" ht="156.75" hidden="1">
      <c r="A1229" s="19" t="s">
        <v>386</v>
      </c>
      <c r="B1229" s="19" t="s">
        <v>1192</v>
      </c>
      <c r="C1229" s="19" t="s">
        <v>1256</v>
      </c>
      <c r="D1229" s="19" t="s">
        <v>1273</v>
      </c>
      <c r="E1229" s="19">
        <v>20</v>
      </c>
      <c r="F1229" s="19" t="s">
        <v>1284</v>
      </c>
      <c r="G1229" s="19" t="s">
        <v>35</v>
      </c>
      <c r="H1229" s="19" t="s">
        <v>310</v>
      </c>
      <c r="I1229" s="19" t="s">
        <v>37</v>
      </c>
      <c r="J1229" s="52">
        <v>24</v>
      </c>
      <c r="K1229" s="8" t="s">
        <v>1285</v>
      </c>
      <c r="L1229" s="8"/>
      <c r="M1229" s="19">
        <v>1</v>
      </c>
      <c r="N1229" s="37">
        <v>1036991</v>
      </c>
      <c r="O1229" s="37" t="s">
        <v>1276</v>
      </c>
      <c r="P1229" s="54" t="s">
        <v>162</v>
      </c>
      <c r="Q1229" s="60">
        <v>3000</v>
      </c>
      <c r="R1229" s="20">
        <v>12500</v>
      </c>
      <c r="S1229" s="20">
        <v>15500</v>
      </c>
      <c r="T1229" s="37" t="s">
        <v>41</v>
      </c>
      <c r="U1229" s="19"/>
      <c r="V1229" s="34" t="s">
        <v>184</v>
      </c>
      <c r="W1229" s="15" t="s">
        <v>1011</v>
      </c>
      <c r="X1229" s="23"/>
    </row>
    <row r="1230" spans="1:24" hidden="1">
      <c r="A1230" s="173"/>
      <c r="B1230" s="173"/>
      <c r="C1230" s="173"/>
      <c r="D1230" s="173"/>
      <c r="E1230" s="173"/>
      <c r="F1230" s="173"/>
      <c r="G1230" s="173"/>
      <c r="H1230" s="173"/>
      <c r="I1230" s="173"/>
      <c r="J1230" s="173" t="e">
        <f>SUBTOTAL(109,[1]!Tabela2[[CARGA HORÁRIA ]])</f>
        <v>#REF!</v>
      </c>
      <c r="K1230" s="173"/>
      <c r="L1230" s="173"/>
      <c r="M1230" s="173" t="e">
        <f>SUBTOTAL(109,[1]!Tabela2[QUANTIDADE DE SERVIDORES])</f>
        <v>#REF!</v>
      </c>
      <c r="N1230" s="173"/>
      <c r="O1230" s="173"/>
      <c r="P1230" s="173"/>
      <c r="Q1230" s="174">
        <f>SUBTOTAL(109,Q1108:Q1229)</f>
        <v>0</v>
      </c>
      <c r="R1230" s="174">
        <f>SUBTOTAL(109,R1108:R1229)</f>
        <v>0</v>
      </c>
      <c r="S1230" s="174">
        <f>SUBTOTAL(109,S1108:S1229)</f>
        <v>0</v>
      </c>
      <c r="T1230" s="173"/>
      <c r="U1230" s="173"/>
      <c r="V1230" s="173"/>
      <c r="W1230" s="174"/>
      <c r="X1230" s="175"/>
    </row>
    <row r="1231" spans="1:24">
      <c r="I1231" s="176"/>
      <c r="J1231" s="177"/>
      <c r="K1231" s="178"/>
      <c r="L1231" s="178"/>
      <c r="M1231" s="179">
        <f>SUBTOTAL(109,Tabela2128[QUANTIDADE DE SERVIDORES])</f>
        <v>5</v>
      </c>
      <c r="Q1231" s="180">
        <f>SUBTOTAL(109,Tabela2128[CUSTO INDIVIDUAL INSCRIÇÃO])</f>
        <v>0</v>
      </c>
      <c r="R1231" s="180">
        <f>SUBTOTAL(109,Tabela2128[CUSTO INDIVIDUAL DIÁRIAS E PASSAGENS])</f>
        <v>0</v>
      </c>
      <c r="S1231" s="181">
        <f>SUBTOTAL(109,Tabela2128[CUSTO TOTAL DA AÇÃO])</f>
        <v>0</v>
      </c>
      <c r="V1231" s="182"/>
      <c r="W1231" s="183"/>
    </row>
    <row r="1233" spans="23:23">
      <c r="W1233" s="20"/>
    </row>
    <row r="1252" spans="7:19" ht="28.5">
      <c r="G1252" s="307" t="s">
        <v>2153</v>
      </c>
      <c r="H1252" s="308"/>
      <c r="I1252" s="308"/>
      <c r="J1252" s="309"/>
      <c r="O1252" s="168" t="s">
        <v>2154</v>
      </c>
      <c r="P1252" s="168" t="s">
        <v>2155</v>
      </c>
      <c r="Q1252" s="168" t="s">
        <v>2156</v>
      </c>
      <c r="R1252" s="168" t="s">
        <v>2157</v>
      </c>
      <c r="S1252" s="168" t="s">
        <v>2158</v>
      </c>
    </row>
    <row r="1253" spans="7:19" ht="45">
      <c r="G1253" s="185" t="s">
        <v>13</v>
      </c>
      <c r="H1253" s="185" t="s">
        <v>14</v>
      </c>
      <c r="I1253" s="185" t="s">
        <v>15</v>
      </c>
      <c r="J1253" s="185" t="s">
        <v>2159</v>
      </c>
      <c r="O1253" s="184" t="s">
        <v>2160</v>
      </c>
      <c r="P1253" s="184" t="s">
        <v>2161</v>
      </c>
      <c r="Q1253" s="184" t="s">
        <v>2162</v>
      </c>
      <c r="R1253" s="184" t="s">
        <v>2163</v>
      </c>
      <c r="S1253" s="184" t="s">
        <v>2163</v>
      </c>
    </row>
    <row r="1254" spans="7:19" ht="99.75">
      <c r="G1254" s="186" t="s">
        <v>35</v>
      </c>
      <c r="H1254" s="186" t="s">
        <v>265</v>
      </c>
      <c r="I1254" s="186" t="s">
        <v>37</v>
      </c>
      <c r="J1254" s="187" t="s">
        <v>41</v>
      </c>
      <c r="O1254" s="184" t="s">
        <v>2164</v>
      </c>
      <c r="P1254" s="184" t="s">
        <v>2165</v>
      </c>
      <c r="Q1254" s="184" t="s">
        <v>2166</v>
      </c>
      <c r="R1254" s="184" t="s">
        <v>2167</v>
      </c>
      <c r="S1254" s="184" t="s">
        <v>2167</v>
      </c>
    </row>
    <row r="1255" spans="7:19" ht="45">
      <c r="G1255" s="186" t="s">
        <v>45</v>
      </c>
      <c r="H1255" s="186" t="s">
        <v>154</v>
      </c>
      <c r="I1255" s="186" t="s">
        <v>46</v>
      </c>
      <c r="J1255" s="188" t="s">
        <v>68</v>
      </c>
      <c r="O1255" s="184" t="s">
        <v>2168</v>
      </c>
      <c r="P1255" s="184" t="s">
        <v>2169</v>
      </c>
      <c r="Q1255" s="184" t="s">
        <v>2170</v>
      </c>
      <c r="R1255" s="184"/>
      <c r="S1255" s="184"/>
    </row>
    <row r="1256" spans="7:19">
      <c r="G1256" s="186" t="s">
        <v>145</v>
      </c>
      <c r="H1256" s="188" t="s">
        <v>1325</v>
      </c>
      <c r="I1256" s="189" t="s">
        <v>91</v>
      </c>
      <c r="J1256" s="187" t="s">
        <v>235</v>
      </c>
      <c r="O1256" s="184" t="s">
        <v>2171</v>
      </c>
      <c r="P1256" s="184" t="s">
        <v>2172</v>
      </c>
      <c r="Q1256" s="184" t="s">
        <v>2173</v>
      </c>
      <c r="R1256" s="184"/>
      <c r="S1256" s="184"/>
    </row>
    <row r="1257" spans="7:19" ht="128.25">
      <c r="G1257" s="186"/>
      <c r="H1257" s="186" t="s">
        <v>2024</v>
      </c>
      <c r="I1257" s="186"/>
      <c r="J1257" s="187" t="s">
        <v>228</v>
      </c>
      <c r="O1257" s="184" t="s">
        <v>2174</v>
      </c>
      <c r="P1257" s="184" t="s">
        <v>2175</v>
      </c>
      <c r="Q1257" s="184" t="s">
        <v>2176</v>
      </c>
      <c r="R1257" s="184"/>
      <c r="S1257" s="184"/>
    </row>
    <row r="1258" spans="7:19">
      <c r="G1258" s="186"/>
      <c r="H1258" s="186" t="s">
        <v>36</v>
      </c>
      <c r="I1258" s="186"/>
      <c r="J1258" s="187" t="s">
        <v>171</v>
      </c>
      <c r="O1258" s="184" t="s">
        <v>2177</v>
      </c>
      <c r="P1258" s="184" t="s">
        <v>2178</v>
      </c>
      <c r="Q1258" s="184" t="s">
        <v>2179</v>
      </c>
      <c r="R1258" s="184"/>
      <c r="S1258" s="184"/>
    </row>
    <row r="1259" spans="7:19">
      <c r="G1259" s="186"/>
      <c r="H1259" s="186" t="s">
        <v>1074</v>
      </c>
      <c r="I1259" s="186"/>
      <c r="J1259" s="187" t="s">
        <v>145</v>
      </c>
      <c r="O1259" s="184" t="s">
        <v>2180</v>
      </c>
      <c r="P1259" s="184" t="s">
        <v>2181</v>
      </c>
      <c r="Q1259" s="184" t="s">
        <v>2182</v>
      </c>
      <c r="R1259" s="184"/>
      <c r="S1259" s="184"/>
    </row>
    <row r="1260" spans="7:19" ht="28.5">
      <c r="G1260" s="186"/>
      <c r="H1260" s="186" t="s">
        <v>287</v>
      </c>
      <c r="I1260" s="186"/>
      <c r="J1260" s="186"/>
      <c r="O1260" s="184"/>
      <c r="P1260" s="184" t="s">
        <v>2183</v>
      </c>
      <c r="Q1260" s="184" t="s">
        <v>2184</v>
      </c>
      <c r="R1260" s="184"/>
      <c r="S1260" s="184"/>
    </row>
    <row r="1261" spans="7:19">
      <c r="G1261" s="186"/>
      <c r="H1261" s="186" t="s">
        <v>139</v>
      </c>
      <c r="I1261" s="186"/>
      <c r="J1261" s="186"/>
      <c r="O1261" s="184"/>
      <c r="P1261" s="184" t="s">
        <v>2185</v>
      </c>
      <c r="Q1261" s="184" t="s">
        <v>1466</v>
      </c>
      <c r="R1261" s="184"/>
      <c r="S1261" s="184"/>
    </row>
    <row r="1262" spans="7:19" ht="28.5">
      <c r="G1262" s="186"/>
      <c r="H1262" s="186" t="s">
        <v>310</v>
      </c>
      <c r="I1262" s="186"/>
      <c r="J1262" s="186"/>
      <c r="O1262" s="184"/>
      <c r="P1262" s="184" t="s">
        <v>2186</v>
      </c>
      <c r="Q1262" s="184" t="s">
        <v>2187</v>
      </c>
      <c r="R1262" s="184"/>
      <c r="S1262" s="184"/>
    </row>
    <row r="1263" spans="7:19" ht="28.5">
      <c r="G1263" s="186"/>
      <c r="H1263" s="186" t="s">
        <v>609</v>
      </c>
      <c r="I1263" s="186"/>
      <c r="J1263" s="186"/>
      <c r="O1263" s="184"/>
      <c r="P1263" s="184" t="s">
        <v>2188</v>
      </c>
      <c r="Q1263" s="184" t="s">
        <v>2189</v>
      </c>
      <c r="R1263" s="184"/>
      <c r="S1263" s="184"/>
    </row>
    <row r="1264" spans="7:19">
      <c r="G1264" s="186"/>
      <c r="H1264" s="186" t="s">
        <v>132</v>
      </c>
      <c r="I1264" s="186"/>
      <c r="J1264" s="186"/>
      <c r="O1264" s="184"/>
      <c r="P1264" s="184" t="s">
        <v>2190</v>
      </c>
      <c r="Q1264" s="184" t="s">
        <v>2191</v>
      </c>
      <c r="R1264" s="184"/>
      <c r="S1264" s="184"/>
    </row>
    <row r="1265" spans="15:19" ht="28.5">
      <c r="O1265" s="184"/>
      <c r="P1265" s="184" t="s">
        <v>2192</v>
      </c>
      <c r="Q1265" s="184" t="s">
        <v>2193</v>
      </c>
      <c r="R1265" s="184"/>
      <c r="S1265" s="184"/>
    </row>
    <row r="1266" spans="15:19">
      <c r="O1266" s="184"/>
      <c r="P1266" s="184" t="s">
        <v>2194</v>
      </c>
      <c r="Q1266" s="184" t="s">
        <v>2195</v>
      </c>
      <c r="R1266" s="184"/>
      <c r="S1266" s="184"/>
    </row>
    <row r="1267" spans="15:19">
      <c r="O1267" s="184"/>
      <c r="P1267" s="184" t="s">
        <v>2196</v>
      </c>
      <c r="Q1267" s="184" t="s">
        <v>2197</v>
      </c>
      <c r="R1267" s="184"/>
      <c r="S1267" s="184"/>
    </row>
    <row r="1268" spans="15:19">
      <c r="O1268" s="184"/>
      <c r="P1268" s="184" t="s">
        <v>2198</v>
      </c>
      <c r="Q1268" s="184" t="s">
        <v>2199</v>
      </c>
      <c r="R1268" s="184"/>
      <c r="S1268" s="184"/>
    </row>
    <row r="1269" spans="15:19" ht="71.25">
      <c r="O1269" s="184"/>
      <c r="P1269" s="184" t="s">
        <v>2200</v>
      </c>
      <c r="Q1269" s="184" t="s">
        <v>2201</v>
      </c>
      <c r="R1269" s="184"/>
      <c r="S1269" s="184"/>
    </row>
    <row r="1270" spans="15:19">
      <c r="O1270" s="184"/>
      <c r="P1270" s="184" t="s">
        <v>2202</v>
      </c>
      <c r="Q1270" s="184"/>
      <c r="R1270" s="184"/>
      <c r="S1270" s="184"/>
    </row>
    <row r="1271" spans="15:19" ht="28.5">
      <c r="O1271" s="184"/>
      <c r="P1271" s="184" t="s">
        <v>2203</v>
      </c>
      <c r="Q1271" s="184"/>
      <c r="R1271" s="184"/>
      <c r="S1271" s="184"/>
    </row>
    <row r="1272" spans="15:19" ht="28.5">
      <c r="O1272" s="184"/>
      <c r="P1272" s="184" t="s">
        <v>2204</v>
      </c>
      <c r="Q1272" s="184"/>
      <c r="R1272" s="184"/>
      <c r="S1272" s="184"/>
    </row>
    <row r="1273" spans="15:19" ht="28.5">
      <c r="O1273" s="184"/>
      <c r="P1273" s="184" t="s">
        <v>2205</v>
      </c>
      <c r="Q1273" s="184"/>
      <c r="R1273" s="184"/>
      <c r="S1273" s="184"/>
    </row>
    <row r="1274" spans="15:19" ht="28.5">
      <c r="O1274" s="184"/>
      <c r="P1274" s="184" t="s">
        <v>2206</v>
      </c>
      <c r="Q1274" s="184"/>
      <c r="R1274" s="184"/>
      <c r="S1274" s="184"/>
    </row>
    <row r="1275" spans="15:19">
      <c r="O1275" s="184"/>
      <c r="P1275" s="184" t="s">
        <v>2207</v>
      </c>
      <c r="Q1275" s="184"/>
      <c r="R1275" s="184"/>
      <c r="S1275" s="184"/>
    </row>
    <row r="1276" spans="15:19">
      <c r="O1276" s="190"/>
      <c r="P1276" s="190" t="s">
        <v>2208</v>
      </c>
      <c r="Q1276" s="190"/>
      <c r="R1276" s="184"/>
      <c r="S1276" s="184"/>
    </row>
    <row r="1277" spans="15:19">
      <c r="O1277" s="184"/>
      <c r="P1277" s="184" t="s">
        <v>2209</v>
      </c>
      <c r="Q1277" s="184"/>
      <c r="R1277" s="184"/>
      <c r="S1277" s="184"/>
    </row>
    <row r="1278" spans="15:19" ht="28.5">
      <c r="O1278" s="184"/>
      <c r="P1278" s="184" t="s">
        <v>2210</v>
      </c>
      <c r="Q1278" s="184"/>
      <c r="R1278" s="184"/>
      <c r="S1278" s="184"/>
    </row>
    <row r="1279" spans="15:19">
      <c r="O1279" s="184"/>
      <c r="P1279" s="184" t="s">
        <v>2211</v>
      </c>
      <c r="Q1279" s="184"/>
      <c r="R1279" s="184"/>
      <c r="S1279" s="184"/>
    </row>
    <row r="1280" spans="15:19">
      <c r="O1280" s="184"/>
      <c r="P1280" s="184" t="s">
        <v>2212</v>
      </c>
      <c r="Q1280" s="184"/>
      <c r="R1280" s="184"/>
      <c r="S1280" s="184"/>
    </row>
  </sheetData>
  <mergeCells count="8">
    <mergeCell ref="T1:X2"/>
    <mergeCell ref="D2:E2"/>
    <mergeCell ref="G1252:J1252"/>
    <mergeCell ref="A1:C2"/>
    <mergeCell ref="D1:E1"/>
    <mergeCell ref="F1:M2"/>
    <mergeCell ref="N1:P2"/>
    <mergeCell ref="Q1:S2"/>
  </mergeCells>
  <dataValidations count="8">
    <dataValidation type="list" allowBlank="1" showInputMessage="1" showErrorMessage="1" sqref="T1232 T4:T1229" xr:uid="{A6E3859F-A35E-433C-9A66-793C90811E2A}">
      <formula1>$J$1254:$J$1259</formula1>
    </dataValidation>
    <dataValidation type="list" allowBlank="1" showInputMessage="1" showErrorMessage="1" sqref="I1232 I4:I1229" xr:uid="{259A611C-6F7A-4E73-B182-83C5AEE78241}">
      <formula1>$I$1254:$I$1256</formula1>
    </dataValidation>
    <dataValidation type="list" allowBlank="1" showInputMessage="1" showErrorMessage="1" sqref="G1232 G3:G1229" xr:uid="{589DDD7C-42EC-4536-B317-2E8601BAC8C8}">
      <formula1>$G$1254:$G$1256</formula1>
    </dataValidation>
    <dataValidation type="list" allowBlank="1" showInputMessage="1" showErrorMessage="1" sqref="K124:M126 J126 J124" xr:uid="{FE2F0205-31E8-4DBA-AF66-6DDCC4B7A57E}">
      <formula1>"INDIVIDUAL, CORPORATIVO, LICENÇA CAPACITAÇÃO"</formula1>
    </dataValidation>
    <dataValidation type="list" allowBlank="1" showInputMessage="1" showErrorMessage="1" sqref="F253 F557 F543:F547 F549 F1111 U883" xr:uid="{40DCFA9E-CA16-4C7C-A1F3-8DE513F12F6F}">
      <formula1>#REF!</formula1>
    </dataValidation>
    <dataValidation allowBlank="1" showInputMessage="1" showErrorMessage="1" prompt="Decrever a melhoria necessária para as atividades e processos e/ou desempenho" sqref="F241:F242 F234:F239 F280:F285 F419:F421 F533:F538" xr:uid="{EAAF0E1B-70C2-4916-AED6-5A25D7AC3F16}"/>
    <dataValidation type="list" allowBlank="1" showInputMessage="1" showErrorMessage="1" sqref="F241:F242 F234:F239 F419:F421" xr:uid="{5F157475-263E-446D-9E34-ADC2D11F168E}">
      <formula1>INDIRECT("modalidade")</formula1>
    </dataValidation>
    <dataValidation type="list" allowBlank="1" showInputMessage="1" showErrorMessage="1" sqref="H4:H1229" xr:uid="{595B7C2A-34E4-4D37-9A68-F8D08C95EFF0}">
      <formula1>$H$1254:$H$1264</formula1>
    </dataValidation>
  </dataValidations>
  <hyperlinks>
    <hyperlink ref="U529" r:id="rId1" display="https://www.trainning.com.br/cursos/curso-bi-business-intelligence-microsoft-power-bi" xr:uid="{15AD1856-BBF4-4CCA-8581-5ED3488AA841}"/>
    <hyperlink ref="O79" r:id="rId2" display="Adrielly Cristina Martins Torres &lt;adrielly.torres@anvisa.gov.br&gt;" xr:uid="{1001AAF1-4C47-4915-89BF-5CCA80D903AF}"/>
    <hyperlink ref="O185" r:id="rId3" display="Adrielly Cristina Martins Torres &lt;adrielly.torres@anvisa.gov.br&gt;" xr:uid="{E4DB1B0B-B8ED-4607-A1C8-CCD78BA7CBC5}"/>
    <hyperlink ref="F447" r:id="rId4" display="https://www.escolavirtual.gov.br/curso/25/" xr:uid="{8CE3EAB3-AF8C-4C1A-B187-15B43B64B2C8}"/>
    <hyperlink ref="O445" r:id="rId5" display="Monica da Luz Carvalho Soares &lt;Monica.Soares@anvisa.gov.br&gt;" xr:uid="{A286BA7A-67FA-473E-9AB5-D487FB5ACD5D}"/>
    <hyperlink ref="F448" r:id="rId6" display="https://www.escolavirtual.gov.br/curso/25/" xr:uid="{AF97AF08-97FB-4DA9-9CA0-A5A7E5550A9C}"/>
    <hyperlink ref="F449" r:id="rId7" display="https://www.escolavirtual.gov.br/curso/25/" xr:uid="{5A8B8522-EBDF-44AE-BA69-AFC462186C61}"/>
    <hyperlink ref="F450" r:id="rId8" display="https://www.escolavirtual.gov.br/curso/25/" xr:uid="{4C4B21B3-F0D6-4E97-9367-20C2659C0207}"/>
    <hyperlink ref="F451" r:id="rId9" display="https://www.escolavirtual.gov.br/curso/25/" xr:uid="{4A937535-19FF-42FD-81F1-E6D925302309}"/>
    <hyperlink ref="F452" r:id="rId10" display="https://www.escolavirtual.gov.br/curso/25/" xr:uid="{F5E1B430-D4BC-4712-A0CF-3499CCD16DED}"/>
    <hyperlink ref="F453" r:id="rId11" display="https://www.escolavirtual.gov.br/curso/25/" xr:uid="{84709657-90F9-4DD7-B6CF-64701A67EB6E}"/>
    <hyperlink ref="F454" r:id="rId12" display="https://www.escolavirtual.gov.br/curso/25/" xr:uid="{027911A8-4E5E-4A0F-B724-ECB61F37C979}"/>
    <hyperlink ref="F455" r:id="rId13" display="https://www.escolavirtual.gov.br/curso/25/" xr:uid="{D92C7BCF-2B9D-45B9-9E1E-8B7374390C51}"/>
    <hyperlink ref="F456" r:id="rId14" display="https://www.escolavirtual.gov.br/curso/25/" xr:uid="{744A8329-1A9A-4AD3-91A0-713569CD57DD}"/>
    <hyperlink ref="O469" r:id="rId15" display="Monica da Luz Carvalho Soares &lt;Monica.Soares@anvisa.gov.br&gt;" xr:uid="{86AAA6B6-63B7-4C71-9EBD-3C99BAC45A69}"/>
    <hyperlink ref="O470" r:id="rId16" display="Monica da Luz Carvalho Soares &lt;Monica.Soares@anvisa.gov.br&gt;" xr:uid="{F77E0D32-74C7-4E7A-956B-D2CD05838E4F}"/>
  </hyperlinks>
  <pageMargins left="0.511811024" right="0.511811024" top="0.78740157499999996" bottom="0.78740157499999996" header="0.31496062000000002" footer="0.31496062000000002"/>
  <legacyDrawing r:id="rId17"/>
  <tableParts count="2">
    <tablePart r:id="rId18"/>
    <tablePart r:id="rId1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6159-E57F-4819-9A41-D9CF42E997B8}">
  <dimension ref="A1"/>
  <sheetViews>
    <sheetView workbookViewId="0"/>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6BE7-CB6C-47DE-BD8C-F89663BF9DCA}">
  <dimension ref="A1:AC1280"/>
  <sheetViews>
    <sheetView zoomScale="40" zoomScaleNormal="40" workbookViewId="0">
      <selection sqref="A1:C2"/>
    </sheetView>
  </sheetViews>
  <sheetFormatPr defaultColWidth="8.7109375" defaultRowHeight="15"/>
  <cols>
    <col min="1" max="1" width="13.7109375" bestFit="1" customWidth="1"/>
    <col min="2" max="2" width="19.5703125" customWidth="1"/>
    <col min="3" max="3" width="24.42578125" customWidth="1"/>
    <col min="4" max="5" width="31.140625" customWidth="1"/>
    <col min="6" max="6" width="36" customWidth="1"/>
    <col min="7" max="7" width="22.28515625" customWidth="1"/>
    <col min="8" max="8" width="20.7109375" customWidth="1"/>
    <col min="9" max="9" width="19.5703125" customWidth="1"/>
    <col min="10" max="10" width="17.7109375" customWidth="1"/>
    <col min="11" max="11" width="14.42578125" customWidth="1"/>
    <col min="12" max="12" width="23.5703125" customWidth="1"/>
    <col min="13" max="14" width="13.28515625" customWidth="1"/>
    <col min="15" max="15" width="36.7109375" customWidth="1"/>
    <col min="16" max="16" width="22.42578125" customWidth="1"/>
    <col min="17" max="17" width="30.5703125" customWidth="1"/>
    <col min="18" max="18" width="23.140625" customWidth="1"/>
    <col min="19" max="19" width="25" customWidth="1"/>
    <col min="20" max="20" width="56.7109375" customWidth="1"/>
    <col min="21" max="21" width="69.140625" hidden="1" customWidth="1"/>
    <col min="22" max="22" width="69.140625" customWidth="1"/>
    <col min="23" max="23" width="34.85546875" customWidth="1"/>
    <col min="24" max="24" width="22.140625" customWidth="1"/>
    <col min="26" max="26" width="23.85546875" customWidth="1"/>
    <col min="27" max="27" width="27.85546875" bestFit="1" customWidth="1"/>
    <col min="28" max="28" width="17.5703125" bestFit="1" customWidth="1"/>
  </cols>
  <sheetData>
    <row r="1" spans="1:29" ht="36" customHeight="1">
      <c r="A1" s="310" t="s">
        <v>0</v>
      </c>
      <c r="B1" s="311"/>
      <c r="C1" s="312"/>
      <c r="D1" s="316" t="s">
        <v>1</v>
      </c>
      <c r="E1" s="317"/>
      <c r="F1" s="310" t="s">
        <v>2</v>
      </c>
      <c r="G1" s="311"/>
      <c r="H1" s="311"/>
      <c r="I1" s="311"/>
      <c r="J1" s="311"/>
      <c r="K1" s="311"/>
      <c r="L1" s="311"/>
      <c r="M1" s="312"/>
      <c r="N1" s="310" t="s">
        <v>3</v>
      </c>
      <c r="O1" s="311"/>
      <c r="P1" s="312"/>
      <c r="Q1" s="310" t="s">
        <v>4</v>
      </c>
      <c r="R1" s="311"/>
      <c r="S1" s="312"/>
      <c r="T1" s="334" t="s">
        <v>5</v>
      </c>
      <c r="U1" s="335"/>
      <c r="V1" s="335"/>
      <c r="W1" s="335"/>
      <c r="X1" s="336"/>
    </row>
    <row r="2" spans="1:29" ht="15.75">
      <c r="A2" s="313"/>
      <c r="B2" s="314"/>
      <c r="C2" s="315"/>
      <c r="D2" s="305" t="s">
        <v>6</v>
      </c>
      <c r="E2" s="306"/>
      <c r="F2" s="313"/>
      <c r="G2" s="314"/>
      <c r="H2" s="314"/>
      <c r="I2" s="314"/>
      <c r="J2" s="314"/>
      <c r="K2" s="314"/>
      <c r="L2" s="314"/>
      <c r="M2" s="315"/>
      <c r="N2" s="313"/>
      <c r="O2" s="314"/>
      <c r="P2" s="315"/>
      <c r="Q2" s="313"/>
      <c r="R2" s="314"/>
      <c r="S2" s="315"/>
      <c r="T2" s="334"/>
      <c r="U2" s="335"/>
      <c r="V2" s="335"/>
      <c r="W2" s="335"/>
      <c r="X2" s="336"/>
    </row>
    <row r="3" spans="1:29" ht="64.5" customHeight="1">
      <c r="A3" s="1" t="s">
        <v>7</v>
      </c>
      <c r="B3" s="1" t="s">
        <v>8</v>
      </c>
      <c r="C3" s="1" t="s">
        <v>9</v>
      </c>
      <c r="D3" s="1" t="s">
        <v>10</v>
      </c>
      <c r="E3" s="1" t="s">
        <v>11</v>
      </c>
      <c r="F3" s="1" t="s">
        <v>12</v>
      </c>
      <c r="G3" s="1" t="s">
        <v>13</v>
      </c>
      <c r="H3" s="1" t="s">
        <v>14</v>
      </c>
      <c r="I3" s="1" t="s">
        <v>15</v>
      </c>
      <c r="J3" s="1" t="s">
        <v>16</v>
      </c>
      <c r="K3" s="2" t="s">
        <v>17</v>
      </c>
      <c r="L3" s="2" t="s">
        <v>18</v>
      </c>
      <c r="M3" s="1" t="s">
        <v>19</v>
      </c>
      <c r="N3" s="1" t="s">
        <v>20</v>
      </c>
      <c r="O3" s="1" t="s">
        <v>21</v>
      </c>
      <c r="P3" s="1" t="s">
        <v>22</v>
      </c>
      <c r="Q3" s="3" t="s">
        <v>23</v>
      </c>
      <c r="R3" s="3" t="s">
        <v>24</v>
      </c>
      <c r="S3" s="4" t="s">
        <v>25</v>
      </c>
      <c r="T3" s="1" t="s">
        <v>26</v>
      </c>
      <c r="U3" s="5" t="s">
        <v>27</v>
      </c>
      <c r="V3" s="5" t="s">
        <v>2548</v>
      </c>
      <c r="W3" s="5" t="s">
        <v>28</v>
      </c>
      <c r="X3" s="6" t="s">
        <v>29</v>
      </c>
      <c r="AC3" s="7"/>
    </row>
    <row r="4" spans="1:29" ht="111" hidden="1" customHeight="1" thickBot="1">
      <c r="A4" s="8" t="s">
        <v>128</v>
      </c>
      <c r="B4" s="8" t="s">
        <v>2086</v>
      </c>
      <c r="C4" s="8" t="s">
        <v>2087</v>
      </c>
      <c r="D4" s="8" t="s">
        <v>2088</v>
      </c>
      <c r="E4" s="8">
        <v>15</v>
      </c>
      <c r="F4" s="8" t="s">
        <v>2089</v>
      </c>
      <c r="G4" s="8" t="s">
        <v>45</v>
      </c>
      <c r="H4" s="8" t="s">
        <v>36</v>
      </c>
      <c r="I4" s="8" t="s">
        <v>37</v>
      </c>
      <c r="J4" s="9">
        <v>20</v>
      </c>
      <c r="K4" s="10" t="s">
        <v>2090</v>
      </c>
      <c r="L4" s="11"/>
      <c r="M4" s="8">
        <v>8</v>
      </c>
      <c r="N4" s="12" t="s">
        <v>2091</v>
      </c>
      <c r="O4" s="13" t="s">
        <v>2092</v>
      </c>
      <c r="P4" s="8" t="s">
        <v>242</v>
      </c>
      <c r="Q4" s="14">
        <v>0</v>
      </c>
      <c r="R4" s="14">
        <v>0</v>
      </c>
      <c r="S4" s="14">
        <f t="shared" ref="S4:S67" si="0">(R4+Q4)*M4</f>
        <v>0</v>
      </c>
      <c r="T4" s="8" t="s">
        <v>68</v>
      </c>
      <c r="U4" s="15" t="s">
        <v>2214</v>
      </c>
      <c r="V4" s="16" t="s">
        <v>866</v>
      </c>
      <c r="W4" s="17" t="s">
        <v>540</v>
      </c>
      <c r="X4" s="18" t="s">
        <v>58</v>
      </c>
      <c r="AC4" s="7"/>
    </row>
    <row r="5" spans="1:29" ht="85.5" hidden="1" customHeight="1" thickBot="1">
      <c r="A5" s="19" t="s">
        <v>128</v>
      </c>
      <c r="B5" s="19" t="s">
        <v>129</v>
      </c>
      <c r="C5" s="19" t="s">
        <v>129</v>
      </c>
      <c r="D5" s="19" t="s">
        <v>130</v>
      </c>
      <c r="E5" s="19">
        <v>15</v>
      </c>
      <c r="F5" s="19" t="s">
        <v>131</v>
      </c>
      <c r="G5" s="19" t="s">
        <v>35</v>
      </c>
      <c r="H5" s="19" t="s">
        <v>132</v>
      </c>
      <c r="I5" s="19" t="s">
        <v>37</v>
      </c>
      <c r="J5" s="10">
        <v>16</v>
      </c>
      <c r="K5" s="10">
        <v>2020</v>
      </c>
      <c r="L5" s="11"/>
      <c r="M5" s="19">
        <v>1</v>
      </c>
      <c r="N5" s="19">
        <v>1973768</v>
      </c>
      <c r="O5" s="19" t="s">
        <v>133</v>
      </c>
      <c r="P5" s="19" t="s">
        <v>107</v>
      </c>
      <c r="Q5" s="20">
        <v>2500</v>
      </c>
      <c r="R5" s="20">
        <v>0</v>
      </c>
      <c r="S5" s="20">
        <f t="shared" si="0"/>
        <v>2500</v>
      </c>
      <c r="T5" s="19" t="s">
        <v>41</v>
      </c>
      <c r="U5" s="19"/>
      <c r="V5" s="21" t="s">
        <v>48</v>
      </c>
      <c r="W5" s="22" t="s">
        <v>134</v>
      </c>
      <c r="X5" s="23"/>
      <c r="AC5" s="7"/>
    </row>
    <row r="6" spans="1:29" ht="85.5" hidden="1" customHeight="1">
      <c r="A6" s="19" t="s">
        <v>128</v>
      </c>
      <c r="B6" s="19" t="s">
        <v>129</v>
      </c>
      <c r="C6" s="19" t="s">
        <v>129</v>
      </c>
      <c r="D6" s="19" t="s">
        <v>130</v>
      </c>
      <c r="E6" s="19">
        <v>15</v>
      </c>
      <c r="F6" s="19" t="s">
        <v>131</v>
      </c>
      <c r="G6" s="19" t="s">
        <v>35</v>
      </c>
      <c r="H6" s="19" t="s">
        <v>132</v>
      </c>
      <c r="I6" s="19" t="s">
        <v>37</v>
      </c>
      <c r="J6" s="10">
        <v>16</v>
      </c>
      <c r="K6" s="10">
        <v>2020</v>
      </c>
      <c r="L6" s="11"/>
      <c r="M6" s="19">
        <v>1</v>
      </c>
      <c r="N6" s="19">
        <v>1506329</v>
      </c>
      <c r="O6" s="19" t="s">
        <v>135</v>
      </c>
      <c r="P6" s="19" t="s">
        <v>107</v>
      </c>
      <c r="Q6" s="20">
        <v>2500</v>
      </c>
      <c r="R6" s="20">
        <v>0</v>
      </c>
      <c r="S6" s="20">
        <f t="shared" si="0"/>
        <v>2500</v>
      </c>
      <c r="T6" s="19" t="s">
        <v>41</v>
      </c>
      <c r="U6" s="19"/>
      <c r="V6" s="21" t="s">
        <v>48</v>
      </c>
      <c r="W6" s="22" t="s">
        <v>134</v>
      </c>
      <c r="X6" s="23"/>
      <c r="AC6" s="7"/>
    </row>
    <row r="7" spans="1:29" ht="85.5" hidden="1" customHeight="1">
      <c r="A7" s="19" t="s">
        <v>128</v>
      </c>
      <c r="B7" s="19" t="s">
        <v>129</v>
      </c>
      <c r="C7" s="19" t="s">
        <v>129</v>
      </c>
      <c r="D7" s="19" t="s">
        <v>130</v>
      </c>
      <c r="E7" s="19">
        <v>15</v>
      </c>
      <c r="F7" s="19" t="s">
        <v>131</v>
      </c>
      <c r="G7" s="19" t="s">
        <v>35</v>
      </c>
      <c r="H7" s="19" t="s">
        <v>132</v>
      </c>
      <c r="I7" s="8" t="s">
        <v>37</v>
      </c>
      <c r="J7" s="10">
        <v>16</v>
      </c>
      <c r="K7" s="10">
        <v>2020</v>
      </c>
      <c r="L7" s="11"/>
      <c r="M7" s="19">
        <v>1</v>
      </c>
      <c r="N7" s="19">
        <v>1518386</v>
      </c>
      <c r="O7" s="19" t="s">
        <v>136</v>
      </c>
      <c r="P7" s="19" t="s">
        <v>107</v>
      </c>
      <c r="Q7" s="20">
        <v>2500</v>
      </c>
      <c r="R7" s="20">
        <v>0</v>
      </c>
      <c r="S7" s="20">
        <f t="shared" si="0"/>
        <v>2500</v>
      </c>
      <c r="T7" s="19" t="s">
        <v>41</v>
      </c>
      <c r="U7" s="19"/>
      <c r="V7" s="21" t="s">
        <v>48</v>
      </c>
      <c r="W7" s="22" t="s">
        <v>134</v>
      </c>
      <c r="X7" s="23"/>
      <c r="AC7" s="7"/>
    </row>
    <row r="8" spans="1:29" ht="85.5" hidden="1" customHeight="1">
      <c r="A8" s="19" t="s">
        <v>128</v>
      </c>
      <c r="B8" s="19" t="s">
        <v>129</v>
      </c>
      <c r="C8" s="19" t="s">
        <v>129</v>
      </c>
      <c r="D8" s="19" t="s">
        <v>130</v>
      </c>
      <c r="E8" s="19">
        <v>15</v>
      </c>
      <c r="F8" s="19" t="s">
        <v>131</v>
      </c>
      <c r="G8" s="19" t="s">
        <v>35</v>
      </c>
      <c r="H8" s="19" t="s">
        <v>132</v>
      </c>
      <c r="I8" s="8" t="s">
        <v>37</v>
      </c>
      <c r="J8" s="10">
        <v>16</v>
      </c>
      <c r="K8" s="10">
        <v>2020</v>
      </c>
      <c r="L8" s="11"/>
      <c r="M8" s="19">
        <v>1</v>
      </c>
      <c r="N8" s="19">
        <v>1492637</v>
      </c>
      <c r="O8" s="19" t="s">
        <v>137</v>
      </c>
      <c r="P8" s="19" t="s">
        <v>107</v>
      </c>
      <c r="Q8" s="20">
        <v>2500</v>
      </c>
      <c r="R8" s="20">
        <v>0</v>
      </c>
      <c r="S8" s="20">
        <f t="shared" si="0"/>
        <v>2500</v>
      </c>
      <c r="T8" s="19" t="s">
        <v>41</v>
      </c>
      <c r="U8" s="19"/>
      <c r="V8" s="21" t="s">
        <v>48</v>
      </c>
      <c r="W8" s="22" t="s">
        <v>134</v>
      </c>
      <c r="X8" s="23"/>
      <c r="AC8" s="7"/>
    </row>
    <row r="9" spans="1:29" ht="128.25" hidden="1" customHeight="1">
      <c r="A9" s="19" t="s">
        <v>128</v>
      </c>
      <c r="B9" s="19" t="s">
        <v>129</v>
      </c>
      <c r="C9" s="19" t="s">
        <v>129</v>
      </c>
      <c r="D9" s="19" t="s">
        <v>130</v>
      </c>
      <c r="E9" s="19">
        <v>15</v>
      </c>
      <c r="F9" s="19" t="s">
        <v>138</v>
      </c>
      <c r="G9" s="19" t="s">
        <v>35</v>
      </c>
      <c r="H9" s="19" t="s">
        <v>139</v>
      </c>
      <c r="I9" s="8" t="s">
        <v>37</v>
      </c>
      <c r="J9" s="10">
        <v>16</v>
      </c>
      <c r="K9" s="10">
        <v>2020</v>
      </c>
      <c r="L9" s="11"/>
      <c r="M9" s="19">
        <v>1</v>
      </c>
      <c r="N9" s="19">
        <v>1973768</v>
      </c>
      <c r="O9" s="19" t="s">
        <v>133</v>
      </c>
      <c r="P9" s="19" t="s">
        <v>107</v>
      </c>
      <c r="Q9" s="20">
        <v>0</v>
      </c>
      <c r="R9" s="20">
        <v>0</v>
      </c>
      <c r="S9" s="20">
        <f t="shared" si="0"/>
        <v>0</v>
      </c>
      <c r="T9" s="19" t="s">
        <v>41</v>
      </c>
      <c r="U9" s="19"/>
      <c r="V9" s="21" t="s">
        <v>48</v>
      </c>
      <c r="W9" s="22" t="s">
        <v>134</v>
      </c>
      <c r="X9" s="23"/>
      <c r="AC9" s="7"/>
    </row>
    <row r="10" spans="1:29" ht="114" hidden="1" customHeight="1">
      <c r="A10" s="24" t="s">
        <v>128</v>
      </c>
      <c r="B10" s="24" t="s">
        <v>328</v>
      </c>
      <c r="C10" s="24" t="s">
        <v>328</v>
      </c>
      <c r="D10" s="24" t="s">
        <v>329</v>
      </c>
      <c r="E10" s="24">
        <v>15</v>
      </c>
      <c r="F10" s="25" t="s">
        <v>330</v>
      </c>
      <c r="G10" s="25" t="s">
        <v>35</v>
      </c>
      <c r="H10" s="25" t="s">
        <v>331</v>
      </c>
      <c r="I10" s="24" t="s">
        <v>37</v>
      </c>
      <c r="J10" s="26">
        <v>80</v>
      </c>
      <c r="K10" s="10" t="s">
        <v>332</v>
      </c>
      <c r="L10" s="11"/>
      <c r="M10" s="24">
        <v>3</v>
      </c>
      <c r="N10" s="27" t="s">
        <v>333</v>
      </c>
      <c r="O10" s="27" t="s">
        <v>334</v>
      </c>
      <c r="P10" s="24" t="s">
        <v>335</v>
      </c>
      <c r="Q10" s="28">
        <v>500</v>
      </c>
      <c r="R10" s="28">
        <v>9800</v>
      </c>
      <c r="S10" s="28">
        <f t="shared" si="0"/>
        <v>30900</v>
      </c>
      <c r="T10" s="24" t="s">
        <v>41</v>
      </c>
      <c r="U10" s="29" t="s">
        <v>2215</v>
      </c>
      <c r="V10" s="30" t="s">
        <v>336</v>
      </c>
      <c r="W10" s="31" t="s">
        <v>337</v>
      </c>
      <c r="X10" s="32" t="s">
        <v>338</v>
      </c>
      <c r="AC10" s="7"/>
    </row>
    <row r="11" spans="1:29" ht="156.75" hidden="1" customHeight="1">
      <c r="A11" s="8" t="s">
        <v>128</v>
      </c>
      <c r="B11" s="8" t="s">
        <v>2086</v>
      </c>
      <c r="C11" s="8" t="s">
        <v>2087</v>
      </c>
      <c r="D11" s="8" t="s">
        <v>2093</v>
      </c>
      <c r="E11" s="8">
        <v>15</v>
      </c>
      <c r="F11" s="8" t="s">
        <v>1873</v>
      </c>
      <c r="G11" s="8" t="s">
        <v>45</v>
      </c>
      <c r="H11" s="8" t="s">
        <v>36</v>
      </c>
      <c r="I11" s="8" t="s">
        <v>46</v>
      </c>
      <c r="J11" s="9">
        <v>20</v>
      </c>
      <c r="K11" s="9" t="s">
        <v>2090</v>
      </c>
      <c r="L11" s="11"/>
      <c r="M11" s="8">
        <v>8</v>
      </c>
      <c r="N11" s="12" t="s">
        <v>2091</v>
      </c>
      <c r="O11" s="13" t="s">
        <v>2092</v>
      </c>
      <c r="P11" s="8" t="s">
        <v>242</v>
      </c>
      <c r="Q11" s="14">
        <v>0</v>
      </c>
      <c r="R11" s="14">
        <v>0</v>
      </c>
      <c r="S11" s="14">
        <f t="shared" si="0"/>
        <v>0</v>
      </c>
      <c r="T11" s="8" t="s">
        <v>41</v>
      </c>
      <c r="U11" s="33" t="s">
        <v>2216</v>
      </c>
      <c r="V11" s="34" t="s">
        <v>243</v>
      </c>
      <c r="W11" s="33" t="s">
        <v>2094</v>
      </c>
      <c r="X11" s="35"/>
      <c r="AC11" s="7"/>
    </row>
    <row r="12" spans="1:29" ht="85.5" hidden="1" customHeight="1">
      <c r="A12" s="8" t="s">
        <v>128</v>
      </c>
      <c r="B12" s="8" t="s">
        <v>328</v>
      </c>
      <c r="C12" s="8" t="s">
        <v>328</v>
      </c>
      <c r="D12" s="8" t="s">
        <v>339</v>
      </c>
      <c r="E12" s="8">
        <v>15</v>
      </c>
      <c r="F12" s="8" t="s">
        <v>340</v>
      </c>
      <c r="G12" s="8" t="s">
        <v>45</v>
      </c>
      <c r="H12" s="8" t="s">
        <v>36</v>
      </c>
      <c r="I12" s="8" t="s">
        <v>37</v>
      </c>
      <c r="J12" s="9">
        <v>40</v>
      </c>
      <c r="K12" s="10" t="s">
        <v>341</v>
      </c>
      <c r="L12" s="11"/>
      <c r="M12" s="8">
        <v>3</v>
      </c>
      <c r="N12" s="12" t="s">
        <v>333</v>
      </c>
      <c r="O12" s="12" t="s">
        <v>334</v>
      </c>
      <c r="P12" s="12" t="s">
        <v>335</v>
      </c>
      <c r="Q12" s="14">
        <v>100</v>
      </c>
      <c r="R12" s="14">
        <v>1000</v>
      </c>
      <c r="S12" s="14">
        <f t="shared" si="0"/>
        <v>3300</v>
      </c>
      <c r="T12" s="8" t="s">
        <v>41</v>
      </c>
      <c r="U12" s="15" t="s">
        <v>2217</v>
      </c>
      <c r="V12" s="34" t="s">
        <v>148</v>
      </c>
      <c r="W12" s="33" t="s">
        <v>225</v>
      </c>
      <c r="X12" s="36" t="s">
        <v>50</v>
      </c>
      <c r="AC12" s="7"/>
    </row>
    <row r="13" spans="1:29" ht="85.5" hidden="1" customHeight="1">
      <c r="A13" s="8" t="s">
        <v>128</v>
      </c>
      <c r="B13" s="8" t="s">
        <v>328</v>
      </c>
      <c r="C13" s="8" t="s">
        <v>328</v>
      </c>
      <c r="D13" s="8" t="s">
        <v>342</v>
      </c>
      <c r="E13" s="8">
        <v>15</v>
      </c>
      <c r="F13" s="8" t="s">
        <v>340</v>
      </c>
      <c r="G13" s="8" t="s">
        <v>45</v>
      </c>
      <c r="H13" s="8" t="s">
        <v>36</v>
      </c>
      <c r="I13" s="8" t="s">
        <v>37</v>
      </c>
      <c r="J13" s="9">
        <v>40</v>
      </c>
      <c r="K13" s="10" t="s">
        <v>343</v>
      </c>
      <c r="L13" s="11"/>
      <c r="M13" s="8">
        <v>1</v>
      </c>
      <c r="N13" s="8">
        <v>1492984</v>
      </c>
      <c r="O13" s="8" t="s">
        <v>344</v>
      </c>
      <c r="P13" s="12" t="s">
        <v>335</v>
      </c>
      <c r="Q13" s="14">
        <v>5000</v>
      </c>
      <c r="R13" s="14">
        <v>0</v>
      </c>
      <c r="S13" s="14">
        <f t="shared" si="0"/>
        <v>5000</v>
      </c>
      <c r="T13" s="8" t="s">
        <v>41</v>
      </c>
      <c r="U13" s="33" t="s">
        <v>2218</v>
      </c>
      <c r="V13" s="34" t="s">
        <v>148</v>
      </c>
      <c r="W13" s="22" t="s">
        <v>225</v>
      </c>
      <c r="X13" s="36" t="s">
        <v>50</v>
      </c>
      <c r="AC13" s="7"/>
    </row>
    <row r="14" spans="1:29" ht="85.5" hidden="1" customHeight="1">
      <c r="A14" s="8" t="s">
        <v>128</v>
      </c>
      <c r="B14" s="8" t="s">
        <v>328</v>
      </c>
      <c r="C14" s="8" t="s">
        <v>328</v>
      </c>
      <c r="D14" s="8" t="s">
        <v>345</v>
      </c>
      <c r="E14" s="8">
        <v>10</v>
      </c>
      <c r="F14" s="8" t="s">
        <v>346</v>
      </c>
      <c r="G14" s="8" t="s">
        <v>45</v>
      </c>
      <c r="H14" s="8" t="s">
        <v>36</v>
      </c>
      <c r="I14" s="8" t="s">
        <v>37</v>
      </c>
      <c r="J14" s="9">
        <v>16</v>
      </c>
      <c r="K14" s="10" t="s">
        <v>343</v>
      </c>
      <c r="L14" s="11"/>
      <c r="M14" s="8">
        <v>4</v>
      </c>
      <c r="N14" s="12" t="s">
        <v>333</v>
      </c>
      <c r="O14" s="12" t="s">
        <v>334</v>
      </c>
      <c r="P14" s="12" t="s">
        <v>335</v>
      </c>
      <c r="Q14" s="14">
        <v>100</v>
      </c>
      <c r="R14" s="14">
        <v>0</v>
      </c>
      <c r="S14" s="14">
        <f t="shared" si="0"/>
        <v>400</v>
      </c>
      <c r="T14" s="8" t="s">
        <v>41</v>
      </c>
      <c r="U14" s="15" t="s">
        <v>2217</v>
      </c>
      <c r="V14" s="34" t="s">
        <v>148</v>
      </c>
      <c r="W14" s="33" t="s">
        <v>225</v>
      </c>
      <c r="X14" s="36" t="s">
        <v>50</v>
      </c>
      <c r="AC14" s="7"/>
    </row>
    <row r="15" spans="1:29" ht="156.75" hidden="1" customHeight="1">
      <c r="A15" s="19" t="s">
        <v>128</v>
      </c>
      <c r="B15" s="19" t="s">
        <v>328</v>
      </c>
      <c r="C15" s="19" t="s">
        <v>328</v>
      </c>
      <c r="D15" s="19" t="s">
        <v>347</v>
      </c>
      <c r="E15" s="19">
        <v>15</v>
      </c>
      <c r="F15" s="19" t="s">
        <v>348</v>
      </c>
      <c r="G15" s="19" t="s">
        <v>35</v>
      </c>
      <c r="H15" s="8" t="s">
        <v>36</v>
      </c>
      <c r="I15" s="8" t="s">
        <v>37</v>
      </c>
      <c r="J15" s="10">
        <v>40</v>
      </c>
      <c r="K15" s="10" t="s">
        <v>332</v>
      </c>
      <c r="L15" s="11"/>
      <c r="M15" s="19">
        <v>1</v>
      </c>
      <c r="N15" s="19">
        <v>6225458</v>
      </c>
      <c r="O15" s="19" t="s">
        <v>349</v>
      </c>
      <c r="P15" s="19" t="s">
        <v>335</v>
      </c>
      <c r="Q15" s="20">
        <v>1000</v>
      </c>
      <c r="R15" s="20">
        <v>9800</v>
      </c>
      <c r="S15" s="20">
        <f t="shared" si="0"/>
        <v>10800</v>
      </c>
      <c r="T15" s="19" t="s">
        <v>41</v>
      </c>
      <c r="U15" s="15" t="s">
        <v>2219</v>
      </c>
      <c r="V15" s="34" t="s">
        <v>148</v>
      </c>
      <c r="W15" s="22" t="s">
        <v>225</v>
      </c>
      <c r="X15" s="36" t="s">
        <v>50</v>
      </c>
      <c r="AC15" s="7"/>
    </row>
    <row r="16" spans="1:29" ht="99.75" hidden="1" customHeight="1">
      <c r="A16" s="19" t="s">
        <v>128</v>
      </c>
      <c r="B16" s="19" t="s">
        <v>2108</v>
      </c>
      <c r="C16" s="19" t="s">
        <v>2108</v>
      </c>
      <c r="D16" s="19" t="s">
        <v>2121</v>
      </c>
      <c r="E16" s="19">
        <v>15</v>
      </c>
      <c r="F16" s="37" t="s">
        <v>2122</v>
      </c>
      <c r="G16" s="19" t="s">
        <v>45</v>
      </c>
      <c r="H16" s="8" t="s">
        <v>36</v>
      </c>
      <c r="I16" s="8" t="s">
        <v>91</v>
      </c>
      <c r="J16" s="38"/>
      <c r="K16" s="38"/>
      <c r="L16" s="11"/>
      <c r="M16" s="19">
        <v>10</v>
      </c>
      <c r="N16" s="38"/>
      <c r="O16" s="38"/>
      <c r="P16" s="19" t="s">
        <v>2123</v>
      </c>
      <c r="Q16" s="20">
        <v>500</v>
      </c>
      <c r="R16" s="20">
        <v>0</v>
      </c>
      <c r="S16" s="20">
        <f t="shared" si="0"/>
        <v>5000</v>
      </c>
      <c r="T16" s="19" t="s">
        <v>41</v>
      </c>
      <c r="U16" s="15" t="s">
        <v>2220</v>
      </c>
      <c r="V16" s="15" t="s">
        <v>42</v>
      </c>
      <c r="W16" s="15" t="s">
        <v>1029</v>
      </c>
      <c r="X16" s="36" t="s">
        <v>50</v>
      </c>
      <c r="AC16" s="7"/>
    </row>
    <row r="17" spans="1:29" ht="85.5" hidden="1" customHeight="1">
      <c r="A17" s="19" t="s">
        <v>128</v>
      </c>
      <c r="B17" s="19" t="s">
        <v>2108</v>
      </c>
      <c r="C17" s="19" t="s">
        <v>2108</v>
      </c>
      <c r="D17" s="19" t="s">
        <v>2121</v>
      </c>
      <c r="E17" s="19">
        <v>15</v>
      </c>
      <c r="F17" s="37" t="s">
        <v>2124</v>
      </c>
      <c r="G17" s="19" t="s">
        <v>45</v>
      </c>
      <c r="H17" s="8" t="s">
        <v>36</v>
      </c>
      <c r="I17" s="8" t="s">
        <v>91</v>
      </c>
      <c r="J17" s="38"/>
      <c r="K17" s="38"/>
      <c r="L17" s="11"/>
      <c r="M17" s="19">
        <v>10</v>
      </c>
      <c r="N17" s="38"/>
      <c r="O17" s="38"/>
      <c r="P17" s="19" t="s">
        <v>2123</v>
      </c>
      <c r="Q17" s="20">
        <v>500</v>
      </c>
      <c r="R17" s="20">
        <v>0</v>
      </c>
      <c r="S17" s="20">
        <f t="shared" si="0"/>
        <v>5000</v>
      </c>
      <c r="T17" s="19" t="s">
        <v>41</v>
      </c>
      <c r="U17" s="15" t="s">
        <v>2220</v>
      </c>
      <c r="V17" s="15" t="s">
        <v>201</v>
      </c>
      <c r="W17" s="15" t="s">
        <v>202</v>
      </c>
      <c r="X17" s="36" t="s">
        <v>50</v>
      </c>
      <c r="AC17" s="7"/>
    </row>
    <row r="18" spans="1:29" ht="99.75" hidden="1" customHeight="1">
      <c r="A18" s="19" t="s">
        <v>128</v>
      </c>
      <c r="B18" s="19" t="s">
        <v>129</v>
      </c>
      <c r="C18" s="19" t="s">
        <v>129</v>
      </c>
      <c r="D18" s="19" t="s">
        <v>130</v>
      </c>
      <c r="E18" s="19">
        <v>15</v>
      </c>
      <c r="F18" s="19" t="s">
        <v>138</v>
      </c>
      <c r="G18" s="19" t="s">
        <v>35</v>
      </c>
      <c r="H18" s="19" t="s">
        <v>139</v>
      </c>
      <c r="I18" s="8" t="s">
        <v>37</v>
      </c>
      <c r="J18" s="10">
        <v>16</v>
      </c>
      <c r="K18" s="10">
        <v>2020</v>
      </c>
      <c r="L18" s="11"/>
      <c r="M18" s="19">
        <v>1</v>
      </c>
      <c r="N18" s="19">
        <v>1506329</v>
      </c>
      <c r="O18" s="19" t="s">
        <v>135</v>
      </c>
      <c r="P18" s="19" t="s">
        <v>107</v>
      </c>
      <c r="Q18" s="20">
        <v>0</v>
      </c>
      <c r="R18" s="20">
        <v>0</v>
      </c>
      <c r="S18" s="20">
        <f t="shared" si="0"/>
        <v>0</v>
      </c>
      <c r="T18" s="19" t="s">
        <v>41</v>
      </c>
      <c r="U18" s="19"/>
      <c r="V18" s="21" t="s">
        <v>48</v>
      </c>
      <c r="W18" s="22" t="s">
        <v>134</v>
      </c>
      <c r="X18" s="23"/>
      <c r="AC18" s="7"/>
    </row>
    <row r="19" spans="1:29" ht="99.75" hidden="1" customHeight="1">
      <c r="A19" s="19" t="s">
        <v>128</v>
      </c>
      <c r="B19" s="19" t="s">
        <v>129</v>
      </c>
      <c r="C19" s="19" t="s">
        <v>129</v>
      </c>
      <c r="D19" s="19" t="s">
        <v>130</v>
      </c>
      <c r="E19" s="19">
        <v>15</v>
      </c>
      <c r="F19" s="19" t="s">
        <v>138</v>
      </c>
      <c r="G19" s="19" t="s">
        <v>35</v>
      </c>
      <c r="H19" s="19" t="s">
        <v>139</v>
      </c>
      <c r="I19" s="8" t="s">
        <v>37</v>
      </c>
      <c r="J19" s="10">
        <v>16</v>
      </c>
      <c r="K19" s="10">
        <v>2020</v>
      </c>
      <c r="L19" s="11"/>
      <c r="M19" s="19">
        <v>1</v>
      </c>
      <c r="N19" s="19">
        <v>1518386</v>
      </c>
      <c r="O19" s="19" t="s">
        <v>136</v>
      </c>
      <c r="P19" s="19" t="s">
        <v>107</v>
      </c>
      <c r="Q19" s="20">
        <v>0</v>
      </c>
      <c r="R19" s="20">
        <v>0</v>
      </c>
      <c r="S19" s="20">
        <f t="shared" si="0"/>
        <v>0</v>
      </c>
      <c r="T19" s="19" t="s">
        <v>41</v>
      </c>
      <c r="U19" s="19"/>
      <c r="V19" s="21" t="s">
        <v>48</v>
      </c>
      <c r="W19" s="22" t="s">
        <v>134</v>
      </c>
      <c r="X19" s="23"/>
      <c r="AC19" s="7"/>
    </row>
    <row r="20" spans="1:29" ht="99.75" hidden="1" customHeight="1">
      <c r="A20" s="19" t="s">
        <v>128</v>
      </c>
      <c r="B20" s="19" t="s">
        <v>129</v>
      </c>
      <c r="C20" s="19" t="s">
        <v>129</v>
      </c>
      <c r="D20" s="19" t="s">
        <v>130</v>
      </c>
      <c r="E20" s="19">
        <v>15</v>
      </c>
      <c r="F20" s="19" t="s">
        <v>138</v>
      </c>
      <c r="G20" s="19" t="s">
        <v>35</v>
      </c>
      <c r="H20" s="19" t="s">
        <v>139</v>
      </c>
      <c r="I20" s="8" t="s">
        <v>37</v>
      </c>
      <c r="J20" s="10">
        <v>16</v>
      </c>
      <c r="K20" s="10">
        <v>2020</v>
      </c>
      <c r="L20" s="11"/>
      <c r="M20" s="19">
        <v>1</v>
      </c>
      <c r="N20" s="19">
        <v>1492637</v>
      </c>
      <c r="O20" s="19" t="s">
        <v>137</v>
      </c>
      <c r="P20" s="19" t="s">
        <v>107</v>
      </c>
      <c r="Q20" s="20">
        <v>0</v>
      </c>
      <c r="R20" s="20">
        <v>0</v>
      </c>
      <c r="S20" s="20">
        <f t="shared" si="0"/>
        <v>0</v>
      </c>
      <c r="T20" s="19" t="s">
        <v>41</v>
      </c>
      <c r="U20" s="19"/>
      <c r="V20" s="21" t="s">
        <v>48</v>
      </c>
      <c r="W20" s="22" t="s">
        <v>134</v>
      </c>
      <c r="X20" s="23"/>
      <c r="AC20" s="7"/>
    </row>
    <row r="21" spans="1:29" ht="156.75" hidden="1" customHeight="1">
      <c r="A21" s="19" t="s">
        <v>128</v>
      </c>
      <c r="B21" s="19" t="s">
        <v>129</v>
      </c>
      <c r="C21" s="19" t="s">
        <v>129</v>
      </c>
      <c r="D21" s="19" t="s">
        <v>130</v>
      </c>
      <c r="E21" s="19">
        <v>15</v>
      </c>
      <c r="F21" s="19" t="s">
        <v>138</v>
      </c>
      <c r="G21" s="19" t="s">
        <v>35</v>
      </c>
      <c r="H21" s="19" t="s">
        <v>139</v>
      </c>
      <c r="I21" s="8" t="s">
        <v>37</v>
      </c>
      <c r="J21" s="10">
        <v>16</v>
      </c>
      <c r="K21" s="10">
        <v>2020</v>
      </c>
      <c r="L21" s="11"/>
      <c r="M21" s="19">
        <v>1</v>
      </c>
      <c r="N21" s="19">
        <v>1569060</v>
      </c>
      <c r="O21" s="19" t="s">
        <v>140</v>
      </c>
      <c r="P21" s="19" t="s">
        <v>107</v>
      </c>
      <c r="Q21" s="20">
        <v>0</v>
      </c>
      <c r="R21" s="20">
        <v>0</v>
      </c>
      <c r="S21" s="20">
        <f t="shared" si="0"/>
        <v>0</v>
      </c>
      <c r="T21" s="19" t="s">
        <v>41</v>
      </c>
      <c r="U21" s="19"/>
      <c r="V21" s="21" t="s">
        <v>48</v>
      </c>
      <c r="W21" s="22" t="s">
        <v>134</v>
      </c>
      <c r="X21" s="23"/>
      <c r="AC21" s="7"/>
    </row>
    <row r="22" spans="1:29" ht="85.5" hidden="1" customHeight="1">
      <c r="A22" s="19" t="s">
        <v>128</v>
      </c>
      <c r="B22" s="19" t="s">
        <v>129</v>
      </c>
      <c r="C22" s="19" t="s">
        <v>129</v>
      </c>
      <c r="D22" s="19" t="s">
        <v>130</v>
      </c>
      <c r="E22" s="19">
        <v>15</v>
      </c>
      <c r="F22" s="19" t="s">
        <v>138</v>
      </c>
      <c r="G22" s="19" t="s">
        <v>35</v>
      </c>
      <c r="H22" s="19" t="s">
        <v>139</v>
      </c>
      <c r="I22" s="8" t="s">
        <v>37</v>
      </c>
      <c r="J22" s="10">
        <v>16</v>
      </c>
      <c r="K22" s="10">
        <v>2020</v>
      </c>
      <c r="L22" s="11"/>
      <c r="M22" s="19">
        <v>1</v>
      </c>
      <c r="N22" s="19">
        <v>1204477</v>
      </c>
      <c r="O22" s="19" t="s">
        <v>141</v>
      </c>
      <c r="P22" s="19" t="s">
        <v>142</v>
      </c>
      <c r="Q22" s="20">
        <v>0</v>
      </c>
      <c r="R22" s="20">
        <v>0</v>
      </c>
      <c r="S22" s="20">
        <f t="shared" si="0"/>
        <v>0</v>
      </c>
      <c r="T22" s="19" t="s">
        <v>41</v>
      </c>
      <c r="U22" s="19"/>
      <c r="V22" s="21" t="s">
        <v>48</v>
      </c>
      <c r="W22" s="22" t="s">
        <v>134</v>
      </c>
      <c r="X22" s="23"/>
      <c r="AC22" s="7"/>
    </row>
    <row r="23" spans="1:29" ht="139.5" hidden="1" customHeight="1">
      <c r="A23" s="19" t="s">
        <v>128</v>
      </c>
      <c r="B23" s="19" t="s">
        <v>2086</v>
      </c>
      <c r="C23" s="19" t="s">
        <v>2087</v>
      </c>
      <c r="D23" s="19" t="s">
        <v>2095</v>
      </c>
      <c r="E23" s="19">
        <v>15</v>
      </c>
      <c r="F23" s="19" t="s">
        <v>2096</v>
      </c>
      <c r="G23" s="19" t="s">
        <v>145</v>
      </c>
      <c r="H23" s="8" t="s">
        <v>36</v>
      </c>
      <c r="I23" s="8" t="s">
        <v>46</v>
      </c>
      <c r="J23" s="10">
        <v>280</v>
      </c>
      <c r="K23" s="10" t="s">
        <v>2097</v>
      </c>
      <c r="L23" s="10" t="s">
        <v>216</v>
      </c>
      <c r="M23" s="19">
        <v>1</v>
      </c>
      <c r="N23" s="19">
        <v>1828708</v>
      </c>
      <c r="O23" s="19" t="s">
        <v>2098</v>
      </c>
      <c r="P23" s="19" t="s">
        <v>40</v>
      </c>
      <c r="Q23" s="20">
        <v>0</v>
      </c>
      <c r="R23" s="20">
        <v>0</v>
      </c>
      <c r="S23" s="20">
        <f t="shared" si="0"/>
        <v>0</v>
      </c>
      <c r="T23" s="19" t="s">
        <v>145</v>
      </c>
      <c r="U23" s="19"/>
      <c r="V23" s="15" t="s">
        <v>243</v>
      </c>
      <c r="W23" s="22" t="s">
        <v>2099</v>
      </c>
      <c r="X23" s="23"/>
      <c r="AC23" s="7"/>
    </row>
    <row r="24" spans="1:29" ht="85.5" hidden="1" customHeight="1">
      <c r="A24" s="8" t="s">
        <v>128</v>
      </c>
      <c r="B24" s="8" t="s">
        <v>328</v>
      </c>
      <c r="C24" s="8" t="s">
        <v>328</v>
      </c>
      <c r="D24" s="8" t="s">
        <v>350</v>
      </c>
      <c r="E24" s="8">
        <v>15</v>
      </c>
      <c r="F24" s="8" t="s">
        <v>351</v>
      </c>
      <c r="G24" s="8" t="s">
        <v>35</v>
      </c>
      <c r="H24" s="8" t="s">
        <v>36</v>
      </c>
      <c r="I24" s="8" t="s">
        <v>37</v>
      </c>
      <c r="J24" s="9">
        <v>40</v>
      </c>
      <c r="K24" s="10" t="s">
        <v>352</v>
      </c>
      <c r="L24" s="11"/>
      <c r="M24" s="8">
        <v>1</v>
      </c>
      <c r="N24" s="8">
        <v>1580280</v>
      </c>
      <c r="O24" s="8" t="s">
        <v>353</v>
      </c>
      <c r="P24" s="8" t="s">
        <v>335</v>
      </c>
      <c r="Q24" s="14">
        <v>1000</v>
      </c>
      <c r="R24" s="14">
        <v>9800</v>
      </c>
      <c r="S24" s="14">
        <f t="shared" si="0"/>
        <v>10800</v>
      </c>
      <c r="T24" s="8" t="s">
        <v>41</v>
      </c>
      <c r="U24" s="33" t="s">
        <v>2221</v>
      </c>
      <c r="V24" s="34" t="s">
        <v>148</v>
      </c>
      <c r="W24" s="22" t="s">
        <v>225</v>
      </c>
      <c r="X24" s="23"/>
      <c r="AC24" s="7"/>
    </row>
    <row r="25" spans="1:29" s="42" customFormat="1" ht="98.25" hidden="1" customHeight="1">
      <c r="A25" s="8" t="s">
        <v>128</v>
      </c>
      <c r="B25" s="8" t="s">
        <v>2086</v>
      </c>
      <c r="C25" s="8" t="s">
        <v>2087</v>
      </c>
      <c r="D25" s="8" t="s">
        <v>2095</v>
      </c>
      <c r="E25" s="8">
        <v>15</v>
      </c>
      <c r="F25" s="8" t="s">
        <v>2100</v>
      </c>
      <c r="G25" s="8" t="s">
        <v>45</v>
      </c>
      <c r="H25" s="8" t="s">
        <v>36</v>
      </c>
      <c r="I25" s="8" t="s">
        <v>37</v>
      </c>
      <c r="J25" s="9">
        <v>24</v>
      </c>
      <c r="K25" s="10" t="s">
        <v>2090</v>
      </c>
      <c r="L25" s="11"/>
      <c r="M25" s="8">
        <v>1</v>
      </c>
      <c r="N25" s="12">
        <v>1452867</v>
      </c>
      <c r="O25" s="12" t="s">
        <v>2101</v>
      </c>
      <c r="P25" s="8" t="s">
        <v>107</v>
      </c>
      <c r="Q25" s="14">
        <v>0</v>
      </c>
      <c r="R25" s="14">
        <v>0</v>
      </c>
      <c r="S25" s="14">
        <f t="shared" si="0"/>
        <v>0</v>
      </c>
      <c r="T25" s="8" t="s">
        <v>68</v>
      </c>
      <c r="U25" s="8" t="s">
        <v>2222</v>
      </c>
      <c r="V25" s="39" t="s">
        <v>176</v>
      </c>
      <c r="W25" s="40" t="s">
        <v>254</v>
      </c>
      <c r="X25" s="41" t="s">
        <v>50</v>
      </c>
      <c r="AC25" s="43"/>
    </row>
    <row r="26" spans="1:29" ht="85.5" hidden="1" customHeight="1">
      <c r="A26" s="19" t="s">
        <v>128</v>
      </c>
      <c r="B26" s="19" t="s">
        <v>129</v>
      </c>
      <c r="C26" s="19" t="s">
        <v>129</v>
      </c>
      <c r="D26" s="19" t="s">
        <v>130</v>
      </c>
      <c r="E26" s="19">
        <v>15</v>
      </c>
      <c r="F26" s="19" t="s">
        <v>143</v>
      </c>
      <c r="G26" s="19" t="s">
        <v>35</v>
      </c>
      <c r="H26" s="8" t="s">
        <v>36</v>
      </c>
      <c r="I26" s="8" t="s">
        <v>37</v>
      </c>
      <c r="J26" s="10">
        <v>16</v>
      </c>
      <c r="K26" s="10">
        <v>2020</v>
      </c>
      <c r="L26" s="11"/>
      <c r="M26" s="19">
        <v>1</v>
      </c>
      <c r="N26" s="19">
        <v>1973768</v>
      </c>
      <c r="O26" s="19" t="s">
        <v>133</v>
      </c>
      <c r="P26" s="19" t="s">
        <v>107</v>
      </c>
      <c r="Q26" s="20">
        <v>3500</v>
      </c>
      <c r="R26" s="20">
        <v>0</v>
      </c>
      <c r="S26" s="20">
        <f t="shared" si="0"/>
        <v>3500</v>
      </c>
      <c r="T26" s="19" t="s">
        <v>41</v>
      </c>
      <c r="U26" s="19"/>
      <c r="V26" s="44" t="s">
        <v>48</v>
      </c>
      <c r="W26" s="22" t="s">
        <v>134</v>
      </c>
      <c r="X26" s="23"/>
      <c r="AC26" s="7"/>
    </row>
    <row r="27" spans="1:29" ht="128.25" hidden="1" customHeight="1">
      <c r="A27" s="19" t="s">
        <v>128</v>
      </c>
      <c r="B27" s="19" t="s">
        <v>129</v>
      </c>
      <c r="C27" s="19" t="s">
        <v>129</v>
      </c>
      <c r="D27" s="19" t="s">
        <v>130</v>
      </c>
      <c r="E27" s="19">
        <v>15</v>
      </c>
      <c r="F27" s="19" t="s">
        <v>143</v>
      </c>
      <c r="G27" s="19" t="s">
        <v>35</v>
      </c>
      <c r="H27" s="8" t="s">
        <v>36</v>
      </c>
      <c r="I27" s="8" t="s">
        <v>37</v>
      </c>
      <c r="J27" s="10">
        <v>16</v>
      </c>
      <c r="K27" s="10">
        <v>2020</v>
      </c>
      <c r="L27" s="11"/>
      <c r="M27" s="19">
        <v>1</v>
      </c>
      <c r="N27" s="19">
        <v>1506329</v>
      </c>
      <c r="O27" s="19" t="s">
        <v>135</v>
      </c>
      <c r="P27" s="19" t="s">
        <v>107</v>
      </c>
      <c r="Q27" s="20">
        <v>3500</v>
      </c>
      <c r="R27" s="20">
        <v>0</v>
      </c>
      <c r="S27" s="20">
        <f t="shared" si="0"/>
        <v>3500</v>
      </c>
      <c r="T27" s="19" t="s">
        <v>41</v>
      </c>
      <c r="U27" s="19"/>
      <c r="V27" s="44" t="s">
        <v>48</v>
      </c>
      <c r="W27" s="22" t="s">
        <v>134</v>
      </c>
      <c r="X27" s="23"/>
      <c r="AC27" s="7"/>
    </row>
    <row r="28" spans="1:29" ht="156.75" hidden="1" customHeight="1">
      <c r="A28" s="19" t="s">
        <v>128</v>
      </c>
      <c r="B28" s="19" t="s">
        <v>129</v>
      </c>
      <c r="C28" s="19" t="s">
        <v>129</v>
      </c>
      <c r="D28" s="19" t="s">
        <v>130</v>
      </c>
      <c r="E28" s="19">
        <v>15</v>
      </c>
      <c r="F28" s="19" t="s">
        <v>143</v>
      </c>
      <c r="G28" s="19" t="s">
        <v>35</v>
      </c>
      <c r="H28" s="8" t="s">
        <v>36</v>
      </c>
      <c r="I28" s="8" t="s">
        <v>37</v>
      </c>
      <c r="J28" s="10">
        <v>16</v>
      </c>
      <c r="K28" s="10">
        <v>2020</v>
      </c>
      <c r="L28" s="11"/>
      <c r="M28" s="19">
        <v>1</v>
      </c>
      <c r="N28" s="19">
        <v>1518386</v>
      </c>
      <c r="O28" s="19" t="s">
        <v>136</v>
      </c>
      <c r="P28" s="19" t="s">
        <v>107</v>
      </c>
      <c r="Q28" s="20">
        <v>3500</v>
      </c>
      <c r="R28" s="20">
        <v>0</v>
      </c>
      <c r="S28" s="20">
        <f t="shared" si="0"/>
        <v>3500</v>
      </c>
      <c r="T28" s="19" t="s">
        <v>41</v>
      </c>
      <c r="U28" s="19"/>
      <c r="V28" s="44" t="s">
        <v>48</v>
      </c>
      <c r="W28" s="22" t="s">
        <v>134</v>
      </c>
      <c r="X28" s="23"/>
      <c r="AC28" s="7"/>
    </row>
    <row r="29" spans="1:29" ht="85.5" hidden="1" customHeight="1">
      <c r="A29" s="19" t="s">
        <v>128</v>
      </c>
      <c r="B29" s="19" t="s">
        <v>129</v>
      </c>
      <c r="C29" s="19" t="s">
        <v>129</v>
      </c>
      <c r="D29" s="19" t="s">
        <v>130</v>
      </c>
      <c r="E29" s="19">
        <v>15</v>
      </c>
      <c r="F29" s="19" t="s">
        <v>143</v>
      </c>
      <c r="G29" s="19" t="s">
        <v>35</v>
      </c>
      <c r="H29" s="8" t="s">
        <v>36</v>
      </c>
      <c r="I29" s="8" t="s">
        <v>37</v>
      </c>
      <c r="J29" s="10">
        <v>16</v>
      </c>
      <c r="K29" s="10">
        <v>2020</v>
      </c>
      <c r="L29" s="11"/>
      <c r="M29" s="19">
        <v>1</v>
      </c>
      <c r="N29" s="19">
        <v>1492637</v>
      </c>
      <c r="O29" s="19" t="s">
        <v>137</v>
      </c>
      <c r="P29" s="19" t="s">
        <v>107</v>
      </c>
      <c r="Q29" s="20">
        <v>3500</v>
      </c>
      <c r="R29" s="20">
        <v>0</v>
      </c>
      <c r="S29" s="20">
        <f t="shared" si="0"/>
        <v>3500</v>
      </c>
      <c r="T29" s="19" t="s">
        <v>41</v>
      </c>
      <c r="U29" s="19"/>
      <c r="V29" s="21" t="s">
        <v>48</v>
      </c>
      <c r="W29" s="22" t="s">
        <v>134</v>
      </c>
      <c r="X29" s="23"/>
      <c r="AC29" s="7"/>
    </row>
    <row r="30" spans="1:29" ht="85.5" hidden="1" customHeight="1">
      <c r="A30" s="19" t="s">
        <v>128</v>
      </c>
      <c r="B30" s="19" t="s">
        <v>2086</v>
      </c>
      <c r="C30" s="19" t="s">
        <v>2087</v>
      </c>
      <c r="D30" s="19" t="s">
        <v>2093</v>
      </c>
      <c r="E30" s="19">
        <v>15</v>
      </c>
      <c r="F30" s="19" t="s">
        <v>2102</v>
      </c>
      <c r="G30" s="19" t="s">
        <v>145</v>
      </c>
      <c r="H30" s="8" t="s">
        <v>36</v>
      </c>
      <c r="I30" s="8" t="s">
        <v>37</v>
      </c>
      <c r="J30" s="10">
        <v>320</v>
      </c>
      <c r="K30" s="10" t="s">
        <v>2103</v>
      </c>
      <c r="L30" s="10" t="s">
        <v>224</v>
      </c>
      <c r="M30" s="19">
        <v>1</v>
      </c>
      <c r="N30" s="19">
        <v>2092294</v>
      </c>
      <c r="O30" s="19" t="s">
        <v>311</v>
      </c>
      <c r="P30" s="19" t="s">
        <v>268</v>
      </c>
      <c r="Q30" s="20">
        <v>0</v>
      </c>
      <c r="R30" s="20">
        <v>0</v>
      </c>
      <c r="S30" s="20">
        <f t="shared" si="0"/>
        <v>0</v>
      </c>
      <c r="T30" s="19" t="s">
        <v>145</v>
      </c>
      <c r="U30" s="15" t="s">
        <v>410</v>
      </c>
      <c r="V30" s="21" t="s">
        <v>235</v>
      </c>
      <c r="W30" s="22" t="s">
        <v>236</v>
      </c>
      <c r="X30" s="23"/>
    </row>
    <row r="31" spans="1:29" ht="85.5" hidden="1" customHeight="1">
      <c r="A31" s="19" t="s">
        <v>128</v>
      </c>
      <c r="B31" s="19" t="s">
        <v>2108</v>
      </c>
      <c r="C31" s="19" t="s">
        <v>2108</v>
      </c>
      <c r="D31" s="19" t="s">
        <v>2118</v>
      </c>
      <c r="E31" s="19">
        <v>15</v>
      </c>
      <c r="F31" s="37" t="s">
        <v>2125</v>
      </c>
      <c r="G31" s="19" t="s">
        <v>35</v>
      </c>
      <c r="H31" s="8" t="s">
        <v>36</v>
      </c>
      <c r="I31" s="8" t="s">
        <v>91</v>
      </c>
      <c r="J31" s="38"/>
      <c r="K31" s="38"/>
      <c r="L31" s="11"/>
      <c r="M31" s="19">
        <v>3</v>
      </c>
      <c r="N31" s="38"/>
      <c r="O31" s="38"/>
      <c r="P31" s="19" t="s">
        <v>2123</v>
      </c>
      <c r="Q31" s="20">
        <v>4500</v>
      </c>
      <c r="R31" s="20">
        <v>0</v>
      </c>
      <c r="S31" s="20">
        <f t="shared" si="0"/>
        <v>13500</v>
      </c>
      <c r="T31" s="19" t="s">
        <v>41</v>
      </c>
      <c r="U31" s="19"/>
      <c r="V31" s="15" t="s">
        <v>92</v>
      </c>
      <c r="W31" s="22" t="s">
        <v>517</v>
      </c>
      <c r="X31" s="23"/>
    </row>
    <row r="32" spans="1:29" s="42" customFormat="1" ht="85.5" hidden="1" customHeight="1">
      <c r="A32" s="8" t="s">
        <v>128</v>
      </c>
      <c r="B32" s="8" t="s">
        <v>2108</v>
      </c>
      <c r="C32" s="8" t="s">
        <v>2108</v>
      </c>
      <c r="D32" s="8" t="s">
        <v>2110</v>
      </c>
      <c r="E32" s="8">
        <v>15</v>
      </c>
      <c r="F32" s="12" t="s">
        <v>2126</v>
      </c>
      <c r="G32" s="8" t="s">
        <v>45</v>
      </c>
      <c r="H32" s="8" t="s">
        <v>36</v>
      </c>
      <c r="I32" s="8" t="s">
        <v>91</v>
      </c>
      <c r="J32" s="38"/>
      <c r="K32" s="38"/>
      <c r="L32" s="11"/>
      <c r="M32" s="8">
        <v>5</v>
      </c>
      <c r="N32" s="45"/>
      <c r="O32" s="45"/>
      <c r="P32" s="8" t="s">
        <v>2123</v>
      </c>
      <c r="Q32" s="14">
        <v>2500</v>
      </c>
      <c r="R32" s="14">
        <v>0</v>
      </c>
      <c r="S32" s="14">
        <f t="shared" si="0"/>
        <v>12500</v>
      </c>
      <c r="T32" s="8" t="s">
        <v>41</v>
      </c>
      <c r="U32" s="33" t="s">
        <v>45</v>
      </c>
      <c r="V32" s="34" t="s">
        <v>48</v>
      </c>
      <c r="W32" s="40" t="s">
        <v>179</v>
      </c>
      <c r="X32" s="18" t="s">
        <v>58</v>
      </c>
    </row>
    <row r="33" spans="1:24" ht="71.25" hidden="1" customHeight="1">
      <c r="A33" s="8" t="s">
        <v>128</v>
      </c>
      <c r="B33" s="8" t="s">
        <v>2108</v>
      </c>
      <c r="C33" s="8" t="s">
        <v>2108</v>
      </c>
      <c r="D33" s="8" t="s">
        <v>2110</v>
      </c>
      <c r="E33" s="8">
        <v>15</v>
      </c>
      <c r="F33" s="12" t="s">
        <v>2127</v>
      </c>
      <c r="G33" s="8" t="s">
        <v>45</v>
      </c>
      <c r="H33" s="8" t="s">
        <v>36</v>
      </c>
      <c r="I33" s="8" t="s">
        <v>91</v>
      </c>
      <c r="J33" s="38"/>
      <c r="K33" s="38"/>
      <c r="L33" s="11"/>
      <c r="M33" s="8">
        <v>3</v>
      </c>
      <c r="N33" s="45"/>
      <c r="O33" s="45"/>
      <c r="P33" s="8" t="s">
        <v>2123</v>
      </c>
      <c r="Q33" s="14">
        <v>1500</v>
      </c>
      <c r="R33" s="14">
        <v>0</v>
      </c>
      <c r="S33" s="14">
        <f t="shared" si="0"/>
        <v>4500</v>
      </c>
      <c r="T33" s="8" t="s">
        <v>41</v>
      </c>
      <c r="U33" s="46" t="s">
        <v>2223</v>
      </c>
      <c r="V33" s="33" t="s">
        <v>48</v>
      </c>
      <c r="W33" s="33" t="s">
        <v>274</v>
      </c>
      <c r="X33" s="41" t="s">
        <v>50</v>
      </c>
    </row>
    <row r="34" spans="1:24" ht="85.5" hidden="1" customHeight="1">
      <c r="A34" s="8" t="s">
        <v>128</v>
      </c>
      <c r="B34" s="8" t="s">
        <v>2108</v>
      </c>
      <c r="C34" s="8" t="s">
        <v>2108</v>
      </c>
      <c r="D34" s="8" t="s">
        <v>2128</v>
      </c>
      <c r="E34" s="8">
        <v>20</v>
      </c>
      <c r="F34" s="12" t="s">
        <v>2129</v>
      </c>
      <c r="G34" s="8" t="s">
        <v>45</v>
      </c>
      <c r="H34" s="8" t="s">
        <v>36</v>
      </c>
      <c r="I34" s="8" t="s">
        <v>91</v>
      </c>
      <c r="J34" s="38"/>
      <c r="K34" s="38"/>
      <c r="L34" s="11"/>
      <c r="M34" s="8">
        <v>3</v>
      </c>
      <c r="N34" s="45"/>
      <c r="O34" s="45"/>
      <c r="P34" s="8" t="s">
        <v>2123</v>
      </c>
      <c r="Q34" s="14">
        <v>1800</v>
      </c>
      <c r="R34" s="14">
        <v>0</v>
      </c>
      <c r="S34" s="14">
        <f t="shared" si="0"/>
        <v>5400</v>
      </c>
      <c r="T34" s="8" t="s">
        <v>41</v>
      </c>
      <c r="U34" s="33" t="s">
        <v>45</v>
      </c>
      <c r="V34" s="40" t="s">
        <v>76</v>
      </c>
      <c r="W34" s="40" t="s">
        <v>77</v>
      </c>
      <c r="X34" s="18" t="s">
        <v>58</v>
      </c>
    </row>
    <row r="35" spans="1:24" s="42" customFormat="1" ht="128.25" hidden="1" customHeight="1">
      <c r="A35" s="8" t="s">
        <v>128</v>
      </c>
      <c r="B35" s="8" t="s">
        <v>2108</v>
      </c>
      <c r="C35" s="8" t="s">
        <v>2108</v>
      </c>
      <c r="D35" s="8" t="s">
        <v>2130</v>
      </c>
      <c r="E35" s="8">
        <v>12</v>
      </c>
      <c r="F35" s="12" t="s">
        <v>2131</v>
      </c>
      <c r="G35" s="8" t="s">
        <v>45</v>
      </c>
      <c r="H35" s="8" t="s">
        <v>36</v>
      </c>
      <c r="I35" s="8" t="s">
        <v>91</v>
      </c>
      <c r="J35" s="38"/>
      <c r="K35" s="38"/>
      <c r="L35" s="11"/>
      <c r="M35" s="8">
        <v>6</v>
      </c>
      <c r="N35" s="45"/>
      <c r="O35" s="45"/>
      <c r="P35" s="8" t="s">
        <v>2123</v>
      </c>
      <c r="Q35" s="14">
        <v>2500</v>
      </c>
      <c r="R35" s="14">
        <v>0</v>
      </c>
      <c r="S35" s="14">
        <f t="shared" si="0"/>
        <v>15000</v>
      </c>
      <c r="T35" s="8" t="s">
        <v>41</v>
      </c>
      <c r="U35" s="8" t="s">
        <v>2222</v>
      </c>
      <c r="V35" s="39" t="s">
        <v>176</v>
      </c>
      <c r="W35" s="40" t="s">
        <v>254</v>
      </c>
      <c r="X35" s="41" t="s">
        <v>50</v>
      </c>
    </row>
    <row r="36" spans="1:24" ht="114" hidden="1" customHeight="1">
      <c r="A36" s="19" t="s">
        <v>128</v>
      </c>
      <c r="B36" s="19" t="s">
        <v>129</v>
      </c>
      <c r="C36" s="19" t="s">
        <v>129</v>
      </c>
      <c r="D36" s="19" t="s">
        <v>130</v>
      </c>
      <c r="E36" s="19">
        <v>15</v>
      </c>
      <c r="F36" s="19" t="s">
        <v>144</v>
      </c>
      <c r="G36" s="19" t="s">
        <v>145</v>
      </c>
      <c r="H36" s="8" t="s">
        <v>36</v>
      </c>
      <c r="I36" s="19" t="s">
        <v>46</v>
      </c>
      <c r="J36" s="10">
        <v>420</v>
      </c>
      <c r="K36" s="10" t="s">
        <v>146</v>
      </c>
      <c r="L36" s="10" t="s">
        <v>147</v>
      </c>
      <c r="M36" s="19">
        <v>1</v>
      </c>
      <c r="N36" s="19">
        <v>1492637</v>
      </c>
      <c r="O36" s="19" t="s">
        <v>137</v>
      </c>
      <c r="P36" s="19" t="s">
        <v>107</v>
      </c>
      <c r="Q36" s="20">
        <v>0</v>
      </c>
      <c r="R36" s="20">
        <v>0</v>
      </c>
      <c r="S36" s="20">
        <f t="shared" si="0"/>
        <v>0</v>
      </c>
      <c r="T36" s="19" t="s">
        <v>145</v>
      </c>
      <c r="U36" s="19"/>
      <c r="V36" s="21" t="s">
        <v>148</v>
      </c>
      <c r="W36" s="15" t="s">
        <v>149</v>
      </c>
      <c r="X36" s="23"/>
    </row>
    <row r="37" spans="1:24" ht="98.45" hidden="1" customHeight="1">
      <c r="A37" s="19" t="s">
        <v>128</v>
      </c>
      <c r="B37" s="19" t="s">
        <v>2141</v>
      </c>
      <c r="C37" s="19" t="s">
        <v>2141</v>
      </c>
      <c r="D37" s="19" t="s">
        <v>2142</v>
      </c>
      <c r="E37" s="19">
        <v>15</v>
      </c>
      <c r="F37" s="19" t="s">
        <v>2143</v>
      </c>
      <c r="G37" s="19" t="s">
        <v>145</v>
      </c>
      <c r="H37" s="8" t="s">
        <v>36</v>
      </c>
      <c r="I37" s="19" t="s">
        <v>46</v>
      </c>
      <c r="J37" s="10">
        <v>420</v>
      </c>
      <c r="K37" s="10" t="s">
        <v>2144</v>
      </c>
      <c r="L37" s="10" t="s">
        <v>216</v>
      </c>
      <c r="M37" s="19">
        <v>1</v>
      </c>
      <c r="N37" s="19">
        <v>1820468</v>
      </c>
      <c r="O37" s="19" t="s">
        <v>2145</v>
      </c>
      <c r="P37" s="19" t="s">
        <v>40</v>
      </c>
      <c r="Q37" s="20">
        <v>0</v>
      </c>
      <c r="R37" s="20">
        <v>0</v>
      </c>
      <c r="S37" s="20">
        <f t="shared" si="0"/>
        <v>0</v>
      </c>
      <c r="T37" s="19" t="s">
        <v>145</v>
      </c>
      <c r="V37" s="47" t="s">
        <v>42</v>
      </c>
      <c r="W37" s="15" t="s">
        <v>202</v>
      </c>
      <c r="X37" s="23"/>
    </row>
    <row r="38" spans="1:24" ht="85.5" hidden="1" customHeight="1">
      <c r="A38" s="19" t="s">
        <v>128</v>
      </c>
      <c r="B38" s="19" t="s">
        <v>129</v>
      </c>
      <c r="C38" s="19" t="s">
        <v>129</v>
      </c>
      <c r="D38" s="19" t="s">
        <v>130</v>
      </c>
      <c r="E38" s="19">
        <v>15</v>
      </c>
      <c r="F38" s="19" t="s">
        <v>150</v>
      </c>
      <c r="G38" s="19" t="s">
        <v>145</v>
      </c>
      <c r="H38" s="8" t="s">
        <v>36</v>
      </c>
      <c r="I38" s="19" t="s">
        <v>46</v>
      </c>
      <c r="J38" s="10">
        <v>120</v>
      </c>
      <c r="K38" s="10" t="s">
        <v>151</v>
      </c>
      <c r="L38" s="10" t="s">
        <v>152</v>
      </c>
      <c r="M38" s="19">
        <v>1</v>
      </c>
      <c r="N38" s="19">
        <v>1518386</v>
      </c>
      <c r="O38" s="19" t="s">
        <v>136</v>
      </c>
      <c r="P38" s="19" t="s">
        <v>107</v>
      </c>
      <c r="Q38" s="20">
        <v>0</v>
      </c>
      <c r="R38" s="20">
        <v>0</v>
      </c>
      <c r="S38" s="20">
        <f t="shared" si="0"/>
        <v>0</v>
      </c>
      <c r="T38" s="19" t="s">
        <v>145</v>
      </c>
      <c r="V38" s="47" t="s">
        <v>48</v>
      </c>
      <c r="W38" s="15" t="s">
        <v>69</v>
      </c>
      <c r="X38" s="23"/>
    </row>
    <row r="39" spans="1:24" ht="99.75" hidden="1" customHeight="1">
      <c r="A39" s="19" t="s">
        <v>128</v>
      </c>
      <c r="B39" s="19" t="s">
        <v>2108</v>
      </c>
      <c r="C39" s="19" t="s">
        <v>2109</v>
      </c>
      <c r="D39" s="19" t="s">
        <v>2110</v>
      </c>
      <c r="E39" s="19">
        <v>15</v>
      </c>
      <c r="F39" s="37" t="s">
        <v>2111</v>
      </c>
      <c r="G39" s="19" t="s">
        <v>145</v>
      </c>
      <c r="H39" s="8" t="s">
        <v>36</v>
      </c>
      <c r="I39" s="19" t="s">
        <v>46</v>
      </c>
      <c r="J39" s="10">
        <v>30</v>
      </c>
      <c r="K39" s="10">
        <v>44044</v>
      </c>
      <c r="L39" s="10" t="s">
        <v>759</v>
      </c>
      <c r="M39" s="19">
        <v>1</v>
      </c>
      <c r="N39" s="19">
        <v>1489664</v>
      </c>
      <c r="O39" s="19" t="s">
        <v>2112</v>
      </c>
      <c r="P39" s="19" t="s">
        <v>107</v>
      </c>
      <c r="Q39" s="20">
        <v>0</v>
      </c>
      <c r="R39" s="20">
        <v>0</v>
      </c>
      <c r="S39" s="20">
        <f t="shared" si="0"/>
        <v>0</v>
      </c>
      <c r="T39" s="19" t="s">
        <v>145</v>
      </c>
      <c r="V39" s="47" t="s">
        <v>48</v>
      </c>
      <c r="W39" s="15" t="s">
        <v>274</v>
      </c>
      <c r="X39" s="23"/>
    </row>
    <row r="40" spans="1:24" ht="85.5" hidden="1" customHeight="1">
      <c r="A40" s="19" t="s">
        <v>128</v>
      </c>
      <c r="B40" s="19" t="s">
        <v>2108</v>
      </c>
      <c r="C40" s="19" t="s">
        <v>2108</v>
      </c>
      <c r="D40" s="19" t="s">
        <v>2132</v>
      </c>
      <c r="E40" s="19">
        <v>15</v>
      </c>
      <c r="F40" s="37" t="s">
        <v>2133</v>
      </c>
      <c r="G40" s="19" t="s">
        <v>145</v>
      </c>
      <c r="H40" s="19" t="s">
        <v>154</v>
      </c>
      <c r="I40" s="19" t="s">
        <v>37</v>
      </c>
      <c r="J40" s="10">
        <v>30</v>
      </c>
      <c r="K40" s="10">
        <v>43920.041666666664</v>
      </c>
      <c r="L40" s="10" t="s">
        <v>272</v>
      </c>
      <c r="M40" s="19">
        <v>1</v>
      </c>
      <c r="N40" s="19">
        <v>1980441</v>
      </c>
      <c r="O40" s="19" t="s">
        <v>2134</v>
      </c>
      <c r="P40" s="19" t="s">
        <v>107</v>
      </c>
      <c r="Q40" s="20">
        <v>0</v>
      </c>
      <c r="R40" s="20">
        <v>0</v>
      </c>
      <c r="S40" s="20">
        <f t="shared" si="0"/>
        <v>0</v>
      </c>
      <c r="T40" s="19" t="s">
        <v>145</v>
      </c>
      <c r="U40" s="20" t="s">
        <v>1328</v>
      </c>
      <c r="V40" s="48" t="s">
        <v>148</v>
      </c>
      <c r="W40" s="15" t="s">
        <v>2135</v>
      </c>
      <c r="X40" s="23"/>
    </row>
    <row r="41" spans="1:24" ht="99.75" hidden="1" customHeight="1">
      <c r="A41" s="19" t="s">
        <v>128</v>
      </c>
      <c r="B41" s="19" t="s">
        <v>129</v>
      </c>
      <c r="C41" s="19" t="s">
        <v>129</v>
      </c>
      <c r="D41" s="19" t="s">
        <v>130</v>
      </c>
      <c r="E41" s="19">
        <v>15</v>
      </c>
      <c r="F41" s="19" t="s">
        <v>153</v>
      </c>
      <c r="G41" s="19" t="s">
        <v>145</v>
      </c>
      <c r="H41" s="19" t="s">
        <v>154</v>
      </c>
      <c r="I41" s="19" t="s">
        <v>37</v>
      </c>
      <c r="J41" s="10">
        <v>480</v>
      </c>
      <c r="K41" s="10" t="s">
        <v>155</v>
      </c>
      <c r="L41" s="10" t="s">
        <v>156</v>
      </c>
      <c r="M41" s="19">
        <v>1</v>
      </c>
      <c r="N41" s="19">
        <v>1569060</v>
      </c>
      <c r="O41" s="19" t="s">
        <v>140</v>
      </c>
      <c r="P41" s="19" t="s">
        <v>107</v>
      </c>
      <c r="Q41" s="20">
        <v>0</v>
      </c>
      <c r="R41" s="20">
        <v>0</v>
      </c>
      <c r="S41" s="20">
        <f t="shared" si="0"/>
        <v>0</v>
      </c>
      <c r="T41" s="19" t="s">
        <v>145</v>
      </c>
      <c r="U41" s="19" t="s">
        <v>1328</v>
      </c>
      <c r="V41" s="21" t="s">
        <v>148</v>
      </c>
      <c r="W41" s="15" t="s">
        <v>157</v>
      </c>
      <c r="X41" s="23"/>
    </row>
    <row r="42" spans="1:24" ht="99.75" hidden="1" customHeight="1">
      <c r="A42" s="19" t="s">
        <v>128</v>
      </c>
      <c r="B42" s="19" t="s">
        <v>328</v>
      </c>
      <c r="C42" s="19" t="s">
        <v>328</v>
      </c>
      <c r="D42" s="19" t="s">
        <v>354</v>
      </c>
      <c r="E42" s="19">
        <v>15</v>
      </c>
      <c r="F42" s="19" t="s">
        <v>355</v>
      </c>
      <c r="G42" s="19" t="s">
        <v>145</v>
      </c>
      <c r="H42" s="19" t="s">
        <v>265</v>
      </c>
      <c r="I42" s="19" t="s">
        <v>46</v>
      </c>
      <c r="J42" s="10">
        <v>360</v>
      </c>
      <c r="K42" s="10" t="s">
        <v>341</v>
      </c>
      <c r="L42" s="10" t="s">
        <v>356</v>
      </c>
      <c r="M42" s="19">
        <v>1</v>
      </c>
      <c r="N42" s="19">
        <v>1580280</v>
      </c>
      <c r="O42" s="19" t="s">
        <v>353</v>
      </c>
      <c r="P42" s="19" t="s">
        <v>335</v>
      </c>
      <c r="Q42" s="20">
        <v>0</v>
      </c>
      <c r="R42" s="20">
        <v>0</v>
      </c>
      <c r="S42" s="20">
        <f t="shared" si="0"/>
        <v>0</v>
      </c>
      <c r="T42" s="19" t="s">
        <v>145</v>
      </c>
      <c r="U42" s="19" t="s">
        <v>1328</v>
      </c>
      <c r="V42" s="21" t="s">
        <v>48</v>
      </c>
      <c r="W42" s="15" t="s">
        <v>357</v>
      </c>
      <c r="X42" s="23"/>
    </row>
    <row r="43" spans="1:24" ht="71.25" hidden="1" customHeight="1">
      <c r="A43" s="19" t="s">
        <v>128</v>
      </c>
      <c r="B43" s="19" t="s">
        <v>2108</v>
      </c>
      <c r="C43" s="19" t="s">
        <v>2113</v>
      </c>
      <c r="D43" s="19" t="s">
        <v>2114</v>
      </c>
      <c r="E43" s="19">
        <v>20</v>
      </c>
      <c r="F43" s="37" t="s">
        <v>2115</v>
      </c>
      <c r="G43" s="19" t="s">
        <v>145</v>
      </c>
      <c r="H43" s="8" t="s">
        <v>36</v>
      </c>
      <c r="I43" s="19" t="s">
        <v>46</v>
      </c>
      <c r="J43" s="10">
        <v>120</v>
      </c>
      <c r="K43" s="10" t="s">
        <v>2116</v>
      </c>
      <c r="L43" s="10" t="s">
        <v>759</v>
      </c>
      <c r="M43" s="19">
        <v>1</v>
      </c>
      <c r="N43" s="19">
        <v>1816494</v>
      </c>
      <c r="O43" s="19" t="s">
        <v>2117</v>
      </c>
      <c r="P43" s="19" t="s">
        <v>40</v>
      </c>
      <c r="Q43" s="20">
        <v>0</v>
      </c>
      <c r="R43" s="20">
        <v>0</v>
      </c>
      <c r="S43" s="20">
        <f t="shared" si="0"/>
        <v>0</v>
      </c>
      <c r="T43" s="19" t="s">
        <v>145</v>
      </c>
      <c r="V43" s="15" t="s">
        <v>92</v>
      </c>
      <c r="W43" s="15" t="s">
        <v>93</v>
      </c>
      <c r="X43" s="23"/>
    </row>
    <row r="44" spans="1:24" ht="128.25" hidden="1" customHeight="1">
      <c r="A44" s="19" t="s">
        <v>128</v>
      </c>
      <c r="B44" s="19" t="s">
        <v>2108</v>
      </c>
      <c r="C44" s="19" t="s">
        <v>2113</v>
      </c>
      <c r="D44" s="19" t="s">
        <v>2118</v>
      </c>
      <c r="E44" s="19">
        <v>15</v>
      </c>
      <c r="F44" s="37" t="s">
        <v>2119</v>
      </c>
      <c r="G44" s="19" t="s">
        <v>145</v>
      </c>
      <c r="H44" s="8" t="s">
        <v>36</v>
      </c>
      <c r="I44" s="19" t="s">
        <v>46</v>
      </c>
      <c r="J44" s="10">
        <v>120</v>
      </c>
      <c r="K44" s="10" t="s">
        <v>2120</v>
      </c>
      <c r="L44" s="10" t="s">
        <v>224</v>
      </c>
      <c r="M44" s="19">
        <v>1</v>
      </c>
      <c r="N44" s="19">
        <v>1816494</v>
      </c>
      <c r="O44" s="19" t="s">
        <v>2117</v>
      </c>
      <c r="P44" s="19" t="s">
        <v>40</v>
      </c>
      <c r="Q44" s="20">
        <v>0</v>
      </c>
      <c r="R44" s="20">
        <v>0</v>
      </c>
      <c r="S44" s="20">
        <f t="shared" si="0"/>
        <v>0</v>
      </c>
      <c r="T44" s="19" t="s">
        <v>145</v>
      </c>
      <c r="U44" s="19"/>
      <c r="V44" s="34" t="s">
        <v>148</v>
      </c>
      <c r="W44" s="22" t="s">
        <v>225</v>
      </c>
      <c r="X44" s="23"/>
    </row>
    <row r="45" spans="1:24" s="42" customFormat="1" ht="156.75" hidden="1" customHeight="1">
      <c r="A45" s="8" t="s">
        <v>128</v>
      </c>
      <c r="B45" s="8" t="s">
        <v>2086</v>
      </c>
      <c r="C45" s="8" t="s">
        <v>2087</v>
      </c>
      <c r="D45" s="8" t="s">
        <v>2093</v>
      </c>
      <c r="E45" s="8">
        <v>15</v>
      </c>
      <c r="F45" s="8" t="s">
        <v>2104</v>
      </c>
      <c r="G45" s="8" t="s">
        <v>45</v>
      </c>
      <c r="H45" s="8" t="s">
        <v>36</v>
      </c>
      <c r="I45" s="8" t="s">
        <v>37</v>
      </c>
      <c r="J45" s="9">
        <v>24</v>
      </c>
      <c r="K45" s="10" t="s">
        <v>2090</v>
      </c>
      <c r="L45" s="11"/>
      <c r="M45" s="8">
        <v>1</v>
      </c>
      <c r="N45" s="12">
        <v>1452867</v>
      </c>
      <c r="O45" s="12" t="s">
        <v>2101</v>
      </c>
      <c r="P45" s="8" t="s">
        <v>107</v>
      </c>
      <c r="Q45" s="14">
        <v>0</v>
      </c>
      <c r="R45" s="14">
        <v>0</v>
      </c>
      <c r="S45" s="14">
        <f t="shared" si="0"/>
        <v>0</v>
      </c>
      <c r="T45" s="8" t="s">
        <v>68</v>
      </c>
      <c r="U45" s="8" t="s">
        <v>2222</v>
      </c>
      <c r="V45" s="39" t="s">
        <v>176</v>
      </c>
      <c r="W45" s="40" t="s">
        <v>254</v>
      </c>
      <c r="X45" s="41" t="s">
        <v>50</v>
      </c>
    </row>
    <row r="46" spans="1:24" ht="99.75" hidden="1" customHeight="1">
      <c r="A46" s="19" t="s">
        <v>128</v>
      </c>
      <c r="B46" s="19" t="s">
        <v>2086</v>
      </c>
      <c r="C46" s="19" t="s">
        <v>2087</v>
      </c>
      <c r="D46" s="19" t="s">
        <v>2095</v>
      </c>
      <c r="E46" s="19">
        <v>15</v>
      </c>
      <c r="F46" s="19" t="s">
        <v>2105</v>
      </c>
      <c r="G46" s="19" t="s">
        <v>35</v>
      </c>
      <c r="H46" s="19" t="s">
        <v>154</v>
      </c>
      <c r="I46" s="19" t="s">
        <v>37</v>
      </c>
      <c r="J46" s="10">
        <v>40</v>
      </c>
      <c r="K46" s="10" t="s">
        <v>2106</v>
      </c>
      <c r="L46" s="11"/>
      <c r="M46" s="19">
        <v>1</v>
      </c>
      <c r="N46" s="19">
        <v>1567995</v>
      </c>
      <c r="O46" s="19" t="s">
        <v>2107</v>
      </c>
      <c r="P46" s="19" t="s">
        <v>107</v>
      </c>
      <c r="Q46" s="49">
        <v>0</v>
      </c>
      <c r="R46" s="20">
        <v>0</v>
      </c>
      <c r="S46" s="49">
        <f t="shared" si="0"/>
        <v>0</v>
      </c>
      <c r="T46" s="19" t="s">
        <v>228</v>
      </c>
      <c r="U46" s="50"/>
      <c r="V46" s="21" t="s">
        <v>148</v>
      </c>
      <c r="W46" s="15" t="s">
        <v>157</v>
      </c>
      <c r="X46" s="23"/>
    </row>
    <row r="47" spans="1:24" s="42" customFormat="1" ht="99.75" hidden="1" customHeight="1">
      <c r="A47" s="8" t="s">
        <v>128</v>
      </c>
      <c r="B47" s="8" t="s">
        <v>2141</v>
      </c>
      <c r="C47" s="8" t="s">
        <v>2141</v>
      </c>
      <c r="D47" s="8" t="s">
        <v>2146</v>
      </c>
      <c r="E47" s="8">
        <v>15</v>
      </c>
      <c r="F47" s="8" t="s">
        <v>2147</v>
      </c>
      <c r="G47" s="8" t="s">
        <v>45</v>
      </c>
      <c r="H47" s="8" t="s">
        <v>36</v>
      </c>
      <c r="I47" s="8" t="s">
        <v>37</v>
      </c>
      <c r="J47" s="9">
        <v>20</v>
      </c>
      <c r="K47" s="10">
        <v>43891</v>
      </c>
      <c r="L47" s="11"/>
      <c r="M47" s="8">
        <v>1</v>
      </c>
      <c r="N47" s="8">
        <v>1667349</v>
      </c>
      <c r="O47" s="8" t="s">
        <v>2148</v>
      </c>
      <c r="P47" s="8" t="s">
        <v>2149</v>
      </c>
      <c r="Q47" s="14">
        <v>400</v>
      </c>
      <c r="R47" s="14">
        <v>0</v>
      </c>
      <c r="S47" s="14">
        <f t="shared" si="0"/>
        <v>400</v>
      </c>
      <c r="T47" s="8" t="s">
        <v>41</v>
      </c>
      <c r="U47" s="33" t="s">
        <v>45</v>
      </c>
      <c r="V47" s="21" t="s">
        <v>48</v>
      </c>
      <c r="W47" s="33" t="s">
        <v>49</v>
      </c>
      <c r="X47" s="41" t="s">
        <v>50</v>
      </c>
    </row>
    <row r="48" spans="1:24" s="42" customFormat="1" ht="99.75" hidden="1" customHeight="1">
      <c r="A48" s="8" t="s">
        <v>128</v>
      </c>
      <c r="B48" s="8" t="s">
        <v>2141</v>
      </c>
      <c r="C48" s="8" t="s">
        <v>2141</v>
      </c>
      <c r="D48" s="8" t="s">
        <v>2146</v>
      </c>
      <c r="E48" s="8">
        <v>15</v>
      </c>
      <c r="F48" s="8" t="s">
        <v>2147</v>
      </c>
      <c r="G48" s="8" t="s">
        <v>45</v>
      </c>
      <c r="H48" s="8" t="s">
        <v>36</v>
      </c>
      <c r="I48" s="8" t="s">
        <v>37</v>
      </c>
      <c r="J48" s="9">
        <v>20</v>
      </c>
      <c r="K48" s="10">
        <v>43891</v>
      </c>
      <c r="L48" s="11"/>
      <c r="M48" s="8">
        <v>1</v>
      </c>
      <c r="N48" s="8">
        <v>1820468</v>
      </c>
      <c r="O48" s="8" t="s">
        <v>2150</v>
      </c>
      <c r="P48" s="8" t="s">
        <v>40</v>
      </c>
      <c r="Q48" s="14">
        <v>400</v>
      </c>
      <c r="R48" s="14">
        <v>0</v>
      </c>
      <c r="S48" s="14">
        <f t="shared" si="0"/>
        <v>400</v>
      </c>
      <c r="T48" s="8" t="s">
        <v>41</v>
      </c>
      <c r="U48" s="33" t="s">
        <v>45</v>
      </c>
      <c r="V48" s="21" t="s">
        <v>48</v>
      </c>
      <c r="W48" s="33" t="s">
        <v>49</v>
      </c>
      <c r="X48" s="41" t="s">
        <v>50</v>
      </c>
    </row>
    <row r="49" spans="1:24" s="42" customFormat="1" ht="99.75" hidden="1" customHeight="1">
      <c r="A49" s="8" t="s">
        <v>128</v>
      </c>
      <c r="B49" s="8" t="s">
        <v>2108</v>
      </c>
      <c r="C49" s="8" t="s">
        <v>2108</v>
      </c>
      <c r="D49" s="8" t="s">
        <v>2136</v>
      </c>
      <c r="E49" s="8">
        <v>15</v>
      </c>
      <c r="F49" s="12" t="s">
        <v>2137</v>
      </c>
      <c r="G49" s="8" t="s">
        <v>45</v>
      </c>
      <c r="H49" s="8" t="s">
        <v>36</v>
      </c>
      <c r="I49" s="8" t="s">
        <v>37</v>
      </c>
      <c r="J49" s="9">
        <v>90</v>
      </c>
      <c r="K49" s="10" t="s">
        <v>2138</v>
      </c>
      <c r="L49" s="11"/>
      <c r="M49" s="8">
        <v>1</v>
      </c>
      <c r="N49" s="8">
        <v>2585151</v>
      </c>
      <c r="O49" s="8" t="s">
        <v>2139</v>
      </c>
      <c r="P49" s="8" t="s">
        <v>2140</v>
      </c>
      <c r="Q49" s="14">
        <v>42731.95</v>
      </c>
      <c r="R49" s="14">
        <v>4000</v>
      </c>
      <c r="S49" s="14">
        <f t="shared" si="0"/>
        <v>46731.95</v>
      </c>
      <c r="T49" s="8" t="s">
        <v>41</v>
      </c>
      <c r="U49" s="33" t="s">
        <v>2224</v>
      </c>
      <c r="V49" s="39" t="s">
        <v>176</v>
      </c>
      <c r="W49" s="40" t="s">
        <v>254</v>
      </c>
      <c r="X49" s="41" t="s">
        <v>50</v>
      </c>
    </row>
    <row r="50" spans="1:24" ht="128.25" hidden="1" customHeight="1">
      <c r="A50" s="19" t="s">
        <v>128</v>
      </c>
      <c r="B50" s="19" t="s">
        <v>2141</v>
      </c>
      <c r="C50" s="19" t="s">
        <v>2141</v>
      </c>
      <c r="D50" s="19" t="s">
        <v>2151</v>
      </c>
      <c r="E50" s="19">
        <v>15</v>
      </c>
      <c r="F50" s="19" t="s">
        <v>898</v>
      </c>
      <c r="G50" s="19" t="s">
        <v>145</v>
      </c>
      <c r="H50" s="8" t="s">
        <v>36</v>
      </c>
      <c r="I50" s="19" t="s">
        <v>46</v>
      </c>
      <c r="J50" s="10">
        <v>150</v>
      </c>
      <c r="K50" s="10">
        <v>44075</v>
      </c>
      <c r="L50" s="10" t="s">
        <v>216</v>
      </c>
      <c r="M50" s="19">
        <v>1</v>
      </c>
      <c r="N50" s="19">
        <v>1356228</v>
      </c>
      <c r="O50" s="19" t="s">
        <v>2152</v>
      </c>
      <c r="P50" s="19" t="s">
        <v>40</v>
      </c>
      <c r="Q50" s="20">
        <v>0</v>
      </c>
      <c r="R50" s="20">
        <v>0</v>
      </c>
      <c r="S50" s="20">
        <f t="shared" si="0"/>
        <v>0</v>
      </c>
      <c r="T50" s="19" t="s">
        <v>145</v>
      </c>
      <c r="V50" s="15" t="s">
        <v>201</v>
      </c>
      <c r="W50" s="15" t="s">
        <v>202</v>
      </c>
      <c r="X50" s="23"/>
    </row>
    <row r="51" spans="1:24" s="42" customFormat="1" ht="128.25" hidden="1" customHeight="1">
      <c r="A51" s="51" t="s">
        <v>421</v>
      </c>
      <c r="B51" s="51" t="s">
        <v>831</v>
      </c>
      <c r="C51" s="51" t="s">
        <v>831</v>
      </c>
      <c r="D51" s="51" t="s">
        <v>879</v>
      </c>
      <c r="E51" s="51">
        <v>15</v>
      </c>
      <c r="F51" s="12" t="s">
        <v>1004</v>
      </c>
      <c r="G51" s="12" t="s">
        <v>35</v>
      </c>
      <c r="H51" s="8" t="s">
        <v>36</v>
      </c>
      <c r="I51" s="12" t="s">
        <v>37</v>
      </c>
      <c r="J51" s="52">
        <v>16</v>
      </c>
      <c r="K51" s="10">
        <v>2020</v>
      </c>
      <c r="L51" s="11"/>
      <c r="M51" s="45"/>
      <c r="N51" s="45"/>
      <c r="O51" s="45"/>
      <c r="P51" s="45"/>
      <c r="Q51" s="53">
        <v>4000</v>
      </c>
      <c r="R51" s="14">
        <v>0</v>
      </c>
      <c r="S51" s="53">
        <f t="shared" si="0"/>
        <v>0</v>
      </c>
      <c r="T51" s="8" t="s">
        <v>41</v>
      </c>
      <c r="U51" s="33" t="s">
        <v>2225</v>
      </c>
      <c r="V51" s="15" t="s">
        <v>92</v>
      </c>
      <c r="W51" s="33" t="s">
        <v>93</v>
      </c>
      <c r="X51" s="41"/>
    </row>
    <row r="52" spans="1:24" ht="128.25" hidden="1" customHeight="1">
      <c r="A52" s="54" t="s">
        <v>421</v>
      </c>
      <c r="B52" s="55" t="s">
        <v>831</v>
      </c>
      <c r="C52" s="55" t="s">
        <v>831</v>
      </c>
      <c r="D52" s="55" t="s">
        <v>848</v>
      </c>
      <c r="E52" s="55">
        <v>15</v>
      </c>
      <c r="F52" s="56" t="s">
        <v>986</v>
      </c>
      <c r="G52" s="56" t="s">
        <v>145</v>
      </c>
      <c r="H52" s="8" t="s">
        <v>36</v>
      </c>
      <c r="I52" s="57" t="s">
        <v>46</v>
      </c>
      <c r="J52" s="58">
        <v>80</v>
      </c>
      <c r="K52" s="10">
        <v>2020</v>
      </c>
      <c r="L52" s="11" t="s">
        <v>610</v>
      </c>
      <c r="M52" s="56">
        <v>1</v>
      </c>
      <c r="N52" s="56">
        <v>1816688</v>
      </c>
      <c r="O52" s="56" t="s">
        <v>987</v>
      </c>
      <c r="P52" s="19" t="s">
        <v>40</v>
      </c>
      <c r="Q52" s="59">
        <v>0</v>
      </c>
      <c r="R52" s="20">
        <v>0</v>
      </c>
      <c r="S52" s="59">
        <f t="shared" si="0"/>
        <v>0</v>
      </c>
      <c r="T52" s="60" t="s">
        <v>145</v>
      </c>
      <c r="U52" s="61"/>
      <c r="V52" s="15" t="s">
        <v>48</v>
      </c>
      <c r="W52" s="15" t="s">
        <v>69</v>
      </c>
      <c r="X52" s="23"/>
    </row>
    <row r="53" spans="1:24" s="42" customFormat="1" ht="128.25" hidden="1" customHeight="1">
      <c r="A53" s="51" t="s">
        <v>421</v>
      </c>
      <c r="B53" s="51" t="s">
        <v>831</v>
      </c>
      <c r="C53" s="51" t="s">
        <v>918</v>
      </c>
      <c r="D53" s="51" t="s">
        <v>897</v>
      </c>
      <c r="E53" s="51">
        <v>15</v>
      </c>
      <c r="F53" s="12" t="s">
        <v>934</v>
      </c>
      <c r="G53" s="12" t="s">
        <v>45</v>
      </c>
      <c r="H53" s="8" t="s">
        <v>36</v>
      </c>
      <c r="I53" s="12" t="s">
        <v>37</v>
      </c>
      <c r="J53" s="62">
        <v>20</v>
      </c>
      <c r="K53" s="10">
        <v>2020</v>
      </c>
      <c r="L53" s="11"/>
      <c r="M53" s="51">
        <v>1</v>
      </c>
      <c r="N53" s="51">
        <v>1569251</v>
      </c>
      <c r="O53" s="51" t="s">
        <v>977</v>
      </c>
      <c r="P53" s="8" t="s">
        <v>107</v>
      </c>
      <c r="Q53" s="14">
        <v>1800</v>
      </c>
      <c r="R53" s="14">
        <v>0</v>
      </c>
      <c r="S53" s="14">
        <f t="shared" si="0"/>
        <v>1800</v>
      </c>
      <c r="T53" s="8" t="s">
        <v>41</v>
      </c>
      <c r="U53" s="33" t="s">
        <v>2226</v>
      </c>
      <c r="V53" s="63" t="s">
        <v>48</v>
      </c>
      <c r="W53" s="40" t="s">
        <v>163</v>
      </c>
      <c r="X53" s="41" t="s">
        <v>50</v>
      </c>
    </row>
    <row r="54" spans="1:24" s="42" customFormat="1" ht="128.25" hidden="1" customHeight="1">
      <c r="A54" s="51" t="s">
        <v>421</v>
      </c>
      <c r="B54" s="51" t="str">
        <f t="shared" ref="B54:E55" si="1">B53</f>
        <v>GGGAF</v>
      </c>
      <c r="C54" s="51" t="str">
        <f t="shared" si="1"/>
        <v>CCONT</v>
      </c>
      <c r="D54" s="51" t="str">
        <f t="shared" si="1"/>
        <v>Promover a evidenciação dos créditos a receber nos demonstrativos contábeis da Anvisa, realizando interlocução com órgãos envolvidos, com observância dos critérios legais e técnicos.</v>
      </c>
      <c r="E54" s="51">
        <f t="shared" si="1"/>
        <v>15</v>
      </c>
      <c r="F54" s="12" t="s">
        <v>884</v>
      </c>
      <c r="G54" s="12" t="s">
        <v>45</v>
      </c>
      <c r="H54" s="8" t="s">
        <v>36</v>
      </c>
      <c r="I54" s="12" t="s">
        <v>37</v>
      </c>
      <c r="J54" s="62">
        <v>20</v>
      </c>
      <c r="K54" s="10">
        <v>2020</v>
      </c>
      <c r="L54" s="11"/>
      <c r="M54" s="12">
        <v>1</v>
      </c>
      <c r="N54" s="12">
        <v>1733910</v>
      </c>
      <c r="O54" s="12" t="s">
        <v>885</v>
      </c>
      <c r="P54" s="8" t="s">
        <v>40</v>
      </c>
      <c r="Q54" s="64">
        <v>1800</v>
      </c>
      <c r="R54" s="14">
        <v>0</v>
      </c>
      <c r="S54" s="14">
        <f t="shared" si="0"/>
        <v>1800</v>
      </c>
      <c r="T54" s="8" t="s">
        <v>41</v>
      </c>
      <c r="U54" s="33" t="s">
        <v>2226</v>
      </c>
      <c r="V54" s="63" t="s">
        <v>48</v>
      </c>
      <c r="W54" s="40" t="s">
        <v>163</v>
      </c>
      <c r="X54" s="41" t="s">
        <v>50</v>
      </c>
    </row>
    <row r="55" spans="1:24" s="42" customFormat="1" ht="128.25" hidden="1" customHeight="1">
      <c r="A55" s="51" t="s">
        <v>421</v>
      </c>
      <c r="B55" s="51" t="str">
        <f t="shared" si="1"/>
        <v>GGGAF</v>
      </c>
      <c r="C55" s="51" t="str">
        <f t="shared" si="1"/>
        <v>CCONT</v>
      </c>
      <c r="D55" s="51" t="str">
        <f t="shared" si="1"/>
        <v>Promover a evidenciação dos créditos a receber nos demonstrativos contábeis da Anvisa, realizando interlocução com órgãos envolvidos, com observância dos critérios legais e técnicos.</v>
      </c>
      <c r="E55" s="51">
        <f t="shared" si="1"/>
        <v>15</v>
      </c>
      <c r="F55" s="12" t="s">
        <v>884</v>
      </c>
      <c r="G55" s="12" t="s">
        <v>45</v>
      </c>
      <c r="H55" s="8" t="s">
        <v>36</v>
      </c>
      <c r="I55" s="12" t="s">
        <v>37</v>
      </c>
      <c r="J55" s="62">
        <v>20</v>
      </c>
      <c r="K55" s="10">
        <v>2020</v>
      </c>
      <c r="L55" s="11"/>
      <c r="M55" s="12">
        <v>1</v>
      </c>
      <c r="N55" s="12">
        <v>1489650</v>
      </c>
      <c r="O55" s="12" t="s">
        <v>927</v>
      </c>
      <c r="P55" s="8" t="s">
        <v>107</v>
      </c>
      <c r="Q55" s="64">
        <v>1800</v>
      </c>
      <c r="R55" s="14">
        <v>0</v>
      </c>
      <c r="S55" s="14">
        <f t="shared" si="0"/>
        <v>1800</v>
      </c>
      <c r="T55" s="8" t="s">
        <v>41</v>
      </c>
      <c r="U55" s="33" t="s">
        <v>2226</v>
      </c>
      <c r="V55" s="63" t="s">
        <v>48</v>
      </c>
      <c r="W55" s="40" t="s">
        <v>163</v>
      </c>
      <c r="X55" s="41" t="s">
        <v>50</v>
      </c>
    </row>
    <row r="56" spans="1:24" ht="128.25" hidden="1" customHeight="1">
      <c r="A56" s="54" t="s">
        <v>421</v>
      </c>
      <c r="B56" s="54" t="s">
        <v>831</v>
      </c>
      <c r="C56" s="54" t="s">
        <v>918</v>
      </c>
      <c r="D56" s="54" t="s">
        <v>919</v>
      </c>
      <c r="E56" s="54">
        <v>12</v>
      </c>
      <c r="F56" s="37" t="s">
        <v>920</v>
      </c>
      <c r="G56" s="37" t="s">
        <v>35</v>
      </c>
      <c r="H56" s="8" t="s">
        <v>36</v>
      </c>
      <c r="I56" s="37" t="s">
        <v>37</v>
      </c>
      <c r="J56" s="65">
        <v>40</v>
      </c>
      <c r="K56" s="10">
        <v>2020</v>
      </c>
      <c r="L56" s="11"/>
      <c r="M56" s="37">
        <v>1</v>
      </c>
      <c r="N56" s="37">
        <v>1094244</v>
      </c>
      <c r="O56" s="37" t="s">
        <v>921</v>
      </c>
      <c r="P56" s="19" t="s">
        <v>107</v>
      </c>
      <c r="Q56" s="60">
        <v>2350</v>
      </c>
      <c r="R56" s="20">
        <v>0</v>
      </c>
      <c r="S56" s="66">
        <f t="shared" si="0"/>
        <v>2350</v>
      </c>
      <c r="T56" s="19" t="s">
        <v>41</v>
      </c>
      <c r="U56" s="19"/>
      <c r="V56" s="15" t="s">
        <v>92</v>
      </c>
      <c r="W56" s="22" t="s">
        <v>517</v>
      </c>
      <c r="X56" s="23"/>
    </row>
    <row r="57" spans="1:24" ht="128.25" hidden="1" customHeight="1">
      <c r="A57" s="54" t="s">
        <v>421</v>
      </c>
      <c r="B57" s="54" t="str">
        <f t="shared" ref="B57:E60" si="2">B56</f>
        <v>GGGAF</v>
      </c>
      <c r="C57" s="54" t="str">
        <f t="shared" si="2"/>
        <v>CCONT</v>
      </c>
      <c r="D57"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7" s="54">
        <f t="shared" si="2"/>
        <v>12</v>
      </c>
      <c r="F57" s="37" t="s">
        <v>841</v>
      </c>
      <c r="G57" s="37" t="s">
        <v>35</v>
      </c>
      <c r="H57" s="8" t="s">
        <v>36</v>
      </c>
      <c r="I57" s="37" t="s">
        <v>37</v>
      </c>
      <c r="J57" s="65">
        <v>40</v>
      </c>
      <c r="K57" s="10">
        <v>2020</v>
      </c>
      <c r="L57" s="11"/>
      <c r="M57" s="37">
        <v>1</v>
      </c>
      <c r="N57" s="37">
        <v>1733910</v>
      </c>
      <c r="O57" s="37" t="s">
        <v>885</v>
      </c>
      <c r="P57" s="19" t="s">
        <v>40</v>
      </c>
      <c r="Q57" s="60">
        <v>2350</v>
      </c>
      <c r="R57" s="20">
        <v>0</v>
      </c>
      <c r="S57" s="66">
        <f t="shared" si="0"/>
        <v>2350</v>
      </c>
      <c r="T57" s="19" t="s">
        <v>41</v>
      </c>
      <c r="U57" s="19"/>
      <c r="V57" s="15" t="s">
        <v>92</v>
      </c>
      <c r="W57" s="22" t="s">
        <v>517</v>
      </c>
      <c r="X57" s="23"/>
    </row>
    <row r="58" spans="1:24" ht="128.25" hidden="1" customHeight="1">
      <c r="A58" s="54" t="s">
        <v>421</v>
      </c>
      <c r="B58" s="54" t="str">
        <f t="shared" si="2"/>
        <v>GGGAF</v>
      </c>
      <c r="C58" s="54" t="str">
        <f t="shared" si="2"/>
        <v>CCONT</v>
      </c>
      <c r="D58"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8" s="54">
        <f t="shared" si="2"/>
        <v>12</v>
      </c>
      <c r="F58" s="37" t="s">
        <v>841</v>
      </c>
      <c r="G58" s="37" t="s">
        <v>35</v>
      </c>
      <c r="H58" s="8" t="s">
        <v>36</v>
      </c>
      <c r="I58" s="37" t="s">
        <v>37</v>
      </c>
      <c r="J58" s="65">
        <v>40</v>
      </c>
      <c r="K58" s="10">
        <v>2020</v>
      </c>
      <c r="L58" s="11"/>
      <c r="M58" s="37">
        <v>1</v>
      </c>
      <c r="N58" s="37">
        <v>1567992</v>
      </c>
      <c r="O58" s="37" t="s">
        <v>842</v>
      </c>
      <c r="P58" s="19" t="s">
        <v>107</v>
      </c>
      <c r="Q58" s="60">
        <v>2350</v>
      </c>
      <c r="R58" s="20">
        <v>0</v>
      </c>
      <c r="S58" s="66">
        <f t="shared" si="0"/>
        <v>2350</v>
      </c>
      <c r="T58" s="19" t="s">
        <v>41</v>
      </c>
      <c r="U58" s="19"/>
      <c r="V58" s="15" t="s">
        <v>92</v>
      </c>
      <c r="W58" s="22" t="s">
        <v>517</v>
      </c>
      <c r="X58" s="23"/>
    </row>
    <row r="59" spans="1:24" ht="128.25" hidden="1" customHeight="1">
      <c r="A59" s="54" t="s">
        <v>421</v>
      </c>
      <c r="B59" s="54" t="str">
        <f t="shared" si="2"/>
        <v>GGGAF</v>
      </c>
      <c r="C59" s="54" t="str">
        <f t="shared" si="2"/>
        <v>CCONT</v>
      </c>
      <c r="D59"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59" s="54">
        <f t="shared" si="2"/>
        <v>12</v>
      </c>
      <c r="F59" s="37" t="s">
        <v>841</v>
      </c>
      <c r="G59" s="37" t="s">
        <v>35</v>
      </c>
      <c r="H59" s="8" t="s">
        <v>36</v>
      </c>
      <c r="I59" s="37" t="s">
        <v>37</v>
      </c>
      <c r="J59" s="65">
        <v>40</v>
      </c>
      <c r="K59" s="10">
        <v>2020</v>
      </c>
      <c r="L59" s="11"/>
      <c r="M59" s="37">
        <v>1</v>
      </c>
      <c r="N59" s="37">
        <v>1489650</v>
      </c>
      <c r="O59" s="37" t="s">
        <v>926</v>
      </c>
      <c r="P59" s="19" t="s">
        <v>107</v>
      </c>
      <c r="Q59" s="60">
        <v>2350</v>
      </c>
      <c r="R59" s="20">
        <v>0</v>
      </c>
      <c r="S59" s="66">
        <f t="shared" si="0"/>
        <v>2350</v>
      </c>
      <c r="T59" s="19" t="s">
        <v>41</v>
      </c>
      <c r="U59" s="19"/>
      <c r="V59" s="15" t="s">
        <v>92</v>
      </c>
      <c r="W59" s="22" t="s">
        <v>517</v>
      </c>
      <c r="X59" s="23"/>
    </row>
    <row r="60" spans="1:24" ht="128.25" hidden="1" customHeight="1">
      <c r="A60" s="54" t="s">
        <v>421</v>
      </c>
      <c r="B60" s="54" t="str">
        <f t="shared" si="2"/>
        <v>GGGAF</v>
      </c>
      <c r="C60" s="54" t="str">
        <f t="shared" si="2"/>
        <v>CCONT</v>
      </c>
      <c r="D60" s="54" t="str">
        <f t="shared" si="2"/>
        <v>Regularizar inconsistências nas contas contábeis do órgão, analisando informações apresentadas em sistemas de informação, orientando ajustes e efetuando os registros de prerrogativa das setoriais contábeis, observando critérios legais e técnicos.</v>
      </c>
      <c r="E60" s="54">
        <f t="shared" si="2"/>
        <v>12</v>
      </c>
      <c r="F60" s="54" t="s">
        <v>841</v>
      </c>
      <c r="G60" s="54" t="s">
        <v>35</v>
      </c>
      <c r="H60" s="8" t="s">
        <v>36</v>
      </c>
      <c r="I60" s="54" t="s">
        <v>37</v>
      </c>
      <c r="J60" s="67">
        <v>40</v>
      </c>
      <c r="K60" s="10">
        <v>2020</v>
      </c>
      <c r="L60" s="11"/>
      <c r="M60" s="54">
        <v>1</v>
      </c>
      <c r="N60" s="54">
        <v>1569251</v>
      </c>
      <c r="O60" s="54" t="s">
        <v>977</v>
      </c>
      <c r="P60" s="19" t="s">
        <v>107</v>
      </c>
      <c r="Q60" s="60">
        <v>2350</v>
      </c>
      <c r="R60" s="20">
        <v>0</v>
      </c>
      <c r="S60" s="66">
        <f t="shared" si="0"/>
        <v>2350</v>
      </c>
      <c r="T60" s="19" t="s">
        <v>41</v>
      </c>
      <c r="U60" s="54"/>
      <c r="V60" s="15" t="s">
        <v>92</v>
      </c>
      <c r="W60" s="22" t="s">
        <v>517</v>
      </c>
      <c r="X60" s="23"/>
    </row>
    <row r="61" spans="1:24" ht="128.25" hidden="1" customHeight="1">
      <c r="A61" s="54" t="s">
        <v>421</v>
      </c>
      <c r="B61" s="54" t="s">
        <v>831</v>
      </c>
      <c r="C61" s="54" t="s">
        <v>918</v>
      </c>
      <c r="D61" s="54" t="s">
        <v>876</v>
      </c>
      <c r="E61" s="54">
        <v>20</v>
      </c>
      <c r="F61" s="37" t="s">
        <v>922</v>
      </c>
      <c r="G61" s="37" t="s">
        <v>35</v>
      </c>
      <c r="H61" s="37" t="s">
        <v>310</v>
      </c>
      <c r="I61" s="37" t="s">
        <v>37</v>
      </c>
      <c r="J61" s="65">
        <v>20</v>
      </c>
      <c r="K61" s="10">
        <v>2020</v>
      </c>
      <c r="L61" s="11"/>
      <c r="M61" s="37">
        <v>1</v>
      </c>
      <c r="N61" s="37">
        <v>1094244</v>
      </c>
      <c r="O61" s="37" t="s">
        <v>921</v>
      </c>
      <c r="P61" s="19" t="s">
        <v>107</v>
      </c>
      <c r="Q61" s="20">
        <v>1800</v>
      </c>
      <c r="R61" s="20">
        <f>211.5*4</f>
        <v>846</v>
      </c>
      <c r="S61" s="20">
        <f t="shared" si="0"/>
        <v>2646</v>
      </c>
      <c r="T61" s="19" t="s">
        <v>41</v>
      </c>
      <c r="U61" s="19" t="s">
        <v>2227</v>
      </c>
      <c r="V61" s="15" t="s">
        <v>92</v>
      </c>
      <c r="W61" s="22" t="s">
        <v>517</v>
      </c>
      <c r="X61" s="23"/>
    </row>
    <row r="62" spans="1:24" ht="128.25" hidden="1" customHeight="1">
      <c r="A62" s="54" t="s">
        <v>421</v>
      </c>
      <c r="B62" s="54" t="str">
        <f t="shared" ref="B62:K63" si="3">B61</f>
        <v>GGGAF</v>
      </c>
      <c r="C62" s="54" t="str">
        <f t="shared" si="3"/>
        <v>CCONT</v>
      </c>
      <c r="D62"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2" s="54">
        <f t="shared" si="3"/>
        <v>20</v>
      </c>
      <c r="F62" s="54" t="str">
        <f t="shared" si="3"/>
        <v>Aprimoramento das Análise Financeira, Econômica e Patrimonial das Demonstrações Contábeis conforme orientações dos òrgãos superiores do Sistema de Contabilidade Federal</v>
      </c>
      <c r="G62" s="54" t="str">
        <f t="shared" si="3"/>
        <v xml:space="preserve"> INDIVIDUAL</v>
      </c>
      <c r="H62" s="54" t="str">
        <f t="shared" si="3"/>
        <v>CONGRESSO</v>
      </c>
      <c r="I62" s="54" t="str">
        <f t="shared" si="3"/>
        <v>PRESENCIAL</v>
      </c>
      <c r="J62" s="67">
        <f t="shared" si="3"/>
        <v>20</v>
      </c>
      <c r="K62" s="10">
        <f t="shared" si="3"/>
        <v>2020</v>
      </c>
      <c r="L62" s="11"/>
      <c r="M62" s="54">
        <f>M61</f>
        <v>1</v>
      </c>
      <c r="N62" s="37">
        <v>1733910</v>
      </c>
      <c r="O62" s="37" t="s">
        <v>885</v>
      </c>
      <c r="P62" s="19" t="s">
        <v>40</v>
      </c>
      <c r="Q62" s="20">
        <f>Q61</f>
        <v>1800</v>
      </c>
      <c r="R62" s="20">
        <f>R61</f>
        <v>846</v>
      </c>
      <c r="S62" s="20">
        <f t="shared" si="0"/>
        <v>2646</v>
      </c>
      <c r="T62" s="19" t="s">
        <v>41</v>
      </c>
      <c r="U62" s="54" t="str">
        <f>U61</f>
        <v>Congresso Brasileiro de Contabilidade, em NOV/2020 (15 a 18/11) - Balneário Camboriú - SC</v>
      </c>
      <c r="V62" s="15" t="s">
        <v>92</v>
      </c>
      <c r="W62" s="22" t="s">
        <v>517</v>
      </c>
      <c r="X62" s="23"/>
    </row>
    <row r="63" spans="1:24" ht="128.25" hidden="1" customHeight="1">
      <c r="A63" s="54" t="s">
        <v>421</v>
      </c>
      <c r="B63" s="54" t="str">
        <f t="shared" si="3"/>
        <v>GGGAF</v>
      </c>
      <c r="C63" s="54" t="str">
        <f t="shared" si="3"/>
        <v>CCONT</v>
      </c>
      <c r="D63" s="54" t="str">
        <f t="shared" si="3"/>
        <v>Promover o alinhamento de procedimentos às orientações dos órgãos superiores de execução e controle, de forma diligente, realizando interlocução com esses órgãos e unidades organizacionais internas, observando atualizações em critérios legais e técnicos.</v>
      </c>
      <c r="E63" s="54">
        <f t="shared" si="3"/>
        <v>20</v>
      </c>
      <c r="F63" s="54" t="str">
        <f t="shared" si="3"/>
        <v>Aprimoramento das Análise Financeira, Econômica e Patrimonial das Demonstrações Contábeis conforme orientações dos òrgãos superiores do Sistema de Contabilidade Federal</v>
      </c>
      <c r="G63" s="54" t="str">
        <f t="shared" si="3"/>
        <v xml:space="preserve"> INDIVIDUAL</v>
      </c>
      <c r="H63" s="54" t="str">
        <f t="shared" si="3"/>
        <v>CONGRESSO</v>
      </c>
      <c r="I63" s="54" t="str">
        <f t="shared" si="3"/>
        <v>PRESENCIAL</v>
      </c>
      <c r="J63" s="67">
        <f t="shared" si="3"/>
        <v>20</v>
      </c>
      <c r="K63" s="10">
        <f t="shared" si="3"/>
        <v>2020</v>
      </c>
      <c r="L63" s="11"/>
      <c r="M63" s="54">
        <f>M62</f>
        <v>1</v>
      </c>
      <c r="N63" s="37">
        <v>1567992</v>
      </c>
      <c r="O63" s="37" t="s">
        <v>842</v>
      </c>
      <c r="P63" s="19" t="s">
        <v>107</v>
      </c>
      <c r="Q63" s="20">
        <f>Q62</f>
        <v>1800</v>
      </c>
      <c r="R63" s="20">
        <f>R62</f>
        <v>846</v>
      </c>
      <c r="S63" s="20">
        <f t="shared" si="0"/>
        <v>2646</v>
      </c>
      <c r="T63" s="19" t="s">
        <v>41</v>
      </c>
      <c r="U63" s="54" t="str">
        <f>U62</f>
        <v>Congresso Brasileiro de Contabilidade, em NOV/2020 (15 a 18/11) - Balneário Camboriú - SC</v>
      </c>
      <c r="V63" s="15" t="s">
        <v>92</v>
      </c>
      <c r="W63" s="22" t="s">
        <v>517</v>
      </c>
      <c r="X63" s="23"/>
    </row>
    <row r="64" spans="1:24" s="42" customFormat="1" ht="128.25" hidden="1" customHeight="1">
      <c r="A64" s="51" t="s">
        <v>421</v>
      </c>
      <c r="B64" s="51" t="s">
        <v>831</v>
      </c>
      <c r="C64" s="51" t="s">
        <v>831</v>
      </c>
      <c r="D64" s="51" t="s">
        <v>832</v>
      </c>
      <c r="E64" s="51">
        <v>15</v>
      </c>
      <c r="F64" s="12" t="s">
        <v>833</v>
      </c>
      <c r="G64" s="12" t="s">
        <v>45</v>
      </c>
      <c r="H64" s="8" t="s">
        <v>36</v>
      </c>
      <c r="I64" s="12" t="s">
        <v>37</v>
      </c>
      <c r="J64" s="52">
        <v>24</v>
      </c>
      <c r="K64" s="10">
        <v>2020</v>
      </c>
      <c r="L64" s="11"/>
      <c r="M64" s="51">
        <v>1</v>
      </c>
      <c r="N64" s="12">
        <v>1517703</v>
      </c>
      <c r="O64" s="12" t="s">
        <v>953</v>
      </c>
      <c r="P64" s="8" t="s">
        <v>107</v>
      </c>
      <c r="Q64" s="53">
        <v>4000</v>
      </c>
      <c r="R64" s="14">
        <v>0</v>
      </c>
      <c r="S64" s="53">
        <f t="shared" si="0"/>
        <v>4000</v>
      </c>
      <c r="T64" s="8" t="s">
        <v>41</v>
      </c>
      <c r="U64" s="33" t="s">
        <v>2225</v>
      </c>
      <c r="V64" s="15" t="s">
        <v>92</v>
      </c>
      <c r="W64" s="33" t="s">
        <v>93</v>
      </c>
      <c r="X64" s="41" t="s">
        <v>50</v>
      </c>
    </row>
    <row r="65" spans="1:24" s="42" customFormat="1" ht="128.25" hidden="1" customHeight="1">
      <c r="A65" s="51" t="s">
        <v>421</v>
      </c>
      <c r="B65" s="51" t="s">
        <v>831</v>
      </c>
      <c r="C65" s="51" t="s">
        <v>831</v>
      </c>
      <c r="D65" s="51" t="s">
        <v>832</v>
      </c>
      <c r="E65" s="51">
        <v>15</v>
      </c>
      <c r="F65" s="12" t="s">
        <v>833</v>
      </c>
      <c r="G65" s="12" t="s">
        <v>45</v>
      </c>
      <c r="H65" s="8" t="s">
        <v>36</v>
      </c>
      <c r="I65" s="12" t="s">
        <v>37</v>
      </c>
      <c r="J65" s="52">
        <v>24</v>
      </c>
      <c r="K65" s="10">
        <v>2020</v>
      </c>
      <c r="L65" s="11"/>
      <c r="M65" s="51">
        <v>1</v>
      </c>
      <c r="N65" s="12">
        <v>1494153</v>
      </c>
      <c r="O65" s="12" t="s">
        <v>959</v>
      </c>
      <c r="P65" s="8" t="s">
        <v>107</v>
      </c>
      <c r="Q65" s="53">
        <v>4000</v>
      </c>
      <c r="R65" s="14">
        <v>0</v>
      </c>
      <c r="S65" s="53">
        <f t="shared" si="0"/>
        <v>4000</v>
      </c>
      <c r="T65" s="8" t="s">
        <v>41</v>
      </c>
      <c r="U65" s="33" t="s">
        <v>2225</v>
      </c>
      <c r="V65" s="15" t="s">
        <v>92</v>
      </c>
      <c r="W65" s="33" t="s">
        <v>93</v>
      </c>
      <c r="X65" s="41" t="s">
        <v>50</v>
      </c>
    </row>
    <row r="66" spans="1:24" s="42" customFormat="1" ht="128.25" hidden="1" customHeight="1">
      <c r="A66" s="51" t="s">
        <v>421</v>
      </c>
      <c r="B66" s="51" t="s">
        <v>831</v>
      </c>
      <c r="C66" s="51" t="s">
        <v>831</v>
      </c>
      <c r="D66" s="51" t="s">
        <v>832</v>
      </c>
      <c r="E66" s="51">
        <v>15</v>
      </c>
      <c r="F66" s="12" t="s">
        <v>833</v>
      </c>
      <c r="G66" s="12" t="s">
        <v>45</v>
      </c>
      <c r="H66" s="8" t="s">
        <v>36</v>
      </c>
      <c r="I66" s="12" t="s">
        <v>37</v>
      </c>
      <c r="J66" s="52">
        <v>24</v>
      </c>
      <c r="K66" s="10">
        <v>2020</v>
      </c>
      <c r="L66" s="11"/>
      <c r="M66" s="51">
        <v>1</v>
      </c>
      <c r="N66" s="12">
        <v>1489723</v>
      </c>
      <c r="O66" s="12" t="s">
        <v>961</v>
      </c>
      <c r="P66" s="8" t="s">
        <v>107</v>
      </c>
      <c r="Q66" s="53">
        <v>4000</v>
      </c>
      <c r="R66" s="14">
        <v>0</v>
      </c>
      <c r="S66" s="53">
        <f t="shared" si="0"/>
        <v>4000</v>
      </c>
      <c r="T66" s="8" t="s">
        <v>41</v>
      </c>
      <c r="U66" s="33" t="s">
        <v>2225</v>
      </c>
      <c r="V66" s="15" t="s">
        <v>92</v>
      </c>
      <c r="W66" s="33" t="s">
        <v>93</v>
      </c>
      <c r="X66" s="41" t="s">
        <v>50</v>
      </c>
    </row>
    <row r="67" spans="1:24" s="42" customFormat="1" ht="128.25" hidden="1" customHeight="1">
      <c r="A67" s="51" t="s">
        <v>421</v>
      </c>
      <c r="B67" s="51" t="s">
        <v>831</v>
      </c>
      <c r="C67" s="51" t="s">
        <v>831</v>
      </c>
      <c r="D67" s="51" t="s">
        <v>832</v>
      </c>
      <c r="E67" s="51">
        <v>15</v>
      </c>
      <c r="F67" s="12" t="s">
        <v>833</v>
      </c>
      <c r="G67" s="12" t="s">
        <v>45</v>
      </c>
      <c r="H67" s="8" t="s">
        <v>36</v>
      </c>
      <c r="I67" s="12" t="s">
        <v>37</v>
      </c>
      <c r="J67" s="52">
        <v>24</v>
      </c>
      <c r="K67" s="10">
        <v>2020</v>
      </c>
      <c r="L67" s="11"/>
      <c r="M67" s="51">
        <v>1</v>
      </c>
      <c r="N67" s="12">
        <v>1517696</v>
      </c>
      <c r="O67" s="12" t="s">
        <v>883</v>
      </c>
      <c r="P67" s="8" t="s">
        <v>107</v>
      </c>
      <c r="Q67" s="53">
        <v>4000</v>
      </c>
      <c r="R67" s="14">
        <v>0</v>
      </c>
      <c r="S67" s="53">
        <f t="shared" si="0"/>
        <v>4000</v>
      </c>
      <c r="T67" s="8" t="s">
        <v>41</v>
      </c>
      <c r="U67" s="33" t="s">
        <v>2225</v>
      </c>
      <c r="V67" s="15" t="s">
        <v>92</v>
      </c>
      <c r="W67" s="33" t="s">
        <v>93</v>
      </c>
      <c r="X67" s="41" t="s">
        <v>50</v>
      </c>
    </row>
    <row r="68" spans="1:24" s="42" customFormat="1" ht="128.25" hidden="1" customHeight="1">
      <c r="A68" s="51" t="s">
        <v>421</v>
      </c>
      <c r="B68" s="51" t="s">
        <v>831</v>
      </c>
      <c r="C68" s="51" t="s">
        <v>831</v>
      </c>
      <c r="D68" s="51" t="s">
        <v>832</v>
      </c>
      <c r="E68" s="51">
        <v>15</v>
      </c>
      <c r="F68" s="12" t="s">
        <v>833</v>
      </c>
      <c r="G68" s="12" t="s">
        <v>45</v>
      </c>
      <c r="H68" s="8" t="s">
        <v>36</v>
      </c>
      <c r="I68" s="12" t="s">
        <v>37</v>
      </c>
      <c r="J68" s="52">
        <v>24</v>
      </c>
      <c r="K68" s="10">
        <v>2020</v>
      </c>
      <c r="L68" s="11"/>
      <c r="M68" s="51">
        <v>1</v>
      </c>
      <c r="N68" s="12">
        <v>1810266</v>
      </c>
      <c r="O68" s="12" t="s">
        <v>975</v>
      </c>
      <c r="P68" s="8" t="s">
        <v>40</v>
      </c>
      <c r="Q68" s="53">
        <v>4000</v>
      </c>
      <c r="R68" s="14">
        <v>0</v>
      </c>
      <c r="S68" s="53">
        <f t="shared" ref="S68:S131" si="4">(R68+Q68)*M68</f>
        <v>4000</v>
      </c>
      <c r="T68" s="8" t="s">
        <v>41</v>
      </c>
      <c r="U68" s="33" t="s">
        <v>2225</v>
      </c>
      <c r="V68" s="15" t="s">
        <v>92</v>
      </c>
      <c r="W68" s="33" t="s">
        <v>93</v>
      </c>
      <c r="X68" s="41" t="s">
        <v>50</v>
      </c>
    </row>
    <row r="69" spans="1:24" s="42" customFormat="1" ht="128.25" hidden="1" customHeight="1">
      <c r="A69" s="51" t="s">
        <v>421</v>
      </c>
      <c r="B69" s="51" t="s">
        <v>831</v>
      </c>
      <c r="C69" s="51" t="s">
        <v>831</v>
      </c>
      <c r="D69" s="51" t="s">
        <v>832</v>
      </c>
      <c r="E69" s="51">
        <v>15</v>
      </c>
      <c r="F69" s="12" t="s">
        <v>833</v>
      </c>
      <c r="G69" s="12" t="s">
        <v>45</v>
      </c>
      <c r="H69" s="8" t="s">
        <v>36</v>
      </c>
      <c r="I69" s="12" t="s">
        <v>37</v>
      </c>
      <c r="J69" s="52">
        <v>24</v>
      </c>
      <c r="K69" s="10">
        <v>2020</v>
      </c>
      <c r="L69" s="11"/>
      <c r="M69" s="51">
        <v>1</v>
      </c>
      <c r="N69" s="12">
        <v>2264159</v>
      </c>
      <c r="O69" s="12" t="s">
        <v>988</v>
      </c>
      <c r="P69" s="8" t="s">
        <v>40</v>
      </c>
      <c r="Q69" s="53">
        <v>4000</v>
      </c>
      <c r="R69" s="14">
        <v>0</v>
      </c>
      <c r="S69" s="53">
        <f t="shared" si="4"/>
        <v>4000</v>
      </c>
      <c r="T69" s="8" t="s">
        <v>41</v>
      </c>
      <c r="U69" s="33" t="s">
        <v>2225</v>
      </c>
      <c r="V69" s="15" t="s">
        <v>92</v>
      </c>
      <c r="W69" s="33" t="s">
        <v>93</v>
      </c>
      <c r="X69" s="41" t="s">
        <v>50</v>
      </c>
    </row>
    <row r="70" spans="1:24" s="42" customFormat="1" ht="128.25" hidden="1" customHeight="1">
      <c r="A70" s="51" t="s">
        <v>421</v>
      </c>
      <c r="B70" s="51" t="s">
        <v>831</v>
      </c>
      <c r="C70" s="51" t="s">
        <v>831</v>
      </c>
      <c r="D70" s="51" t="s">
        <v>832</v>
      </c>
      <c r="E70" s="51">
        <v>15</v>
      </c>
      <c r="F70" s="12" t="s">
        <v>833</v>
      </c>
      <c r="G70" s="12" t="s">
        <v>45</v>
      </c>
      <c r="H70" s="8" t="s">
        <v>36</v>
      </c>
      <c r="I70" s="12" t="s">
        <v>37</v>
      </c>
      <c r="J70" s="52">
        <v>24</v>
      </c>
      <c r="K70" s="10">
        <v>2020</v>
      </c>
      <c r="L70" s="11"/>
      <c r="M70" s="51">
        <v>1</v>
      </c>
      <c r="N70" s="12">
        <v>1802226</v>
      </c>
      <c r="O70" s="12" t="s">
        <v>892</v>
      </c>
      <c r="P70" s="8" t="s">
        <v>40</v>
      </c>
      <c r="Q70" s="53">
        <v>4000</v>
      </c>
      <c r="R70" s="14">
        <v>0</v>
      </c>
      <c r="S70" s="53">
        <f t="shared" si="4"/>
        <v>4000</v>
      </c>
      <c r="T70" s="8" t="s">
        <v>41</v>
      </c>
      <c r="U70" s="33" t="s">
        <v>2225</v>
      </c>
      <c r="V70" s="15" t="s">
        <v>92</v>
      </c>
      <c r="W70" s="33" t="s">
        <v>93</v>
      </c>
      <c r="X70" s="41" t="s">
        <v>50</v>
      </c>
    </row>
    <row r="71" spans="1:24" s="42" customFormat="1" ht="128.25" hidden="1" customHeight="1">
      <c r="A71" s="51" t="s">
        <v>421</v>
      </c>
      <c r="B71" s="51" t="s">
        <v>831</v>
      </c>
      <c r="C71" s="51" t="s">
        <v>831</v>
      </c>
      <c r="D71" s="51" t="s">
        <v>832</v>
      </c>
      <c r="E71" s="51">
        <v>15</v>
      </c>
      <c r="F71" s="12" t="s">
        <v>833</v>
      </c>
      <c r="G71" s="12" t="s">
        <v>45</v>
      </c>
      <c r="H71" s="8" t="s">
        <v>36</v>
      </c>
      <c r="I71" s="12" t="s">
        <v>37</v>
      </c>
      <c r="J71" s="52">
        <v>24</v>
      </c>
      <c r="K71" s="10">
        <v>2020</v>
      </c>
      <c r="L71" s="11"/>
      <c r="M71" s="51">
        <v>1</v>
      </c>
      <c r="N71" s="12">
        <v>1820505</v>
      </c>
      <c r="O71" s="12" t="s">
        <v>932</v>
      </c>
      <c r="P71" s="8" t="s">
        <v>40</v>
      </c>
      <c r="Q71" s="53">
        <v>4000</v>
      </c>
      <c r="R71" s="14">
        <v>0</v>
      </c>
      <c r="S71" s="53">
        <f t="shared" si="4"/>
        <v>4000</v>
      </c>
      <c r="T71" s="8" t="s">
        <v>41</v>
      </c>
      <c r="U71" s="33" t="s">
        <v>2225</v>
      </c>
      <c r="V71" s="15" t="s">
        <v>92</v>
      </c>
      <c r="W71" s="33" t="s">
        <v>93</v>
      </c>
      <c r="X71" s="41" t="s">
        <v>50</v>
      </c>
    </row>
    <row r="72" spans="1:24" s="42" customFormat="1" ht="128.25" hidden="1" customHeight="1">
      <c r="A72" s="51" t="s">
        <v>421</v>
      </c>
      <c r="B72" s="51" t="s">
        <v>831</v>
      </c>
      <c r="C72" s="51" t="s">
        <v>831</v>
      </c>
      <c r="D72" s="51" t="s">
        <v>832</v>
      </c>
      <c r="E72" s="51">
        <v>15</v>
      </c>
      <c r="F72" s="12" t="s">
        <v>833</v>
      </c>
      <c r="G72" s="12" t="s">
        <v>45</v>
      </c>
      <c r="H72" s="8" t="s">
        <v>36</v>
      </c>
      <c r="I72" s="12" t="s">
        <v>37</v>
      </c>
      <c r="J72" s="52">
        <v>24</v>
      </c>
      <c r="K72" s="10">
        <v>2020</v>
      </c>
      <c r="L72" s="11"/>
      <c r="M72" s="51">
        <v>1</v>
      </c>
      <c r="N72" s="12">
        <v>2113736</v>
      </c>
      <c r="O72" s="12" t="s">
        <v>916</v>
      </c>
      <c r="P72" s="8" t="s">
        <v>40</v>
      </c>
      <c r="Q72" s="53">
        <v>4000</v>
      </c>
      <c r="R72" s="14">
        <v>0</v>
      </c>
      <c r="S72" s="53">
        <f t="shared" si="4"/>
        <v>4000</v>
      </c>
      <c r="T72" s="8" t="s">
        <v>41</v>
      </c>
      <c r="U72" s="33" t="s">
        <v>2225</v>
      </c>
      <c r="V72" s="15" t="s">
        <v>92</v>
      </c>
      <c r="W72" s="33" t="s">
        <v>93</v>
      </c>
      <c r="X72" s="41" t="s">
        <v>50</v>
      </c>
    </row>
    <row r="73" spans="1:24" s="42" customFormat="1" ht="128.25" hidden="1" customHeight="1">
      <c r="A73" s="51" t="s">
        <v>421</v>
      </c>
      <c r="B73" s="51" t="s">
        <v>831</v>
      </c>
      <c r="C73" s="51" t="s">
        <v>831</v>
      </c>
      <c r="D73" s="51" t="s">
        <v>832</v>
      </c>
      <c r="E73" s="51">
        <v>15</v>
      </c>
      <c r="F73" s="12" t="s">
        <v>833</v>
      </c>
      <c r="G73" s="12" t="s">
        <v>45</v>
      </c>
      <c r="H73" s="8" t="s">
        <v>36</v>
      </c>
      <c r="I73" s="12" t="s">
        <v>37</v>
      </c>
      <c r="J73" s="62">
        <v>24</v>
      </c>
      <c r="K73" s="10">
        <v>2020</v>
      </c>
      <c r="L73" s="11"/>
      <c r="M73" s="12">
        <v>1</v>
      </c>
      <c r="N73" s="12">
        <v>1801179</v>
      </c>
      <c r="O73" s="12" t="s">
        <v>834</v>
      </c>
      <c r="P73" s="8" t="s">
        <v>107</v>
      </c>
      <c r="Q73" s="53">
        <v>4000</v>
      </c>
      <c r="R73" s="14">
        <v>0</v>
      </c>
      <c r="S73" s="53">
        <f t="shared" si="4"/>
        <v>4000</v>
      </c>
      <c r="T73" s="8" t="s">
        <v>41</v>
      </c>
      <c r="U73" s="33" t="s">
        <v>2225</v>
      </c>
      <c r="V73" s="15" t="s">
        <v>92</v>
      </c>
      <c r="W73" s="33" t="s">
        <v>93</v>
      </c>
      <c r="X73" s="41" t="s">
        <v>50</v>
      </c>
    </row>
    <row r="74" spans="1:24" s="42" customFormat="1" ht="128.25" hidden="1" customHeight="1">
      <c r="A74" s="51" t="s">
        <v>421</v>
      </c>
      <c r="B74" s="51" t="s">
        <v>831</v>
      </c>
      <c r="C74" s="51" t="s">
        <v>831</v>
      </c>
      <c r="D74" s="51" t="s">
        <v>832</v>
      </c>
      <c r="E74" s="51">
        <v>15</v>
      </c>
      <c r="F74" s="12" t="s">
        <v>833</v>
      </c>
      <c r="G74" s="12" t="s">
        <v>45</v>
      </c>
      <c r="H74" s="8" t="s">
        <v>36</v>
      </c>
      <c r="I74" s="12" t="s">
        <v>37</v>
      </c>
      <c r="J74" s="62">
        <v>24</v>
      </c>
      <c r="K74" s="10">
        <v>2020</v>
      </c>
      <c r="L74" s="11"/>
      <c r="M74" s="12">
        <v>1</v>
      </c>
      <c r="N74" s="12">
        <v>2264147</v>
      </c>
      <c r="O74" s="12" t="s">
        <v>982</v>
      </c>
      <c r="P74" s="8" t="s">
        <v>40</v>
      </c>
      <c r="Q74" s="53">
        <v>4000</v>
      </c>
      <c r="R74" s="14">
        <v>0</v>
      </c>
      <c r="S74" s="53">
        <f t="shared" si="4"/>
        <v>4000</v>
      </c>
      <c r="T74" s="8" t="s">
        <v>41</v>
      </c>
      <c r="U74" s="33" t="s">
        <v>2225</v>
      </c>
      <c r="V74" s="15" t="s">
        <v>92</v>
      </c>
      <c r="W74" s="33" t="s">
        <v>93</v>
      </c>
      <c r="X74" s="41" t="s">
        <v>50</v>
      </c>
    </row>
    <row r="75" spans="1:24" s="42" customFormat="1" ht="128.25" hidden="1" customHeight="1">
      <c r="A75" s="51" t="s">
        <v>421</v>
      </c>
      <c r="B75" s="51" t="s">
        <v>831</v>
      </c>
      <c r="C75" s="51" t="s">
        <v>831</v>
      </c>
      <c r="D75" s="51" t="s">
        <v>832</v>
      </c>
      <c r="E75" s="51">
        <v>15</v>
      </c>
      <c r="F75" s="12" t="s">
        <v>833</v>
      </c>
      <c r="G75" s="12" t="s">
        <v>45</v>
      </c>
      <c r="H75" s="8" t="s">
        <v>36</v>
      </c>
      <c r="I75" s="12" t="s">
        <v>37</v>
      </c>
      <c r="J75" s="62">
        <v>24</v>
      </c>
      <c r="K75" s="10">
        <v>2020</v>
      </c>
      <c r="L75" s="11"/>
      <c r="M75" s="12">
        <v>1</v>
      </c>
      <c r="N75" s="12">
        <v>2145976</v>
      </c>
      <c r="O75" s="12" t="s">
        <v>969</v>
      </c>
      <c r="P75" s="12" t="s">
        <v>970</v>
      </c>
      <c r="Q75" s="53">
        <v>4000</v>
      </c>
      <c r="R75" s="14">
        <v>0</v>
      </c>
      <c r="S75" s="53">
        <f t="shared" si="4"/>
        <v>4000</v>
      </c>
      <c r="T75" s="8" t="s">
        <v>41</v>
      </c>
      <c r="U75" s="33" t="s">
        <v>2225</v>
      </c>
      <c r="V75" s="15" t="s">
        <v>92</v>
      </c>
      <c r="W75" s="33" t="s">
        <v>93</v>
      </c>
      <c r="X75" s="41" t="s">
        <v>50</v>
      </c>
    </row>
    <row r="76" spans="1:24" s="42" customFormat="1" ht="128.25" hidden="1" customHeight="1">
      <c r="A76" s="51" t="s">
        <v>421</v>
      </c>
      <c r="B76" s="51" t="s">
        <v>831</v>
      </c>
      <c r="C76" s="51" t="s">
        <v>831</v>
      </c>
      <c r="D76" s="51" t="s">
        <v>832</v>
      </c>
      <c r="E76" s="51">
        <v>15</v>
      </c>
      <c r="F76" s="12" t="s">
        <v>833</v>
      </c>
      <c r="G76" s="12" t="s">
        <v>45</v>
      </c>
      <c r="H76" s="8" t="s">
        <v>36</v>
      </c>
      <c r="I76" s="12" t="s">
        <v>37</v>
      </c>
      <c r="J76" s="62">
        <v>24</v>
      </c>
      <c r="K76" s="10">
        <v>2020</v>
      </c>
      <c r="L76" s="11"/>
      <c r="M76" s="12">
        <v>1</v>
      </c>
      <c r="N76" s="12">
        <v>2997988</v>
      </c>
      <c r="O76" s="12" t="s">
        <v>956</v>
      </c>
      <c r="P76" s="12" t="s">
        <v>957</v>
      </c>
      <c r="Q76" s="53">
        <v>4000</v>
      </c>
      <c r="R76" s="14">
        <v>0</v>
      </c>
      <c r="S76" s="53">
        <f t="shared" si="4"/>
        <v>4000</v>
      </c>
      <c r="T76" s="8" t="s">
        <v>41</v>
      </c>
      <c r="U76" s="33" t="s">
        <v>2225</v>
      </c>
      <c r="V76" s="15" t="s">
        <v>92</v>
      </c>
      <c r="W76" s="33" t="s">
        <v>93</v>
      </c>
      <c r="X76" s="41" t="s">
        <v>50</v>
      </c>
    </row>
    <row r="77" spans="1:24" s="42" customFormat="1" ht="128.25" hidden="1" customHeight="1">
      <c r="A77" s="51" t="s">
        <v>421</v>
      </c>
      <c r="B77" s="51" t="s">
        <v>831</v>
      </c>
      <c r="C77" s="51" t="s">
        <v>831</v>
      </c>
      <c r="D77" s="51" t="s">
        <v>832</v>
      </c>
      <c r="E77" s="51">
        <v>15</v>
      </c>
      <c r="F77" s="12" t="s">
        <v>833</v>
      </c>
      <c r="G77" s="12" t="s">
        <v>45</v>
      </c>
      <c r="H77" s="8" t="s">
        <v>36</v>
      </c>
      <c r="I77" s="12" t="s">
        <v>37</v>
      </c>
      <c r="J77" s="62">
        <v>24</v>
      </c>
      <c r="K77" s="10">
        <v>2020</v>
      </c>
      <c r="L77" s="11"/>
      <c r="M77" s="12">
        <v>1</v>
      </c>
      <c r="N77" s="12">
        <v>1489667</v>
      </c>
      <c r="O77" s="12" t="s">
        <v>978</v>
      </c>
      <c r="P77" s="8" t="s">
        <v>107</v>
      </c>
      <c r="Q77" s="53">
        <v>4000</v>
      </c>
      <c r="R77" s="14">
        <v>0</v>
      </c>
      <c r="S77" s="53">
        <f t="shared" si="4"/>
        <v>4000</v>
      </c>
      <c r="T77" s="8" t="s">
        <v>41</v>
      </c>
      <c r="U77" s="33" t="s">
        <v>2225</v>
      </c>
      <c r="V77" s="15" t="s">
        <v>92</v>
      </c>
      <c r="W77" s="33" t="s">
        <v>93</v>
      </c>
      <c r="X77" s="41" t="s">
        <v>50</v>
      </c>
    </row>
    <row r="78" spans="1:24" s="42" customFormat="1" ht="128.25" hidden="1" customHeight="1">
      <c r="A78" s="51" t="s">
        <v>421</v>
      </c>
      <c r="B78" s="51" t="s">
        <v>831</v>
      </c>
      <c r="C78" s="51" t="s">
        <v>831</v>
      </c>
      <c r="D78" s="51" t="s">
        <v>832</v>
      </c>
      <c r="E78" s="51">
        <v>15</v>
      </c>
      <c r="F78" s="12" t="s">
        <v>833</v>
      </c>
      <c r="G78" s="12" t="s">
        <v>45</v>
      </c>
      <c r="H78" s="8" t="s">
        <v>36</v>
      </c>
      <c r="I78" s="12" t="s">
        <v>37</v>
      </c>
      <c r="J78" s="62">
        <v>24</v>
      </c>
      <c r="K78" s="10">
        <v>2020</v>
      </c>
      <c r="L78" s="11"/>
      <c r="M78" s="12">
        <v>1</v>
      </c>
      <c r="N78" s="12">
        <v>2263986</v>
      </c>
      <c r="O78" s="12" t="s">
        <v>856</v>
      </c>
      <c r="P78" s="8" t="s">
        <v>40</v>
      </c>
      <c r="Q78" s="53">
        <v>4000</v>
      </c>
      <c r="R78" s="14">
        <v>0</v>
      </c>
      <c r="S78" s="53">
        <f t="shared" si="4"/>
        <v>4000</v>
      </c>
      <c r="T78" s="8" t="s">
        <v>41</v>
      </c>
      <c r="U78" s="33" t="s">
        <v>2225</v>
      </c>
      <c r="V78" s="15" t="s">
        <v>92</v>
      </c>
      <c r="W78" s="33" t="s">
        <v>93</v>
      </c>
      <c r="X78" s="41" t="s">
        <v>50</v>
      </c>
    </row>
    <row r="79" spans="1:24" s="42" customFormat="1" ht="128.25" hidden="1" customHeight="1">
      <c r="A79" s="51" t="s">
        <v>421</v>
      </c>
      <c r="B79" s="51" t="s">
        <v>831</v>
      </c>
      <c r="C79" s="51" t="s">
        <v>831</v>
      </c>
      <c r="D79" s="51" t="s">
        <v>832</v>
      </c>
      <c r="E79" s="51">
        <v>15</v>
      </c>
      <c r="F79" s="12" t="s">
        <v>833</v>
      </c>
      <c r="G79" s="12" t="s">
        <v>45</v>
      </c>
      <c r="H79" s="8" t="s">
        <v>36</v>
      </c>
      <c r="I79" s="12" t="s">
        <v>37</v>
      </c>
      <c r="J79" s="62">
        <v>24</v>
      </c>
      <c r="K79" s="10">
        <v>2020</v>
      </c>
      <c r="L79" s="11"/>
      <c r="M79" s="12">
        <v>1</v>
      </c>
      <c r="N79" s="12">
        <v>3001746</v>
      </c>
      <c r="O79" s="12" t="s">
        <v>838</v>
      </c>
      <c r="P79" s="8" t="s">
        <v>40</v>
      </c>
      <c r="Q79" s="53">
        <v>4000</v>
      </c>
      <c r="R79" s="14">
        <v>0</v>
      </c>
      <c r="S79" s="53">
        <f t="shared" si="4"/>
        <v>4000</v>
      </c>
      <c r="T79" s="8" t="s">
        <v>41</v>
      </c>
      <c r="U79" s="33" t="s">
        <v>2225</v>
      </c>
      <c r="V79" s="15" t="s">
        <v>92</v>
      </c>
      <c r="W79" s="33" t="s">
        <v>93</v>
      </c>
      <c r="X79" s="41" t="s">
        <v>50</v>
      </c>
    </row>
    <row r="80" spans="1:24" ht="128.25" hidden="1" customHeight="1">
      <c r="A80" s="54" t="s">
        <v>421</v>
      </c>
      <c r="B80" s="54" t="s">
        <v>831</v>
      </c>
      <c r="C80" s="54" t="s">
        <v>831</v>
      </c>
      <c r="D80" s="54" t="s">
        <v>835</v>
      </c>
      <c r="E80" s="54">
        <v>15</v>
      </c>
      <c r="F80" s="37" t="s">
        <v>836</v>
      </c>
      <c r="G80" s="37" t="s">
        <v>145</v>
      </c>
      <c r="H80" s="8" t="s">
        <v>36</v>
      </c>
      <c r="I80" s="19" t="s">
        <v>46</v>
      </c>
      <c r="J80" s="65">
        <v>120</v>
      </c>
      <c r="K80" s="10">
        <v>2020</v>
      </c>
      <c r="L80" s="11" t="s">
        <v>610</v>
      </c>
      <c r="M80" s="37">
        <v>1</v>
      </c>
      <c r="N80" s="37">
        <v>1801179</v>
      </c>
      <c r="O80" s="37" t="s">
        <v>834</v>
      </c>
      <c r="P80" s="19" t="s">
        <v>107</v>
      </c>
      <c r="Q80" s="20">
        <v>0</v>
      </c>
      <c r="R80" s="20">
        <v>0</v>
      </c>
      <c r="S80" s="20">
        <f t="shared" si="4"/>
        <v>0</v>
      </c>
      <c r="T80" s="19" t="s">
        <v>145</v>
      </c>
      <c r="U80" s="19"/>
      <c r="V80" s="22" t="s">
        <v>48</v>
      </c>
      <c r="W80" s="22" t="s">
        <v>837</v>
      </c>
      <c r="X80" s="23"/>
    </row>
    <row r="81" spans="1:24" ht="128.25" hidden="1" customHeight="1">
      <c r="A81" s="54" t="s">
        <v>421</v>
      </c>
      <c r="B81" s="54" t="s">
        <v>831</v>
      </c>
      <c r="C81" s="54" t="s">
        <v>831</v>
      </c>
      <c r="D81" s="54" t="s">
        <v>835</v>
      </c>
      <c r="E81" s="54">
        <v>15</v>
      </c>
      <c r="F81" s="37" t="s">
        <v>836</v>
      </c>
      <c r="G81" s="37" t="s">
        <v>35</v>
      </c>
      <c r="H81" s="8" t="s">
        <v>36</v>
      </c>
      <c r="I81" s="37" t="s">
        <v>37</v>
      </c>
      <c r="J81" s="65">
        <v>24</v>
      </c>
      <c r="K81" s="10">
        <v>2020</v>
      </c>
      <c r="L81" s="11"/>
      <c r="M81" s="37">
        <v>1</v>
      </c>
      <c r="N81" s="37">
        <v>2997988</v>
      </c>
      <c r="O81" s="37" t="s">
        <v>956</v>
      </c>
      <c r="P81" s="37" t="s">
        <v>957</v>
      </c>
      <c r="Q81" s="66">
        <v>4200</v>
      </c>
      <c r="R81" s="20">
        <v>0</v>
      </c>
      <c r="S81" s="66">
        <f t="shared" si="4"/>
        <v>4200</v>
      </c>
      <c r="T81" s="19" t="s">
        <v>41</v>
      </c>
      <c r="U81" s="19"/>
      <c r="V81" s="22" t="s">
        <v>48</v>
      </c>
      <c r="W81" s="22" t="s">
        <v>837</v>
      </c>
      <c r="X81" s="23"/>
    </row>
    <row r="82" spans="1:24" ht="128.25" hidden="1" customHeight="1">
      <c r="A82" s="54" t="s">
        <v>421</v>
      </c>
      <c r="B82" s="54" t="s">
        <v>831</v>
      </c>
      <c r="C82" s="54" t="s">
        <v>831</v>
      </c>
      <c r="D82" s="54" t="s">
        <v>835</v>
      </c>
      <c r="E82" s="54">
        <v>15</v>
      </c>
      <c r="F82" s="37" t="s">
        <v>836</v>
      </c>
      <c r="G82" s="37" t="s">
        <v>35</v>
      </c>
      <c r="H82" s="8" t="s">
        <v>36</v>
      </c>
      <c r="I82" s="37" t="s">
        <v>37</v>
      </c>
      <c r="J82" s="65">
        <v>24</v>
      </c>
      <c r="K82" s="10">
        <v>2020</v>
      </c>
      <c r="L82" s="11"/>
      <c r="M82" s="37">
        <v>1</v>
      </c>
      <c r="N82" s="37">
        <v>2145976</v>
      </c>
      <c r="O82" s="37" t="s">
        <v>969</v>
      </c>
      <c r="P82" s="37" t="s">
        <v>970</v>
      </c>
      <c r="Q82" s="66">
        <v>4200</v>
      </c>
      <c r="R82" s="20">
        <v>0</v>
      </c>
      <c r="S82" s="66">
        <f t="shared" si="4"/>
        <v>4200</v>
      </c>
      <c r="T82" s="19" t="s">
        <v>41</v>
      </c>
      <c r="U82" s="19"/>
      <c r="V82" s="22" t="s">
        <v>48</v>
      </c>
      <c r="W82" s="22" t="s">
        <v>837</v>
      </c>
      <c r="X82" s="23"/>
    </row>
    <row r="83" spans="1:24" ht="128.25" hidden="1" customHeight="1">
      <c r="A83" s="54" t="s">
        <v>421</v>
      </c>
      <c r="B83" s="54" t="s">
        <v>831</v>
      </c>
      <c r="C83" s="54" t="s">
        <v>831</v>
      </c>
      <c r="D83" s="54" t="s">
        <v>835</v>
      </c>
      <c r="E83" s="54">
        <v>15</v>
      </c>
      <c r="F83" s="37" t="s">
        <v>836</v>
      </c>
      <c r="G83" s="37" t="s">
        <v>35</v>
      </c>
      <c r="H83" s="8" t="s">
        <v>36</v>
      </c>
      <c r="I83" s="37" t="s">
        <v>37</v>
      </c>
      <c r="J83" s="65">
        <v>24</v>
      </c>
      <c r="K83" s="10">
        <v>2020</v>
      </c>
      <c r="L83" s="11"/>
      <c r="M83" s="37">
        <v>1</v>
      </c>
      <c r="N83" s="37">
        <v>3006343</v>
      </c>
      <c r="O83" s="37" t="s">
        <v>996</v>
      </c>
      <c r="P83" s="19" t="s">
        <v>40</v>
      </c>
      <c r="Q83" s="66">
        <v>4200</v>
      </c>
      <c r="R83" s="20">
        <v>0</v>
      </c>
      <c r="S83" s="66">
        <f t="shared" si="4"/>
        <v>4200</v>
      </c>
      <c r="T83" s="19" t="s">
        <v>41</v>
      </c>
      <c r="U83" s="19"/>
      <c r="V83" s="22" t="s">
        <v>48</v>
      </c>
      <c r="W83" s="22" t="s">
        <v>837</v>
      </c>
      <c r="X83" s="23"/>
    </row>
    <row r="84" spans="1:24" ht="128.25" hidden="1" customHeight="1">
      <c r="A84" s="68" t="s">
        <v>421</v>
      </c>
      <c r="B84" s="68" t="s">
        <v>831</v>
      </c>
      <c r="C84" s="68" t="s">
        <v>875</v>
      </c>
      <c r="D84" s="68" t="s">
        <v>876</v>
      </c>
      <c r="E84" s="68">
        <v>20</v>
      </c>
      <c r="F84" s="68" t="s">
        <v>877</v>
      </c>
      <c r="G84" s="27" t="s">
        <v>45</v>
      </c>
      <c r="H84" s="24" t="s">
        <v>36</v>
      </c>
      <c r="I84" s="27" t="s">
        <v>37</v>
      </c>
      <c r="J84" s="69">
        <v>20</v>
      </c>
      <c r="K84" s="10">
        <v>2020</v>
      </c>
      <c r="L84" s="11"/>
      <c r="M84" s="68">
        <v>1</v>
      </c>
      <c r="N84" s="68">
        <v>1822746</v>
      </c>
      <c r="O84" s="68" t="s">
        <v>984</v>
      </c>
      <c r="P84" s="24" t="s">
        <v>40</v>
      </c>
      <c r="Q84" s="70">
        <v>4000</v>
      </c>
      <c r="R84" s="28">
        <v>0</v>
      </c>
      <c r="S84" s="70">
        <f t="shared" si="4"/>
        <v>4000</v>
      </c>
      <c r="T84" s="24" t="s">
        <v>41</v>
      </c>
      <c r="U84" s="29" t="s">
        <v>2228</v>
      </c>
      <c r="V84" s="22" t="s">
        <v>243</v>
      </c>
      <c r="W84" s="31" t="s">
        <v>244</v>
      </c>
      <c r="X84" s="18" t="s">
        <v>58</v>
      </c>
    </row>
    <row r="85" spans="1:24" ht="128.25" hidden="1" customHeight="1">
      <c r="A85" s="68" t="s">
        <v>421</v>
      </c>
      <c r="B85" s="68" t="s">
        <v>831</v>
      </c>
      <c r="C85" s="68" t="s">
        <v>875</v>
      </c>
      <c r="D85" s="68" t="s">
        <v>876</v>
      </c>
      <c r="E85" s="68">
        <v>20</v>
      </c>
      <c r="F85" s="68" t="s">
        <v>877</v>
      </c>
      <c r="G85" s="27" t="s">
        <v>45</v>
      </c>
      <c r="H85" s="24" t="s">
        <v>36</v>
      </c>
      <c r="I85" s="27" t="s">
        <v>37</v>
      </c>
      <c r="J85" s="69">
        <v>20</v>
      </c>
      <c r="K85" s="10">
        <v>2020</v>
      </c>
      <c r="L85" s="11"/>
      <c r="M85" s="68">
        <v>1</v>
      </c>
      <c r="N85" s="68">
        <v>1093234</v>
      </c>
      <c r="O85" s="68" t="s">
        <v>990</v>
      </c>
      <c r="P85" s="24" t="s">
        <v>107</v>
      </c>
      <c r="Q85" s="70">
        <v>4000</v>
      </c>
      <c r="R85" s="28">
        <v>0</v>
      </c>
      <c r="S85" s="70">
        <f t="shared" si="4"/>
        <v>4000</v>
      </c>
      <c r="T85" s="24" t="s">
        <v>41</v>
      </c>
      <c r="U85" s="29" t="s">
        <v>2229</v>
      </c>
      <c r="V85" s="22" t="s">
        <v>243</v>
      </c>
      <c r="W85" s="31" t="s">
        <v>244</v>
      </c>
      <c r="X85" s="18" t="s">
        <v>58</v>
      </c>
    </row>
    <row r="86" spans="1:24" ht="128.25" hidden="1" customHeight="1">
      <c r="A86" s="68" t="s">
        <v>421</v>
      </c>
      <c r="B86" s="68" t="s">
        <v>831</v>
      </c>
      <c r="C86" s="68" t="s">
        <v>875</v>
      </c>
      <c r="D86" s="68" t="s">
        <v>876</v>
      </c>
      <c r="E86" s="68">
        <v>20</v>
      </c>
      <c r="F86" s="68" t="s">
        <v>877</v>
      </c>
      <c r="G86" s="27" t="s">
        <v>45</v>
      </c>
      <c r="H86" s="24" t="s">
        <v>36</v>
      </c>
      <c r="I86" s="27" t="s">
        <v>37</v>
      </c>
      <c r="J86" s="69">
        <v>20</v>
      </c>
      <c r="K86" s="10">
        <v>2020</v>
      </c>
      <c r="L86" s="11"/>
      <c r="M86" s="68">
        <v>1</v>
      </c>
      <c r="N86" s="68">
        <v>1568000</v>
      </c>
      <c r="O86" s="68" t="s">
        <v>994</v>
      </c>
      <c r="P86" s="24" t="s">
        <v>107</v>
      </c>
      <c r="Q86" s="70">
        <v>4000</v>
      </c>
      <c r="R86" s="28">
        <v>0</v>
      </c>
      <c r="S86" s="70">
        <f t="shared" si="4"/>
        <v>4000</v>
      </c>
      <c r="T86" s="24" t="s">
        <v>41</v>
      </c>
      <c r="U86" s="29" t="s">
        <v>2229</v>
      </c>
      <c r="V86" s="29" t="s">
        <v>243</v>
      </c>
      <c r="W86" s="31" t="s">
        <v>244</v>
      </c>
      <c r="X86" s="18" t="s">
        <v>58</v>
      </c>
    </row>
    <row r="87" spans="1:24" ht="128.25" hidden="1" customHeight="1">
      <c r="A87" s="68" t="s">
        <v>421</v>
      </c>
      <c r="B87" s="68" t="s">
        <v>831</v>
      </c>
      <c r="C87" s="68" t="s">
        <v>875</v>
      </c>
      <c r="D87" s="68" t="s">
        <v>876</v>
      </c>
      <c r="E87" s="68">
        <v>20</v>
      </c>
      <c r="F87" s="68" t="s">
        <v>877</v>
      </c>
      <c r="G87" s="27" t="s">
        <v>45</v>
      </c>
      <c r="H87" s="24" t="s">
        <v>36</v>
      </c>
      <c r="I87" s="27" t="s">
        <v>37</v>
      </c>
      <c r="J87" s="69">
        <v>20</v>
      </c>
      <c r="K87" s="10">
        <v>2020</v>
      </c>
      <c r="L87" s="11"/>
      <c r="M87" s="68">
        <v>1</v>
      </c>
      <c r="N87" s="68">
        <v>1632470</v>
      </c>
      <c r="O87" s="68" t="s">
        <v>907</v>
      </c>
      <c r="P87" s="24" t="s">
        <v>40</v>
      </c>
      <c r="Q87" s="70">
        <v>4000</v>
      </c>
      <c r="R87" s="28">
        <v>0</v>
      </c>
      <c r="S87" s="70">
        <f t="shared" si="4"/>
        <v>4000</v>
      </c>
      <c r="T87" s="24" t="s">
        <v>41</v>
      </c>
      <c r="U87" s="29" t="s">
        <v>2229</v>
      </c>
      <c r="V87" s="29" t="s">
        <v>243</v>
      </c>
      <c r="W87" s="31" t="s">
        <v>244</v>
      </c>
      <c r="X87" s="18" t="s">
        <v>58</v>
      </c>
    </row>
    <row r="88" spans="1:24" ht="128.25" hidden="1" customHeight="1">
      <c r="A88" s="68" t="s">
        <v>421</v>
      </c>
      <c r="B88" s="68" t="s">
        <v>831</v>
      </c>
      <c r="C88" s="68" t="s">
        <v>875</v>
      </c>
      <c r="D88" s="68" t="s">
        <v>876</v>
      </c>
      <c r="E88" s="68">
        <v>20</v>
      </c>
      <c r="F88" s="68" t="s">
        <v>877</v>
      </c>
      <c r="G88" s="27" t="s">
        <v>45</v>
      </c>
      <c r="H88" s="24" t="s">
        <v>36</v>
      </c>
      <c r="I88" s="27" t="s">
        <v>37</v>
      </c>
      <c r="J88" s="69">
        <v>20</v>
      </c>
      <c r="K88" s="10">
        <v>2020</v>
      </c>
      <c r="L88" s="11"/>
      <c r="M88" s="68">
        <v>1</v>
      </c>
      <c r="N88" s="68">
        <v>1489654</v>
      </c>
      <c r="O88" s="68" t="s">
        <v>928</v>
      </c>
      <c r="P88" s="24" t="s">
        <v>107</v>
      </c>
      <c r="Q88" s="70">
        <v>4000</v>
      </c>
      <c r="R88" s="28">
        <v>0</v>
      </c>
      <c r="S88" s="70">
        <f t="shared" si="4"/>
        <v>4000</v>
      </c>
      <c r="T88" s="24" t="s">
        <v>41</v>
      </c>
      <c r="U88" s="29" t="s">
        <v>2228</v>
      </c>
      <c r="V88" s="29" t="s">
        <v>243</v>
      </c>
      <c r="W88" s="31" t="s">
        <v>244</v>
      </c>
      <c r="X88" s="18" t="s">
        <v>58</v>
      </c>
    </row>
    <row r="89" spans="1:24" ht="128.25" hidden="1" customHeight="1">
      <c r="A89" s="68" t="s">
        <v>421</v>
      </c>
      <c r="B89" s="68" t="s">
        <v>831</v>
      </c>
      <c r="C89" s="68" t="s">
        <v>875</v>
      </c>
      <c r="D89" s="68" t="s">
        <v>876</v>
      </c>
      <c r="E89" s="68">
        <v>20</v>
      </c>
      <c r="F89" s="68" t="s">
        <v>877</v>
      </c>
      <c r="G89" s="27" t="s">
        <v>45</v>
      </c>
      <c r="H89" s="24" t="s">
        <v>36</v>
      </c>
      <c r="I89" s="27" t="s">
        <v>37</v>
      </c>
      <c r="J89" s="69">
        <v>20</v>
      </c>
      <c r="K89" s="10">
        <v>2020</v>
      </c>
      <c r="L89" s="11"/>
      <c r="M89" s="68">
        <v>1</v>
      </c>
      <c r="N89" s="68">
        <v>1489653</v>
      </c>
      <c r="O89" s="68" t="s">
        <v>933</v>
      </c>
      <c r="P89" s="24" t="s">
        <v>107</v>
      </c>
      <c r="Q89" s="70">
        <v>4000</v>
      </c>
      <c r="R89" s="28">
        <v>0</v>
      </c>
      <c r="S89" s="70">
        <f t="shared" si="4"/>
        <v>4000</v>
      </c>
      <c r="T89" s="24" t="s">
        <v>41</v>
      </c>
      <c r="U89" s="29" t="s">
        <v>2228</v>
      </c>
      <c r="V89" s="29" t="s">
        <v>243</v>
      </c>
      <c r="W89" s="31" t="s">
        <v>244</v>
      </c>
      <c r="X89" s="18" t="s">
        <v>58</v>
      </c>
    </row>
    <row r="90" spans="1:24" ht="128.25" hidden="1" customHeight="1">
      <c r="A90" s="68" t="s">
        <v>421</v>
      </c>
      <c r="B90" s="68" t="s">
        <v>831</v>
      </c>
      <c r="C90" s="68" t="s">
        <v>875</v>
      </c>
      <c r="D90" s="68" t="s">
        <v>876</v>
      </c>
      <c r="E90" s="68">
        <v>20</v>
      </c>
      <c r="F90" s="68" t="s">
        <v>877</v>
      </c>
      <c r="G90" s="27" t="s">
        <v>45</v>
      </c>
      <c r="H90" s="24" t="s">
        <v>36</v>
      </c>
      <c r="I90" s="27" t="s">
        <v>37</v>
      </c>
      <c r="J90" s="69">
        <v>20</v>
      </c>
      <c r="K90" s="10">
        <v>2020</v>
      </c>
      <c r="L90" s="11"/>
      <c r="M90" s="68">
        <v>1</v>
      </c>
      <c r="N90" s="68">
        <v>1822181</v>
      </c>
      <c r="O90" s="68" t="s">
        <v>951</v>
      </c>
      <c r="P90" s="24" t="s">
        <v>40</v>
      </c>
      <c r="Q90" s="70">
        <v>4000</v>
      </c>
      <c r="R90" s="28">
        <v>0</v>
      </c>
      <c r="S90" s="70">
        <f t="shared" si="4"/>
        <v>4000</v>
      </c>
      <c r="T90" s="24" t="s">
        <v>41</v>
      </c>
      <c r="U90" s="29" t="s">
        <v>2228</v>
      </c>
      <c r="V90" s="29" t="s">
        <v>243</v>
      </c>
      <c r="W90" s="31" t="s">
        <v>244</v>
      </c>
      <c r="X90" s="18" t="s">
        <v>58</v>
      </c>
    </row>
    <row r="91" spans="1:24" ht="128.25" hidden="1" customHeight="1">
      <c r="A91" s="68" t="s">
        <v>421</v>
      </c>
      <c r="B91" s="68" t="s">
        <v>831</v>
      </c>
      <c r="C91" s="68" t="s">
        <v>875</v>
      </c>
      <c r="D91" s="68" t="s">
        <v>876</v>
      </c>
      <c r="E91" s="68">
        <v>20</v>
      </c>
      <c r="F91" s="68" t="s">
        <v>877</v>
      </c>
      <c r="G91" s="27" t="s">
        <v>45</v>
      </c>
      <c r="H91" s="24" t="s">
        <v>36</v>
      </c>
      <c r="I91" s="27" t="s">
        <v>37</v>
      </c>
      <c r="J91" s="69">
        <v>20</v>
      </c>
      <c r="K91" s="10">
        <v>2020</v>
      </c>
      <c r="L91" s="11"/>
      <c r="M91" s="68">
        <v>1</v>
      </c>
      <c r="N91" s="68">
        <v>1568346</v>
      </c>
      <c r="O91" s="68" t="s">
        <v>908</v>
      </c>
      <c r="P91" s="24" t="s">
        <v>107</v>
      </c>
      <c r="Q91" s="70">
        <v>4000</v>
      </c>
      <c r="R91" s="28">
        <v>0</v>
      </c>
      <c r="S91" s="70">
        <f t="shared" si="4"/>
        <v>4000</v>
      </c>
      <c r="T91" s="24" t="s">
        <v>41</v>
      </c>
      <c r="U91" s="29" t="s">
        <v>2228</v>
      </c>
      <c r="V91" s="29" t="s">
        <v>243</v>
      </c>
      <c r="W91" s="31" t="s">
        <v>244</v>
      </c>
      <c r="X91" s="18" t="s">
        <v>58</v>
      </c>
    </row>
    <row r="92" spans="1:24" ht="128.25" hidden="1" customHeight="1">
      <c r="A92" s="68" t="s">
        <v>421</v>
      </c>
      <c r="B92" s="68" t="s">
        <v>831</v>
      </c>
      <c r="C92" s="68" t="s">
        <v>875</v>
      </c>
      <c r="D92" s="68" t="s">
        <v>876</v>
      </c>
      <c r="E92" s="68">
        <v>20</v>
      </c>
      <c r="F92" s="68" t="s">
        <v>877</v>
      </c>
      <c r="G92" s="27" t="s">
        <v>45</v>
      </c>
      <c r="H92" s="24" t="s">
        <v>36</v>
      </c>
      <c r="I92" s="27" t="s">
        <v>37</v>
      </c>
      <c r="J92" s="69">
        <v>20</v>
      </c>
      <c r="K92" s="10">
        <v>2020</v>
      </c>
      <c r="L92" s="11"/>
      <c r="M92" s="68">
        <v>1</v>
      </c>
      <c r="N92" s="68">
        <v>1553783</v>
      </c>
      <c r="O92" s="68" t="s">
        <v>878</v>
      </c>
      <c r="P92" s="24" t="s">
        <v>107</v>
      </c>
      <c r="Q92" s="70">
        <v>4000</v>
      </c>
      <c r="R92" s="28">
        <v>0</v>
      </c>
      <c r="S92" s="70">
        <f t="shared" si="4"/>
        <v>4000</v>
      </c>
      <c r="T92" s="24" t="s">
        <v>41</v>
      </c>
      <c r="U92" s="29" t="s">
        <v>2228</v>
      </c>
      <c r="V92" s="29" t="s">
        <v>243</v>
      </c>
      <c r="W92" s="31" t="s">
        <v>244</v>
      </c>
      <c r="X92" s="18" t="s">
        <v>58</v>
      </c>
    </row>
    <row r="93" spans="1:24" ht="128.25" hidden="1" customHeight="1">
      <c r="A93" s="68" t="s">
        <v>421</v>
      </c>
      <c r="B93" s="68" t="s">
        <v>831</v>
      </c>
      <c r="C93" s="68" t="s">
        <v>875</v>
      </c>
      <c r="D93" s="68" t="s">
        <v>876</v>
      </c>
      <c r="E93" s="68">
        <v>20</v>
      </c>
      <c r="F93" s="68" t="s">
        <v>877</v>
      </c>
      <c r="G93" s="27" t="s">
        <v>45</v>
      </c>
      <c r="H93" s="24" t="s">
        <v>36</v>
      </c>
      <c r="I93" s="27" t="s">
        <v>37</v>
      </c>
      <c r="J93" s="69">
        <v>20</v>
      </c>
      <c r="K93" s="10">
        <v>2020</v>
      </c>
      <c r="L93" s="11"/>
      <c r="M93" s="68">
        <v>1</v>
      </c>
      <c r="N93" s="68">
        <v>1819858</v>
      </c>
      <c r="O93" s="68" t="s">
        <v>899</v>
      </c>
      <c r="P93" s="24" t="s">
        <v>40</v>
      </c>
      <c r="Q93" s="70">
        <v>4000</v>
      </c>
      <c r="R93" s="28">
        <v>0</v>
      </c>
      <c r="S93" s="70">
        <f t="shared" si="4"/>
        <v>4000</v>
      </c>
      <c r="T93" s="24" t="s">
        <v>41</v>
      </c>
      <c r="U93" s="29" t="s">
        <v>2228</v>
      </c>
      <c r="V93" s="29" t="s">
        <v>243</v>
      </c>
      <c r="W93" s="31" t="s">
        <v>244</v>
      </c>
      <c r="X93" s="18" t="s">
        <v>58</v>
      </c>
    </row>
    <row r="94" spans="1:24" ht="128.25" hidden="1" customHeight="1">
      <c r="A94" s="68" t="s">
        <v>421</v>
      </c>
      <c r="B94" s="68" t="s">
        <v>831</v>
      </c>
      <c r="C94" s="68" t="s">
        <v>875</v>
      </c>
      <c r="D94" s="68" t="s">
        <v>876</v>
      </c>
      <c r="E94" s="68">
        <v>20</v>
      </c>
      <c r="F94" s="68" t="s">
        <v>877</v>
      </c>
      <c r="G94" s="27" t="s">
        <v>45</v>
      </c>
      <c r="H94" s="24" t="s">
        <v>36</v>
      </c>
      <c r="I94" s="27" t="s">
        <v>37</v>
      </c>
      <c r="J94" s="69">
        <v>20</v>
      </c>
      <c r="K94" s="10">
        <v>2020</v>
      </c>
      <c r="L94" s="11"/>
      <c r="M94" s="68">
        <v>1</v>
      </c>
      <c r="N94" s="68">
        <v>1348545</v>
      </c>
      <c r="O94" s="68" t="s">
        <v>960</v>
      </c>
      <c r="P94" s="24" t="s">
        <v>40</v>
      </c>
      <c r="Q94" s="70">
        <v>4000</v>
      </c>
      <c r="R94" s="28">
        <v>0</v>
      </c>
      <c r="S94" s="70">
        <f t="shared" si="4"/>
        <v>4000</v>
      </c>
      <c r="T94" s="24" t="s">
        <v>41</v>
      </c>
      <c r="U94" s="29" t="s">
        <v>2228</v>
      </c>
      <c r="V94" s="29" t="s">
        <v>243</v>
      </c>
      <c r="W94" s="31" t="s">
        <v>244</v>
      </c>
      <c r="X94" s="18" t="s">
        <v>58</v>
      </c>
    </row>
    <row r="95" spans="1:24" ht="128.25" hidden="1" customHeight="1">
      <c r="A95" s="68" t="s">
        <v>421</v>
      </c>
      <c r="B95" s="68" t="s">
        <v>831</v>
      </c>
      <c r="C95" s="68" t="s">
        <v>875</v>
      </c>
      <c r="D95" s="68" t="s">
        <v>876</v>
      </c>
      <c r="E95" s="68">
        <v>20</v>
      </c>
      <c r="F95" s="68" t="s">
        <v>877</v>
      </c>
      <c r="G95" s="27" t="s">
        <v>45</v>
      </c>
      <c r="H95" s="24" t="s">
        <v>36</v>
      </c>
      <c r="I95" s="27" t="s">
        <v>37</v>
      </c>
      <c r="J95" s="69">
        <v>20</v>
      </c>
      <c r="K95" s="10">
        <v>2020</v>
      </c>
      <c r="L95" s="11"/>
      <c r="M95" s="68">
        <v>1</v>
      </c>
      <c r="N95" s="68">
        <v>3002572</v>
      </c>
      <c r="O95" s="68" t="s">
        <v>964</v>
      </c>
      <c r="P95" s="24" t="s">
        <v>40</v>
      </c>
      <c r="Q95" s="70">
        <v>4000</v>
      </c>
      <c r="R95" s="28">
        <v>0</v>
      </c>
      <c r="S95" s="70">
        <f t="shared" si="4"/>
        <v>4000</v>
      </c>
      <c r="T95" s="24" t="s">
        <v>41</v>
      </c>
      <c r="U95" s="29" t="s">
        <v>2228</v>
      </c>
      <c r="V95" s="29" t="s">
        <v>243</v>
      </c>
      <c r="W95" s="31" t="s">
        <v>244</v>
      </c>
      <c r="X95" s="18" t="s">
        <v>58</v>
      </c>
    </row>
    <row r="96" spans="1:24" ht="128.25" hidden="1" customHeight="1">
      <c r="A96" s="54" t="s">
        <v>421</v>
      </c>
      <c r="B96" s="54" t="s">
        <v>831</v>
      </c>
      <c r="C96" s="54" t="s">
        <v>831</v>
      </c>
      <c r="D96" s="54" t="s">
        <v>848</v>
      </c>
      <c r="E96" s="54">
        <v>15</v>
      </c>
      <c r="F96" s="37" t="s">
        <v>902</v>
      </c>
      <c r="G96" s="37" t="s">
        <v>45</v>
      </c>
      <c r="H96" s="8" t="s">
        <v>36</v>
      </c>
      <c r="I96" s="37" t="s">
        <v>37</v>
      </c>
      <c r="J96" s="65">
        <v>40</v>
      </c>
      <c r="K96" s="10">
        <v>2020</v>
      </c>
      <c r="L96" s="11"/>
      <c r="M96" s="37">
        <v>1</v>
      </c>
      <c r="N96" s="37">
        <v>1796036</v>
      </c>
      <c r="O96" s="37" t="s">
        <v>965</v>
      </c>
      <c r="P96" s="19" t="s">
        <v>40</v>
      </c>
      <c r="Q96" s="20">
        <v>0</v>
      </c>
      <c r="R96" s="20">
        <v>0</v>
      </c>
      <c r="S96" s="20">
        <f t="shared" si="4"/>
        <v>0</v>
      </c>
      <c r="T96" s="19" t="s">
        <v>41</v>
      </c>
      <c r="U96" s="19"/>
      <c r="V96" s="21" t="s">
        <v>48</v>
      </c>
      <c r="W96" s="22" t="s">
        <v>904</v>
      </c>
      <c r="X96" s="71" t="s">
        <v>78</v>
      </c>
    </row>
    <row r="97" spans="1:24" ht="128.25" hidden="1" customHeight="1">
      <c r="A97" s="54" t="s">
        <v>421</v>
      </c>
      <c r="B97" s="54" t="s">
        <v>831</v>
      </c>
      <c r="C97" s="54" t="s">
        <v>831</v>
      </c>
      <c r="D97" s="54" t="s">
        <v>901</v>
      </c>
      <c r="E97" s="54">
        <v>15</v>
      </c>
      <c r="F97" s="37" t="s">
        <v>902</v>
      </c>
      <c r="G97" s="37" t="s">
        <v>45</v>
      </c>
      <c r="H97" s="8" t="s">
        <v>36</v>
      </c>
      <c r="I97" s="37" t="s">
        <v>37</v>
      </c>
      <c r="J97" s="65">
        <v>40</v>
      </c>
      <c r="K97" s="10">
        <v>2020</v>
      </c>
      <c r="L97" s="11"/>
      <c r="M97" s="37">
        <v>1</v>
      </c>
      <c r="N97" s="37">
        <v>3002207</v>
      </c>
      <c r="O97" s="37" t="s">
        <v>968</v>
      </c>
      <c r="P97" s="19" t="s">
        <v>40</v>
      </c>
      <c r="Q97" s="20">
        <v>0</v>
      </c>
      <c r="R97" s="20">
        <v>0</v>
      </c>
      <c r="S97" s="20">
        <f t="shared" si="4"/>
        <v>0</v>
      </c>
      <c r="T97" s="19" t="s">
        <v>41</v>
      </c>
      <c r="U97" s="19"/>
      <c r="V97" s="21" t="s">
        <v>48</v>
      </c>
      <c r="W97" s="22" t="s">
        <v>904</v>
      </c>
      <c r="X97" s="71" t="s">
        <v>78</v>
      </c>
    </row>
    <row r="98" spans="1:24" ht="128.25" hidden="1" customHeight="1">
      <c r="A98" s="54" t="s">
        <v>421</v>
      </c>
      <c r="B98" s="54" t="s">
        <v>831</v>
      </c>
      <c r="C98" s="54" t="s">
        <v>831</v>
      </c>
      <c r="D98" s="54" t="s">
        <v>901</v>
      </c>
      <c r="E98" s="54">
        <v>15</v>
      </c>
      <c r="F98" s="37" t="s">
        <v>902</v>
      </c>
      <c r="G98" s="37" t="s">
        <v>45</v>
      </c>
      <c r="H98" s="8" t="s">
        <v>36</v>
      </c>
      <c r="I98" s="37" t="s">
        <v>37</v>
      </c>
      <c r="J98" s="65">
        <v>40</v>
      </c>
      <c r="K98" s="10">
        <v>2020</v>
      </c>
      <c r="L98" s="11"/>
      <c r="M98" s="37">
        <v>1</v>
      </c>
      <c r="N98" s="37">
        <v>1816688</v>
      </c>
      <c r="O98" s="37" t="s">
        <v>987</v>
      </c>
      <c r="P98" s="19" t="s">
        <v>40</v>
      </c>
      <c r="Q98" s="20">
        <v>0</v>
      </c>
      <c r="R98" s="20">
        <v>0</v>
      </c>
      <c r="S98" s="20">
        <f t="shared" si="4"/>
        <v>0</v>
      </c>
      <c r="T98" s="19" t="s">
        <v>41</v>
      </c>
      <c r="U98" s="19"/>
      <c r="V98" s="21" t="s">
        <v>48</v>
      </c>
      <c r="W98" s="22" t="s">
        <v>904</v>
      </c>
      <c r="X98" s="71" t="s">
        <v>78</v>
      </c>
    </row>
    <row r="99" spans="1:24" ht="128.25" hidden="1" customHeight="1">
      <c r="A99" s="54" t="s">
        <v>421</v>
      </c>
      <c r="B99" s="54" t="s">
        <v>831</v>
      </c>
      <c r="C99" s="54" t="s">
        <v>831</v>
      </c>
      <c r="D99" s="54" t="s">
        <v>901</v>
      </c>
      <c r="E99" s="54">
        <v>15</v>
      </c>
      <c r="F99" s="37" t="s">
        <v>902</v>
      </c>
      <c r="G99" s="37" t="s">
        <v>45</v>
      </c>
      <c r="H99" s="8" t="s">
        <v>36</v>
      </c>
      <c r="I99" s="37" t="s">
        <v>37</v>
      </c>
      <c r="J99" s="65">
        <v>40</v>
      </c>
      <c r="K99" s="10">
        <v>2020</v>
      </c>
      <c r="L99" s="11"/>
      <c r="M99" s="37">
        <v>1</v>
      </c>
      <c r="N99" s="37">
        <v>1820606</v>
      </c>
      <c r="O99" s="37" t="s">
        <v>962</v>
      </c>
      <c r="P99" s="19" t="s">
        <v>40</v>
      </c>
      <c r="Q99" s="20">
        <v>0</v>
      </c>
      <c r="R99" s="20">
        <v>0</v>
      </c>
      <c r="S99" s="20">
        <f t="shared" si="4"/>
        <v>0</v>
      </c>
      <c r="T99" s="19" t="s">
        <v>41</v>
      </c>
      <c r="U99" s="19"/>
      <c r="V99" s="21" t="s">
        <v>48</v>
      </c>
      <c r="W99" s="22" t="s">
        <v>904</v>
      </c>
      <c r="X99" s="71" t="s">
        <v>78</v>
      </c>
    </row>
    <row r="100" spans="1:24" ht="128.25" hidden="1" customHeight="1">
      <c r="A100" s="54" t="s">
        <v>421</v>
      </c>
      <c r="B100" s="54" t="s">
        <v>831</v>
      </c>
      <c r="C100" s="54" t="s">
        <v>831</v>
      </c>
      <c r="D100" s="54" t="s">
        <v>901</v>
      </c>
      <c r="E100" s="54">
        <v>15</v>
      </c>
      <c r="F100" s="37" t="s">
        <v>902</v>
      </c>
      <c r="G100" s="37" t="s">
        <v>45</v>
      </c>
      <c r="H100" s="8" t="s">
        <v>36</v>
      </c>
      <c r="I100" s="37" t="s">
        <v>37</v>
      </c>
      <c r="J100" s="65">
        <v>40</v>
      </c>
      <c r="K100" s="10">
        <v>2020</v>
      </c>
      <c r="L100" s="11"/>
      <c r="M100" s="37">
        <v>1</v>
      </c>
      <c r="N100" s="37">
        <v>1787337</v>
      </c>
      <c r="O100" s="37" t="s">
        <v>914</v>
      </c>
      <c r="P100" s="19" t="s">
        <v>40</v>
      </c>
      <c r="Q100" s="20">
        <v>0</v>
      </c>
      <c r="R100" s="20">
        <v>0</v>
      </c>
      <c r="S100" s="20">
        <f t="shared" si="4"/>
        <v>0</v>
      </c>
      <c r="T100" s="19" t="s">
        <v>41</v>
      </c>
      <c r="U100" s="19"/>
      <c r="V100" s="21" t="s">
        <v>48</v>
      </c>
      <c r="W100" s="22" t="s">
        <v>904</v>
      </c>
      <c r="X100" s="71" t="s">
        <v>78</v>
      </c>
    </row>
    <row r="101" spans="1:24" ht="128.25" hidden="1" customHeight="1">
      <c r="A101" s="54" t="s">
        <v>421</v>
      </c>
      <c r="B101" s="54" t="s">
        <v>831</v>
      </c>
      <c r="C101" s="54" t="s">
        <v>831</v>
      </c>
      <c r="D101" s="54" t="s">
        <v>901</v>
      </c>
      <c r="E101" s="54">
        <v>15</v>
      </c>
      <c r="F101" s="37" t="s">
        <v>902</v>
      </c>
      <c r="G101" s="37" t="s">
        <v>45</v>
      </c>
      <c r="H101" s="8" t="s">
        <v>36</v>
      </c>
      <c r="I101" s="37" t="s">
        <v>37</v>
      </c>
      <c r="J101" s="65">
        <v>40</v>
      </c>
      <c r="K101" s="10">
        <v>2020</v>
      </c>
      <c r="L101" s="11"/>
      <c r="M101" s="37">
        <v>1</v>
      </c>
      <c r="N101" s="37">
        <v>2089662</v>
      </c>
      <c r="O101" s="37" t="s">
        <v>950</v>
      </c>
      <c r="P101" s="19" t="s">
        <v>40</v>
      </c>
      <c r="Q101" s="20">
        <v>0</v>
      </c>
      <c r="R101" s="20">
        <v>0</v>
      </c>
      <c r="S101" s="20">
        <f t="shared" si="4"/>
        <v>0</v>
      </c>
      <c r="T101" s="19" t="s">
        <v>41</v>
      </c>
      <c r="U101" s="19"/>
      <c r="V101" s="21" t="s">
        <v>48</v>
      </c>
      <c r="W101" s="22" t="s">
        <v>904</v>
      </c>
      <c r="X101" s="71" t="s">
        <v>78</v>
      </c>
    </row>
    <row r="102" spans="1:24" ht="128.25" hidden="1" customHeight="1">
      <c r="A102" s="54" t="s">
        <v>421</v>
      </c>
      <c r="B102" s="54" t="s">
        <v>831</v>
      </c>
      <c r="C102" s="54" t="s">
        <v>831</v>
      </c>
      <c r="D102" s="54" t="s">
        <v>901</v>
      </c>
      <c r="E102" s="54">
        <v>15</v>
      </c>
      <c r="F102" s="37" t="s">
        <v>902</v>
      </c>
      <c r="G102" s="37" t="s">
        <v>45</v>
      </c>
      <c r="H102" s="8" t="s">
        <v>36</v>
      </c>
      <c r="I102" s="37" t="s">
        <v>37</v>
      </c>
      <c r="J102" s="65">
        <v>40</v>
      </c>
      <c r="K102" s="10">
        <v>2020</v>
      </c>
      <c r="L102" s="11"/>
      <c r="M102" s="37">
        <v>1</v>
      </c>
      <c r="N102" s="37">
        <v>1944730</v>
      </c>
      <c r="O102" s="37" t="s">
        <v>938</v>
      </c>
      <c r="P102" s="19" t="s">
        <v>40</v>
      </c>
      <c r="Q102" s="20">
        <v>0</v>
      </c>
      <c r="R102" s="20">
        <v>0</v>
      </c>
      <c r="S102" s="20">
        <f t="shared" si="4"/>
        <v>0</v>
      </c>
      <c r="T102" s="19" t="s">
        <v>41</v>
      </c>
      <c r="U102" s="19"/>
      <c r="V102" s="21" t="s">
        <v>48</v>
      </c>
      <c r="W102" s="22" t="s">
        <v>904</v>
      </c>
      <c r="X102" s="71" t="s">
        <v>78</v>
      </c>
    </row>
    <row r="103" spans="1:24" ht="128.25" hidden="1" customHeight="1">
      <c r="A103" s="54" t="s">
        <v>421</v>
      </c>
      <c r="B103" s="54" t="s">
        <v>831</v>
      </c>
      <c r="C103" s="54" t="s">
        <v>831</v>
      </c>
      <c r="D103" s="54" t="s">
        <v>901</v>
      </c>
      <c r="E103" s="54">
        <v>15</v>
      </c>
      <c r="F103" s="37" t="s">
        <v>902</v>
      </c>
      <c r="G103" s="37" t="s">
        <v>45</v>
      </c>
      <c r="H103" s="8" t="s">
        <v>36</v>
      </c>
      <c r="I103" s="37" t="s">
        <v>37</v>
      </c>
      <c r="J103" s="65">
        <v>40</v>
      </c>
      <c r="K103" s="10">
        <v>2020</v>
      </c>
      <c r="L103" s="11"/>
      <c r="M103" s="37">
        <v>1</v>
      </c>
      <c r="N103" s="37">
        <v>1820529</v>
      </c>
      <c r="O103" s="37" t="s">
        <v>903</v>
      </c>
      <c r="P103" s="19" t="s">
        <v>40</v>
      </c>
      <c r="Q103" s="20">
        <v>0</v>
      </c>
      <c r="R103" s="20">
        <v>0</v>
      </c>
      <c r="S103" s="20">
        <f t="shared" si="4"/>
        <v>0</v>
      </c>
      <c r="T103" s="19" t="s">
        <v>41</v>
      </c>
      <c r="U103" s="19"/>
      <c r="V103" s="21" t="s">
        <v>48</v>
      </c>
      <c r="W103" s="22" t="s">
        <v>904</v>
      </c>
      <c r="X103" s="71" t="s">
        <v>78</v>
      </c>
    </row>
    <row r="104" spans="1:24" s="42" customFormat="1" ht="128.25" hidden="1" customHeight="1">
      <c r="A104" s="51" t="s">
        <v>421</v>
      </c>
      <c r="B104" s="51" t="s">
        <v>831</v>
      </c>
      <c r="C104" s="51" t="s">
        <v>831</v>
      </c>
      <c r="D104" s="51" t="s">
        <v>890</v>
      </c>
      <c r="E104" s="51">
        <v>15</v>
      </c>
      <c r="F104" s="33" t="s">
        <v>942</v>
      </c>
      <c r="G104" s="12" t="s">
        <v>45</v>
      </c>
      <c r="H104" s="8" t="s">
        <v>36</v>
      </c>
      <c r="I104" s="12" t="s">
        <v>37</v>
      </c>
      <c r="J104" s="62">
        <v>16</v>
      </c>
      <c r="K104" s="10">
        <v>2020</v>
      </c>
      <c r="L104" s="11"/>
      <c r="M104" s="12">
        <v>1</v>
      </c>
      <c r="N104" s="12">
        <v>2264106</v>
      </c>
      <c r="O104" s="12" t="s">
        <v>943</v>
      </c>
      <c r="P104" s="8" t="s">
        <v>40</v>
      </c>
      <c r="Q104" s="64">
        <v>1800</v>
      </c>
      <c r="R104" s="14">
        <v>0</v>
      </c>
      <c r="S104" s="64">
        <f t="shared" si="4"/>
        <v>1800</v>
      </c>
      <c r="T104" s="8" t="s">
        <v>41</v>
      </c>
      <c r="U104" s="33" t="s">
        <v>45</v>
      </c>
      <c r="V104" s="21" t="s">
        <v>48</v>
      </c>
      <c r="W104" s="33" t="s">
        <v>49</v>
      </c>
      <c r="X104" s="41" t="s">
        <v>50</v>
      </c>
    </row>
    <row r="105" spans="1:24" s="42" customFormat="1" ht="128.25" hidden="1" customHeight="1">
      <c r="A105" s="51" t="s">
        <v>421</v>
      </c>
      <c r="B105" s="51" t="s">
        <v>831</v>
      </c>
      <c r="C105" s="51" t="s">
        <v>831</v>
      </c>
      <c r="D105" s="51" t="s">
        <v>890</v>
      </c>
      <c r="E105" s="51">
        <v>15</v>
      </c>
      <c r="F105" s="33" t="str">
        <f t="shared" ref="F105:F111" si="5">F104</f>
        <v>BI ou contratos e licitações?</v>
      </c>
      <c r="G105" s="12" t="s">
        <v>45</v>
      </c>
      <c r="H105" s="8" t="s">
        <v>36</v>
      </c>
      <c r="I105" s="12" t="s">
        <v>37</v>
      </c>
      <c r="J105" s="62">
        <v>16</v>
      </c>
      <c r="K105" s="10">
        <v>2020</v>
      </c>
      <c r="L105" s="11"/>
      <c r="M105" s="12">
        <v>1</v>
      </c>
      <c r="N105" s="12">
        <v>2264147</v>
      </c>
      <c r="O105" s="12" t="s">
        <v>982</v>
      </c>
      <c r="P105" s="8" t="s">
        <v>40</v>
      </c>
      <c r="Q105" s="64">
        <v>1800</v>
      </c>
      <c r="R105" s="14">
        <v>0</v>
      </c>
      <c r="S105" s="64">
        <f t="shared" si="4"/>
        <v>1800</v>
      </c>
      <c r="T105" s="8" t="s">
        <v>41</v>
      </c>
      <c r="U105" s="33" t="s">
        <v>45</v>
      </c>
      <c r="V105" s="21" t="s">
        <v>48</v>
      </c>
      <c r="W105" s="33" t="s">
        <v>49</v>
      </c>
      <c r="X105" s="41" t="s">
        <v>50</v>
      </c>
    </row>
    <row r="106" spans="1:24" s="42" customFormat="1" ht="128.25" hidden="1" customHeight="1">
      <c r="A106" s="51" t="s">
        <v>421</v>
      </c>
      <c r="B106" s="51" t="s">
        <v>831</v>
      </c>
      <c r="C106" s="51" t="s">
        <v>831</v>
      </c>
      <c r="D106" s="51" t="s">
        <v>890</v>
      </c>
      <c r="E106" s="51">
        <v>15</v>
      </c>
      <c r="F106" s="33" t="str">
        <f t="shared" si="5"/>
        <v>BI ou contratos e licitações?</v>
      </c>
      <c r="G106" s="12" t="s">
        <v>45</v>
      </c>
      <c r="H106" s="8" t="s">
        <v>36</v>
      </c>
      <c r="I106" s="12" t="s">
        <v>37</v>
      </c>
      <c r="J106" s="62">
        <v>16</v>
      </c>
      <c r="K106" s="10">
        <v>2020</v>
      </c>
      <c r="L106" s="11"/>
      <c r="M106" s="12">
        <v>1</v>
      </c>
      <c r="N106" s="12">
        <v>3003010</v>
      </c>
      <c r="O106" s="12" t="s">
        <v>989</v>
      </c>
      <c r="P106" s="8" t="s">
        <v>40</v>
      </c>
      <c r="Q106" s="64">
        <v>1800</v>
      </c>
      <c r="R106" s="14">
        <v>0</v>
      </c>
      <c r="S106" s="64">
        <f t="shared" si="4"/>
        <v>1800</v>
      </c>
      <c r="T106" s="8" t="s">
        <v>41</v>
      </c>
      <c r="U106" s="33" t="s">
        <v>45</v>
      </c>
      <c r="V106" s="21" t="s">
        <v>48</v>
      </c>
      <c r="W106" s="33" t="s">
        <v>49</v>
      </c>
      <c r="X106" s="41" t="s">
        <v>50</v>
      </c>
    </row>
    <row r="107" spans="1:24" s="42" customFormat="1" ht="128.25" hidden="1" customHeight="1">
      <c r="A107" s="51" t="s">
        <v>421</v>
      </c>
      <c r="B107" s="51" t="s">
        <v>831</v>
      </c>
      <c r="C107" s="51" t="s">
        <v>831</v>
      </c>
      <c r="D107" s="51" t="s">
        <v>890</v>
      </c>
      <c r="E107" s="51">
        <v>15</v>
      </c>
      <c r="F107" s="33" t="str">
        <f t="shared" si="5"/>
        <v>BI ou contratos e licitações?</v>
      </c>
      <c r="G107" s="12" t="s">
        <v>45</v>
      </c>
      <c r="H107" s="8" t="s">
        <v>36</v>
      </c>
      <c r="I107" s="12" t="s">
        <v>37</v>
      </c>
      <c r="J107" s="62">
        <v>16</v>
      </c>
      <c r="K107" s="10">
        <v>2020</v>
      </c>
      <c r="L107" s="11"/>
      <c r="M107" s="12">
        <v>1</v>
      </c>
      <c r="N107" s="12">
        <v>1921295</v>
      </c>
      <c r="O107" s="12" t="s">
        <v>945</v>
      </c>
      <c r="P107" s="8" t="s">
        <v>40</v>
      </c>
      <c r="Q107" s="64">
        <v>1800</v>
      </c>
      <c r="R107" s="14">
        <v>0</v>
      </c>
      <c r="S107" s="64">
        <f t="shared" si="4"/>
        <v>1800</v>
      </c>
      <c r="T107" s="8" t="s">
        <v>41</v>
      </c>
      <c r="U107" s="33" t="s">
        <v>45</v>
      </c>
      <c r="V107" s="21" t="s">
        <v>48</v>
      </c>
      <c r="W107" s="33" t="s">
        <v>49</v>
      </c>
      <c r="X107" s="41" t="s">
        <v>50</v>
      </c>
    </row>
    <row r="108" spans="1:24" s="42" customFormat="1" ht="128.25" hidden="1" customHeight="1">
      <c r="A108" s="51" t="s">
        <v>421</v>
      </c>
      <c r="B108" s="51" t="s">
        <v>831</v>
      </c>
      <c r="C108" s="51" t="s">
        <v>831</v>
      </c>
      <c r="D108" s="51" t="s">
        <v>890</v>
      </c>
      <c r="E108" s="51">
        <v>15</v>
      </c>
      <c r="F108" s="33" t="str">
        <f t="shared" si="5"/>
        <v>BI ou contratos e licitações?</v>
      </c>
      <c r="G108" s="12" t="s">
        <v>45</v>
      </c>
      <c r="H108" s="8" t="s">
        <v>36</v>
      </c>
      <c r="I108" s="12" t="s">
        <v>37</v>
      </c>
      <c r="J108" s="62">
        <v>16</v>
      </c>
      <c r="K108" s="10">
        <v>2020</v>
      </c>
      <c r="L108" s="11"/>
      <c r="M108" s="12">
        <v>6</v>
      </c>
      <c r="N108" s="45"/>
      <c r="O108" s="45"/>
      <c r="P108" s="45"/>
      <c r="Q108" s="64">
        <v>1800</v>
      </c>
      <c r="R108" s="14">
        <v>0</v>
      </c>
      <c r="S108" s="64">
        <f t="shared" si="4"/>
        <v>10800</v>
      </c>
      <c r="T108" s="8" t="s">
        <v>41</v>
      </c>
      <c r="U108" s="33" t="s">
        <v>45</v>
      </c>
      <c r="V108" s="21" t="s">
        <v>48</v>
      </c>
      <c r="W108" s="33" t="s">
        <v>49</v>
      </c>
      <c r="X108" s="41" t="s">
        <v>50</v>
      </c>
    </row>
    <row r="109" spans="1:24" s="42" customFormat="1" ht="128.25" hidden="1" customHeight="1">
      <c r="A109" s="51" t="s">
        <v>421</v>
      </c>
      <c r="B109" s="51" t="s">
        <v>831</v>
      </c>
      <c r="C109" s="51" t="s">
        <v>857</v>
      </c>
      <c r="D109" s="51" t="s">
        <v>890</v>
      </c>
      <c r="E109" s="51">
        <v>15</v>
      </c>
      <c r="F109" s="33" t="str">
        <f t="shared" si="5"/>
        <v>BI ou contratos e licitações?</v>
      </c>
      <c r="G109" s="12" t="s">
        <v>45</v>
      </c>
      <c r="H109" s="8" t="s">
        <v>36</v>
      </c>
      <c r="I109" s="12" t="s">
        <v>37</v>
      </c>
      <c r="J109" s="62">
        <v>16</v>
      </c>
      <c r="K109" s="10">
        <v>2020</v>
      </c>
      <c r="L109" s="11"/>
      <c r="M109" s="12">
        <v>1</v>
      </c>
      <c r="N109" s="12">
        <v>1567994</v>
      </c>
      <c r="O109" s="12" t="s">
        <v>958</v>
      </c>
      <c r="P109" s="8" t="s">
        <v>107</v>
      </c>
      <c r="Q109" s="53">
        <v>1800</v>
      </c>
      <c r="R109" s="14">
        <v>0</v>
      </c>
      <c r="S109" s="53">
        <f t="shared" si="4"/>
        <v>1800</v>
      </c>
      <c r="T109" s="8" t="s">
        <v>41</v>
      </c>
      <c r="U109" s="33" t="s">
        <v>45</v>
      </c>
      <c r="V109" s="21" t="s">
        <v>48</v>
      </c>
      <c r="W109" s="33" t="s">
        <v>49</v>
      </c>
      <c r="X109" s="41" t="s">
        <v>50</v>
      </c>
    </row>
    <row r="110" spans="1:24" s="42" customFormat="1" ht="128.25" hidden="1" customHeight="1">
      <c r="A110" s="51" t="s">
        <v>421</v>
      </c>
      <c r="B110" s="51" t="s">
        <v>831</v>
      </c>
      <c r="C110" s="51" t="s">
        <v>857</v>
      </c>
      <c r="D110" s="51" t="s">
        <v>890</v>
      </c>
      <c r="E110" s="51">
        <v>15</v>
      </c>
      <c r="F110" s="33" t="str">
        <f t="shared" si="5"/>
        <v>BI ou contratos e licitações?</v>
      </c>
      <c r="G110" s="12" t="s">
        <v>45</v>
      </c>
      <c r="H110" s="8" t="s">
        <v>36</v>
      </c>
      <c r="I110" s="12" t="s">
        <v>37</v>
      </c>
      <c r="J110" s="62">
        <v>16</v>
      </c>
      <c r="K110" s="10">
        <v>2020</v>
      </c>
      <c r="L110" s="11"/>
      <c r="M110" s="12">
        <v>1</v>
      </c>
      <c r="N110" s="12">
        <v>1491856</v>
      </c>
      <c r="O110" s="12" t="s">
        <v>917</v>
      </c>
      <c r="P110" s="8" t="s">
        <v>107</v>
      </c>
      <c r="Q110" s="53">
        <v>1800</v>
      </c>
      <c r="R110" s="14">
        <v>0</v>
      </c>
      <c r="S110" s="53">
        <f t="shared" si="4"/>
        <v>1800</v>
      </c>
      <c r="T110" s="8" t="s">
        <v>41</v>
      </c>
      <c r="U110" s="33" t="s">
        <v>45</v>
      </c>
      <c r="V110" s="21" t="s">
        <v>48</v>
      </c>
      <c r="W110" s="33" t="s">
        <v>49</v>
      </c>
      <c r="X110" s="41" t="s">
        <v>50</v>
      </c>
    </row>
    <row r="111" spans="1:24" s="42" customFormat="1" ht="128.25" hidden="1" customHeight="1">
      <c r="A111" s="51" t="s">
        <v>421</v>
      </c>
      <c r="B111" s="51" t="s">
        <v>831</v>
      </c>
      <c r="C111" s="51" t="s">
        <v>857</v>
      </c>
      <c r="D111" s="51" t="s">
        <v>890</v>
      </c>
      <c r="E111" s="51">
        <v>15</v>
      </c>
      <c r="F111" s="33" t="str">
        <f t="shared" si="5"/>
        <v>BI ou contratos e licitações?</v>
      </c>
      <c r="G111" s="12" t="s">
        <v>45</v>
      </c>
      <c r="H111" s="8" t="s">
        <v>36</v>
      </c>
      <c r="I111" s="12" t="s">
        <v>37</v>
      </c>
      <c r="J111" s="62">
        <v>16</v>
      </c>
      <c r="K111" s="10">
        <v>2020</v>
      </c>
      <c r="L111" s="11"/>
      <c r="M111" s="12">
        <v>1</v>
      </c>
      <c r="N111" s="12">
        <v>1914473</v>
      </c>
      <c r="O111" s="12" t="s">
        <v>891</v>
      </c>
      <c r="P111" s="8" t="s">
        <v>40</v>
      </c>
      <c r="Q111" s="53">
        <v>1800</v>
      </c>
      <c r="R111" s="14">
        <v>0</v>
      </c>
      <c r="S111" s="53">
        <f t="shared" si="4"/>
        <v>1800</v>
      </c>
      <c r="T111" s="8" t="s">
        <v>41</v>
      </c>
      <c r="U111" s="33" t="s">
        <v>45</v>
      </c>
      <c r="V111" s="21" t="s">
        <v>48</v>
      </c>
      <c r="W111" s="33" t="s">
        <v>49</v>
      </c>
      <c r="X111" s="41" t="s">
        <v>50</v>
      </c>
    </row>
    <row r="112" spans="1:24" ht="128.25" hidden="1" customHeight="1">
      <c r="A112" s="68" t="s">
        <v>421</v>
      </c>
      <c r="B112" s="68" t="s">
        <v>831</v>
      </c>
      <c r="C112" s="68" t="s">
        <v>875</v>
      </c>
      <c r="D112" s="68" t="s">
        <v>876</v>
      </c>
      <c r="E112" s="68">
        <v>20</v>
      </c>
      <c r="F112" s="68" t="s">
        <v>895</v>
      </c>
      <c r="G112" s="27" t="s">
        <v>45</v>
      </c>
      <c r="H112" s="24" t="s">
        <v>36</v>
      </c>
      <c r="I112" s="27" t="s">
        <v>37</v>
      </c>
      <c r="J112" s="69">
        <v>24</v>
      </c>
      <c r="K112" s="10">
        <v>2020</v>
      </c>
      <c r="L112" s="11"/>
      <c r="M112" s="68">
        <v>1</v>
      </c>
      <c r="N112" s="68">
        <v>1822205</v>
      </c>
      <c r="O112" s="68" t="s">
        <v>923</v>
      </c>
      <c r="P112" s="24" t="s">
        <v>40</v>
      </c>
      <c r="Q112" s="70">
        <v>2700</v>
      </c>
      <c r="R112" s="28">
        <v>0</v>
      </c>
      <c r="S112" s="70">
        <f t="shared" si="4"/>
        <v>2700</v>
      </c>
      <c r="T112" s="24" t="s">
        <v>41</v>
      </c>
      <c r="U112" s="29" t="s">
        <v>2230</v>
      </c>
      <c r="V112" s="30" t="s">
        <v>148</v>
      </c>
      <c r="W112" s="31" t="s">
        <v>225</v>
      </c>
      <c r="X112" s="72" t="s">
        <v>50</v>
      </c>
    </row>
    <row r="113" spans="1:24" ht="128.25" hidden="1" customHeight="1">
      <c r="A113" s="68" t="s">
        <v>421</v>
      </c>
      <c r="B113" s="68" t="s">
        <v>831</v>
      </c>
      <c r="C113" s="68" t="s">
        <v>875</v>
      </c>
      <c r="D113" s="68" t="s">
        <v>876</v>
      </c>
      <c r="E113" s="68">
        <v>20</v>
      </c>
      <c r="F113" s="68" t="s">
        <v>895</v>
      </c>
      <c r="G113" s="27" t="s">
        <v>45</v>
      </c>
      <c r="H113" s="24" t="s">
        <v>36</v>
      </c>
      <c r="I113" s="27" t="s">
        <v>37</v>
      </c>
      <c r="J113" s="69">
        <v>24</v>
      </c>
      <c r="K113" s="10">
        <v>2020</v>
      </c>
      <c r="L113" s="11"/>
      <c r="M113" s="68">
        <v>1</v>
      </c>
      <c r="N113" s="68">
        <v>1402018</v>
      </c>
      <c r="O113" s="68" t="s">
        <v>906</v>
      </c>
      <c r="P113" s="24" t="s">
        <v>40</v>
      </c>
      <c r="Q113" s="70">
        <v>2700</v>
      </c>
      <c r="R113" s="28">
        <v>0</v>
      </c>
      <c r="S113" s="70">
        <f t="shared" si="4"/>
        <v>2700</v>
      </c>
      <c r="T113" s="24" t="s">
        <v>41</v>
      </c>
      <c r="U113" s="29" t="s">
        <v>2230</v>
      </c>
      <c r="V113" s="30" t="s">
        <v>148</v>
      </c>
      <c r="W113" s="31" t="s">
        <v>225</v>
      </c>
      <c r="X113" s="72" t="s">
        <v>50</v>
      </c>
    </row>
    <row r="114" spans="1:24" ht="128.25" hidden="1" customHeight="1">
      <c r="A114" s="68" t="s">
        <v>421</v>
      </c>
      <c r="B114" s="68" t="s">
        <v>831</v>
      </c>
      <c r="C114" s="68" t="s">
        <v>875</v>
      </c>
      <c r="D114" s="68" t="s">
        <v>876</v>
      </c>
      <c r="E114" s="68">
        <v>20</v>
      </c>
      <c r="F114" s="68" t="s">
        <v>895</v>
      </c>
      <c r="G114" s="27" t="s">
        <v>45</v>
      </c>
      <c r="H114" s="24" t="s">
        <v>36</v>
      </c>
      <c r="I114" s="27" t="s">
        <v>37</v>
      </c>
      <c r="J114" s="69">
        <v>24</v>
      </c>
      <c r="K114" s="10">
        <v>2020</v>
      </c>
      <c r="L114" s="11"/>
      <c r="M114" s="68">
        <v>1</v>
      </c>
      <c r="N114" s="68">
        <v>1590547</v>
      </c>
      <c r="O114" s="68" t="s">
        <v>979</v>
      </c>
      <c r="P114" s="24" t="s">
        <v>40</v>
      </c>
      <c r="Q114" s="70">
        <v>2700</v>
      </c>
      <c r="R114" s="28">
        <v>0</v>
      </c>
      <c r="S114" s="70">
        <f t="shared" si="4"/>
        <v>2700</v>
      </c>
      <c r="T114" s="24" t="s">
        <v>41</v>
      </c>
      <c r="U114" s="29" t="s">
        <v>2230</v>
      </c>
      <c r="V114" s="30" t="s">
        <v>148</v>
      </c>
      <c r="W114" s="31" t="s">
        <v>225</v>
      </c>
      <c r="X114" s="72" t="s">
        <v>50</v>
      </c>
    </row>
    <row r="115" spans="1:24" ht="128.25" hidden="1" customHeight="1">
      <c r="A115" s="68" t="s">
        <v>421</v>
      </c>
      <c r="B115" s="68" t="s">
        <v>831</v>
      </c>
      <c r="C115" s="68" t="s">
        <v>875</v>
      </c>
      <c r="D115" s="68" t="s">
        <v>876</v>
      </c>
      <c r="E115" s="68">
        <v>20</v>
      </c>
      <c r="F115" s="68" t="s">
        <v>895</v>
      </c>
      <c r="G115" s="27" t="s">
        <v>45</v>
      </c>
      <c r="H115" s="24" t="s">
        <v>36</v>
      </c>
      <c r="I115" s="27" t="s">
        <v>37</v>
      </c>
      <c r="J115" s="69">
        <v>24</v>
      </c>
      <c r="K115" s="10">
        <v>2020</v>
      </c>
      <c r="L115" s="11"/>
      <c r="M115" s="68">
        <v>1</v>
      </c>
      <c r="N115" s="68">
        <v>1568000</v>
      </c>
      <c r="O115" s="68" t="s">
        <v>994</v>
      </c>
      <c r="P115" s="24" t="s">
        <v>107</v>
      </c>
      <c r="Q115" s="70">
        <v>2700</v>
      </c>
      <c r="R115" s="28">
        <v>0</v>
      </c>
      <c r="S115" s="70">
        <f t="shared" si="4"/>
        <v>2700</v>
      </c>
      <c r="T115" s="24" t="s">
        <v>41</v>
      </c>
      <c r="U115" s="29" t="s">
        <v>2230</v>
      </c>
      <c r="V115" s="30" t="s">
        <v>148</v>
      </c>
      <c r="W115" s="31" t="s">
        <v>225</v>
      </c>
      <c r="X115" s="72" t="s">
        <v>50</v>
      </c>
    </row>
    <row r="116" spans="1:24" ht="128.25" hidden="1" customHeight="1">
      <c r="A116" s="68" t="s">
        <v>421</v>
      </c>
      <c r="B116" s="68" t="s">
        <v>831</v>
      </c>
      <c r="C116" s="68" t="s">
        <v>875</v>
      </c>
      <c r="D116" s="68" t="s">
        <v>876</v>
      </c>
      <c r="E116" s="68">
        <v>20</v>
      </c>
      <c r="F116" s="68" t="s">
        <v>895</v>
      </c>
      <c r="G116" s="27" t="s">
        <v>45</v>
      </c>
      <c r="H116" s="24" t="s">
        <v>36</v>
      </c>
      <c r="I116" s="27" t="s">
        <v>37</v>
      </c>
      <c r="J116" s="69">
        <v>24</v>
      </c>
      <c r="K116" s="10">
        <v>2020</v>
      </c>
      <c r="L116" s="11"/>
      <c r="M116" s="68">
        <v>1</v>
      </c>
      <c r="N116" s="68">
        <v>1093234</v>
      </c>
      <c r="O116" s="68" t="s">
        <v>990</v>
      </c>
      <c r="P116" s="24" t="s">
        <v>107</v>
      </c>
      <c r="Q116" s="70">
        <v>2700</v>
      </c>
      <c r="R116" s="28">
        <v>0</v>
      </c>
      <c r="S116" s="70">
        <f t="shared" si="4"/>
        <v>2700</v>
      </c>
      <c r="T116" s="24" t="s">
        <v>41</v>
      </c>
      <c r="U116" s="29" t="s">
        <v>2230</v>
      </c>
      <c r="V116" s="30" t="s">
        <v>148</v>
      </c>
      <c r="W116" s="31" t="s">
        <v>225</v>
      </c>
      <c r="X116" s="72" t="s">
        <v>50</v>
      </c>
    </row>
    <row r="117" spans="1:24" ht="128.25" hidden="1" customHeight="1">
      <c r="A117" s="68" t="s">
        <v>421</v>
      </c>
      <c r="B117" s="68" t="s">
        <v>831</v>
      </c>
      <c r="C117" s="68" t="s">
        <v>875</v>
      </c>
      <c r="D117" s="68" t="s">
        <v>876</v>
      </c>
      <c r="E117" s="68">
        <v>20</v>
      </c>
      <c r="F117" s="68" t="s">
        <v>895</v>
      </c>
      <c r="G117" s="27" t="s">
        <v>45</v>
      </c>
      <c r="H117" s="24" t="s">
        <v>36</v>
      </c>
      <c r="I117" s="27" t="s">
        <v>37</v>
      </c>
      <c r="J117" s="69">
        <v>24</v>
      </c>
      <c r="K117" s="10">
        <v>2020</v>
      </c>
      <c r="L117" s="11"/>
      <c r="M117" s="68">
        <v>1</v>
      </c>
      <c r="N117" s="68">
        <v>1582129</v>
      </c>
      <c r="O117" s="68" t="s">
        <v>896</v>
      </c>
      <c r="P117" s="24" t="s">
        <v>40</v>
      </c>
      <c r="Q117" s="70">
        <v>2700</v>
      </c>
      <c r="R117" s="28">
        <v>0</v>
      </c>
      <c r="S117" s="70">
        <f t="shared" si="4"/>
        <v>2700</v>
      </c>
      <c r="T117" s="24" t="s">
        <v>41</v>
      </c>
      <c r="U117" s="29" t="s">
        <v>2230</v>
      </c>
      <c r="V117" s="30" t="s">
        <v>148</v>
      </c>
      <c r="W117" s="31" t="s">
        <v>225</v>
      </c>
      <c r="X117" s="72" t="s">
        <v>50</v>
      </c>
    </row>
    <row r="118" spans="1:24" ht="128.25" hidden="1" customHeight="1">
      <c r="A118" s="68" t="s">
        <v>421</v>
      </c>
      <c r="B118" s="68" t="s">
        <v>831</v>
      </c>
      <c r="C118" s="68" t="s">
        <v>875</v>
      </c>
      <c r="D118" s="68" t="s">
        <v>876</v>
      </c>
      <c r="E118" s="68">
        <v>20</v>
      </c>
      <c r="F118" s="68" t="s">
        <v>895</v>
      </c>
      <c r="G118" s="27" t="s">
        <v>45</v>
      </c>
      <c r="H118" s="24" t="s">
        <v>36</v>
      </c>
      <c r="I118" s="27" t="s">
        <v>37</v>
      </c>
      <c r="J118" s="69">
        <v>24</v>
      </c>
      <c r="K118" s="10">
        <v>2020</v>
      </c>
      <c r="L118" s="11"/>
      <c r="M118" s="68">
        <v>1</v>
      </c>
      <c r="N118" s="68">
        <v>3006329</v>
      </c>
      <c r="O118" s="68" t="s">
        <v>952</v>
      </c>
      <c r="P118" s="24" t="s">
        <v>40</v>
      </c>
      <c r="Q118" s="70">
        <v>2700</v>
      </c>
      <c r="R118" s="28">
        <v>0</v>
      </c>
      <c r="S118" s="70">
        <f t="shared" si="4"/>
        <v>2700</v>
      </c>
      <c r="T118" s="24" t="s">
        <v>41</v>
      </c>
      <c r="U118" s="29" t="s">
        <v>2230</v>
      </c>
      <c r="V118" s="30" t="s">
        <v>148</v>
      </c>
      <c r="W118" s="31" t="s">
        <v>225</v>
      </c>
      <c r="X118" s="72" t="s">
        <v>50</v>
      </c>
    </row>
    <row r="119" spans="1:24" ht="128.25" hidden="1" customHeight="1">
      <c r="A119" s="54" t="s">
        <v>421</v>
      </c>
      <c r="B119" s="54" t="s">
        <v>831</v>
      </c>
      <c r="C119" s="54" t="s">
        <v>875</v>
      </c>
      <c r="D119" s="54" t="s">
        <v>876</v>
      </c>
      <c r="E119" s="54">
        <v>20</v>
      </c>
      <c r="F119" s="54" t="s">
        <v>895</v>
      </c>
      <c r="G119" s="37" t="s">
        <v>45</v>
      </c>
      <c r="H119" s="8" t="s">
        <v>36</v>
      </c>
      <c r="I119" s="37" t="s">
        <v>37</v>
      </c>
      <c r="J119" s="67">
        <v>24</v>
      </c>
      <c r="K119" s="10">
        <v>2020</v>
      </c>
      <c r="L119" s="11"/>
      <c r="M119" s="54">
        <v>1</v>
      </c>
      <c r="N119" s="54">
        <v>1821266</v>
      </c>
      <c r="O119" s="54" t="s">
        <v>939</v>
      </c>
      <c r="P119" s="19" t="s">
        <v>40</v>
      </c>
      <c r="Q119" s="66">
        <v>2700</v>
      </c>
      <c r="R119" s="20">
        <v>0</v>
      </c>
      <c r="S119" s="66">
        <f t="shared" si="4"/>
        <v>2700</v>
      </c>
      <c r="T119" s="19" t="s">
        <v>41</v>
      </c>
      <c r="U119" s="15" t="s">
        <v>2219</v>
      </c>
      <c r="V119" s="34" t="s">
        <v>148</v>
      </c>
      <c r="W119" s="22" t="s">
        <v>225</v>
      </c>
      <c r="X119" s="36" t="s">
        <v>50</v>
      </c>
    </row>
    <row r="120" spans="1:24" ht="128.25" hidden="1" customHeight="1">
      <c r="A120" s="54" t="s">
        <v>421</v>
      </c>
      <c r="B120" s="54" t="s">
        <v>853</v>
      </c>
      <c r="C120" s="54" t="s">
        <v>843</v>
      </c>
      <c r="D120" s="54" t="s">
        <v>844</v>
      </c>
      <c r="E120" s="54">
        <v>15</v>
      </c>
      <c r="F120" s="54" t="s">
        <v>888</v>
      </c>
      <c r="G120" s="37" t="s">
        <v>35</v>
      </c>
      <c r="H120" s="8" t="s">
        <v>36</v>
      </c>
      <c r="I120" s="37" t="s">
        <v>850</v>
      </c>
      <c r="J120" s="67">
        <v>20</v>
      </c>
      <c r="K120" s="10">
        <v>2020</v>
      </c>
      <c r="L120" s="11"/>
      <c r="M120" s="54">
        <v>1</v>
      </c>
      <c r="N120" s="54">
        <v>2264100</v>
      </c>
      <c r="O120" s="54" t="s">
        <v>913</v>
      </c>
      <c r="P120" s="19" t="s">
        <v>40</v>
      </c>
      <c r="Q120" s="66">
        <v>1800</v>
      </c>
      <c r="R120" s="20">
        <v>0</v>
      </c>
      <c r="S120" s="66">
        <f t="shared" si="4"/>
        <v>1800</v>
      </c>
      <c r="T120" s="19" t="s">
        <v>41</v>
      </c>
      <c r="U120" s="54"/>
      <c r="V120" s="15" t="s">
        <v>92</v>
      </c>
      <c r="W120" s="22" t="s">
        <v>517</v>
      </c>
      <c r="X120" s="23"/>
    </row>
    <row r="121" spans="1:24" ht="128.25" hidden="1" customHeight="1">
      <c r="A121" s="54" t="s">
        <v>421</v>
      </c>
      <c r="B121" s="54" t="s">
        <v>831</v>
      </c>
      <c r="C121" s="54" t="s">
        <v>843</v>
      </c>
      <c r="D121" s="54" t="s">
        <v>844</v>
      </c>
      <c r="E121" s="54">
        <v>15</v>
      </c>
      <c r="F121" s="54" t="s">
        <v>845</v>
      </c>
      <c r="G121" s="37" t="s">
        <v>35</v>
      </c>
      <c r="H121" s="8" t="s">
        <v>36</v>
      </c>
      <c r="I121" s="37" t="s">
        <v>846</v>
      </c>
      <c r="J121" s="67">
        <v>20</v>
      </c>
      <c r="K121" s="10">
        <v>2020</v>
      </c>
      <c r="L121" s="11"/>
      <c r="M121" s="54">
        <v>1</v>
      </c>
      <c r="N121" s="54">
        <v>232966</v>
      </c>
      <c r="O121" s="54" t="s">
        <v>847</v>
      </c>
      <c r="P121" s="19" t="s">
        <v>107</v>
      </c>
      <c r="Q121" s="66">
        <v>0</v>
      </c>
      <c r="R121" s="20">
        <v>0</v>
      </c>
      <c r="S121" s="66">
        <f t="shared" si="4"/>
        <v>0</v>
      </c>
      <c r="T121" s="19" t="s">
        <v>41</v>
      </c>
      <c r="U121" s="54" t="s">
        <v>2231</v>
      </c>
      <c r="V121" s="15" t="s">
        <v>92</v>
      </c>
      <c r="W121" s="22" t="s">
        <v>517</v>
      </c>
      <c r="X121" s="23"/>
    </row>
    <row r="122" spans="1:24" ht="128.25" hidden="1" customHeight="1">
      <c r="A122" s="54" t="s">
        <v>421</v>
      </c>
      <c r="B122" s="19" t="s">
        <v>831</v>
      </c>
      <c r="C122" s="19" t="s">
        <v>843</v>
      </c>
      <c r="D122" s="19" t="s">
        <v>844</v>
      </c>
      <c r="E122" s="19">
        <v>15</v>
      </c>
      <c r="F122" s="19" t="s">
        <v>888</v>
      </c>
      <c r="G122" s="19" t="s">
        <v>35</v>
      </c>
      <c r="H122" s="8" t="s">
        <v>36</v>
      </c>
      <c r="I122" s="19" t="s">
        <v>846</v>
      </c>
      <c r="J122" s="10">
        <v>20</v>
      </c>
      <c r="K122" s="10">
        <v>2020</v>
      </c>
      <c r="L122" s="11"/>
      <c r="M122" s="19">
        <v>1</v>
      </c>
      <c r="N122" s="19">
        <v>1820153</v>
      </c>
      <c r="O122" s="19" t="s">
        <v>972</v>
      </c>
      <c r="P122" s="19" t="s">
        <v>40</v>
      </c>
      <c r="Q122" s="20">
        <v>1800</v>
      </c>
      <c r="R122" s="20">
        <v>0</v>
      </c>
      <c r="S122" s="20">
        <f t="shared" si="4"/>
        <v>1800</v>
      </c>
      <c r="T122" s="19" t="s">
        <v>41</v>
      </c>
      <c r="U122" s="19"/>
      <c r="V122" s="15" t="s">
        <v>92</v>
      </c>
      <c r="W122" s="22" t="s">
        <v>517</v>
      </c>
      <c r="X122" s="23"/>
    </row>
    <row r="123" spans="1:24" ht="128.25" hidden="1" customHeight="1">
      <c r="A123" s="54" t="s">
        <v>421</v>
      </c>
      <c r="B123" s="19" t="s">
        <v>831</v>
      </c>
      <c r="C123" s="19" t="s">
        <v>843</v>
      </c>
      <c r="D123" s="19" t="s">
        <v>844</v>
      </c>
      <c r="E123" s="19">
        <v>15</v>
      </c>
      <c r="F123" s="19" t="s">
        <v>888</v>
      </c>
      <c r="G123" s="19" t="s">
        <v>35</v>
      </c>
      <c r="H123" s="8" t="s">
        <v>36</v>
      </c>
      <c r="I123" s="19" t="s">
        <v>37</v>
      </c>
      <c r="J123" s="10">
        <v>20</v>
      </c>
      <c r="K123" s="10">
        <v>2020</v>
      </c>
      <c r="L123" s="11"/>
      <c r="M123" s="19">
        <v>1</v>
      </c>
      <c r="N123" s="19">
        <v>1054009</v>
      </c>
      <c r="O123" s="37" t="s">
        <v>973</v>
      </c>
      <c r="P123" s="19" t="s">
        <v>40</v>
      </c>
      <c r="Q123" s="20">
        <v>1800</v>
      </c>
      <c r="R123" s="20">
        <v>0</v>
      </c>
      <c r="S123" s="20">
        <f t="shared" si="4"/>
        <v>1800</v>
      </c>
      <c r="T123" s="19" t="s">
        <v>41</v>
      </c>
      <c r="U123" s="19"/>
      <c r="V123" s="15" t="s">
        <v>92</v>
      </c>
      <c r="W123" s="22" t="s">
        <v>517</v>
      </c>
      <c r="X123" s="23"/>
    </row>
    <row r="124" spans="1:24" ht="128.25" hidden="1" customHeight="1">
      <c r="A124" s="54" t="s">
        <v>421</v>
      </c>
      <c r="B124" s="19" t="s">
        <v>831</v>
      </c>
      <c r="C124" s="19" t="s">
        <v>843</v>
      </c>
      <c r="D124" s="19" t="s">
        <v>844</v>
      </c>
      <c r="E124" s="19">
        <v>15</v>
      </c>
      <c r="F124" s="19" t="s">
        <v>888</v>
      </c>
      <c r="G124" s="19" t="s">
        <v>35</v>
      </c>
      <c r="H124" s="8" t="s">
        <v>36</v>
      </c>
      <c r="I124" s="19" t="s">
        <v>37</v>
      </c>
      <c r="J124" s="10">
        <v>20</v>
      </c>
      <c r="K124" s="10">
        <v>2020</v>
      </c>
      <c r="L124" s="11"/>
      <c r="M124" s="19">
        <v>1</v>
      </c>
      <c r="N124" s="19">
        <v>1491786</v>
      </c>
      <c r="O124" s="19" t="s">
        <v>936</v>
      </c>
      <c r="P124" s="19" t="s">
        <v>107</v>
      </c>
      <c r="Q124" s="20">
        <v>1800</v>
      </c>
      <c r="R124" s="20">
        <v>0</v>
      </c>
      <c r="S124" s="20">
        <f t="shared" si="4"/>
        <v>1800</v>
      </c>
      <c r="T124" s="19" t="s">
        <v>41</v>
      </c>
      <c r="U124" s="19"/>
      <c r="V124" s="15" t="s">
        <v>92</v>
      </c>
      <c r="W124" s="22" t="s">
        <v>517</v>
      </c>
      <c r="X124" s="23"/>
    </row>
    <row r="125" spans="1:24" ht="128.25" hidden="1" customHeight="1">
      <c r="A125" s="54" t="s">
        <v>421</v>
      </c>
      <c r="B125" s="19" t="s">
        <v>831</v>
      </c>
      <c r="C125" s="19" t="s">
        <v>843</v>
      </c>
      <c r="D125" s="19" t="s">
        <v>844</v>
      </c>
      <c r="E125" s="19">
        <v>15</v>
      </c>
      <c r="F125" s="19" t="s">
        <v>888</v>
      </c>
      <c r="G125" s="19" t="s">
        <v>35</v>
      </c>
      <c r="H125" s="8" t="s">
        <v>36</v>
      </c>
      <c r="I125" s="19" t="s">
        <v>37</v>
      </c>
      <c r="J125" s="10">
        <v>20</v>
      </c>
      <c r="K125" s="10">
        <v>2020</v>
      </c>
      <c r="L125" s="11"/>
      <c r="M125" s="19">
        <v>1</v>
      </c>
      <c r="N125" s="19">
        <v>1489675</v>
      </c>
      <c r="O125" s="19" t="s">
        <v>999</v>
      </c>
      <c r="P125" s="19" t="s">
        <v>107</v>
      </c>
      <c r="Q125" s="20">
        <v>1800</v>
      </c>
      <c r="R125" s="20">
        <v>0</v>
      </c>
      <c r="S125" s="20">
        <f t="shared" si="4"/>
        <v>1800</v>
      </c>
      <c r="T125" s="19" t="s">
        <v>41</v>
      </c>
      <c r="U125" s="19"/>
      <c r="V125" s="15" t="s">
        <v>92</v>
      </c>
      <c r="W125" s="22" t="s">
        <v>517</v>
      </c>
      <c r="X125" s="23"/>
    </row>
    <row r="126" spans="1:24" ht="128.25" hidden="1" customHeight="1">
      <c r="A126" s="54" t="s">
        <v>421</v>
      </c>
      <c r="B126" s="19" t="s">
        <v>831</v>
      </c>
      <c r="C126" s="19" t="s">
        <v>843</v>
      </c>
      <c r="D126" s="19" t="s">
        <v>844</v>
      </c>
      <c r="E126" s="19">
        <v>15</v>
      </c>
      <c r="F126" s="19" t="s">
        <v>888</v>
      </c>
      <c r="G126" s="19" t="s">
        <v>35</v>
      </c>
      <c r="H126" s="8" t="s">
        <v>36</v>
      </c>
      <c r="I126" s="19" t="s">
        <v>37</v>
      </c>
      <c r="J126" s="10">
        <v>20</v>
      </c>
      <c r="K126" s="10">
        <v>2020</v>
      </c>
      <c r="L126" s="11"/>
      <c r="M126" s="19">
        <v>1</v>
      </c>
      <c r="N126" s="19">
        <v>1685781</v>
      </c>
      <c r="O126" s="19" t="s">
        <v>889</v>
      </c>
      <c r="P126" s="19" t="s">
        <v>107</v>
      </c>
      <c r="Q126" s="20">
        <v>1800</v>
      </c>
      <c r="R126" s="20">
        <v>0</v>
      </c>
      <c r="S126" s="20">
        <f t="shared" si="4"/>
        <v>1800</v>
      </c>
      <c r="T126" s="19" t="s">
        <v>41</v>
      </c>
      <c r="U126" s="19"/>
      <c r="V126" s="15" t="s">
        <v>92</v>
      </c>
      <c r="W126" s="22" t="s">
        <v>517</v>
      </c>
      <c r="X126" s="23"/>
    </row>
    <row r="127" spans="1:24" ht="128.25" hidden="1" customHeight="1">
      <c r="A127" s="54" t="s">
        <v>421</v>
      </c>
      <c r="B127" s="19" t="s">
        <v>831</v>
      </c>
      <c r="C127" s="19" t="s">
        <v>843</v>
      </c>
      <c r="D127" s="19" t="s">
        <v>844</v>
      </c>
      <c r="E127" s="19">
        <v>15</v>
      </c>
      <c r="F127" s="19" t="s">
        <v>888</v>
      </c>
      <c r="G127" s="19" t="s">
        <v>35</v>
      </c>
      <c r="H127" s="8" t="s">
        <v>36</v>
      </c>
      <c r="I127" s="19" t="s">
        <v>37</v>
      </c>
      <c r="J127" s="10">
        <v>20</v>
      </c>
      <c r="K127" s="10">
        <v>2020</v>
      </c>
      <c r="L127" s="11"/>
      <c r="M127" s="19">
        <v>1</v>
      </c>
      <c r="N127" s="19">
        <v>2089513</v>
      </c>
      <c r="O127" s="19" t="s">
        <v>937</v>
      </c>
      <c r="P127" s="19" t="s">
        <v>40</v>
      </c>
      <c r="Q127" s="20">
        <v>1800</v>
      </c>
      <c r="R127" s="20">
        <v>0</v>
      </c>
      <c r="S127" s="20">
        <f t="shared" si="4"/>
        <v>1800</v>
      </c>
      <c r="T127" s="19" t="s">
        <v>41</v>
      </c>
      <c r="U127" s="19"/>
      <c r="V127" s="15" t="s">
        <v>92</v>
      </c>
      <c r="W127" s="22" t="s">
        <v>517</v>
      </c>
      <c r="X127" s="23"/>
    </row>
    <row r="128" spans="1:24" ht="128.25" hidden="1" customHeight="1">
      <c r="A128" s="54" t="s">
        <v>421</v>
      </c>
      <c r="B128" s="19" t="s">
        <v>831</v>
      </c>
      <c r="C128" s="19" t="s">
        <v>843</v>
      </c>
      <c r="D128" s="54" t="s">
        <v>848</v>
      </c>
      <c r="E128" s="19">
        <v>15</v>
      </c>
      <c r="F128" s="19" t="s">
        <v>888</v>
      </c>
      <c r="G128" s="19" t="s">
        <v>35</v>
      </c>
      <c r="H128" s="8" t="s">
        <v>36</v>
      </c>
      <c r="I128" s="19" t="s">
        <v>850</v>
      </c>
      <c r="J128" s="10">
        <v>20</v>
      </c>
      <c r="K128" s="10">
        <v>2020</v>
      </c>
      <c r="L128" s="11"/>
      <c r="M128" s="19">
        <v>1</v>
      </c>
      <c r="N128" s="19">
        <v>1519445</v>
      </c>
      <c r="O128" s="19" t="s">
        <v>983</v>
      </c>
      <c r="P128" s="19" t="s">
        <v>107</v>
      </c>
      <c r="Q128" s="20">
        <v>1800</v>
      </c>
      <c r="R128" s="20">
        <v>0</v>
      </c>
      <c r="S128" s="20">
        <f t="shared" si="4"/>
        <v>1800</v>
      </c>
      <c r="T128" s="19" t="s">
        <v>41</v>
      </c>
      <c r="U128" s="19"/>
      <c r="V128" s="15" t="s">
        <v>92</v>
      </c>
      <c r="W128" s="22" t="s">
        <v>517</v>
      </c>
      <c r="X128" s="23"/>
    </row>
    <row r="129" spans="1:24" ht="128.25" hidden="1" customHeight="1">
      <c r="A129" s="54" t="s">
        <v>421</v>
      </c>
      <c r="B129" s="19" t="s">
        <v>831</v>
      </c>
      <c r="C129" s="19" t="s">
        <v>843</v>
      </c>
      <c r="D129" s="19" t="s">
        <v>844</v>
      </c>
      <c r="E129" s="19">
        <v>20</v>
      </c>
      <c r="F129" s="19" t="s">
        <v>851</v>
      </c>
      <c r="G129" s="19" t="s">
        <v>145</v>
      </c>
      <c r="H129" s="8" t="s">
        <v>36</v>
      </c>
      <c r="I129" s="19" t="s">
        <v>46</v>
      </c>
      <c r="J129" s="10">
        <v>240</v>
      </c>
      <c r="K129" s="10">
        <v>2020</v>
      </c>
      <c r="L129" s="11" t="s">
        <v>610</v>
      </c>
      <c r="M129" s="19">
        <v>1</v>
      </c>
      <c r="N129" s="19">
        <v>232966</v>
      </c>
      <c r="O129" s="19" t="s">
        <v>852</v>
      </c>
      <c r="P129" s="19" t="s">
        <v>107</v>
      </c>
      <c r="Q129" s="20">
        <v>0</v>
      </c>
      <c r="R129" s="20">
        <v>0</v>
      </c>
      <c r="S129" s="20">
        <f t="shared" si="4"/>
        <v>0</v>
      </c>
      <c r="T129" s="19" t="s">
        <v>145</v>
      </c>
      <c r="U129" s="19"/>
      <c r="V129" s="34" t="s">
        <v>148</v>
      </c>
      <c r="W129" s="22" t="s">
        <v>225</v>
      </c>
      <c r="X129" s="23"/>
    </row>
    <row r="130" spans="1:24" s="42" customFormat="1" ht="128.25" hidden="1" customHeight="1">
      <c r="A130" s="51" t="s">
        <v>421</v>
      </c>
      <c r="B130" s="8" t="s">
        <v>853</v>
      </c>
      <c r="C130" s="8" t="s">
        <v>843</v>
      </c>
      <c r="D130" s="51" t="s">
        <v>848</v>
      </c>
      <c r="E130" s="8">
        <v>15</v>
      </c>
      <c r="F130" s="51" t="s">
        <v>934</v>
      </c>
      <c r="G130" s="8" t="s">
        <v>45</v>
      </c>
      <c r="H130" s="8" t="s">
        <v>36</v>
      </c>
      <c r="I130" s="8" t="s">
        <v>850</v>
      </c>
      <c r="J130" s="9">
        <v>20</v>
      </c>
      <c r="K130" s="10">
        <v>2020</v>
      </c>
      <c r="L130" s="11"/>
      <c r="M130" s="8">
        <v>1</v>
      </c>
      <c r="N130" s="12">
        <v>1491786</v>
      </c>
      <c r="O130" s="12" t="s">
        <v>935</v>
      </c>
      <c r="P130" s="8" t="s">
        <v>107</v>
      </c>
      <c r="Q130" s="14">
        <v>1800</v>
      </c>
      <c r="R130" s="14">
        <v>0</v>
      </c>
      <c r="S130" s="14">
        <f t="shared" si="4"/>
        <v>1800</v>
      </c>
      <c r="T130" s="8" t="s">
        <v>41</v>
      </c>
      <c r="U130" s="33" t="s">
        <v>2226</v>
      </c>
      <c r="V130" s="63" t="s">
        <v>48</v>
      </c>
      <c r="W130" s="40" t="s">
        <v>163</v>
      </c>
      <c r="X130" s="41" t="s">
        <v>50</v>
      </c>
    </row>
    <row r="131" spans="1:24" s="42" customFormat="1" ht="128.25" hidden="1" customHeight="1">
      <c r="A131" s="51" t="s">
        <v>421</v>
      </c>
      <c r="B131" s="8" t="s">
        <v>831</v>
      </c>
      <c r="C131" s="8" t="s">
        <v>843</v>
      </c>
      <c r="D131" s="8" t="s">
        <v>844</v>
      </c>
      <c r="E131" s="8">
        <v>15</v>
      </c>
      <c r="F131" s="8" t="s">
        <v>869</v>
      </c>
      <c r="G131" s="8" t="s">
        <v>45</v>
      </c>
      <c r="H131" s="8" t="s">
        <v>36</v>
      </c>
      <c r="I131" s="8" t="s">
        <v>37</v>
      </c>
      <c r="J131" s="9">
        <v>20</v>
      </c>
      <c r="K131" s="10">
        <v>2020</v>
      </c>
      <c r="L131" s="11"/>
      <c r="M131" s="8">
        <v>1</v>
      </c>
      <c r="N131" s="8">
        <v>1338595</v>
      </c>
      <c r="O131" s="8" t="s">
        <v>870</v>
      </c>
      <c r="P131" s="8" t="s">
        <v>107</v>
      </c>
      <c r="Q131" s="14">
        <v>0</v>
      </c>
      <c r="R131" s="14">
        <v>0</v>
      </c>
      <c r="S131" s="14">
        <f t="shared" si="4"/>
        <v>0</v>
      </c>
      <c r="T131" s="8" t="s">
        <v>41</v>
      </c>
      <c r="U131" s="73" t="s">
        <v>2232</v>
      </c>
      <c r="V131" s="63" t="s">
        <v>48</v>
      </c>
      <c r="W131" s="40" t="s">
        <v>163</v>
      </c>
      <c r="X131" s="41" t="s">
        <v>50</v>
      </c>
    </row>
    <row r="132" spans="1:24" ht="128.25" hidden="1" customHeight="1">
      <c r="A132" s="54" t="s">
        <v>421</v>
      </c>
      <c r="B132" s="54" t="s">
        <v>831</v>
      </c>
      <c r="C132" s="54" t="s">
        <v>831</v>
      </c>
      <c r="D132" s="54" t="s">
        <v>915</v>
      </c>
      <c r="E132" s="54">
        <v>15</v>
      </c>
      <c r="F132" s="37" t="s">
        <v>893</v>
      </c>
      <c r="G132" s="37" t="s">
        <v>145</v>
      </c>
      <c r="H132" s="8" t="s">
        <v>36</v>
      </c>
      <c r="I132" s="19" t="s">
        <v>46</v>
      </c>
      <c r="J132" s="65">
        <v>80</v>
      </c>
      <c r="K132" s="10">
        <v>2020</v>
      </c>
      <c r="L132" s="11" t="s">
        <v>610</v>
      </c>
      <c r="M132" s="37">
        <v>1</v>
      </c>
      <c r="N132" s="37">
        <v>1787337</v>
      </c>
      <c r="O132" s="37" t="s">
        <v>914</v>
      </c>
      <c r="P132" s="19" t="s">
        <v>40</v>
      </c>
      <c r="Q132" s="20">
        <v>0</v>
      </c>
      <c r="R132" s="20">
        <v>0</v>
      </c>
      <c r="S132" s="20">
        <f t="shared" ref="S132:S195" si="6">(R132+Q132)*M132</f>
        <v>0</v>
      </c>
      <c r="T132" s="19" t="s">
        <v>145</v>
      </c>
      <c r="U132" s="19"/>
      <c r="V132" s="21" t="s">
        <v>148</v>
      </c>
      <c r="W132" s="15" t="s">
        <v>149</v>
      </c>
      <c r="X132" s="23"/>
    </row>
    <row r="133" spans="1:24" ht="128.25" hidden="1" customHeight="1">
      <c r="A133" s="54" t="s">
        <v>421</v>
      </c>
      <c r="B133" s="54" t="s">
        <v>831</v>
      </c>
      <c r="C133" s="54" t="s">
        <v>831</v>
      </c>
      <c r="D133" s="54" t="s">
        <v>848</v>
      </c>
      <c r="E133" s="54">
        <v>15</v>
      </c>
      <c r="F133" s="37" t="s">
        <v>893</v>
      </c>
      <c r="G133" s="37" t="s">
        <v>145</v>
      </c>
      <c r="H133" s="8" t="s">
        <v>36</v>
      </c>
      <c r="I133" s="19" t="s">
        <v>46</v>
      </c>
      <c r="J133" s="65">
        <v>390</v>
      </c>
      <c r="K133" s="10">
        <v>2020</v>
      </c>
      <c r="L133" s="11" t="s">
        <v>610</v>
      </c>
      <c r="M133" s="37">
        <v>1</v>
      </c>
      <c r="N133" s="37">
        <v>1517703</v>
      </c>
      <c r="O133" s="37" t="s">
        <v>953</v>
      </c>
      <c r="P133" s="19" t="s">
        <v>107</v>
      </c>
      <c r="Q133" s="20">
        <v>0</v>
      </c>
      <c r="R133" s="20">
        <v>0</v>
      </c>
      <c r="S133" s="20">
        <f t="shared" si="6"/>
        <v>0</v>
      </c>
      <c r="T133" s="19" t="s">
        <v>145</v>
      </c>
      <c r="U133" s="19"/>
      <c r="V133" s="21" t="s">
        <v>148</v>
      </c>
      <c r="W133" s="15" t="s">
        <v>149</v>
      </c>
      <c r="X133" s="23"/>
    </row>
    <row r="134" spans="1:24" ht="128.25" hidden="1" customHeight="1">
      <c r="A134" s="54" t="s">
        <v>421</v>
      </c>
      <c r="B134" s="54" t="s">
        <v>831</v>
      </c>
      <c r="C134" s="54" t="s">
        <v>831</v>
      </c>
      <c r="D134" s="54" t="s">
        <v>848</v>
      </c>
      <c r="E134" s="54">
        <v>15</v>
      </c>
      <c r="F134" s="37" t="s">
        <v>893</v>
      </c>
      <c r="G134" s="37" t="s">
        <v>145</v>
      </c>
      <c r="H134" s="8" t="s">
        <v>36</v>
      </c>
      <c r="I134" s="19" t="s">
        <v>46</v>
      </c>
      <c r="J134" s="65">
        <v>390</v>
      </c>
      <c r="K134" s="10">
        <v>2020</v>
      </c>
      <c r="L134" s="11" t="s">
        <v>610</v>
      </c>
      <c r="M134" s="37">
        <v>1</v>
      </c>
      <c r="N134" s="37">
        <v>1489723</v>
      </c>
      <c r="O134" s="37" t="s">
        <v>961</v>
      </c>
      <c r="P134" s="19" t="s">
        <v>107</v>
      </c>
      <c r="Q134" s="20">
        <v>0</v>
      </c>
      <c r="R134" s="20">
        <v>0</v>
      </c>
      <c r="S134" s="20">
        <f t="shared" si="6"/>
        <v>0</v>
      </c>
      <c r="T134" s="19" t="s">
        <v>145</v>
      </c>
      <c r="U134" s="19"/>
      <c r="V134" s="21" t="s">
        <v>148</v>
      </c>
      <c r="W134" s="15" t="s">
        <v>149</v>
      </c>
      <c r="X134" s="23"/>
    </row>
    <row r="135" spans="1:24" ht="128.25" hidden="1" customHeight="1">
      <c r="A135" s="54" t="s">
        <v>421</v>
      </c>
      <c r="B135" s="54" t="s">
        <v>831</v>
      </c>
      <c r="C135" s="54" t="s">
        <v>831</v>
      </c>
      <c r="D135" s="54" t="s">
        <v>848</v>
      </c>
      <c r="E135" s="54">
        <v>15</v>
      </c>
      <c r="F135" s="37" t="s">
        <v>893</v>
      </c>
      <c r="G135" s="37" t="s">
        <v>145</v>
      </c>
      <c r="H135" s="8" t="s">
        <v>36</v>
      </c>
      <c r="I135" s="19" t="s">
        <v>46</v>
      </c>
      <c r="J135" s="65">
        <v>40</v>
      </c>
      <c r="K135" s="10">
        <v>2020</v>
      </c>
      <c r="L135" s="11" t="s">
        <v>610</v>
      </c>
      <c r="M135" s="37">
        <v>1</v>
      </c>
      <c r="N135" s="37">
        <v>1802226</v>
      </c>
      <c r="O135" s="37" t="s">
        <v>894</v>
      </c>
      <c r="P135" s="19" t="s">
        <v>40</v>
      </c>
      <c r="Q135" s="20">
        <v>0</v>
      </c>
      <c r="R135" s="20">
        <v>0</v>
      </c>
      <c r="S135" s="20">
        <f t="shared" si="6"/>
        <v>0</v>
      </c>
      <c r="T135" s="19" t="s">
        <v>145</v>
      </c>
      <c r="U135" s="19"/>
      <c r="V135" s="21" t="s">
        <v>148</v>
      </c>
      <c r="W135" s="15" t="s">
        <v>149</v>
      </c>
      <c r="X135" s="23"/>
    </row>
    <row r="136" spans="1:24" ht="128.25" hidden="1" customHeight="1">
      <c r="A136" s="54" t="s">
        <v>421</v>
      </c>
      <c r="B136" s="54" t="s">
        <v>831</v>
      </c>
      <c r="C136" s="54" t="s">
        <v>831</v>
      </c>
      <c r="D136" s="54" t="s">
        <v>848</v>
      </c>
      <c r="E136" s="54">
        <v>15</v>
      </c>
      <c r="F136" s="37" t="s">
        <v>893</v>
      </c>
      <c r="G136" s="37" t="s">
        <v>145</v>
      </c>
      <c r="H136" s="8" t="s">
        <v>36</v>
      </c>
      <c r="I136" s="19" t="s">
        <v>46</v>
      </c>
      <c r="J136" s="65">
        <v>240</v>
      </c>
      <c r="K136" s="10">
        <v>2020</v>
      </c>
      <c r="L136" s="11" t="s">
        <v>610</v>
      </c>
      <c r="M136" s="37">
        <v>1</v>
      </c>
      <c r="N136" s="37">
        <v>1820502</v>
      </c>
      <c r="O136" s="37" t="s">
        <v>932</v>
      </c>
      <c r="P136" s="19" t="s">
        <v>40</v>
      </c>
      <c r="Q136" s="20">
        <v>0</v>
      </c>
      <c r="R136" s="20">
        <v>0</v>
      </c>
      <c r="S136" s="20">
        <f t="shared" si="6"/>
        <v>0</v>
      </c>
      <c r="T136" s="19" t="s">
        <v>145</v>
      </c>
      <c r="U136" s="19"/>
      <c r="V136" s="21" t="s">
        <v>148</v>
      </c>
      <c r="W136" s="15" t="s">
        <v>149</v>
      </c>
      <c r="X136" s="23"/>
    </row>
    <row r="137" spans="1:24" ht="128.25" hidden="1" customHeight="1">
      <c r="A137" s="54" t="s">
        <v>421</v>
      </c>
      <c r="B137" s="54" t="s">
        <v>831</v>
      </c>
      <c r="C137" s="54" t="s">
        <v>831</v>
      </c>
      <c r="D137" s="54" t="s">
        <v>848</v>
      </c>
      <c r="E137" s="54">
        <v>15</v>
      </c>
      <c r="F137" s="37" t="s">
        <v>893</v>
      </c>
      <c r="G137" s="37" t="s">
        <v>145</v>
      </c>
      <c r="H137" s="8" t="s">
        <v>36</v>
      </c>
      <c r="I137" s="19" t="s">
        <v>46</v>
      </c>
      <c r="J137" s="65">
        <v>80</v>
      </c>
      <c r="K137" s="10">
        <v>2020</v>
      </c>
      <c r="L137" s="11" t="s">
        <v>610</v>
      </c>
      <c r="M137" s="37">
        <v>1</v>
      </c>
      <c r="N137" s="37">
        <v>1820606</v>
      </c>
      <c r="O137" s="37" t="s">
        <v>962</v>
      </c>
      <c r="P137" s="19" t="s">
        <v>40</v>
      </c>
      <c r="Q137" s="20">
        <v>0</v>
      </c>
      <c r="R137" s="20">
        <v>0</v>
      </c>
      <c r="S137" s="20">
        <f t="shared" si="6"/>
        <v>0</v>
      </c>
      <c r="T137" s="19" t="s">
        <v>145</v>
      </c>
      <c r="U137" s="19"/>
      <c r="V137" s="21" t="s">
        <v>148</v>
      </c>
      <c r="W137" s="15" t="s">
        <v>149</v>
      </c>
      <c r="X137" s="23"/>
    </row>
    <row r="138" spans="1:24" ht="128.25" hidden="1" customHeight="1">
      <c r="A138" s="54" t="s">
        <v>421</v>
      </c>
      <c r="B138" s="19" t="s">
        <v>831</v>
      </c>
      <c r="C138" s="19" t="s">
        <v>843</v>
      </c>
      <c r="D138" s="54" t="s">
        <v>862</v>
      </c>
      <c r="E138" s="19">
        <v>15</v>
      </c>
      <c r="F138" s="37" t="s">
        <v>946</v>
      </c>
      <c r="G138" s="19" t="s">
        <v>35</v>
      </c>
      <c r="H138" s="8" t="s">
        <v>36</v>
      </c>
      <c r="I138" s="19" t="s">
        <v>91</v>
      </c>
      <c r="J138" s="10">
        <v>144</v>
      </c>
      <c r="K138" s="10">
        <v>2020</v>
      </c>
      <c r="L138" s="11"/>
      <c r="M138" s="19">
        <v>1</v>
      </c>
      <c r="N138" s="37">
        <v>1569054</v>
      </c>
      <c r="O138" s="37" t="s">
        <v>947</v>
      </c>
      <c r="P138" s="19" t="s">
        <v>107</v>
      </c>
      <c r="Q138" s="20">
        <v>0</v>
      </c>
      <c r="R138" s="20">
        <v>0</v>
      </c>
      <c r="S138" s="20">
        <f t="shared" si="6"/>
        <v>0</v>
      </c>
      <c r="T138" s="19" t="s">
        <v>41</v>
      </c>
      <c r="U138" s="15" t="s">
        <v>2233</v>
      </c>
      <c r="V138" s="15" t="s">
        <v>92</v>
      </c>
      <c r="W138" s="22" t="s">
        <v>517</v>
      </c>
      <c r="X138" s="23"/>
    </row>
    <row r="139" spans="1:24" ht="128.25" hidden="1" customHeight="1">
      <c r="A139" s="54" t="s">
        <v>421</v>
      </c>
      <c r="B139" s="19" t="s">
        <v>831</v>
      </c>
      <c r="C139" s="19" t="s">
        <v>843</v>
      </c>
      <c r="D139" s="54" t="s">
        <v>862</v>
      </c>
      <c r="E139" s="19">
        <v>15</v>
      </c>
      <c r="F139" s="37" t="s">
        <v>863</v>
      </c>
      <c r="G139" s="19" t="s">
        <v>35</v>
      </c>
      <c r="H139" s="8" t="s">
        <v>36</v>
      </c>
      <c r="I139" s="19" t="s">
        <v>850</v>
      </c>
      <c r="J139" s="10">
        <v>160</v>
      </c>
      <c r="K139" s="10">
        <v>2020</v>
      </c>
      <c r="L139" s="11"/>
      <c r="M139" s="19">
        <v>1</v>
      </c>
      <c r="N139" s="37">
        <v>1338595</v>
      </c>
      <c r="O139" s="37" t="s">
        <v>864</v>
      </c>
      <c r="P139" s="19" t="s">
        <v>107</v>
      </c>
      <c r="Q139" s="20">
        <v>2300</v>
      </c>
      <c r="R139" s="20">
        <v>0</v>
      </c>
      <c r="S139" s="20">
        <f t="shared" si="6"/>
        <v>2300</v>
      </c>
      <c r="T139" s="19" t="s">
        <v>41</v>
      </c>
      <c r="U139" s="15" t="s">
        <v>2234</v>
      </c>
      <c r="V139" s="15" t="s">
        <v>92</v>
      </c>
      <c r="W139" s="22" t="s">
        <v>517</v>
      </c>
      <c r="X139" s="23"/>
    </row>
    <row r="140" spans="1:24" s="42" customFormat="1" ht="128.25" hidden="1" customHeight="1">
      <c r="A140" s="51" t="s">
        <v>421</v>
      </c>
      <c r="B140" s="8" t="s">
        <v>831</v>
      </c>
      <c r="C140" s="8" t="s">
        <v>843</v>
      </c>
      <c r="D140" s="51" t="s">
        <v>848</v>
      </c>
      <c r="E140" s="8">
        <v>15</v>
      </c>
      <c r="F140" s="12" t="s">
        <v>865</v>
      </c>
      <c r="G140" s="8" t="s">
        <v>45</v>
      </c>
      <c r="H140" s="8" t="s">
        <v>36</v>
      </c>
      <c r="I140" s="8" t="s">
        <v>850</v>
      </c>
      <c r="J140" s="9">
        <v>24</v>
      </c>
      <c r="K140" s="10">
        <v>2020</v>
      </c>
      <c r="L140" s="11"/>
      <c r="M140" s="8">
        <v>1</v>
      </c>
      <c r="N140" s="12">
        <v>1338595</v>
      </c>
      <c r="O140" s="12" t="s">
        <v>864</v>
      </c>
      <c r="P140" s="8" t="s">
        <v>107</v>
      </c>
      <c r="Q140" s="14">
        <v>2200</v>
      </c>
      <c r="R140" s="14">
        <v>0</v>
      </c>
      <c r="S140" s="14">
        <f t="shared" si="6"/>
        <v>2200</v>
      </c>
      <c r="T140" s="8" t="s">
        <v>41</v>
      </c>
      <c r="U140" s="33" t="s">
        <v>45</v>
      </c>
      <c r="V140" s="21" t="s">
        <v>48</v>
      </c>
      <c r="W140" s="33" t="s">
        <v>49</v>
      </c>
      <c r="X140" s="41" t="s">
        <v>50</v>
      </c>
    </row>
    <row r="141" spans="1:24" ht="128.25" hidden="1" customHeight="1">
      <c r="A141" s="54" t="s">
        <v>421</v>
      </c>
      <c r="B141" s="19" t="s">
        <v>831</v>
      </c>
      <c r="C141" s="19" t="s">
        <v>843</v>
      </c>
      <c r="D141" s="19" t="s">
        <v>1000</v>
      </c>
      <c r="E141" s="19">
        <v>20</v>
      </c>
      <c r="F141" s="19" t="s">
        <v>1001</v>
      </c>
      <c r="G141" s="19" t="s">
        <v>35</v>
      </c>
      <c r="H141" s="8" t="s">
        <v>36</v>
      </c>
      <c r="I141" s="19" t="s">
        <v>846</v>
      </c>
      <c r="J141" s="10">
        <v>20</v>
      </c>
      <c r="K141" s="10">
        <v>2020</v>
      </c>
      <c r="L141" s="11"/>
      <c r="M141" s="19">
        <v>1</v>
      </c>
      <c r="N141" s="19">
        <v>1489675</v>
      </c>
      <c r="O141" s="19" t="s">
        <v>999</v>
      </c>
      <c r="P141" s="19" t="s">
        <v>107</v>
      </c>
      <c r="Q141" s="20">
        <v>2200</v>
      </c>
      <c r="R141" s="20">
        <v>0</v>
      </c>
      <c r="S141" s="20">
        <f t="shared" si="6"/>
        <v>2200</v>
      </c>
      <c r="T141" s="19" t="s">
        <v>41</v>
      </c>
      <c r="U141" s="19"/>
      <c r="V141" s="21" t="s">
        <v>48</v>
      </c>
      <c r="W141" s="22" t="s">
        <v>1002</v>
      </c>
      <c r="X141" s="23"/>
    </row>
    <row r="142" spans="1:24" s="42" customFormat="1" ht="128.25" hidden="1" customHeight="1">
      <c r="A142" s="51" t="s">
        <v>421</v>
      </c>
      <c r="B142" s="8" t="s">
        <v>853</v>
      </c>
      <c r="C142" s="8" t="s">
        <v>843</v>
      </c>
      <c r="D142" s="51" t="s">
        <v>848</v>
      </c>
      <c r="E142" s="8">
        <v>15</v>
      </c>
      <c r="F142" s="8" t="s">
        <v>854</v>
      </c>
      <c r="G142" s="8" t="s">
        <v>35</v>
      </c>
      <c r="H142" s="8" t="s">
        <v>36</v>
      </c>
      <c r="I142" s="8" t="s">
        <v>850</v>
      </c>
      <c r="J142" s="9">
        <v>20</v>
      </c>
      <c r="K142" s="10">
        <v>2020</v>
      </c>
      <c r="L142" s="11"/>
      <c r="M142" s="8">
        <v>1</v>
      </c>
      <c r="N142" s="12">
        <v>2264100</v>
      </c>
      <c r="O142" s="12" t="s">
        <v>912</v>
      </c>
      <c r="P142" s="8" t="s">
        <v>40</v>
      </c>
      <c r="Q142" s="14">
        <v>0</v>
      </c>
      <c r="R142" s="14">
        <v>0</v>
      </c>
      <c r="S142" s="14">
        <f t="shared" si="6"/>
        <v>0</v>
      </c>
      <c r="T142" s="8" t="s">
        <v>41</v>
      </c>
      <c r="U142" s="33" t="s">
        <v>2225</v>
      </c>
      <c r="V142" s="15" t="s">
        <v>92</v>
      </c>
      <c r="W142" s="33" t="s">
        <v>93</v>
      </c>
      <c r="X142" s="41"/>
    </row>
    <row r="143" spans="1:24" s="42" customFormat="1" ht="128.25" hidden="1" customHeight="1">
      <c r="A143" s="51" t="s">
        <v>421</v>
      </c>
      <c r="B143" s="8" t="s">
        <v>853</v>
      </c>
      <c r="C143" s="8" t="s">
        <v>843</v>
      </c>
      <c r="D143" s="51" t="s">
        <v>848</v>
      </c>
      <c r="E143" s="8">
        <v>15</v>
      </c>
      <c r="F143" s="12" t="s">
        <v>854</v>
      </c>
      <c r="G143" s="8" t="s">
        <v>35</v>
      </c>
      <c r="H143" s="8" t="s">
        <v>36</v>
      </c>
      <c r="I143" s="8" t="s">
        <v>850</v>
      </c>
      <c r="J143" s="9">
        <v>20</v>
      </c>
      <c r="K143" s="10">
        <v>2020</v>
      </c>
      <c r="L143" s="11"/>
      <c r="M143" s="8">
        <v>1</v>
      </c>
      <c r="N143" s="12">
        <v>232966</v>
      </c>
      <c r="O143" s="12" t="s">
        <v>855</v>
      </c>
      <c r="P143" s="8" t="s">
        <v>107</v>
      </c>
      <c r="Q143" s="14">
        <v>0</v>
      </c>
      <c r="R143" s="14">
        <v>0</v>
      </c>
      <c r="S143" s="14">
        <f t="shared" si="6"/>
        <v>0</v>
      </c>
      <c r="T143" s="8" t="s">
        <v>41</v>
      </c>
      <c r="U143" s="33" t="s">
        <v>2225</v>
      </c>
      <c r="V143" s="15" t="s">
        <v>92</v>
      </c>
      <c r="W143" s="33" t="s">
        <v>93</v>
      </c>
      <c r="X143" s="41"/>
    </row>
    <row r="144" spans="1:24" s="42" customFormat="1" ht="128.25" hidden="1" customHeight="1">
      <c r="A144" s="51" t="s">
        <v>421</v>
      </c>
      <c r="B144" s="8" t="s">
        <v>831</v>
      </c>
      <c r="C144" s="8" t="s">
        <v>843</v>
      </c>
      <c r="D144" s="51" t="s">
        <v>848</v>
      </c>
      <c r="E144" s="8">
        <v>15</v>
      </c>
      <c r="F144" s="12" t="s">
        <v>854</v>
      </c>
      <c r="G144" s="8" t="s">
        <v>35</v>
      </c>
      <c r="H144" s="8" t="s">
        <v>36</v>
      </c>
      <c r="I144" s="8" t="s">
        <v>850</v>
      </c>
      <c r="J144" s="9">
        <v>20</v>
      </c>
      <c r="K144" s="10">
        <v>2020</v>
      </c>
      <c r="L144" s="11"/>
      <c r="M144" s="8">
        <v>1</v>
      </c>
      <c r="N144" s="12">
        <v>1820153</v>
      </c>
      <c r="O144" s="12" t="s">
        <v>971</v>
      </c>
      <c r="P144" s="8" t="s">
        <v>40</v>
      </c>
      <c r="Q144" s="14">
        <v>0</v>
      </c>
      <c r="R144" s="14">
        <v>0</v>
      </c>
      <c r="S144" s="14">
        <f t="shared" si="6"/>
        <v>0</v>
      </c>
      <c r="T144" s="8" t="s">
        <v>41</v>
      </c>
      <c r="U144" s="33" t="s">
        <v>2225</v>
      </c>
      <c r="V144" s="15" t="s">
        <v>92</v>
      </c>
      <c r="W144" s="33" t="s">
        <v>93</v>
      </c>
      <c r="X144" s="41"/>
    </row>
    <row r="145" spans="1:24" ht="128.25" hidden="1" customHeight="1">
      <c r="A145" s="54" t="s">
        <v>421</v>
      </c>
      <c r="B145" s="54" t="s">
        <v>831</v>
      </c>
      <c r="C145" s="54" t="s">
        <v>875</v>
      </c>
      <c r="D145" s="54" t="s">
        <v>848</v>
      </c>
      <c r="E145" s="54">
        <v>15</v>
      </c>
      <c r="F145" s="54" t="s">
        <v>929</v>
      </c>
      <c r="G145" s="37" t="s">
        <v>145</v>
      </c>
      <c r="H145" s="8" t="s">
        <v>36</v>
      </c>
      <c r="I145" s="19" t="s">
        <v>46</v>
      </c>
      <c r="J145" s="67">
        <v>280</v>
      </c>
      <c r="K145" s="10" t="s">
        <v>930</v>
      </c>
      <c r="L145" s="10" t="s">
        <v>224</v>
      </c>
      <c r="M145" s="54">
        <v>1</v>
      </c>
      <c r="N145" s="54">
        <v>1489654</v>
      </c>
      <c r="O145" s="54" t="s">
        <v>928</v>
      </c>
      <c r="P145" s="19" t="s">
        <v>107</v>
      </c>
      <c r="Q145" s="20">
        <v>0</v>
      </c>
      <c r="R145" s="20">
        <v>0</v>
      </c>
      <c r="S145" s="20">
        <f t="shared" si="6"/>
        <v>0</v>
      </c>
      <c r="T145" s="54" t="s">
        <v>145</v>
      </c>
      <c r="U145" s="54" t="s">
        <v>995</v>
      </c>
      <c r="V145" s="21" t="s">
        <v>148</v>
      </c>
      <c r="W145" s="22" t="s">
        <v>931</v>
      </c>
      <c r="X145" s="23"/>
    </row>
    <row r="146" spans="1:24" ht="128.25" hidden="1" customHeight="1">
      <c r="A146" s="54" t="s">
        <v>421</v>
      </c>
      <c r="B146" s="54" t="s">
        <v>831</v>
      </c>
      <c r="C146" s="54" t="s">
        <v>875</v>
      </c>
      <c r="D146" s="54" t="s">
        <v>848</v>
      </c>
      <c r="E146" s="54">
        <v>15</v>
      </c>
      <c r="F146" s="54" t="s">
        <v>929</v>
      </c>
      <c r="G146" s="37" t="s">
        <v>145</v>
      </c>
      <c r="H146" s="8" t="s">
        <v>36</v>
      </c>
      <c r="I146" s="19" t="s">
        <v>46</v>
      </c>
      <c r="J146" s="67">
        <v>360</v>
      </c>
      <c r="K146" s="10" t="s">
        <v>985</v>
      </c>
      <c r="L146" s="11" t="s">
        <v>152</v>
      </c>
      <c r="M146" s="54">
        <v>1</v>
      </c>
      <c r="N146" s="54">
        <v>1822746</v>
      </c>
      <c r="O146" s="54" t="s">
        <v>984</v>
      </c>
      <c r="P146" s="19" t="s">
        <v>40</v>
      </c>
      <c r="Q146" s="20">
        <v>0</v>
      </c>
      <c r="R146" s="20">
        <v>0</v>
      </c>
      <c r="S146" s="20">
        <f t="shared" si="6"/>
        <v>0</v>
      </c>
      <c r="T146" s="54" t="s">
        <v>145</v>
      </c>
      <c r="U146" s="54" t="s">
        <v>995</v>
      </c>
      <c r="V146" s="21" t="s">
        <v>148</v>
      </c>
      <c r="W146" s="22" t="s">
        <v>931</v>
      </c>
      <c r="X146" s="23"/>
    </row>
    <row r="147" spans="1:24" s="42" customFormat="1" ht="128.25" hidden="1" customHeight="1">
      <c r="A147" s="51" t="s">
        <v>421</v>
      </c>
      <c r="B147" s="51" t="s">
        <v>831</v>
      </c>
      <c r="C147" s="51" t="s">
        <v>831</v>
      </c>
      <c r="D147" s="51" t="s">
        <v>872</v>
      </c>
      <c r="E147" s="51">
        <v>15</v>
      </c>
      <c r="F147" s="12" t="s">
        <v>873</v>
      </c>
      <c r="G147" s="12" t="s">
        <v>45</v>
      </c>
      <c r="H147" s="8" t="s">
        <v>36</v>
      </c>
      <c r="I147" s="12" t="s">
        <v>37</v>
      </c>
      <c r="J147" s="52">
        <v>24</v>
      </c>
      <c r="K147" s="10">
        <v>2020</v>
      </c>
      <c r="L147" s="11"/>
      <c r="M147" s="51">
        <v>1</v>
      </c>
      <c r="N147" s="12">
        <v>1517703</v>
      </c>
      <c r="O147" s="12" t="s">
        <v>953</v>
      </c>
      <c r="P147" s="8" t="s">
        <v>107</v>
      </c>
      <c r="Q147" s="53">
        <v>2800</v>
      </c>
      <c r="R147" s="14">
        <v>0</v>
      </c>
      <c r="S147" s="53">
        <f t="shared" si="6"/>
        <v>2800</v>
      </c>
      <c r="T147" s="8" t="s">
        <v>41</v>
      </c>
      <c r="U147" s="33" t="s">
        <v>2225</v>
      </c>
      <c r="V147" s="15" t="s">
        <v>92</v>
      </c>
      <c r="W147" s="33" t="s">
        <v>93</v>
      </c>
      <c r="X147" s="41" t="s">
        <v>50</v>
      </c>
    </row>
    <row r="148" spans="1:24" s="42" customFormat="1" ht="128.25" hidden="1" customHeight="1">
      <c r="A148" s="51" t="s">
        <v>421</v>
      </c>
      <c r="B148" s="51" t="s">
        <v>831</v>
      </c>
      <c r="C148" s="51" t="s">
        <v>831</v>
      </c>
      <c r="D148" s="51" t="s">
        <v>872</v>
      </c>
      <c r="E148" s="51">
        <v>15</v>
      </c>
      <c r="F148" s="12" t="s">
        <v>873</v>
      </c>
      <c r="G148" s="12" t="s">
        <v>45</v>
      </c>
      <c r="H148" s="8" t="s">
        <v>36</v>
      </c>
      <c r="I148" s="12" t="s">
        <v>37</v>
      </c>
      <c r="J148" s="52">
        <v>24</v>
      </c>
      <c r="K148" s="10">
        <v>2020</v>
      </c>
      <c r="L148" s="11"/>
      <c r="M148" s="51">
        <v>1</v>
      </c>
      <c r="N148" s="12">
        <v>1494153</v>
      </c>
      <c r="O148" s="12" t="s">
        <v>959</v>
      </c>
      <c r="P148" s="8" t="s">
        <v>107</v>
      </c>
      <c r="Q148" s="53">
        <v>2800</v>
      </c>
      <c r="R148" s="14">
        <v>0</v>
      </c>
      <c r="S148" s="53">
        <f t="shared" si="6"/>
        <v>2800</v>
      </c>
      <c r="T148" s="8" t="s">
        <v>41</v>
      </c>
      <c r="U148" s="33" t="s">
        <v>2225</v>
      </c>
      <c r="V148" s="15" t="s">
        <v>92</v>
      </c>
      <c r="W148" s="33" t="s">
        <v>93</v>
      </c>
      <c r="X148" s="41" t="s">
        <v>50</v>
      </c>
    </row>
    <row r="149" spans="1:24" s="42" customFormat="1" ht="128.25" hidden="1" customHeight="1">
      <c r="A149" s="51" t="s">
        <v>421</v>
      </c>
      <c r="B149" s="51" t="s">
        <v>831</v>
      </c>
      <c r="C149" s="51" t="s">
        <v>831</v>
      </c>
      <c r="D149" s="51" t="s">
        <v>872</v>
      </c>
      <c r="E149" s="51">
        <v>15</v>
      </c>
      <c r="F149" s="12" t="s">
        <v>873</v>
      </c>
      <c r="G149" s="12" t="s">
        <v>45</v>
      </c>
      <c r="H149" s="8" t="s">
        <v>36</v>
      </c>
      <c r="I149" s="12" t="s">
        <v>37</v>
      </c>
      <c r="J149" s="52">
        <v>24</v>
      </c>
      <c r="K149" s="10">
        <v>2020</v>
      </c>
      <c r="L149" s="11"/>
      <c r="M149" s="51">
        <v>1</v>
      </c>
      <c r="N149" s="12">
        <v>1517696</v>
      </c>
      <c r="O149" s="12" t="s">
        <v>883</v>
      </c>
      <c r="P149" s="8" t="s">
        <v>107</v>
      </c>
      <c r="Q149" s="53">
        <v>2800</v>
      </c>
      <c r="R149" s="14">
        <v>0</v>
      </c>
      <c r="S149" s="53">
        <f t="shared" si="6"/>
        <v>2800</v>
      </c>
      <c r="T149" s="8" t="s">
        <v>41</v>
      </c>
      <c r="U149" s="33" t="s">
        <v>2225</v>
      </c>
      <c r="V149" s="15" t="s">
        <v>92</v>
      </c>
      <c r="W149" s="33" t="s">
        <v>93</v>
      </c>
      <c r="X149" s="41" t="s">
        <v>50</v>
      </c>
    </row>
    <row r="150" spans="1:24" s="42" customFormat="1" ht="128.25" hidden="1" customHeight="1">
      <c r="A150" s="51" t="s">
        <v>421</v>
      </c>
      <c r="B150" s="51" t="s">
        <v>831</v>
      </c>
      <c r="C150" s="51" t="s">
        <v>831</v>
      </c>
      <c r="D150" s="51" t="s">
        <v>872</v>
      </c>
      <c r="E150" s="51">
        <v>15</v>
      </c>
      <c r="F150" s="12" t="s">
        <v>873</v>
      </c>
      <c r="G150" s="12" t="s">
        <v>45</v>
      </c>
      <c r="H150" s="8" t="s">
        <v>36</v>
      </c>
      <c r="I150" s="12" t="s">
        <v>37</v>
      </c>
      <c r="J150" s="52">
        <v>24</v>
      </c>
      <c r="K150" s="10">
        <v>2020</v>
      </c>
      <c r="L150" s="11"/>
      <c r="M150" s="12">
        <v>1</v>
      </c>
      <c r="N150" s="12">
        <v>2264106</v>
      </c>
      <c r="O150" s="12" t="s">
        <v>943</v>
      </c>
      <c r="P150" s="8" t="s">
        <v>40</v>
      </c>
      <c r="Q150" s="53">
        <v>2800</v>
      </c>
      <c r="R150" s="14">
        <v>0</v>
      </c>
      <c r="S150" s="53">
        <f t="shared" si="6"/>
        <v>2800</v>
      </c>
      <c r="T150" s="8" t="s">
        <v>41</v>
      </c>
      <c r="U150" s="33" t="s">
        <v>2225</v>
      </c>
      <c r="V150" s="15" t="s">
        <v>92</v>
      </c>
      <c r="W150" s="33" t="s">
        <v>93</v>
      </c>
      <c r="X150" s="41" t="s">
        <v>50</v>
      </c>
    </row>
    <row r="151" spans="1:24" s="42" customFormat="1" ht="128.25" hidden="1" customHeight="1">
      <c r="A151" s="51" t="s">
        <v>421</v>
      </c>
      <c r="B151" s="51" t="s">
        <v>831</v>
      </c>
      <c r="C151" s="51" t="s">
        <v>831</v>
      </c>
      <c r="D151" s="51" t="s">
        <v>872</v>
      </c>
      <c r="E151" s="51">
        <v>15</v>
      </c>
      <c r="F151" s="12" t="s">
        <v>873</v>
      </c>
      <c r="G151" s="12" t="s">
        <v>45</v>
      </c>
      <c r="H151" s="8" t="s">
        <v>36</v>
      </c>
      <c r="I151" s="12" t="s">
        <v>37</v>
      </c>
      <c r="J151" s="52">
        <v>24</v>
      </c>
      <c r="K151" s="10">
        <v>2020</v>
      </c>
      <c r="L151" s="11"/>
      <c r="M151" s="12">
        <v>1</v>
      </c>
      <c r="N151" s="12">
        <v>1921295</v>
      </c>
      <c r="O151" s="12" t="s">
        <v>945</v>
      </c>
      <c r="P151" s="8" t="s">
        <v>40</v>
      </c>
      <c r="Q151" s="53">
        <v>2800</v>
      </c>
      <c r="R151" s="14">
        <v>0</v>
      </c>
      <c r="S151" s="53">
        <f t="shared" si="6"/>
        <v>2800</v>
      </c>
      <c r="T151" s="8" t="s">
        <v>41</v>
      </c>
      <c r="U151" s="33" t="s">
        <v>2225</v>
      </c>
      <c r="V151" s="15" t="s">
        <v>92</v>
      </c>
      <c r="W151" s="33" t="s">
        <v>93</v>
      </c>
      <c r="X151" s="41" t="s">
        <v>50</v>
      </c>
    </row>
    <row r="152" spans="1:24" s="42" customFormat="1" ht="128.25" hidden="1" customHeight="1">
      <c r="A152" s="51" t="s">
        <v>421</v>
      </c>
      <c r="B152" s="51" t="s">
        <v>831</v>
      </c>
      <c r="C152" s="51" t="s">
        <v>831</v>
      </c>
      <c r="D152" s="51" t="s">
        <v>872</v>
      </c>
      <c r="E152" s="51">
        <v>15</v>
      </c>
      <c r="F152" s="12" t="s">
        <v>873</v>
      </c>
      <c r="G152" s="12" t="s">
        <v>45</v>
      </c>
      <c r="H152" s="8" t="s">
        <v>36</v>
      </c>
      <c r="I152" s="12" t="s">
        <v>37</v>
      </c>
      <c r="J152" s="52">
        <v>24</v>
      </c>
      <c r="K152" s="10">
        <v>2020</v>
      </c>
      <c r="L152" s="11"/>
      <c r="M152" s="12">
        <v>1</v>
      </c>
      <c r="N152" s="12">
        <v>3003010</v>
      </c>
      <c r="O152" s="12" t="s">
        <v>989</v>
      </c>
      <c r="P152" s="8" t="s">
        <v>40</v>
      </c>
      <c r="Q152" s="53">
        <v>2800</v>
      </c>
      <c r="R152" s="14">
        <v>0</v>
      </c>
      <c r="S152" s="53">
        <f t="shared" si="6"/>
        <v>2800</v>
      </c>
      <c r="T152" s="8" t="s">
        <v>41</v>
      </c>
      <c r="U152" s="33" t="s">
        <v>2225</v>
      </c>
      <c r="V152" s="15" t="s">
        <v>92</v>
      </c>
      <c r="W152" s="33" t="s">
        <v>93</v>
      </c>
      <c r="X152" s="41" t="s">
        <v>50</v>
      </c>
    </row>
    <row r="153" spans="1:24" s="42" customFormat="1" ht="128.25" hidden="1" customHeight="1">
      <c r="A153" s="51" t="s">
        <v>421</v>
      </c>
      <c r="B153" s="51" t="s">
        <v>831</v>
      </c>
      <c r="C153" s="51" t="s">
        <v>831</v>
      </c>
      <c r="D153" s="51" t="s">
        <v>872</v>
      </c>
      <c r="E153" s="51">
        <v>15</v>
      </c>
      <c r="F153" s="12" t="s">
        <v>873</v>
      </c>
      <c r="G153" s="12" t="s">
        <v>45</v>
      </c>
      <c r="H153" s="8" t="s">
        <v>36</v>
      </c>
      <c r="I153" s="12" t="s">
        <v>37</v>
      </c>
      <c r="J153" s="52">
        <v>24</v>
      </c>
      <c r="K153" s="10">
        <v>2020</v>
      </c>
      <c r="L153" s="11"/>
      <c r="M153" s="12">
        <v>1</v>
      </c>
      <c r="N153" s="12">
        <v>1519430</v>
      </c>
      <c r="O153" s="12" t="s">
        <v>882</v>
      </c>
      <c r="P153" s="8" t="s">
        <v>107</v>
      </c>
      <c r="Q153" s="53">
        <v>2800</v>
      </c>
      <c r="R153" s="14">
        <v>0</v>
      </c>
      <c r="S153" s="53">
        <f t="shared" si="6"/>
        <v>2800</v>
      </c>
      <c r="T153" s="8" t="s">
        <v>41</v>
      </c>
      <c r="U153" s="33" t="s">
        <v>2225</v>
      </c>
      <c r="V153" s="15" t="s">
        <v>92</v>
      </c>
      <c r="W153" s="33" t="s">
        <v>93</v>
      </c>
      <c r="X153" s="41" t="s">
        <v>50</v>
      </c>
    </row>
    <row r="154" spans="1:24" s="42" customFormat="1" ht="128.25" hidden="1" customHeight="1">
      <c r="A154" s="51" t="s">
        <v>421</v>
      </c>
      <c r="B154" s="51" t="s">
        <v>831</v>
      </c>
      <c r="C154" s="51" t="s">
        <v>831</v>
      </c>
      <c r="D154" s="51" t="s">
        <v>872</v>
      </c>
      <c r="E154" s="51">
        <v>15</v>
      </c>
      <c r="F154" s="12" t="s">
        <v>873</v>
      </c>
      <c r="G154" s="12" t="s">
        <v>45</v>
      </c>
      <c r="H154" s="8" t="s">
        <v>36</v>
      </c>
      <c r="I154" s="12" t="s">
        <v>37</v>
      </c>
      <c r="J154" s="52">
        <v>24</v>
      </c>
      <c r="K154" s="10">
        <v>2020</v>
      </c>
      <c r="L154" s="11"/>
      <c r="M154" s="12">
        <v>1</v>
      </c>
      <c r="N154" s="12">
        <v>1062999</v>
      </c>
      <c r="O154" s="12" t="s">
        <v>874</v>
      </c>
      <c r="P154" s="8" t="s">
        <v>40</v>
      </c>
      <c r="Q154" s="53">
        <v>2800</v>
      </c>
      <c r="R154" s="14">
        <v>0</v>
      </c>
      <c r="S154" s="53">
        <f t="shared" si="6"/>
        <v>2800</v>
      </c>
      <c r="T154" s="8" t="s">
        <v>41</v>
      </c>
      <c r="U154" s="33" t="s">
        <v>2225</v>
      </c>
      <c r="V154" s="15" t="s">
        <v>92</v>
      </c>
      <c r="W154" s="33" t="s">
        <v>93</v>
      </c>
      <c r="X154" s="41" t="s">
        <v>50</v>
      </c>
    </row>
    <row r="155" spans="1:24" s="42" customFormat="1" ht="128.25" hidden="1" customHeight="1">
      <c r="A155" s="51" t="s">
        <v>421</v>
      </c>
      <c r="B155" s="51" t="s">
        <v>831</v>
      </c>
      <c r="C155" s="51" t="s">
        <v>831</v>
      </c>
      <c r="D155" s="51" t="s">
        <v>872</v>
      </c>
      <c r="E155" s="51">
        <v>15</v>
      </c>
      <c r="F155" s="12" t="s">
        <v>873</v>
      </c>
      <c r="G155" s="12" t="s">
        <v>45</v>
      </c>
      <c r="H155" s="8" t="s">
        <v>36</v>
      </c>
      <c r="I155" s="12" t="s">
        <v>37</v>
      </c>
      <c r="J155" s="52">
        <v>24</v>
      </c>
      <c r="K155" s="10">
        <v>2020</v>
      </c>
      <c r="L155" s="11"/>
      <c r="M155" s="12">
        <v>1</v>
      </c>
      <c r="N155" s="12">
        <v>1491635</v>
      </c>
      <c r="O155" s="12" t="s">
        <v>905</v>
      </c>
      <c r="P155" s="8" t="s">
        <v>107</v>
      </c>
      <c r="Q155" s="53">
        <v>2800</v>
      </c>
      <c r="R155" s="14">
        <v>0</v>
      </c>
      <c r="S155" s="53">
        <f t="shared" si="6"/>
        <v>2800</v>
      </c>
      <c r="T155" s="8" t="s">
        <v>41</v>
      </c>
      <c r="U155" s="33" t="s">
        <v>2225</v>
      </c>
      <c r="V155" s="15" t="s">
        <v>92</v>
      </c>
      <c r="W155" s="33" t="s">
        <v>93</v>
      </c>
      <c r="X155" s="41" t="s">
        <v>50</v>
      </c>
    </row>
    <row r="156" spans="1:24" s="42" customFormat="1" ht="128.25" hidden="1" customHeight="1">
      <c r="A156" s="51" t="s">
        <v>421</v>
      </c>
      <c r="B156" s="51" t="s">
        <v>831</v>
      </c>
      <c r="C156" s="51" t="s">
        <v>831</v>
      </c>
      <c r="D156" s="51" t="s">
        <v>872</v>
      </c>
      <c r="E156" s="51">
        <v>15</v>
      </c>
      <c r="F156" s="12" t="s">
        <v>873</v>
      </c>
      <c r="G156" s="12" t="s">
        <v>45</v>
      </c>
      <c r="H156" s="8" t="s">
        <v>36</v>
      </c>
      <c r="I156" s="12" t="s">
        <v>37</v>
      </c>
      <c r="J156" s="52">
        <v>24</v>
      </c>
      <c r="K156" s="10">
        <v>2020</v>
      </c>
      <c r="L156" s="11"/>
      <c r="M156" s="12">
        <v>1</v>
      </c>
      <c r="N156" s="12">
        <v>2089453</v>
      </c>
      <c r="O156" s="12" t="s">
        <v>900</v>
      </c>
      <c r="P156" s="8" t="s">
        <v>40</v>
      </c>
      <c r="Q156" s="53">
        <v>2800</v>
      </c>
      <c r="R156" s="14">
        <v>0</v>
      </c>
      <c r="S156" s="53">
        <f t="shared" si="6"/>
        <v>2800</v>
      </c>
      <c r="T156" s="8" t="s">
        <v>41</v>
      </c>
      <c r="U156" s="33" t="s">
        <v>2225</v>
      </c>
      <c r="V156" s="15" t="s">
        <v>92</v>
      </c>
      <c r="W156" s="33" t="s">
        <v>93</v>
      </c>
      <c r="X156" s="41" t="s">
        <v>50</v>
      </c>
    </row>
    <row r="157" spans="1:24" s="42" customFormat="1" ht="128.25" hidden="1" customHeight="1">
      <c r="A157" s="51" t="s">
        <v>421</v>
      </c>
      <c r="B157" s="51" t="s">
        <v>831</v>
      </c>
      <c r="C157" s="51" t="s">
        <v>857</v>
      </c>
      <c r="D157" s="51" t="s">
        <v>872</v>
      </c>
      <c r="E157" s="51">
        <v>15</v>
      </c>
      <c r="F157" s="12" t="s">
        <v>873</v>
      </c>
      <c r="G157" s="12" t="s">
        <v>45</v>
      </c>
      <c r="H157" s="8" t="s">
        <v>36</v>
      </c>
      <c r="I157" s="12" t="s">
        <v>37</v>
      </c>
      <c r="J157" s="52">
        <v>24</v>
      </c>
      <c r="K157" s="10">
        <v>2020</v>
      </c>
      <c r="L157" s="11"/>
      <c r="M157" s="12">
        <v>1</v>
      </c>
      <c r="N157" s="12">
        <v>1491856</v>
      </c>
      <c r="O157" s="12" t="s">
        <v>917</v>
      </c>
      <c r="P157" s="8" t="s">
        <v>107</v>
      </c>
      <c r="Q157" s="53">
        <v>2800</v>
      </c>
      <c r="R157" s="14">
        <v>0</v>
      </c>
      <c r="S157" s="53">
        <f t="shared" si="6"/>
        <v>2800</v>
      </c>
      <c r="T157" s="8" t="s">
        <v>41</v>
      </c>
      <c r="U157" s="33" t="s">
        <v>2225</v>
      </c>
      <c r="V157" s="15" t="s">
        <v>92</v>
      </c>
      <c r="W157" s="33" t="s">
        <v>93</v>
      </c>
      <c r="X157" s="41" t="s">
        <v>50</v>
      </c>
    </row>
    <row r="158" spans="1:24" s="42" customFormat="1" ht="128.25" hidden="1" customHeight="1">
      <c r="A158" s="51" t="s">
        <v>421</v>
      </c>
      <c r="B158" s="51" t="s">
        <v>831</v>
      </c>
      <c r="C158" s="51" t="s">
        <v>857</v>
      </c>
      <c r="D158" s="51" t="s">
        <v>872</v>
      </c>
      <c r="E158" s="51">
        <v>15</v>
      </c>
      <c r="F158" s="12" t="s">
        <v>873</v>
      </c>
      <c r="G158" s="12" t="s">
        <v>45</v>
      </c>
      <c r="H158" s="8" t="s">
        <v>36</v>
      </c>
      <c r="I158" s="12" t="s">
        <v>37</v>
      </c>
      <c r="J158" s="52">
        <v>24</v>
      </c>
      <c r="K158" s="10">
        <v>2020</v>
      </c>
      <c r="L158" s="11"/>
      <c r="M158" s="12">
        <v>1</v>
      </c>
      <c r="N158" s="12">
        <v>1914473</v>
      </c>
      <c r="O158" s="12" t="s">
        <v>891</v>
      </c>
      <c r="P158" s="8" t="s">
        <v>40</v>
      </c>
      <c r="Q158" s="53">
        <v>2800</v>
      </c>
      <c r="R158" s="14">
        <v>0</v>
      </c>
      <c r="S158" s="53">
        <f t="shared" si="6"/>
        <v>2800</v>
      </c>
      <c r="T158" s="8" t="s">
        <v>41</v>
      </c>
      <c r="U158" s="33" t="s">
        <v>2225</v>
      </c>
      <c r="V158" s="15" t="s">
        <v>92</v>
      </c>
      <c r="W158" s="33" t="s">
        <v>93</v>
      </c>
      <c r="X158" s="41" t="s">
        <v>50</v>
      </c>
    </row>
    <row r="159" spans="1:24" s="42" customFormat="1" ht="128.25" hidden="1" customHeight="1">
      <c r="A159" s="51" t="s">
        <v>421</v>
      </c>
      <c r="B159" s="51" t="s">
        <v>831</v>
      </c>
      <c r="C159" s="51" t="s">
        <v>831</v>
      </c>
      <c r="D159" s="51" t="s">
        <v>872</v>
      </c>
      <c r="E159" s="51">
        <v>15</v>
      </c>
      <c r="F159" s="12" t="s">
        <v>873</v>
      </c>
      <c r="G159" s="12" t="s">
        <v>45</v>
      </c>
      <c r="H159" s="8" t="s">
        <v>36</v>
      </c>
      <c r="I159" s="12" t="s">
        <v>37</v>
      </c>
      <c r="J159" s="52">
        <v>24</v>
      </c>
      <c r="K159" s="10">
        <v>2020</v>
      </c>
      <c r="L159" s="11"/>
      <c r="M159" s="12">
        <v>1</v>
      </c>
      <c r="N159" s="12">
        <v>1489667</v>
      </c>
      <c r="O159" s="12" t="s">
        <v>978</v>
      </c>
      <c r="P159" s="8" t="s">
        <v>107</v>
      </c>
      <c r="Q159" s="53">
        <v>2800</v>
      </c>
      <c r="R159" s="14">
        <v>0</v>
      </c>
      <c r="S159" s="53">
        <f t="shared" si="6"/>
        <v>2800</v>
      </c>
      <c r="T159" s="8" t="s">
        <v>41</v>
      </c>
      <c r="U159" s="33" t="s">
        <v>2225</v>
      </c>
      <c r="V159" s="15" t="s">
        <v>92</v>
      </c>
      <c r="W159" s="33" t="s">
        <v>93</v>
      </c>
      <c r="X159" s="41" t="s">
        <v>50</v>
      </c>
    </row>
    <row r="160" spans="1:24" s="42" customFormat="1" ht="128.25" hidden="1" customHeight="1">
      <c r="A160" s="51" t="s">
        <v>421</v>
      </c>
      <c r="B160" s="51" t="s">
        <v>831</v>
      </c>
      <c r="C160" s="51" t="s">
        <v>875</v>
      </c>
      <c r="D160" s="51" t="s">
        <v>897</v>
      </c>
      <c r="E160" s="51">
        <v>20</v>
      </c>
      <c r="F160" s="51" t="s">
        <v>528</v>
      </c>
      <c r="G160" s="12" t="s">
        <v>45</v>
      </c>
      <c r="H160" s="8" t="s">
        <v>36</v>
      </c>
      <c r="I160" s="12" t="s">
        <v>37</v>
      </c>
      <c r="J160" s="52">
        <v>40</v>
      </c>
      <c r="K160" s="10">
        <v>2020</v>
      </c>
      <c r="L160" s="11"/>
      <c r="M160" s="51">
        <v>1</v>
      </c>
      <c r="N160" s="51">
        <v>1093234</v>
      </c>
      <c r="O160" s="51" t="s">
        <v>990</v>
      </c>
      <c r="P160" s="8" t="s">
        <v>107</v>
      </c>
      <c r="Q160" s="53">
        <v>1500</v>
      </c>
      <c r="R160" s="14">
        <v>0</v>
      </c>
      <c r="S160" s="53">
        <f t="shared" si="6"/>
        <v>1500</v>
      </c>
      <c r="T160" s="8" t="s">
        <v>41</v>
      </c>
      <c r="U160" s="33" t="s">
        <v>45</v>
      </c>
      <c r="V160" s="63" t="s">
        <v>48</v>
      </c>
      <c r="W160" s="40" t="s">
        <v>163</v>
      </c>
      <c r="X160" s="41" t="s">
        <v>50</v>
      </c>
    </row>
    <row r="161" spans="1:24" s="42" customFormat="1" ht="128.25" hidden="1" customHeight="1">
      <c r="A161" s="51" t="s">
        <v>421</v>
      </c>
      <c r="B161" s="51" t="s">
        <v>831</v>
      </c>
      <c r="C161" s="51" t="s">
        <v>875</v>
      </c>
      <c r="D161" s="51" t="s">
        <v>897</v>
      </c>
      <c r="E161" s="51">
        <v>20</v>
      </c>
      <c r="F161" s="51" t="s">
        <v>528</v>
      </c>
      <c r="G161" s="12" t="s">
        <v>45</v>
      </c>
      <c r="H161" s="8" t="s">
        <v>36</v>
      </c>
      <c r="I161" s="12" t="s">
        <v>37</v>
      </c>
      <c r="J161" s="52">
        <v>40</v>
      </c>
      <c r="K161" s="10">
        <v>2020</v>
      </c>
      <c r="L161" s="11"/>
      <c r="M161" s="51">
        <v>1</v>
      </c>
      <c r="N161" s="51">
        <v>1582129</v>
      </c>
      <c r="O161" s="51" t="s">
        <v>896</v>
      </c>
      <c r="P161" s="8" t="s">
        <v>40</v>
      </c>
      <c r="Q161" s="53">
        <v>1500</v>
      </c>
      <c r="R161" s="14">
        <v>0</v>
      </c>
      <c r="S161" s="53">
        <f t="shared" si="6"/>
        <v>1500</v>
      </c>
      <c r="T161" s="8" t="s">
        <v>41</v>
      </c>
      <c r="U161" s="33" t="s">
        <v>45</v>
      </c>
      <c r="V161" s="63" t="s">
        <v>48</v>
      </c>
      <c r="W161" s="40" t="s">
        <v>163</v>
      </c>
      <c r="X161" s="41" t="s">
        <v>50</v>
      </c>
    </row>
    <row r="162" spans="1:24" s="42" customFormat="1" ht="128.25" hidden="1" customHeight="1">
      <c r="A162" s="51" t="s">
        <v>421</v>
      </c>
      <c r="B162" s="51" t="s">
        <v>831</v>
      </c>
      <c r="C162" s="51" t="s">
        <v>875</v>
      </c>
      <c r="D162" s="51" t="s">
        <v>897</v>
      </c>
      <c r="E162" s="51">
        <v>20</v>
      </c>
      <c r="F162" s="51" t="s">
        <v>528</v>
      </c>
      <c r="G162" s="12" t="s">
        <v>45</v>
      </c>
      <c r="H162" s="8" t="s">
        <v>36</v>
      </c>
      <c r="I162" s="12" t="s">
        <v>37</v>
      </c>
      <c r="J162" s="52">
        <v>40</v>
      </c>
      <c r="K162" s="10">
        <v>2020</v>
      </c>
      <c r="L162" s="11"/>
      <c r="M162" s="51">
        <v>1</v>
      </c>
      <c r="N162" s="51">
        <v>3006329</v>
      </c>
      <c r="O162" s="51" t="s">
        <v>952</v>
      </c>
      <c r="P162" s="8" t="s">
        <v>40</v>
      </c>
      <c r="Q162" s="53">
        <v>1500</v>
      </c>
      <c r="R162" s="14">
        <v>0</v>
      </c>
      <c r="S162" s="53">
        <f t="shared" si="6"/>
        <v>1500</v>
      </c>
      <c r="T162" s="8" t="s">
        <v>41</v>
      </c>
      <c r="U162" s="33" t="s">
        <v>45</v>
      </c>
      <c r="V162" s="63" t="s">
        <v>48</v>
      </c>
      <c r="W162" s="40" t="s">
        <v>163</v>
      </c>
      <c r="X162" s="41" t="s">
        <v>50</v>
      </c>
    </row>
    <row r="163" spans="1:24" s="42" customFormat="1" ht="128.25" hidden="1" customHeight="1">
      <c r="A163" s="51" t="s">
        <v>421</v>
      </c>
      <c r="B163" s="51" t="s">
        <v>831</v>
      </c>
      <c r="C163" s="51" t="s">
        <v>875</v>
      </c>
      <c r="D163" s="51" t="s">
        <v>897</v>
      </c>
      <c r="E163" s="51">
        <v>20</v>
      </c>
      <c r="F163" s="51" t="s">
        <v>528</v>
      </c>
      <c r="G163" s="12" t="s">
        <v>45</v>
      </c>
      <c r="H163" s="8" t="s">
        <v>36</v>
      </c>
      <c r="I163" s="12" t="s">
        <v>37</v>
      </c>
      <c r="J163" s="52">
        <v>40</v>
      </c>
      <c r="K163" s="10">
        <v>2020</v>
      </c>
      <c r="L163" s="11"/>
      <c r="M163" s="51">
        <v>1</v>
      </c>
      <c r="N163" s="51">
        <v>1821266</v>
      </c>
      <c r="O163" s="51" t="s">
        <v>939</v>
      </c>
      <c r="P163" s="8" t="s">
        <v>40</v>
      </c>
      <c r="Q163" s="53">
        <v>1500</v>
      </c>
      <c r="R163" s="14">
        <v>0</v>
      </c>
      <c r="S163" s="53">
        <f t="shared" si="6"/>
        <v>1500</v>
      </c>
      <c r="T163" s="8" t="s">
        <v>41</v>
      </c>
      <c r="U163" s="33" t="s">
        <v>45</v>
      </c>
      <c r="V163" s="63" t="s">
        <v>48</v>
      </c>
      <c r="W163" s="40" t="s">
        <v>163</v>
      </c>
      <c r="X163" s="41" t="s">
        <v>50</v>
      </c>
    </row>
    <row r="164" spans="1:24" s="42" customFormat="1" ht="128.25" hidden="1" customHeight="1">
      <c r="A164" s="51" t="s">
        <v>421</v>
      </c>
      <c r="B164" s="51" t="s">
        <v>831</v>
      </c>
      <c r="C164" s="51" t="s">
        <v>875</v>
      </c>
      <c r="D164" s="51" t="s">
        <v>897</v>
      </c>
      <c r="E164" s="51">
        <v>20</v>
      </c>
      <c r="F164" s="51" t="s">
        <v>528</v>
      </c>
      <c r="G164" s="12" t="s">
        <v>45</v>
      </c>
      <c r="H164" s="8" t="s">
        <v>36</v>
      </c>
      <c r="I164" s="12" t="s">
        <v>37</v>
      </c>
      <c r="J164" s="52">
        <v>40</v>
      </c>
      <c r="K164" s="10">
        <v>2020</v>
      </c>
      <c r="L164" s="11"/>
      <c r="M164" s="51">
        <v>1</v>
      </c>
      <c r="N164" s="51">
        <v>1568000</v>
      </c>
      <c r="O164" s="51" t="s">
        <v>993</v>
      </c>
      <c r="P164" s="8" t="s">
        <v>107</v>
      </c>
      <c r="Q164" s="53">
        <v>1500</v>
      </c>
      <c r="R164" s="14">
        <v>0</v>
      </c>
      <c r="S164" s="53">
        <f t="shared" si="6"/>
        <v>1500</v>
      </c>
      <c r="T164" s="8" t="s">
        <v>41</v>
      </c>
      <c r="U164" s="33" t="s">
        <v>45</v>
      </c>
      <c r="V164" s="63" t="s">
        <v>48</v>
      </c>
      <c r="W164" s="40" t="s">
        <v>163</v>
      </c>
      <c r="X164" s="41" t="s">
        <v>50</v>
      </c>
    </row>
    <row r="165" spans="1:24" ht="128.25" hidden="1" customHeight="1">
      <c r="A165" s="54" t="s">
        <v>421</v>
      </c>
      <c r="B165" s="19" t="s">
        <v>831</v>
      </c>
      <c r="C165" s="19" t="s">
        <v>843</v>
      </c>
      <c r="D165" s="19" t="s">
        <v>844</v>
      </c>
      <c r="E165" s="19">
        <v>20</v>
      </c>
      <c r="F165" s="19" t="s">
        <v>886</v>
      </c>
      <c r="G165" s="19" t="s">
        <v>145</v>
      </c>
      <c r="H165" s="8" t="s">
        <v>36</v>
      </c>
      <c r="I165" s="19" t="s">
        <v>46</v>
      </c>
      <c r="J165" s="10">
        <v>120</v>
      </c>
      <c r="K165" s="10">
        <v>2020</v>
      </c>
      <c r="L165" s="11" t="s">
        <v>610</v>
      </c>
      <c r="M165" s="19">
        <v>1</v>
      </c>
      <c r="N165" s="37">
        <v>1685781</v>
      </c>
      <c r="O165" s="37" t="s">
        <v>887</v>
      </c>
      <c r="P165" s="19" t="s">
        <v>40</v>
      </c>
      <c r="Q165" s="20">
        <v>0</v>
      </c>
      <c r="R165" s="20">
        <v>0</v>
      </c>
      <c r="S165" s="20">
        <f t="shared" si="6"/>
        <v>0</v>
      </c>
      <c r="T165" s="19" t="s">
        <v>145</v>
      </c>
      <c r="U165" s="19"/>
      <c r="V165" s="15" t="s">
        <v>92</v>
      </c>
      <c r="W165" s="22" t="s">
        <v>517</v>
      </c>
      <c r="X165" s="23"/>
    </row>
    <row r="166" spans="1:24" ht="128.25" hidden="1" customHeight="1">
      <c r="A166" s="54" t="s">
        <v>421</v>
      </c>
      <c r="B166" s="19" t="s">
        <v>831</v>
      </c>
      <c r="C166" s="19" t="s">
        <v>843</v>
      </c>
      <c r="D166" s="19" t="s">
        <v>844</v>
      </c>
      <c r="E166" s="19">
        <v>20</v>
      </c>
      <c r="F166" s="19" t="s">
        <v>974</v>
      </c>
      <c r="G166" s="19" t="s">
        <v>145</v>
      </c>
      <c r="H166" s="8" t="s">
        <v>36</v>
      </c>
      <c r="I166" s="19" t="s">
        <v>46</v>
      </c>
      <c r="J166" s="10">
        <v>120</v>
      </c>
      <c r="K166" s="10">
        <v>2020</v>
      </c>
      <c r="L166" s="11" t="s">
        <v>610</v>
      </c>
      <c r="M166" s="19">
        <v>1</v>
      </c>
      <c r="N166" s="37">
        <v>1054009</v>
      </c>
      <c r="O166" s="37" t="s">
        <v>973</v>
      </c>
      <c r="P166" s="19" t="s">
        <v>40</v>
      </c>
      <c r="Q166" s="20">
        <v>0</v>
      </c>
      <c r="R166" s="20">
        <v>0</v>
      </c>
      <c r="S166" s="20">
        <f t="shared" si="6"/>
        <v>0</v>
      </c>
      <c r="T166" s="19" t="s">
        <v>145</v>
      </c>
      <c r="U166" s="19"/>
      <c r="V166" s="15" t="s">
        <v>92</v>
      </c>
      <c r="W166" s="22" t="s">
        <v>517</v>
      </c>
      <c r="X166" s="23"/>
    </row>
    <row r="167" spans="1:24" ht="128.25" hidden="1" customHeight="1">
      <c r="A167" s="54" t="s">
        <v>421</v>
      </c>
      <c r="B167" s="19" t="s">
        <v>831</v>
      </c>
      <c r="C167" s="19" t="s">
        <v>843</v>
      </c>
      <c r="D167" s="54" t="s">
        <v>848</v>
      </c>
      <c r="E167" s="19">
        <v>15</v>
      </c>
      <c r="F167" s="37" t="s">
        <v>34</v>
      </c>
      <c r="G167" s="19" t="s">
        <v>35</v>
      </c>
      <c r="H167" s="8" t="s">
        <v>36</v>
      </c>
      <c r="I167" s="19" t="s">
        <v>850</v>
      </c>
      <c r="J167" s="10">
        <v>21</v>
      </c>
      <c r="K167" s="10">
        <v>2020</v>
      </c>
      <c r="L167" s="11"/>
      <c r="M167" s="19">
        <v>1</v>
      </c>
      <c r="N167" s="37">
        <v>1338595</v>
      </c>
      <c r="O167" s="37" t="s">
        <v>864</v>
      </c>
      <c r="P167" s="19" t="s">
        <v>107</v>
      </c>
      <c r="Q167" s="20">
        <v>0</v>
      </c>
      <c r="R167" s="20">
        <v>0</v>
      </c>
      <c r="S167" s="20">
        <f t="shared" si="6"/>
        <v>0</v>
      </c>
      <c r="T167" s="19" t="s">
        <v>41</v>
      </c>
      <c r="U167" s="19" t="s">
        <v>2231</v>
      </c>
      <c r="V167" s="63" t="s">
        <v>866</v>
      </c>
      <c r="W167" s="40" t="s">
        <v>867</v>
      </c>
      <c r="X167" s="23"/>
    </row>
    <row r="168" spans="1:24" s="42" customFormat="1" ht="128.25" hidden="1" customHeight="1">
      <c r="A168" s="51" t="s">
        <v>421</v>
      </c>
      <c r="B168" s="51" t="s">
        <v>831</v>
      </c>
      <c r="C168" s="51" t="s">
        <v>831</v>
      </c>
      <c r="D168" s="51" t="s">
        <v>954</v>
      </c>
      <c r="E168" s="51">
        <v>15</v>
      </c>
      <c r="F168" s="12" t="s">
        <v>955</v>
      </c>
      <c r="G168" s="12" t="s">
        <v>45</v>
      </c>
      <c r="H168" s="8" t="s">
        <v>36</v>
      </c>
      <c r="I168" s="12" t="s">
        <v>37</v>
      </c>
      <c r="J168" s="62">
        <v>24</v>
      </c>
      <c r="K168" s="10">
        <v>2020</v>
      </c>
      <c r="L168" s="11"/>
      <c r="M168" s="12">
        <v>1</v>
      </c>
      <c r="N168" s="12">
        <v>1517703</v>
      </c>
      <c r="O168" s="12" t="s">
        <v>953</v>
      </c>
      <c r="P168" s="8" t="s">
        <v>107</v>
      </c>
      <c r="Q168" s="64">
        <v>3500</v>
      </c>
      <c r="R168" s="14">
        <v>0</v>
      </c>
      <c r="S168" s="53">
        <f t="shared" si="6"/>
        <v>3500</v>
      </c>
      <c r="T168" s="8" t="s">
        <v>41</v>
      </c>
      <c r="U168" s="33" t="s">
        <v>2225</v>
      </c>
      <c r="V168" s="15" t="s">
        <v>92</v>
      </c>
      <c r="W168" s="33" t="s">
        <v>93</v>
      </c>
      <c r="X168" s="41" t="s">
        <v>50</v>
      </c>
    </row>
    <row r="169" spans="1:24" s="42" customFormat="1" ht="128.25" hidden="1" customHeight="1">
      <c r="A169" s="51" t="s">
        <v>421</v>
      </c>
      <c r="B169" s="51" t="s">
        <v>831</v>
      </c>
      <c r="C169" s="51" t="s">
        <v>831</v>
      </c>
      <c r="D169" s="51" t="s">
        <v>954</v>
      </c>
      <c r="E169" s="51">
        <v>15</v>
      </c>
      <c r="F169" s="12" t="s">
        <v>955</v>
      </c>
      <c r="G169" s="12" t="s">
        <v>45</v>
      </c>
      <c r="H169" s="8" t="s">
        <v>36</v>
      </c>
      <c r="I169" s="12" t="s">
        <v>37</v>
      </c>
      <c r="J169" s="62">
        <v>24</v>
      </c>
      <c r="K169" s="10">
        <v>2020</v>
      </c>
      <c r="L169" s="11"/>
      <c r="M169" s="12">
        <v>1</v>
      </c>
      <c r="N169" s="12">
        <v>1494153</v>
      </c>
      <c r="O169" s="12" t="s">
        <v>959</v>
      </c>
      <c r="P169" s="8" t="s">
        <v>107</v>
      </c>
      <c r="Q169" s="64">
        <v>3500</v>
      </c>
      <c r="R169" s="14">
        <v>0</v>
      </c>
      <c r="S169" s="53">
        <f t="shared" si="6"/>
        <v>3500</v>
      </c>
      <c r="T169" s="8" t="s">
        <v>41</v>
      </c>
      <c r="U169" s="33" t="s">
        <v>2225</v>
      </c>
      <c r="V169" s="15" t="s">
        <v>92</v>
      </c>
      <c r="W169" s="33" t="s">
        <v>93</v>
      </c>
      <c r="X169" s="41" t="s">
        <v>50</v>
      </c>
    </row>
    <row r="170" spans="1:24" s="42" customFormat="1" ht="128.25" hidden="1" customHeight="1">
      <c r="A170" s="51" t="s">
        <v>421</v>
      </c>
      <c r="B170" s="51" t="s">
        <v>831</v>
      </c>
      <c r="C170" s="51" t="s">
        <v>831</v>
      </c>
      <c r="D170" s="51" t="s">
        <v>879</v>
      </c>
      <c r="E170" s="51">
        <v>15</v>
      </c>
      <c r="F170" s="12" t="s">
        <v>880</v>
      </c>
      <c r="G170" s="12" t="s">
        <v>45</v>
      </c>
      <c r="H170" s="8" t="s">
        <v>36</v>
      </c>
      <c r="I170" s="12" t="s">
        <v>37</v>
      </c>
      <c r="J170" s="52">
        <v>24</v>
      </c>
      <c r="K170" s="10">
        <v>2020</v>
      </c>
      <c r="L170" s="11"/>
      <c r="M170" s="12">
        <v>1</v>
      </c>
      <c r="N170" s="12">
        <v>1819877</v>
      </c>
      <c r="O170" s="12" t="s">
        <v>997</v>
      </c>
      <c r="P170" s="8" t="s">
        <v>40</v>
      </c>
      <c r="Q170" s="53">
        <v>3500</v>
      </c>
      <c r="R170" s="14">
        <v>0</v>
      </c>
      <c r="S170" s="53">
        <f t="shared" si="6"/>
        <v>3500</v>
      </c>
      <c r="T170" s="8" t="s">
        <v>41</v>
      </c>
      <c r="U170" s="33" t="s">
        <v>2225</v>
      </c>
      <c r="V170" s="15" t="s">
        <v>92</v>
      </c>
      <c r="W170" s="33" t="s">
        <v>93</v>
      </c>
      <c r="X170" s="41" t="s">
        <v>50</v>
      </c>
    </row>
    <row r="171" spans="1:24" s="42" customFormat="1" ht="128.25" hidden="1" customHeight="1">
      <c r="A171" s="51" t="s">
        <v>421</v>
      </c>
      <c r="B171" s="51" t="s">
        <v>831</v>
      </c>
      <c r="C171" s="51" t="s">
        <v>831</v>
      </c>
      <c r="D171" s="51" t="s">
        <v>879</v>
      </c>
      <c r="E171" s="51">
        <v>15</v>
      </c>
      <c r="F171" s="12" t="s">
        <v>880</v>
      </c>
      <c r="G171" s="12" t="s">
        <v>45</v>
      </c>
      <c r="H171" s="8" t="s">
        <v>36</v>
      </c>
      <c r="I171" s="12" t="s">
        <v>37</v>
      </c>
      <c r="J171" s="52">
        <v>24</v>
      </c>
      <c r="K171" s="10">
        <v>2020</v>
      </c>
      <c r="L171" s="11"/>
      <c r="M171" s="12">
        <v>1</v>
      </c>
      <c r="N171" s="51">
        <v>2108996</v>
      </c>
      <c r="O171" s="51" t="s">
        <v>881</v>
      </c>
      <c r="P171" s="8" t="s">
        <v>40</v>
      </c>
      <c r="Q171" s="53">
        <v>3500</v>
      </c>
      <c r="R171" s="14">
        <v>0</v>
      </c>
      <c r="S171" s="53">
        <f t="shared" si="6"/>
        <v>3500</v>
      </c>
      <c r="T171" s="8" t="s">
        <v>41</v>
      </c>
      <c r="U171" s="33" t="s">
        <v>2225</v>
      </c>
      <c r="V171" s="15" t="s">
        <v>92</v>
      </c>
      <c r="W171" s="33" t="s">
        <v>93</v>
      </c>
      <c r="X171" s="41" t="s">
        <v>50</v>
      </c>
    </row>
    <row r="172" spans="1:24" s="42" customFormat="1" ht="128.25" hidden="1" customHeight="1">
      <c r="A172" s="51" t="s">
        <v>421</v>
      </c>
      <c r="B172" s="51" t="s">
        <v>831</v>
      </c>
      <c r="C172" s="51" t="s">
        <v>831</v>
      </c>
      <c r="D172" s="51" t="s">
        <v>879</v>
      </c>
      <c r="E172" s="51">
        <v>15</v>
      </c>
      <c r="F172" s="12" t="s">
        <v>880</v>
      </c>
      <c r="G172" s="12" t="s">
        <v>45</v>
      </c>
      <c r="H172" s="8" t="s">
        <v>36</v>
      </c>
      <c r="I172" s="12" t="s">
        <v>37</v>
      </c>
      <c r="J172" s="52">
        <v>24</v>
      </c>
      <c r="K172" s="10">
        <v>2020</v>
      </c>
      <c r="L172" s="11"/>
      <c r="M172" s="12">
        <v>1</v>
      </c>
      <c r="N172" s="51">
        <v>1517703</v>
      </c>
      <c r="O172" s="51" t="s">
        <v>953</v>
      </c>
      <c r="P172" s="8" t="s">
        <v>40</v>
      </c>
      <c r="Q172" s="53">
        <v>3500</v>
      </c>
      <c r="R172" s="14">
        <v>0</v>
      </c>
      <c r="S172" s="53">
        <f t="shared" si="6"/>
        <v>3500</v>
      </c>
      <c r="T172" s="8" t="s">
        <v>41</v>
      </c>
      <c r="U172" s="33" t="s">
        <v>2225</v>
      </c>
      <c r="V172" s="15" t="s">
        <v>92</v>
      </c>
      <c r="W172" s="33" t="s">
        <v>93</v>
      </c>
      <c r="X172" s="41" t="s">
        <v>50</v>
      </c>
    </row>
    <row r="173" spans="1:24" s="42" customFormat="1" ht="128.25" hidden="1" customHeight="1">
      <c r="A173" s="51" t="s">
        <v>421</v>
      </c>
      <c r="B173" s="51" t="s">
        <v>831</v>
      </c>
      <c r="C173" s="51" t="s">
        <v>831</v>
      </c>
      <c r="D173" s="51" t="s">
        <v>879</v>
      </c>
      <c r="E173" s="51">
        <v>15</v>
      </c>
      <c r="F173" s="12" t="s">
        <v>880</v>
      </c>
      <c r="G173" s="12" t="s">
        <v>45</v>
      </c>
      <c r="H173" s="8" t="s">
        <v>36</v>
      </c>
      <c r="I173" s="12" t="s">
        <v>37</v>
      </c>
      <c r="J173" s="52">
        <v>24</v>
      </c>
      <c r="K173" s="10">
        <v>2020</v>
      </c>
      <c r="L173" s="11"/>
      <c r="M173" s="12">
        <v>1</v>
      </c>
      <c r="N173" s="51">
        <v>1494153</v>
      </c>
      <c r="O173" s="51" t="s">
        <v>959</v>
      </c>
      <c r="P173" s="8" t="s">
        <v>40</v>
      </c>
      <c r="Q173" s="53">
        <v>3500</v>
      </c>
      <c r="R173" s="14">
        <v>0</v>
      </c>
      <c r="S173" s="53">
        <f t="shared" si="6"/>
        <v>3500</v>
      </c>
      <c r="T173" s="8" t="s">
        <v>41</v>
      </c>
      <c r="U173" s="33" t="s">
        <v>2225</v>
      </c>
      <c r="V173" s="15" t="s">
        <v>92</v>
      </c>
      <c r="W173" s="33" t="s">
        <v>93</v>
      </c>
      <c r="X173" s="41" t="s">
        <v>50</v>
      </c>
    </row>
    <row r="174" spans="1:24" s="42" customFormat="1" ht="128.25" hidden="1" customHeight="1">
      <c r="A174" s="51" t="s">
        <v>421</v>
      </c>
      <c r="B174" s="51" t="s">
        <v>831</v>
      </c>
      <c r="C174" s="51" t="s">
        <v>831</v>
      </c>
      <c r="D174" s="51" t="s">
        <v>879</v>
      </c>
      <c r="E174" s="51">
        <v>15</v>
      </c>
      <c r="F174" s="12" t="s">
        <v>880</v>
      </c>
      <c r="G174" s="12" t="s">
        <v>45</v>
      </c>
      <c r="H174" s="8" t="s">
        <v>36</v>
      </c>
      <c r="I174" s="12" t="s">
        <v>37</v>
      </c>
      <c r="J174" s="52">
        <v>24</v>
      </c>
      <c r="K174" s="10">
        <v>2020</v>
      </c>
      <c r="L174" s="11"/>
      <c r="M174" s="12">
        <v>1</v>
      </c>
      <c r="N174" s="51">
        <v>1489723</v>
      </c>
      <c r="O174" s="51" t="s">
        <v>961</v>
      </c>
      <c r="P174" s="8" t="s">
        <v>40</v>
      </c>
      <c r="Q174" s="53">
        <v>3500</v>
      </c>
      <c r="R174" s="14">
        <v>0</v>
      </c>
      <c r="S174" s="53">
        <f t="shared" si="6"/>
        <v>3500</v>
      </c>
      <c r="T174" s="8" t="s">
        <v>41</v>
      </c>
      <c r="U174" s="33" t="s">
        <v>2225</v>
      </c>
      <c r="V174" s="15" t="s">
        <v>92</v>
      </c>
      <c r="W174" s="33" t="s">
        <v>93</v>
      </c>
      <c r="X174" s="41" t="s">
        <v>50</v>
      </c>
    </row>
    <row r="175" spans="1:24" s="42" customFormat="1" ht="128.25" hidden="1" customHeight="1">
      <c r="A175" s="51" t="s">
        <v>421</v>
      </c>
      <c r="B175" s="51" t="s">
        <v>831</v>
      </c>
      <c r="C175" s="51" t="s">
        <v>831</v>
      </c>
      <c r="D175" s="51" t="s">
        <v>879</v>
      </c>
      <c r="E175" s="51">
        <v>15</v>
      </c>
      <c r="F175" s="12" t="s">
        <v>880</v>
      </c>
      <c r="G175" s="12" t="s">
        <v>45</v>
      </c>
      <c r="H175" s="8" t="s">
        <v>36</v>
      </c>
      <c r="I175" s="12" t="s">
        <v>37</v>
      </c>
      <c r="J175" s="52">
        <v>24</v>
      </c>
      <c r="K175" s="10">
        <v>2020</v>
      </c>
      <c r="L175" s="11"/>
      <c r="M175" s="12">
        <v>1</v>
      </c>
      <c r="N175" s="51">
        <v>1517696</v>
      </c>
      <c r="O175" s="51" t="s">
        <v>883</v>
      </c>
      <c r="P175" s="8" t="s">
        <v>40</v>
      </c>
      <c r="Q175" s="53">
        <v>3500</v>
      </c>
      <c r="R175" s="14">
        <v>0</v>
      </c>
      <c r="S175" s="53">
        <f t="shared" si="6"/>
        <v>3500</v>
      </c>
      <c r="T175" s="8" t="s">
        <v>41</v>
      </c>
      <c r="U175" s="33" t="s">
        <v>2225</v>
      </c>
      <c r="V175" s="15" t="s">
        <v>92</v>
      </c>
      <c r="W175" s="33" t="s">
        <v>93</v>
      </c>
      <c r="X175" s="41" t="s">
        <v>50</v>
      </c>
    </row>
    <row r="176" spans="1:24" s="42" customFormat="1" ht="128.25" hidden="1" customHeight="1">
      <c r="A176" s="51" t="s">
        <v>421</v>
      </c>
      <c r="B176" s="51" t="s">
        <v>831</v>
      </c>
      <c r="C176" s="51" t="s">
        <v>831</v>
      </c>
      <c r="D176" s="51" t="s">
        <v>879</v>
      </c>
      <c r="E176" s="51">
        <v>15</v>
      </c>
      <c r="F176" s="12" t="s">
        <v>880</v>
      </c>
      <c r="G176" s="12" t="s">
        <v>45</v>
      </c>
      <c r="H176" s="8" t="s">
        <v>36</v>
      </c>
      <c r="I176" s="12" t="s">
        <v>37</v>
      </c>
      <c r="J176" s="52">
        <v>24</v>
      </c>
      <c r="K176" s="10">
        <v>2020</v>
      </c>
      <c r="L176" s="11"/>
      <c r="M176" s="12">
        <v>1</v>
      </c>
      <c r="N176" s="51">
        <v>1810266</v>
      </c>
      <c r="O176" s="51" t="s">
        <v>975</v>
      </c>
      <c r="P176" s="8" t="s">
        <v>40</v>
      </c>
      <c r="Q176" s="53">
        <v>3500</v>
      </c>
      <c r="R176" s="14">
        <v>0</v>
      </c>
      <c r="S176" s="53">
        <f t="shared" si="6"/>
        <v>3500</v>
      </c>
      <c r="T176" s="8" t="s">
        <v>41</v>
      </c>
      <c r="U176" s="33" t="s">
        <v>2225</v>
      </c>
      <c r="V176" s="15" t="s">
        <v>92</v>
      </c>
      <c r="W176" s="33" t="s">
        <v>93</v>
      </c>
      <c r="X176" s="41" t="s">
        <v>50</v>
      </c>
    </row>
    <row r="177" spans="1:24" s="42" customFormat="1" ht="128.25" hidden="1" customHeight="1">
      <c r="A177" s="51" t="s">
        <v>421</v>
      </c>
      <c r="B177" s="51" t="s">
        <v>831</v>
      </c>
      <c r="C177" s="51" t="s">
        <v>831</v>
      </c>
      <c r="D177" s="51" t="s">
        <v>879</v>
      </c>
      <c r="E177" s="51">
        <v>15</v>
      </c>
      <c r="F177" s="12" t="s">
        <v>880</v>
      </c>
      <c r="G177" s="12" t="s">
        <v>45</v>
      </c>
      <c r="H177" s="8" t="s">
        <v>36</v>
      </c>
      <c r="I177" s="12" t="s">
        <v>37</v>
      </c>
      <c r="J177" s="52">
        <v>24</v>
      </c>
      <c r="K177" s="10">
        <v>2020</v>
      </c>
      <c r="L177" s="11"/>
      <c r="M177" s="12">
        <v>1</v>
      </c>
      <c r="N177" s="51">
        <v>2264159</v>
      </c>
      <c r="O177" s="51" t="s">
        <v>988</v>
      </c>
      <c r="P177" s="8" t="s">
        <v>40</v>
      </c>
      <c r="Q177" s="53">
        <v>3500</v>
      </c>
      <c r="R177" s="14">
        <v>0</v>
      </c>
      <c r="S177" s="53">
        <f t="shared" si="6"/>
        <v>3500</v>
      </c>
      <c r="T177" s="8" t="s">
        <v>41</v>
      </c>
      <c r="U177" s="33" t="s">
        <v>2225</v>
      </c>
      <c r="V177" s="15" t="s">
        <v>92</v>
      </c>
      <c r="W177" s="33" t="s">
        <v>93</v>
      </c>
      <c r="X177" s="41" t="s">
        <v>50</v>
      </c>
    </row>
    <row r="178" spans="1:24" s="42" customFormat="1" ht="128.25" hidden="1" customHeight="1">
      <c r="A178" s="51" t="s">
        <v>421</v>
      </c>
      <c r="B178" s="51" t="s">
        <v>831</v>
      </c>
      <c r="C178" s="51" t="s">
        <v>831</v>
      </c>
      <c r="D178" s="51" t="s">
        <v>879</v>
      </c>
      <c r="E178" s="51">
        <v>15</v>
      </c>
      <c r="F178" s="12" t="s">
        <v>880</v>
      </c>
      <c r="G178" s="12" t="s">
        <v>45</v>
      </c>
      <c r="H178" s="8" t="s">
        <v>36</v>
      </c>
      <c r="I178" s="12" t="s">
        <v>37</v>
      </c>
      <c r="J178" s="52">
        <v>24</v>
      </c>
      <c r="K178" s="10">
        <v>2020</v>
      </c>
      <c r="L178" s="11"/>
      <c r="M178" s="12">
        <v>1</v>
      </c>
      <c r="N178" s="51">
        <v>1802226</v>
      </c>
      <c r="O178" s="51" t="s">
        <v>892</v>
      </c>
      <c r="P178" s="8" t="s">
        <v>40</v>
      </c>
      <c r="Q178" s="53">
        <v>3500</v>
      </c>
      <c r="R178" s="14">
        <v>0</v>
      </c>
      <c r="S178" s="53">
        <f t="shared" si="6"/>
        <v>3500</v>
      </c>
      <c r="T178" s="8" t="s">
        <v>41</v>
      </c>
      <c r="U178" s="33" t="s">
        <v>2225</v>
      </c>
      <c r="V178" s="15" t="s">
        <v>92</v>
      </c>
      <c r="W178" s="33" t="s">
        <v>93</v>
      </c>
      <c r="X178" s="41" t="s">
        <v>50</v>
      </c>
    </row>
    <row r="179" spans="1:24" s="42" customFormat="1" ht="128.25" hidden="1" customHeight="1">
      <c r="A179" s="51" t="s">
        <v>421</v>
      </c>
      <c r="B179" s="51" t="s">
        <v>831</v>
      </c>
      <c r="C179" s="51" t="s">
        <v>831</v>
      </c>
      <c r="D179" s="51" t="s">
        <v>879</v>
      </c>
      <c r="E179" s="51">
        <v>15</v>
      </c>
      <c r="F179" s="12" t="s">
        <v>880</v>
      </c>
      <c r="G179" s="12" t="s">
        <v>45</v>
      </c>
      <c r="H179" s="8" t="s">
        <v>36</v>
      </c>
      <c r="I179" s="12" t="s">
        <v>37</v>
      </c>
      <c r="J179" s="52">
        <v>24</v>
      </c>
      <c r="K179" s="10">
        <v>2020</v>
      </c>
      <c r="L179" s="11"/>
      <c r="M179" s="12">
        <v>1</v>
      </c>
      <c r="N179" s="51">
        <v>1820505</v>
      </c>
      <c r="O179" s="51" t="s">
        <v>932</v>
      </c>
      <c r="P179" s="8" t="s">
        <v>40</v>
      </c>
      <c r="Q179" s="53">
        <v>3500</v>
      </c>
      <c r="R179" s="14">
        <v>0</v>
      </c>
      <c r="S179" s="53">
        <f t="shared" si="6"/>
        <v>3500</v>
      </c>
      <c r="T179" s="8" t="s">
        <v>41</v>
      </c>
      <c r="U179" s="33" t="s">
        <v>2225</v>
      </c>
      <c r="V179" s="15" t="s">
        <v>92</v>
      </c>
      <c r="W179" s="33" t="s">
        <v>93</v>
      </c>
      <c r="X179" s="41" t="s">
        <v>50</v>
      </c>
    </row>
    <row r="180" spans="1:24" s="42" customFormat="1" ht="128.25" hidden="1" customHeight="1">
      <c r="A180" s="51" t="s">
        <v>421</v>
      </c>
      <c r="B180" s="51" t="s">
        <v>831</v>
      </c>
      <c r="C180" s="51" t="s">
        <v>831</v>
      </c>
      <c r="D180" s="51" t="s">
        <v>879</v>
      </c>
      <c r="E180" s="51">
        <v>15</v>
      </c>
      <c r="F180" s="12" t="s">
        <v>880</v>
      </c>
      <c r="G180" s="12" t="s">
        <v>45</v>
      </c>
      <c r="H180" s="8" t="s">
        <v>36</v>
      </c>
      <c r="I180" s="12" t="s">
        <v>37</v>
      </c>
      <c r="J180" s="52">
        <v>24</v>
      </c>
      <c r="K180" s="10">
        <v>2020</v>
      </c>
      <c r="L180" s="11"/>
      <c r="M180" s="12">
        <v>1</v>
      </c>
      <c r="N180" s="51">
        <v>2113736</v>
      </c>
      <c r="O180" s="51" t="s">
        <v>916</v>
      </c>
      <c r="P180" s="8" t="s">
        <v>40</v>
      </c>
      <c r="Q180" s="53">
        <v>3500</v>
      </c>
      <c r="R180" s="14">
        <v>0</v>
      </c>
      <c r="S180" s="53">
        <f t="shared" si="6"/>
        <v>3500</v>
      </c>
      <c r="T180" s="8" t="s">
        <v>41</v>
      </c>
      <c r="U180" s="33" t="s">
        <v>2225</v>
      </c>
      <c r="V180" s="15" t="s">
        <v>92</v>
      </c>
      <c r="W180" s="33" t="s">
        <v>93</v>
      </c>
      <c r="X180" s="41" t="s">
        <v>50</v>
      </c>
    </row>
    <row r="181" spans="1:24" s="42" customFormat="1" ht="128.25" hidden="1" customHeight="1">
      <c r="A181" s="51" t="s">
        <v>421</v>
      </c>
      <c r="B181" s="51" t="s">
        <v>831</v>
      </c>
      <c r="C181" s="51" t="s">
        <v>831</v>
      </c>
      <c r="D181" s="51" t="s">
        <v>839</v>
      </c>
      <c r="E181" s="51">
        <v>15</v>
      </c>
      <c r="F181" s="12" t="s">
        <v>840</v>
      </c>
      <c r="G181" s="12" t="s">
        <v>45</v>
      </c>
      <c r="H181" s="8" t="s">
        <v>36</v>
      </c>
      <c r="I181" s="12" t="s">
        <v>37</v>
      </c>
      <c r="J181" s="62">
        <v>24</v>
      </c>
      <c r="K181" s="10">
        <v>2020</v>
      </c>
      <c r="L181" s="11"/>
      <c r="M181" s="12">
        <v>1</v>
      </c>
      <c r="N181" s="12">
        <v>1819877</v>
      </c>
      <c r="O181" s="12" t="s">
        <v>997</v>
      </c>
      <c r="P181" s="8" t="s">
        <v>40</v>
      </c>
      <c r="Q181" s="53">
        <v>4000</v>
      </c>
      <c r="R181" s="14">
        <v>0</v>
      </c>
      <c r="S181" s="53">
        <f t="shared" si="6"/>
        <v>4000</v>
      </c>
      <c r="T181" s="8" t="s">
        <v>41</v>
      </c>
      <c r="U181" s="33" t="s">
        <v>2225</v>
      </c>
      <c r="V181" s="15" t="s">
        <v>92</v>
      </c>
      <c r="W181" s="33" t="s">
        <v>93</v>
      </c>
      <c r="X181" s="41" t="s">
        <v>50</v>
      </c>
    </row>
    <row r="182" spans="1:24" s="42" customFormat="1" ht="128.25" hidden="1" customHeight="1">
      <c r="A182" s="51" t="s">
        <v>421</v>
      </c>
      <c r="B182" s="51" t="s">
        <v>831</v>
      </c>
      <c r="C182" s="51" t="s">
        <v>831</v>
      </c>
      <c r="D182" s="51" t="s">
        <v>839</v>
      </c>
      <c r="E182" s="51">
        <v>15</v>
      </c>
      <c r="F182" s="12" t="s">
        <v>840</v>
      </c>
      <c r="G182" s="12" t="s">
        <v>45</v>
      </c>
      <c r="H182" s="8" t="s">
        <v>36</v>
      </c>
      <c r="I182" s="12" t="s">
        <v>37</v>
      </c>
      <c r="J182" s="62">
        <v>24</v>
      </c>
      <c r="K182" s="10">
        <v>2020</v>
      </c>
      <c r="L182" s="11"/>
      <c r="M182" s="12">
        <v>1</v>
      </c>
      <c r="N182" s="12">
        <v>2264106</v>
      </c>
      <c r="O182" s="12" t="s">
        <v>943</v>
      </c>
      <c r="P182" s="8" t="s">
        <v>40</v>
      </c>
      <c r="Q182" s="53">
        <v>4000</v>
      </c>
      <c r="R182" s="14">
        <v>0</v>
      </c>
      <c r="S182" s="53">
        <f t="shared" si="6"/>
        <v>4000</v>
      </c>
      <c r="T182" s="8" t="s">
        <v>41</v>
      </c>
      <c r="U182" s="33" t="s">
        <v>2225</v>
      </c>
      <c r="V182" s="15" t="s">
        <v>92</v>
      </c>
      <c r="W182" s="33" t="s">
        <v>93</v>
      </c>
      <c r="X182" s="41" t="s">
        <v>50</v>
      </c>
    </row>
    <row r="183" spans="1:24" s="42" customFormat="1" ht="128.25" hidden="1" customHeight="1">
      <c r="A183" s="51" t="s">
        <v>421</v>
      </c>
      <c r="B183" s="51" t="s">
        <v>831</v>
      </c>
      <c r="C183" s="51" t="s">
        <v>831</v>
      </c>
      <c r="D183" s="51" t="s">
        <v>839</v>
      </c>
      <c r="E183" s="51">
        <v>15</v>
      </c>
      <c r="F183" s="12" t="s">
        <v>840</v>
      </c>
      <c r="G183" s="12" t="s">
        <v>45</v>
      </c>
      <c r="H183" s="8" t="s">
        <v>36</v>
      </c>
      <c r="I183" s="12" t="s">
        <v>37</v>
      </c>
      <c r="J183" s="62">
        <v>24</v>
      </c>
      <c r="K183" s="10">
        <v>2020</v>
      </c>
      <c r="L183" s="11"/>
      <c r="M183" s="12">
        <v>1</v>
      </c>
      <c r="N183" s="12">
        <v>1921295</v>
      </c>
      <c r="O183" s="12" t="s">
        <v>945</v>
      </c>
      <c r="P183" s="8" t="s">
        <v>40</v>
      </c>
      <c r="Q183" s="53">
        <v>4000</v>
      </c>
      <c r="R183" s="14">
        <v>0</v>
      </c>
      <c r="S183" s="53">
        <f t="shared" si="6"/>
        <v>4000</v>
      </c>
      <c r="T183" s="8" t="s">
        <v>41</v>
      </c>
      <c r="U183" s="33" t="s">
        <v>2225</v>
      </c>
      <c r="V183" s="15" t="s">
        <v>92</v>
      </c>
      <c r="W183" s="33" t="s">
        <v>93</v>
      </c>
      <c r="X183" s="41" t="s">
        <v>50</v>
      </c>
    </row>
    <row r="184" spans="1:24" s="42" customFormat="1" ht="128.25" hidden="1" customHeight="1">
      <c r="A184" s="51" t="s">
        <v>421</v>
      </c>
      <c r="B184" s="51" t="s">
        <v>831</v>
      </c>
      <c r="C184" s="51" t="s">
        <v>831</v>
      </c>
      <c r="D184" s="51" t="s">
        <v>839</v>
      </c>
      <c r="E184" s="51">
        <v>15</v>
      </c>
      <c r="F184" s="12" t="s">
        <v>840</v>
      </c>
      <c r="G184" s="12" t="s">
        <v>45</v>
      </c>
      <c r="H184" s="8" t="s">
        <v>36</v>
      </c>
      <c r="I184" s="12" t="s">
        <v>37</v>
      </c>
      <c r="J184" s="62">
        <v>24</v>
      </c>
      <c r="K184" s="10">
        <v>2020</v>
      </c>
      <c r="L184" s="11"/>
      <c r="M184" s="12">
        <v>1</v>
      </c>
      <c r="N184" s="12">
        <v>3003010</v>
      </c>
      <c r="O184" s="12" t="s">
        <v>989</v>
      </c>
      <c r="P184" s="8" t="s">
        <v>40</v>
      </c>
      <c r="Q184" s="53">
        <v>4000</v>
      </c>
      <c r="R184" s="14">
        <v>0</v>
      </c>
      <c r="S184" s="53">
        <f t="shared" si="6"/>
        <v>4000</v>
      </c>
      <c r="T184" s="8" t="s">
        <v>41</v>
      </c>
      <c r="U184" s="33" t="s">
        <v>2225</v>
      </c>
      <c r="V184" s="15" t="s">
        <v>92</v>
      </c>
      <c r="W184" s="33" t="s">
        <v>93</v>
      </c>
      <c r="X184" s="41" t="s">
        <v>50</v>
      </c>
    </row>
    <row r="185" spans="1:24" s="42" customFormat="1" ht="128.25" hidden="1" customHeight="1">
      <c r="A185" s="51" t="s">
        <v>421</v>
      </c>
      <c r="B185" s="51" t="s">
        <v>831</v>
      </c>
      <c r="C185" s="51" t="s">
        <v>831</v>
      </c>
      <c r="D185" s="51" t="s">
        <v>839</v>
      </c>
      <c r="E185" s="51">
        <v>15</v>
      </c>
      <c r="F185" s="12" t="s">
        <v>840</v>
      </c>
      <c r="G185" s="12" t="s">
        <v>45</v>
      </c>
      <c r="H185" s="8" t="s">
        <v>36</v>
      </c>
      <c r="I185" s="12" t="s">
        <v>37</v>
      </c>
      <c r="J185" s="62">
        <v>24</v>
      </c>
      <c r="K185" s="10">
        <v>2020</v>
      </c>
      <c r="L185" s="11"/>
      <c r="M185" s="12">
        <v>1</v>
      </c>
      <c r="N185" s="12">
        <v>3001746</v>
      </c>
      <c r="O185" s="12" t="s">
        <v>838</v>
      </c>
      <c r="P185" s="8" t="s">
        <v>40</v>
      </c>
      <c r="Q185" s="53">
        <v>4000</v>
      </c>
      <c r="R185" s="14">
        <v>0</v>
      </c>
      <c r="S185" s="53">
        <f t="shared" si="6"/>
        <v>4000</v>
      </c>
      <c r="T185" s="8" t="s">
        <v>41</v>
      </c>
      <c r="U185" s="33" t="s">
        <v>2225</v>
      </c>
      <c r="V185" s="15" t="s">
        <v>92</v>
      </c>
      <c r="W185" s="33" t="s">
        <v>93</v>
      </c>
      <c r="X185" s="41" t="s">
        <v>50</v>
      </c>
    </row>
    <row r="186" spans="1:24" s="42" customFormat="1" ht="128.25" hidden="1" customHeight="1">
      <c r="A186" s="51" t="s">
        <v>421</v>
      </c>
      <c r="B186" s="51" t="s">
        <v>831</v>
      </c>
      <c r="C186" s="51" t="s">
        <v>831</v>
      </c>
      <c r="D186" s="51" t="s">
        <v>839</v>
      </c>
      <c r="E186" s="51">
        <v>15</v>
      </c>
      <c r="F186" s="12" t="s">
        <v>840</v>
      </c>
      <c r="G186" s="12" t="s">
        <v>45</v>
      </c>
      <c r="H186" s="8" t="s">
        <v>36</v>
      </c>
      <c r="I186" s="12" t="s">
        <v>37</v>
      </c>
      <c r="J186" s="62">
        <v>24</v>
      </c>
      <c r="K186" s="10">
        <v>2020</v>
      </c>
      <c r="L186" s="11"/>
      <c r="M186" s="12">
        <v>1</v>
      </c>
      <c r="N186" s="12">
        <v>1519430</v>
      </c>
      <c r="O186" s="12" t="s">
        <v>882</v>
      </c>
      <c r="P186" s="8" t="s">
        <v>107</v>
      </c>
      <c r="Q186" s="53">
        <v>4000</v>
      </c>
      <c r="R186" s="14">
        <v>0</v>
      </c>
      <c r="S186" s="53">
        <f t="shared" si="6"/>
        <v>4000</v>
      </c>
      <c r="T186" s="8" t="s">
        <v>41</v>
      </c>
      <c r="U186" s="33" t="s">
        <v>2225</v>
      </c>
      <c r="V186" s="15" t="s">
        <v>92</v>
      </c>
      <c r="W186" s="33" t="s">
        <v>93</v>
      </c>
      <c r="X186" s="41" t="s">
        <v>50</v>
      </c>
    </row>
    <row r="187" spans="1:24" s="42" customFormat="1" ht="128.25" hidden="1" customHeight="1">
      <c r="A187" s="51" t="s">
        <v>421</v>
      </c>
      <c r="B187" s="51" t="s">
        <v>831</v>
      </c>
      <c r="C187" s="51" t="s">
        <v>831</v>
      </c>
      <c r="D187" s="51" t="s">
        <v>839</v>
      </c>
      <c r="E187" s="51">
        <v>15</v>
      </c>
      <c r="F187" s="12" t="s">
        <v>840</v>
      </c>
      <c r="G187" s="12" t="s">
        <v>45</v>
      </c>
      <c r="H187" s="8" t="s">
        <v>36</v>
      </c>
      <c r="I187" s="12" t="s">
        <v>37</v>
      </c>
      <c r="J187" s="62">
        <v>24</v>
      </c>
      <c r="K187" s="10">
        <v>2020</v>
      </c>
      <c r="L187" s="11"/>
      <c r="M187" s="12">
        <v>1</v>
      </c>
      <c r="N187" s="12">
        <v>1062999</v>
      </c>
      <c r="O187" s="12" t="s">
        <v>874</v>
      </c>
      <c r="P187" s="8" t="s">
        <v>40</v>
      </c>
      <c r="Q187" s="53">
        <v>4000</v>
      </c>
      <c r="R187" s="14">
        <v>0</v>
      </c>
      <c r="S187" s="53">
        <f t="shared" si="6"/>
        <v>4000</v>
      </c>
      <c r="T187" s="8" t="s">
        <v>41</v>
      </c>
      <c r="U187" s="33" t="s">
        <v>2225</v>
      </c>
      <c r="V187" s="15" t="s">
        <v>92</v>
      </c>
      <c r="W187" s="33" t="s">
        <v>93</v>
      </c>
      <c r="X187" s="41" t="s">
        <v>50</v>
      </c>
    </row>
    <row r="188" spans="1:24" s="42" customFormat="1" ht="128.25" hidden="1" customHeight="1">
      <c r="A188" s="51" t="s">
        <v>421</v>
      </c>
      <c r="B188" s="51" t="s">
        <v>831</v>
      </c>
      <c r="C188" s="51" t="s">
        <v>831</v>
      </c>
      <c r="D188" s="51" t="s">
        <v>839</v>
      </c>
      <c r="E188" s="51">
        <v>15</v>
      </c>
      <c r="F188" s="12" t="s">
        <v>840</v>
      </c>
      <c r="G188" s="12" t="s">
        <v>45</v>
      </c>
      <c r="H188" s="8" t="s">
        <v>36</v>
      </c>
      <c r="I188" s="12" t="s">
        <v>37</v>
      </c>
      <c r="J188" s="62">
        <v>24</v>
      </c>
      <c r="K188" s="10">
        <v>2020</v>
      </c>
      <c r="L188" s="11"/>
      <c r="M188" s="12">
        <v>1</v>
      </c>
      <c r="N188" s="12">
        <v>1491635</v>
      </c>
      <c r="O188" s="12" t="s">
        <v>905</v>
      </c>
      <c r="P188" s="8" t="s">
        <v>107</v>
      </c>
      <c r="Q188" s="53">
        <v>4000</v>
      </c>
      <c r="R188" s="14">
        <v>0</v>
      </c>
      <c r="S188" s="53">
        <f t="shared" si="6"/>
        <v>4000</v>
      </c>
      <c r="T188" s="8" t="s">
        <v>41</v>
      </c>
      <c r="U188" s="33" t="s">
        <v>2225</v>
      </c>
      <c r="V188" s="15" t="s">
        <v>92</v>
      </c>
      <c r="W188" s="33" t="s">
        <v>93</v>
      </c>
      <c r="X188" s="41" t="s">
        <v>50</v>
      </c>
    </row>
    <row r="189" spans="1:24" s="42" customFormat="1" ht="128.25" hidden="1" customHeight="1">
      <c r="A189" s="51" t="s">
        <v>421</v>
      </c>
      <c r="B189" s="51" t="s">
        <v>831</v>
      </c>
      <c r="C189" s="51" t="s">
        <v>857</v>
      </c>
      <c r="D189" s="51" t="s">
        <v>839</v>
      </c>
      <c r="E189" s="51">
        <v>15</v>
      </c>
      <c r="F189" s="12" t="s">
        <v>840</v>
      </c>
      <c r="G189" s="12" t="s">
        <v>45</v>
      </c>
      <c r="H189" s="8" t="s">
        <v>36</v>
      </c>
      <c r="I189" s="12" t="s">
        <v>37</v>
      </c>
      <c r="J189" s="62">
        <v>24</v>
      </c>
      <c r="K189" s="10">
        <v>2020</v>
      </c>
      <c r="L189" s="11"/>
      <c r="M189" s="12">
        <v>1</v>
      </c>
      <c r="N189" s="12">
        <v>1914473</v>
      </c>
      <c r="O189" s="12" t="s">
        <v>891</v>
      </c>
      <c r="P189" s="8" t="s">
        <v>40</v>
      </c>
      <c r="Q189" s="53">
        <v>4000</v>
      </c>
      <c r="R189" s="14">
        <v>0</v>
      </c>
      <c r="S189" s="53">
        <f t="shared" si="6"/>
        <v>4000</v>
      </c>
      <c r="T189" s="8" t="s">
        <v>41</v>
      </c>
      <c r="U189" s="33" t="s">
        <v>2225</v>
      </c>
      <c r="V189" s="15" t="s">
        <v>92</v>
      </c>
      <c r="W189" s="33" t="s">
        <v>93</v>
      </c>
      <c r="X189" s="41" t="s">
        <v>50</v>
      </c>
    </row>
    <row r="190" spans="1:24" s="42" customFormat="1" ht="128.25" hidden="1" customHeight="1">
      <c r="A190" s="51" t="s">
        <v>421</v>
      </c>
      <c r="B190" s="51" t="s">
        <v>831</v>
      </c>
      <c r="C190" s="51" t="s">
        <v>857</v>
      </c>
      <c r="D190" s="51" t="s">
        <v>839</v>
      </c>
      <c r="E190" s="51">
        <v>15</v>
      </c>
      <c r="F190" s="12" t="s">
        <v>840</v>
      </c>
      <c r="G190" s="12" t="s">
        <v>45</v>
      </c>
      <c r="H190" s="8" t="s">
        <v>36</v>
      </c>
      <c r="I190" s="12" t="s">
        <v>37</v>
      </c>
      <c r="J190" s="62">
        <v>24</v>
      </c>
      <c r="K190" s="10">
        <v>2020</v>
      </c>
      <c r="L190" s="11"/>
      <c r="M190" s="12">
        <v>1</v>
      </c>
      <c r="N190" s="12">
        <v>1492049</v>
      </c>
      <c r="O190" s="12" t="s">
        <v>963</v>
      </c>
      <c r="P190" s="8" t="s">
        <v>107</v>
      </c>
      <c r="Q190" s="53">
        <v>4000</v>
      </c>
      <c r="R190" s="14">
        <v>0</v>
      </c>
      <c r="S190" s="53">
        <f t="shared" si="6"/>
        <v>4000</v>
      </c>
      <c r="T190" s="8" t="s">
        <v>41</v>
      </c>
      <c r="U190" s="33" t="s">
        <v>2225</v>
      </c>
      <c r="V190" s="15" t="s">
        <v>92</v>
      </c>
      <c r="W190" s="33" t="s">
        <v>93</v>
      </c>
      <c r="X190" s="41" t="s">
        <v>50</v>
      </c>
    </row>
    <row r="191" spans="1:24" s="42" customFormat="1" ht="128.25" hidden="1" customHeight="1">
      <c r="A191" s="51" t="s">
        <v>421</v>
      </c>
      <c r="B191" s="51" t="s">
        <v>831</v>
      </c>
      <c r="C191" s="51" t="s">
        <v>831</v>
      </c>
      <c r="D191" s="51" t="s">
        <v>839</v>
      </c>
      <c r="E191" s="51">
        <v>15</v>
      </c>
      <c r="F191" s="12" t="s">
        <v>840</v>
      </c>
      <c r="G191" s="12" t="s">
        <v>45</v>
      </c>
      <c r="H191" s="8" t="s">
        <v>36</v>
      </c>
      <c r="I191" s="12" t="s">
        <v>37</v>
      </c>
      <c r="J191" s="62">
        <v>24</v>
      </c>
      <c r="K191" s="10">
        <v>2020</v>
      </c>
      <c r="L191" s="11"/>
      <c r="M191" s="12">
        <v>1</v>
      </c>
      <c r="N191" s="12">
        <v>2089453</v>
      </c>
      <c r="O191" s="12" t="s">
        <v>900</v>
      </c>
      <c r="P191" s="8" t="s">
        <v>40</v>
      </c>
      <c r="Q191" s="53">
        <v>4000</v>
      </c>
      <c r="R191" s="14">
        <v>0</v>
      </c>
      <c r="S191" s="53">
        <f t="shared" si="6"/>
        <v>4000</v>
      </c>
      <c r="T191" s="8" t="s">
        <v>41</v>
      </c>
      <c r="U191" s="33" t="s">
        <v>2225</v>
      </c>
      <c r="V191" s="15" t="s">
        <v>92</v>
      </c>
      <c r="W191" s="33" t="s">
        <v>93</v>
      </c>
      <c r="X191" s="41" t="s">
        <v>50</v>
      </c>
    </row>
    <row r="192" spans="1:24" s="42" customFormat="1" ht="128.25" hidden="1" customHeight="1">
      <c r="A192" s="51" t="s">
        <v>421</v>
      </c>
      <c r="B192" s="51" t="s">
        <v>831</v>
      </c>
      <c r="C192" s="51" t="s">
        <v>857</v>
      </c>
      <c r="D192" s="51" t="s">
        <v>858</v>
      </c>
      <c r="E192" s="51">
        <v>15</v>
      </c>
      <c r="F192" s="12" t="s">
        <v>840</v>
      </c>
      <c r="G192" s="12" t="s">
        <v>45</v>
      </c>
      <c r="H192" s="8" t="s">
        <v>36</v>
      </c>
      <c r="I192" s="12" t="s">
        <v>37</v>
      </c>
      <c r="J192" s="52">
        <v>24</v>
      </c>
      <c r="K192" s="10">
        <v>2020</v>
      </c>
      <c r="L192" s="11"/>
      <c r="M192" s="51">
        <v>1</v>
      </c>
      <c r="N192" s="12">
        <v>2089470</v>
      </c>
      <c r="O192" s="12" t="s">
        <v>859</v>
      </c>
      <c r="P192" s="8" t="s">
        <v>40</v>
      </c>
      <c r="Q192" s="53">
        <v>4000</v>
      </c>
      <c r="R192" s="14">
        <v>0</v>
      </c>
      <c r="S192" s="53">
        <f t="shared" si="6"/>
        <v>4000</v>
      </c>
      <c r="T192" s="8" t="s">
        <v>41</v>
      </c>
      <c r="U192" s="33" t="s">
        <v>2225</v>
      </c>
      <c r="V192" s="15" t="s">
        <v>92</v>
      </c>
      <c r="W192" s="33" t="s">
        <v>93</v>
      </c>
      <c r="X192" s="41" t="s">
        <v>50</v>
      </c>
    </row>
    <row r="193" spans="1:24" s="42" customFormat="1" ht="128.25" hidden="1" customHeight="1">
      <c r="A193" s="51" t="s">
        <v>421</v>
      </c>
      <c r="B193" s="51" t="s">
        <v>831</v>
      </c>
      <c r="C193" s="51" t="s">
        <v>857</v>
      </c>
      <c r="D193" s="51" t="s">
        <v>858</v>
      </c>
      <c r="E193" s="51">
        <v>15</v>
      </c>
      <c r="F193" s="12" t="s">
        <v>840</v>
      </c>
      <c r="G193" s="12" t="s">
        <v>45</v>
      </c>
      <c r="H193" s="8" t="s">
        <v>36</v>
      </c>
      <c r="I193" s="12" t="s">
        <v>37</v>
      </c>
      <c r="J193" s="52">
        <v>24</v>
      </c>
      <c r="K193" s="10">
        <v>2020</v>
      </c>
      <c r="L193" s="11"/>
      <c r="M193" s="51">
        <v>1</v>
      </c>
      <c r="N193" s="12">
        <v>1914473</v>
      </c>
      <c r="O193" s="12" t="s">
        <v>891</v>
      </c>
      <c r="P193" s="8" t="s">
        <v>40</v>
      </c>
      <c r="Q193" s="53">
        <v>4000</v>
      </c>
      <c r="R193" s="14">
        <v>0</v>
      </c>
      <c r="S193" s="53">
        <f t="shared" si="6"/>
        <v>4000</v>
      </c>
      <c r="T193" s="8" t="s">
        <v>41</v>
      </c>
      <c r="U193" s="33" t="s">
        <v>2225</v>
      </c>
      <c r="V193" s="15" t="s">
        <v>92</v>
      </c>
      <c r="W193" s="33" t="s">
        <v>93</v>
      </c>
      <c r="X193" s="41" t="s">
        <v>50</v>
      </c>
    </row>
    <row r="194" spans="1:24" s="42" customFormat="1" ht="128.25" hidden="1" customHeight="1">
      <c r="A194" s="51" t="s">
        <v>421</v>
      </c>
      <c r="B194" s="51" t="s">
        <v>831</v>
      </c>
      <c r="C194" s="51" t="s">
        <v>857</v>
      </c>
      <c r="D194" s="51" t="s">
        <v>858</v>
      </c>
      <c r="E194" s="51">
        <v>15</v>
      </c>
      <c r="F194" s="12" t="s">
        <v>840</v>
      </c>
      <c r="G194" s="12" t="s">
        <v>45</v>
      </c>
      <c r="H194" s="8" t="s">
        <v>36</v>
      </c>
      <c r="I194" s="12" t="s">
        <v>37</v>
      </c>
      <c r="J194" s="52">
        <v>24</v>
      </c>
      <c r="K194" s="10">
        <v>2020</v>
      </c>
      <c r="L194" s="11"/>
      <c r="M194" s="51">
        <v>1</v>
      </c>
      <c r="N194" s="12">
        <v>1491856</v>
      </c>
      <c r="O194" s="12" t="s">
        <v>917</v>
      </c>
      <c r="P194" s="8" t="s">
        <v>107</v>
      </c>
      <c r="Q194" s="53">
        <v>4000</v>
      </c>
      <c r="R194" s="14">
        <v>0</v>
      </c>
      <c r="S194" s="53">
        <f t="shared" si="6"/>
        <v>4000</v>
      </c>
      <c r="T194" s="8" t="s">
        <v>41</v>
      </c>
      <c r="U194" s="33" t="s">
        <v>2225</v>
      </c>
      <c r="V194" s="15" t="s">
        <v>92</v>
      </c>
      <c r="W194" s="33" t="s">
        <v>93</v>
      </c>
      <c r="X194" s="41" t="s">
        <v>50</v>
      </c>
    </row>
    <row r="195" spans="1:24" s="42" customFormat="1" ht="128.25" hidden="1" customHeight="1">
      <c r="A195" s="51" t="s">
        <v>421</v>
      </c>
      <c r="B195" s="51" t="s">
        <v>831</v>
      </c>
      <c r="C195" s="51" t="s">
        <v>857</v>
      </c>
      <c r="D195" s="51" t="s">
        <v>858</v>
      </c>
      <c r="E195" s="51">
        <v>15</v>
      </c>
      <c r="F195" s="12" t="s">
        <v>840</v>
      </c>
      <c r="G195" s="12" t="s">
        <v>45</v>
      </c>
      <c r="H195" s="8" t="s">
        <v>36</v>
      </c>
      <c r="I195" s="12" t="s">
        <v>37</v>
      </c>
      <c r="J195" s="52">
        <v>24</v>
      </c>
      <c r="K195" s="10">
        <v>2020</v>
      </c>
      <c r="L195" s="11"/>
      <c r="M195" s="51">
        <v>1</v>
      </c>
      <c r="N195" s="12">
        <v>1815023</v>
      </c>
      <c r="O195" s="12" t="s">
        <v>871</v>
      </c>
      <c r="P195" s="8" t="s">
        <v>40</v>
      </c>
      <c r="Q195" s="53">
        <v>4000</v>
      </c>
      <c r="R195" s="14">
        <v>0</v>
      </c>
      <c r="S195" s="53">
        <f t="shared" si="6"/>
        <v>4000</v>
      </c>
      <c r="T195" s="8" t="s">
        <v>41</v>
      </c>
      <c r="U195" s="33" t="s">
        <v>2225</v>
      </c>
      <c r="V195" s="15" t="s">
        <v>92</v>
      </c>
      <c r="W195" s="33" t="s">
        <v>93</v>
      </c>
      <c r="X195" s="41" t="s">
        <v>50</v>
      </c>
    </row>
    <row r="196" spans="1:24" s="42" customFormat="1" ht="128.25" hidden="1" customHeight="1">
      <c r="A196" s="51" t="s">
        <v>421</v>
      </c>
      <c r="B196" s="51" t="s">
        <v>831</v>
      </c>
      <c r="C196" s="51" t="s">
        <v>857</v>
      </c>
      <c r="D196" s="51" t="s">
        <v>858</v>
      </c>
      <c r="E196" s="51">
        <v>15</v>
      </c>
      <c r="F196" s="12" t="s">
        <v>840</v>
      </c>
      <c r="G196" s="12" t="s">
        <v>45</v>
      </c>
      <c r="H196" s="8" t="s">
        <v>36</v>
      </c>
      <c r="I196" s="12" t="s">
        <v>37</v>
      </c>
      <c r="J196" s="52">
        <v>24</v>
      </c>
      <c r="K196" s="10">
        <v>2020</v>
      </c>
      <c r="L196" s="11"/>
      <c r="M196" s="51">
        <v>1</v>
      </c>
      <c r="N196" s="12">
        <v>1492049</v>
      </c>
      <c r="O196" s="12" t="s">
        <v>963</v>
      </c>
      <c r="P196" s="8" t="s">
        <v>107</v>
      </c>
      <c r="Q196" s="53">
        <v>4000</v>
      </c>
      <c r="R196" s="14">
        <v>0</v>
      </c>
      <c r="S196" s="53">
        <f t="shared" ref="S196:S259" si="7">(R196+Q196)*M196</f>
        <v>4000</v>
      </c>
      <c r="T196" s="8" t="s">
        <v>41</v>
      </c>
      <c r="U196" s="33" t="s">
        <v>2225</v>
      </c>
      <c r="V196" s="15" t="s">
        <v>92</v>
      </c>
      <c r="W196" s="33" t="s">
        <v>93</v>
      </c>
      <c r="X196" s="41" t="s">
        <v>50</v>
      </c>
    </row>
    <row r="197" spans="1:24" s="42" customFormat="1" ht="128.25" hidden="1" customHeight="1">
      <c r="A197" s="51" t="s">
        <v>421</v>
      </c>
      <c r="B197" s="51" t="s">
        <v>831</v>
      </c>
      <c r="C197" s="51" t="s">
        <v>857</v>
      </c>
      <c r="D197" s="51" t="s">
        <v>858</v>
      </c>
      <c r="E197" s="51">
        <v>15</v>
      </c>
      <c r="F197" s="12" t="s">
        <v>840</v>
      </c>
      <c r="G197" s="12" t="s">
        <v>45</v>
      </c>
      <c r="H197" s="8" t="s">
        <v>36</v>
      </c>
      <c r="I197" s="12" t="s">
        <v>37</v>
      </c>
      <c r="J197" s="52">
        <v>24</v>
      </c>
      <c r="K197" s="10">
        <v>2020</v>
      </c>
      <c r="L197" s="11"/>
      <c r="M197" s="51">
        <v>1</v>
      </c>
      <c r="N197" s="51">
        <v>1579608</v>
      </c>
      <c r="O197" s="51" t="s">
        <v>967</v>
      </c>
      <c r="P197" s="8" t="s">
        <v>40</v>
      </c>
      <c r="Q197" s="53">
        <v>4000</v>
      </c>
      <c r="R197" s="14">
        <v>0</v>
      </c>
      <c r="S197" s="53">
        <f t="shared" si="7"/>
        <v>4000</v>
      </c>
      <c r="T197" s="8" t="s">
        <v>41</v>
      </c>
      <c r="U197" s="33" t="s">
        <v>2225</v>
      </c>
      <c r="V197" s="15" t="s">
        <v>92</v>
      </c>
      <c r="W197" s="33" t="s">
        <v>93</v>
      </c>
      <c r="X197" s="41" t="s">
        <v>50</v>
      </c>
    </row>
    <row r="198" spans="1:24" s="42" customFormat="1" ht="128.25" hidden="1" customHeight="1">
      <c r="A198" s="51" t="s">
        <v>421</v>
      </c>
      <c r="B198" s="51" t="s">
        <v>831</v>
      </c>
      <c r="C198" s="51" t="s">
        <v>831</v>
      </c>
      <c r="D198" s="51" t="s">
        <v>858</v>
      </c>
      <c r="E198" s="51">
        <v>15</v>
      </c>
      <c r="F198" s="12" t="s">
        <v>840</v>
      </c>
      <c r="G198" s="12" t="s">
        <v>45</v>
      </c>
      <c r="H198" s="8" t="s">
        <v>36</v>
      </c>
      <c r="I198" s="12" t="s">
        <v>37</v>
      </c>
      <c r="J198" s="52">
        <v>24</v>
      </c>
      <c r="K198" s="10">
        <v>2020</v>
      </c>
      <c r="L198" s="11"/>
      <c r="M198" s="51">
        <v>1</v>
      </c>
      <c r="N198" s="12">
        <v>1489667</v>
      </c>
      <c r="O198" s="12" t="s">
        <v>978</v>
      </c>
      <c r="P198" s="8" t="s">
        <v>107</v>
      </c>
      <c r="Q198" s="53">
        <v>4000</v>
      </c>
      <c r="R198" s="14">
        <v>0</v>
      </c>
      <c r="S198" s="53">
        <f t="shared" si="7"/>
        <v>4000</v>
      </c>
      <c r="T198" s="8" t="s">
        <v>41</v>
      </c>
      <c r="U198" s="33" t="s">
        <v>2225</v>
      </c>
      <c r="V198" s="15" t="s">
        <v>92</v>
      </c>
      <c r="W198" s="33" t="s">
        <v>93</v>
      </c>
      <c r="X198" s="41" t="s">
        <v>50</v>
      </c>
    </row>
    <row r="199" spans="1:24" s="42" customFormat="1" ht="128.25" hidden="1" customHeight="1">
      <c r="A199" s="51" t="s">
        <v>421</v>
      </c>
      <c r="B199" s="51" t="s">
        <v>831</v>
      </c>
      <c r="C199" s="51" t="s">
        <v>831</v>
      </c>
      <c r="D199" s="51" t="s">
        <v>944</v>
      </c>
      <c r="E199" s="51">
        <v>15</v>
      </c>
      <c r="F199" s="12" t="s">
        <v>840</v>
      </c>
      <c r="G199" s="12" t="s">
        <v>45</v>
      </c>
      <c r="H199" s="8" t="s">
        <v>36</v>
      </c>
      <c r="I199" s="12" t="s">
        <v>37</v>
      </c>
      <c r="J199" s="52">
        <v>24</v>
      </c>
      <c r="K199" s="10">
        <v>2020</v>
      </c>
      <c r="L199" s="11"/>
      <c r="M199" s="12">
        <v>1</v>
      </c>
      <c r="N199" s="12">
        <v>2264106</v>
      </c>
      <c r="O199" s="12" t="s">
        <v>943</v>
      </c>
      <c r="P199" s="8" t="s">
        <v>40</v>
      </c>
      <c r="Q199" s="53">
        <v>4000</v>
      </c>
      <c r="R199" s="14">
        <v>0</v>
      </c>
      <c r="S199" s="14">
        <f t="shared" si="7"/>
        <v>4000</v>
      </c>
      <c r="T199" s="8" t="s">
        <v>41</v>
      </c>
      <c r="U199" s="33" t="s">
        <v>2225</v>
      </c>
      <c r="V199" s="15" t="s">
        <v>92</v>
      </c>
      <c r="W199" s="33" t="s">
        <v>93</v>
      </c>
      <c r="X199" s="41" t="s">
        <v>50</v>
      </c>
    </row>
    <row r="200" spans="1:24" s="42" customFormat="1" ht="128.25" hidden="1" customHeight="1">
      <c r="A200" s="51" t="s">
        <v>421</v>
      </c>
      <c r="B200" s="51" t="s">
        <v>831</v>
      </c>
      <c r="C200" s="51" t="s">
        <v>857</v>
      </c>
      <c r="D200" s="51" t="s">
        <v>860</v>
      </c>
      <c r="E200" s="51">
        <v>15</v>
      </c>
      <c r="F200" s="12" t="s">
        <v>840</v>
      </c>
      <c r="G200" s="12" t="s">
        <v>45</v>
      </c>
      <c r="H200" s="8" t="s">
        <v>36</v>
      </c>
      <c r="I200" s="12" t="s">
        <v>37</v>
      </c>
      <c r="J200" s="52">
        <v>24</v>
      </c>
      <c r="K200" s="10">
        <v>2020</v>
      </c>
      <c r="L200" s="11"/>
      <c r="M200" s="51">
        <v>1</v>
      </c>
      <c r="N200" s="12">
        <v>2089470</v>
      </c>
      <c r="O200" s="12" t="s">
        <v>859</v>
      </c>
      <c r="P200" s="8" t="s">
        <v>40</v>
      </c>
      <c r="Q200" s="53">
        <v>4000</v>
      </c>
      <c r="R200" s="14">
        <v>0</v>
      </c>
      <c r="S200" s="53">
        <f t="shared" si="7"/>
        <v>4000</v>
      </c>
      <c r="T200" s="8" t="s">
        <v>41</v>
      </c>
      <c r="U200" s="33" t="s">
        <v>2225</v>
      </c>
      <c r="V200" s="15" t="s">
        <v>92</v>
      </c>
      <c r="W200" s="33" t="s">
        <v>93</v>
      </c>
      <c r="X200" s="41" t="s">
        <v>50</v>
      </c>
    </row>
    <row r="201" spans="1:24" s="42" customFormat="1" ht="128.25" hidden="1" customHeight="1">
      <c r="A201" s="51" t="s">
        <v>421</v>
      </c>
      <c r="B201" s="51" t="s">
        <v>831</v>
      </c>
      <c r="C201" s="51" t="s">
        <v>857</v>
      </c>
      <c r="D201" s="51" t="s">
        <v>860</v>
      </c>
      <c r="E201" s="51">
        <v>15</v>
      </c>
      <c r="F201" s="12" t="s">
        <v>840</v>
      </c>
      <c r="G201" s="12" t="s">
        <v>45</v>
      </c>
      <c r="H201" s="8" t="s">
        <v>36</v>
      </c>
      <c r="I201" s="12" t="s">
        <v>37</v>
      </c>
      <c r="J201" s="52">
        <v>24</v>
      </c>
      <c r="K201" s="10">
        <v>2020</v>
      </c>
      <c r="L201" s="11"/>
      <c r="M201" s="51">
        <v>1</v>
      </c>
      <c r="N201" s="12">
        <v>1914473</v>
      </c>
      <c r="O201" s="12" t="s">
        <v>891</v>
      </c>
      <c r="P201" s="8" t="s">
        <v>40</v>
      </c>
      <c r="Q201" s="53">
        <v>4000</v>
      </c>
      <c r="R201" s="14">
        <v>0</v>
      </c>
      <c r="S201" s="53">
        <f t="shared" si="7"/>
        <v>4000</v>
      </c>
      <c r="T201" s="8" t="s">
        <v>41</v>
      </c>
      <c r="U201" s="33" t="s">
        <v>2225</v>
      </c>
      <c r="V201" s="15" t="s">
        <v>92</v>
      </c>
      <c r="W201" s="33" t="s">
        <v>93</v>
      </c>
      <c r="X201" s="41" t="s">
        <v>50</v>
      </c>
    </row>
    <row r="202" spans="1:24" s="42" customFormat="1" ht="128.25" hidden="1" customHeight="1">
      <c r="A202" s="51" t="s">
        <v>421</v>
      </c>
      <c r="B202" s="51" t="s">
        <v>831</v>
      </c>
      <c r="C202" s="51" t="s">
        <v>857</v>
      </c>
      <c r="D202" s="51" t="s">
        <v>860</v>
      </c>
      <c r="E202" s="51">
        <v>15</v>
      </c>
      <c r="F202" s="12" t="s">
        <v>840</v>
      </c>
      <c r="G202" s="12" t="s">
        <v>45</v>
      </c>
      <c r="H202" s="8" t="s">
        <v>36</v>
      </c>
      <c r="I202" s="12" t="s">
        <v>37</v>
      </c>
      <c r="J202" s="52">
        <v>24</v>
      </c>
      <c r="K202" s="10">
        <v>2020</v>
      </c>
      <c r="L202" s="11"/>
      <c r="M202" s="51">
        <v>1</v>
      </c>
      <c r="N202" s="12">
        <v>1491856</v>
      </c>
      <c r="O202" s="12" t="s">
        <v>917</v>
      </c>
      <c r="P202" s="8" t="s">
        <v>107</v>
      </c>
      <c r="Q202" s="53">
        <v>4000</v>
      </c>
      <c r="R202" s="14">
        <v>0</v>
      </c>
      <c r="S202" s="53">
        <f t="shared" si="7"/>
        <v>4000</v>
      </c>
      <c r="T202" s="8" t="s">
        <v>41</v>
      </c>
      <c r="U202" s="33" t="s">
        <v>2225</v>
      </c>
      <c r="V202" s="15" t="s">
        <v>92</v>
      </c>
      <c r="W202" s="33" t="s">
        <v>93</v>
      </c>
      <c r="X202" s="41" t="s">
        <v>50</v>
      </c>
    </row>
    <row r="203" spans="1:24" s="42" customFormat="1" ht="128.25" hidden="1" customHeight="1">
      <c r="A203" s="51" t="s">
        <v>421</v>
      </c>
      <c r="B203" s="51" t="s">
        <v>831</v>
      </c>
      <c r="C203" s="51" t="s">
        <v>857</v>
      </c>
      <c r="D203" s="51" t="s">
        <v>860</v>
      </c>
      <c r="E203" s="51">
        <v>15</v>
      </c>
      <c r="F203" s="12" t="s">
        <v>840</v>
      </c>
      <c r="G203" s="12" t="s">
        <v>45</v>
      </c>
      <c r="H203" s="8" t="s">
        <v>36</v>
      </c>
      <c r="I203" s="12" t="s">
        <v>37</v>
      </c>
      <c r="J203" s="52">
        <v>24</v>
      </c>
      <c r="K203" s="10">
        <v>2020</v>
      </c>
      <c r="L203" s="11"/>
      <c r="M203" s="51">
        <v>1</v>
      </c>
      <c r="N203" s="12">
        <v>1815023</v>
      </c>
      <c r="O203" s="12" t="s">
        <v>871</v>
      </c>
      <c r="P203" s="8" t="s">
        <v>40</v>
      </c>
      <c r="Q203" s="53">
        <v>4000</v>
      </c>
      <c r="R203" s="14">
        <v>0</v>
      </c>
      <c r="S203" s="53">
        <f t="shared" si="7"/>
        <v>4000</v>
      </c>
      <c r="T203" s="8" t="s">
        <v>41</v>
      </c>
      <c r="U203" s="33" t="s">
        <v>2225</v>
      </c>
      <c r="V203" s="15" t="s">
        <v>92</v>
      </c>
      <c r="W203" s="33" t="s">
        <v>93</v>
      </c>
      <c r="X203" s="41" t="s">
        <v>50</v>
      </c>
    </row>
    <row r="204" spans="1:24" s="42" customFormat="1" ht="128.25" hidden="1" customHeight="1">
      <c r="A204" s="51" t="s">
        <v>421</v>
      </c>
      <c r="B204" s="51" t="s">
        <v>831</v>
      </c>
      <c r="C204" s="51" t="s">
        <v>857</v>
      </c>
      <c r="D204" s="51" t="s">
        <v>860</v>
      </c>
      <c r="E204" s="51">
        <v>15</v>
      </c>
      <c r="F204" s="12" t="s">
        <v>840</v>
      </c>
      <c r="G204" s="12" t="s">
        <v>45</v>
      </c>
      <c r="H204" s="8" t="s">
        <v>36</v>
      </c>
      <c r="I204" s="12" t="s">
        <v>37</v>
      </c>
      <c r="J204" s="52">
        <v>24</v>
      </c>
      <c r="K204" s="10">
        <v>2020</v>
      </c>
      <c r="L204" s="11"/>
      <c r="M204" s="51">
        <v>1</v>
      </c>
      <c r="N204" s="12">
        <v>1492049</v>
      </c>
      <c r="O204" s="12" t="s">
        <v>963</v>
      </c>
      <c r="P204" s="8" t="s">
        <v>107</v>
      </c>
      <c r="Q204" s="53">
        <v>4000</v>
      </c>
      <c r="R204" s="14">
        <v>0</v>
      </c>
      <c r="S204" s="53">
        <f t="shared" si="7"/>
        <v>4000</v>
      </c>
      <c r="T204" s="8" t="s">
        <v>41</v>
      </c>
      <c r="U204" s="33" t="s">
        <v>2225</v>
      </c>
      <c r="V204" s="15" t="s">
        <v>92</v>
      </c>
      <c r="W204" s="33" t="s">
        <v>93</v>
      </c>
      <c r="X204" s="41" t="s">
        <v>50</v>
      </c>
    </row>
    <row r="205" spans="1:24" s="42" customFormat="1" ht="128.25" hidden="1" customHeight="1">
      <c r="A205" s="51" t="s">
        <v>421</v>
      </c>
      <c r="B205" s="51" t="s">
        <v>831</v>
      </c>
      <c r="C205" s="51" t="s">
        <v>857</v>
      </c>
      <c r="D205" s="51" t="s">
        <v>860</v>
      </c>
      <c r="E205" s="51">
        <v>15</v>
      </c>
      <c r="F205" s="12" t="s">
        <v>840</v>
      </c>
      <c r="G205" s="12" t="s">
        <v>45</v>
      </c>
      <c r="H205" s="8" t="s">
        <v>36</v>
      </c>
      <c r="I205" s="12" t="s">
        <v>37</v>
      </c>
      <c r="J205" s="52">
        <v>24</v>
      </c>
      <c r="K205" s="10">
        <v>2020</v>
      </c>
      <c r="L205" s="11"/>
      <c r="M205" s="51">
        <v>1</v>
      </c>
      <c r="N205" s="51">
        <v>1579608</v>
      </c>
      <c r="O205" s="51" t="s">
        <v>967</v>
      </c>
      <c r="P205" s="8" t="s">
        <v>40</v>
      </c>
      <c r="Q205" s="53">
        <v>4000</v>
      </c>
      <c r="R205" s="14">
        <v>0</v>
      </c>
      <c r="S205" s="53">
        <f t="shared" si="7"/>
        <v>4000</v>
      </c>
      <c r="T205" s="8" t="s">
        <v>41</v>
      </c>
      <c r="U205" s="33" t="s">
        <v>2225</v>
      </c>
      <c r="V205" s="15" t="s">
        <v>92</v>
      </c>
      <c r="W205" s="33" t="s">
        <v>93</v>
      </c>
      <c r="X205" s="41" t="s">
        <v>50</v>
      </c>
    </row>
    <row r="206" spans="1:24" s="42" customFormat="1" ht="128.25" hidden="1" customHeight="1">
      <c r="A206" s="51" t="s">
        <v>421</v>
      </c>
      <c r="B206" s="51" t="s">
        <v>831</v>
      </c>
      <c r="C206" s="51" t="s">
        <v>857</v>
      </c>
      <c r="D206" s="51" t="s">
        <v>858</v>
      </c>
      <c r="E206" s="51">
        <v>15</v>
      </c>
      <c r="F206" s="12" t="s">
        <v>861</v>
      </c>
      <c r="G206" s="12" t="s">
        <v>45</v>
      </c>
      <c r="H206" s="8" t="s">
        <v>36</v>
      </c>
      <c r="I206" s="12" t="s">
        <v>37</v>
      </c>
      <c r="J206" s="52">
        <v>24</v>
      </c>
      <c r="K206" s="10">
        <v>2020</v>
      </c>
      <c r="L206" s="11"/>
      <c r="M206" s="51">
        <v>1</v>
      </c>
      <c r="N206" s="12">
        <v>2089470</v>
      </c>
      <c r="O206" s="12" t="s">
        <v>859</v>
      </c>
      <c r="P206" s="8" t="s">
        <v>40</v>
      </c>
      <c r="Q206" s="53">
        <v>4000</v>
      </c>
      <c r="R206" s="14">
        <v>0</v>
      </c>
      <c r="S206" s="53">
        <f t="shared" si="7"/>
        <v>4000</v>
      </c>
      <c r="T206" s="8" t="s">
        <v>41</v>
      </c>
      <c r="U206" s="33" t="s">
        <v>2225</v>
      </c>
      <c r="V206" s="15" t="s">
        <v>92</v>
      </c>
      <c r="W206" s="33" t="s">
        <v>93</v>
      </c>
      <c r="X206" s="41" t="s">
        <v>50</v>
      </c>
    </row>
    <row r="207" spans="1:24" s="42" customFormat="1" ht="128.25" hidden="1" customHeight="1">
      <c r="A207" s="51" t="s">
        <v>421</v>
      </c>
      <c r="B207" s="51" t="s">
        <v>831</v>
      </c>
      <c r="C207" s="51" t="s">
        <v>857</v>
      </c>
      <c r="D207" s="51" t="s">
        <v>858</v>
      </c>
      <c r="E207" s="51">
        <v>15</v>
      </c>
      <c r="F207" s="12" t="s">
        <v>861</v>
      </c>
      <c r="G207" s="12" t="s">
        <v>45</v>
      </c>
      <c r="H207" s="8" t="s">
        <v>36</v>
      </c>
      <c r="I207" s="12" t="s">
        <v>37</v>
      </c>
      <c r="J207" s="52">
        <v>24</v>
      </c>
      <c r="K207" s="10">
        <v>2020</v>
      </c>
      <c r="L207" s="11"/>
      <c r="M207" s="51">
        <v>1</v>
      </c>
      <c r="N207" s="12">
        <v>1914473</v>
      </c>
      <c r="O207" s="12" t="s">
        <v>891</v>
      </c>
      <c r="P207" s="8" t="s">
        <v>40</v>
      </c>
      <c r="Q207" s="53">
        <v>4000</v>
      </c>
      <c r="R207" s="14">
        <v>0</v>
      </c>
      <c r="S207" s="53">
        <f t="shared" si="7"/>
        <v>4000</v>
      </c>
      <c r="T207" s="8" t="s">
        <v>41</v>
      </c>
      <c r="U207" s="33" t="s">
        <v>2225</v>
      </c>
      <c r="V207" s="15" t="s">
        <v>92</v>
      </c>
      <c r="W207" s="33" t="s">
        <v>93</v>
      </c>
      <c r="X207" s="41" t="s">
        <v>50</v>
      </c>
    </row>
    <row r="208" spans="1:24" s="42" customFormat="1" ht="128.25" hidden="1" customHeight="1">
      <c r="A208" s="51" t="s">
        <v>421</v>
      </c>
      <c r="B208" s="51" t="s">
        <v>831</v>
      </c>
      <c r="C208" s="51" t="s">
        <v>857</v>
      </c>
      <c r="D208" s="51" t="s">
        <v>858</v>
      </c>
      <c r="E208" s="51">
        <v>15</v>
      </c>
      <c r="F208" s="12" t="s">
        <v>861</v>
      </c>
      <c r="G208" s="12" t="s">
        <v>45</v>
      </c>
      <c r="H208" s="8" t="s">
        <v>36</v>
      </c>
      <c r="I208" s="12" t="s">
        <v>37</v>
      </c>
      <c r="J208" s="52">
        <v>24</v>
      </c>
      <c r="K208" s="10">
        <v>2020</v>
      </c>
      <c r="L208" s="11"/>
      <c r="M208" s="51">
        <v>1</v>
      </c>
      <c r="N208" s="12">
        <v>1491856</v>
      </c>
      <c r="O208" s="12" t="s">
        <v>917</v>
      </c>
      <c r="P208" s="8" t="s">
        <v>107</v>
      </c>
      <c r="Q208" s="53">
        <v>4000</v>
      </c>
      <c r="R208" s="14">
        <v>0</v>
      </c>
      <c r="S208" s="53">
        <f t="shared" si="7"/>
        <v>4000</v>
      </c>
      <c r="T208" s="8" t="s">
        <v>41</v>
      </c>
      <c r="U208" s="33" t="s">
        <v>2225</v>
      </c>
      <c r="V208" s="15" t="s">
        <v>92</v>
      </c>
      <c r="W208" s="33" t="s">
        <v>93</v>
      </c>
      <c r="X208" s="41" t="s">
        <v>50</v>
      </c>
    </row>
    <row r="209" spans="1:24" s="42" customFormat="1" ht="128.25" hidden="1" customHeight="1">
      <c r="A209" s="51" t="s">
        <v>421</v>
      </c>
      <c r="B209" s="51" t="s">
        <v>831</v>
      </c>
      <c r="C209" s="51" t="s">
        <v>857</v>
      </c>
      <c r="D209" s="51" t="s">
        <v>858</v>
      </c>
      <c r="E209" s="51">
        <v>15</v>
      </c>
      <c r="F209" s="12" t="s">
        <v>861</v>
      </c>
      <c r="G209" s="12" t="s">
        <v>45</v>
      </c>
      <c r="H209" s="8" t="s">
        <v>36</v>
      </c>
      <c r="I209" s="12" t="s">
        <v>37</v>
      </c>
      <c r="J209" s="52">
        <v>24</v>
      </c>
      <c r="K209" s="10">
        <v>2020</v>
      </c>
      <c r="L209" s="11"/>
      <c r="M209" s="51">
        <v>1</v>
      </c>
      <c r="N209" s="12">
        <v>1815023</v>
      </c>
      <c r="O209" s="12" t="s">
        <v>871</v>
      </c>
      <c r="P209" s="8" t="s">
        <v>40</v>
      </c>
      <c r="Q209" s="53">
        <v>4000</v>
      </c>
      <c r="R209" s="14">
        <v>0</v>
      </c>
      <c r="S209" s="53">
        <f t="shared" si="7"/>
        <v>4000</v>
      </c>
      <c r="T209" s="8" t="s">
        <v>41</v>
      </c>
      <c r="U209" s="33" t="s">
        <v>2225</v>
      </c>
      <c r="V209" s="15" t="s">
        <v>92</v>
      </c>
      <c r="W209" s="33" t="s">
        <v>93</v>
      </c>
      <c r="X209" s="41" t="s">
        <v>50</v>
      </c>
    </row>
    <row r="210" spans="1:24" s="42" customFormat="1" ht="128.25" hidden="1" customHeight="1">
      <c r="A210" s="51" t="s">
        <v>421</v>
      </c>
      <c r="B210" s="51" t="s">
        <v>831</v>
      </c>
      <c r="C210" s="51" t="s">
        <v>857</v>
      </c>
      <c r="D210" s="51" t="s">
        <v>858</v>
      </c>
      <c r="E210" s="51">
        <v>15</v>
      </c>
      <c r="F210" s="12" t="s">
        <v>861</v>
      </c>
      <c r="G210" s="12" t="s">
        <v>45</v>
      </c>
      <c r="H210" s="8" t="s">
        <v>36</v>
      </c>
      <c r="I210" s="12" t="s">
        <v>37</v>
      </c>
      <c r="J210" s="52">
        <v>24</v>
      </c>
      <c r="K210" s="10">
        <v>2020</v>
      </c>
      <c r="L210" s="11"/>
      <c r="M210" s="51">
        <v>1</v>
      </c>
      <c r="N210" s="12">
        <v>1492049</v>
      </c>
      <c r="O210" s="12" t="s">
        <v>963</v>
      </c>
      <c r="P210" s="8" t="s">
        <v>107</v>
      </c>
      <c r="Q210" s="53">
        <v>4000</v>
      </c>
      <c r="R210" s="14">
        <v>0</v>
      </c>
      <c r="S210" s="53">
        <f t="shared" si="7"/>
        <v>4000</v>
      </c>
      <c r="T210" s="8" t="s">
        <v>41</v>
      </c>
      <c r="U210" s="33" t="s">
        <v>2225</v>
      </c>
      <c r="V210" s="15" t="s">
        <v>92</v>
      </c>
      <c r="W210" s="33" t="s">
        <v>93</v>
      </c>
      <c r="X210" s="41" t="s">
        <v>50</v>
      </c>
    </row>
    <row r="211" spans="1:24" s="42" customFormat="1" ht="128.25" hidden="1" customHeight="1">
      <c r="A211" s="51" t="s">
        <v>421</v>
      </c>
      <c r="B211" s="51" t="s">
        <v>831</v>
      </c>
      <c r="C211" s="51" t="s">
        <v>857</v>
      </c>
      <c r="D211" s="51" t="s">
        <v>858</v>
      </c>
      <c r="E211" s="51">
        <v>15</v>
      </c>
      <c r="F211" s="12" t="s">
        <v>861</v>
      </c>
      <c r="G211" s="12" t="s">
        <v>45</v>
      </c>
      <c r="H211" s="8" t="s">
        <v>36</v>
      </c>
      <c r="I211" s="12" t="s">
        <v>37</v>
      </c>
      <c r="J211" s="52">
        <v>24</v>
      </c>
      <c r="K211" s="10">
        <v>2020</v>
      </c>
      <c r="L211" s="11"/>
      <c r="M211" s="51">
        <v>1</v>
      </c>
      <c r="N211" s="51">
        <v>1579608</v>
      </c>
      <c r="O211" s="51" t="s">
        <v>967</v>
      </c>
      <c r="P211" s="8" t="s">
        <v>40</v>
      </c>
      <c r="Q211" s="53">
        <v>4000</v>
      </c>
      <c r="R211" s="14">
        <v>0</v>
      </c>
      <c r="S211" s="53">
        <f t="shared" si="7"/>
        <v>4000</v>
      </c>
      <c r="T211" s="8" t="s">
        <v>41</v>
      </c>
      <c r="U211" s="33" t="s">
        <v>2225</v>
      </c>
      <c r="V211" s="15" t="s">
        <v>92</v>
      </c>
      <c r="W211" s="33" t="s">
        <v>93</v>
      </c>
      <c r="X211" s="41" t="s">
        <v>50</v>
      </c>
    </row>
    <row r="212" spans="1:24" s="42" customFormat="1" ht="128.25" hidden="1" customHeight="1">
      <c r="A212" s="51" t="s">
        <v>421</v>
      </c>
      <c r="B212" s="51" t="s">
        <v>831</v>
      </c>
      <c r="C212" s="51" t="s">
        <v>831</v>
      </c>
      <c r="D212" s="51" t="s">
        <v>954</v>
      </c>
      <c r="E212" s="51">
        <v>15</v>
      </c>
      <c r="F212" s="12" t="s">
        <v>976</v>
      </c>
      <c r="G212" s="12" t="s">
        <v>45</v>
      </c>
      <c r="H212" s="8" t="s">
        <v>36</v>
      </c>
      <c r="I212" s="12" t="s">
        <v>37</v>
      </c>
      <c r="J212" s="62">
        <v>24</v>
      </c>
      <c r="K212" s="10">
        <v>2020</v>
      </c>
      <c r="L212" s="11"/>
      <c r="M212" s="12">
        <v>1</v>
      </c>
      <c r="N212" s="12">
        <v>1810266</v>
      </c>
      <c r="O212" s="12" t="s">
        <v>975</v>
      </c>
      <c r="P212" s="8" t="s">
        <v>40</v>
      </c>
      <c r="Q212" s="64">
        <v>3500</v>
      </c>
      <c r="R212" s="14">
        <v>0</v>
      </c>
      <c r="S212" s="53">
        <f t="shared" si="7"/>
        <v>3500</v>
      </c>
      <c r="T212" s="8" t="s">
        <v>41</v>
      </c>
      <c r="U212" s="33" t="s">
        <v>2225</v>
      </c>
      <c r="V212" s="15" t="s">
        <v>92</v>
      </c>
      <c r="W212" s="33" t="s">
        <v>93</v>
      </c>
      <c r="X212" s="41" t="s">
        <v>50</v>
      </c>
    </row>
    <row r="213" spans="1:24" s="42" customFormat="1" ht="128.25" hidden="1" customHeight="1">
      <c r="A213" s="51" t="s">
        <v>421</v>
      </c>
      <c r="B213" s="51" t="s">
        <v>831</v>
      </c>
      <c r="C213" s="51" t="s">
        <v>831</v>
      </c>
      <c r="D213" s="51" t="s">
        <v>954</v>
      </c>
      <c r="E213" s="51">
        <v>15</v>
      </c>
      <c r="F213" s="12" t="s">
        <v>976</v>
      </c>
      <c r="G213" s="12" t="s">
        <v>45</v>
      </c>
      <c r="H213" s="8" t="s">
        <v>36</v>
      </c>
      <c r="I213" s="12" t="s">
        <v>37</v>
      </c>
      <c r="J213" s="62">
        <v>24</v>
      </c>
      <c r="K213" s="10">
        <v>2020</v>
      </c>
      <c r="L213" s="11"/>
      <c r="M213" s="12">
        <v>1</v>
      </c>
      <c r="N213" s="12">
        <v>1819877</v>
      </c>
      <c r="O213" s="12" t="s">
        <v>997</v>
      </c>
      <c r="P213" s="8" t="s">
        <v>40</v>
      </c>
      <c r="Q213" s="64">
        <v>3500</v>
      </c>
      <c r="R213" s="14">
        <v>0</v>
      </c>
      <c r="S213" s="53">
        <f t="shared" si="7"/>
        <v>3500</v>
      </c>
      <c r="T213" s="8" t="s">
        <v>41</v>
      </c>
      <c r="U213" s="33" t="s">
        <v>2225</v>
      </c>
      <c r="V213" s="15" t="s">
        <v>92</v>
      </c>
      <c r="W213" s="33" t="s">
        <v>93</v>
      </c>
      <c r="X213" s="41" t="s">
        <v>50</v>
      </c>
    </row>
    <row r="214" spans="1:24" ht="128.25" hidden="1" customHeight="1">
      <c r="A214" s="68" t="s">
        <v>421</v>
      </c>
      <c r="B214" s="68" t="s">
        <v>831</v>
      </c>
      <c r="C214" s="68" t="s">
        <v>875</v>
      </c>
      <c r="D214" s="68" t="s">
        <v>876</v>
      </c>
      <c r="E214" s="68">
        <v>20</v>
      </c>
      <c r="F214" s="68" t="s">
        <v>909</v>
      </c>
      <c r="G214" s="27" t="s">
        <v>35</v>
      </c>
      <c r="H214" s="24" t="s">
        <v>36</v>
      </c>
      <c r="I214" s="27" t="s">
        <v>37</v>
      </c>
      <c r="J214" s="69">
        <v>21</v>
      </c>
      <c r="K214" s="10">
        <v>2020</v>
      </c>
      <c r="L214" s="11"/>
      <c r="M214" s="68">
        <v>1</v>
      </c>
      <c r="N214" s="68">
        <v>1568346</v>
      </c>
      <c r="O214" s="68" t="s">
        <v>908</v>
      </c>
      <c r="P214" s="24" t="s">
        <v>107</v>
      </c>
      <c r="Q214" s="70">
        <v>0</v>
      </c>
      <c r="R214" s="28">
        <v>0</v>
      </c>
      <c r="S214" s="70">
        <f t="shared" si="7"/>
        <v>0</v>
      </c>
      <c r="T214" s="24" t="s">
        <v>41</v>
      </c>
      <c r="U214" s="29" t="s">
        <v>2235</v>
      </c>
      <c r="V214" s="31" t="s">
        <v>48</v>
      </c>
      <c r="W214" s="31" t="s">
        <v>72</v>
      </c>
      <c r="X214" s="23"/>
    </row>
    <row r="215" spans="1:24" ht="128.25" hidden="1" customHeight="1">
      <c r="A215" s="68" t="s">
        <v>421</v>
      </c>
      <c r="B215" s="68" t="s">
        <v>831</v>
      </c>
      <c r="C215" s="68" t="s">
        <v>875</v>
      </c>
      <c r="D215" s="68" t="s">
        <v>876</v>
      </c>
      <c r="E215" s="68">
        <v>20</v>
      </c>
      <c r="F215" s="68" t="s">
        <v>909</v>
      </c>
      <c r="G215" s="27" t="s">
        <v>35</v>
      </c>
      <c r="H215" s="24" t="s">
        <v>36</v>
      </c>
      <c r="I215" s="27" t="s">
        <v>37</v>
      </c>
      <c r="J215" s="69">
        <v>21</v>
      </c>
      <c r="K215" s="10">
        <v>2020</v>
      </c>
      <c r="L215" s="11"/>
      <c r="M215" s="68">
        <v>1</v>
      </c>
      <c r="N215" s="68">
        <v>1292870</v>
      </c>
      <c r="O215" s="68" t="s">
        <v>910</v>
      </c>
      <c r="P215" s="24" t="s">
        <v>107</v>
      </c>
      <c r="Q215" s="70">
        <v>0</v>
      </c>
      <c r="R215" s="28">
        <v>0</v>
      </c>
      <c r="S215" s="70">
        <f t="shared" si="7"/>
        <v>0</v>
      </c>
      <c r="T215" s="24" t="s">
        <v>41</v>
      </c>
      <c r="U215" s="29" t="s">
        <v>2235</v>
      </c>
      <c r="V215" s="31" t="s">
        <v>48</v>
      </c>
      <c r="W215" s="31" t="s">
        <v>72</v>
      </c>
      <c r="X215" s="23"/>
    </row>
    <row r="216" spans="1:24" s="42" customFormat="1" ht="128.25" hidden="1" customHeight="1">
      <c r="A216" s="51" t="s">
        <v>421</v>
      </c>
      <c r="B216" s="51" t="s">
        <v>831</v>
      </c>
      <c r="C216" s="51" t="s">
        <v>875</v>
      </c>
      <c r="D216" s="51" t="s">
        <v>876</v>
      </c>
      <c r="E216" s="51">
        <v>20</v>
      </c>
      <c r="F216" s="51" t="s">
        <v>66</v>
      </c>
      <c r="G216" s="12" t="s">
        <v>45</v>
      </c>
      <c r="H216" s="8" t="s">
        <v>36</v>
      </c>
      <c r="I216" s="12" t="s">
        <v>37</v>
      </c>
      <c r="J216" s="52">
        <v>20</v>
      </c>
      <c r="K216" s="10">
        <v>2020</v>
      </c>
      <c r="L216" s="11"/>
      <c r="M216" s="51">
        <v>1</v>
      </c>
      <c r="N216" s="51">
        <v>1822181</v>
      </c>
      <c r="O216" s="51" t="s">
        <v>951</v>
      </c>
      <c r="P216" s="8" t="s">
        <v>40</v>
      </c>
      <c r="Q216" s="53">
        <v>0</v>
      </c>
      <c r="R216" s="14">
        <v>0</v>
      </c>
      <c r="S216" s="53">
        <f t="shared" si="7"/>
        <v>0</v>
      </c>
      <c r="T216" s="8" t="s">
        <v>41</v>
      </c>
      <c r="U216" s="51" t="s">
        <v>2236</v>
      </c>
      <c r="V216" s="15" t="s">
        <v>48</v>
      </c>
      <c r="W216" s="33" t="s">
        <v>69</v>
      </c>
      <c r="X216" s="41" t="s">
        <v>50</v>
      </c>
    </row>
    <row r="217" spans="1:24" s="42" customFormat="1" ht="128.25" hidden="1" customHeight="1">
      <c r="A217" s="51" t="s">
        <v>421</v>
      </c>
      <c r="B217" s="51" t="s">
        <v>831</v>
      </c>
      <c r="C217" s="51" t="s">
        <v>875</v>
      </c>
      <c r="D217" s="51" t="s">
        <v>876</v>
      </c>
      <c r="E217" s="51">
        <v>20</v>
      </c>
      <c r="F217" s="51" t="s">
        <v>66</v>
      </c>
      <c r="G217" s="12" t="s">
        <v>45</v>
      </c>
      <c r="H217" s="8" t="s">
        <v>36</v>
      </c>
      <c r="I217" s="12" t="s">
        <v>37</v>
      </c>
      <c r="J217" s="52">
        <v>20</v>
      </c>
      <c r="K217" s="10">
        <v>2020</v>
      </c>
      <c r="L217" s="11"/>
      <c r="M217" s="51">
        <v>1</v>
      </c>
      <c r="N217" s="51">
        <v>1292870</v>
      </c>
      <c r="O217" s="51" t="s">
        <v>910</v>
      </c>
      <c r="P217" s="8" t="s">
        <v>107</v>
      </c>
      <c r="Q217" s="53">
        <v>0</v>
      </c>
      <c r="R217" s="14">
        <v>0</v>
      </c>
      <c r="S217" s="53">
        <f t="shared" si="7"/>
        <v>0</v>
      </c>
      <c r="T217" s="8" t="s">
        <v>41</v>
      </c>
      <c r="U217" s="51" t="s">
        <v>2236</v>
      </c>
      <c r="V217" s="15" t="s">
        <v>48</v>
      </c>
      <c r="W217" s="33" t="s">
        <v>69</v>
      </c>
      <c r="X217" s="41" t="s">
        <v>50</v>
      </c>
    </row>
    <row r="218" spans="1:24" s="42" customFormat="1" ht="128.25" hidden="1" customHeight="1">
      <c r="A218" s="51" t="s">
        <v>421</v>
      </c>
      <c r="B218" s="51" t="s">
        <v>831</v>
      </c>
      <c r="C218" s="51" t="s">
        <v>875</v>
      </c>
      <c r="D218" s="51" t="s">
        <v>876</v>
      </c>
      <c r="E218" s="51">
        <v>20</v>
      </c>
      <c r="F218" s="51" t="s">
        <v>66</v>
      </c>
      <c r="G218" s="12" t="s">
        <v>45</v>
      </c>
      <c r="H218" s="8" t="s">
        <v>36</v>
      </c>
      <c r="I218" s="12" t="s">
        <v>37</v>
      </c>
      <c r="J218" s="52">
        <v>20</v>
      </c>
      <c r="K218" s="10">
        <v>2020</v>
      </c>
      <c r="L218" s="11"/>
      <c r="M218" s="51">
        <v>1</v>
      </c>
      <c r="N218" s="51">
        <v>1093234</v>
      </c>
      <c r="O218" s="51" t="s">
        <v>990</v>
      </c>
      <c r="P218" s="8" t="s">
        <v>107</v>
      </c>
      <c r="Q218" s="53">
        <v>0</v>
      </c>
      <c r="R218" s="14">
        <v>0</v>
      </c>
      <c r="S218" s="53">
        <f t="shared" si="7"/>
        <v>0</v>
      </c>
      <c r="T218" s="8" t="s">
        <v>41</v>
      </c>
      <c r="U218" s="51" t="s">
        <v>2236</v>
      </c>
      <c r="V218" s="15" t="s">
        <v>48</v>
      </c>
      <c r="W218" s="33" t="s">
        <v>69</v>
      </c>
      <c r="X218" s="41" t="s">
        <v>50</v>
      </c>
    </row>
    <row r="219" spans="1:24" s="42" customFormat="1" ht="128.25" hidden="1" customHeight="1">
      <c r="A219" s="51" t="s">
        <v>421</v>
      </c>
      <c r="B219" s="51" t="s">
        <v>831</v>
      </c>
      <c r="C219" s="51" t="s">
        <v>875</v>
      </c>
      <c r="D219" s="51" t="s">
        <v>876</v>
      </c>
      <c r="E219" s="51">
        <v>20</v>
      </c>
      <c r="F219" s="51" t="s">
        <v>66</v>
      </c>
      <c r="G219" s="12" t="s">
        <v>45</v>
      </c>
      <c r="H219" s="8" t="s">
        <v>36</v>
      </c>
      <c r="I219" s="12" t="s">
        <v>37</v>
      </c>
      <c r="J219" s="52">
        <v>20</v>
      </c>
      <c r="K219" s="10">
        <v>2020</v>
      </c>
      <c r="L219" s="11"/>
      <c r="M219" s="51">
        <v>1</v>
      </c>
      <c r="N219" s="51">
        <v>1568346</v>
      </c>
      <c r="O219" s="51" t="s">
        <v>908</v>
      </c>
      <c r="P219" s="8" t="s">
        <v>107</v>
      </c>
      <c r="Q219" s="53">
        <v>0</v>
      </c>
      <c r="R219" s="14">
        <v>0</v>
      </c>
      <c r="S219" s="53">
        <f t="shared" si="7"/>
        <v>0</v>
      </c>
      <c r="T219" s="8" t="s">
        <v>41</v>
      </c>
      <c r="U219" s="51" t="s">
        <v>2236</v>
      </c>
      <c r="V219" s="15" t="s">
        <v>48</v>
      </c>
      <c r="W219" s="33" t="s">
        <v>69</v>
      </c>
      <c r="X219" s="41" t="s">
        <v>50</v>
      </c>
    </row>
    <row r="220" spans="1:24" ht="128.25" hidden="1" customHeight="1">
      <c r="A220" s="54" t="s">
        <v>421</v>
      </c>
      <c r="B220" s="54" t="s">
        <v>831</v>
      </c>
      <c r="C220" s="54" t="s">
        <v>831</v>
      </c>
      <c r="D220" s="54" t="s">
        <v>901</v>
      </c>
      <c r="E220" s="54">
        <v>15</v>
      </c>
      <c r="F220" s="37" t="s">
        <v>966</v>
      </c>
      <c r="G220" s="37" t="s">
        <v>145</v>
      </c>
      <c r="H220" s="8" t="s">
        <v>36</v>
      </c>
      <c r="I220" s="19" t="s">
        <v>46</v>
      </c>
      <c r="J220" s="65">
        <v>390</v>
      </c>
      <c r="K220" s="10">
        <v>2020</v>
      </c>
      <c r="L220" s="11" t="s">
        <v>610</v>
      </c>
      <c r="M220" s="37">
        <v>1</v>
      </c>
      <c r="N220" s="37">
        <v>1796036</v>
      </c>
      <c r="O220" s="37" t="s">
        <v>965</v>
      </c>
      <c r="P220" s="19" t="s">
        <v>40</v>
      </c>
      <c r="Q220" s="20">
        <v>0</v>
      </c>
      <c r="R220" s="20">
        <v>0</v>
      </c>
      <c r="S220" s="20">
        <f t="shared" si="7"/>
        <v>0</v>
      </c>
      <c r="T220" s="19" t="s">
        <v>145</v>
      </c>
      <c r="U220" s="19"/>
      <c r="V220" s="21" t="s">
        <v>48</v>
      </c>
      <c r="W220" s="22" t="s">
        <v>455</v>
      </c>
      <c r="X220" s="23"/>
    </row>
    <row r="221" spans="1:24" s="42" customFormat="1" ht="128.25" hidden="1" customHeight="1">
      <c r="A221" s="51" t="s">
        <v>421</v>
      </c>
      <c r="B221" s="8" t="s">
        <v>831</v>
      </c>
      <c r="C221" s="8" t="s">
        <v>843</v>
      </c>
      <c r="D221" s="51" t="s">
        <v>848</v>
      </c>
      <c r="E221" s="8">
        <v>15</v>
      </c>
      <c r="F221" s="12" t="s">
        <v>276</v>
      </c>
      <c r="G221" s="8" t="s">
        <v>45</v>
      </c>
      <c r="H221" s="8" t="s">
        <v>36</v>
      </c>
      <c r="I221" s="8" t="s">
        <v>850</v>
      </c>
      <c r="J221" s="9">
        <v>28</v>
      </c>
      <c r="K221" s="10">
        <v>2020</v>
      </c>
      <c r="L221" s="11"/>
      <c r="M221" s="8">
        <v>1</v>
      </c>
      <c r="N221" s="8">
        <v>1491786</v>
      </c>
      <c r="O221" s="8" t="s">
        <v>936</v>
      </c>
      <c r="P221" s="8" t="s">
        <v>107</v>
      </c>
      <c r="Q221" s="14">
        <v>0</v>
      </c>
      <c r="R221" s="14">
        <v>0</v>
      </c>
      <c r="S221" s="14">
        <f t="shared" si="7"/>
        <v>0</v>
      </c>
      <c r="T221" s="8" t="s">
        <v>41</v>
      </c>
      <c r="U221" s="8" t="s">
        <v>2237</v>
      </c>
      <c r="V221" s="15" t="s">
        <v>92</v>
      </c>
      <c r="W221" s="33" t="s">
        <v>93</v>
      </c>
      <c r="X221" s="41" t="s">
        <v>50</v>
      </c>
    </row>
    <row r="222" spans="1:24" s="42" customFormat="1" ht="128.25" hidden="1" customHeight="1">
      <c r="A222" s="51" t="s">
        <v>421</v>
      </c>
      <c r="B222" s="51" t="s">
        <v>831</v>
      </c>
      <c r="C222" s="51" t="s">
        <v>875</v>
      </c>
      <c r="D222" s="51" t="s">
        <v>848</v>
      </c>
      <c r="E222" s="51">
        <v>15</v>
      </c>
      <c r="F222" s="51" t="s">
        <v>407</v>
      </c>
      <c r="G222" s="12" t="s">
        <v>145</v>
      </c>
      <c r="H222" s="8" t="s">
        <v>36</v>
      </c>
      <c r="I222" s="8" t="s">
        <v>46</v>
      </c>
      <c r="J222" s="52">
        <v>360</v>
      </c>
      <c r="K222" s="11">
        <v>2020</v>
      </c>
      <c r="L222" s="11" t="s">
        <v>610</v>
      </c>
      <c r="M222" s="51">
        <v>1</v>
      </c>
      <c r="N222" s="51">
        <v>1632470</v>
      </c>
      <c r="O222" s="51" t="s">
        <v>907</v>
      </c>
      <c r="P222" s="8" t="s">
        <v>40</v>
      </c>
      <c r="Q222" s="14">
        <v>0</v>
      </c>
      <c r="R222" s="14">
        <v>0</v>
      </c>
      <c r="S222" s="14">
        <f t="shared" si="7"/>
        <v>0</v>
      </c>
      <c r="T222" s="51" t="s">
        <v>145</v>
      </c>
      <c r="U222" s="51" t="s">
        <v>995</v>
      </c>
      <c r="V222" s="21" t="s">
        <v>148</v>
      </c>
      <c r="W222" s="40" t="s">
        <v>149</v>
      </c>
      <c r="X222" s="41"/>
    </row>
    <row r="223" spans="1:24" ht="128.25" hidden="1" customHeight="1">
      <c r="A223" s="54" t="s">
        <v>421</v>
      </c>
      <c r="B223" s="19" t="s">
        <v>831</v>
      </c>
      <c r="C223" s="19" t="s">
        <v>843</v>
      </c>
      <c r="D223" s="19" t="s">
        <v>844</v>
      </c>
      <c r="E223" s="19">
        <v>20</v>
      </c>
      <c r="F223" s="19" t="s">
        <v>407</v>
      </c>
      <c r="G223" s="19" t="s">
        <v>145</v>
      </c>
      <c r="H223" s="8" t="s">
        <v>36</v>
      </c>
      <c r="I223" s="19" t="s">
        <v>46</v>
      </c>
      <c r="J223" s="10">
        <v>120</v>
      </c>
      <c r="K223" s="10">
        <v>2020</v>
      </c>
      <c r="L223" s="11" t="s">
        <v>610</v>
      </c>
      <c r="M223" s="19">
        <v>1</v>
      </c>
      <c r="N223" s="37">
        <v>1054009</v>
      </c>
      <c r="O223" s="37" t="s">
        <v>973</v>
      </c>
      <c r="P223" s="19" t="s">
        <v>40</v>
      </c>
      <c r="Q223" s="20">
        <v>0</v>
      </c>
      <c r="R223" s="20">
        <v>0</v>
      </c>
      <c r="S223" s="20">
        <f t="shared" si="7"/>
        <v>0</v>
      </c>
      <c r="T223" s="19" t="s">
        <v>145</v>
      </c>
      <c r="U223" s="19"/>
      <c r="V223" s="21" t="s">
        <v>148</v>
      </c>
      <c r="W223" s="15" t="s">
        <v>149</v>
      </c>
      <c r="X223" s="23"/>
    </row>
    <row r="224" spans="1:24" s="42" customFormat="1" ht="128.25" hidden="1" customHeight="1">
      <c r="A224" s="51" t="s">
        <v>421</v>
      </c>
      <c r="B224" s="8" t="s">
        <v>831</v>
      </c>
      <c r="C224" s="8" t="s">
        <v>843</v>
      </c>
      <c r="D224" s="51" t="s">
        <v>848</v>
      </c>
      <c r="E224" s="8">
        <v>15</v>
      </c>
      <c r="F224" s="8" t="s">
        <v>948</v>
      </c>
      <c r="G224" s="8" t="s">
        <v>45</v>
      </c>
      <c r="H224" s="8" t="s">
        <v>36</v>
      </c>
      <c r="I224" s="8" t="s">
        <v>850</v>
      </c>
      <c r="J224" s="9">
        <v>40</v>
      </c>
      <c r="K224" s="10">
        <v>2020</v>
      </c>
      <c r="L224" s="11"/>
      <c r="M224" s="8">
        <v>1</v>
      </c>
      <c r="N224" s="8">
        <v>1569054</v>
      </c>
      <c r="O224" s="8" t="s">
        <v>949</v>
      </c>
      <c r="P224" s="8" t="s">
        <v>107</v>
      </c>
      <c r="Q224" s="14">
        <v>0</v>
      </c>
      <c r="R224" s="14">
        <v>0</v>
      </c>
      <c r="S224" s="14">
        <f t="shared" si="7"/>
        <v>0</v>
      </c>
      <c r="T224" s="8" t="s">
        <v>41</v>
      </c>
      <c r="U224" s="8" t="s">
        <v>2237</v>
      </c>
      <c r="V224" s="21" t="s">
        <v>148</v>
      </c>
      <c r="W224" s="40" t="s">
        <v>149</v>
      </c>
      <c r="X224" s="41" t="s">
        <v>50</v>
      </c>
    </row>
    <row r="225" spans="1:24" s="42" customFormat="1" ht="128.25" hidden="1" customHeight="1">
      <c r="A225" s="51" t="s">
        <v>421</v>
      </c>
      <c r="B225" s="8" t="s">
        <v>831</v>
      </c>
      <c r="C225" s="8" t="s">
        <v>843</v>
      </c>
      <c r="D225" s="51" t="s">
        <v>848</v>
      </c>
      <c r="E225" s="8">
        <v>15</v>
      </c>
      <c r="F225" s="12" t="s">
        <v>911</v>
      </c>
      <c r="G225" s="8" t="s">
        <v>45</v>
      </c>
      <c r="H225" s="8" t="s">
        <v>310</v>
      </c>
      <c r="I225" s="8" t="s">
        <v>850</v>
      </c>
      <c r="J225" s="9">
        <v>30</v>
      </c>
      <c r="K225" s="10">
        <v>2020</v>
      </c>
      <c r="L225" s="11"/>
      <c r="M225" s="8">
        <v>1</v>
      </c>
      <c r="N225" s="12">
        <v>2264100</v>
      </c>
      <c r="O225" s="12" t="s">
        <v>912</v>
      </c>
      <c r="P225" s="8" t="s">
        <v>40</v>
      </c>
      <c r="Q225" s="14">
        <v>1800</v>
      </c>
      <c r="R225" s="14">
        <v>0</v>
      </c>
      <c r="S225" s="14">
        <f t="shared" si="7"/>
        <v>1800</v>
      </c>
      <c r="T225" s="8" t="s">
        <v>41</v>
      </c>
      <c r="U225" s="33" t="s">
        <v>2238</v>
      </c>
      <c r="V225" s="15" t="s">
        <v>48</v>
      </c>
      <c r="W225" s="33" t="s">
        <v>69</v>
      </c>
      <c r="X225" s="41" t="s">
        <v>50</v>
      </c>
    </row>
    <row r="226" spans="1:24" s="42" customFormat="1" ht="128.25" hidden="1" customHeight="1">
      <c r="A226" s="51" t="s">
        <v>421</v>
      </c>
      <c r="B226" s="8" t="s">
        <v>831</v>
      </c>
      <c r="C226" s="8" t="s">
        <v>843</v>
      </c>
      <c r="D226" s="51" t="s">
        <v>848</v>
      </c>
      <c r="E226" s="8">
        <v>15</v>
      </c>
      <c r="F226" s="12" t="s">
        <v>849</v>
      </c>
      <c r="G226" s="8" t="s">
        <v>45</v>
      </c>
      <c r="H226" s="8" t="s">
        <v>310</v>
      </c>
      <c r="I226" s="8" t="s">
        <v>850</v>
      </c>
      <c r="J226" s="9">
        <v>30</v>
      </c>
      <c r="K226" s="10">
        <v>2020</v>
      </c>
      <c r="L226" s="11"/>
      <c r="M226" s="8">
        <v>1</v>
      </c>
      <c r="N226" s="8">
        <v>232966</v>
      </c>
      <c r="O226" s="8" t="s">
        <v>847</v>
      </c>
      <c r="P226" s="8" t="s">
        <v>107</v>
      </c>
      <c r="Q226" s="14">
        <v>2350</v>
      </c>
      <c r="R226" s="14">
        <v>2000</v>
      </c>
      <c r="S226" s="14">
        <f t="shared" si="7"/>
        <v>4350</v>
      </c>
      <c r="T226" s="8" t="s">
        <v>41</v>
      </c>
      <c r="U226" s="33" t="s">
        <v>2238</v>
      </c>
      <c r="V226" s="15" t="s">
        <v>48</v>
      </c>
      <c r="W226" s="33" t="s">
        <v>69</v>
      </c>
      <c r="X226" s="41" t="s">
        <v>50</v>
      </c>
    </row>
    <row r="227" spans="1:24" ht="128.25" hidden="1" customHeight="1">
      <c r="A227" s="54" t="s">
        <v>421</v>
      </c>
      <c r="B227" s="54" t="s">
        <v>831</v>
      </c>
      <c r="C227" s="54" t="s">
        <v>875</v>
      </c>
      <c r="D227" s="54" t="s">
        <v>848</v>
      </c>
      <c r="E227" s="54">
        <v>15</v>
      </c>
      <c r="F227" s="54" t="s">
        <v>924</v>
      </c>
      <c r="G227" s="37" t="s">
        <v>145</v>
      </c>
      <c r="H227" s="8" t="s">
        <v>36</v>
      </c>
      <c r="I227" s="19" t="s">
        <v>46</v>
      </c>
      <c r="J227" s="67">
        <v>240</v>
      </c>
      <c r="K227" s="10" t="s">
        <v>925</v>
      </c>
      <c r="L227" s="10" t="s">
        <v>632</v>
      </c>
      <c r="M227" s="54">
        <v>1</v>
      </c>
      <c r="N227" s="54">
        <v>1822205</v>
      </c>
      <c r="O227" s="54" t="s">
        <v>923</v>
      </c>
      <c r="P227" s="19" t="s">
        <v>40</v>
      </c>
      <c r="Q227" s="20">
        <v>0</v>
      </c>
      <c r="R227" s="20">
        <v>0</v>
      </c>
      <c r="S227" s="20">
        <f t="shared" si="7"/>
        <v>0</v>
      </c>
      <c r="T227" s="54" t="s">
        <v>145</v>
      </c>
      <c r="U227" s="74" t="s">
        <v>1048</v>
      </c>
      <c r="V227" s="21" t="s">
        <v>235</v>
      </c>
      <c r="W227" s="22" t="s">
        <v>236</v>
      </c>
      <c r="X227" s="23"/>
    </row>
    <row r="228" spans="1:24" ht="128.25" hidden="1" customHeight="1">
      <c r="A228" s="54" t="s">
        <v>421</v>
      </c>
      <c r="B228" s="54" t="s">
        <v>831</v>
      </c>
      <c r="C228" s="54" t="s">
        <v>875</v>
      </c>
      <c r="D228" s="54" t="s">
        <v>897</v>
      </c>
      <c r="E228" s="54">
        <v>20</v>
      </c>
      <c r="F228" s="54" t="s">
        <v>940</v>
      </c>
      <c r="G228" s="37" t="s">
        <v>35</v>
      </c>
      <c r="H228" s="8" t="s">
        <v>36</v>
      </c>
      <c r="I228" s="37" t="s">
        <v>37</v>
      </c>
      <c r="J228" s="67">
        <v>40</v>
      </c>
      <c r="K228" s="10">
        <v>2020</v>
      </c>
      <c r="L228" s="11"/>
      <c r="M228" s="54">
        <v>1</v>
      </c>
      <c r="N228" s="54">
        <v>1093234</v>
      </c>
      <c r="O228" s="54" t="s">
        <v>990</v>
      </c>
      <c r="P228" s="19" t="s">
        <v>107</v>
      </c>
      <c r="Q228" s="66">
        <v>1500</v>
      </c>
      <c r="R228" s="20">
        <v>0</v>
      </c>
      <c r="S228" s="66">
        <f t="shared" si="7"/>
        <v>1500</v>
      </c>
      <c r="T228" s="19" t="s">
        <v>41</v>
      </c>
      <c r="U228" s="54" t="s">
        <v>995</v>
      </c>
      <c r="V228" s="33" t="s">
        <v>48</v>
      </c>
      <c r="W228" s="22" t="s">
        <v>941</v>
      </c>
      <c r="X228" s="23"/>
    </row>
    <row r="229" spans="1:24" ht="128.25" hidden="1" customHeight="1">
      <c r="A229" s="54" t="s">
        <v>421</v>
      </c>
      <c r="B229" s="54" t="s">
        <v>831</v>
      </c>
      <c r="C229" s="54" t="s">
        <v>875</v>
      </c>
      <c r="D229" s="54" t="s">
        <v>897</v>
      </c>
      <c r="E229" s="54">
        <v>20</v>
      </c>
      <c r="F229" s="54" t="s">
        <v>940</v>
      </c>
      <c r="G229" s="37" t="s">
        <v>35</v>
      </c>
      <c r="H229" s="8" t="s">
        <v>36</v>
      </c>
      <c r="I229" s="37" t="s">
        <v>37</v>
      </c>
      <c r="J229" s="67">
        <v>40</v>
      </c>
      <c r="K229" s="10">
        <v>2020</v>
      </c>
      <c r="L229" s="11"/>
      <c r="M229" s="54">
        <v>1</v>
      </c>
      <c r="N229" s="54">
        <v>3006329</v>
      </c>
      <c r="O229" s="54" t="s">
        <v>952</v>
      </c>
      <c r="P229" s="19" t="s">
        <v>40</v>
      </c>
      <c r="Q229" s="66">
        <v>1500</v>
      </c>
      <c r="R229" s="20">
        <v>0</v>
      </c>
      <c r="S229" s="66">
        <f t="shared" si="7"/>
        <v>1500</v>
      </c>
      <c r="T229" s="19" t="s">
        <v>41</v>
      </c>
      <c r="U229" s="54" t="s">
        <v>995</v>
      </c>
      <c r="V229" s="33" t="s">
        <v>48</v>
      </c>
      <c r="W229" s="22" t="s">
        <v>941</v>
      </c>
      <c r="X229" s="23"/>
    </row>
    <row r="230" spans="1:24" ht="128.25" hidden="1" customHeight="1">
      <c r="A230" s="54" t="s">
        <v>421</v>
      </c>
      <c r="B230" s="54" t="s">
        <v>831</v>
      </c>
      <c r="C230" s="54" t="s">
        <v>875</v>
      </c>
      <c r="D230" s="54" t="s">
        <v>897</v>
      </c>
      <c r="E230" s="54">
        <v>20</v>
      </c>
      <c r="F230" s="54" t="s">
        <v>940</v>
      </c>
      <c r="G230" s="37" t="s">
        <v>35</v>
      </c>
      <c r="H230" s="8" t="s">
        <v>36</v>
      </c>
      <c r="I230" s="37" t="s">
        <v>37</v>
      </c>
      <c r="J230" s="67">
        <v>40</v>
      </c>
      <c r="K230" s="10">
        <v>2020</v>
      </c>
      <c r="L230" s="11"/>
      <c r="M230" s="54">
        <v>1</v>
      </c>
      <c r="N230" s="54">
        <v>1821266</v>
      </c>
      <c r="O230" s="54" t="s">
        <v>939</v>
      </c>
      <c r="P230" s="19" t="s">
        <v>40</v>
      </c>
      <c r="Q230" s="66">
        <v>1500</v>
      </c>
      <c r="R230" s="20">
        <v>0</v>
      </c>
      <c r="S230" s="66">
        <f t="shared" si="7"/>
        <v>1500</v>
      </c>
      <c r="T230" s="19" t="s">
        <v>41</v>
      </c>
      <c r="U230" s="54" t="s">
        <v>995</v>
      </c>
      <c r="V230" s="33" t="s">
        <v>48</v>
      </c>
      <c r="W230" s="22" t="s">
        <v>941</v>
      </c>
      <c r="X230" s="23"/>
    </row>
    <row r="231" spans="1:24" ht="128.25" hidden="1" customHeight="1">
      <c r="A231" s="54" t="s">
        <v>421</v>
      </c>
      <c r="B231" s="54" t="s">
        <v>831</v>
      </c>
      <c r="C231" s="54" t="s">
        <v>875</v>
      </c>
      <c r="D231" s="54" t="s">
        <v>897</v>
      </c>
      <c r="E231" s="54">
        <v>20</v>
      </c>
      <c r="F231" s="54" t="s">
        <v>940</v>
      </c>
      <c r="G231" s="37" t="s">
        <v>35</v>
      </c>
      <c r="H231" s="8" t="s">
        <v>36</v>
      </c>
      <c r="I231" s="37" t="s">
        <v>37</v>
      </c>
      <c r="J231" s="67">
        <v>40</v>
      </c>
      <c r="K231" s="10">
        <v>2020</v>
      </c>
      <c r="L231" s="11"/>
      <c r="M231" s="54">
        <v>1</v>
      </c>
      <c r="N231" s="54">
        <v>1568000</v>
      </c>
      <c r="O231" s="54" t="s">
        <v>993</v>
      </c>
      <c r="P231" s="19" t="s">
        <v>107</v>
      </c>
      <c r="Q231" s="66">
        <v>1500</v>
      </c>
      <c r="R231" s="20">
        <v>0</v>
      </c>
      <c r="S231" s="66">
        <f t="shared" si="7"/>
        <v>1500</v>
      </c>
      <c r="T231" s="19" t="s">
        <v>41</v>
      </c>
      <c r="U231" s="54" t="s">
        <v>995</v>
      </c>
      <c r="V231" s="33" t="s">
        <v>48</v>
      </c>
      <c r="W231" s="22" t="s">
        <v>941</v>
      </c>
      <c r="X231" s="23"/>
    </row>
    <row r="232" spans="1:24" ht="128.25" hidden="1" customHeight="1">
      <c r="A232" s="54" t="s">
        <v>421</v>
      </c>
      <c r="B232" s="54" t="s">
        <v>831</v>
      </c>
      <c r="C232" s="54" t="s">
        <v>875</v>
      </c>
      <c r="D232" s="54" t="s">
        <v>848</v>
      </c>
      <c r="E232" s="54">
        <v>15</v>
      </c>
      <c r="F232" s="54" t="s">
        <v>991</v>
      </c>
      <c r="G232" s="37" t="s">
        <v>145</v>
      </c>
      <c r="H232" s="8" t="s">
        <v>36</v>
      </c>
      <c r="I232" s="19" t="s">
        <v>46</v>
      </c>
      <c r="J232" s="67">
        <v>120</v>
      </c>
      <c r="K232" s="10" t="s">
        <v>992</v>
      </c>
      <c r="L232" s="10" t="s">
        <v>759</v>
      </c>
      <c r="M232" s="54">
        <v>1</v>
      </c>
      <c r="N232" s="54">
        <v>1093234</v>
      </c>
      <c r="O232" s="54" t="s">
        <v>990</v>
      </c>
      <c r="P232" s="19" t="s">
        <v>107</v>
      </c>
      <c r="Q232" s="20">
        <v>0</v>
      </c>
      <c r="R232" s="20">
        <v>0</v>
      </c>
      <c r="S232" s="20">
        <f t="shared" si="7"/>
        <v>0</v>
      </c>
      <c r="T232" s="54" t="s">
        <v>145</v>
      </c>
      <c r="U232" s="54" t="s">
        <v>995</v>
      </c>
      <c r="V232" s="21" t="s">
        <v>148</v>
      </c>
      <c r="W232" s="22" t="s">
        <v>931</v>
      </c>
      <c r="X232" s="23"/>
    </row>
    <row r="233" spans="1:24" ht="128.25" hidden="1" customHeight="1">
      <c r="A233" s="54" t="s">
        <v>421</v>
      </c>
      <c r="B233" s="54" t="s">
        <v>831</v>
      </c>
      <c r="C233" s="54" t="s">
        <v>875</v>
      </c>
      <c r="D233" s="54" t="s">
        <v>848</v>
      </c>
      <c r="E233" s="54">
        <v>15</v>
      </c>
      <c r="F233" s="54" t="s">
        <v>991</v>
      </c>
      <c r="G233" s="37" t="s">
        <v>145</v>
      </c>
      <c r="H233" s="8" t="s">
        <v>36</v>
      </c>
      <c r="I233" s="19" t="s">
        <v>46</v>
      </c>
      <c r="J233" s="67">
        <v>120</v>
      </c>
      <c r="K233" s="11" t="s">
        <v>995</v>
      </c>
      <c r="L233" s="11" t="s">
        <v>610</v>
      </c>
      <c r="M233" s="54">
        <v>1</v>
      </c>
      <c r="N233" s="54">
        <v>1568000</v>
      </c>
      <c r="O233" s="54" t="s">
        <v>994</v>
      </c>
      <c r="P233" s="19" t="s">
        <v>107</v>
      </c>
      <c r="Q233" s="20">
        <v>0</v>
      </c>
      <c r="R233" s="20">
        <v>0</v>
      </c>
      <c r="S233" s="20">
        <f t="shared" si="7"/>
        <v>0</v>
      </c>
      <c r="T233" s="54" t="s">
        <v>145</v>
      </c>
      <c r="U233" s="54" t="s">
        <v>995</v>
      </c>
      <c r="V233" s="21" t="s">
        <v>148</v>
      </c>
      <c r="W233" s="22" t="s">
        <v>931</v>
      </c>
      <c r="X233" s="23"/>
    </row>
    <row r="234" spans="1:24" s="42" customFormat="1" ht="128.25" hidden="1" customHeight="1">
      <c r="A234" s="51" t="s">
        <v>421</v>
      </c>
      <c r="B234" s="51" t="s">
        <v>831</v>
      </c>
      <c r="C234" s="51" t="s">
        <v>875</v>
      </c>
      <c r="D234" s="51" t="s">
        <v>876</v>
      </c>
      <c r="E234" s="51">
        <v>20</v>
      </c>
      <c r="F234" s="51" t="s">
        <v>44</v>
      </c>
      <c r="G234" s="12" t="s">
        <v>45</v>
      </c>
      <c r="H234" s="8" t="s">
        <v>36</v>
      </c>
      <c r="I234" s="12" t="s">
        <v>37</v>
      </c>
      <c r="J234" s="52">
        <v>24</v>
      </c>
      <c r="K234" s="10">
        <v>2020</v>
      </c>
      <c r="L234" s="11"/>
      <c r="M234" s="51">
        <v>1</v>
      </c>
      <c r="N234" s="51">
        <v>1489654</v>
      </c>
      <c r="O234" s="51" t="s">
        <v>928</v>
      </c>
      <c r="P234" s="8" t="s">
        <v>107</v>
      </c>
      <c r="Q234" s="53">
        <v>7600</v>
      </c>
      <c r="R234" s="14">
        <v>0</v>
      </c>
      <c r="S234" s="53">
        <f t="shared" si="7"/>
        <v>7600</v>
      </c>
      <c r="T234" s="8" t="s">
        <v>41</v>
      </c>
      <c r="U234" s="33" t="s">
        <v>45</v>
      </c>
      <c r="V234" s="21" t="s">
        <v>48</v>
      </c>
      <c r="W234" s="33" t="s">
        <v>49</v>
      </c>
      <c r="X234" s="41" t="s">
        <v>50</v>
      </c>
    </row>
    <row r="235" spans="1:24" s="42" customFormat="1" ht="128.25" hidden="1" customHeight="1">
      <c r="A235" s="51" t="s">
        <v>421</v>
      </c>
      <c r="B235" s="51" t="s">
        <v>831</v>
      </c>
      <c r="C235" s="51" t="s">
        <v>875</v>
      </c>
      <c r="D235" s="51" t="s">
        <v>876</v>
      </c>
      <c r="E235" s="51">
        <v>20</v>
      </c>
      <c r="F235" s="51" t="s">
        <v>44</v>
      </c>
      <c r="G235" s="12" t="s">
        <v>45</v>
      </c>
      <c r="H235" s="8" t="s">
        <v>36</v>
      </c>
      <c r="I235" s="12" t="s">
        <v>37</v>
      </c>
      <c r="J235" s="52">
        <v>24</v>
      </c>
      <c r="K235" s="10">
        <v>2020</v>
      </c>
      <c r="L235" s="11"/>
      <c r="M235" s="51">
        <v>1</v>
      </c>
      <c r="N235" s="51">
        <v>1489653</v>
      </c>
      <c r="O235" s="51" t="s">
        <v>933</v>
      </c>
      <c r="P235" s="8" t="s">
        <v>107</v>
      </c>
      <c r="Q235" s="53">
        <v>7600</v>
      </c>
      <c r="R235" s="14">
        <v>0</v>
      </c>
      <c r="S235" s="53">
        <f t="shared" si="7"/>
        <v>7600</v>
      </c>
      <c r="T235" s="8" t="s">
        <v>41</v>
      </c>
      <c r="U235" s="33" t="s">
        <v>45</v>
      </c>
      <c r="V235" s="21" t="s">
        <v>48</v>
      </c>
      <c r="W235" s="33" t="s">
        <v>49</v>
      </c>
      <c r="X235" s="41" t="s">
        <v>50</v>
      </c>
    </row>
    <row r="236" spans="1:24" ht="128.25" hidden="1" customHeight="1">
      <c r="A236" s="54" t="s">
        <v>421</v>
      </c>
      <c r="B236" s="19" t="s">
        <v>831</v>
      </c>
      <c r="C236" s="19" t="s">
        <v>843</v>
      </c>
      <c r="D236" s="54" t="s">
        <v>848</v>
      </c>
      <c r="E236" s="19">
        <v>15</v>
      </c>
      <c r="F236" s="37" t="s">
        <v>980</v>
      </c>
      <c r="G236" s="19" t="s">
        <v>35</v>
      </c>
      <c r="H236" s="8" t="s">
        <v>36</v>
      </c>
      <c r="I236" s="19" t="s">
        <v>850</v>
      </c>
      <c r="J236" s="10">
        <v>35</v>
      </c>
      <c r="K236" s="10">
        <v>2020</v>
      </c>
      <c r="L236" s="11"/>
      <c r="M236" s="19">
        <v>1</v>
      </c>
      <c r="N236" s="19">
        <v>1776087</v>
      </c>
      <c r="O236" s="37" t="s">
        <v>981</v>
      </c>
      <c r="P236" s="19" t="s">
        <v>107</v>
      </c>
      <c r="Q236" s="20">
        <v>300</v>
      </c>
      <c r="R236" s="20">
        <v>0</v>
      </c>
      <c r="S236" s="20">
        <f t="shared" si="7"/>
        <v>300</v>
      </c>
      <c r="T236" s="19" t="s">
        <v>41</v>
      </c>
      <c r="U236" s="19"/>
      <c r="V236" s="15" t="s">
        <v>92</v>
      </c>
      <c r="W236" s="22" t="s">
        <v>517</v>
      </c>
      <c r="X236" s="23"/>
    </row>
    <row r="237" spans="1:24" ht="128.25" hidden="1" customHeight="1">
      <c r="A237" s="54" t="s">
        <v>421</v>
      </c>
      <c r="B237" s="19" t="s">
        <v>831</v>
      </c>
      <c r="C237" s="19" t="s">
        <v>843</v>
      </c>
      <c r="D237" s="19" t="s">
        <v>844</v>
      </c>
      <c r="E237" s="19">
        <v>20</v>
      </c>
      <c r="F237" s="19" t="s">
        <v>1003</v>
      </c>
      <c r="G237" s="19" t="s">
        <v>145</v>
      </c>
      <c r="H237" s="8" t="s">
        <v>36</v>
      </c>
      <c r="I237" s="19" t="s">
        <v>46</v>
      </c>
      <c r="J237" s="10">
        <v>240</v>
      </c>
      <c r="K237" s="10">
        <v>2020</v>
      </c>
      <c r="L237" s="11" t="s">
        <v>610</v>
      </c>
      <c r="M237" s="19">
        <v>1</v>
      </c>
      <c r="N237" s="19">
        <v>1489675</v>
      </c>
      <c r="O237" s="19" t="s">
        <v>999</v>
      </c>
      <c r="P237" s="19" t="s">
        <v>40</v>
      </c>
      <c r="Q237" s="20">
        <v>0</v>
      </c>
      <c r="R237" s="20">
        <v>0</v>
      </c>
      <c r="S237" s="20">
        <f t="shared" si="7"/>
        <v>0</v>
      </c>
      <c r="T237" s="19" t="s">
        <v>145</v>
      </c>
      <c r="U237" s="15" t="s">
        <v>2234</v>
      </c>
      <c r="V237" s="15" t="s">
        <v>92</v>
      </c>
      <c r="W237" s="22" t="s">
        <v>517</v>
      </c>
      <c r="X237" s="23"/>
    </row>
    <row r="238" spans="1:24" s="42" customFormat="1" ht="128.25" hidden="1" customHeight="1">
      <c r="A238" s="51" t="s">
        <v>421</v>
      </c>
      <c r="B238" s="51" t="s">
        <v>831</v>
      </c>
      <c r="C238" s="51" t="s">
        <v>875</v>
      </c>
      <c r="D238" s="51" t="s">
        <v>848</v>
      </c>
      <c r="E238" s="51">
        <v>15</v>
      </c>
      <c r="F238" s="51" t="s">
        <v>898</v>
      </c>
      <c r="G238" s="12" t="s">
        <v>45</v>
      </c>
      <c r="H238" s="8" t="s">
        <v>36</v>
      </c>
      <c r="I238" s="12" t="s">
        <v>37</v>
      </c>
      <c r="J238" s="52">
        <v>40</v>
      </c>
      <c r="K238" s="10">
        <v>2020</v>
      </c>
      <c r="L238" s="11"/>
      <c r="M238" s="51">
        <v>1</v>
      </c>
      <c r="N238" s="51">
        <v>1582129</v>
      </c>
      <c r="O238" s="51" t="s">
        <v>896</v>
      </c>
      <c r="P238" s="8" t="s">
        <v>40</v>
      </c>
      <c r="Q238" s="53">
        <v>1500</v>
      </c>
      <c r="R238" s="14">
        <v>0</v>
      </c>
      <c r="S238" s="53">
        <f t="shared" si="7"/>
        <v>1500</v>
      </c>
      <c r="T238" s="8" t="s">
        <v>41</v>
      </c>
      <c r="U238" s="33" t="s">
        <v>45</v>
      </c>
      <c r="V238" s="15" t="s">
        <v>201</v>
      </c>
      <c r="W238" s="15" t="s">
        <v>202</v>
      </c>
      <c r="X238" s="41" t="s">
        <v>50</v>
      </c>
    </row>
    <row r="239" spans="1:24" s="42" customFormat="1" ht="128.25" hidden="1" customHeight="1">
      <c r="A239" s="51" t="s">
        <v>421</v>
      </c>
      <c r="B239" s="51" t="s">
        <v>831</v>
      </c>
      <c r="C239" s="51" t="s">
        <v>875</v>
      </c>
      <c r="D239" s="51" t="s">
        <v>848</v>
      </c>
      <c r="E239" s="51">
        <v>15</v>
      </c>
      <c r="F239" s="51" t="s">
        <v>898</v>
      </c>
      <c r="G239" s="12" t="s">
        <v>45</v>
      </c>
      <c r="H239" s="8" t="s">
        <v>36</v>
      </c>
      <c r="I239" s="12" t="s">
        <v>37</v>
      </c>
      <c r="J239" s="52">
        <v>40</v>
      </c>
      <c r="K239" s="10">
        <v>2020</v>
      </c>
      <c r="L239" s="11"/>
      <c r="M239" s="51">
        <v>1</v>
      </c>
      <c r="N239" s="51">
        <v>3006329</v>
      </c>
      <c r="O239" s="51" t="s">
        <v>952</v>
      </c>
      <c r="P239" s="8" t="s">
        <v>40</v>
      </c>
      <c r="Q239" s="53">
        <v>1500</v>
      </c>
      <c r="R239" s="14">
        <v>0</v>
      </c>
      <c r="S239" s="53">
        <f t="shared" si="7"/>
        <v>1500</v>
      </c>
      <c r="T239" s="8" t="s">
        <v>41</v>
      </c>
      <c r="U239" s="33" t="s">
        <v>45</v>
      </c>
      <c r="V239" s="15" t="s">
        <v>201</v>
      </c>
      <c r="W239" s="15" t="s">
        <v>202</v>
      </c>
      <c r="X239" s="41" t="s">
        <v>50</v>
      </c>
    </row>
    <row r="240" spans="1:24" s="42" customFormat="1" ht="128.25" hidden="1" customHeight="1">
      <c r="A240" s="51" t="s">
        <v>421</v>
      </c>
      <c r="B240" s="51" t="s">
        <v>831</v>
      </c>
      <c r="C240" s="51" t="s">
        <v>875</v>
      </c>
      <c r="D240" s="51" t="s">
        <v>848</v>
      </c>
      <c r="E240" s="51">
        <v>15</v>
      </c>
      <c r="F240" s="51" t="s">
        <v>898</v>
      </c>
      <c r="G240" s="12" t="s">
        <v>45</v>
      </c>
      <c r="H240" s="8" t="s">
        <v>36</v>
      </c>
      <c r="I240" s="12" t="s">
        <v>37</v>
      </c>
      <c r="J240" s="52">
        <v>40</v>
      </c>
      <c r="K240" s="10">
        <v>2020</v>
      </c>
      <c r="L240" s="11"/>
      <c r="M240" s="51">
        <v>1</v>
      </c>
      <c r="N240" s="51">
        <v>1821266</v>
      </c>
      <c r="O240" s="51" t="s">
        <v>939</v>
      </c>
      <c r="P240" s="8" t="s">
        <v>40</v>
      </c>
      <c r="Q240" s="53">
        <v>1500</v>
      </c>
      <c r="R240" s="14">
        <v>0</v>
      </c>
      <c r="S240" s="53">
        <f t="shared" si="7"/>
        <v>1500</v>
      </c>
      <c r="T240" s="8" t="s">
        <v>41</v>
      </c>
      <c r="U240" s="33" t="s">
        <v>45</v>
      </c>
      <c r="V240" s="15" t="s">
        <v>201</v>
      </c>
      <c r="W240" s="15" t="s">
        <v>202</v>
      </c>
      <c r="X240" s="41" t="s">
        <v>50</v>
      </c>
    </row>
    <row r="241" spans="1:24" s="42" customFormat="1" ht="128.25" hidden="1" customHeight="1">
      <c r="A241" s="51" t="s">
        <v>421</v>
      </c>
      <c r="B241" s="51" t="s">
        <v>831</v>
      </c>
      <c r="C241" s="51" t="s">
        <v>875</v>
      </c>
      <c r="D241" s="51" t="s">
        <v>848</v>
      </c>
      <c r="E241" s="51">
        <v>15</v>
      </c>
      <c r="F241" s="51" t="s">
        <v>898</v>
      </c>
      <c r="G241" s="12" t="s">
        <v>45</v>
      </c>
      <c r="H241" s="8" t="s">
        <v>36</v>
      </c>
      <c r="I241" s="12" t="s">
        <v>37</v>
      </c>
      <c r="J241" s="52">
        <v>40</v>
      </c>
      <c r="K241" s="10">
        <v>2020</v>
      </c>
      <c r="L241" s="11"/>
      <c r="M241" s="51">
        <v>1</v>
      </c>
      <c r="N241" s="51">
        <v>1568000</v>
      </c>
      <c r="O241" s="51" t="s">
        <v>993</v>
      </c>
      <c r="P241" s="8" t="s">
        <v>107</v>
      </c>
      <c r="Q241" s="53">
        <v>1500</v>
      </c>
      <c r="R241" s="14">
        <v>0</v>
      </c>
      <c r="S241" s="53">
        <f t="shared" si="7"/>
        <v>1500</v>
      </c>
      <c r="T241" s="8" t="s">
        <v>41</v>
      </c>
      <c r="U241" s="33" t="s">
        <v>45</v>
      </c>
      <c r="V241" s="15" t="s">
        <v>201</v>
      </c>
      <c r="W241" s="15" t="s">
        <v>202</v>
      </c>
      <c r="X241" s="41" t="s">
        <v>50</v>
      </c>
    </row>
    <row r="242" spans="1:24" s="42" customFormat="1" ht="128.25" hidden="1" customHeight="1">
      <c r="A242" s="51" t="s">
        <v>421</v>
      </c>
      <c r="B242" s="51" t="s">
        <v>831</v>
      </c>
      <c r="C242" s="51" t="s">
        <v>875</v>
      </c>
      <c r="D242" s="51" t="s">
        <v>848</v>
      </c>
      <c r="E242" s="51">
        <v>15</v>
      </c>
      <c r="F242" s="51" t="s">
        <v>898</v>
      </c>
      <c r="G242" s="12" t="s">
        <v>45</v>
      </c>
      <c r="H242" s="8" t="s">
        <v>36</v>
      </c>
      <c r="I242" s="12" t="s">
        <v>37</v>
      </c>
      <c r="J242" s="52">
        <v>40</v>
      </c>
      <c r="K242" s="10">
        <v>2020</v>
      </c>
      <c r="L242" s="11"/>
      <c r="M242" s="51">
        <v>1</v>
      </c>
      <c r="N242" s="51">
        <v>1093234</v>
      </c>
      <c r="O242" s="51" t="s">
        <v>990</v>
      </c>
      <c r="P242" s="8" t="s">
        <v>107</v>
      </c>
      <c r="Q242" s="53">
        <v>1500</v>
      </c>
      <c r="R242" s="14">
        <v>0</v>
      </c>
      <c r="S242" s="53">
        <f t="shared" si="7"/>
        <v>1500</v>
      </c>
      <c r="T242" s="8" t="s">
        <v>41</v>
      </c>
      <c r="U242" s="33" t="s">
        <v>45</v>
      </c>
      <c r="V242" s="15" t="s">
        <v>201</v>
      </c>
      <c r="W242" s="15" t="s">
        <v>202</v>
      </c>
      <c r="X242" s="41" t="s">
        <v>50</v>
      </c>
    </row>
    <row r="243" spans="1:24" ht="128.25" hidden="1" customHeight="1">
      <c r="A243" s="54" t="s">
        <v>421</v>
      </c>
      <c r="B243" s="19" t="s">
        <v>831</v>
      </c>
      <c r="C243" s="19" t="s">
        <v>843</v>
      </c>
      <c r="D243" s="54" t="s">
        <v>848</v>
      </c>
      <c r="E243" s="19">
        <v>20</v>
      </c>
      <c r="F243" s="37" t="s">
        <v>868</v>
      </c>
      <c r="G243" s="19" t="s">
        <v>35</v>
      </c>
      <c r="H243" s="8" t="s">
        <v>36</v>
      </c>
      <c r="I243" s="19" t="s">
        <v>850</v>
      </c>
      <c r="J243" s="10">
        <v>40</v>
      </c>
      <c r="K243" s="10">
        <v>2020</v>
      </c>
      <c r="L243" s="11"/>
      <c r="M243" s="19">
        <v>1</v>
      </c>
      <c r="N243" s="37">
        <v>1338595</v>
      </c>
      <c r="O243" s="37" t="s">
        <v>864</v>
      </c>
      <c r="P243" s="19" t="s">
        <v>107</v>
      </c>
      <c r="Q243" s="20">
        <v>0</v>
      </c>
      <c r="R243" s="20">
        <v>0</v>
      </c>
      <c r="S243" s="20">
        <f t="shared" si="7"/>
        <v>0</v>
      </c>
      <c r="T243" s="19" t="s">
        <v>41</v>
      </c>
      <c r="U243" s="19"/>
      <c r="V243" s="15" t="s">
        <v>92</v>
      </c>
      <c r="W243" s="22" t="s">
        <v>517</v>
      </c>
      <c r="X243" s="23"/>
    </row>
    <row r="244" spans="1:24" ht="128.25" hidden="1" customHeight="1">
      <c r="A244" s="54" t="s">
        <v>421</v>
      </c>
      <c r="B244" s="19" t="s">
        <v>831</v>
      </c>
      <c r="C244" s="19" t="s">
        <v>843</v>
      </c>
      <c r="D244" s="54" t="s">
        <v>848</v>
      </c>
      <c r="E244" s="19">
        <v>20</v>
      </c>
      <c r="F244" s="37" t="s">
        <v>868</v>
      </c>
      <c r="G244" s="19" t="s">
        <v>35</v>
      </c>
      <c r="H244" s="8" t="s">
        <v>36</v>
      </c>
      <c r="I244" s="19" t="s">
        <v>850</v>
      </c>
      <c r="J244" s="10">
        <v>40</v>
      </c>
      <c r="K244" s="10">
        <v>2020</v>
      </c>
      <c r="L244" s="11"/>
      <c r="M244" s="19">
        <v>1</v>
      </c>
      <c r="N244" s="19">
        <v>1519445</v>
      </c>
      <c r="O244" s="19" t="s">
        <v>983</v>
      </c>
      <c r="P244" s="19" t="s">
        <v>107</v>
      </c>
      <c r="Q244" s="20">
        <v>0</v>
      </c>
      <c r="R244" s="20">
        <v>0</v>
      </c>
      <c r="S244" s="20">
        <f t="shared" si="7"/>
        <v>0</v>
      </c>
      <c r="T244" s="19" t="s">
        <v>41</v>
      </c>
      <c r="U244" s="19"/>
      <c r="V244" s="15" t="s">
        <v>92</v>
      </c>
      <c r="W244" s="22" t="s">
        <v>517</v>
      </c>
      <c r="X244" s="23"/>
    </row>
    <row r="245" spans="1:24" ht="128.25" hidden="1" customHeight="1">
      <c r="A245" s="54" t="s">
        <v>421</v>
      </c>
      <c r="B245" s="19" t="s">
        <v>831</v>
      </c>
      <c r="C245" s="19" t="s">
        <v>843</v>
      </c>
      <c r="D245" s="54" t="s">
        <v>848</v>
      </c>
      <c r="E245" s="19">
        <v>20</v>
      </c>
      <c r="F245" s="37" t="s">
        <v>868</v>
      </c>
      <c r="G245" s="19" t="s">
        <v>35</v>
      </c>
      <c r="H245" s="8" t="s">
        <v>36</v>
      </c>
      <c r="I245" s="19" t="s">
        <v>850</v>
      </c>
      <c r="J245" s="10">
        <v>40</v>
      </c>
      <c r="K245" s="10">
        <v>2020</v>
      </c>
      <c r="L245" s="11"/>
      <c r="M245" s="19">
        <v>1</v>
      </c>
      <c r="N245" s="37">
        <v>1820153</v>
      </c>
      <c r="O245" s="37" t="s">
        <v>971</v>
      </c>
      <c r="P245" s="19" t="s">
        <v>40</v>
      </c>
      <c r="Q245" s="20">
        <v>0</v>
      </c>
      <c r="R245" s="20">
        <v>0</v>
      </c>
      <c r="S245" s="20">
        <f t="shared" si="7"/>
        <v>0</v>
      </c>
      <c r="T245" s="19" t="s">
        <v>41</v>
      </c>
      <c r="U245" s="19"/>
      <c r="V245" s="15" t="s">
        <v>92</v>
      </c>
      <c r="W245" s="22" t="s">
        <v>517</v>
      </c>
      <c r="X245" s="23"/>
    </row>
    <row r="246" spans="1:24" ht="128.25" hidden="1" customHeight="1">
      <c r="A246" s="54" t="s">
        <v>421</v>
      </c>
      <c r="B246" s="19" t="s">
        <v>831</v>
      </c>
      <c r="C246" s="19" t="s">
        <v>843</v>
      </c>
      <c r="D246" s="54" t="s">
        <v>848</v>
      </c>
      <c r="E246" s="19">
        <v>20</v>
      </c>
      <c r="F246" s="37" t="s">
        <v>868</v>
      </c>
      <c r="G246" s="19" t="s">
        <v>35</v>
      </c>
      <c r="H246" s="8" t="s">
        <v>36</v>
      </c>
      <c r="I246" s="19" t="s">
        <v>850</v>
      </c>
      <c r="J246" s="10">
        <v>40</v>
      </c>
      <c r="K246" s="10">
        <v>2020</v>
      </c>
      <c r="L246" s="11"/>
      <c r="M246" s="19">
        <v>1</v>
      </c>
      <c r="N246" s="37">
        <v>2264100</v>
      </c>
      <c r="O246" s="37" t="s">
        <v>912</v>
      </c>
      <c r="P246" s="19" t="s">
        <v>40</v>
      </c>
      <c r="Q246" s="20">
        <v>0</v>
      </c>
      <c r="R246" s="20">
        <v>0</v>
      </c>
      <c r="S246" s="20">
        <f t="shared" si="7"/>
        <v>0</v>
      </c>
      <c r="T246" s="19" t="s">
        <v>41</v>
      </c>
      <c r="U246" s="19"/>
      <c r="V246" s="15" t="s">
        <v>92</v>
      </c>
      <c r="W246" s="22" t="s">
        <v>517</v>
      </c>
      <c r="X246" s="23"/>
    </row>
    <row r="247" spans="1:24" ht="128.25" hidden="1" customHeight="1">
      <c r="A247" s="54" t="s">
        <v>421</v>
      </c>
      <c r="B247" s="19" t="s">
        <v>831</v>
      </c>
      <c r="C247" s="19" t="s">
        <v>843</v>
      </c>
      <c r="D247" s="54" t="s">
        <v>848</v>
      </c>
      <c r="E247" s="19">
        <v>20</v>
      </c>
      <c r="F247" s="37" t="s">
        <v>868</v>
      </c>
      <c r="G247" s="19" t="s">
        <v>35</v>
      </c>
      <c r="H247" s="8" t="s">
        <v>36</v>
      </c>
      <c r="I247" s="19" t="s">
        <v>850</v>
      </c>
      <c r="J247" s="10">
        <v>40</v>
      </c>
      <c r="K247" s="10">
        <v>2020</v>
      </c>
      <c r="L247" s="11"/>
      <c r="M247" s="19">
        <v>1</v>
      </c>
      <c r="N247" s="54">
        <v>1489675</v>
      </c>
      <c r="O247" s="54" t="s">
        <v>998</v>
      </c>
      <c r="P247" s="19" t="s">
        <v>107</v>
      </c>
      <c r="Q247" s="20">
        <v>0</v>
      </c>
      <c r="R247" s="20">
        <v>0</v>
      </c>
      <c r="S247" s="20">
        <f t="shared" si="7"/>
        <v>0</v>
      </c>
      <c r="T247" s="19" t="s">
        <v>41</v>
      </c>
      <c r="U247" s="19"/>
      <c r="V247" s="15" t="s">
        <v>92</v>
      </c>
      <c r="W247" s="22" t="s">
        <v>517</v>
      </c>
      <c r="X247" s="23"/>
    </row>
    <row r="248" spans="1:24" ht="128.25" hidden="1" customHeight="1">
      <c r="A248" s="54" t="s">
        <v>421</v>
      </c>
      <c r="B248" s="19" t="s">
        <v>853</v>
      </c>
      <c r="C248" s="19" t="s">
        <v>843</v>
      </c>
      <c r="D248" s="54" t="s">
        <v>848</v>
      </c>
      <c r="E248" s="19">
        <v>20</v>
      </c>
      <c r="F248" s="37" t="s">
        <v>868</v>
      </c>
      <c r="G248" s="19" t="s">
        <v>35</v>
      </c>
      <c r="H248" s="8" t="s">
        <v>36</v>
      </c>
      <c r="I248" s="19" t="s">
        <v>850</v>
      </c>
      <c r="J248" s="10">
        <v>40</v>
      </c>
      <c r="K248" s="10">
        <v>2020</v>
      </c>
      <c r="L248" s="11"/>
      <c r="M248" s="19">
        <v>1</v>
      </c>
      <c r="N248" s="37">
        <v>1491786</v>
      </c>
      <c r="O248" s="37" t="s">
        <v>935</v>
      </c>
      <c r="P248" s="19" t="s">
        <v>107</v>
      </c>
      <c r="Q248" s="20">
        <v>0</v>
      </c>
      <c r="R248" s="20">
        <v>0</v>
      </c>
      <c r="S248" s="20">
        <f t="shared" si="7"/>
        <v>0</v>
      </c>
      <c r="T248" s="19" t="s">
        <v>41</v>
      </c>
      <c r="U248" s="19"/>
      <c r="V248" s="15" t="s">
        <v>92</v>
      </c>
      <c r="W248" s="22" t="s">
        <v>517</v>
      </c>
      <c r="X248" s="23"/>
    </row>
    <row r="249" spans="1:24" ht="128.25" hidden="1" customHeight="1">
      <c r="A249" s="54" t="s">
        <v>421</v>
      </c>
      <c r="B249" s="19" t="s">
        <v>831</v>
      </c>
      <c r="C249" s="19" t="s">
        <v>843</v>
      </c>
      <c r="D249" s="54" t="s">
        <v>848</v>
      </c>
      <c r="E249" s="19">
        <v>20</v>
      </c>
      <c r="F249" s="37" t="s">
        <v>868</v>
      </c>
      <c r="G249" s="19" t="s">
        <v>35</v>
      </c>
      <c r="H249" s="8" t="s">
        <v>36</v>
      </c>
      <c r="I249" s="19" t="s">
        <v>850</v>
      </c>
      <c r="J249" s="10">
        <v>40</v>
      </c>
      <c r="K249" s="10">
        <v>2020</v>
      </c>
      <c r="L249" s="11"/>
      <c r="M249" s="19">
        <v>1</v>
      </c>
      <c r="N249" s="37">
        <v>1685781</v>
      </c>
      <c r="O249" s="37" t="s">
        <v>887</v>
      </c>
      <c r="P249" s="19" t="s">
        <v>107</v>
      </c>
      <c r="Q249" s="20">
        <v>0</v>
      </c>
      <c r="R249" s="20">
        <v>0</v>
      </c>
      <c r="S249" s="20">
        <f t="shared" si="7"/>
        <v>0</v>
      </c>
      <c r="T249" s="19" t="s">
        <v>41</v>
      </c>
      <c r="U249" s="19"/>
      <c r="V249" s="15" t="s">
        <v>92</v>
      </c>
      <c r="W249" s="22" t="s">
        <v>517</v>
      </c>
      <c r="X249" s="23"/>
    </row>
    <row r="250" spans="1:24" ht="128.25" hidden="1" customHeight="1">
      <c r="A250" s="54" t="s">
        <v>421</v>
      </c>
      <c r="B250" s="19" t="s">
        <v>831</v>
      </c>
      <c r="C250" s="19" t="s">
        <v>843</v>
      </c>
      <c r="D250" s="54" t="s">
        <v>848</v>
      </c>
      <c r="E250" s="19">
        <v>20</v>
      </c>
      <c r="F250" s="37" t="s">
        <v>868</v>
      </c>
      <c r="G250" s="19" t="s">
        <v>35</v>
      </c>
      <c r="H250" s="8" t="s">
        <v>36</v>
      </c>
      <c r="I250" s="19" t="s">
        <v>850</v>
      </c>
      <c r="J250" s="10">
        <v>40</v>
      </c>
      <c r="K250" s="10">
        <v>2020</v>
      </c>
      <c r="L250" s="11"/>
      <c r="M250" s="19">
        <v>1</v>
      </c>
      <c r="N250" s="37">
        <v>1054009</v>
      </c>
      <c r="O250" s="37" t="s">
        <v>973</v>
      </c>
      <c r="P250" s="19" t="s">
        <v>40</v>
      </c>
      <c r="Q250" s="20">
        <v>0</v>
      </c>
      <c r="R250" s="20">
        <v>0</v>
      </c>
      <c r="S250" s="20">
        <f t="shared" si="7"/>
        <v>0</v>
      </c>
      <c r="T250" s="19" t="s">
        <v>41</v>
      </c>
      <c r="U250" s="19"/>
      <c r="V250" s="15" t="s">
        <v>92</v>
      </c>
      <c r="W250" s="22" t="s">
        <v>517</v>
      </c>
      <c r="X250" s="23"/>
    </row>
    <row r="251" spans="1:24" ht="128.25" hidden="1" customHeight="1">
      <c r="A251" s="54" t="s">
        <v>421</v>
      </c>
      <c r="B251" s="19" t="s">
        <v>831</v>
      </c>
      <c r="C251" s="19" t="s">
        <v>843</v>
      </c>
      <c r="D251" s="54" t="s">
        <v>848</v>
      </c>
      <c r="E251" s="19">
        <v>20</v>
      </c>
      <c r="F251" s="37" t="s">
        <v>868</v>
      </c>
      <c r="G251" s="19" t="s">
        <v>35</v>
      </c>
      <c r="H251" s="8" t="s">
        <v>36</v>
      </c>
      <c r="I251" s="19" t="s">
        <v>850</v>
      </c>
      <c r="J251" s="10">
        <v>40</v>
      </c>
      <c r="K251" s="10">
        <v>2020</v>
      </c>
      <c r="L251" s="11"/>
      <c r="M251" s="19">
        <v>1</v>
      </c>
      <c r="N251" s="19">
        <v>2089513</v>
      </c>
      <c r="O251" s="19" t="s">
        <v>937</v>
      </c>
      <c r="P251" s="19" t="s">
        <v>40</v>
      </c>
      <c r="Q251" s="20">
        <v>0</v>
      </c>
      <c r="R251" s="20">
        <v>0</v>
      </c>
      <c r="S251" s="20">
        <f t="shared" si="7"/>
        <v>0</v>
      </c>
      <c r="T251" s="19" t="s">
        <v>41</v>
      </c>
      <c r="U251" s="19"/>
      <c r="V251" s="15" t="s">
        <v>92</v>
      </c>
      <c r="W251" s="22" t="s">
        <v>517</v>
      </c>
      <c r="X251" s="23"/>
    </row>
    <row r="252" spans="1:24" ht="128.25" hidden="1" customHeight="1">
      <c r="A252" s="54" t="s">
        <v>421</v>
      </c>
      <c r="B252" s="19" t="s">
        <v>831</v>
      </c>
      <c r="C252" s="19" t="s">
        <v>843</v>
      </c>
      <c r="D252" s="54" t="s">
        <v>848</v>
      </c>
      <c r="E252" s="19">
        <v>20</v>
      </c>
      <c r="F252" s="37" t="s">
        <v>868</v>
      </c>
      <c r="G252" s="19" t="s">
        <v>35</v>
      </c>
      <c r="H252" s="8" t="s">
        <v>36</v>
      </c>
      <c r="I252" s="19" t="s">
        <v>850</v>
      </c>
      <c r="J252" s="10">
        <v>40</v>
      </c>
      <c r="K252" s="10">
        <v>2020</v>
      </c>
      <c r="L252" s="11"/>
      <c r="M252" s="19">
        <v>1</v>
      </c>
      <c r="N252" s="19">
        <v>1776087</v>
      </c>
      <c r="O252" s="19" t="s">
        <v>981</v>
      </c>
      <c r="P252" s="19" t="s">
        <v>40</v>
      </c>
      <c r="Q252" s="20">
        <v>0</v>
      </c>
      <c r="R252" s="20">
        <v>0</v>
      </c>
      <c r="S252" s="20">
        <f t="shared" si="7"/>
        <v>0</v>
      </c>
      <c r="T252" s="19" t="s">
        <v>41</v>
      </c>
      <c r="U252" s="19"/>
      <c r="V252" s="15" t="s">
        <v>92</v>
      </c>
      <c r="W252" s="22" t="s">
        <v>517</v>
      </c>
      <c r="X252" s="23"/>
    </row>
    <row r="253" spans="1:24" ht="128.25" hidden="1" customHeight="1">
      <c r="A253" s="54" t="s">
        <v>421</v>
      </c>
      <c r="B253" s="19" t="s">
        <v>831</v>
      </c>
      <c r="C253" s="19" t="s">
        <v>843</v>
      </c>
      <c r="D253" s="19" t="s">
        <v>844</v>
      </c>
      <c r="E253" s="19">
        <v>15</v>
      </c>
      <c r="F253" s="19" t="s">
        <v>920</v>
      </c>
      <c r="G253" s="19" t="s">
        <v>35</v>
      </c>
      <c r="H253" s="8" t="s">
        <v>36</v>
      </c>
      <c r="I253" s="19" t="s">
        <v>37</v>
      </c>
      <c r="J253" s="10">
        <v>20</v>
      </c>
      <c r="K253" s="10">
        <v>2020</v>
      </c>
      <c r="L253" s="11"/>
      <c r="M253" s="19">
        <v>1</v>
      </c>
      <c r="N253" s="19">
        <v>1569054</v>
      </c>
      <c r="O253" s="19" t="s">
        <v>949</v>
      </c>
      <c r="P253" s="19" t="s">
        <v>107</v>
      </c>
      <c r="Q253" s="20">
        <v>1800</v>
      </c>
      <c r="R253" s="20">
        <v>0</v>
      </c>
      <c r="S253" s="20">
        <f t="shared" si="7"/>
        <v>1800</v>
      </c>
      <c r="T253" s="19" t="s">
        <v>41</v>
      </c>
      <c r="U253" s="19"/>
      <c r="V253" s="15" t="s">
        <v>92</v>
      </c>
      <c r="W253" s="22" t="s">
        <v>517</v>
      </c>
      <c r="X253" s="23"/>
    </row>
    <row r="254" spans="1:24" ht="128.25" hidden="1" customHeight="1">
      <c r="A254" s="8" t="s">
        <v>30</v>
      </c>
      <c r="B254" s="8" t="s">
        <v>1557</v>
      </c>
      <c r="C254" s="8" t="s">
        <v>1557</v>
      </c>
      <c r="D254" s="8" t="s">
        <v>1558</v>
      </c>
      <c r="E254" s="8">
        <v>12</v>
      </c>
      <c r="F254" s="8" t="s">
        <v>1559</v>
      </c>
      <c r="G254" s="8" t="s">
        <v>45</v>
      </c>
      <c r="H254" s="8" t="s">
        <v>36</v>
      </c>
      <c r="I254" s="8" t="s">
        <v>37</v>
      </c>
      <c r="J254" s="52">
        <v>16</v>
      </c>
      <c r="K254" s="10">
        <v>2020</v>
      </c>
      <c r="L254" s="11"/>
      <c r="M254" s="8">
        <v>6</v>
      </c>
      <c r="N254" s="12" t="s">
        <v>1560</v>
      </c>
      <c r="O254" s="8" t="s">
        <v>1561</v>
      </c>
      <c r="P254" s="8" t="s">
        <v>1562</v>
      </c>
      <c r="Q254" s="64">
        <v>0</v>
      </c>
      <c r="R254" s="14">
        <v>0</v>
      </c>
      <c r="S254" s="64">
        <f t="shared" si="7"/>
        <v>0</v>
      </c>
      <c r="T254" s="8" t="s">
        <v>41</v>
      </c>
      <c r="U254" s="8" t="s">
        <v>45</v>
      </c>
      <c r="V254" s="15" t="s">
        <v>201</v>
      </c>
      <c r="W254" s="33" t="s">
        <v>207</v>
      </c>
      <c r="X254" s="41" t="s">
        <v>50</v>
      </c>
    </row>
    <row r="255" spans="1:24" ht="128.25" hidden="1" customHeight="1">
      <c r="A255" s="19" t="s">
        <v>30</v>
      </c>
      <c r="B255" s="19" t="s">
        <v>1557</v>
      </c>
      <c r="C255" s="19" t="s">
        <v>1557</v>
      </c>
      <c r="D255" s="19" t="s">
        <v>1563</v>
      </c>
      <c r="E255" s="19">
        <v>15</v>
      </c>
      <c r="F255" s="19" t="s">
        <v>1564</v>
      </c>
      <c r="G255" s="19" t="s">
        <v>35</v>
      </c>
      <c r="H255" s="8" t="s">
        <v>36</v>
      </c>
      <c r="I255" s="19" t="s">
        <v>37</v>
      </c>
      <c r="J255" s="52">
        <v>24</v>
      </c>
      <c r="K255" s="10">
        <v>2020</v>
      </c>
      <c r="L255" s="11"/>
      <c r="M255" s="19">
        <v>3</v>
      </c>
      <c r="N255" s="37" t="s">
        <v>1565</v>
      </c>
      <c r="O255" s="19" t="s">
        <v>1566</v>
      </c>
      <c r="P255" s="19" t="s">
        <v>1562</v>
      </c>
      <c r="Q255" s="20">
        <v>840</v>
      </c>
      <c r="R255" s="20">
        <v>0</v>
      </c>
      <c r="S255" s="20">
        <f t="shared" si="7"/>
        <v>2520</v>
      </c>
      <c r="T255" s="19" t="s">
        <v>41</v>
      </c>
      <c r="U255" s="19" t="s">
        <v>2239</v>
      </c>
      <c r="V255" s="34" t="s">
        <v>148</v>
      </c>
      <c r="W255" s="22" t="s">
        <v>225</v>
      </c>
      <c r="X255" s="23"/>
    </row>
    <row r="256" spans="1:24" ht="128.25" hidden="1" customHeight="1">
      <c r="A256" s="19" t="s">
        <v>30</v>
      </c>
      <c r="B256" s="19" t="s">
        <v>1557</v>
      </c>
      <c r="C256" s="19" t="s">
        <v>1557</v>
      </c>
      <c r="D256" s="19" t="s">
        <v>1567</v>
      </c>
      <c r="E256" s="19">
        <v>12</v>
      </c>
      <c r="F256" s="19" t="s">
        <v>1568</v>
      </c>
      <c r="G256" s="19" t="s">
        <v>145</v>
      </c>
      <c r="H256" s="8" t="s">
        <v>36</v>
      </c>
      <c r="I256" s="19" t="s">
        <v>46</v>
      </c>
      <c r="J256" s="52">
        <v>80</v>
      </c>
      <c r="K256" s="10">
        <v>2020</v>
      </c>
      <c r="L256" s="10" t="s">
        <v>632</v>
      </c>
      <c r="M256" s="19">
        <v>1</v>
      </c>
      <c r="N256" s="37">
        <v>1491402</v>
      </c>
      <c r="O256" s="19" t="s">
        <v>1569</v>
      </c>
      <c r="P256" s="19" t="s">
        <v>1570</v>
      </c>
      <c r="Q256" s="20">
        <v>0</v>
      </c>
      <c r="R256" s="20">
        <v>0</v>
      </c>
      <c r="S256" s="20">
        <f t="shared" si="7"/>
        <v>0</v>
      </c>
      <c r="T256" s="24" t="s">
        <v>145</v>
      </c>
      <c r="U256" s="19"/>
      <c r="V256" s="34" t="s">
        <v>148</v>
      </c>
      <c r="W256" s="22" t="s">
        <v>225</v>
      </c>
      <c r="X256" s="23"/>
    </row>
    <row r="257" spans="1:24" ht="128.25" hidden="1" customHeight="1">
      <c r="A257" s="12" t="s">
        <v>30</v>
      </c>
      <c r="B257" s="12" t="s">
        <v>1557</v>
      </c>
      <c r="C257" s="12" t="s">
        <v>1557</v>
      </c>
      <c r="D257" s="12" t="s">
        <v>1571</v>
      </c>
      <c r="E257" s="12">
        <v>15</v>
      </c>
      <c r="F257" s="12" t="s">
        <v>1572</v>
      </c>
      <c r="G257" s="12" t="s">
        <v>45</v>
      </c>
      <c r="H257" s="8" t="s">
        <v>36</v>
      </c>
      <c r="I257" s="12" t="s">
        <v>37</v>
      </c>
      <c r="J257" s="12">
        <v>20</v>
      </c>
      <c r="K257" s="10">
        <v>2020</v>
      </c>
      <c r="L257" s="11"/>
      <c r="M257" s="12">
        <v>10</v>
      </c>
      <c r="N257" s="12" t="s">
        <v>1573</v>
      </c>
      <c r="O257" s="12" t="s">
        <v>1574</v>
      </c>
      <c r="P257" s="12" t="s">
        <v>1562</v>
      </c>
      <c r="Q257" s="75">
        <v>0</v>
      </c>
      <c r="R257" s="20">
        <v>0</v>
      </c>
      <c r="S257" s="60">
        <f t="shared" si="7"/>
        <v>0</v>
      </c>
      <c r="T257" s="12" t="s">
        <v>41</v>
      </c>
      <c r="U257" s="76" t="s">
        <v>2240</v>
      </c>
      <c r="V257" s="63" t="s">
        <v>866</v>
      </c>
      <c r="W257" s="40" t="s">
        <v>867</v>
      </c>
      <c r="X257" s="71" t="s">
        <v>78</v>
      </c>
    </row>
    <row r="258" spans="1:24" ht="128.25" hidden="1" customHeight="1">
      <c r="A258" s="19" t="s">
        <v>30</v>
      </c>
      <c r="B258" s="19" t="s">
        <v>1557</v>
      </c>
      <c r="C258" s="19" t="s">
        <v>1557</v>
      </c>
      <c r="D258" s="19" t="s">
        <v>1567</v>
      </c>
      <c r="E258" s="19">
        <v>12</v>
      </c>
      <c r="F258" s="19" t="s">
        <v>1575</v>
      </c>
      <c r="G258" s="19" t="s">
        <v>35</v>
      </c>
      <c r="H258" s="8" t="s">
        <v>36</v>
      </c>
      <c r="I258" s="19" t="s">
        <v>46</v>
      </c>
      <c r="J258" s="10">
        <v>80</v>
      </c>
      <c r="K258" s="10">
        <v>2020</v>
      </c>
      <c r="L258" s="10"/>
      <c r="M258" s="19">
        <v>1</v>
      </c>
      <c r="N258" s="37">
        <v>1142278</v>
      </c>
      <c r="O258" s="19" t="s">
        <v>1576</v>
      </c>
      <c r="P258" s="37" t="s">
        <v>611</v>
      </c>
      <c r="Q258" s="75">
        <v>0</v>
      </c>
      <c r="R258" s="20">
        <v>0</v>
      </c>
      <c r="S258" s="20">
        <f t="shared" si="7"/>
        <v>0</v>
      </c>
      <c r="T258" s="19" t="s">
        <v>41</v>
      </c>
      <c r="U258" s="19"/>
      <c r="V258" s="34" t="s">
        <v>148</v>
      </c>
      <c r="W258" s="22" t="s">
        <v>225</v>
      </c>
      <c r="X258" s="23"/>
    </row>
    <row r="259" spans="1:24" s="42" customFormat="1" ht="128.25" hidden="1" customHeight="1">
      <c r="A259" s="8" t="s">
        <v>30</v>
      </c>
      <c r="B259" s="8" t="s">
        <v>1557</v>
      </c>
      <c r="C259" s="8" t="s">
        <v>1557</v>
      </c>
      <c r="D259" s="8" t="s">
        <v>1558</v>
      </c>
      <c r="E259" s="8">
        <v>12</v>
      </c>
      <c r="F259" s="8" t="s">
        <v>1577</v>
      </c>
      <c r="G259" s="8" t="s">
        <v>45</v>
      </c>
      <c r="H259" s="8" t="s">
        <v>36</v>
      </c>
      <c r="I259" s="8" t="s">
        <v>37</v>
      </c>
      <c r="J259" s="9">
        <v>20</v>
      </c>
      <c r="K259" s="10">
        <v>2020</v>
      </c>
      <c r="L259" s="11"/>
      <c r="M259" s="8">
        <v>6</v>
      </c>
      <c r="N259" s="12" t="s">
        <v>1578</v>
      </c>
      <c r="O259" s="8" t="s">
        <v>1561</v>
      </c>
      <c r="P259" s="12" t="s">
        <v>1579</v>
      </c>
      <c r="Q259" s="77">
        <v>0</v>
      </c>
      <c r="R259" s="14">
        <v>0</v>
      </c>
      <c r="S259" s="64">
        <f t="shared" si="7"/>
        <v>0</v>
      </c>
      <c r="T259" s="8" t="s">
        <v>41</v>
      </c>
      <c r="U259" s="40" t="s">
        <v>45</v>
      </c>
      <c r="V259" s="15" t="s">
        <v>201</v>
      </c>
      <c r="W259" s="15" t="s">
        <v>202</v>
      </c>
      <c r="X259" s="41" t="s">
        <v>50</v>
      </c>
    </row>
    <row r="260" spans="1:24" ht="128.25" hidden="1" customHeight="1">
      <c r="A260" s="8" t="s">
        <v>30</v>
      </c>
      <c r="B260" s="8" t="s">
        <v>1557</v>
      </c>
      <c r="C260" s="8" t="s">
        <v>1557</v>
      </c>
      <c r="D260" s="8" t="s">
        <v>1580</v>
      </c>
      <c r="E260" s="8">
        <v>15</v>
      </c>
      <c r="F260" s="8" t="s">
        <v>1581</v>
      </c>
      <c r="G260" s="8" t="s">
        <v>145</v>
      </c>
      <c r="H260" s="8" t="s">
        <v>36</v>
      </c>
      <c r="I260" s="19" t="s">
        <v>46</v>
      </c>
      <c r="J260" s="10">
        <v>120</v>
      </c>
      <c r="K260" s="10">
        <v>2020</v>
      </c>
      <c r="L260" s="10" t="s">
        <v>385</v>
      </c>
      <c r="M260" s="19">
        <v>1</v>
      </c>
      <c r="N260" s="19">
        <v>1479916</v>
      </c>
      <c r="O260" s="19" t="s">
        <v>1582</v>
      </c>
      <c r="P260" s="19" t="s">
        <v>1583</v>
      </c>
      <c r="Q260" s="75">
        <v>0</v>
      </c>
      <c r="R260" s="20">
        <v>0</v>
      </c>
      <c r="S260" s="60">
        <f t="shared" ref="S260:S323" si="8">(R260+Q260)*M260</f>
        <v>0</v>
      </c>
      <c r="T260" s="19" t="s">
        <v>145</v>
      </c>
      <c r="U260" s="19"/>
      <c r="V260" s="21" t="s">
        <v>63</v>
      </c>
      <c r="W260" s="15" t="s">
        <v>64</v>
      </c>
      <c r="X260" s="23"/>
    </row>
    <row r="261" spans="1:24" ht="128.25" hidden="1" customHeight="1">
      <c r="A261" s="8" t="s">
        <v>30</v>
      </c>
      <c r="B261" s="8" t="s">
        <v>1557</v>
      </c>
      <c r="C261" s="8" t="s">
        <v>1557</v>
      </c>
      <c r="D261" s="8" t="s">
        <v>1580</v>
      </c>
      <c r="E261" s="8">
        <v>15</v>
      </c>
      <c r="F261" s="8" t="s">
        <v>1581</v>
      </c>
      <c r="G261" s="8" t="s">
        <v>145</v>
      </c>
      <c r="H261" s="8" t="s">
        <v>36</v>
      </c>
      <c r="I261" s="8" t="s">
        <v>46</v>
      </c>
      <c r="J261" s="9">
        <v>120</v>
      </c>
      <c r="K261" s="10">
        <v>2020</v>
      </c>
      <c r="L261" s="10" t="s">
        <v>610</v>
      </c>
      <c r="M261" s="8">
        <v>1</v>
      </c>
      <c r="N261" s="12" t="s">
        <v>1584</v>
      </c>
      <c r="O261" s="8" t="s">
        <v>1585</v>
      </c>
      <c r="P261" s="8" t="s">
        <v>1586</v>
      </c>
      <c r="Q261" s="14">
        <v>0</v>
      </c>
      <c r="R261" s="14">
        <v>0</v>
      </c>
      <c r="S261" s="14">
        <f t="shared" si="8"/>
        <v>0</v>
      </c>
      <c r="T261" s="8" t="s">
        <v>145</v>
      </c>
      <c r="U261" s="19"/>
      <c r="V261" s="21" t="s">
        <v>63</v>
      </c>
      <c r="W261" s="22" t="s">
        <v>64</v>
      </c>
      <c r="X261" s="23"/>
    </row>
    <row r="262" spans="1:24" ht="128.25" hidden="1" customHeight="1">
      <c r="A262" s="19" t="s">
        <v>30</v>
      </c>
      <c r="B262" s="19" t="s">
        <v>98</v>
      </c>
      <c r="C262" s="19" t="s">
        <v>98</v>
      </c>
      <c r="D262" s="19" t="s">
        <v>99</v>
      </c>
      <c r="E262" s="19">
        <v>15</v>
      </c>
      <c r="F262" s="37" t="s">
        <v>100</v>
      </c>
      <c r="G262" s="19" t="s">
        <v>45</v>
      </c>
      <c r="H262" s="8" t="s">
        <v>36</v>
      </c>
      <c r="I262" s="19" t="s">
        <v>37</v>
      </c>
      <c r="J262" s="67">
        <v>20</v>
      </c>
      <c r="K262" s="10">
        <v>2020</v>
      </c>
      <c r="L262" s="11"/>
      <c r="M262" s="19">
        <v>20</v>
      </c>
      <c r="N262" s="37" t="s">
        <v>54</v>
      </c>
      <c r="O262" s="37" t="s">
        <v>54</v>
      </c>
      <c r="P262" s="19" t="s">
        <v>101</v>
      </c>
      <c r="Q262" s="20">
        <v>1000</v>
      </c>
      <c r="R262" s="20">
        <v>0</v>
      </c>
      <c r="S262" s="20">
        <f t="shared" si="8"/>
        <v>20000</v>
      </c>
      <c r="T262" s="19" t="s">
        <v>41</v>
      </c>
      <c r="U262" s="15" t="s">
        <v>2241</v>
      </c>
      <c r="V262" s="21" t="s">
        <v>42</v>
      </c>
      <c r="W262" s="15" t="s">
        <v>43</v>
      </c>
      <c r="X262" s="71" t="s">
        <v>78</v>
      </c>
    </row>
    <row r="263" spans="1:24" ht="128.25" hidden="1" customHeight="1">
      <c r="A263" s="19" t="s">
        <v>30</v>
      </c>
      <c r="B263" s="19" t="s">
        <v>98</v>
      </c>
      <c r="C263" s="19" t="s">
        <v>102</v>
      </c>
      <c r="D263" s="19" t="s">
        <v>103</v>
      </c>
      <c r="E263" s="19">
        <v>15</v>
      </c>
      <c r="F263" s="37" t="s">
        <v>104</v>
      </c>
      <c r="G263" s="19" t="s">
        <v>35</v>
      </c>
      <c r="H263" s="8" t="s">
        <v>36</v>
      </c>
      <c r="I263" s="19" t="s">
        <v>37</v>
      </c>
      <c r="J263" s="67">
        <v>20</v>
      </c>
      <c r="K263" s="10">
        <v>2020</v>
      </c>
      <c r="L263" s="11"/>
      <c r="M263" s="19">
        <v>1</v>
      </c>
      <c r="N263" s="37">
        <v>3002358</v>
      </c>
      <c r="O263" s="37" t="s">
        <v>105</v>
      </c>
      <c r="P263" s="19" t="s">
        <v>40</v>
      </c>
      <c r="Q263" s="20">
        <v>1500</v>
      </c>
      <c r="R263" s="20">
        <v>0</v>
      </c>
      <c r="S263" s="20">
        <f t="shared" si="8"/>
        <v>1500</v>
      </c>
      <c r="T263" s="19" t="s">
        <v>41</v>
      </c>
      <c r="U263" s="19"/>
      <c r="V263" s="21" t="s">
        <v>42</v>
      </c>
      <c r="W263" s="22" t="s">
        <v>43</v>
      </c>
      <c r="X263" s="23"/>
    </row>
    <row r="264" spans="1:24" ht="128.25" hidden="1" customHeight="1">
      <c r="A264" s="19" t="s">
        <v>30</v>
      </c>
      <c r="B264" s="19" t="s">
        <v>98</v>
      </c>
      <c r="C264" s="19" t="s">
        <v>102</v>
      </c>
      <c r="D264" s="19" t="s">
        <v>103</v>
      </c>
      <c r="E264" s="19">
        <v>15</v>
      </c>
      <c r="F264" s="37" t="s">
        <v>104</v>
      </c>
      <c r="G264" s="19" t="s">
        <v>35</v>
      </c>
      <c r="H264" s="8" t="s">
        <v>36</v>
      </c>
      <c r="I264" s="19" t="s">
        <v>37</v>
      </c>
      <c r="J264" s="67">
        <v>20</v>
      </c>
      <c r="K264" s="10">
        <v>2020</v>
      </c>
      <c r="L264" s="11"/>
      <c r="M264" s="19">
        <v>1</v>
      </c>
      <c r="N264" s="37">
        <v>2448453</v>
      </c>
      <c r="O264" s="37" t="s">
        <v>106</v>
      </c>
      <c r="P264" s="19" t="s">
        <v>107</v>
      </c>
      <c r="Q264" s="20">
        <v>1500</v>
      </c>
      <c r="R264" s="20">
        <v>0</v>
      </c>
      <c r="S264" s="20">
        <f t="shared" si="8"/>
        <v>1500</v>
      </c>
      <c r="T264" s="19" t="s">
        <v>41</v>
      </c>
      <c r="U264" s="19"/>
      <c r="V264" s="21" t="s">
        <v>42</v>
      </c>
      <c r="W264" s="22" t="s">
        <v>43</v>
      </c>
      <c r="X264" s="23"/>
    </row>
    <row r="265" spans="1:24" ht="128.25" hidden="1" customHeight="1">
      <c r="A265" s="19" t="s">
        <v>30</v>
      </c>
      <c r="B265" s="19" t="s">
        <v>98</v>
      </c>
      <c r="C265" s="19" t="s">
        <v>118</v>
      </c>
      <c r="D265" s="19" t="s">
        <v>103</v>
      </c>
      <c r="E265" s="19">
        <v>15</v>
      </c>
      <c r="F265" s="37" t="s">
        <v>104</v>
      </c>
      <c r="G265" s="19" t="s">
        <v>35</v>
      </c>
      <c r="H265" s="8" t="s">
        <v>36</v>
      </c>
      <c r="I265" s="19" t="s">
        <v>37</v>
      </c>
      <c r="J265" s="67">
        <v>20</v>
      </c>
      <c r="K265" s="10">
        <v>2020</v>
      </c>
      <c r="L265" s="11"/>
      <c r="M265" s="19">
        <v>1</v>
      </c>
      <c r="N265" s="37">
        <v>1492184</v>
      </c>
      <c r="O265" s="37" t="s">
        <v>119</v>
      </c>
      <c r="P265" s="19" t="s">
        <v>107</v>
      </c>
      <c r="Q265" s="20">
        <v>1500</v>
      </c>
      <c r="R265" s="20">
        <v>0</v>
      </c>
      <c r="S265" s="20">
        <f t="shared" si="8"/>
        <v>1500</v>
      </c>
      <c r="T265" s="19" t="s">
        <v>41</v>
      </c>
      <c r="U265" s="19"/>
      <c r="V265" s="21" t="s">
        <v>42</v>
      </c>
      <c r="W265" s="22" t="s">
        <v>43</v>
      </c>
      <c r="X265" s="23"/>
    </row>
    <row r="266" spans="1:24" ht="128.25" hidden="1" customHeight="1">
      <c r="A266" s="19" t="s">
        <v>30</v>
      </c>
      <c r="B266" s="19" t="s">
        <v>98</v>
      </c>
      <c r="C266" s="19" t="s">
        <v>118</v>
      </c>
      <c r="D266" s="19" t="s">
        <v>108</v>
      </c>
      <c r="E266" s="19">
        <v>15</v>
      </c>
      <c r="F266" s="37" t="s">
        <v>109</v>
      </c>
      <c r="G266" s="19" t="s">
        <v>35</v>
      </c>
      <c r="H266" s="8" t="s">
        <v>36</v>
      </c>
      <c r="I266" s="19" t="s">
        <v>46</v>
      </c>
      <c r="J266" s="67">
        <v>20</v>
      </c>
      <c r="K266" s="10">
        <v>2020</v>
      </c>
      <c r="L266" s="11"/>
      <c r="M266" s="19">
        <v>1</v>
      </c>
      <c r="N266" s="37">
        <v>1489665</v>
      </c>
      <c r="O266" s="37" t="s">
        <v>120</v>
      </c>
      <c r="P266" s="78" t="s">
        <v>107</v>
      </c>
      <c r="Q266" s="75">
        <v>1000</v>
      </c>
      <c r="R266" s="20">
        <v>0</v>
      </c>
      <c r="S266" s="20">
        <f t="shared" si="8"/>
        <v>1000</v>
      </c>
      <c r="T266" s="19" t="s">
        <v>41</v>
      </c>
      <c r="U266" s="19"/>
      <c r="V266" s="21" t="s">
        <v>42</v>
      </c>
      <c r="W266" s="22" t="s">
        <v>43</v>
      </c>
      <c r="X266" s="23"/>
    </row>
    <row r="267" spans="1:24" ht="128.25" hidden="1" customHeight="1">
      <c r="A267" s="19" t="s">
        <v>30</v>
      </c>
      <c r="B267" s="19" t="s">
        <v>98</v>
      </c>
      <c r="C267" s="19" t="s">
        <v>118</v>
      </c>
      <c r="D267" s="19" t="s">
        <v>108</v>
      </c>
      <c r="E267" s="19">
        <v>15</v>
      </c>
      <c r="F267" s="37" t="s">
        <v>109</v>
      </c>
      <c r="G267" s="19" t="s">
        <v>35</v>
      </c>
      <c r="H267" s="8" t="s">
        <v>36</v>
      </c>
      <c r="I267" s="19" t="s">
        <v>46</v>
      </c>
      <c r="J267" s="67">
        <v>20</v>
      </c>
      <c r="K267" s="10">
        <v>2020</v>
      </c>
      <c r="L267" s="11"/>
      <c r="M267" s="19">
        <v>1</v>
      </c>
      <c r="N267" s="37">
        <v>1489735</v>
      </c>
      <c r="O267" s="37" t="s">
        <v>121</v>
      </c>
      <c r="P267" s="78" t="s">
        <v>107</v>
      </c>
      <c r="Q267" s="75">
        <v>1000</v>
      </c>
      <c r="R267" s="20">
        <v>0</v>
      </c>
      <c r="S267" s="20">
        <f t="shared" si="8"/>
        <v>1000</v>
      </c>
      <c r="T267" s="19" t="s">
        <v>41</v>
      </c>
      <c r="U267" s="19"/>
      <c r="V267" s="21" t="s">
        <v>42</v>
      </c>
      <c r="W267" s="22" t="s">
        <v>43</v>
      </c>
      <c r="X267" s="23"/>
    </row>
    <row r="268" spans="1:24" ht="128.25" hidden="1" customHeight="1">
      <c r="A268" s="19" t="s">
        <v>30</v>
      </c>
      <c r="B268" s="19" t="s">
        <v>98</v>
      </c>
      <c r="C268" s="19" t="s">
        <v>118</v>
      </c>
      <c r="D268" s="19" t="s">
        <v>108</v>
      </c>
      <c r="E268" s="19">
        <v>15</v>
      </c>
      <c r="F268" s="37" t="s">
        <v>109</v>
      </c>
      <c r="G268" s="19" t="s">
        <v>35</v>
      </c>
      <c r="H268" s="8" t="s">
        <v>36</v>
      </c>
      <c r="I268" s="19" t="s">
        <v>46</v>
      </c>
      <c r="J268" s="67">
        <v>20</v>
      </c>
      <c r="K268" s="10">
        <v>2020</v>
      </c>
      <c r="L268" s="11"/>
      <c r="M268" s="19">
        <v>1</v>
      </c>
      <c r="N268" s="37">
        <v>1282672</v>
      </c>
      <c r="O268" s="37" t="s">
        <v>122</v>
      </c>
      <c r="P268" s="78" t="s">
        <v>107</v>
      </c>
      <c r="Q268" s="75">
        <v>1000</v>
      </c>
      <c r="R268" s="20">
        <v>0</v>
      </c>
      <c r="S268" s="20">
        <f t="shared" si="8"/>
        <v>1000</v>
      </c>
      <c r="T268" s="19" t="s">
        <v>41</v>
      </c>
      <c r="U268" s="19"/>
      <c r="V268" s="21" t="s">
        <v>42</v>
      </c>
      <c r="W268" s="22" t="s">
        <v>43</v>
      </c>
      <c r="X268" s="23"/>
    </row>
    <row r="269" spans="1:24" ht="128.25" hidden="1" customHeight="1">
      <c r="A269" s="19" t="s">
        <v>30</v>
      </c>
      <c r="B269" s="19" t="s">
        <v>98</v>
      </c>
      <c r="C269" s="19" t="s">
        <v>102</v>
      </c>
      <c r="D269" s="19" t="s">
        <v>108</v>
      </c>
      <c r="E269" s="19">
        <v>15</v>
      </c>
      <c r="F269" s="37" t="s">
        <v>109</v>
      </c>
      <c r="G269" s="19" t="s">
        <v>35</v>
      </c>
      <c r="H269" s="8" t="s">
        <v>36</v>
      </c>
      <c r="I269" s="19" t="s">
        <v>46</v>
      </c>
      <c r="J269" s="67">
        <v>20</v>
      </c>
      <c r="K269" s="10">
        <v>2020</v>
      </c>
      <c r="L269" s="11"/>
      <c r="M269" s="19">
        <v>1</v>
      </c>
      <c r="N269" s="37">
        <v>1466033</v>
      </c>
      <c r="O269" s="37" t="s">
        <v>110</v>
      </c>
      <c r="P269" s="78" t="s">
        <v>107</v>
      </c>
      <c r="Q269" s="75">
        <v>1000</v>
      </c>
      <c r="R269" s="20">
        <v>0</v>
      </c>
      <c r="S269" s="20">
        <f t="shared" si="8"/>
        <v>1000</v>
      </c>
      <c r="T269" s="19" t="s">
        <v>41</v>
      </c>
      <c r="U269" s="19"/>
      <c r="V269" s="21" t="s">
        <v>42</v>
      </c>
      <c r="W269" s="22" t="s">
        <v>43</v>
      </c>
      <c r="X269" s="23"/>
    </row>
    <row r="270" spans="1:24" ht="128.25" hidden="1" customHeight="1">
      <c r="A270" s="24" t="s">
        <v>30</v>
      </c>
      <c r="B270" s="24" t="s">
        <v>98</v>
      </c>
      <c r="C270" s="24" t="s">
        <v>102</v>
      </c>
      <c r="D270" s="24" t="s">
        <v>108</v>
      </c>
      <c r="E270" s="24">
        <v>15</v>
      </c>
      <c r="F270" s="27" t="s">
        <v>109</v>
      </c>
      <c r="G270" s="24" t="s">
        <v>35</v>
      </c>
      <c r="H270" s="24" t="s">
        <v>36</v>
      </c>
      <c r="I270" s="24" t="s">
        <v>46</v>
      </c>
      <c r="J270" s="69">
        <v>20</v>
      </c>
      <c r="K270" s="10">
        <v>2020</v>
      </c>
      <c r="L270" s="11"/>
      <c r="M270" s="24">
        <v>1</v>
      </c>
      <c r="N270" s="27">
        <v>1302577</v>
      </c>
      <c r="O270" s="27" t="s">
        <v>111</v>
      </c>
      <c r="P270" s="79" t="s">
        <v>107</v>
      </c>
      <c r="Q270" s="80">
        <v>1000</v>
      </c>
      <c r="R270" s="28">
        <v>0</v>
      </c>
      <c r="S270" s="28">
        <f t="shared" si="8"/>
        <v>1000</v>
      </c>
      <c r="T270" s="24" t="s">
        <v>41</v>
      </c>
      <c r="U270" s="31" t="s">
        <v>45</v>
      </c>
      <c r="V270" s="21" t="s">
        <v>42</v>
      </c>
      <c r="W270" s="31" t="s">
        <v>43</v>
      </c>
      <c r="X270" s="23"/>
    </row>
    <row r="271" spans="1:24" ht="128.25" hidden="1" customHeight="1">
      <c r="A271" s="19" t="s">
        <v>30</v>
      </c>
      <c r="B271" s="19" t="s">
        <v>98</v>
      </c>
      <c r="C271" s="19" t="s">
        <v>102</v>
      </c>
      <c r="D271" s="19" t="s">
        <v>103</v>
      </c>
      <c r="E271" s="19">
        <v>15</v>
      </c>
      <c r="F271" s="37" t="s">
        <v>112</v>
      </c>
      <c r="G271" s="19" t="s">
        <v>35</v>
      </c>
      <c r="H271" s="8" t="s">
        <v>36</v>
      </c>
      <c r="I271" s="19" t="s">
        <v>37</v>
      </c>
      <c r="J271" s="67">
        <v>40</v>
      </c>
      <c r="K271" s="10">
        <v>2020</v>
      </c>
      <c r="L271" s="11"/>
      <c r="M271" s="19">
        <v>1</v>
      </c>
      <c r="N271" s="37">
        <v>1091837</v>
      </c>
      <c r="O271" s="37" t="s">
        <v>113</v>
      </c>
      <c r="P271" s="37" t="s">
        <v>114</v>
      </c>
      <c r="Q271" s="75">
        <v>3000</v>
      </c>
      <c r="R271" s="20">
        <v>0</v>
      </c>
      <c r="S271" s="20">
        <f t="shared" si="8"/>
        <v>3000</v>
      </c>
      <c r="T271" s="19" t="s">
        <v>41</v>
      </c>
      <c r="U271" s="19"/>
      <c r="V271" s="21" t="s">
        <v>42</v>
      </c>
      <c r="W271" s="22" t="s">
        <v>43</v>
      </c>
      <c r="X271" s="23"/>
    </row>
    <row r="272" spans="1:24" ht="128.25" hidden="1" customHeight="1">
      <c r="A272" s="19" t="s">
        <v>30</v>
      </c>
      <c r="B272" s="19" t="s">
        <v>98</v>
      </c>
      <c r="C272" s="19" t="s">
        <v>118</v>
      </c>
      <c r="D272" s="19" t="s">
        <v>103</v>
      </c>
      <c r="E272" s="19">
        <v>15</v>
      </c>
      <c r="F272" s="37" t="s">
        <v>112</v>
      </c>
      <c r="G272" s="19" t="s">
        <v>35</v>
      </c>
      <c r="H272" s="8" t="s">
        <v>36</v>
      </c>
      <c r="I272" s="19" t="s">
        <v>37</v>
      </c>
      <c r="J272" s="67">
        <v>40</v>
      </c>
      <c r="K272" s="10">
        <v>2020</v>
      </c>
      <c r="L272" s="11"/>
      <c r="M272" s="19">
        <v>1</v>
      </c>
      <c r="N272" s="37">
        <v>6236152</v>
      </c>
      <c r="O272" s="37" t="s">
        <v>123</v>
      </c>
      <c r="P272" s="37" t="s">
        <v>114</v>
      </c>
      <c r="Q272" s="75">
        <v>3000</v>
      </c>
      <c r="R272" s="20">
        <v>0</v>
      </c>
      <c r="S272" s="20">
        <f t="shared" si="8"/>
        <v>3000</v>
      </c>
      <c r="T272" s="19" t="s">
        <v>41</v>
      </c>
      <c r="U272" s="19"/>
      <c r="V272" s="21" t="s">
        <v>42</v>
      </c>
      <c r="W272" s="22" t="s">
        <v>43</v>
      </c>
      <c r="X272" s="23"/>
    </row>
    <row r="273" spans="1:24" ht="128.25" hidden="1" customHeight="1">
      <c r="A273" s="19" t="s">
        <v>30</v>
      </c>
      <c r="B273" s="19" t="s">
        <v>98</v>
      </c>
      <c r="C273" s="19" t="s">
        <v>118</v>
      </c>
      <c r="D273" s="19" t="s">
        <v>103</v>
      </c>
      <c r="E273" s="19">
        <v>15</v>
      </c>
      <c r="F273" s="37" t="s">
        <v>112</v>
      </c>
      <c r="G273" s="19" t="s">
        <v>35</v>
      </c>
      <c r="H273" s="8" t="s">
        <v>36</v>
      </c>
      <c r="I273" s="19" t="s">
        <v>37</v>
      </c>
      <c r="J273" s="67">
        <v>40</v>
      </c>
      <c r="K273" s="10">
        <v>2020</v>
      </c>
      <c r="L273" s="11"/>
      <c r="M273" s="19">
        <v>1</v>
      </c>
      <c r="N273" s="37">
        <v>1282672</v>
      </c>
      <c r="O273" s="37" t="s">
        <v>122</v>
      </c>
      <c r="P273" s="37" t="s">
        <v>107</v>
      </c>
      <c r="Q273" s="75">
        <v>3000</v>
      </c>
      <c r="R273" s="20">
        <v>0</v>
      </c>
      <c r="S273" s="20">
        <f t="shared" si="8"/>
        <v>3000</v>
      </c>
      <c r="T273" s="19" t="s">
        <v>41</v>
      </c>
      <c r="U273" s="19"/>
      <c r="V273" s="21" t="s">
        <v>42</v>
      </c>
      <c r="W273" s="22" t="s">
        <v>43</v>
      </c>
      <c r="X273" s="23"/>
    </row>
    <row r="274" spans="1:24" ht="128.25" hidden="1" customHeight="1">
      <c r="A274" s="19" t="s">
        <v>30</v>
      </c>
      <c r="B274" s="19" t="s">
        <v>98</v>
      </c>
      <c r="C274" s="19" t="s">
        <v>118</v>
      </c>
      <c r="D274" s="19" t="s">
        <v>115</v>
      </c>
      <c r="E274" s="19">
        <v>12</v>
      </c>
      <c r="F274" s="19" t="s">
        <v>124</v>
      </c>
      <c r="G274" s="19" t="s">
        <v>35</v>
      </c>
      <c r="H274" s="8" t="s">
        <v>36</v>
      </c>
      <c r="I274" s="19" t="s">
        <v>46</v>
      </c>
      <c r="J274" s="10">
        <v>40</v>
      </c>
      <c r="K274" s="10">
        <v>2020</v>
      </c>
      <c r="L274" s="11"/>
      <c r="M274" s="37">
        <v>1</v>
      </c>
      <c r="N274" s="37">
        <v>1517458</v>
      </c>
      <c r="O274" s="37" t="s">
        <v>125</v>
      </c>
      <c r="P274" s="37" t="s">
        <v>107</v>
      </c>
      <c r="Q274" s="75">
        <v>2500</v>
      </c>
      <c r="R274" s="20">
        <v>0</v>
      </c>
      <c r="S274" s="60">
        <f t="shared" si="8"/>
        <v>2500</v>
      </c>
      <c r="T274" s="19" t="s">
        <v>41</v>
      </c>
      <c r="U274" s="19"/>
      <c r="V274" s="22" t="s">
        <v>48</v>
      </c>
      <c r="W274" s="22" t="s">
        <v>126</v>
      </c>
      <c r="X274" s="23"/>
    </row>
    <row r="275" spans="1:24" ht="128.25" hidden="1" customHeight="1">
      <c r="A275" s="19" t="s">
        <v>30</v>
      </c>
      <c r="B275" s="19" t="s">
        <v>98</v>
      </c>
      <c r="C275" s="19" t="s">
        <v>118</v>
      </c>
      <c r="D275" s="19" t="s">
        <v>115</v>
      </c>
      <c r="E275" s="19">
        <v>12</v>
      </c>
      <c r="F275" s="19" t="s">
        <v>124</v>
      </c>
      <c r="G275" s="19" t="s">
        <v>35</v>
      </c>
      <c r="H275" s="8" t="s">
        <v>36</v>
      </c>
      <c r="I275" s="19" t="s">
        <v>46</v>
      </c>
      <c r="J275" s="10">
        <v>40</v>
      </c>
      <c r="K275" s="10">
        <v>2020</v>
      </c>
      <c r="L275" s="11"/>
      <c r="M275" s="37">
        <v>1</v>
      </c>
      <c r="N275" s="37">
        <v>1489735</v>
      </c>
      <c r="O275" s="37" t="s">
        <v>121</v>
      </c>
      <c r="P275" s="37" t="s">
        <v>107</v>
      </c>
      <c r="Q275" s="75">
        <v>2500</v>
      </c>
      <c r="R275" s="20">
        <v>0</v>
      </c>
      <c r="S275" s="60">
        <f t="shared" si="8"/>
        <v>2500</v>
      </c>
      <c r="T275" s="19" t="s">
        <v>41</v>
      </c>
      <c r="U275" s="19"/>
      <c r="V275" s="22" t="s">
        <v>48</v>
      </c>
      <c r="W275" s="22" t="s">
        <v>126</v>
      </c>
      <c r="X275" s="23"/>
    </row>
    <row r="276" spans="1:24" ht="128.25" hidden="1" customHeight="1">
      <c r="A276" s="19" t="s">
        <v>30</v>
      </c>
      <c r="B276" s="19" t="s">
        <v>98</v>
      </c>
      <c r="C276" s="19" t="s">
        <v>118</v>
      </c>
      <c r="D276" s="19" t="s">
        <v>115</v>
      </c>
      <c r="E276" s="19">
        <v>12</v>
      </c>
      <c r="F276" s="19" t="s">
        <v>124</v>
      </c>
      <c r="G276" s="19" t="s">
        <v>35</v>
      </c>
      <c r="H276" s="8" t="s">
        <v>36</v>
      </c>
      <c r="I276" s="19" t="s">
        <v>46</v>
      </c>
      <c r="J276" s="10">
        <v>40</v>
      </c>
      <c r="K276" s="10">
        <v>2020</v>
      </c>
      <c r="L276" s="11"/>
      <c r="M276" s="37">
        <v>1</v>
      </c>
      <c r="N276" s="37">
        <v>1511431</v>
      </c>
      <c r="O276" s="37" t="s">
        <v>127</v>
      </c>
      <c r="P276" s="37" t="s">
        <v>107</v>
      </c>
      <c r="Q276" s="75">
        <v>2500</v>
      </c>
      <c r="R276" s="20">
        <v>0</v>
      </c>
      <c r="S276" s="60">
        <f t="shared" si="8"/>
        <v>2500</v>
      </c>
      <c r="T276" s="19" t="s">
        <v>41</v>
      </c>
      <c r="U276" s="19"/>
      <c r="V276" s="22" t="s">
        <v>48</v>
      </c>
      <c r="W276" s="22" t="s">
        <v>126</v>
      </c>
      <c r="X276" s="23"/>
    </row>
    <row r="277" spans="1:24" s="42" customFormat="1" ht="128.25" hidden="1" customHeight="1">
      <c r="A277" s="8" t="s">
        <v>30</v>
      </c>
      <c r="B277" s="8" t="s">
        <v>98</v>
      </c>
      <c r="C277" s="8" t="s">
        <v>118</v>
      </c>
      <c r="D277" s="8" t="s">
        <v>115</v>
      </c>
      <c r="E277" s="8">
        <v>12</v>
      </c>
      <c r="F277" s="8" t="s">
        <v>44</v>
      </c>
      <c r="G277" s="8" t="s">
        <v>45</v>
      </c>
      <c r="H277" s="8" t="s">
        <v>36</v>
      </c>
      <c r="I277" s="8" t="s">
        <v>37</v>
      </c>
      <c r="J277" s="9">
        <v>40</v>
      </c>
      <c r="K277" s="10">
        <v>2020</v>
      </c>
      <c r="L277" s="11"/>
      <c r="M277" s="8">
        <v>1</v>
      </c>
      <c r="N277" s="12">
        <v>1489665</v>
      </c>
      <c r="O277" s="12" t="s">
        <v>120</v>
      </c>
      <c r="P277" s="12" t="s">
        <v>107</v>
      </c>
      <c r="Q277" s="77">
        <v>4000</v>
      </c>
      <c r="R277" s="14">
        <v>0</v>
      </c>
      <c r="S277" s="14">
        <f t="shared" si="8"/>
        <v>4000</v>
      </c>
      <c r="T277" s="8" t="s">
        <v>41</v>
      </c>
      <c r="U277" s="33" t="s">
        <v>45</v>
      </c>
      <c r="V277" s="21" t="s">
        <v>48</v>
      </c>
      <c r="W277" s="40" t="s">
        <v>49</v>
      </c>
      <c r="X277" s="41" t="s">
        <v>50</v>
      </c>
    </row>
    <row r="278" spans="1:24" s="42" customFormat="1" ht="128.25" hidden="1" customHeight="1">
      <c r="A278" s="8" t="s">
        <v>30</v>
      </c>
      <c r="B278" s="8" t="s">
        <v>98</v>
      </c>
      <c r="C278" s="8" t="s">
        <v>102</v>
      </c>
      <c r="D278" s="8" t="s">
        <v>115</v>
      </c>
      <c r="E278" s="8">
        <v>12</v>
      </c>
      <c r="F278" s="8" t="s">
        <v>44</v>
      </c>
      <c r="G278" s="8" t="s">
        <v>45</v>
      </c>
      <c r="H278" s="8" t="s">
        <v>36</v>
      </c>
      <c r="I278" s="8" t="s">
        <v>37</v>
      </c>
      <c r="J278" s="9">
        <v>40</v>
      </c>
      <c r="K278" s="10">
        <v>2020</v>
      </c>
      <c r="L278" s="11"/>
      <c r="M278" s="8">
        <v>1</v>
      </c>
      <c r="N278" s="12">
        <v>1583209</v>
      </c>
      <c r="O278" s="12" t="s">
        <v>116</v>
      </c>
      <c r="P278" s="12" t="s">
        <v>40</v>
      </c>
      <c r="Q278" s="77">
        <v>4000</v>
      </c>
      <c r="R278" s="14">
        <v>0</v>
      </c>
      <c r="S278" s="14">
        <f t="shared" si="8"/>
        <v>4000</v>
      </c>
      <c r="T278" s="8" t="s">
        <v>41</v>
      </c>
      <c r="U278" s="33" t="s">
        <v>45</v>
      </c>
      <c r="V278" s="21" t="s">
        <v>48</v>
      </c>
      <c r="W278" s="40" t="s">
        <v>49</v>
      </c>
      <c r="X278" s="41" t="s">
        <v>50</v>
      </c>
    </row>
    <row r="279" spans="1:24" s="42" customFormat="1" ht="128.25" hidden="1" customHeight="1">
      <c r="A279" s="8" t="s">
        <v>30</v>
      </c>
      <c r="B279" s="8" t="s">
        <v>98</v>
      </c>
      <c r="C279" s="8" t="s">
        <v>102</v>
      </c>
      <c r="D279" s="8" t="s">
        <v>115</v>
      </c>
      <c r="E279" s="8">
        <v>12</v>
      </c>
      <c r="F279" s="8" t="s">
        <v>44</v>
      </c>
      <c r="G279" s="8" t="s">
        <v>45</v>
      </c>
      <c r="H279" s="8" t="s">
        <v>36</v>
      </c>
      <c r="I279" s="8" t="s">
        <v>37</v>
      </c>
      <c r="J279" s="9">
        <v>40</v>
      </c>
      <c r="K279" s="10">
        <v>2020</v>
      </c>
      <c r="L279" s="11"/>
      <c r="M279" s="8">
        <v>1</v>
      </c>
      <c r="N279" s="12">
        <v>1302577</v>
      </c>
      <c r="O279" s="12" t="s">
        <v>111</v>
      </c>
      <c r="P279" s="12" t="s">
        <v>107</v>
      </c>
      <c r="Q279" s="77">
        <v>4000</v>
      </c>
      <c r="R279" s="14">
        <v>0</v>
      </c>
      <c r="S279" s="14">
        <f t="shared" si="8"/>
        <v>4000</v>
      </c>
      <c r="T279" s="8" t="s">
        <v>41</v>
      </c>
      <c r="U279" s="33" t="s">
        <v>45</v>
      </c>
      <c r="V279" s="21" t="s">
        <v>48</v>
      </c>
      <c r="W279" s="40" t="s">
        <v>49</v>
      </c>
      <c r="X279" s="41" t="s">
        <v>50</v>
      </c>
    </row>
    <row r="280" spans="1:24" ht="128.25" hidden="1" customHeight="1">
      <c r="A280" s="19" t="s">
        <v>30</v>
      </c>
      <c r="B280" s="19" t="s">
        <v>98</v>
      </c>
      <c r="C280" s="19" t="s">
        <v>102</v>
      </c>
      <c r="D280" s="19" t="s">
        <v>103</v>
      </c>
      <c r="E280" s="19">
        <v>15</v>
      </c>
      <c r="F280" s="19" t="s">
        <v>117</v>
      </c>
      <c r="G280" s="19" t="s">
        <v>35</v>
      </c>
      <c r="H280" s="8" t="s">
        <v>36</v>
      </c>
      <c r="I280" s="19" t="s">
        <v>37</v>
      </c>
      <c r="J280" s="10">
        <v>40</v>
      </c>
      <c r="K280" s="10">
        <v>2020</v>
      </c>
      <c r="L280" s="11"/>
      <c r="M280" s="19">
        <v>1</v>
      </c>
      <c r="N280" s="37">
        <v>3002358</v>
      </c>
      <c r="O280" s="37" t="s">
        <v>105</v>
      </c>
      <c r="P280" s="19" t="s">
        <v>40</v>
      </c>
      <c r="Q280" s="75">
        <v>3000</v>
      </c>
      <c r="R280" s="20">
        <v>0</v>
      </c>
      <c r="S280" s="20">
        <f t="shared" si="8"/>
        <v>3000</v>
      </c>
      <c r="T280" s="19" t="s">
        <v>41</v>
      </c>
      <c r="U280" s="19"/>
      <c r="V280" s="21" t="s">
        <v>42</v>
      </c>
      <c r="W280" s="22" t="s">
        <v>43</v>
      </c>
      <c r="X280" s="23"/>
    </row>
    <row r="281" spans="1:24" ht="128.25" hidden="1" customHeight="1">
      <c r="A281" s="19" t="s">
        <v>30</v>
      </c>
      <c r="B281" s="19" t="s">
        <v>98</v>
      </c>
      <c r="C281" s="19" t="s">
        <v>118</v>
      </c>
      <c r="D281" s="19" t="s">
        <v>103</v>
      </c>
      <c r="E281" s="19">
        <v>15</v>
      </c>
      <c r="F281" s="19" t="s">
        <v>117</v>
      </c>
      <c r="G281" s="19" t="s">
        <v>35</v>
      </c>
      <c r="H281" s="8" t="s">
        <v>36</v>
      </c>
      <c r="I281" s="19" t="s">
        <v>37</v>
      </c>
      <c r="J281" s="10">
        <v>40</v>
      </c>
      <c r="K281" s="10">
        <v>2020</v>
      </c>
      <c r="L281" s="11"/>
      <c r="M281" s="19">
        <v>1</v>
      </c>
      <c r="N281" s="37">
        <v>1489665</v>
      </c>
      <c r="O281" s="37" t="s">
        <v>120</v>
      </c>
      <c r="P281" s="19" t="s">
        <v>107</v>
      </c>
      <c r="Q281" s="20">
        <v>3000</v>
      </c>
      <c r="R281" s="20">
        <v>0</v>
      </c>
      <c r="S281" s="20">
        <f t="shared" si="8"/>
        <v>3000</v>
      </c>
      <c r="T281" s="19" t="s">
        <v>41</v>
      </c>
      <c r="U281" s="19"/>
      <c r="V281" s="21" t="s">
        <v>42</v>
      </c>
      <c r="W281" s="22" t="s">
        <v>43</v>
      </c>
      <c r="X281" s="23"/>
    </row>
    <row r="282" spans="1:24" ht="128.25" hidden="1" customHeight="1">
      <c r="A282" s="19" t="s">
        <v>30</v>
      </c>
      <c r="B282" s="19" t="s">
        <v>98</v>
      </c>
      <c r="C282" s="19" t="s">
        <v>102</v>
      </c>
      <c r="D282" s="19" t="s">
        <v>103</v>
      </c>
      <c r="E282" s="19">
        <v>15</v>
      </c>
      <c r="F282" s="19" t="s">
        <v>117</v>
      </c>
      <c r="G282" s="19" t="s">
        <v>35</v>
      </c>
      <c r="H282" s="8" t="s">
        <v>36</v>
      </c>
      <c r="I282" s="19" t="s">
        <v>37</v>
      </c>
      <c r="J282" s="10">
        <v>40</v>
      </c>
      <c r="K282" s="10">
        <v>2020</v>
      </c>
      <c r="L282" s="11"/>
      <c r="M282" s="19">
        <v>1</v>
      </c>
      <c r="N282" s="37">
        <v>1091837</v>
      </c>
      <c r="O282" s="37" t="s">
        <v>113</v>
      </c>
      <c r="P282" s="19" t="s">
        <v>114</v>
      </c>
      <c r="Q282" s="20">
        <v>3000</v>
      </c>
      <c r="R282" s="20">
        <v>0</v>
      </c>
      <c r="S282" s="20">
        <f t="shared" si="8"/>
        <v>3000</v>
      </c>
      <c r="T282" s="19" t="s">
        <v>41</v>
      </c>
      <c r="U282" s="19"/>
      <c r="V282" s="21" t="s">
        <v>42</v>
      </c>
      <c r="W282" s="22" t="s">
        <v>43</v>
      </c>
      <c r="X282" s="23"/>
    </row>
    <row r="283" spans="1:24" ht="128.25" hidden="1" customHeight="1">
      <c r="A283" s="19" t="s">
        <v>30</v>
      </c>
      <c r="B283" s="19" t="s">
        <v>98</v>
      </c>
      <c r="C283" s="19" t="s">
        <v>118</v>
      </c>
      <c r="D283" s="19" t="s">
        <v>103</v>
      </c>
      <c r="E283" s="19">
        <v>15</v>
      </c>
      <c r="F283" s="19" t="s">
        <v>117</v>
      </c>
      <c r="G283" s="19" t="s">
        <v>35</v>
      </c>
      <c r="H283" s="8" t="s">
        <v>36</v>
      </c>
      <c r="I283" s="19" t="s">
        <v>37</v>
      </c>
      <c r="J283" s="10">
        <v>40</v>
      </c>
      <c r="K283" s="10">
        <v>2020</v>
      </c>
      <c r="L283" s="11"/>
      <c r="M283" s="19">
        <v>1</v>
      </c>
      <c r="N283" s="37">
        <v>6236152</v>
      </c>
      <c r="O283" s="37" t="s">
        <v>123</v>
      </c>
      <c r="P283" s="19" t="s">
        <v>114</v>
      </c>
      <c r="Q283" s="20">
        <v>3000</v>
      </c>
      <c r="R283" s="20">
        <v>0</v>
      </c>
      <c r="S283" s="20">
        <f t="shared" si="8"/>
        <v>3000</v>
      </c>
      <c r="T283" s="19" t="s">
        <v>41</v>
      </c>
      <c r="U283" s="19"/>
      <c r="V283" s="21" t="s">
        <v>42</v>
      </c>
      <c r="W283" s="22" t="s">
        <v>43</v>
      </c>
      <c r="X283" s="23"/>
    </row>
    <row r="284" spans="1:24" ht="128.25" hidden="1" customHeight="1">
      <c r="A284" s="19" t="s">
        <v>30</v>
      </c>
      <c r="B284" s="19" t="s">
        <v>98</v>
      </c>
      <c r="C284" s="19" t="s">
        <v>102</v>
      </c>
      <c r="D284" s="19" t="s">
        <v>103</v>
      </c>
      <c r="E284" s="19">
        <v>15</v>
      </c>
      <c r="F284" s="19" t="s">
        <v>117</v>
      </c>
      <c r="G284" s="19" t="s">
        <v>35</v>
      </c>
      <c r="H284" s="8" t="s">
        <v>36</v>
      </c>
      <c r="I284" s="19" t="s">
        <v>37</v>
      </c>
      <c r="J284" s="10">
        <v>40</v>
      </c>
      <c r="K284" s="10">
        <v>2020</v>
      </c>
      <c r="L284" s="11"/>
      <c r="M284" s="19">
        <v>1</v>
      </c>
      <c r="N284" s="37">
        <v>1466033</v>
      </c>
      <c r="O284" s="37" t="s">
        <v>110</v>
      </c>
      <c r="P284" s="19" t="s">
        <v>107</v>
      </c>
      <c r="Q284" s="20">
        <v>3000</v>
      </c>
      <c r="R284" s="20">
        <v>0</v>
      </c>
      <c r="S284" s="20">
        <f t="shared" si="8"/>
        <v>3000</v>
      </c>
      <c r="T284" s="19" t="s">
        <v>41</v>
      </c>
      <c r="U284" s="19"/>
      <c r="V284" s="21" t="s">
        <v>42</v>
      </c>
      <c r="W284" s="22" t="s">
        <v>43</v>
      </c>
      <c r="X284" s="23"/>
    </row>
    <row r="285" spans="1:24" ht="128.25" hidden="1" customHeight="1">
      <c r="A285" s="19" t="s">
        <v>30</v>
      </c>
      <c r="B285" s="19" t="s">
        <v>98</v>
      </c>
      <c r="C285" s="19" t="s">
        <v>118</v>
      </c>
      <c r="D285" s="19" t="s">
        <v>103</v>
      </c>
      <c r="E285" s="19">
        <v>15</v>
      </c>
      <c r="F285" s="19" t="s">
        <v>117</v>
      </c>
      <c r="G285" s="19" t="s">
        <v>35</v>
      </c>
      <c r="H285" s="8" t="s">
        <v>36</v>
      </c>
      <c r="I285" s="19" t="s">
        <v>37</v>
      </c>
      <c r="J285" s="10">
        <v>40</v>
      </c>
      <c r="K285" s="10">
        <v>2020</v>
      </c>
      <c r="L285" s="11"/>
      <c r="M285" s="19">
        <v>1</v>
      </c>
      <c r="N285" s="37">
        <v>1511431</v>
      </c>
      <c r="O285" s="37" t="s">
        <v>127</v>
      </c>
      <c r="P285" s="19" t="s">
        <v>107</v>
      </c>
      <c r="Q285" s="20">
        <v>3000</v>
      </c>
      <c r="R285" s="20">
        <v>0</v>
      </c>
      <c r="S285" s="20">
        <f t="shared" si="8"/>
        <v>3000</v>
      </c>
      <c r="T285" s="19" t="s">
        <v>41</v>
      </c>
      <c r="U285" s="19"/>
      <c r="V285" s="21" t="s">
        <v>42</v>
      </c>
      <c r="W285" s="22" t="s">
        <v>43</v>
      </c>
      <c r="X285" s="23"/>
    </row>
    <row r="286" spans="1:24" ht="128.25" hidden="1" customHeight="1">
      <c r="A286" s="54" t="s">
        <v>421</v>
      </c>
      <c r="B286" s="54" t="s">
        <v>2039</v>
      </c>
      <c r="C286" s="54" t="s">
        <v>2039</v>
      </c>
      <c r="D286" s="54" t="s">
        <v>2040</v>
      </c>
      <c r="E286" s="54">
        <v>15</v>
      </c>
      <c r="F286" s="54" t="s">
        <v>2041</v>
      </c>
      <c r="G286" s="81" t="s">
        <v>35</v>
      </c>
      <c r="H286" s="8" t="s">
        <v>36</v>
      </c>
      <c r="I286" s="19" t="s">
        <v>91</v>
      </c>
      <c r="J286" s="67">
        <v>60</v>
      </c>
      <c r="K286" s="10" t="s">
        <v>2042</v>
      </c>
      <c r="L286" s="11"/>
      <c r="M286" s="54">
        <v>1</v>
      </c>
      <c r="N286" s="54">
        <v>2111247</v>
      </c>
      <c r="O286" s="54" t="s">
        <v>2043</v>
      </c>
      <c r="P286" s="54" t="s">
        <v>162</v>
      </c>
      <c r="Q286" s="20">
        <v>0</v>
      </c>
      <c r="R286" s="20">
        <v>0</v>
      </c>
      <c r="S286" s="60">
        <f t="shared" si="8"/>
        <v>0</v>
      </c>
      <c r="T286" s="54" t="s">
        <v>41</v>
      </c>
      <c r="U286" s="54" t="s">
        <v>2242</v>
      </c>
      <c r="V286" s="21" t="s">
        <v>184</v>
      </c>
      <c r="W286" s="22" t="s">
        <v>1251</v>
      </c>
      <c r="X286" s="71" t="s">
        <v>78</v>
      </c>
    </row>
    <row r="287" spans="1:24" ht="128.25" hidden="1" customHeight="1">
      <c r="A287" s="54" t="s">
        <v>421</v>
      </c>
      <c r="B287" s="54" t="s">
        <v>2039</v>
      </c>
      <c r="C287" s="54" t="s">
        <v>2039</v>
      </c>
      <c r="D287" s="54" t="s">
        <v>2040</v>
      </c>
      <c r="E287" s="54">
        <v>15</v>
      </c>
      <c r="F287" s="54" t="s">
        <v>2041</v>
      </c>
      <c r="G287" s="81" t="s">
        <v>35</v>
      </c>
      <c r="H287" s="8" t="s">
        <v>36</v>
      </c>
      <c r="I287" s="19" t="s">
        <v>91</v>
      </c>
      <c r="J287" s="67">
        <v>60</v>
      </c>
      <c r="K287" s="10" t="s">
        <v>2042</v>
      </c>
      <c r="L287" s="11"/>
      <c r="M287" s="54">
        <v>1</v>
      </c>
      <c r="N287" s="37">
        <v>1552039</v>
      </c>
      <c r="O287" s="54" t="s">
        <v>2044</v>
      </c>
      <c r="P287" s="54" t="s">
        <v>162</v>
      </c>
      <c r="Q287" s="20">
        <v>0</v>
      </c>
      <c r="R287" s="20">
        <v>0</v>
      </c>
      <c r="S287" s="60">
        <f t="shared" si="8"/>
        <v>0</v>
      </c>
      <c r="T287" s="54" t="s">
        <v>41</v>
      </c>
      <c r="U287" s="54" t="s">
        <v>2242</v>
      </c>
      <c r="V287" s="21" t="s">
        <v>184</v>
      </c>
      <c r="W287" s="22" t="s">
        <v>1251</v>
      </c>
      <c r="X287" s="71" t="s">
        <v>78</v>
      </c>
    </row>
    <row r="288" spans="1:24" ht="128.25" hidden="1" customHeight="1">
      <c r="A288" s="54" t="s">
        <v>421</v>
      </c>
      <c r="B288" s="54" t="s">
        <v>2039</v>
      </c>
      <c r="C288" s="54" t="s">
        <v>2039</v>
      </c>
      <c r="D288" s="54" t="s">
        <v>2040</v>
      </c>
      <c r="E288" s="54">
        <v>15</v>
      </c>
      <c r="F288" s="54" t="s">
        <v>2041</v>
      </c>
      <c r="G288" s="81" t="s">
        <v>35</v>
      </c>
      <c r="H288" s="8" t="s">
        <v>36</v>
      </c>
      <c r="I288" s="19" t="s">
        <v>91</v>
      </c>
      <c r="J288" s="67">
        <v>60</v>
      </c>
      <c r="K288" s="10" t="s">
        <v>2042</v>
      </c>
      <c r="L288" s="11"/>
      <c r="M288" s="54">
        <v>1</v>
      </c>
      <c r="N288" s="54"/>
      <c r="O288" s="54" t="s">
        <v>2045</v>
      </c>
      <c r="P288" s="54" t="s">
        <v>162</v>
      </c>
      <c r="Q288" s="20">
        <v>0</v>
      </c>
      <c r="R288" s="20">
        <v>0</v>
      </c>
      <c r="S288" s="60">
        <f t="shared" si="8"/>
        <v>0</v>
      </c>
      <c r="T288" s="54" t="s">
        <v>41</v>
      </c>
      <c r="U288" s="54" t="s">
        <v>2242</v>
      </c>
      <c r="V288" s="21" t="s">
        <v>184</v>
      </c>
      <c r="W288" s="22" t="s">
        <v>1251</v>
      </c>
      <c r="X288" s="71" t="s">
        <v>78</v>
      </c>
    </row>
    <row r="289" spans="1:24" ht="128.25" hidden="1" customHeight="1">
      <c r="A289" s="54" t="s">
        <v>421</v>
      </c>
      <c r="B289" s="54" t="s">
        <v>2039</v>
      </c>
      <c r="C289" s="54" t="s">
        <v>2039</v>
      </c>
      <c r="D289" s="54" t="s">
        <v>2040</v>
      </c>
      <c r="E289" s="54">
        <v>15</v>
      </c>
      <c r="F289" s="54" t="s">
        <v>2041</v>
      </c>
      <c r="G289" s="81" t="s">
        <v>35</v>
      </c>
      <c r="H289" s="8" t="s">
        <v>36</v>
      </c>
      <c r="I289" s="19" t="s">
        <v>91</v>
      </c>
      <c r="J289" s="67">
        <v>60</v>
      </c>
      <c r="K289" s="10" t="s">
        <v>2042</v>
      </c>
      <c r="L289" s="11"/>
      <c r="M289" s="54">
        <v>1</v>
      </c>
      <c r="N289" s="54">
        <v>2091119</v>
      </c>
      <c r="O289" s="54" t="s">
        <v>2046</v>
      </c>
      <c r="P289" s="54" t="s">
        <v>2047</v>
      </c>
      <c r="Q289" s="20">
        <v>0</v>
      </c>
      <c r="R289" s="20">
        <v>0</v>
      </c>
      <c r="S289" s="60">
        <f t="shared" si="8"/>
        <v>0</v>
      </c>
      <c r="T289" s="54" t="s">
        <v>41</v>
      </c>
      <c r="U289" s="54" t="s">
        <v>2242</v>
      </c>
      <c r="V289" s="21" t="s">
        <v>184</v>
      </c>
      <c r="W289" s="22" t="s">
        <v>1251</v>
      </c>
      <c r="X289" s="71" t="s">
        <v>78</v>
      </c>
    </row>
    <row r="290" spans="1:24" ht="128.25" hidden="1" customHeight="1">
      <c r="A290" s="54" t="s">
        <v>421</v>
      </c>
      <c r="B290" s="54" t="s">
        <v>2039</v>
      </c>
      <c r="C290" s="54" t="s">
        <v>2039</v>
      </c>
      <c r="D290" s="54" t="s">
        <v>2040</v>
      </c>
      <c r="E290" s="54">
        <v>15</v>
      </c>
      <c r="F290" s="54" t="s">
        <v>2041</v>
      </c>
      <c r="G290" s="81" t="s">
        <v>35</v>
      </c>
      <c r="H290" s="8" t="s">
        <v>36</v>
      </c>
      <c r="I290" s="19" t="s">
        <v>91</v>
      </c>
      <c r="J290" s="67">
        <v>60</v>
      </c>
      <c r="K290" s="10" t="s">
        <v>2042</v>
      </c>
      <c r="L290" s="11"/>
      <c r="M290" s="54">
        <v>1</v>
      </c>
      <c r="N290" s="54">
        <v>1568339</v>
      </c>
      <c r="O290" s="54" t="s">
        <v>2048</v>
      </c>
      <c r="P290" s="54" t="s">
        <v>162</v>
      </c>
      <c r="Q290" s="20">
        <v>0</v>
      </c>
      <c r="R290" s="20">
        <v>0</v>
      </c>
      <c r="S290" s="60">
        <f t="shared" si="8"/>
        <v>0</v>
      </c>
      <c r="T290" s="54" t="s">
        <v>41</v>
      </c>
      <c r="U290" s="54" t="s">
        <v>2242</v>
      </c>
      <c r="V290" s="21" t="s">
        <v>184</v>
      </c>
      <c r="W290" s="22" t="s">
        <v>1251</v>
      </c>
      <c r="X290" s="71" t="s">
        <v>78</v>
      </c>
    </row>
    <row r="291" spans="1:24" ht="128.25" hidden="1" customHeight="1">
      <c r="A291" s="51" t="s">
        <v>421</v>
      </c>
      <c r="B291" s="51" t="s">
        <v>1728</v>
      </c>
      <c r="C291" s="12" t="s">
        <v>1728</v>
      </c>
      <c r="D291" s="12" t="s">
        <v>1729</v>
      </c>
      <c r="E291" s="12">
        <v>15</v>
      </c>
      <c r="F291" s="12" t="s">
        <v>1730</v>
      </c>
      <c r="G291" s="51" t="s">
        <v>35</v>
      </c>
      <c r="H291" s="51" t="s">
        <v>154</v>
      </c>
      <c r="I291" s="8" t="s">
        <v>37</v>
      </c>
      <c r="J291" s="62">
        <v>360</v>
      </c>
      <c r="K291" s="10">
        <v>2020</v>
      </c>
      <c r="L291" s="11"/>
      <c r="M291" s="12">
        <v>1</v>
      </c>
      <c r="N291" s="51">
        <v>1568148</v>
      </c>
      <c r="O291" s="51" t="s">
        <v>1731</v>
      </c>
      <c r="P291" s="51" t="s">
        <v>162</v>
      </c>
      <c r="Q291" s="14">
        <v>0</v>
      </c>
      <c r="R291" s="20">
        <v>0</v>
      </c>
      <c r="S291" s="64">
        <f t="shared" si="8"/>
        <v>0</v>
      </c>
      <c r="T291" s="8" t="s">
        <v>228</v>
      </c>
      <c r="U291" s="8" t="s">
        <v>2243</v>
      </c>
      <c r="V291" s="16" t="s">
        <v>539</v>
      </c>
      <c r="W291" s="22" t="s">
        <v>540</v>
      </c>
      <c r="X291" s="23"/>
    </row>
    <row r="292" spans="1:24" ht="128.25" hidden="1" customHeight="1">
      <c r="A292" s="54" t="s">
        <v>421</v>
      </c>
      <c r="B292" s="54" t="s">
        <v>1527</v>
      </c>
      <c r="C292" s="54" t="s">
        <v>1527</v>
      </c>
      <c r="D292" s="37" t="s">
        <v>1540</v>
      </c>
      <c r="E292" s="54">
        <v>10</v>
      </c>
      <c r="F292" s="37" t="s">
        <v>1541</v>
      </c>
      <c r="G292" s="54" t="s">
        <v>45</v>
      </c>
      <c r="H292" s="8" t="s">
        <v>36</v>
      </c>
      <c r="I292" s="54" t="s">
        <v>37</v>
      </c>
      <c r="J292" s="67">
        <v>16</v>
      </c>
      <c r="K292" s="10" t="s">
        <v>1542</v>
      </c>
      <c r="L292" s="11"/>
      <c r="M292" s="54">
        <v>10</v>
      </c>
      <c r="N292" s="38" t="s">
        <v>995</v>
      </c>
      <c r="O292" s="38" t="s">
        <v>995</v>
      </c>
      <c r="P292" s="38" t="s">
        <v>995</v>
      </c>
      <c r="Q292" s="66">
        <v>1400</v>
      </c>
      <c r="R292" s="20">
        <v>0</v>
      </c>
      <c r="S292" s="66">
        <f t="shared" si="8"/>
        <v>14000</v>
      </c>
      <c r="T292" s="54" t="s">
        <v>41</v>
      </c>
      <c r="U292" s="15" t="s">
        <v>2220</v>
      </c>
      <c r="V292" s="15" t="s">
        <v>243</v>
      </c>
      <c r="W292" s="15" t="s">
        <v>244</v>
      </c>
      <c r="X292" s="18" t="s">
        <v>58</v>
      </c>
    </row>
    <row r="293" spans="1:24" ht="128.25" hidden="1" customHeight="1">
      <c r="A293" s="54" t="s">
        <v>421</v>
      </c>
      <c r="B293" s="54" t="s">
        <v>1527</v>
      </c>
      <c r="C293" s="54" t="s">
        <v>1527</v>
      </c>
      <c r="D293" s="37" t="s">
        <v>1543</v>
      </c>
      <c r="E293" s="54">
        <v>12</v>
      </c>
      <c r="F293" s="51" t="s">
        <v>1544</v>
      </c>
      <c r="G293" s="51" t="s">
        <v>45</v>
      </c>
      <c r="H293" s="8" t="s">
        <v>36</v>
      </c>
      <c r="I293" s="54" t="s">
        <v>37</v>
      </c>
      <c r="J293" s="67">
        <v>4</v>
      </c>
      <c r="K293" s="10">
        <v>43929</v>
      </c>
      <c r="L293" s="11"/>
      <c r="M293" s="54">
        <v>5</v>
      </c>
      <c r="N293" s="38" t="s">
        <v>995</v>
      </c>
      <c r="O293" s="38" t="s">
        <v>995</v>
      </c>
      <c r="P293" s="38" t="s">
        <v>995</v>
      </c>
      <c r="Q293" s="66">
        <v>0</v>
      </c>
      <c r="R293" s="20">
        <v>0</v>
      </c>
      <c r="S293" s="66">
        <f t="shared" si="8"/>
        <v>0</v>
      </c>
      <c r="T293" s="54" t="s">
        <v>41</v>
      </c>
      <c r="U293" s="15" t="s">
        <v>2244</v>
      </c>
      <c r="V293" s="15" t="s">
        <v>243</v>
      </c>
      <c r="W293" s="22" t="s">
        <v>244</v>
      </c>
      <c r="X293" s="18" t="s">
        <v>58</v>
      </c>
    </row>
    <row r="294" spans="1:24" ht="128.25" hidden="1" customHeight="1">
      <c r="A294" s="54" t="s">
        <v>421</v>
      </c>
      <c r="B294" s="54" t="s">
        <v>2039</v>
      </c>
      <c r="C294" s="54" t="s">
        <v>2039</v>
      </c>
      <c r="D294" s="54" t="s">
        <v>2049</v>
      </c>
      <c r="E294" s="54">
        <v>20</v>
      </c>
      <c r="F294" s="54" t="s">
        <v>2050</v>
      </c>
      <c r="G294" s="54" t="s">
        <v>35</v>
      </c>
      <c r="H294" s="37" t="s">
        <v>544</v>
      </c>
      <c r="I294" s="19" t="s">
        <v>37</v>
      </c>
      <c r="J294" s="67">
        <v>80</v>
      </c>
      <c r="K294" s="10" t="s">
        <v>2051</v>
      </c>
      <c r="L294" s="11"/>
      <c r="M294" s="54">
        <v>6</v>
      </c>
      <c r="N294" s="37">
        <v>1552039</v>
      </c>
      <c r="O294" s="54" t="s">
        <v>2044</v>
      </c>
      <c r="P294" s="19" t="s">
        <v>1088</v>
      </c>
      <c r="Q294" s="20">
        <v>0</v>
      </c>
      <c r="R294" s="20">
        <v>0</v>
      </c>
      <c r="S294" s="60">
        <f t="shared" si="8"/>
        <v>0</v>
      </c>
      <c r="T294" s="54" t="s">
        <v>41</v>
      </c>
      <c r="U294" s="54" t="s">
        <v>2245</v>
      </c>
      <c r="V294" s="22" t="s">
        <v>184</v>
      </c>
      <c r="W294" s="22" t="s">
        <v>248</v>
      </c>
      <c r="X294" s="71"/>
    </row>
    <row r="295" spans="1:24" ht="128.25" hidden="1" customHeight="1">
      <c r="A295" s="54" t="s">
        <v>421</v>
      </c>
      <c r="B295" s="54" t="s">
        <v>2039</v>
      </c>
      <c r="C295" s="54" t="s">
        <v>2039</v>
      </c>
      <c r="D295" s="54" t="s">
        <v>2049</v>
      </c>
      <c r="E295" s="54">
        <v>20</v>
      </c>
      <c r="F295" s="54" t="s">
        <v>2050</v>
      </c>
      <c r="G295" s="54" t="s">
        <v>35</v>
      </c>
      <c r="H295" s="37" t="s">
        <v>544</v>
      </c>
      <c r="I295" s="19" t="s">
        <v>37</v>
      </c>
      <c r="J295" s="67">
        <v>80</v>
      </c>
      <c r="K295" s="10" t="s">
        <v>2051</v>
      </c>
      <c r="L295" s="11"/>
      <c r="M295" s="54">
        <v>1</v>
      </c>
      <c r="N295" s="54">
        <v>2111247</v>
      </c>
      <c r="O295" s="54" t="s">
        <v>2043</v>
      </c>
      <c r="P295" s="19" t="s">
        <v>1088</v>
      </c>
      <c r="Q295" s="20">
        <v>0</v>
      </c>
      <c r="R295" s="20">
        <v>0</v>
      </c>
      <c r="S295" s="60">
        <f t="shared" si="8"/>
        <v>0</v>
      </c>
      <c r="T295" s="54" t="s">
        <v>41</v>
      </c>
      <c r="U295" s="54" t="s">
        <v>2245</v>
      </c>
      <c r="V295" s="22" t="s">
        <v>184</v>
      </c>
      <c r="W295" s="22" t="s">
        <v>248</v>
      </c>
      <c r="X295" s="71"/>
    </row>
    <row r="296" spans="1:24" ht="128.25" hidden="1" customHeight="1">
      <c r="A296" s="54" t="s">
        <v>421</v>
      </c>
      <c r="B296" s="54" t="s">
        <v>2039</v>
      </c>
      <c r="C296" s="54" t="s">
        <v>2039</v>
      </c>
      <c r="D296" s="54" t="s">
        <v>2049</v>
      </c>
      <c r="E296" s="54">
        <v>20</v>
      </c>
      <c r="F296" s="54" t="s">
        <v>2050</v>
      </c>
      <c r="G296" s="54" t="s">
        <v>35</v>
      </c>
      <c r="H296" s="37" t="s">
        <v>544</v>
      </c>
      <c r="I296" s="19" t="s">
        <v>37</v>
      </c>
      <c r="J296" s="67">
        <v>80</v>
      </c>
      <c r="K296" s="10" t="s">
        <v>2051</v>
      </c>
      <c r="L296" s="11"/>
      <c r="M296" s="54">
        <v>1</v>
      </c>
      <c r="N296" s="37"/>
      <c r="O296" s="54" t="s">
        <v>2045</v>
      </c>
      <c r="P296" s="19" t="s">
        <v>1088</v>
      </c>
      <c r="Q296" s="20">
        <v>0</v>
      </c>
      <c r="R296" s="20">
        <v>0</v>
      </c>
      <c r="S296" s="60">
        <f t="shared" si="8"/>
        <v>0</v>
      </c>
      <c r="T296" s="54" t="s">
        <v>41</v>
      </c>
      <c r="U296" s="54" t="s">
        <v>2245</v>
      </c>
      <c r="V296" s="22" t="s">
        <v>184</v>
      </c>
      <c r="W296" s="22" t="s">
        <v>248</v>
      </c>
      <c r="X296" s="71"/>
    </row>
    <row r="297" spans="1:24" ht="128.25" hidden="1" customHeight="1">
      <c r="A297" s="54" t="s">
        <v>421</v>
      </c>
      <c r="B297" s="54" t="s">
        <v>2039</v>
      </c>
      <c r="C297" s="54" t="s">
        <v>2039</v>
      </c>
      <c r="D297" s="54" t="s">
        <v>2049</v>
      </c>
      <c r="E297" s="54">
        <v>20</v>
      </c>
      <c r="F297" s="54" t="s">
        <v>2050</v>
      </c>
      <c r="G297" s="54" t="s">
        <v>35</v>
      </c>
      <c r="H297" s="37" t="s">
        <v>544</v>
      </c>
      <c r="I297" s="19" t="s">
        <v>37</v>
      </c>
      <c r="J297" s="67">
        <v>80</v>
      </c>
      <c r="K297" s="10" t="s">
        <v>2051</v>
      </c>
      <c r="L297" s="11"/>
      <c r="M297" s="54">
        <v>1</v>
      </c>
      <c r="N297" s="37">
        <v>1492815</v>
      </c>
      <c r="O297" s="54" t="s">
        <v>2052</v>
      </c>
      <c r="P297" s="19" t="s">
        <v>1088</v>
      </c>
      <c r="Q297" s="20">
        <v>0</v>
      </c>
      <c r="R297" s="20">
        <v>0</v>
      </c>
      <c r="S297" s="60">
        <f t="shared" si="8"/>
        <v>0</v>
      </c>
      <c r="T297" s="54" t="s">
        <v>41</v>
      </c>
      <c r="U297" s="54" t="s">
        <v>2245</v>
      </c>
      <c r="V297" s="22" t="s">
        <v>184</v>
      </c>
      <c r="W297" s="22" t="s">
        <v>248</v>
      </c>
      <c r="X297" s="71"/>
    </row>
    <row r="298" spans="1:24" ht="128.25" hidden="1" customHeight="1">
      <c r="A298" s="54" t="s">
        <v>421</v>
      </c>
      <c r="B298" s="54" t="s">
        <v>2039</v>
      </c>
      <c r="C298" s="54" t="s">
        <v>2039</v>
      </c>
      <c r="D298" s="54" t="s">
        <v>2049</v>
      </c>
      <c r="E298" s="54">
        <v>20</v>
      </c>
      <c r="F298" s="54" t="s">
        <v>2050</v>
      </c>
      <c r="G298" s="54" t="s">
        <v>35</v>
      </c>
      <c r="H298" s="37" t="s">
        <v>544</v>
      </c>
      <c r="I298" s="19" t="s">
        <v>37</v>
      </c>
      <c r="J298" s="67">
        <v>80</v>
      </c>
      <c r="K298" s="10" t="s">
        <v>2051</v>
      </c>
      <c r="L298" s="11"/>
      <c r="M298" s="54">
        <v>1</v>
      </c>
      <c r="N298" s="37"/>
      <c r="O298" s="54" t="s">
        <v>2053</v>
      </c>
      <c r="P298" s="19" t="s">
        <v>1088</v>
      </c>
      <c r="Q298" s="20">
        <v>0</v>
      </c>
      <c r="R298" s="20">
        <v>0</v>
      </c>
      <c r="S298" s="60">
        <f t="shared" si="8"/>
        <v>0</v>
      </c>
      <c r="T298" s="54" t="s">
        <v>41</v>
      </c>
      <c r="U298" s="54" t="s">
        <v>2245</v>
      </c>
      <c r="V298" s="22" t="s">
        <v>184</v>
      </c>
      <c r="W298" s="22" t="s">
        <v>248</v>
      </c>
      <c r="X298" s="71"/>
    </row>
    <row r="299" spans="1:24" ht="128.25" hidden="1" customHeight="1">
      <c r="A299" s="54" t="s">
        <v>421</v>
      </c>
      <c r="B299" s="54" t="s">
        <v>2039</v>
      </c>
      <c r="C299" s="54" t="s">
        <v>2039</v>
      </c>
      <c r="D299" s="54" t="s">
        <v>2049</v>
      </c>
      <c r="E299" s="54">
        <v>20</v>
      </c>
      <c r="F299" s="54" t="s">
        <v>2050</v>
      </c>
      <c r="G299" s="54" t="s">
        <v>35</v>
      </c>
      <c r="H299" s="37" t="s">
        <v>544</v>
      </c>
      <c r="I299" s="19" t="s">
        <v>37</v>
      </c>
      <c r="J299" s="67">
        <v>80</v>
      </c>
      <c r="K299" s="10" t="s">
        <v>2051</v>
      </c>
      <c r="L299" s="11"/>
      <c r="M299" s="54">
        <v>1</v>
      </c>
      <c r="N299" s="37">
        <v>1491408</v>
      </c>
      <c r="O299" s="54" t="s">
        <v>2054</v>
      </c>
      <c r="P299" s="19" t="s">
        <v>1088</v>
      </c>
      <c r="Q299" s="20">
        <v>0</v>
      </c>
      <c r="R299" s="20">
        <v>0</v>
      </c>
      <c r="S299" s="60">
        <f t="shared" si="8"/>
        <v>0</v>
      </c>
      <c r="T299" s="54" t="s">
        <v>41</v>
      </c>
      <c r="U299" s="54" t="s">
        <v>2245</v>
      </c>
      <c r="V299" s="22" t="s">
        <v>184</v>
      </c>
      <c r="W299" s="22" t="s">
        <v>248</v>
      </c>
      <c r="X299" s="71"/>
    </row>
    <row r="300" spans="1:24" ht="128.25" hidden="1" customHeight="1">
      <c r="A300" s="54" t="s">
        <v>421</v>
      </c>
      <c r="B300" s="54" t="s">
        <v>1527</v>
      </c>
      <c r="C300" s="54" t="s">
        <v>1527</v>
      </c>
      <c r="D300" s="37" t="s">
        <v>1545</v>
      </c>
      <c r="E300" s="54">
        <v>15</v>
      </c>
      <c r="F300" s="54" t="s">
        <v>1546</v>
      </c>
      <c r="G300" s="54" t="s">
        <v>45</v>
      </c>
      <c r="H300" s="8" t="s">
        <v>36</v>
      </c>
      <c r="I300" s="54" t="s">
        <v>37</v>
      </c>
      <c r="J300" s="67">
        <v>40</v>
      </c>
      <c r="K300" s="10" t="s">
        <v>1547</v>
      </c>
      <c r="L300" s="11"/>
      <c r="M300" s="54">
        <v>40</v>
      </c>
      <c r="N300" s="38" t="s">
        <v>995</v>
      </c>
      <c r="O300" s="38" t="s">
        <v>995</v>
      </c>
      <c r="P300" s="38" t="s">
        <v>995</v>
      </c>
      <c r="Q300" s="66">
        <v>600</v>
      </c>
      <c r="R300" s="20">
        <v>0</v>
      </c>
      <c r="S300" s="66">
        <f t="shared" si="8"/>
        <v>24000</v>
      </c>
      <c r="T300" s="54" t="s">
        <v>41</v>
      </c>
      <c r="U300" s="15" t="s">
        <v>2220</v>
      </c>
      <c r="V300" s="21" t="s">
        <v>42</v>
      </c>
      <c r="W300" s="15" t="s">
        <v>43</v>
      </c>
      <c r="X300" s="41" t="s">
        <v>50</v>
      </c>
    </row>
    <row r="301" spans="1:24" ht="128.25" hidden="1" customHeight="1">
      <c r="A301" s="54" t="s">
        <v>421</v>
      </c>
      <c r="B301" s="54" t="s">
        <v>2039</v>
      </c>
      <c r="C301" s="54" t="s">
        <v>2039</v>
      </c>
      <c r="D301" s="54" t="s">
        <v>2055</v>
      </c>
      <c r="E301" s="54">
        <v>20</v>
      </c>
      <c r="F301" s="54" t="s">
        <v>2056</v>
      </c>
      <c r="G301" s="54" t="s">
        <v>45</v>
      </c>
      <c r="H301" s="54" t="s">
        <v>544</v>
      </c>
      <c r="I301" s="19" t="s">
        <v>37</v>
      </c>
      <c r="J301" s="67">
        <v>40</v>
      </c>
      <c r="K301" s="10" t="s">
        <v>2051</v>
      </c>
      <c r="L301" s="11"/>
      <c r="M301" s="54">
        <v>1</v>
      </c>
      <c r="N301" s="54">
        <v>1568339</v>
      </c>
      <c r="O301" s="54" t="s">
        <v>2048</v>
      </c>
      <c r="P301" s="19" t="s">
        <v>1088</v>
      </c>
      <c r="Q301" s="20">
        <v>0</v>
      </c>
      <c r="R301" s="20">
        <v>0</v>
      </c>
      <c r="S301" s="60">
        <f t="shared" si="8"/>
        <v>0</v>
      </c>
      <c r="T301" s="54" t="s">
        <v>41</v>
      </c>
      <c r="U301" s="82" t="s">
        <v>2246</v>
      </c>
      <c r="V301" s="34" t="s">
        <v>148</v>
      </c>
      <c r="W301" s="15" t="s">
        <v>225</v>
      </c>
      <c r="X301" s="36" t="s">
        <v>50</v>
      </c>
    </row>
    <row r="302" spans="1:24" ht="128.25" hidden="1" customHeight="1">
      <c r="A302" s="54" t="s">
        <v>421</v>
      </c>
      <c r="B302" s="54" t="s">
        <v>2039</v>
      </c>
      <c r="C302" s="54" t="s">
        <v>2039</v>
      </c>
      <c r="D302" s="54" t="s">
        <v>2055</v>
      </c>
      <c r="E302" s="54">
        <v>20</v>
      </c>
      <c r="F302" s="54" t="s">
        <v>2056</v>
      </c>
      <c r="G302" s="54" t="s">
        <v>45</v>
      </c>
      <c r="H302" s="54" t="s">
        <v>544</v>
      </c>
      <c r="I302" s="19" t="s">
        <v>37</v>
      </c>
      <c r="J302" s="67">
        <v>40</v>
      </c>
      <c r="K302" s="10" t="s">
        <v>2051</v>
      </c>
      <c r="L302" s="11"/>
      <c r="M302" s="54">
        <v>1</v>
      </c>
      <c r="N302" s="54">
        <v>2091119</v>
      </c>
      <c r="O302" s="54" t="s">
        <v>2046</v>
      </c>
      <c r="P302" s="19" t="s">
        <v>268</v>
      </c>
      <c r="Q302" s="20">
        <v>0</v>
      </c>
      <c r="R302" s="20">
        <v>0</v>
      </c>
      <c r="S302" s="60">
        <f t="shared" si="8"/>
        <v>0</v>
      </c>
      <c r="T302" s="54" t="s">
        <v>41</v>
      </c>
      <c r="U302" s="82" t="s">
        <v>2246</v>
      </c>
      <c r="V302" s="34" t="s">
        <v>148</v>
      </c>
      <c r="W302" s="15" t="s">
        <v>225</v>
      </c>
      <c r="X302" s="36" t="s">
        <v>50</v>
      </c>
    </row>
    <row r="303" spans="1:24" ht="128.25" hidden="1" customHeight="1">
      <c r="A303" s="54" t="s">
        <v>421</v>
      </c>
      <c r="B303" s="54" t="s">
        <v>2039</v>
      </c>
      <c r="C303" s="54" t="s">
        <v>2039</v>
      </c>
      <c r="D303" s="54" t="s">
        <v>2055</v>
      </c>
      <c r="E303" s="54">
        <v>20</v>
      </c>
      <c r="F303" s="54" t="s">
        <v>2056</v>
      </c>
      <c r="G303" s="54" t="s">
        <v>45</v>
      </c>
      <c r="H303" s="54" t="s">
        <v>544</v>
      </c>
      <c r="I303" s="19" t="s">
        <v>37</v>
      </c>
      <c r="J303" s="67">
        <v>40</v>
      </c>
      <c r="K303" s="10" t="s">
        <v>2051</v>
      </c>
      <c r="L303" s="11"/>
      <c r="M303" s="54">
        <v>1</v>
      </c>
      <c r="N303" s="37"/>
      <c r="O303" s="54" t="s">
        <v>2057</v>
      </c>
      <c r="P303" s="19" t="s">
        <v>1088</v>
      </c>
      <c r="Q303" s="20">
        <v>0</v>
      </c>
      <c r="R303" s="20">
        <v>0</v>
      </c>
      <c r="S303" s="60">
        <f t="shared" si="8"/>
        <v>0</v>
      </c>
      <c r="T303" s="54" t="s">
        <v>41</v>
      </c>
      <c r="U303" s="82" t="s">
        <v>2246</v>
      </c>
      <c r="V303" s="34" t="s">
        <v>148</v>
      </c>
      <c r="W303" s="15" t="s">
        <v>225</v>
      </c>
      <c r="X303" s="36" t="s">
        <v>50</v>
      </c>
    </row>
    <row r="304" spans="1:24" ht="128.25" hidden="1" customHeight="1">
      <c r="A304" s="54" t="s">
        <v>421</v>
      </c>
      <c r="B304" s="54" t="s">
        <v>1527</v>
      </c>
      <c r="C304" s="54" t="s">
        <v>1527</v>
      </c>
      <c r="D304" s="37" t="s">
        <v>1540</v>
      </c>
      <c r="E304" s="54">
        <v>10</v>
      </c>
      <c r="F304" s="37" t="s">
        <v>1548</v>
      </c>
      <c r="G304" s="54" t="s">
        <v>45</v>
      </c>
      <c r="H304" s="8" t="s">
        <v>36</v>
      </c>
      <c r="I304" s="54" t="s">
        <v>37</v>
      </c>
      <c r="J304" s="67">
        <v>15</v>
      </c>
      <c r="K304" s="10" t="s">
        <v>1549</v>
      </c>
      <c r="L304" s="11"/>
      <c r="M304" s="54">
        <v>20</v>
      </c>
      <c r="N304" s="38" t="s">
        <v>995</v>
      </c>
      <c r="O304" s="38" t="s">
        <v>995</v>
      </c>
      <c r="P304" s="38" t="s">
        <v>995</v>
      </c>
      <c r="Q304" s="66">
        <v>2130</v>
      </c>
      <c r="R304" s="20">
        <v>0</v>
      </c>
      <c r="S304" s="66">
        <f t="shared" si="8"/>
        <v>42600</v>
      </c>
      <c r="T304" s="54" t="s">
        <v>41</v>
      </c>
      <c r="U304" s="15" t="s">
        <v>2247</v>
      </c>
      <c r="V304" s="21" t="s">
        <v>336</v>
      </c>
      <c r="W304" s="15" t="s">
        <v>1550</v>
      </c>
      <c r="X304" s="41" t="s">
        <v>50</v>
      </c>
    </row>
    <row r="305" spans="1:24" s="42" customFormat="1" ht="128.25" hidden="1" customHeight="1">
      <c r="A305" s="51" t="s">
        <v>421</v>
      </c>
      <c r="B305" s="51" t="s">
        <v>2039</v>
      </c>
      <c r="C305" s="51" t="s">
        <v>2039</v>
      </c>
      <c r="D305" s="51" t="s">
        <v>2058</v>
      </c>
      <c r="E305" s="51">
        <v>20</v>
      </c>
      <c r="F305" s="51" t="s">
        <v>2059</v>
      </c>
      <c r="G305" s="51" t="s">
        <v>45</v>
      </c>
      <c r="H305" s="8" t="s">
        <v>36</v>
      </c>
      <c r="I305" s="8" t="s">
        <v>91</v>
      </c>
      <c r="J305" s="52">
        <v>40</v>
      </c>
      <c r="K305" s="10" t="s">
        <v>2051</v>
      </c>
      <c r="L305" s="11"/>
      <c r="M305" s="51">
        <v>1</v>
      </c>
      <c r="N305" s="12">
        <v>1491408</v>
      </c>
      <c r="O305" s="51" t="s">
        <v>2054</v>
      </c>
      <c r="P305" s="8" t="s">
        <v>1088</v>
      </c>
      <c r="Q305" s="14">
        <v>0</v>
      </c>
      <c r="R305" s="14">
        <v>0</v>
      </c>
      <c r="S305" s="64">
        <f t="shared" si="8"/>
        <v>0</v>
      </c>
      <c r="T305" s="51" t="s">
        <v>41</v>
      </c>
      <c r="U305" s="76" t="s">
        <v>2248</v>
      </c>
      <c r="V305" s="21" t="s">
        <v>148</v>
      </c>
      <c r="W305" s="40" t="s">
        <v>149</v>
      </c>
      <c r="X305" s="41" t="s">
        <v>50</v>
      </c>
    </row>
    <row r="306" spans="1:24" s="42" customFormat="1" ht="128.25" hidden="1" customHeight="1">
      <c r="A306" s="51" t="s">
        <v>421</v>
      </c>
      <c r="B306" s="51" t="s">
        <v>2039</v>
      </c>
      <c r="C306" s="51" t="s">
        <v>2039</v>
      </c>
      <c r="D306" s="51" t="s">
        <v>2058</v>
      </c>
      <c r="E306" s="51">
        <v>20</v>
      </c>
      <c r="F306" s="51" t="s">
        <v>2059</v>
      </c>
      <c r="G306" s="51" t="s">
        <v>45</v>
      </c>
      <c r="H306" s="8" t="s">
        <v>36</v>
      </c>
      <c r="I306" s="8" t="s">
        <v>91</v>
      </c>
      <c r="J306" s="52">
        <v>40</v>
      </c>
      <c r="K306" s="10" t="s">
        <v>2051</v>
      </c>
      <c r="L306" s="11"/>
      <c r="M306" s="51">
        <v>1</v>
      </c>
      <c r="N306" s="12">
        <v>1492815</v>
      </c>
      <c r="O306" s="51" t="s">
        <v>2052</v>
      </c>
      <c r="P306" s="8" t="s">
        <v>1088</v>
      </c>
      <c r="Q306" s="14">
        <v>0</v>
      </c>
      <c r="R306" s="14">
        <v>0</v>
      </c>
      <c r="S306" s="64">
        <f t="shared" si="8"/>
        <v>0</v>
      </c>
      <c r="T306" s="51" t="s">
        <v>41</v>
      </c>
      <c r="U306" s="76" t="s">
        <v>2248</v>
      </c>
      <c r="V306" s="21" t="s">
        <v>148</v>
      </c>
      <c r="W306" s="40" t="s">
        <v>149</v>
      </c>
      <c r="X306" s="41" t="s">
        <v>50</v>
      </c>
    </row>
    <row r="307" spans="1:24" s="42" customFormat="1" ht="128.25" hidden="1" customHeight="1">
      <c r="A307" s="51" t="s">
        <v>421</v>
      </c>
      <c r="B307" s="51" t="s">
        <v>2039</v>
      </c>
      <c r="C307" s="51" t="s">
        <v>2039</v>
      </c>
      <c r="D307" s="51" t="s">
        <v>2058</v>
      </c>
      <c r="E307" s="51">
        <v>20</v>
      </c>
      <c r="F307" s="51" t="s">
        <v>2059</v>
      </c>
      <c r="G307" s="51" t="s">
        <v>45</v>
      </c>
      <c r="H307" s="8" t="s">
        <v>36</v>
      </c>
      <c r="I307" s="8" t="s">
        <v>91</v>
      </c>
      <c r="J307" s="52">
        <v>40</v>
      </c>
      <c r="K307" s="10" t="s">
        <v>2051</v>
      </c>
      <c r="L307" s="11"/>
      <c r="M307" s="51">
        <v>1</v>
      </c>
      <c r="N307" s="12"/>
      <c r="O307" s="51" t="s">
        <v>2053</v>
      </c>
      <c r="P307" s="8" t="s">
        <v>1088</v>
      </c>
      <c r="Q307" s="14">
        <v>0</v>
      </c>
      <c r="R307" s="14">
        <v>0</v>
      </c>
      <c r="S307" s="64">
        <f t="shared" si="8"/>
        <v>0</v>
      </c>
      <c r="T307" s="51" t="s">
        <v>41</v>
      </c>
      <c r="U307" s="76" t="s">
        <v>2248</v>
      </c>
      <c r="V307" s="21" t="s">
        <v>148</v>
      </c>
      <c r="W307" s="40" t="s">
        <v>149</v>
      </c>
      <c r="X307" s="41" t="s">
        <v>50</v>
      </c>
    </row>
    <row r="308" spans="1:24" s="42" customFormat="1" ht="128.25" hidden="1" customHeight="1">
      <c r="A308" s="51" t="s">
        <v>421</v>
      </c>
      <c r="B308" s="51" t="s">
        <v>2039</v>
      </c>
      <c r="C308" s="51" t="s">
        <v>2039</v>
      </c>
      <c r="D308" s="51" t="s">
        <v>2058</v>
      </c>
      <c r="E308" s="51">
        <v>20</v>
      </c>
      <c r="F308" s="51" t="s">
        <v>2059</v>
      </c>
      <c r="G308" s="51" t="s">
        <v>45</v>
      </c>
      <c r="H308" s="8" t="s">
        <v>36</v>
      </c>
      <c r="I308" s="8" t="s">
        <v>91</v>
      </c>
      <c r="J308" s="52">
        <v>40</v>
      </c>
      <c r="K308" s="10" t="s">
        <v>2051</v>
      </c>
      <c r="L308" s="11"/>
      <c r="M308" s="51">
        <v>1</v>
      </c>
      <c r="N308" s="12">
        <v>1786070</v>
      </c>
      <c r="O308" s="51" t="s">
        <v>2060</v>
      </c>
      <c r="P308" s="51" t="s">
        <v>2061</v>
      </c>
      <c r="Q308" s="14">
        <v>0</v>
      </c>
      <c r="R308" s="14">
        <v>0</v>
      </c>
      <c r="S308" s="64">
        <f t="shared" si="8"/>
        <v>0</v>
      </c>
      <c r="T308" s="51" t="s">
        <v>41</v>
      </c>
      <c r="U308" s="76" t="s">
        <v>2248</v>
      </c>
      <c r="V308" s="21" t="s">
        <v>148</v>
      </c>
      <c r="W308" s="40" t="s">
        <v>149</v>
      </c>
      <c r="X308" s="41" t="s">
        <v>50</v>
      </c>
    </row>
    <row r="309" spans="1:24" s="42" customFormat="1" ht="128.25" hidden="1" customHeight="1">
      <c r="A309" s="51" t="s">
        <v>421</v>
      </c>
      <c r="B309" s="51" t="s">
        <v>2039</v>
      </c>
      <c r="C309" s="51" t="s">
        <v>2039</v>
      </c>
      <c r="D309" s="51" t="s">
        <v>2058</v>
      </c>
      <c r="E309" s="51">
        <v>20</v>
      </c>
      <c r="F309" s="51" t="s">
        <v>2059</v>
      </c>
      <c r="G309" s="51" t="s">
        <v>45</v>
      </c>
      <c r="H309" s="8" t="s">
        <v>36</v>
      </c>
      <c r="I309" s="8" t="s">
        <v>91</v>
      </c>
      <c r="J309" s="52">
        <v>40</v>
      </c>
      <c r="K309" s="10" t="s">
        <v>2051</v>
      </c>
      <c r="L309" s="11"/>
      <c r="M309" s="51">
        <v>1</v>
      </c>
      <c r="N309" s="12">
        <v>1170751</v>
      </c>
      <c r="O309" s="51" t="s">
        <v>2062</v>
      </c>
      <c r="P309" s="8" t="s">
        <v>1088</v>
      </c>
      <c r="Q309" s="14">
        <v>0</v>
      </c>
      <c r="R309" s="14">
        <v>0</v>
      </c>
      <c r="S309" s="64">
        <f t="shared" si="8"/>
        <v>0</v>
      </c>
      <c r="T309" s="51" t="s">
        <v>41</v>
      </c>
      <c r="U309" s="76" t="s">
        <v>2248</v>
      </c>
      <c r="V309" s="21" t="s">
        <v>148</v>
      </c>
      <c r="W309" s="40" t="s">
        <v>149</v>
      </c>
      <c r="X309" s="41" t="s">
        <v>50</v>
      </c>
    </row>
    <row r="310" spans="1:24" s="42" customFormat="1" ht="128.25" hidden="1" customHeight="1">
      <c r="A310" s="51" t="s">
        <v>421</v>
      </c>
      <c r="B310" s="51" t="s">
        <v>2039</v>
      </c>
      <c r="C310" s="51" t="s">
        <v>2039</v>
      </c>
      <c r="D310" s="51" t="s">
        <v>2058</v>
      </c>
      <c r="E310" s="51">
        <v>20</v>
      </c>
      <c r="F310" s="51" t="s">
        <v>2059</v>
      </c>
      <c r="G310" s="51" t="s">
        <v>45</v>
      </c>
      <c r="H310" s="8" t="s">
        <v>36</v>
      </c>
      <c r="I310" s="8" t="s">
        <v>91</v>
      </c>
      <c r="J310" s="52">
        <v>40</v>
      </c>
      <c r="K310" s="10" t="s">
        <v>2051</v>
      </c>
      <c r="L310" s="11"/>
      <c r="M310" s="51">
        <v>1</v>
      </c>
      <c r="N310" s="12">
        <v>1491285</v>
      </c>
      <c r="O310" s="51" t="s">
        <v>2063</v>
      </c>
      <c r="P310" s="8" t="s">
        <v>1088</v>
      </c>
      <c r="Q310" s="14">
        <v>0</v>
      </c>
      <c r="R310" s="14">
        <v>0</v>
      </c>
      <c r="S310" s="64">
        <f t="shared" si="8"/>
        <v>0</v>
      </c>
      <c r="T310" s="51" t="s">
        <v>41</v>
      </c>
      <c r="U310" s="76" t="s">
        <v>2248</v>
      </c>
      <c r="V310" s="21" t="s">
        <v>148</v>
      </c>
      <c r="W310" s="40" t="s">
        <v>149</v>
      </c>
      <c r="X310" s="41" t="s">
        <v>50</v>
      </c>
    </row>
    <row r="311" spans="1:24" s="42" customFormat="1" ht="128.25" hidden="1" customHeight="1">
      <c r="A311" s="51" t="s">
        <v>421</v>
      </c>
      <c r="B311" s="51" t="s">
        <v>2039</v>
      </c>
      <c r="C311" s="51" t="s">
        <v>2039</v>
      </c>
      <c r="D311" s="51" t="s">
        <v>2058</v>
      </c>
      <c r="E311" s="51">
        <v>20</v>
      </c>
      <c r="F311" s="51" t="s">
        <v>2059</v>
      </c>
      <c r="G311" s="51" t="s">
        <v>45</v>
      </c>
      <c r="H311" s="8" t="s">
        <v>36</v>
      </c>
      <c r="I311" s="8" t="s">
        <v>91</v>
      </c>
      <c r="J311" s="52">
        <v>40</v>
      </c>
      <c r="K311" s="10" t="s">
        <v>2051</v>
      </c>
      <c r="L311" s="11"/>
      <c r="M311" s="51">
        <v>1</v>
      </c>
      <c r="N311" s="12"/>
      <c r="O311" s="51" t="s">
        <v>2064</v>
      </c>
      <c r="P311" s="51" t="s">
        <v>268</v>
      </c>
      <c r="Q311" s="14">
        <v>0</v>
      </c>
      <c r="R311" s="14">
        <v>0</v>
      </c>
      <c r="S311" s="64">
        <f t="shared" si="8"/>
        <v>0</v>
      </c>
      <c r="T311" s="51" t="s">
        <v>41</v>
      </c>
      <c r="U311" s="76" t="s">
        <v>2248</v>
      </c>
      <c r="V311" s="21" t="s">
        <v>148</v>
      </c>
      <c r="W311" s="40" t="s">
        <v>149</v>
      </c>
      <c r="X311" s="41" t="s">
        <v>50</v>
      </c>
    </row>
    <row r="312" spans="1:24" ht="128.25" hidden="1" customHeight="1">
      <c r="A312" s="54" t="s">
        <v>421</v>
      </c>
      <c r="B312" s="54" t="s">
        <v>1527</v>
      </c>
      <c r="C312" s="54" t="s">
        <v>1528</v>
      </c>
      <c r="D312" s="37" t="s">
        <v>1529</v>
      </c>
      <c r="E312" s="54">
        <v>15</v>
      </c>
      <c r="F312" s="37" t="s">
        <v>1530</v>
      </c>
      <c r="G312" s="54" t="s">
        <v>45</v>
      </c>
      <c r="H312" s="8" t="s">
        <v>36</v>
      </c>
      <c r="I312" s="54" t="s">
        <v>37</v>
      </c>
      <c r="J312" s="67">
        <v>40</v>
      </c>
      <c r="K312" s="10" t="s">
        <v>1531</v>
      </c>
      <c r="L312" s="11"/>
      <c r="M312" s="54">
        <v>20</v>
      </c>
      <c r="N312" s="38" t="s">
        <v>995</v>
      </c>
      <c r="O312" s="38" t="s">
        <v>995</v>
      </c>
      <c r="P312" s="38" t="s">
        <v>995</v>
      </c>
      <c r="Q312" s="66">
        <v>900</v>
      </c>
      <c r="R312" s="66">
        <v>15000</v>
      </c>
      <c r="S312" s="66">
        <f t="shared" si="8"/>
        <v>318000</v>
      </c>
      <c r="T312" s="54" t="s">
        <v>41</v>
      </c>
      <c r="U312" s="15" t="s">
        <v>2249</v>
      </c>
      <c r="V312" s="21" t="s">
        <v>48</v>
      </c>
      <c r="W312" s="22" t="s">
        <v>1002</v>
      </c>
      <c r="X312" s="41" t="s">
        <v>50</v>
      </c>
    </row>
    <row r="313" spans="1:24" ht="128.25" hidden="1" customHeight="1">
      <c r="A313" s="54" t="s">
        <v>421</v>
      </c>
      <c r="B313" s="54" t="s">
        <v>1527</v>
      </c>
      <c r="C313" s="54" t="s">
        <v>1532</v>
      </c>
      <c r="D313" s="37" t="s">
        <v>1533</v>
      </c>
      <c r="E313" s="54">
        <v>15</v>
      </c>
      <c r="F313" s="83" t="s">
        <v>1534</v>
      </c>
      <c r="G313" s="83" t="s">
        <v>35</v>
      </c>
      <c r="H313" s="83" t="s">
        <v>609</v>
      </c>
      <c r="I313" s="54" t="s">
        <v>37</v>
      </c>
      <c r="J313" s="67">
        <v>40</v>
      </c>
      <c r="K313" s="10" t="s">
        <v>1535</v>
      </c>
      <c r="L313" s="11"/>
      <c r="M313" s="54">
        <v>5</v>
      </c>
      <c r="N313" s="38" t="s">
        <v>995</v>
      </c>
      <c r="O313" s="38" t="s">
        <v>995</v>
      </c>
      <c r="P313" s="38" t="s">
        <v>995</v>
      </c>
      <c r="Q313" s="66">
        <v>0</v>
      </c>
      <c r="R313" s="20">
        <v>0</v>
      </c>
      <c r="S313" s="66">
        <f t="shared" si="8"/>
        <v>0</v>
      </c>
      <c r="T313" s="54" t="s">
        <v>41</v>
      </c>
      <c r="U313" s="15" t="s">
        <v>2250</v>
      </c>
      <c r="V313" s="33" t="s">
        <v>48</v>
      </c>
      <c r="W313" s="15" t="s">
        <v>274</v>
      </c>
      <c r="X313" s="23"/>
    </row>
    <row r="314" spans="1:24" ht="128.25" hidden="1" customHeight="1">
      <c r="A314" s="54" t="s">
        <v>421</v>
      </c>
      <c r="B314" s="54" t="s">
        <v>1527</v>
      </c>
      <c r="C314" s="54" t="s">
        <v>1527</v>
      </c>
      <c r="D314" s="37" t="s">
        <v>1551</v>
      </c>
      <c r="E314" s="54">
        <v>16</v>
      </c>
      <c r="F314" s="54" t="s">
        <v>1552</v>
      </c>
      <c r="G314" s="54" t="s">
        <v>45</v>
      </c>
      <c r="H314" s="8" t="s">
        <v>36</v>
      </c>
      <c r="I314" s="54" t="s">
        <v>37</v>
      </c>
      <c r="J314" s="67">
        <v>8</v>
      </c>
      <c r="K314" s="10">
        <v>43927</v>
      </c>
      <c r="L314" s="11"/>
      <c r="M314" s="54">
        <v>6</v>
      </c>
      <c r="N314" s="38" t="s">
        <v>995</v>
      </c>
      <c r="O314" s="38" t="s">
        <v>995</v>
      </c>
      <c r="P314" s="38" t="s">
        <v>995</v>
      </c>
      <c r="Q314" s="66">
        <v>0</v>
      </c>
      <c r="R314" s="20">
        <v>0</v>
      </c>
      <c r="S314" s="66">
        <f t="shared" si="8"/>
        <v>0</v>
      </c>
      <c r="T314" s="54" t="s">
        <v>41</v>
      </c>
      <c r="U314" s="15" t="s">
        <v>2251</v>
      </c>
      <c r="V314" s="34" t="s">
        <v>48</v>
      </c>
      <c r="W314" s="40" t="s">
        <v>179</v>
      </c>
      <c r="X314" s="41" t="s">
        <v>50</v>
      </c>
    </row>
    <row r="315" spans="1:24" ht="128.25" hidden="1" customHeight="1">
      <c r="A315" s="54" t="s">
        <v>421</v>
      </c>
      <c r="B315" s="54" t="s">
        <v>2039</v>
      </c>
      <c r="C315" s="54" t="s">
        <v>2039</v>
      </c>
      <c r="D315" s="54" t="s">
        <v>2065</v>
      </c>
      <c r="E315" s="54">
        <v>20</v>
      </c>
      <c r="F315" s="54" t="s">
        <v>2066</v>
      </c>
      <c r="G315" s="54" t="s">
        <v>35</v>
      </c>
      <c r="H315" s="8" t="s">
        <v>36</v>
      </c>
      <c r="I315" s="19" t="s">
        <v>91</v>
      </c>
      <c r="J315" s="67">
        <v>20</v>
      </c>
      <c r="K315" s="10" t="s">
        <v>297</v>
      </c>
      <c r="L315" s="11"/>
      <c r="M315" s="54">
        <v>1</v>
      </c>
      <c r="N315" s="37">
        <v>1491408</v>
      </c>
      <c r="O315" s="54" t="s">
        <v>2054</v>
      </c>
      <c r="P315" s="37" t="s">
        <v>1088</v>
      </c>
      <c r="Q315" s="20">
        <v>0</v>
      </c>
      <c r="R315" s="20">
        <v>0</v>
      </c>
      <c r="S315" s="60">
        <f t="shared" si="8"/>
        <v>0</v>
      </c>
      <c r="T315" s="19" t="s">
        <v>41</v>
      </c>
      <c r="U315" s="82" t="s">
        <v>2252</v>
      </c>
      <c r="V315" s="21" t="s">
        <v>866</v>
      </c>
      <c r="W315" s="22" t="s">
        <v>1014</v>
      </c>
      <c r="X315" s="71" t="s">
        <v>78</v>
      </c>
    </row>
    <row r="316" spans="1:24" ht="128.25" hidden="1" customHeight="1">
      <c r="A316" s="54" t="s">
        <v>421</v>
      </c>
      <c r="B316" s="54" t="s">
        <v>2039</v>
      </c>
      <c r="C316" s="54" t="s">
        <v>2039</v>
      </c>
      <c r="D316" s="54" t="s">
        <v>2065</v>
      </c>
      <c r="E316" s="54">
        <v>20</v>
      </c>
      <c r="F316" s="54" t="s">
        <v>2066</v>
      </c>
      <c r="G316" s="54" t="s">
        <v>35</v>
      </c>
      <c r="H316" s="8" t="s">
        <v>36</v>
      </c>
      <c r="I316" s="19" t="s">
        <v>91</v>
      </c>
      <c r="J316" s="67">
        <v>20</v>
      </c>
      <c r="K316" s="10" t="s">
        <v>297</v>
      </c>
      <c r="L316" s="11"/>
      <c r="M316" s="54">
        <v>1</v>
      </c>
      <c r="N316" s="37"/>
      <c r="O316" s="54" t="s">
        <v>2053</v>
      </c>
      <c r="P316" s="37" t="s">
        <v>1088</v>
      </c>
      <c r="Q316" s="20">
        <v>0</v>
      </c>
      <c r="R316" s="20">
        <v>0</v>
      </c>
      <c r="S316" s="60">
        <f t="shared" si="8"/>
        <v>0</v>
      </c>
      <c r="T316" s="19" t="s">
        <v>41</v>
      </c>
      <c r="U316" s="82" t="s">
        <v>2252</v>
      </c>
      <c r="V316" s="21" t="s">
        <v>866</v>
      </c>
      <c r="W316" s="22" t="s">
        <v>1014</v>
      </c>
      <c r="X316" s="71" t="s">
        <v>78</v>
      </c>
    </row>
    <row r="317" spans="1:24" ht="128.25" hidden="1" customHeight="1">
      <c r="A317" s="54" t="s">
        <v>421</v>
      </c>
      <c r="B317" s="54" t="s">
        <v>2039</v>
      </c>
      <c r="C317" s="54" t="s">
        <v>2039</v>
      </c>
      <c r="D317" s="54" t="s">
        <v>2065</v>
      </c>
      <c r="E317" s="54">
        <v>20</v>
      </c>
      <c r="F317" s="54" t="s">
        <v>2066</v>
      </c>
      <c r="G317" s="54" t="s">
        <v>35</v>
      </c>
      <c r="H317" s="8" t="s">
        <v>36</v>
      </c>
      <c r="I317" s="19" t="s">
        <v>91</v>
      </c>
      <c r="J317" s="67">
        <v>20</v>
      </c>
      <c r="K317" s="10" t="s">
        <v>297</v>
      </c>
      <c r="L317" s="11"/>
      <c r="M317" s="54">
        <v>1</v>
      </c>
      <c r="N317" s="37">
        <v>1492815</v>
      </c>
      <c r="O317" s="54" t="s">
        <v>2052</v>
      </c>
      <c r="P317" s="37" t="s">
        <v>1088</v>
      </c>
      <c r="Q317" s="20">
        <v>0</v>
      </c>
      <c r="R317" s="20">
        <v>0</v>
      </c>
      <c r="S317" s="60">
        <f t="shared" si="8"/>
        <v>0</v>
      </c>
      <c r="T317" s="19" t="s">
        <v>41</v>
      </c>
      <c r="U317" s="82" t="s">
        <v>2252</v>
      </c>
      <c r="V317" s="21" t="s">
        <v>866</v>
      </c>
      <c r="W317" s="22" t="s">
        <v>1014</v>
      </c>
      <c r="X317" s="71" t="s">
        <v>78</v>
      </c>
    </row>
    <row r="318" spans="1:24" ht="128.25" hidden="1" customHeight="1">
      <c r="A318" s="54" t="s">
        <v>421</v>
      </c>
      <c r="B318" s="54" t="s">
        <v>2039</v>
      </c>
      <c r="C318" s="54" t="s">
        <v>2039</v>
      </c>
      <c r="D318" s="54" t="s">
        <v>2065</v>
      </c>
      <c r="E318" s="54">
        <v>20</v>
      </c>
      <c r="F318" s="54" t="s">
        <v>2066</v>
      </c>
      <c r="G318" s="54" t="s">
        <v>35</v>
      </c>
      <c r="H318" s="8" t="s">
        <v>36</v>
      </c>
      <c r="I318" s="19" t="s">
        <v>91</v>
      </c>
      <c r="J318" s="67">
        <v>20</v>
      </c>
      <c r="K318" s="10" t="s">
        <v>297</v>
      </c>
      <c r="L318" s="11"/>
      <c r="M318" s="54">
        <v>1</v>
      </c>
      <c r="N318" s="37">
        <v>1170751</v>
      </c>
      <c r="O318" s="54" t="s">
        <v>2062</v>
      </c>
      <c r="P318" s="37" t="s">
        <v>1088</v>
      </c>
      <c r="Q318" s="20">
        <v>0</v>
      </c>
      <c r="R318" s="20">
        <v>0</v>
      </c>
      <c r="S318" s="60">
        <f t="shared" si="8"/>
        <v>0</v>
      </c>
      <c r="T318" s="19" t="s">
        <v>41</v>
      </c>
      <c r="U318" s="82" t="s">
        <v>2252</v>
      </c>
      <c r="V318" s="21" t="s">
        <v>866</v>
      </c>
      <c r="W318" s="22" t="s">
        <v>1014</v>
      </c>
      <c r="X318" s="71" t="s">
        <v>78</v>
      </c>
    </row>
    <row r="319" spans="1:24" ht="128.25" hidden="1" customHeight="1">
      <c r="A319" s="54" t="s">
        <v>421</v>
      </c>
      <c r="B319" s="54" t="s">
        <v>2039</v>
      </c>
      <c r="C319" s="54" t="s">
        <v>2039</v>
      </c>
      <c r="D319" s="54" t="s">
        <v>2065</v>
      </c>
      <c r="E319" s="54">
        <v>20</v>
      </c>
      <c r="F319" s="54" t="s">
        <v>2066</v>
      </c>
      <c r="G319" s="54" t="s">
        <v>35</v>
      </c>
      <c r="H319" s="8" t="s">
        <v>36</v>
      </c>
      <c r="I319" s="19" t="s">
        <v>91</v>
      </c>
      <c r="J319" s="67">
        <v>20</v>
      </c>
      <c r="K319" s="10" t="s">
        <v>297</v>
      </c>
      <c r="L319" s="11"/>
      <c r="M319" s="54">
        <v>1</v>
      </c>
      <c r="N319" s="37">
        <v>1491285</v>
      </c>
      <c r="O319" s="54" t="s">
        <v>2063</v>
      </c>
      <c r="P319" s="37" t="s">
        <v>1088</v>
      </c>
      <c r="Q319" s="20">
        <v>0</v>
      </c>
      <c r="R319" s="20">
        <v>0</v>
      </c>
      <c r="S319" s="60">
        <f t="shared" si="8"/>
        <v>0</v>
      </c>
      <c r="T319" s="19" t="s">
        <v>41</v>
      </c>
      <c r="U319" s="82" t="s">
        <v>2252</v>
      </c>
      <c r="V319" s="21" t="s">
        <v>866</v>
      </c>
      <c r="W319" s="22" t="s">
        <v>1014</v>
      </c>
      <c r="X319" s="71" t="s">
        <v>78</v>
      </c>
    </row>
    <row r="320" spans="1:24" ht="128.25" hidden="1" customHeight="1">
      <c r="A320" s="54" t="s">
        <v>421</v>
      </c>
      <c r="B320" s="54" t="s">
        <v>2039</v>
      </c>
      <c r="C320" s="54" t="s">
        <v>2039</v>
      </c>
      <c r="D320" s="54" t="s">
        <v>2065</v>
      </c>
      <c r="E320" s="54">
        <v>20</v>
      </c>
      <c r="F320" s="54" t="s">
        <v>2066</v>
      </c>
      <c r="G320" s="54" t="s">
        <v>35</v>
      </c>
      <c r="H320" s="8" t="s">
        <v>36</v>
      </c>
      <c r="I320" s="19" t="s">
        <v>91</v>
      </c>
      <c r="J320" s="67">
        <v>20</v>
      </c>
      <c r="K320" s="10" t="s">
        <v>297</v>
      </c>
      <c r="L320" s="11"/>
      <c r="M320" s="54">
        <v>1</v>
      </c>
      <c r="N320" s="54">
        <v>2111247</v>
      </c>
      <c r="O320" s="54" t="s">
        <v>2043</v>
      </c>
      <c r="P320" s="37" t="s">
        <v>1088</v>
      </c>
      <c r="Q320" s="20">
        <v>0</v>
      </c>
      <c r="R320" s="20">
        <v>0</v>
      </c>
      <c r="S320" s="60">
        <f t="shared" si="8"/>
        <v>0</v>
      </c>
      <c r="T320" s="19" t="s">
        <v>41</v>
      </c>
      <c r="U320" s="82" t="s">
        <v>2252</v>
      </c>
      <c r="V320" s="21" t="s">
        <v>866</v>
      </c>
      <c r="W320" s="22" t="s">
        <v>1014</v>
      </c>
      <c r="X320" s="71" t="s">
        <v>78</v>
      </c>
    </row>
    <row r="321" spans="1:24" ht="128.25" hidden="1" customHeight="1">
      <c r="A321" s="54" t="s">
        <v>421</v>
      </c>
      <c r="B321" s="54" t="s">
        <v>2039</v>
      </c>
      <c r="C321" s="54" t="s">
        <v>2039</v>
      </c>
      <c r="D321" s="54" t="s">
        <v>2065</v>
      </c>
      <c r="E321" s="54">
        <v>20</v>
      </c>
      <c r="F321" s="54" t="s">
        <v>2066</v>
      </c>
      <c r="G321" s="54" t="s">
        <v>35</v>
      </c>
      <c r="H321" s="8" t="s">
        <v>36</v>
      </c>
      <c r="I321" s="19" t="s">
        <v>91</v>
      </c>
      <c r="J321" s="67">
        <v>20</v>
      </c>
      <c r="K321" s="10" t="s">
        <v>297</v>
      </c>
      <c r="L321" s="11"/>
      <c r="M321" s="54">
        <v>1</v>
      </c>
      <c r="N321" s="37">
        <v>1552039</v>
      </c>
      <c r="O321" s="54" t="s">
        <v>2044</v>
      </c>
      <c r="P321" s="37" t="s">
        <v>1088</v>
      </c>
      <c r="Q321" s="20">
        <v>0</v>
      </c>
      <c r="R321" s="20">
        <v>0</v>
      </c>
      <c r="S321" s="60">
        <f t="shared" si="8"/>
        <v>0</v>
      </c>
      <c r="T321" s="19" t="s">
        <v>41</v>
      </c>
      <c r="U321" s="82" t="s">
        <v>2252</v>
      </c>
      <c r="V321" s="21" t="s">
        <v>866</v>
      </c>
      <c r="W321" s="22" t="s">
        <v>1014</v>
      </c>
      <c r="X321" s="71" t="s">
        <v>78</v>
      </c>
    </row>
    <row r="322" spans="1:24" ht="128.25" hidden="1" customHeight="1">
      <c r="A322" s="54" t="s">
        <v>421</v>
      </c>
      <c r="B322" s="54" t="s">
        <v>2039</v>
      </c>
      <c r="C322" s="54" t="s">
        <v>2039</v>
      </c>
      <c r="D322" s="54" t="s">
        <v>2065</v>
      </c>
      <c r="E322" s="54">
        <v>20</v>
      </c>
      <c r="F322" s="54" t="s">
        <v>2066</v>
      </c>
      <c r="G322" s="54" t="s">
        <v>35</v>
      </c>
      <c r="H322" s="8" t="s">
        <v>36</v>
      </c>
      <c r="I322" s="19" t="s">
        <v>91</v>
      </c>
      <c r="J322" s="67">
        <v>20</v>
      </c>
      <c r="K322" s="10" t="s">
        <v>297</v>
      </c>
      <c r="L322" s="11"/>
      <c r="M322" s="54">
        <v>1</v>
      </c>
      <c r="N322" s="37"/>
      <c r="O322" s="54" t="s">
        <v>2045</v>
      </c>
      <c r="P322" s="37" t="s">
        <v>1088</v>
      </c>
      <c r="Q322" s="20">
        <v>0</v>
      </c>
      <c r="R322" s="20">
        <v>0</v>
      </c>
      <c r="S322" s="60">
        <f t="shared" si="8"/>
        <v>0</v>
      </c>
      <c r="T322" s="19" t="s">
        <v>41</v>
      </c>
      <c r="U322" s="82" t="s">
        <v>2252</v>
      </c>
      <c r="V322" s="21" t="s">
        <v>866</v>
      </c>
      <c r="W322" s="22" t="s">
        <v>1014</v>
      </c>
      <c r="X322" s="71" t="s">
        <v>78</v>
      </c>
    </row>
    <row r="323" spans="1:24" ht="128.25" hidden="1" customHeight="1">
      <c r="A323" s="54" t="s">
        <v>421</v>
      </c>
      <c r="B323" s="54" t="s">
        <v>2039</v>
      </c>
      <c r="C323" s="54" t="s">
        <v>2039</v>
      </c>
      <c r="D323" s="54" t="s">
        <v>2065</v>
      </c>
      <c r="E323" s="54">
        <v>20</v>
      </c>
      <c r="F323" s="54" t="s">
        <v>2066</v>
      </c>
      <c r="G323" s="54" t="s">
        <v>35</v>
      </c>
      <c r="H323" s="8" t="s">
        <v>36</v>
      </c>
      <c r="I323" s="19" t="s">
        <v>91</v>
      </c>
      <c r="J323" s="67">
        <v>20</v>
      </c>
      <c r="K323" s="10" t="s">
        <v>297</v>
      </c>
      <c r="L323" s="11"/>
      <c r="M323" s="54">
        <v>1</v>
      </c>
      <c r="N323" s="37">
        <v>1492636</v>
      </c>
      <c r="O323" s="54" t="s">
        <v>2067</v>
      </c>
      <c r="P323" s="37" t="s">
        <v>1088</v>
      </c>
      <c r="Q323" s="20">
        <v>0</v>
      </c>
      <c r="R323" s="20">
        <v>0</v>
      </c>
      <c r="S323" s="60">
        <f t="shared" si="8"/>
        <v>0</v>
      </c>
      <c r="T323" s="19" t="s">
        <v>41</v>
      </c>
      <c r="U323" s="82" t="s">
        <v>2252</v>
      </c>
      <c r="V323" s="21" t="s">
        <v>866</v>
      </c>
      <c r="W323" s="22" t="s">
        <v>1014</v>
      </c>
      <c r="X323" s="71" t="s">
        <v>78</v>
      </c>
    </row>
    <row r="324" spans="1:24" ht="128.25" hidden="1" customHeight="1">
      <c r="A324" s="54" t="s">
        <v>421</v>
      </c>
      <c r="B324" s="54" t="s">
        <v>2039</v>
      </c>
      <c r="C324" s="54" t="s">
        <v>2039</v>
      </c>
      <c r="D324" s="54" t="s">
        <v>2065</v>
      </c>
      <c r="E324" s="54">
        <v>20</v>
      </c>
      <c r="F324" s="54" t="s">
        <v>2066</v>
      </c>
      <c r="G324" s="54" t="s">
        <v>35</v>
      </c>
      <c r="H324" s="8" t="s">
        <v>36</v>
      </c>
      <c r="I324" s="19" t="s">
        <v>91</v>
      </c>
      <c r="J324" s="67">
        <v>20</v>
      </c>
      <c r="K324" s="10" t="s">
        <v>297</v>
      </c>
      <c r="L324" s="11"/>
      <c r="M324" s="54">
        <v>1</v>
      </c>
      <c r="N324" s="54">
        <v>1568339</v>
      </c>
      <c r="O324" s="54" t="s">
        <v>2048</v>
      </c>
      <c r="P324" s="37" t="s">
        <v>1088</v>
      </c>
      <c r="Q324" s="20">
        <v>0</v>
      </c>
      <c r="R324" s="20">
        <v>0</v>
      </c>
      <c r="S324" s="60">
        <f t="shared" ref="S324:S387" si="9">(R324+Q324)*M324</f>
        <v>0</v>
      </c>
      <c r="T324" s="19" t="s">
        <v>41</v>
      </c>
      <c r="U324" s="82" t="s">
        <v>2252</v>
      </c>
      <c r="V324" s="21" t="s">
        <v>866</v>
      </c>
      <c r="W324" s="22" t="s">
        <v>1014</v>
      </c>
      <c r="X324" s="71" t="s">
        <v>78</v>
      </c>
    </row>
    <row r="325" spans="1:24" ht="128.25" hidden="1" customHeight="1">
      <c r="A325" s="54" t="s">
        <v>421</v>
      </c>
      <c r="B325" s="54" t="s">
        <v>2039</v>
      </c>
      <c r="C325" s="54" t="s">
        <v>2039</v>
      </c>
      <c r="D325" s="54" t="s">
        <v>2065</v>
      </c>
      <c r="E325" s="54">
        <v>20</v>
      </c>
      <c r="F325" s="54" t="s">
        <v>2066</v>
      </c>
      <c r="G325" s="54" t="s">
        <v>35</v>
      </c>
      <c r="H325" s="8" t="s">
        <v>36</v>
      </c>
      <c r="I325" s="19" t="s">
        <v>91</v>
      </c>
      <c r="J325" s="67">
        <v>20</v>
      </c>
      <c r="K325" s="10" t="s">
        <v>297</v>
      </c>
      <c r="L325" s="11"/>
      <c r="M325" s="54">
        <v>1</v>
      </c>
      <c r="N325" s="37"/>
      <c r="O325" s="54" t="s">
        <v>2068</v>
      </c>
      <c r="P325" s="37" t="s">
        <v>1088</v>
      </c>
      <c r="Q325" s="20">
        <v>0</v>
      </c>
      <c r="R325" s="20">
        <v>0</v>
      </c>
      <c r="S325" s="60">
        <f t="shared" si="9"/>
        <v>0</v>
      </c>
      <c r="T325" s="19" t="s">
        <v>41</v>
      </c>
      <c r="U325" s="82" t="s">
        <v>2252</v>
      </c>
      <c r="V325" s="21" t="s">
        <v>866</v>
      </c>
      <c r="W325" s="22" t="s">
        <v>1014</v>
      </c>
      <c r="X325" s="71" t="s">
        <v>78</v>
      </c>
    </row>
    <row r="326" spans="1:24" ht="128.25" hidden="1" customHeight="1">
      <c r="A326" s="54" t="s">
        <v>421</v>
      </c>
      <c r="B326" s="54" t="s">
        <v>2039</v>
      </c>
      <c r="C326" s="54" t="s">
        <v>2039</v>
      </c>
      <c r="D326" s="54" t="s">
        <v>2065</v>
      </c>
      <c r="E326" s="54">
        <v>20</v>
      </c>
      <c r="F326" s="54" t="s">
        <v>2066</v>
      </c>
      <c r="G326" s="54" t="s">
        <v>35</v>
      </c>
      <c r="H326" s="8" t="s">
        <v>36</v>
      </c>
      <c r="I326" s="19" t="s">
        <v>91</v>
      </c>
      <c r="J326" s="67">
        <v>20</v>
      </c>
      <c r="K326" s="10" t="s">
        <v>297</v>
      </c>
      <c r="L326" s="11"/>
      <c r="M326" s="54">
        <v>1</v>
      </c>
      <c r="N326" s="37"/>
      <c r="O326" s="54" t="s">
        <v>2057</v>
      </c>
      <c r="P326" s="37" t="s">
        <v>1088</v>
      </c>
      <c r="Q326" s="20">
        <v>0</v>
      </c>
      <c r="R326" s="20">
        <v>0</v>
      </c>
      <c r="S326" s="60">
        <f t="shared" si="9"/>
        <v>0</v>
      </c>
      <c r="T326" s="19" t="s">
        <v>41</v>
      </c>
      <c r="U326" s="82" t="s">
        <v>2252</v>
      </c>
      <c r="V326" s="21" t="s">
        <v>866</v>
      </c>
      <c r="W326" s="22" t="s">
        <v>1014</v>
      </c>
      <c r="X326" s="71" t="s">
        <v>78</v>
      </c>
    </row>
    <row r="327" spans="1:24" ht="128.25" hidden="1" customHeight="1">
      <c r="A327" s="54" t="s">
        <v>421</v>
      </c>
      <c r="B327" s="54" t="s">
        <v>2039</v>
      </c>
      <c r="C327" s="54" t="s">
        <v>2039</v>
      </c>
      <c r="D327" s="54" t="s">
        <v>2065</v>
      </c>
      <c r="E327" s="54">
        <v>20</v>
      </c>
      <c r="F327" s="54" t="s">
        <v>2066</v>
      </c>
      <c r="G327" s="54" t="s">
        <v>35</v>
      </c>
      <c r="H327" s="8" t="s">
        <v>36</v>
      </c>
      <c r="I327" s="19" t="s">
        <v>91</v>
      </c>
      <c r="J327" s="67">
        <v>20</v>
      </c>
      <c r="K327" s="10" t="s">
        <v>297</v>
      </c>
      <c r="L327" s="11"/>
      <c r="M327" s="54">
        <v>1</v>
      </c>
      <c r="N327" s="37">
        <v>2090643</v>
      </c>
      <c r="O327" s="54" t="s">
        <v>2069</v>
      </c>
      <c r="P327" s="37" t="s">
        <v>268</v>
      </c>
      <c r="Q327" s="20">
        <v>0</v>
      </c>
      <c r="R327" s="20">
        <v>0</v>
      </c>
      <c r="S327" s="60">
        <f t="shared" si="9"/>
        <v>0</v>
      </c>
      <c r="T327" s="19" t="s">
        <v>41</v>
      </c>
      <c r="U327" s="82" t="s">
        <v>2252</v>
      </c>
      <c r="V327" s="21" t="s">
        <v>866</v>
      </c>
      <c r="W327" s="22" t="s">
        <v>1014</v>
      </c>
      <c r="X327" s="71" t="s">
        <v>78</v>
      </c>
    </row>
    <row r="328" spans="1:24" ht="128.25" hidden="1" customHeight="1">
      <c r="A328" s="54" t="s">
        <v>421</v>
      </c>
      <c r="B328" s="54" t="s">
        <v>2039</v>
      </c>
      <c r="C328" s="54" t="s">
        <v>2039</v>
      </c>
      <c r="D328" s="54" t="s">
        <v>2065</v>
      </c>
      <c r="E328" s="54">
        <v>20</v>
      </c>
      <c r="F328" s="54" t="s">
        <v>2066</v>
      </c>
      <c r="G328" s="54" t="s">
        <v>35</v>
      </c>
      <c r="H328" s="8" t="s">
        <v>36</v>
      </c>
      <c r="I328" s="19" t="s">
        <v>91</v>
      </c>
      <c r="J328" s="67">
        <v>20</v>
      </c>
      <c r="K328" s="10" t="s">
        <v>297</v>
      </c>
      <c r="L328" s="11"/>
      <c r="M328" s="54">
        <v>1</v>
      </c>
      <c r="N328" s="54">
        <v>2091119</v>
      </c>
      <c r="O328" s="54" t="s">
        <v>2046</v>
      </c>
      <c r="P328" s="37" t="s">
        <v>268</v>
      </c>
      <c r="Q328" s="20">
        <v>0</v>
      </c>
      <c r="R328" s="20">
        <v>0</v>
      </c>
      <c r="S328" s="60">
        <f t="shared" si="9"/>
        <v>0</v>
      </c>
      <c r="T328" s="19" t="s">
        <v>41</v>
      </c>
      <c r="U328" s="82" t="s">
        <v>2252</v>
      </c>
      <c r="V328" s="21" t="s">
        <v>866</v>
      </c>
      <c r="W328" s="22" t="s">
        <v>1014</v>
      </c>
      <c r="X328" s="71" t="s">
        <v>78</v>
      </c>
    </row>
    <row r="329" spans="1:24" ht="128.25" hidden="1" customHeight="1">
      <c r="A329" s="54" t="s">
        <v>421</v>
      </c>
      <c r="B329" s="54" t="s">
        <v>2039</v>
      </c>
      <c r="C329" s="54" t="s">
        <v>2039</v>
      </c>
      <c r="D329" s="54" t="s">
        <v>2065</v>
      </c>
      <c r="E329" s="54">
        <v>20</v>
      </c>
      <c r="F329" s="54" t="s">
        <v>2066</v>
      </c>
      <c r="G329" s="54" t="s">
        <v>35</v>
      </c>
      <c r="H329" s="8" t="s">
        <v>36</v>
      </c>
      <c r="I329" s="19" t="s">
        <v>91</v>
      </c>
      <c r="J329" s="67">
        <v>20</v>
      </c>
      <c r="K329" s="10" t="s">
        <v>297</v>
      </c>
      <c r="L329" s="11"/>
      <c r="M329" s="54">
        <v>1</v>
      </c>
      <c r="N329" s="37">
        <v>1786070</v>
      </c>
      <c r="O329" s="54" t="s">
        <v>2060</v>
      </c>
      <c r="P329" s="37" t="s">
        <v>40</v>
      </c>
      <c r="Q329" s="20">
        <v>0</v>
      </c>
      <c r="R329" s="20">
        <v>0</v>
      </c>
      <c r="S329" s="60">
        <f t="shared" si="9"/>
        <v>0</v>
      </c>
      <c r="T329" s="19" t="s">
        <v>41</v>
      </c>
      <c r="U329" s="82" t="s">
        <v>2252</v>
      </c>
      <c r="V329" s="21" t="s">
        <v>866</v>
      </c>
      <c r="W329" s="22" t="s">
        <v>1014</v>
      </c>
      <c r="X329" s="71" t="s">
        <v>78</v>
      </c>
    </row>
    <row r="330" spans="1:24" ht="128.25" hidden="1" customHeight="1">
      <c r="A330" s="54" t="s">
        <v>421</v>
      </c>
      <c r="B330" s="19" t="s">
        <v>422</v>
      </c>
      <c r="C330" s="19" t="s">
        <v>422</v>
      </c>
      <c r="D330" s="19" t="s">
        <v>393</v>
      </c>
      <c r="E330" s="19">
        <v>15</v>
      </c>
      <c r="F330" s="19" t="s">
        <v>423</v>
      </c>
      <c r="G330" s="54" t="s">
        <v>45</v>
      </c>
      <c r="H330" s="8" t="s">
        <v>36</v>
      </c>
      <c r="I330" s="19" t="s">
        <v>37</v>
      </c>
      <c r="J330" s="10">
        <v>20</v>
      </c>
      <c r="K330" s="10">
        <v>43952</v>
      </c>
      <c r="L330" s="11"/>
      <c r="M330" s="19">
        <v>8</v>
      </c>
      <c r="N330" s="19"/>
      <c r="O330" s="19" t="s">
        <v>424</v>
      </c>
      <c r="P330" s="19" t="s">
        <v>425</v>
      </c>
      <c r="Q330" s="20">
        <v>0</v>
      </c>
      <c r="R330" s="20">
        <v>0</v>
      </c>
      <c r="S330" s="20">
        <f t="shared" si="9"/>
        <v>0</v>
      </c>
      <c r="T330" s="19" t="s">
        <v>41</v>
      </c>
      <c r="U330" s="15" t="s">
        <v>2253</v>
      </c>
      <c r="V330" s="15" t="s">
        <v>201</v>
      </c>
      <c r="W330" s="33" t="s">
        <v>207</v>
      </c>
      <c r="X330" s="41" t="s">
        <v>50</v>
      </c>
    </row>
    <row r="331" spans="1:24" ht="128.25" hidden="1" customHeight="1">
      <c r="A331" s="68" t="s">
        <v>421</v>
      </c>
      <c r="B331" s="68" t="s">
        <v>1728</v>
      </c>
      <c r="C331" s="27" t="s">
        <v>1732</v>
      </c>
      <c r="D331" s="27" t="s">
        <v>1729</v>
      </c>
      <c r="E331" s="27">
        <v>15</v>
      </c>
      <c r="F331" s="27" t="s">
        <v>394</v>
      </c>
      <c r="G331" s="68" t="s">
        <v>35</v>
      </c>
      <c r="H331" s="27" t="s">
        <v>310</v>
      </c>
      <c r="I331" s="24" t="s">
        <v>37</v>
      </c>
      <c r="J331" s="84">
        <v>48</v>
      </c>
      <c r="K331" s="10" t="s">
        <v>1733</v>
      </c>
      <c r="L331" s="11"/>
      <c r="M331" s="27">
        <v>1</v>
      </c>
      <c r="N331" s="68">
        <v>1491224</v>
      </c>
      <c r="O331" s="68" t="s">
        <v>1734</v>
      </c>
      <c r="P331" s="68" t="s">
        <v>162</v>
      </c>
      <c r="Q331" s="70">
        <v>14553</v>
      </c>
      <c r="R331" s="28">
        <v>0</v>
      </c>
      <c r="S331" s="85">
        <f t="shared" si="9"/>
        <v>14553</v>
      </c>
      <c r="T331" s="85" t="s">
        <v>41</v>
      </c>
      <c r="U331" s="29" t="s">
        <v>2254</v>
      </c>
      <c r="V331" s="29" t="s">
        <v>1735</v>
      </c>
      <c r="W331" s="31" t="s">
        <v>398</v>
      </c>
      <c r="X331" s="23"/>
    </row>
    <row r="332" spans="1:24" ht="128.25" hidden="1" customHeight="1">
      <c r="A332" s="54" t="s">
        <v>421</v>
      </c>
      <c r="B332" s="54" t="s">
        <v>1728</v>
      </c>
      <c r="C332" s="37" t="s">
        <v>1748</v>
      </c>
      <c r="D332" s="37" t="s">
        <v>1729</v>
      </c>
      <c r="E332" s="37">
        <v>15</v>
      </c>
      <c r="F332" s="37" t="s">
        <v>1749</v>
      </c>
      <c r="G332" s="54" t="s">
        <v>35</v>
      </c>
      <c r="H332" s="86" t="s">
        <v>310</v>
      </c>
      <c r="I332" s="87" t="s">
        <v>37</v>
      </c>
      <c r="J332" s="88">
        <v>24</v>
      </c>
      <c r="K332" s="10" t="s">
        <v>1750</v>
      </c>
      <c r="L332" s="11"/>
      <c r="M332" s="86">
        <v>1</v>
      </c>
      <c r="N332" s="86">
        <v>1568711</v>
      </c>
      <c r="O332" s="37" t="s">
        <v>1751</v>
      </c>
      <c r="P332" s="54" t="s">
        <v>162</v>
      </c>
      <c r="Q332" s="20">
        <v>0</v>
      </c>
      <c r="R332" s="20">
        <v>0</v>
      </c>
      <c r="S332" s="60">
        <f t="shared" si="9"/>
        <v>0</v>
      </c>
      <c r="T332" s="60" t="s">
        <v>41</v>
      </c>
      <c r="U332" s="19"/>
      <c r="V332" s="21" t="s">
        <v>184</v>
      </c>
      <c r="W332" s="22" t="s">
        <v>269</v>
      </c>
      <c r="X332" s="23"/>
    </row>
    <row r="333" spans="1:24" ht="128.25" hidden="1" customHeight="1">
      <c r="A333" s="54" t="s">
        <v>421</v>
      </c>
      <c r="B333" s="54" t="s">
        <v>1728</v>
      </c>
      <c r="C333" s="37" t="s">
        <v>1748</v>
      </c>
      <c r="D333" s="37" t="s">
        <v>1729</v>
      </c>
      <c r="E333" s="37">
        <v>15</v>
      </c>
      <c r="F333" s="37" t="s">
        <v>1749</v>
      </c>
      <c r="G333" s="54" t="s">
        <v>35</v>
      </c>
      <c r="H333" s="86" t="s">
        <v>310</v>
      </c>
      <c r="I333" s="87" t="s">
        <v>37</v>
      </c>
      <c r="J333" s="88">
        <v>24</v>
      </c>
      <c r="K333" s="10" t="s">
        <v>1750</v>
      </c>
      <c r="L333" s="11"/>
      <c r="M333" s="86">
        <v>1</v>
      </c>
      <c r="N333" s="86">
        <v>1380073</v>
      </c>
      <c r="O333" s="37" t="s">
        <v>1752</v>
      </c>
      <c r="P333" s="54" t="s">
        <v>162</v>
      </c>
      <c r="Q333" s="20">
        <v>0</v>
      </c>
      <c r="R333" s="20">
        <v>0</v>
      </c>
      <c r="S333" s="60">
        <f t="shared" si="9"/>
        <v>0</v>
      </c>
      <c r="T333" s="60" t="s">
        <v>41</v>
      </c>
      <c r="U333" s="19"/>
      <c r="V333" s="21" t="s">
        <v>184</v>
      </c>
      <c r="W333" s="22" t="s">
        <v>269</v>
      </c>
      <c r="X333" s="23"/>
    </row>
    <row r="334" spans="1:24" ht="128.25" hidden="1" customHeight="1">
      <c r="A334" s="54" t="s">
        <v>421</v>
      </c>
      <c r="B334" s="54" t="s">
        <v>1728</v>
      </c>
      <c r="C334" s="37" t="s">
        <v>1732</v>
      </c>
      <c r="D334" s="37" t="s">
        <v>1729</v>
      </c>
      <c r="E334" s="37">
        <v>15</v>
      </c>
      <c r="F334" s="37" t="s">
        <v>1736</v>
      </c>
      <c r="G334" s="54" t="s">
        <v>35</v>
      </c>
      <c r="H334" s="86" t="s">
        <v>310</v>
      </c>
      <c r="I334" s="87" t="s">
        <v>37</v>
      </c>
      <c r="J334" s="88">
        <v>24</v>
      </c>
      <c r="K334" s="10" t="s">
        <v>1737</v>
      </c>
      <c r="L334" s="11"/>
      <c r="M334" s="86">
        <v>1</v>
      </c>
      <c r="N334" s="89">
        <v>1568335</v>
      </c>
      <c r="O334" s="89" t="s">
        <v>1738</v>
      </c>
      <c r="P334" s="54" t="s">
        <v>162</v>
      </c>
      <c r="Q334" s="60">
        <v>700</v>
      </c>
      <c r="R334" s="20">
        <v>5960</v>
      </c>
      <c r="S334" s="60">
        <f t="shared" si="9"/>
        <v>6660</v>
      </c>
      <c r="T334" s="19" t="s">
        <v>41</v>
      </c>
      <c r="U334" s="19"/>
      <c r="V334" s="19" t="s">
        <v>1036</v>
      </c>
      <c r="W334" s="22" t="s">
        <v>1739</v>
      </c>
      <c r="X334" s="23"/>
    </row>
    <row r="335" spans="1:24" ht="128.25" hidden="1" customHeight="1">
      <c r="A335" s="54" t="s">
        <v>421</v>
      </c>
      <c r="B335" s="54" t="s">
        <v>1728</v>
      </c>
      <c r="C335" s="37" t="s">
        <v>1748</v>
      </c>
      <c r="D335" s="37" t="s">
        <v>1729</v>
      </c>
      <c r="E335" s="37">
        <v>15</v>
      </c>
      <c r="F335" s="37" t="s">
        <v>1753</v>
      </c>
      <c r="G335" s="54" t="s">
        <v>35</v>
      </c>
      <c r="H335" s="86" t="s">
        <v>310</v>
      </c>
      <c r="I335" s="87" t="s">
        <v>37</v>
      </c>
      <c r="J335" s="88">
        <v>24</v>
      </c>
      <c r="K335" s="10">
        <v>43927</v>
      </c>
      <c r="L335" s="11"/>
      <c r="M335" s="86">
        <v>1</v>
      </c>
      <c r="N335" s="86">
        <v>1380073</v>
      </c>
      <c r="O335" s="37" t="s">
        <v>1752</v>
      </c>
      <c r="P335" s="54" t="s">
        <v>162</v>
      </c>
      <c r="Q335" s="20">
        <v>0</v>
      </c>
      <c r="R335" s="20">
        <v>0</v>
      </c>
      <c r="S335" s="60">
        <f t="shared" si="9"/>
        <v>0</v>
      </c>
      <c r="T335" s="60" t="s">
        <v>41</v>
      </c>
      <c r="U335" s="19"/>
      <c r="V335" s="21" t="s">
        <v>184</v>
      </c>
      <c r="W335" s="22" t="s">
        <v>1083</v>
      </c>
      <c r="X335" s="23"/>
    </row>
    <row r="336" spans="1:24" ht="128.25" hidden="1" customHeight="1">
      <c r="A336" s="54" t="s">
        <v>421</v>
      </c>
      <c r="B336" s="54" t="s">
        <v>1728</v>
      </c>
      <c r="C336" s="37" t="s">
        <v>1748</v>
      </c>
      <c r="D336" s="37" t="s">
        <v>1729</v>
      </c>
      <c r="E336" s="37">
        <v>15</v>
      </c>
      <c r="F336" s="37" t="s">
        <v>1753</v>
      </c>
      <c r="G336" s="89" t="s">
        <v>35</v>
      </c>
      <c r="H336" s="86" t="s">
        <v>310</v>
      </c>
      <c r="I336" s="87" t="s">
        <v>37</v>
      </c>
      <c r="J336" s="88">
        <v>24</v>
      </c>
      <c r="K336" s="10">
        <v>43927</v>
      </c>
      <c r="L336" s="11"/>
      <c r="M336" s="86">
        <v>1</v>
      </c>
      <c r="N336" s="86">
        <v>1348891</v>
      </c>
      <c r="O336" s="86" t="s">
        <v>1754</v>
      </c>
      <c r="P336" s="54" t="s">
        <v>162</v>
      </c>
      <c r="Q336" s="20">
        <v>0</v>
      </c>
      <c r="R336" s="20">
        <v>0</v>
      </c>
      <c r="S336" s="60">
        <f t="shared" si="9"/>
        <v>0</v>
      </c>
      <c r="T336" s="60" t="s">
        <v>41</v>
      </c>
      <c r="U336" s="19"/>
      <c r="V336" s="21" t="s">
        <v>184</v>
      </c>
      <c r="W336" s="22" t="s">
        <v>1083</v>
      </c>
      <c r="X336" s="23"/>
    </row>
    <row r="337" spans="1:24" ht="128.25" hidden="1" customHeight="1">
      <c r="A337" s="54" t="s">
        <v>421</v>
      </c>
      <c r="B337" s="54" t="s">
        <v>1728</v>
      </c>
      <c r="C337" s="37" t="s">
        <v>1748</v>
      </c>
      <c r="D337" s="37" t="s">
        <v>1729</v>
      </c>
      <c r="E337" s="37">
        <v>15</v>
      </c>
      <c r="F337" s="37" t="s">
        <v>1755</v>
      </c>
      <c r="G337" s="54" t="s">
        <v>35</v>
      </c>
      <c r="H337" s="86" t="s">
        <v>310</v>
      </c>
      <c r="I337" s="87" t="s">
        <v>37</v>
      </c>
      <c r="J337" s="88">
        <v>40</v>
      </c>
      <c r="K337" s="10" t="s">
        <v>1756</v>
      </c>
      <c r="L337" s="11"/>
      <c r="M337" s="86">
        <v>1</v>
      </c>
      <c r="N337" s="86">
        <v>2110700</v>
      </c>
      <c r="O337" s="86" t="s">
        <v>1757</v>
      </c>
      <c r="P337" s="54" t="s">
        <v>162</v>
      </c>
      <c r="Q337" s="20">
        <v>5305</v>
      </c>
      <c r="R337" s="20">
        <v>12746</v>
      </c>
      <c r="S337" s="60">
        <f t="shared" si="9"/>
        <v>18051</v>
      </c>
      <c r="T337" s="60" t="s">
        <v>41</v>
      </c>
      <c r="U337" s="19"/>
      <c r="V337" s="21" t="s">
        <v>184</v>
      </c>
      <c r="W337" s="22" t="s">
        <v>1758</v>
      </c>
      <c r="X337" s="23"/>
    </row>
    <row r="338" spans="1:24" ht="128.25" hidden="1" customHeight="1">
      <c r="A338" s="54" t="s">
        <v>421</v>
      </c>
      <c r="B338" s="54" t="s">
        <v>1728</v>
      </c>
      <c r="C338" s="37" t="s">
        <v>1748</v>
      </c>
      <c r="D338" s="37" t="s">
        <v>1729</v>
      </c>
      <c r="E338" s="37">
        <v>15</v>
      </c>
      <c r="F338" s="37" t="s">
        <v>1755</v>
      </c>
      <c r="G338" s="54" t="s">
        <v>35</v>
      </c>
      <c r="H338" s="86" t="s">
        <v>310</v>
      </c>
      <c r="I338" s="87" t="s">
        <v>37</v>
      </c>
      <c r="J338" s="88">
        <v>40</v>
      </c>
      <c r="K338" s="10" t="s">
        <v>1756</v>
      </c>
      <c r="L338" s="11"/>
      <c r="M338" s="86">
        <v>1</v>
      </c>
      <c r="N338" s="86">
        <v>2110800</v>
      </c>
      <c r="O338" s="86" t="s">
        <v>1759</v>
      </c>
      <c r="P338" s="54" t="s">
        <v>162</v>
      </c>
      <c r="Q338" s="20">
        <v>5305</v>
      </c>
      <c r="R338" s="20">
        <v>12746</v>
      </c>
      <c r="S338" s="60">
        <f t="shared" si="9"/>
        <v>18051</v>
      </c>
      <c r="T338" s="60" t="s">
        <v>41</v>
      </c>
      <c r="U338" s="19"/>
      <c r="V338" s="21" t="s">
        <v>184</v>
      </c>
      <c r="W338" s="22" t="s">
        <v>1758</v>
      </c>
      <c r="X338" s="23"/>
    </row>
    <row r="339" spans="1:24" ht="128.25" hidden="1" customHeight="1">
      <c r="A339" s="54" t="s">
        <v>421</v>
      </c>
      <c r="B339" s="54" t="s">
        <v>1728</v>
      </c>
      <c r="C339" s="37" t="s">
        <v>1748</v>
      </c>
      <c r="D339" s="37" t="s">
        <v>1729</v>
      </c>
      <c r="E339" s="37">
        <v>15</v>
      </c>
      <c r="F339" s="37" t="s">
        <v>1755</v>
      </c>
      <c r="G339" s="89" t="s">
        <v>35</v>
      </c>
      <c r="H339" s="86" t="s">
        <v>310</v>
      </c>
      <c r="I339" s="87" t="s">
        <v>37</v>
      </c>
      <c r="J339" s="88">
        <v>40</v>
      </c>
      <c r="K339" s="10" t="s">
        <v>1756</v>
      </c>
      <c r="L339" s="11"/>
      <c r="M339" s="86">
        <v>1</v>
      </c>
      <c r="N339" s="86">
        <v>1568233</v>
      </c>
      <c r="O339" s="86" t="s">
        <v>1760</v>
      </c>
      <c r="P339" s="54" t="s">
        <v>162</v>
      </c>
      <c r="Q339" s="20">
        <v>5305</v>
      </c>
      <c r="R339" s="20">
        <v>12746</v>
      </c>
      <c r="S339" s="60">
        <f t="shared" si="9"/>
        <v>18051</v>
      </c>
      <c r="T339" s="60" t="s">
        <v>41</v>
      </c>
      <c r="U339" s="19"/>
      <c r="V339" s="21" t="s">
        <v>184</v>
      </c>
      <c r="W339" s="22" t="s">
        <v>1758</v>
      </c>
      <c r="X339" s="23"/>
    </row>
    <row r="340" spans="1:24" ht="128.25" hidden="1" customHeight="1">
      <c r="A340" s="54" t="s">
        <v>421</v>
      </c>
      <c r="B340" s="54" t="s">
        <v>1728</v>
      </c>
      <c r="C340" s="37" t="s">
        <v>1748</v>
      </c>
      <c r="D340" s="37" t="s">
        <v>1729</v>
      </c>
      <c r="E340" s="37">
        <v>15</v>
      </c>
      <c r="F340" s="37" t="s">
        <v>1755</v>
      </c>
      <c r="G340" s="89" t="s">
        <v>35</v>
      </c>
      <c r="H340" s="86" t="s">
        <v>310</v>
      </c>
      <c r="I340" s="87" t="s">
        <v>37</v>
      </c>
      <c r="J340" s="88">
        <v>40</v>
      </c>
      <c r="K340" s="10" t="s">
        <v>1756</v>
      </c>
      <c r="L340" s="11"/>
      <c r="M340" s="86">
        <v>1</v>
      </c>
      <c r="N340" s="86">
        <v>1348891</v>
      </c>
      <c r="O340" s="86" t="s">
        <v>1754</v>
      </c>
      <c r="P340" s="54" t="s">
        <v>162</v>
      </c>
      <c r="Q340" s="20">
        <v>5305</v>
      </c>
      <c r="R340" s="20">
        <v>12746</v>
      </c>
      <c r="S340" s="60">
        <f t="shared" si="9"/>
        <v>18051</v>
      </c>
      <c r="T340" s="60" t="s">
        <v>41</v>
      </c>
      <c r="U340" s="19"/>
      <c r="V340" s="21" t="s">
        <v>184</v>
      </c>
      <c r="W340" s="22" t="s">
        <v>1758</v>
      </c>
      <c r="X340" s="23"/>
    </row>
    <row r="341" spans="1:24" ht="128.25" hidden="1" customHeight="1">
      <c r="A341" s="54" t="s">
        <v>421</v>
      </c>
      <c r="B341" s="54" t="s">
        <v>1728</v>
      </c>
      <c r="C341" s="37" t="s">
        <v>1732</v>
      </c>
      <c r="D341" s="37" t="s">
        <v>1740</v>
      </c>
      <c r="E341" s="37">
        <v>15</v>
      </c>
      <c r="F341" s="86" t="s">
        <v>1741</v>
      </c>
      <c r="G341" s="89" t="s">
        <v>145</v>
      </c>
      <c r="H341" s="86" t="s">
        <v>132</v>
      </c>
      <c r="I341" s="87" t="s">
        <v>37</v>
      </c>
      <c r="J341" s="88">
        <v>360</v>
      </c>
      <c r="K341" s="10" t="s">
        <v>1742</v>
      </c>
      <c r="L341" s="11" t="s">
        <v>759</v>
      </c>
      <c r="M341" s="86">
        <v>1</v>
      </c>
      <c r="N341" s="86">
        <v>1492802</v>
      </c>
      <c r="O341" s="86" t="s">
        <v>1743</v>
      </c>
      <c r="P341" s="54" t="s">
        <v>162</v>
      </c>
      <c r="Q341" s="20">
        <v>0</v>
      </c>
      <c r="R341" s="20">
        <v>0</v>
      </c>
      <c r="S341" s="20">
        <f t="shared" si="9"/>
        <v>0</v>
      </c>
      <c r="T341" s="60" t="s">
        <v>145</v>
      </c>
      <c r="U341" s="19" t="s">
        <v>2255</v>
      </c>
      <c r="V341" s="21" t="s">
        <v>184</v>
      </c>
      <c r="W341" s="15" t="s">
        <v>1226</v>
      </c>
      <c r="X341" s="23"/>
    </row>
    <row r="342" spans="1:24" ht="128.25" hidden="1" customHeight="1">
      <c r="A342" s="54" t="s">
        <v>421</v>
      </c>
      <c r="B342" s="54" t="s">
        <v>1728</v>
      </c>
      <c r="C342" s="37" t="s">
        <v>1732</v>
      </c>
      <c r="D342" s="37" t="s">
        <v>1744</v>
      </c>
      <c r="E342" s="37">
        <v>15</v>
      </c>
      <c r="F342" s="37" t="s">
        <v>1745</v>
      </c>
      <c r="G342" s="89" t="s">
        <v>35</v>
      </c>
      <c r="H342" s="8" t="s">
        <v>36</v>
      </c>
      <c r="I342" s="87" t="s">
        <v>37</v>
      </c>
      <c r="J342" s="88">
        <v>24</v>
      </c>
      <c r="K342" s="10" t="s">
        <v>1746</v>
      </c>
      <c r="L342" s="11"/>
      <c r="M342" s="86">
        <v>1</v>
      </c>
      <c r="N342" s="86">
        <v>1819566</v>
      </c>
      <c r="O342" s="86" t="s">
        <v>1747</v>
      </c>
      <c r="P342" s="19" t="s">
        <v>40</v>
      </c>
      <c r="Q342" s="20">
        <v>0</v>
      </c>
      <c r="R342" s="20">
        <v>0</v>
      </c>
      <c r="S342" s="60">
        <f t="shared" si="9"/>
        <v>0</v>
      </c>
      <c r="T342" s="60" t="s">
        <v>41</v>
      </c>
      <c r="U342" s="19" t="s">
        <v>2256</v>
      </c>
      <c r="V342" s="21" t="s">
        <v>184</v>
      </c>
      <c r="W342" s="22" t="s">
        <v>269</v>
      </c>
      <c r="X342" s="23"/>
    </row>
    <row r="343" spans="1:24" ht="128.25" hidden="1" customHeight="1">
      <c r="A343" s="54" t="s">
        <v>421</v>
      </c>
      <c r="B343" s="54" t="s">
        <v>1728</v>
      </c>
      <c r="C343" s="37" t="s">
        <v>1748</v>
      </c>
      <c r="D343" s="37" t="s">
        <v>1729</v>
      </c>
      <c r="E343" s="37">
        <v>15</v>
      </c>
      <c r="F343" s="37" t="s">
        <v>1761</v>
      </c>
      <c r="G343" s="89" t="s">
        <v>35</v>
      </c>
      <c r="H343" s="86" t="s">
        <v>310</v>
      </c>
      <c r="I343" s="87" t="s">
        <v>37</v>
      </c>
      <c r="J343" s="88">
        <v>16</v>
      </c>
      <c r="K343" s="10" t="s">
        <v>1762</v>
      </c>
      <c r="L343" s="11"/>
      <c r="M343" s="86">
        <v>1</v>
      </c>
      <c r="N343" s="86">
        <v>1348891</v>
      </c>
      <c r="O343" s="86" t="s">
        <v>1754</v>
      </c>
      <c r="P343" s="54" t="s">
        <v>162</v>
      </c>
      <c r="Q343" s="20">
        <v>0</v>
      </c>
      <c r="R343" s="20">
        <v>0</v>
      </c>
      <c r="S343" s="60">
        <f t="shared" si="9"/>
        <v>0</v>
      </c>
      <c r="T343" s="60" t="s">
        <v>41</v>
      </c>
      <c r="U343" s="19"/>
      <c r="V343" s="21" t="s">
        <v>184</v>
      </c>
      <c r="W343" s="22" t="s">
        <v>1758</v>
      </c>
      <c r="X343" s="23"/>
    </row>
    <row r="344" spans="1:24" ht="128.25" hidden="1" customHeight="1">
      <c r="A344" s="54" t="s">
        <v>421</v>
      </c>
      <c r="B344" s="54" t="s">
        <v>1728</v>
      </c>
      <c r="C344" s="37" t="s">
        <v>1748</v>
      </c>
      <c r="D344" s="37" t="s">
        <v>1729</v>
      </c>
      <c r="E344" s="37">
        <v>15</v>
      </c>
      <c r="F344" s="37" t="s">
        <v>1761</v>
      </c>
      <c r="G344" s="89" t="s">
        <v>35</v>
      </c>
      <c r="H344" s="86" t="s">
        <v>310</v>
      </c>
      <c r="I344" s="87" t="s">
        <v>37</v>
      </c>
      <c r="J344" s="88">
        <v>16</v>
      </c>
      <c r="K344" s="10" t="s">
        <v>1762</v>
      </c>
      <c r="L344" s="11"/>
      <c r="M344" s="86">
        <v>1</v>
      </c>
      <c r="N344" s="86">
        <v>1568233</v>
      </c>
      <c r="O344" s="86" t="s">
        <v>1760</v>
      </c>
      <c r="P344" s="54" t="s">
        <v>162</v>
      </c>
      <c r="Q344" s="20">
        <v>0</v>
      </c>
      <c r="R344" s="20">
        <v>0</v>
      </c>
      <c r="S344" s="60">
        <f t="shared" si="9"/>
        <v>0</v>
      </c>
      <c r="T344" s="60" t="s">
        <v>41</v>
      </c>
      <c r="U344" s="19"/>
      <c r="V344" s="21" t="s">
        <v>184</v>
      </c>
      <c r="W344" s="22" t="s">
        <v>1758</v>
      </c>
      <c r="X344" s="23"/>
    </row>
    <row r="345" spans="1:24" ht="128.25" hidden="1" customHeight="1">
      <c r="A345" s="54" t="s">
        <v>421</v>
      </c>
      <c r="B345" s="54" t="s">
        <v>1728</v>
      </c>
      <c r="C345" s="37" t="s">
        <v>1748</v>
      </c>
      <c r="D345" s="37" t="s">
        <v>1729</v>
      </c>
      <c r="E345" s="37">
        <v>15</v>
      </c>
      <c r="F345" s="37" t="s">
        <v>1761</v>
      </c>
      <c r="G345" s="54" t="s">
        <v>35</v>
      </c>
      <c r="H345" s="86" t="s">
        <v>310</v>
      </c>
      <c r="I345" s="87" t="s">
        <v>37</v>
      </c>
      <c r="J345" s="88">
        <v>16</v>
      </c>
      <c r="K345" s="10" t="s">
        <v>1762</v>
      </c>
      <c r="L345" s="11"/>
      <c r="M345" s="86">
        <v>1</v>
      </c>
      <c r="N345" s="86">
        <v>1568711</v>
      </c>
      <c r="O345" s="37" t="s">
        <v>1751</v>
      </c>
      <c r="P345" s="54" t="s">
        <v>162</v>
      </c>
      <c r="Q345" s="20">
        <v>0</v>
      </c>
      <c r="R345" s="20">
        <v>0</v>
      </c>
      <c r="S345" s="60">
        <f t="shared" si="9"/>
        <v>0</v>
      </c>
      <c r="T345" s="60" t="s">
        <v>41</v>
      </c>
      <c r="U345" s="19"/>
      <c r="V345" s="21" t="s">
        <v>184</v>
      </c>
      <c r="W345" s="22" t="s">
        <v>1758</v>
      </c>
      <c r="X345" s="23"/>
    </row>
    <row r="346" spans="1:24" ht="128.25" hidden="1" customHeight="1">
      <c r="A346" s="54" t="s">
        <v>421</v>
      </c>
      <c r="B346" s="54" t="s">
        <v>1728</v>
      </c>
      <c r="C346" s="37" t="s">
        <v>1748</v>
      </c>
      <c r="D346" s="37" t="s">
        <v>1729</v>
      </c>
      <c r="E346" s="37">
        <v>15</v>
      </c>
      <c r="F346" s="37" t="s">
        <v>1763</v>
      </c>
      <c r="G346" s="54" t="s">
        <v>35</v>
      </c>
      <c r="H346" s="86" t="s">
        <v>310</v>
      </c>
      <c r="I346" s="87" t="s">
        <v>37</v>
      </c>
      <c r="J346" s="88">
        <v>32</v>
      </c>
      <c r="K346" s="10" t="s">
        <v>1764</v>
      </c>
      <c r="L346" s="11"/>
      <c r="M346" s="86">
        <v>1</v>
      </c>
      <c r="N346" s="86">
        <v>2110700</v>
      </c>
      <c r="O346" s="86" t="s">
        <v>1757</v>
      </c>
      <c r="P346" s="54" t="s">
        <v>162</v>
      </c>
      <c r="Q346" s="20">
        <v>0</v>
      </c>
      <c r="R346" s="20">
        <v>0</v>
      </c>
      <c r="S346" s="60">
        <f t="shared" si="9"/>
        <v>0</v>
      </c>
      <c r="T346" s="60" t="s">
        <v>41</v>
      </c>
      <c r="U346" s="15" t="s">
        <v>2257</v>
      </c>
      <c r="V346" s="21" t="s">
        <v>184</v>
      </c>
      <c r="W346" s="22" t="s">
        <v>1758</v>
      </c>
      <c r="X346" s="23"/>
    </row>
    <row r="347" spans="1:24" ht="128.25" hidden="1" customHeight="1">
      <c r="A347" s="54" t="s">
        <v>421</v>
      </c>
      <c r="B347" s="54" t="s">
        <v>1728</v>
      </c>
      <c r="C347" s="37" t="s">
        <v>1748</v>
      </c>
      <c r="D347" s="37" t="s">
        <v>1729</v>
      </c>
      <c r="E347" s="37">
        <v>15</v>
      </c>
      <c r="F347" s="37" t="s">
        <v>1763</v>
      </c>
      <c r="G347" s="54" t="s">
        <v>35</v>
      </c>
      <c r="H347" s="86" t="s">
        <v>310</v>
      </c>
      <c r="I347" s="87" t="s">
        <v>37</v>
      </c>
      <c r="J347" s="88">
        <v>32</v>
      </c>
      <c r="K347" s="10" t="s">
        <v>1764</v>
      </c>
      <c r="L347" s="11"/>
      <c r="M347" s="86">
        <v>1</v>
      </c>
      <c r="N347" s="86">
        <v>2110800</v>
      </c>
      <c r="O347" s="86" t="s">
        <v>1759</v>
      </c>
      <c r="P347" s="54" t="s">
        <v>162</v>
      </c>
      <c r="Q347" s="20">
        <v>0</v>
      </c>
      <c r="R347" s="20">
        <v>0</v>
      </c>
      <c r="S347" s="60">
        <f t="shared" si="9"/>
        <v>0</v>
      </c>
      <c r="T347" s="60" t="s">
        <v>41</v>
      </c>
      <c r="U347" s="15" t="s">
        <v>2257</v>
      </c>
      <c r="V347" s="21" t="s">
        <v>184</v>
      </c>
      <c r="W347" s="22" t="s">
        <v>1758</v>
      </c>
      <c r="X347" s="23"/>
    </row>
    <row r="348" spans="1:24" ht="128.25" hidden="1" customHeight="1">
      <c r="A348" s="54" t="s">
        <v>421</v>
      </c>
      <c r="B348" s="54" t="s">
        <v>1728</v>
      </c>
      <c r="C348" s="37" t="s">
        <v>1748</v>
      </c>
      <c r="D348" s="37" t="s">
        <v>1729</v>
      </c>
      <c r="E348" s="37">
        <v>15</v>
      </c>
      <c r="F348" s="37" t="s">
        <v>1763</v>
      </c>
      <c r="G348" s="89" t="s">
        <v>35</v>
      </c>
      <c r="H348" s="86" t="s">
        <v>310</v>
      </c>
      <c r="I348" s="87" t="s">
        <v>37</v>
      </c>
      <c r="J348" s="88">
        <v>32</v>
      </c>
      <c r="K348" s="10" t="s">
        <v>1764</v>
      </c>
      <c r="L348" s="11"/>
      <c r="M348" s="86">
        <v>1</v>
      </c>
      <c r="N348" s="86">
        <v>1568233</v>
      </c>
      <c r="O348" s="86" t="s">
        <v>1760</v>
      </c>
      <c r="P348" s="54" t="s">
        <v>162</v>
      </c>
      <c r="Q348" s="20">
        <v>0</v>
      </c>
      <c r="R348" s="20">
        <v>0</v>
      </c>
      <c r="S348" s="60">
        <f t="shared" si="9"/>
        <v>0</v>
      </c>
      <c r="T348" s="60" t="s">
        <v>41</v>
      </c>
      <c r="U348" s="15" t="s">
        <v>2257</v>
      </c>
      <c r="V348" s="21" t="s">
        <v>184</v>
      </c>
      <c r="W348" s="22" t="s">
        <v>1758</v>
      </c>
      <c r="X348" s="23"/>
    </row>
    <row r="349" spans="1:24" ht="128.25" hidden="1" customHeight="1">
      <c r="A349" s="54" t="s">
        <v>421</v>
      </c>
      <c r="B349" s="54" t="s">
        <v>1728</v>
      </c>
      <c r="C349" s="37" t="s">
        <v>1748</v>
      </c>
      <c r="D349" s="37" t="s">
        <v>1729</v>
      </c>
      <c r="E349" s="37">
        <v>15</v>
      </c>
      <c r="F349" s="37" t="s">
        <v>1763</v>
      </c>
      <c r="G349" s="89" t="s">
        <v>35</v>
      </c>
      <c r="H349" s="86" t="s">
        <v>310</v>
      </c>
      <c r="I349" s="87" t="s">
        <v>37</v>
      </c>
      <c r="J349" s="88">
        <v>32</v>
      </c>
      <c r="K349" s="10" t="s">
        <v>1764</v>
      </c>
      <c r="L349" s="11"/>
      <c r="M349" s="86">
        <v>1</v>
      </c>
      <c r="N349" s="86">
        <v>1348891</v>
      </c>
      <c r="O349" s="86" t="s">
        <v>1754</v>
      </c>
      <c r="P349" s="54" t="s">
        <v>162</v>
      </c>
      <c r="Q349" s="20">
        <v>0</v>
      </c>
      <c r="R349" s="20">
        <v>0</v>
      </c>
      <c r="S349" s="60">
        <f t="shared" si="9"/>
        <v>0</v>
      </c>
      <c r="T349" s="60" t="s">
        <v>41</v>
      </c>
      <c r="U349" s="15" t="s">
        <v>2257</v>
      </c>
      <c r="V349" s="21" t="s">
        <v>184</v>
      </c>
      <c r="W349" s="22" t="s">
        <v>1758</v>
      </c>
      <c r="X349" s="23"/>
    </row>
    <row r="350" spans="1:24" ht="128.25" hidden="1" customHeight="1">
      <c r="A350" s="54" t="s">
        <v>421</v>
      </c>
      <c r="B350" s="54" t="s">
        <v>1728</v>
      </c>
      <c r="C350" s="37" t="s">
        <v>1748</v>
      </c>
      <c r="D350" s="37" t="s">
        <v>1729</v>
      </c>
      <c r="E350" s="37">
        <v>15</v>
      </c>
      <c r="F350" s="37" t="s">
        <v>1763</v>
      </c>
      <c r="G350" s="54" t="s">
        <v>35</v>
      </c>
      <c r="H350" s="86" t="s">
        <v>310</v>
      </c>
      <c r="I350" s="87" t="s">
        <v>37</v>
      </c>
      <c r="J350" s="88">
        <v>32</v>
      </c>
      <c r="K350" s="10" t="s">
        <v>1764</v>
      </c>
      <c r="L350" s="11"/>
      <c r="M350" s="86">
        <v>1</v>
      </c>
      <c r="N350" s="86">
        <v>1491431</v>
      </c>
      <c r="O350" s="86" t="s">
        <v>1765</v>
      </c>
      <c r="P350" s="54" t="s">
        <v>162</v>
      </c>
      <c r="Q350" s="20">
        <v>0</v>
      </c>
      <c r="R350" s="20">
        <v>0</v>
      </c>
      <c r="S350" s="60">
        <f t="shared" si="9"/>
        <v>0</v>
      </c>
      <c r="T350" s="60" t="s">
        <v>41</v>
      </c>
      <c r="U350" s="15" t="s">
        <v>2257</v>
      </c>
      <c r="V350" s="21" t="s">
        <v>184</v>
      </c>
      <c r="W350" s="22" t="s">
        <v>1758</v>
      </c>
      <c r="X350" s="23"/>
    </row>
    <row r="351" spans="1:24" ht="128.25" hidden="1" customHeight="1">
      <c r="A351" s="54" t="s">
        <v>421</v>
      </c>
      <c r="B351" s="54" t="s">
        <v>1728</v>
      </c>
      <c r="C351" s="37" t="s">
        <v>1748</v>
      </c>
      <c r="D351" s="37" t="s">
        <v>1729</v>
      </c>
      <c r="E351" s="37">
        <v>15</v>
      </c>
      <c r="F351" s="37" t="s">
        <v>1763</v>
      </c>
      <c r="G351" s="54" t="s">
        <v>35</v>
      </c>
      <c r="H351" s="86" t="s">
        <v>310</v>
      </c>
      <c r="I351" s="87" t="s">
        <v>37</v>
      </c>
      <c r="J351" s="88">
        <v>32</v>
      </c>
      <c r="K351" s="10" t="s">
        <v>1764</v>
      </c>
      <c r="L351" s="11"/>
      <c r="M351" s="86">
        <v>1</v>
      </c>
      <c r="N351" s="86">
        <v>2091209</v>
      </c>
      <c r="O351" s="86" t="s">
        <v>1766</v>
      </c>
      <c r="P351" s="19" t="s">
        <v>268</v>
      </c>
      <c r="Q351" s="20">
        <v>0</v>
      </c>
      <c r="R351" s="20">
        <v>0</v>
      </c>
      <c r="S351" s="60">
        <f t="shared" si="9"/>
        <v>0</v>
      </c>
      <c r="T351" s="60" t="s">
        <v>41</v>
      </c>
      <c r="U351" s="15" t="s">
        <v>2257</v>
      </c>
      <c r="V351" s="21" t="s">
        <v>184</v>
      </c>
      <c r="W351" s="22" t="s">
        <v>1758</v>
      </c>
      <c r="X351" s="23"/>
    </row>
    <row r="352" spans="1:24" ht="128.25" hidden="1" customHeight="1">
      <c r="A352" s="54" t="s">
        <v>421</v>
      </c>
      <c r="B352" s="57" t="s">
        <v>1767</v>
      </c>
      <c r="C352" s="57" t="s">
        <v>1767</v>
      </c>
      <c r="D352" s="57" t="s">
        <v>1778</v>
      </c>
      <c r="E352" s="57">
        <v>20</v>
      </c>
      <c r="F352" s="57" t="s">
        <v>1779</v>
      </c>
      <c r="G352" s="57" t="s">
        <v>35</v>
      </c>
      <c r="H352" s="57" t="s">
        <v>310</v>
      </c>
      <c r="I352" s="57" t="s">
        <v>37</v>
      </c>
      <c r="J352" s="90">
        <v>32</v>
      </c>
      <c r="K352" s="10" t="s">
        <v>1780</v>
      </c>
      <c r="L352" s="11"/>
      <c r="M352" s="57">
        <v>1</v>
      </c>
      <c r="N352" s="56">
        <v>1901791</v>
      </c>
      <c r="O352" s="57" t="s">
        <v>1781</v>
      </c>
      <c r="P352" s="19" t="s">
        <v>107</v>
      </c>
      <c r="Q352" s="59">
        <v>0</v>
      </c>
      <c r="R352" s="59">
        <v>0</v>
      </c>
      <c r="S352" s="59">
        <f t="shared" si="9"/>
        <v>0</v>
      </c>
      <c r="T352" s="60" t="s">
        <v>41</v>
      </c>
      <c r="U352" s="57"/>
      <c r="V352" s="22" t="s">
        <v>56</v>
      </c>
      <c r="W352" s="22" t="s">
        <v>57</v>
      </c>
      <c r="X352" s="23"/>
    </row>
    <row r="353" spans="1:24" ht="128.25" hidden="1" customHeight="1">
      <c r="A353" s="54" t="s">
        <v>421</v>
      </c>
      <c r="B353" s="57" t="s">
        <v>1767</v>
      </c>
      <c r="C353" s="57" t="s">
        <v>1767</v>
      </c>
      <c r="D353" s="57" t="s">
        <v>1778</v>
      </c>
      <c r="E353" s="57">
        <v>20</v>
      </c>
      <c r="F353" s="57" t="s">
        <v>1779</v>
      </c>
      <c r="G353" s="57" t="s">
        <v>35</v>
      </c>
      <c r="H353" s="57" t="s">
        <v>310</v>
      </c>
      <c r="I353" s="57" t="s">
        <v>37</v>
      </c>
      <c r="J353" s="90">
        <v>40</v>
      </c>
      <c r="K353" s="10" t="s">
        <v>1780</v>
      </c>
      <c r="L353" s="11"/>
      <c r="M353" s="57">
        <v>1</v>
      </c>
      <c r="N353" s="56">
        <v>1461291</v>
      </c>
      <c r="O353" s="57" t="s">
        <v>1782</v>
      </c>
      <c r="P353" s="54" t="s">
        <v>162</v>
      </c>
      <c r="Q353" s="59">
        <v>0</v>
      </c>
      <c r="R353" s="59">
        <v>0</v>
      </c>
      <c r="S353" s="59">
        <f t="shared" si="9"/>
        <v>0</v>
      </c>
      <c r="T353" s="60" t="s">
        <v>41</v>
      </c>
      <c r="U353" s="57"/>
      <c r="V353" s="22" t="s">
        <v>56</v>
      </c>
      <c r="W353" s="22" t="s">
        <v>57</v>
      </c>
      <c r="X353" s="23"/>
    </row>
    <row r="354" spans="1:24" ht="128.25" hidden="1" customHeight="1">
      <c r="A354" s="54" t="s">
        <v>421</v>
      </c>
      <c r="B354" s="19" t="s">
        <v>1767</v>
      </c>
      <c r="C354" s="19" t="s">
        <v>1767</v>
      </c>
      <c r="D354" s="19" t="s">
        <v>1778</v>
      </c>
      <c r="E354" s="19">
        <v>20</v>
      </c>
      <c r="F354" s="19" t="s">
        <v>1779</v>
      </c>
      <c r="G354" s="19" t="s">
        <v>35</v>
      </c>
      <c r="H354" s="19" t="s">
        <v>310</v>
      </c>
      <c r="I354" s="19" t="s">
        <v>37</v>
      </c>
      <c r="J354" s="10">
        <v>40</v>
      </c>
      <c r="K354" s="10" t="s">
        <v>1780</v>
      </c>
      <c r="L354" s="11"/>
      <c r="M354" s="19">
        <v>1</v>
      </c>
      <c r="N354" s="37">
        <v>2273781</v>
      </c>
      <c r="O354" s="19" t="s">
        <v>1783</v>
      </c>
      <c r="P354" s="19" t="s">
        <v>107</v>
      </c>
      <c r="Q354" s="20">
        <v>0</v>
      </c>
      <c r="R354" s="20">
        <v>0</v>
      </c>
      <c r="S354" s="20">
        <f t="shared" si="9"/>
        <v>0</v>
      </c>
      <c r="T354" s="60" t="s">
        <v>41</v>
      </c>
      <c r="U354" s="19"/>
      <c r="V354" s="22" t="s">
        <v>56</v>
      </c>
      <c r="W354" s="22" t="s">
        <v>57</v>
      </c>
      <c r="X354" s="23"/>
    </row>
    <row r="355" spans="1:24" ht="128.25" hidden="1" customHeight="1">
      <c r="A355" s="54" t="s">
        <v>421</v>
      </c>
      <c r="B355" s="19" t="s">
        <v>1767</v>
      </c>
      <c r="C355" s="19" t="s">
        <v>1767</v>
      </c>
      <c r="D355" s="19" t="s">
        <v>1778</v>
      </c>
      <c r="E355" s="19">
        <v>20</v>
      </c>
      <c r="F355" s="19" t="s">
        <v>1779</v>
      </c>
      <c r="G355" s="19" t="s">
        <v>35</v>
      </c>
      <c r="H355" s="19" t="s">
        <v>310</v>
      </c>
      <c r="I355" s="19" t="s">
        <v>37</v>
      </c>
      <c r="J355" s="10">
        <v>40</v>
      </c>
      <c r="K355" s="10" t="s">
        <v>1780</v>
      </c>
      <c r="L355" s="11"/>
      <c r="M355" s="19">
        <v>1</v>
      </c>
      <c r="N355" s="37">
        <v>3150903</v>
      </c>
      <c r="O355" s="19" t="s">
        <v>1784</v>
      </c>
      <c r="P355" s="19" t="s">
        <v>40</v>
      </c>
      <c r="Q355" s="20">
        <v>0</v>
      </c>
      <c r="R355" s="20">
        <v>0</v>
      </c>
      <c r="S355" s="20">
        <f t="shared" si="9"/>
        <v>0</v>
      </c>
      <c r="T355" s="60" t="s">
        <v>41</v>
      </c>
      <c r="U355" s="19"/>
      <c r="V355" s="22" t="s">
        <v>56</v>
      </c>
      <c r="W355" s="22" t="s">
        <v>57</v>
      </c>
      <c r="X355" s="23"/>
    </row>
    <row r="356" spans="1:24" ht="128.25" hidden="1" customHeight="1">
      <c r="A356" s="54" t="s">
        <v>421</v>
      </c>
      <c r="B356" s="19" t="s">
        <v>1767</v>
      </c>
      <c r="C356" s="19" t="s">
        <v>1767</v>
      </c>
      <c r="D356" s="19" t="s">
        <v>1778</v>
      </c>
      <c r="E356" s="19">
        <v>20</v>
      </c>
      <c r="F356" s="19" t="s">
        <v>1779</v>
      </c>
      <c r="G356" s="19" t="s">
        <v>35</v>
      </c>
      <c r="H356" s="19" t="s">
        <v>310</v>
      </c>
      <c r="I356" s="19" t="s">
        <v>37</v>
      </c>
      <c r="J356" s="10">
        <v>40</v>
      </c>
      <c r="K356" s="10" t="s">
        <v>1780</v>
      </c>
      <c r="L356" s="11"/>
      <c r="M356" s="19">
        <v>1</v>
      </c>
      <c r="N356" s="37">
        <v>1892404</v>
      </c>
      <c r="O356" s="19" t="s">
        <v>1785</v>
      </c>
      <c r="P356" s="19" t="s">
        <v>40</v>
      </c>
      <c r="Q356" s="20">
        <v>0</v>
      </c>
      <c r="R356" s="20">
        <v>0</v>
      </c>
      <c r="S356" s="20">
        <f t="shared" si="9"/>
        <v>0</v>
      </c>
      <c r="T356" s="60" t="s">
        <v>41</v>
      </c>
      <c r="U356" s="19"/>
      <c r="V356" s="22" t="s">
        <v>56</v>
      </c>
      <c r="W356" s="22" t="s">
        <v>57</v>
      </c>
      <c r="X356" s="23"/>
    </row>
    <row r="357" spans="1:24" ht="128.25" hidden="1" customHeight="1">
      <c r="A357" s="54" t="s">
        <v>421</v>
      </c>
      <c r="B357" s="19" t="s">
        <v>1767</v>
      </c>
      <c r="C357" s="19" t="s">
        <v>1768</v>
      </c>
      <c r="D357" s="19" t="s">
        <v>1769</v>
      </c>
      <c r="E357" s="19">
        <v>15</v>
      </c>
      <c r="F357" s="19" t="s">
        <v>1770</v>
      </c>
      <c r="G357" s="19" t="s">
        <v>35</v>
      </c>
      <c r="H357" s="19" t="s">
        <v>310</v>
      </c>
      <c r="I357" s="19" t="s">
        <v>37</v>
      </c>
      <c r="J357" s="10">
        <v>40</v>
      </c>
      <c r="K357" s="10">
        <v>2020</v>
      </c>
      <c r="L357" s="11"/>
      <c r="M357" s="19">
        <v>1</v>
      </c>
      <c r="N357" s="37">
        <v>1568331</v>
      </c>
      <c r="O357" s="19" t="s">
        <v>1771</v>
      </c>
      <c r="P357" s="19" t="s">
        <v>107</v>
      </c>
      <c r="Q357" s="91">
        <v>2560</v>
      </c>
      <c r="R357" s="20">
        <v>0</v>
      </c>
      <c r="S357" s="20">
        <f t="shared" si="9"/>
        <v>2560</v>
      </c>
      <c r="T357" s="19" t="s">
        <v>41</v>
      </c>
      <c r="U357" s="19"/>
      <c r="V357" s="34" t="s">
        <v>148</v>
      </c>
      <c r="W357" s="22" t="s">
        <v>225</v>
      </c>
      <c r="X357" s="23"/>
    </row>
    <row r="358" spans="1:24" ht="45" hidden="1">
      <c r="A358" s="54" t="s">
        <v>421</v>
      </c>
      <c r="B358" s="19" t="s">
        <v>1767</v>
      </c>
      <c r="C358" s="19" t="s">
        <v>1768</v>
      </c>
      <c r="D358" s="19" t="s">
        <v>1769</v>
      </c>
      <c r="E358" s="19">
        <v>15</v>
      </c>
      <c r="F358" s="19" t="s">
        <v>1770</v>
      </c>
      <c r="G358" s="19" t="s">
        <v>35</v>
      </c>
      <c r="H358" s="19" t="s">
        <v>310</v>
      </c>
      <c r="I358" s="19" t="s">
        <v>37</v>
      </c>
      <c r="J358" s="10">
        <v>40</v>
      </c>
      <c r="K358" s="10">
        <v>2020</v>
      </c>
      <c r="L358" s="11"/>
      <c r="M358" s="19">
        <v>1</v>
      </c>
      <c r="N358" s="37">
        <v>1509978</v>
      </c>
      <c r="O358" s="19" t="s">
        <v>1772</v>
      </c>
      <c r="P358" s="19" t="s">
        <v>107</v>
      </c>
      <c r="Q358" s="91">
        <v>2560</v>
      </c>
      <c r="R358" s="20">
        <v>0</v>
      </c>
      <c r="S358" s="20">
        <f t="shared" si="9"/>
        <v>2560</v>
      </c>
      <c r="T358" s="19" t="s">
        <v>41</v>
      </c>
      <c r="U358" s="19"/>
      <c r="V358" s="34" t="s">
        <v>148</v>
      </c>
      <c r="W358" s="22" t="s">
        <v>225</v>
      </c>
      <c r="X358" s="23"/>
    </row>
    <row r="359" spans="1:24" ht="299.25" hidden="1">
      <c r="A359" s="54" t="s">
        <v>421</v>
      </c>
      <c r="B359" s="54" t="s">
        <v>2039</v>
      </c>
      <c r="C359" s="54" t="s">
        <v>2039</v>
      </c>
      <c r="D359" s="54" t="s">
        <v>2040</v>
      </c>
      <c r="E359" s="54">
        <v>15</v>
      </c>
      <c r="F359" s="54" t="s">
        <v>2070</v>
      </c>
      <c r="G359" s="54" t="s">
        <v>35</v>
      </c>
      <c r="H359" s="8" t="s">
        <v>36</v>
      </c>
      <c r="I359" s="19" t="s">
        <v>37</v>
      </c>
      <c r="J359" s="67">
        <v>30</v>
      </c>
      <c r="K359" s="10" t="s">
        <v>1803</v>
      </c>
      <c r="L359" s="11"/>
      <c r="M359" s="54">
        <v>1</v>
      </c>
      <c r="N359" s="37">
        <v>1491408</v>
      </c>
      <c r="O359" s="54" t="s">
        <v>2054</v>
      </c>
      <c r="P359" s="37" t="s">
        <v>1088</v>
      </c>
      <c r="Q359" s="20">
        <v>0</v>
      </c>
      <c r="R359" s="20">
        <v>0</v>
      </c>
      <c r="S359" s="60">
        <f t="shared" si="9"/>
        <v>0</v>
      </c>
      <c r="T359" s="19" t="s">
        <v>41</v>
      </c>
      <c r="U359" s="54" t="s">
        <v>2258</v>
      </c>
      <c r="V359" s="21" t="s">
        <v>184</v>
      </c>
      <c r="W359" s="22" t="s">
        <v>626</v>
      </c>
      <c r="X359" s="23"/>
    </row>
    <row r="360" spans="1:24" ht="128.25" hidden="1" customHeight="1">
      <c r="A360" s="68" t="s">
        <v>421</v>
      </c>
      <c r="B360" s="24" t="s">
        <v>1767</v>
      </c>
      <c r="C360" s="24" t="s">
        <v>1767</v>
      </c>
      <c r="D360" s="24" t="s">
        <v>1786</v>
      </c>
      <c r="E360" s="24">
        <v>15</v>
      </c>
      <c r="F360" s="24" t="s">
        <v>1787</v>
      </c>
      <c r="G360" s="24" t="s">
        <v>35</v>
      </c>
      <c r="H360" s="24" t="s">
        <v>36</v>
      </c>
      <c r="I360" s="24" t="s">
        <v>46</v>
      </c>
      <c r="J360" s="26">
        <v>20</v>
      </c>
      <c r="K360" s="10" t="s">
        <v>1788</v>
      </c>
      <c r="L360" s="11"/>
      <c r="M360" s="24">
        <v>1</v>
      </c>
      <c r="N360" s="27">
        <v>1461291</v>
      </c>
      <c r="O360" s="24" t="s">
        <v>1782</v>
      </c>
      <c r="P360" s="68" t="s">
        <v>162</v>
      </c>
      <c r="Q360" s="28">
        <v>0</v>
      </c>
      <c r="R360" s="28">
        <v>0</v>
      </c>
      <c r="S360" s="28">
        <f t="shared" si="9"/>
        <v>0</v>
      </c>
      <c r="T360" s="24" t="s">
        <v>41</v>
      </c>
      <c r="U360" s="31" t="s">
        <v>2235</v>
      </c>
      <c r="V360" s="31" t="s">
        <v>48</v>
      </c>
      <c r="W360" s="31" t="s">
        <v>72</v>
      </c>
      <c r="X360" s="23"/>
    </row>
    <row r="361" spans="1:24" ht="128.25" hidden="1" customHeight="1">
      <c r="A361" s="68" t="s">
        <v>421</v>
      </c>
      <c r="B361" s="24" t="s">
        <v>1767</v>
      </c>
      <c r="C361" s="24" t="s">
        <v>1767</v>
      </c>
      <c r="D361" s="24" t="s">
        <v>1786</v>
      </c>
      <c r="E361" s="24">
        <v>15</v>
      </c>
      <c r="F361" s="24" t="s">
        <v>1787</v>
      </c>
      <c r="G361" s="24" t="s">
        <v>35</v>
      </c>
      <c r="H361" s="24" t="s">
        <v>36</v>
      </c>
      <c r="I361" s="24" t="s">
        <v>46</v>
      </c>
      <c r="J361" s="26">
        <v>20</v>
      </c>
      <c r="K361" s="10" t="s">
        <v>1788</v>
      </c>
      <c r="L361" s="11"/>
      <c r="M361" s="24">
        <v>1</v>
      </c>
      <c r="N361" s="27">
        <v>1359470</v>
      </c>
      <c r="O361" s="24" t="s">
        <v>1789</v>
      </c>
      <c r="P361" s="68" t="s">
        <v>162</v>
      </c>
      <c r="Q361" s="28">
        <v>0</v>
      </c>
      <c r="R361" s="28">
        <v>0</v>
      </c>
      <c r="S361" s="28">
        <f t="shared" si="9"/>
        <v>0</v>
      </c>
      <c r="T361" s="24" t="s">
        <v>41</v>
      </c>
      <c r="U361" s="31" t="s">
        <v>2235</v>
      </c>
      <c r="V361" s="31" t="s">
        <v>48</v>
      </c>
      <c r="W361" s="31" t="s">
        <v>72</v>
      </c>
      <c r="X361" s="23"/>
    </row>
    <row r="362" spans="1:24" ht="128.25" hidden="1" customHeight="1">
      <c r="A362" s="68" t="s">
        <v>421</v>
      </c>
      <c r="B362" s="24" t="s">
        <v>1767</v>
      </c>
      <c r="C362" s="24" t="s">
        <v>1767</v>
      </c>
      <c r="D362" s="24" t="s">
        <v>1786</v>
      </c>
      <c r="E362" s="24">
        <v>15</v>
      </c>
      <c r="F362" s="24" t="s">
        <v>1787</v>
      </c>
      <c r="G362" s="24" t="s">
        <v>35</v>
      </c>
      <c r="H362" s="24" t="s">
        <v>36</v>
      </c>
      <c r="I362" s="24" t="s">
        <v>46</v>
      </c>
      <c r="J362" s="26">
        <v>20</v>
      </c>
      <c r="K362" s="10" t="s">
        <v>1788</v>
      </c>
      <c r="L362" s="11"/>
      <c r="M362" s="24">
        <v>1</v>
      </c>
      <c r="N362" s="27">
        <v>1820416</v>
      </c>
      <c r="O362" s="24" t="s">
        <v>1790</v>
      </c>
      <c r="P362" s="24" t="s">
        <v>1791</v>
      </c>
      <c r="Q362" s="28">
        <v>0</v>
      </c>
      <c r="R362" s="28">
        <v>0</v>
      </c>
      <c r="S362" s="28">
        <f t="shared" si="9"/>
        <v>0</v>
      </c>
      <c r="T362" s="24" t="s">
        <v>41</v>
      </c>
      <c r="U362" s="31" t="s">
        <v>2235</v>
      </c>
      <c r="V362" s="31" t="s">
        <v>48</v>
      </c>
      <c r="W362" s="31" t="s">
        <v>72</v>
      </c>
      <c r="X362" s="23"/>
    </row>
    <row r="363" spans="1:24" s="42" customFormat="1" ht="128.25" hidden="1" customHeight="1">
      <c r="A363" s="51" t="s">
        <v>421</v>
      </c>
      <c r="B363" s="51" t="str">
        <f t="shared" ref="B363:E364" si="10">B362</f>
        <v>GGTIN</v>
      </c>
      <c r="C363" s="51" t="str">
        <f t="shared" si="10"/>
        <v>GGTIN</v>
      </c>
      <c r="D363" s="51" t="str">
        <f t="shared" si="10"/>
        <v>Criar e manter uma estratégia para digitalização de serviços</v>
      </c>
      <c r="E363" s="51">
        <f t="shared" si="10"/>
        <v>15</v>
      </c>
      <c r="F363" s="12" t="s">
        <v>44</v>
      </c>
      <c r="G363" s="12" t="s">
        <v>35</v>
      </c>
      <c r="H363" s="8" t="s">
        <v>36</v>
      </c>
      <c r="I363" s="51" t="s">
        <v>37</v>
      </c>
      <c r="J363" s="52">
        <v>20</v>
      </c>
      <c r="K363" s="10">
        <v>2020</v>
      </c>
      <c r="L363" s="11"/>
      <c r="M363" s="51">
        <v>1</v>
      </c>
      <c r="N363" s="51">
        <v>1094244</v>
      </c>
      <c r="O363" s="51" t="s">
        <v>921</v>
      </c>
      <c r="P363" s="8" t="s">
        <v>107</v>
      </c>
      <c r="Q363" s="64">
        <v>1800</v>
      </c>
      <c r="R363" s="64">
        <v>0</v>
      </c>
      <c r="S363" s="64">
        <f t="shared" si="9"/>
        <v>1800</v>
      </c>
      <c r="T363" s="8" t="s">
        <v>41</v>
      </c>
      <c r="U363" s="40"/>
      <c r="V363" s="21" t="s">
        <v>48</v>
      </c>
      <c r="W363" s="33" t="s">
        <v>49</v>
      </c>
      <c r="X363" s="71" t="s">
        <v>78</v>
      </c>
    </row>
    <row r="364" spans="1:24" s="42" customFormat="1" ht="128.25" hidden="1" customHeight="1">
      <c r="A364" s="51" t="s">
        <v>421</v>
      </c>
      <c r="B364" s="51" t="str">
        <f t="shared" si="10"/>
        <v>GGTIN</v>
      </c>
      <c r="C364" s="51" t="str">
        <f t="shared" si="10"/>
        <v>GGTIN</v>
      </c>
      <c r="D364" s="51" t="str">
        <f t="shared" si="10"/>
        <v>Criar e manter uma estratégia para digitalização de serviços</v>
      </c>
      <c r="E364" s="51">
        <f t="shared" si="10"/>
        <v>15</v>
      </c>
      <c r="F364" s="12" t="str">
        <f>F363</f>
        <v>Power BI</v>
      </c>
      <c r="G364" s="12" t="s">
        <v>45</v>
      </c>
      <c r="H364" s="8" t="s">
        <v>36</v>
      </c>
      <c r="I364" s="51" t="s">
        <v>37</v>
      </c>
      <c r="J364" s="52">
        <v>20</v>
      </c>
      <c r="K364" s="10">
        <f>K363</f>
        <v>2020</v>
      </c>
      <c r="L364" s="11"/>
      <c r="M364" s="51">
        <f>M363</f>
        <v>1</v>
      </c>
      <c r="N364" s="51">
        <v>1567992</v>
      </c>
      <c r="O364" s="51" t="s">
        <v>842</v>
      </c>
      <c r="P364" s="8" t="s">
        <v>107</v>
      </c>
      <c r="Q364" s="64">
        <v>1800</v>
      </c>
      <c r="R364" s="64">
        <v>0</v>
      </c>
      <c r="S364" s="64">
        <f t="shared" si="9"/>
        <v>1800</v>
      </c>
      <c r="T364" s="8" t="s">
        <v>41</v>
      </c>
      <c r="U364" s="40" t="s">
        <v>45</v>
      </c>
      <c r="V364" s="21" t="s">
        <v>48</v>
      </c>
      <c r="W364" s="33" t="s">
        <v>49</v>
      </c>
      <c r="X364" s="41" t="s">
        <v>50</v>
      </c>
    </row>
    <row r="365" spans="1:24" ht="128.25" hidden="1" customHeight="1">
      <c r="A365" s="54" t="s">
        <v>421</v>
      </c>
      <c r="B365" s="19" t="s">
        <v>1767</v>
      </c>
      <c r="C365" s="19" t="s">
        <v>1767</v>
      </c>
      <c r="D365" s="19" t="s">
        <v>1778</v>
      </c>
      <c r="E365" s="19">
        <v>20</v>
      </c>
      <c r="F365" s="19" t="s">
        <v>1792</v>
      </c>
      <c r="G365" s="19" t="s">
        <v>35</v>
      </c>
      <c r="H365" s="8" t="s">
        <v>36</v>
      </c>
      <c r="I365" s="19" t="s">
        <v>37</v>
      </c>
      <c r="J365" s="10">
        <v>16</v>
      </c>
      <c r="K365" s="10" t="s">
        <v>1793</v>
      </c>
      <c r="L365" s="11"/>
      <c r="M365" s="19">
        <v>1</v>
      </c>
      <c r="N365" s="37">
        <v>3150903</v>
      </c>
      <c r="O365" s="19" t="s">
        <v>1784</v>
      </c>
      <c r="P365" s="19" t="s">
        <v>40</v>
      </c>
      <c r="Q365" s="91">
        <v>2660</v>
      </c>
      <c r="R365" s="20">
        <v>0</v>
      </c>
      <c r="S365" s="20">
        <f t="shared" si="9"/>
        <v>2660</v>
      </c>
      <c r="T365" s="19" t="s">
        <v>41</v>
      </c>
      <c r="U365" s="19"/>
      <c r="V365" s="22" t="s">
        <v>48</v>
      </c>
      <c r="W365" s="22" t="s">
        <v>126</v>
      </c>
      <c r="X365" s="23"/>
    </row>
    <row r="366" spans="1:24" ht="128.25" hidden="1" customHeight="1">
      <c r="A366" s="54" t="s">
        <v>421</v>
      </c>
      <c r="B366" s="57" t="s">
        <v>1767</v>
      </c>
      <c r="C366" s="57" t="s">
        <v>1767</v>
      </c>
      <c r="D366" s="57" t="s">
        <v>1778</v>
      </c>
      <c r="E366" s="57">
        <v>20</v>
      </c>
      <c r="F366" s="57" t="s">
        <v>1792</v>
      </c>
      <c r="G366" s="19" t="s">
        <v>35</v>
      </c>
      <c r="H366" s="8" t="s">
        <v>36</v>
      </c>
      <c r="I366" s="19" t="s">
        <v>37</v>
      </c>
      <c r="J366" s="90">
        <v>16</v>
      </c>
      <c r="K366" s="10" t="s">
        <v>1793</v>
      </c>
      <c r="L366" s="11"/>
      <c r="M366" s="57">
        <v>1</v>
      </c>
      <c r="N366" s="56">
        <v>1892404</v>
      </c>
      <c r="O366" s="57" t="s">
        <v>1785</v>
      </c>
      <c r="P366" s="19" t="s">
        <v>40</v>
      </c>
      <c r="Q366" s="91">
        <v>2660</v>
      </c>
      <c r="R366" s="20">
        <v>0</v>
      </c>
      <c r="S366" s="20">
        <f t="shared" si="9"/>
        <v>2660</v>
      </c>
      <c r="T366" s="57" t="s">
        <v>41</v>
      </c>
      <c r="U366" s="57"/>
      <c r="V366" s="22" t="s">
        <v>48</v>
      </c>
      <c r="W366" s="22" t="s">
        <v>126</v>
      </c>
      <c r="X366" s="23"/>
    </row>
    <row r="367" spans="1:24" ht="128.25" hidden="1" customHeight="1">
      <c r="A367" s="54" t="s">
        <v>421</v>
      </c>
      <c r="B367" s="19" t="s">
        <v>1767</v>
      </c>
      <c r="C367" s="19" t="s">
        <v>1767</v>
      </c>
      <c r="D367" s="19" t="s">
        <v>1778</v>
      </c>
      <c r="E367" s="19">
        <v>20</v>
      </c>
      <c r="F367" s="19" t="s">
        <v>1792</v>
      </c>
      <c r="G367" s="19" t="s">
        <v>35</v>
      </c>
      <c r="H367" s="8" t="s">
        <v>36</v>
      </c>
      <c r="I367" s="19" t="s">
        <v>37</v>
      </c>
      <c r="J367" s="10">
        <v>16</v>
      </c>
      <c r="K367" s="10" t="s">
        <v>1793</v>
      </c>
      <c r="L367" s="11"/>
      <c r="M367" s="19">
        <v>1</v>
      </c>
      <c r="N367" s="37">
        <v>2273781</v>
      </c>
      <c r="O367" s="19" t="s">
        <v>1783</v>
      </c>
      <c r="P367" s="19" t="s">
        <v>107</v>
      </c>
      <c r="Q367" s="91">
        <v>2660</v>
      </c>
      <c r="R367" s="20">
        <v>0</v>
      </c>
      <c r="S367" s="20">
        <f t="shared" si="9"/>
        <v>2660</v>
      </c>
      <c r="T367" s="19" t="s">
        <v>41</v>
      </c>
      <c r="U367" s="19"/>
      <c r="V367" s="22" t="s">
        <v>48</v>
      </c>
      <c r="W367" s="22" t="s">
        <v>126</v>
      </c>
      <c r="X367" s="23"/>
    </row>
    <row r="368" spans="1:24" ht="128.25" hidden="1" customHeight="1">
      <c r="A368" s="54" t="s">
        <v>421</v>
      </c>
      <c r="B368" s="19" t="s">
        <v>1767</v>
      </c>
      <c r="C368" s="19" t="s">
        <v>1767</v>
      </c>
      <c r="D368" s="19" t="s">
        <v>1778</v>
      </c>
      <c r="E368" s="19">
        <v>20</v>
      </c>
      <c r="F368" s="19" t="s">
        <v>1792</v>
      </c>
      <c r="G368" s="19" t="s">
        <v>35</v>
      </c>
      <c r="H368" s="8" t="s">
        <v>36</v>
      </c>
      <c r="I368" s="19" t="s">
        <v>37</v>
      </c>
      <c r="J368" s="10">
        <v>16</v>
      </c>
      <c r="K368" s="10" t="s">
        <v>1793</v>
      </c>
      <c r="L368" s="11"/>
      <c r="M368" s="19">
        <v>1</v>
      </c>
      <c r="N368" s="37">
        <v>1926306</v>
      </c>
      <c r="O368" s="19" t="s">
        <v>1794</v>
      </c>
      <c r="P368" s="54" t="s">
        <v>162</v>
      </c>
      <c r="Q368" s="91">
        <v>2660</v>
      </c>
      <c r="R368" s="20">
        <v>0</v>
      </c>
      <c r="S368" s="20">
        <f t="shared" si="9"/>
        <v>2660</v>
      </c>
      <c r="T368" s="19" t="s">
        <v>41</v>
      </c>
      <c r="U368" s="19"/>
      <c r="V368" s="22" t="s">
        <v>48</v>
      </c>
      <c r="W368" s="22" t="s">
        <v>126</v>
      </c>
      <c r="X368" s="23"/>
    </row>
    <row r="369" spans="1:24" ht="128.25" hidden="1" customHeight="1">
      <c r="A369" s="54" t="s">
        <v>421</v>
      </c>
      <c r="B369" s="19" t="s">
        <v>1767</v>
      </c>
      <c r="C369" s="19" t="s">
        <v>1767</v>
      </c>
      <c r="D369" s="19" t="s">
        <v>1778</v>
      </c>
      <c r="E369" s="19">
        <v>20</v>
      </c>
      <c r="F369" s="19" t="s">
        <v>1792</v>
      </c>
      <c r="G369" s="19" t="s">
        <v>35</v>
      </c>
      <c r="H369" s="8" t="s">
        <v>36</v>
      </c>
      <c r="I369" s="19" t="s">
        <v>37</v>
      </c>
      <c r="J369" s="10">
        <v>16</v>
      </c>
      <c r="K369" s="10" t="s">
        <v>1793</v>
      </c>
      <c r="L369" s="11"/>
      <c r="M369" s="19">
        <v>1</v>
      </c>
      <c r="N369" s="37">
        <v>1821146</v>
      </c>
      <c r="O369" s="19" t="s">
        <v>1795</v>
      </c>
      <c r="P369" s="19" t="s">
        <v>1791</v>
      </c>
      <c r="Q369" s="91">
        <v>2660</v>
      </c>
      <c r="R369" s="20">
        <v>0</v>
      </c>
      <c r="S369" s="20">
        <f t="shared" si="9"/>
        <v>2660</v>
      </c>
      <c r="T369" s="19" t="s">
        <v>41</v>
      </c>
      <c r="U369" s="19"/>
      <c r="V369" s="22" t="s">
        <v>48</v>
      </c>
      <c r="W369" s="22" t="s">
        <v>126</v>
      </c>
      <c r="X369" s="23"/>
    </row>
    <row r="370" spans="1:24" ht="128.25" hidden="1" customHeight="1">
      <c r="A370" s="54" t="s">
        <v>421</v>
      </c>
      <c r="B370" s="54" t="s">
        <v>1527</v>
      </c>
      <c r="C370" s="54" t="s">
        <v>1532</v>
      </c>
      <c r="D370" s="37" t="s">
        <v>1536</v>
      </c>
      <c r="E370" s="54">
        <v>12</v>
      </c>
      <c r="F370" s="54" t="s">
        <v>1537</v>
      </c>
      <c r="G370" s="54" t="s">
        <v>35</v>
      </c>
      <c r="H370" s="8" t="s">
        <v>36</v>
      </c>
      <c r="I370" s="54" t="s">
        <v>37</v>
      </c>
      <c r="J370" s="67">
        <v>21</v>
      </c>
      <c r="K370" s="10" t="s">
        <v>1538</v>
      </c>
      <c r="L370" s="11"/>
      <c r="M370" s="54">
        <v>1</v>
      </c>
      <c r="N370" s="54">
        <v>1489645</v>
      </c>
      <c r="O370" s="54" t="s">
        <v>1539</v>
      </c>
      <c r="P370" s="19" t="s">
        <v>107</v>
      </c>
      <c r="Q370" s="66">
        <v>0</v>
      </c>
      <c r="R370" s="20">
        <v>0</v>
      </c>
      <c r="S370" s="66">
        <f t="shared" si="9"/>
        <v>0</v>
      </c>
      <c r="T370" s="19" t="s">
        <v>41</v>
      </c>
      <c r="U370" s="54"/>
      <c r="V370" s="33" t="s">
        <v>48</v>
      </c>
      <c r="W370" s="22" t="s">
        <v>274</v>
      </c>
      <c r="X370" s="23"/>
    </row>
    <row r="371" spans="1:24" ht="128.25" hidden="1" customHeight="1">
      <c r="A371" s="54" t="s">
        <v>421</v>
      </c>
      <c r="B371" s="54" t="s">
        <v>1527</v>
      </c>
      <c r="C371" s="54" t="s">
        <v>1532</v>
      </c>
      <c r="D371" s="37" t="s">
        <v>1536</v>
      </c>
      <c r="E371" s="54">
        <v>12</v>
      </c>
      <c r="F371" s="54" t="s">
        <v>1537</v>
      </c>
      <c r="G371" s="54" t="s">
        <v>35</v>
      </c>
      <c r="H371" s="8" t="s">
        <v>36</v>
      </c>
      <c r="I371" s="19" t="s">
        <v>46</v>
      </c>
      <c r="J371" s="67">
        <v>20</v>
      </c>
      <c r="K371" s="10" t="s">
        <v>1538</v>
      </c>
      <c r="L371" s="11"/>
      <c r="M371" s="54">
        <v>1</v>
      </c>
      <c r="N371" s="54">
        <v>1489645</v>
      </c>
      <c r="O371" s="54" t="s">
        <v>1539</v>
      </c>
      <c r="P371" s="19" t="s">
        <v>107</v>
      </c>
      <c r="Q371" s="66">
        <v>0</v>
      </c>
      <c r="R371" s="20">
        <v>0</v>
      </c>
      <c r="S371" s="66">
        <f t="shared" si="9"/>
        <v>0</v>
      </c>
      <c r="T371" s="19" t="s">
        <v>41</v>
      </c>
      <c r="U371" s="54"/>
      <c r="V371" s="33" t="s">
        <v>48</v>
      </c>
      <c r="W371" s="22" t="s">
        <v>274</v>
      </c>
      <c r="X371" s="23"/>
    </row>
    <row r="372" spans="1:24" ht="128.25" hidden="1" customHeight="1">
      <c r="A372" s="54" t="s">
        <v>421</v>
      </c>
      <c r="B372" s="54" t="s">
        <v>2039</v>
      </c>
      <c r="C372" s="54" t="s">
        <v>2039</v>
      </c>
      <c r="D372" s="54" t="s">
        <v>2065</v>
      </c>
      <c r="E372" s="54">
        <v>20</v>
      </c>
      <c r="F372" s="54" t="s">
        <v>2071</v>
      </c>
      <c r="G372" s="54" t="s">
        <v>35</v>
      </c>
      <c r="H372" s="54" t="s">
        <v>1325</v>
      </c>
      <c r="I372" s="19" t="s">
        <v>91</v>
      </c>
      <c r="J372" s="67">
        <v>420</v>
      </c>
      <c r="K372" s="10" t="s">
        <v>2072</v>
      </c>
      <c r="L372" s="11"/>
      <c r="M372" s="54">
        <v>1</v>
      </c>
      <c r="N372" s="37">
        <v>1491408</v>
      </c>
      <c r="O372" s="54" t="s">
        <v>2054</v>
      </c>
      <c r="P372" s="37" t="s">
        <v>2073</v>
      </c>
      <c r="Q372" s="20">
        <v>0</v>
      </c>
      <c r="R372" s="20">
        <v>0</v>
      </c>
      <c r="S372" s="60">
        <f t="shared" si="9"/>
        <v>0</v>
      </c>
      <c r="T372" s="19" t="s">
        <v>41</v>
      </c>
      <c r="U372" s="54" t="s">
        <v>2259</v>
      </c>
      <c r="V372" s="21" t="s">
        <v>184</v>
      </c>
      <c r="W372" s="22" t="s">
        <v>626</v>
      </c>
      <c r="X372" s="23"/>
    </row>
    <row r="373" spans="1:24" ht="128.25" hidden="1" customHeight="1">
      <c r="A373" s="54" t="s">
        <v>421</v>
      </c>
      <c r="B373" s="54" t="s">
        <v>1527</v>
      </c>
      <c r="C373" s="54" t="s">
        <v>1527</v>
      </c>
      <c r="D373" s="37" t="s">
        <v>1553</v>
      </c>
      <c r="E373" s="54">
        <v>20</v>
      </c>
      <c r="F373" s="37" t="s">
        <v>1554</v>
      </c>
      <c r="G373" s="54" t="s">
        <v>35</v>
      </c>
      <c r="H373" s="54" t="s">
        <v>310</v>
      </c>
      <c r="I373" s="54" t="s">
        <v>37</v>
      </c>
      <c r="J373" s="67">
        <v>24</v>
      </c>
      <c r="K373" s="10" t="s">
        <v>1555</v>
      </c>
      <c r="L373" s="11"/>
      <c r="M373" s="54">
        <v>1</v>
      </c>
      <c r="N373" s="54">
        <v>1436719</v>
      </c>
      <c r="O373" s="54" t="s">
        <v>1556</v>
      </c>
      <c r="P373" s="37" t="s">
        <v>611</v>
      </c>
      <c r="Q373" s="66">
        <v>4308</v>
      </c>
      <c r="R373" s="66">
        <v>2000</v>
      </c>
      <c r="S373" s="66">
        <f t="shared" si="9"/>
        <v>6308</v>
      </c>
      <c r="T373" s="54" t="s">
        <v>41</v>
      </c>
      <c r="U373" s="54"/>
      <c r="V373" s="33" t="s">
        <v>48</v>
      </c>
      <c r="W373" s="22" t="s">
        <v>274</v>
      </c>
      <c r="X373" s="23"/>
    </row>
    <row r="374" spans="1:24" ht="128.25" hidden="1" customHeight="1">
      <c r="A374" s="54" t="s">
        <v>421</v>
      </c>
      <c r="B374" s="54" t="s">
        <v>2039</v>
      </c>
      <c r="C374" s="54" t="s">
        <v>2039</v>
      </c>
      <c r="D374" s="54" t="s">
        <v>2040</v>
      </c>
      <c r="E374" s="54">
        <v>15</v>
      </c>
      <c r="F374" s="54" t="s">
        <v>2074</v>
      </c>
      <c r="G374" s="54" t="s">
        <v>35</v>
      </c>
      <c r="H374" s="54" t="s">
        <v>310</v>
      </c>
      <c r="I374" s="19" t="s">
        <v>37</v>
      </c>
      <c r="J374" s="67">
        <v>20</v>
      </c>
      <c r="K374" s="10" t="s">
        <v>305</v>
      </c>
      <c r="L374" s="11"/>
      <c r="M374" s="54">
        <v>1</v>
      </c>
      <c r="N374" s="37">
        <v>1492815</v>
      </c>
      <c r="O374" s="54" t="s">
        <v>2052</v>
      </c>
      <c r="P374" s="19" t="s">
        <v>1088</v>
      </c>
      <c r="Q374" s="20">
        <v>0</v>
      </c>
      <c r="R374" s="20">
        <v>0</v>
      </c>
      <c r="S374" s="60">
        <f t="shared" si="9"/>
        <v>0</v>
      </c>
      <c r="T374" s="19" t="s">
        <v>41</v>
      </c>
      <c r="U374" s="92" t="s">
        <v>2260</v>
      </c>
      <c r="V374" s="22" t="s">
        <v>184</v>
      </c>
      <c r="W374" s="15" t="s">
        <v>799</v>
      </c>
      <c r="X374" s="93" t="s">
        <v>78</v>
      </c>
    </row>
    <row r="375" spans="1:24" ht="128.25" hidden="1" customHeight="1">
      <c r="A375" s="54" t="s">
        <v>421</v>
      </c>
      <c r="B375" s="54" t="s">
        <v>2039</v>
      </c>
      <c r="C375" s="54" t="s">
        <v>2039</v>
      </c>
      <c r="D375" s="54" t="s">
        <v>2040</v>
      </c>
      <c r="E375" s="54">
        <v>15</v>
      </c>
      <c r="F375" s="54" t="s">
        <v>2074</v>
      </c>
      <c r="G375" s="54" t="s">
        <v>35</v>
      </c>
      <c r="H375" s="54" t="s">
        <v>310</v>
      </c>
      <c r="I375" s="19" t="s">
        <v>37</v>
      </c>
      <c r="J375" s="67">
        <v>20</v>
      </c>
      <c r="K375" s="10" t="s">
        <v>305</v>
      </c>
      <c r="L375" s="11"/>
      <c r="M375" s="54">
        <v>1</v>
      </c>
      <c r="N375" s="37">
        <v>1552039</v>
      </c>
      <c r="O375" s="54" t="s">
        <v>2044</v>
      </c>
      <c r="P375" s="19" t="s">
        <v>1088</v>
      </c>
      <c r="Q375" s="20">
        <v>0</v>
      </c>
      <c r="R375" s="20">
        <v>16000</v>
      </c>
      <c r="S375" s="60">
        <f t="shared" si="9"/>
        <v>16000</v>
      </c>
      <c r="T375" s="19" t="s">
        <v>41</v>
      </c>
      <c r="U375" s="92" t="s">
        <v>2261</v>
      </c>
      <c r="V375" s="22" t="s">
        <v>184</v>
      </c>
      <c r="W375" s="15" t="s">
        <v>799</v>
      </c>
      <c r="X375" s="93" t="s">
        <v>78</v>
      </c>
    </row>
    <row r="376" spans="1:24" ht="128.25" hidden="1" customHeight="1">
      <c r="A376" s="54" t="s">
        <v>421</v>
      </c>
      <c r="B376" s="54" t="s">
        <v>2039</v>
      </c>
      <c r="C376" s="54" t="s">
        <v>2039</v>
      </c>
      <c r="D376" s="54" t="s">
        <v>2075</v>
      </c>
      <c r="E376" s="54">
        <v>15</v>
      </c>
      <c r="F376" s="54" t="s">
        <v>2076</v>
      </c>
      <c r="G376" s="54" t="s">
        <v>35</v>
      </c>
      <c r="H376" s="54" t="s">
        <v>310</v>
      </c>
      <c r="I376" s="19" t="s">
        <v>37</v>
      </c>
      <c r="J376" s="67">
        <v>20</v>
      </c>
      <c r="K376" s="10" t="s">
        <v>295</v>
      </c>
      <c r="L376" s="11"/>
      <c r="M376" s="54">
        <v>1</v>
      </c>
      <c r="N376" s="37">
        <v>1492636</v>
      </c>
      <c r="O376" s="54" t="s">
        <v>2067</v>
      </c>
      <c r="P376" s="19" t="s">
        <v>1088</v>
      </c>
      <c r="Q376" s="60">
        <v>0</v>
      </c>
      <c r="R376" s="60">
        <v>0</v>
      </c>
      <c r="S376" s="60">
        <f t="shared" si="9"/>
        <v>0</v>
      </c>
      <c r="T376" s="19" t="s">
        <v>41</v>
      </c>
      <c r="U376" s="92" t="s">
        <v>2262</v>
      </c>
      <c r="V376" s="21" t="s">
        <v>184</v>
      </c>
      <c r="W376" s="22" t="s">
        <v>1251</v>
      </c>
      <c r="X376" s="71" t="s">
        <v>78</v>
      </c>
    </row>
    <row r="377" spans="1:24" ht="128.25" hidden="1" customHeight="1">
      <c r="A377" s="54" t="s">
        <v>421</v>
      </c>
      <c r="B377" s="19" t="s">
        <v>1767</v>
      </c>
      <c r="C377" s="19" t="s">
        <v>1767</v>
      </c>
      <c r="D377" s="19" t="s">
        <v>1796</v>
      </c>
      <c r="E377" s="19">
        <v>12</v>
      </c>
      <c r="F377" s="19" t="s">
        <v>1797</v>
      </c>
      <c r="G377" s="19" t="s">
        <v>35</v>
      </c>
      <c r="H377" s="19" t="s">
        <v>310</v>
      </c>
      <c r="I377" s="19" t="s">
        <v>37</v>
      </c>
      <c r="J377" s="10">
        <v>8</v>
      </c>
      <c r="K377" s="10" t="s">
        <v>1798</v>
      </c>
      <c r="L377" s="11"/>
      <c r="M377" s="19">
        <v>1</v>
      </c>
      <c r="N377" s="37">
        <v>1568331</v>
      </c>
      <c r="O377" s="19" t="s">
        <v>1771</v>
      </c>
      <c r="P377" s="19" t="s">
        <v>107</v>
      </c>
      <c r="Q377" s="91">
        <v>1100</v>
      </c>
      <c r="R377" s="20">
        <f>800+625</f>
        <v>1425</v>
      </c>
      <c r="S377" s="20">
        <f t="shared" si="9"/>
        <v>2525</v>
      </c>
      <c r="T377" s="19" t="s">
        <v>41</v>
      </c>
      <c r="U377" s="19"/>
      <c r="V377" s="22" t="s">
        <v>48</v>
      </c>
      <c r="W377" s="22" t="s">
        <v>126</v>
      </c>
      <c r="X377" s="23"/>
    </row>
    <row r="378" spans="1:24" ht="128.25" hidden="1" customHeight="1">
      <c r="A378" s="54" t="s">
        <v>421</v>
      </c>
      <c r="B378" s="19" t="s">
        <v>1767</v>
      </c>
      <c r="C378" s="19" t="s">
        <v>1767</v>
      </c>
      <c r="D378" s="19" t="s">
        <v>1796</v>
      </c>
      <c r="E378" s="19">
        <v>12</v>
      </c>
      <c r="F378" s="19" t="s">
        <v>1797</v>
      </c>
      <c r="G378" s="19" t="s">
        <v>35</v>
      </c>
      <c r="H378" s="19" t="s">
        <v>310</v>
      </c>
      <c r="I378" s="19" t="s">
        <v>37</v>
      </c>
      <c r="J378" s="10">
        <v>8</v>
      </c>
      <c r="K378" s="10" t="s">
        <v>1798</v>
      </c>
      <c r="L378" s="11"/>
      <c r="M378" s="19">
        <v>1</v>
      </c>
      <c r="N378" s="37">
        <v>1509978</v>
      </c>
      <c r="O378" s="19" t="s">
        <v>1799</v>
      </c>
      <c r="P378" s="19" t="s">
        <v>107</v>
      </c>
      <c r="Q378" s="91">
        <v>1100</v>
      </c>
      <c r="R378" s="20">
        <f>800+625</f>
        <v>1425</v>
      </c>
      <c r="S378" s="20">
        <f t="shared" si="9"/>
        <v>2525</v>
      </c>
      <c r="T378" s="19" t="s">
        <v>41</v>
      </c>
      <c r="U378" s="19"/>
      <c r="V378" s="22" t="s">
        <v>48</v>
      </c>
      <c r="W378" s="22" t="s">
        <v>126</v>
      </c>
      <c r="X378" s="23"/>
    </row>
    <row r="379" spans="1:24" ht="128.25" hidden="1" customHeight="1">
      <c r="A379" s="54" t="s">
        <v>421</v>
      </c>
      <c r="B379" s="19" t="s">
        <v>1767</v>
      </c>
      <c r="C379" s="19" t="s">
        <v>1767</v>
      </c>
      <c r="D379" s="19" t="s">
        <v>1786</v>
      </c>
      <c r="E379" s="19">
        <v>15</v>
      </c>
      <c r="F379" s="19" t="s">
        <v>1800</v>
      </c>
      <c r="G379" s="19" t="s">
        <v>35</v>
      </c>
      <c r="H379" s="8" t="s">
        <v>36</v>
      </c>
      <c r="I379" s="19" t="s">
        <v>37</v>
      </c>
      <c r="J379" s="10">
        <v>52.5</v>
      </c>
      <c r="K379" s="10">
        <v>2020</v>
      </c>
      <c r="L379" s="11"/>
      <c r="M379" s="19">
        <v>1</v>
      </c>
      <c r="N379" s="37">
        <v>1567874</v>
      </c>
      <c r="O379" s="19" t="s">
        <v>1801</v>
      </c>
      <c r="P379" s="19" t="s">
        <v>107</v>
      </c>
      <c r="Q379" s="91">
        <v>2580</v>
      </c>
      <c r="R379" s="20">
        <v>0</v>
      </c>
      <c r="S379" s="20">
        <f t="shared" si="9"/>
        <v>2580</v>
      </c>
      <c r="T379" s="19" t="s">
        <v>41</v>
      </c>
      <c r="U379" s="19"/>
      <c r="V379" s="22" t="s">
        <v>48</v>
      </c>
      <c r="W379" s="22" t="s">
        <v>126</v>
      </c>
      <c r="X379" s="23"/>
    </row>
    <row r="380" spans="1:24" ht="128.25" hidden="1" customHeight="1">
      <c r="A380" s="54" t="s">
        <v>421</v>
      </c>
      <c r="B380" s="19" t="s">
        <v>1767</v>
      </c>
      <c r="C380" s="19" t="s">
        <v>1767</v>
      </c>
      <c r="D380" s="19" t="s">
        <v>1786</v>
      </c>
      <c r="E380" s="19">
        <v>15</v>
      </c>
      <c r="F380" s="19" t="s">
        <v>1802</v>
      </c>
      <c r="G380" s="19" t="s">
        <v>35</v>
      </c>
      <c r="H380" s="8" t="s">
        <v>36</v>
      </c>
      <c r="I380" s="19" t="s">
        <v>46</v>
      </c>
      <c r="J380" s="10">
        <v>32</v>
      </c>
      <c r="K380" s="10" t="s">
        <v>1803</v>
      </c>
      <c r="L380" s="11"/>
      <c r="M380" s="19">
        <v>1</v>
      </c>
      <c r="N380" s="37">
        <v>1306389</v>
      </c>
      <c r="O380" s="19" t="s">
        <v>1804</v>
      </c>
      <c r="P380" s="19" t="s">
        <v>107</v>
      </c>
      <c r="Q380" s="20">
        <v>1420</v>
      </c>
      <c r="R380" s="20">
        <v>0</v>
      </c>
      <c r="S380" s="20">
        <f t="shared" si="9"/>
        <v>1420</v>
      </c>
      <c r="T380" s="19" t="s">
        <v>41</v>
      </c>
      <c r="U380" s="19"/>
      <c r="V380" s="22" t="s">
        <v>48</v>
      </c>
      <c r="W380" s="22" t="s">
        <v>126</v>
      </c>
      <c r="X380" s="23"/>
    </row>
    <row r="381" spans="1:24" ht="128.25" hidden="1" customHeight="1">
      <c r="A381" s="54" t="s">
        <v>421</v>
      </c>
      <c r="B381" s="19" t="s">
        <v>1767</v>
      </c>
      <c r="C381" s="19" t="s">
        <v>1767</v>
      </c>
      <c r="D381" s="19" t="s">
        <v>1786</v>
      </c>
      <c r="E381" s="19">
        <v>15</v>
      </c>
      <c r="F381" s="19" t="s">
        <v>1802</v>
      </c>
      <c r="G381" s="19" t="s">
        <v>35</v>
      </c>
      <c r="H381" s="8" t="s">
        <v>36</v>
      </c>
      <c r="I381" s="19" t="s">
        <v>46</v>
      </c>
      <c r="J381" s="10">
        <v>32</v>
      </c>
      <c r="K381" s="10" t="s">
        <v>1803</v>
      </c>
      <c r="L381" s="11"/>
      <c r="M381" s="19">
        <v>1</v>
      </c>
      <c r="N381" s="37">
        <v>1567874</v>
      </c>
      <c r="O381" s="19" t="s">
        <v>1805</v>
      </c>
      <c r="P381" s="19" t="s">
        <v>107</v>
      </c>
      <c r="Q381" s="20">
        <v>1420</v>
      </c>
      <c r="R381" s="20">
        <v>0</v>
      </c>
      <c r="S381" s="20">
        <f t="shared" si="9"/>
        <v>1420</v>
      </c>
      <c r="T381" s="19" t="s">
        <v>41</v>
      </c>
      <c r="U381" s="19"/>
      <c r="V381" s="22" t="s">
        <v>48</v>
      </c>
      <c r="W381" s="22" t="s">
        <v>126</v>
      </c>
      <c r="X381" s="23"/>
    </row>
    <row r="382" spans="1:24" ht="128.25" hidden="1" customHeight="1">
      <c r="A382" s="54" t="s">
        <v>421</v>
      </c>
      <c r="B382" s="19" t="s">
        <v>1767</v>
      </c>
      <c r="C382" s="19" t="s">
        <v>1767</v>
      </c>
      <c r="D382" s="19" t="s">
        <v>1786</v>
      </c>
      <c r="E382" s="19">
        <v>15</v>
      </c>
      <c r="F382" s="19" t="s">
        <v>1802</v>
      </c>
      <c r="G382" s="19" t="s">
        <v>35</v>
      </c>
      <c r="H382" s="8" t="s">
        <v>36</v>
      </c>
      <c r="I382" s="19" t="s">
        <v>46</v>
      </c>
      <c r="J382" s="10">
        <v>32</v>
      </c>
      <c r="K382" s="10" t="s">
        <v>1803</v>
      </c>
      <c r="L382" s="11"/>
      <c r="M382" s="19">
        <v>1</v>
      </c>
      <c r="N382" s="37">
        <v>1485900</v>
      </c>
      <c r="O382" s="19" t="s">
        <v>1806</v>
      </c>
      <c r="P382" s="19" t="s">
        <v>107</v>
      </c>
      <c r="Q382" s="20">
        <v>1420</v>
      </c>
      <c r="R382" s="20">
        <v>0</v>
      </c>
      <c r="S382" s="20">
        <f t="shared" si="9"/>
        <v>1420</v>
      </c>
      <c r="T382" s="19" t="s">
        <v>41</v>
      </c>
      <c r="U382" s="19"/>
      <c r="V382" s="22" t="s">
        <v>48</v>
      </c>
      <c r="W382" s="22" t="s">
        <v>126</v>
      </c>
      <c r="X382" s="23"/>
    </row>
    <row r="383" spans="1:24" ht="128.25" hidden="1" customHeight="1">
      <c r="A383" s="54" t="s">
        <v>421</v>
      </c>
      <c r="B383" s="19" t="s">
        <v>1767</v>
      </c>
      <c r="C383" s="19" t="s">
        <v>1767</v>
      </c>
      <c r="D383" s="19" t="s">
        <v>1786</v>
      </c>
      <c r="E383" s="19">
        <v>15</v>
      </c>
      <c r="F383" s="19" t="s">
        <v>1802</v>
      </c>
      <c r="G383" s="19" t="s">
        <v>35</v>
      </c>
      <c r="H383" s="8" t="s">
        <v>36</v>
      </c>
      <c r="I383" s="19" t="s">
        <v>46</v>
      </c>
      <c r="J383" s="10">
        <v>32</v>
      </c>
      <c r="K383" s="10" t="s">
        <v>1803</v>
      </c>
      <c r="L383" s="11"/>
      <c r="M383" s="19">
        <v>1</v>
      </c>
      <c r="N383" s="37">
        <v>3150903</v>
      </c>
      <c r="O383" s="19" t="s">
        <v>1784</v>
      </c>
      <c r="P383" s="19" t="s">
        <v>40</v>
      </c>
      <c r="Q383" s="20">
        <v>1420</v>
      </c>
      <c r="R383" s="20">
        <v>0</v>
      </c>
      <c r="S383" s="20">
        <f t="shared" si="9"/>
        <v>1420</v>
      </c>
      <c r="T383" s="19" t="s">
        <v>41</v>
      </c>
      <c r="U383" s="19"/>
      <c r="V383" s="22" t="s">
        <v>48</v>
      </c>
      <c r="W383" s="22" t="s">
        <v>126</v>
      </c>
      <c r="X383" s="23"/>
    </row>
    <row r="384" spans="1:24" ht="128.25" hidden="1" customHeight="1">
      <c r="A384" s="54" t="s">
        <v>421</v>
      </c>
      <c r="B384" s="19" t="s">
        <v>1767</v>
      </c>
      <c r="C384" s="19" t="s">
        <v>1767</v>
      </c>
      <c r="D384" s="19" t="s">
        <v>1786</v>
      </c>
      <c r="E384" s="19">
        <v>15</v>
      </c>
      <c r="F384" s="19" t="s">
        <v>1802</v>
      </c>
      <c r="G384" s="19" t="s">
        <v>35</v>
      </c>
      <c r="H384" s="8" t="s">
        <v>36</v>
      </c>
      <c r="I384" s="19" t="s">
        <v>46</v>
      </c>
      <c r="J384" s="10">
        <v>32</v>
      </c>
      <c r="K384" s="10" t="s">
        <v>1803</v>
      </c>
      <c r="L384" s="11"/>
      <c r="M384" s="19">
        <v>1</v>
      </c>
      <c r="N384" s="37">
        <v>1892404</v>
      </c>
      <c r="O384" s="19" t="s">
        <v>1785</v>
      </c>
      <c r="P384" s="19" t="s">
        <v>40</v>
      </c>
      <c r="Q384" s="20">
        <v>1420</v>
      </c>
      <c r="R384" s="20">
        <v>0</v>
      </c>
      <c r="S384" s="20">
        <f t="shared" si="9"/>
        <v>1420</v>
      </c>
      <c r="T384" s="19" t="s">
        <v>41</v>
      </c>
      <c r="U384" s="19"/>
      <c r="V384" s="22" t="s">
        <v>48</v>
      </c>
      <c r="W384" s="22" t="s">
        <v>126</v>
      </c>
      <c r="X384" s="23"/>
    </row>
    <row r="385" spans="1:24" ht="128.25" hidden="1" customHeight="1">
      <c r="A385" s="54" t="s">
        <v>421</v>
      </c>
      <c r="B385" s="19" t="s">
        <v>1767</v>
      </c>
      <c r="C385" s="19" t="s">
        <v>1767</v>
      </c>
      <c r="D385" s="19" t="s">
        <v>1786</v>
      </c>
      <c r="E385" s="19">
        <v>15</v>
      </c>
      <c r="F385" s="19" t="s">
        <v>1802</v>
      </c>
      <c r="G385" s="19" t="s">
        <v>35</v>
      </c>
      <c r="H385" s="8" t="s">
        <v>36</v>
      </c>
      <c r="I385" s="19" t="s">
        <v>46</v>
      </c>
      <c r="J385" s="10">
        <v>32</v>
      </c>
      <c r="K385" s="10" t="s">
        <v>1803</v>
      </c>
      <c r="L385" s="11"/>
      <c r="M385" s="19">
        <v>1</v>
      </c>
      <c r="N385" s="37">
        <v>1437588</v>
      </c>
      <c r="O385" s="19" t="s">
        <v>1807</v>
      </c>
      <c r="P385" s="19" t="s">
        <v>107</v>
      </c>
      <c r="Q385" s="20">
        <v>1420</v>
      </c>
      <c r="R385" s="20">
        <v>0</v>
      </c>
      <c r="S385" s="20">
        <f t="shared" si="9"/>
        <v>1420</v>
      </c>
      <c r="T385" s="19" t="s">
        <v>41</v>
      </c>
      <c r="U385" s="19"/>
      <c r="V385" s="22" t="s">
        <v>48</v>
      </c>
      <c r="W385" s="22" t="s">
        <v>126</v>
      </c>
      <c r="X385" s="23"/>
    </row>
    <row r="386" spans="1:24" ht="128.25" hidden="1" customHeight="1">
      <c r="A386" s="54" t="s">
        <v>421</v>
      </c>
      <c r="B386" s="19" t="s">
        <v>1767</v>
      </c>
      <c r="C386" s="19" t="s">
        <v>1767</v>
      </c>
      <c r="D386" s="19" t="s">
        <v>1786</v>
      </c>
      <c r="E386" s="19">
        <v>15</v>
      </c>
      <c r="F386" s="19" t="s">
        <v>1802</v>
      </c>
      <c r="G386" s="19" t="s">
        <v>35</v>
      </c>
      <c r="H386" s="8" t="s">
        <v>36</v>
      </c>
      <c r="I386" s="19" t="s">
        <v>46</v>
      </c>
      <c r="J386" s="10">
        <v>32</v>
      </c>
      <c r="K386" s="10" t="s">
        <v>1803</v>
      </c>
      <c r="L386" s="11"/>
      <c r="M386" s="19">
        <v>1</v>
      </c>
      <c r="N386" s="37">
        <v>1489272</v>
      </c>
      <c r="O386" s="19" t="s">
        <v>1808</v>
      </c>
      <c r="P386" s="19" t="s">
        <v>107</v>
      </c>
      <c r="Q386" s="20">
        <v>1420</v>
      </c>
      <c r="R386" s="20">
        <v>0</v>
      </c>
      <c r="S386" s="20">
        <f t="shared" si="9"/>
        <v>1420</v>
      </c>
      <c r="T386" s="19" t="s">
        <v>41</v>
      </c>
      <c r="U386" s="19"/>
      <c r="V386" s="22" t="s">
        <v>48</v>
      </c>
      <c r="W386" s="22" t="s">
        <v>126</v>
      </c>
      <c r="X386" s="23"/>
    </row>
    <row r="387" spans="1:24" ht="128.25" hidden="1" customHeight="1">
      <c r="A387" s="54" t="s">
        <v>421</v>
      </c>
      <c r="B387" s="19" t="s">
        <v>1767</v>
      </c>
      <c r="C387" s="19" t="s">
        <v>1767</v>
      </c>
      <c r="D387" s="19" t="s">
        <v>1786</v>
      </c>
      <c r="E387" s="19">
        <v>15</v>
      </c>
      <c r="F387" s="19" t="s">
        <v>1802</v>
      </c>
      <c r="G387" s="19" t="s">
        <v>35</v>
      </c>
      <c r="H387" s="8" t="s">
        <v>36</v>
      </c>
      <c r="I387" s="19" t="s">
        <v>46</v>
      </c>
      <c r="J387" s="10">
        <v>32</v>
      </c>
      <c r="K387" s="10" t="s">
        <v>1803</v>
      </c>
      <c r="L387" s="11"/>
      <c r="M387" s="19">
        <v>1</v>
      </c>
      <c r="N387" s="37">
        <v>2273781</v>
      </c>
      <c r="O387" s="19" t="s">
        <v>1783</v>
      </c>
      <c r="P387" s="19" t="s">
        <v>107</v>
      </c>
      <c r="Q387" s="20">
        <v>1420</v>
      </c>
      <c r="R387" s="20">
        <v>0</v>
      </c>
      <c r="S387" s="20">
        <f t="shared" si="9"/>
        <v>1420</v>
      </c>
      <c r="T387" s="19" t="s">
        <v>41</v>
      </c>
      <c r="U387" s="19"/>
      <c r="V387" s="22" t="s">
        <v>48</v>
      </c>
      <c r="W387" s="22" t="s">
        <v>126</v>
      </c>
      <c r="X387" s="23"/>
    </row>
    <row r="388" spans="1:24" ht="128.25" hidden="1" customHeight="1">
      <c r="A388" s="54" t="s">
        <v>421</v>
      </c>
      <c r="B388" s="19" t="s">
        <v>1767</v>
      </c>
      <c r="C388" s="19" t="s">
        <v>1767</v>
      </c>
      <c r="D388" s="19" t="s">
        <v>1786</v>
      </c>
      <c r="E388" s="19">
        <v>15</v>
      </c>
      <c r="F388" s="19" t="s">
        <v>1802</v>
      </c>
      <c r="G388" s="19" t="s">
        <v>35</v>
      </c>
      <c r="H388" s="8" t="s">
        <v>36</v>
      </c>
      <c r="I388" s="19" t="s">
        <v>46</v>
      </c>
      <c r="J388" s="10">
        <v>32</v>
      </c>
      <c r="K388" s="10" t="s">
        <v>1803</v>
      </c>
      <c r="L388" s="11"/>
      <c r="M388" s="19">
        <v>1</v>
      </c>
      <c r="N388" s="37">
        <v>1531063</v>
      </c>
      <c r="O388" s="19" t="s">
        <v>1809</v>
      </c>
      <c r="P388" s="19" t="s">
        <v>107</v>
      </c>
      <c r="Q388" s="20">
        <v>1420</v>
      </c>
      <c r="R388" s="20">
        <v>0</v>
      </c>
      <c r="S388" s="20">
        <f t="shared" ref="S388:S451" si="11">(R388+Q388)*M388</f>
        <v>1420</v>
      </c>
      <c r="T388" s="19" t="s">
        <v>41</v>
      </c>
      <c r="U388" s="19"/>
      <c r="V388" s="22" t="s">
        <v>48</v>
      </c>
      <c r="W388" s="22" t="s">
        <v>126</v>
      </c>
      <c r="X388" s="23"/>
    </row>
    <row r="389" spans="1:24" ht="128.25" hidden="1" customHeight="1">
      <c r="A389" s="54" t="s">
        <v>421</v>
      </c>
      <c r="B389" s="19" t="s">
        <v>1767</v>
      </c>
      <c r="C389" s="19" t="s">
        <v>1767</v>
      </c>
      <c r="D389" s="19" t="s">
        <v>1786</v>
      </c>
      <c r="E389" s="19">
        <v>15</v>
      </c>
      <c r="F389" s="19" t="s">
        <v>1802</v>
      </c>
      <c r="G389" s="19" t="s">
        <v>35</v>
      </c>
      <c r="H389" s="8" t="s">
        <v>36</v>
      </c>
      <c r="I389" s="19" t="s">
        <v>46</v>
      </c>
      <c r="J389" s="10">
        <v>32</v>
      </c>
      <c r="K389" s="10" t="s">
        <v>1803</v>
      </c>
      <c r="L389" s="11"/>
      <c r="M389" s="19">
        <v>1</v>
      </c>
      <c r="N389" s="37">
        <v>1359470</v>
      </c>
      <c r="O389" s="19" t="s">
        <v>1789</v>
      </c>
      <c r="P389" s="54" t="s">
        <v>162</v>
      </c>
      <c r="Q389" s="20">
        <v>1420</v>
      </c>
      <c r="R389" s="20">
        <v>0</v>
      </c>
      <c r="S389" s="20">
        <f t="shared" si="11"/>
        <v>1420</v>
      </c>
      <c r="T389" s="19" t="s">
        <v>41</v>
      </c>
      <c r="U389" s="19"/>
      <c r="V389" s="22" t="s">
        <v>48</v>
      </c>
      <c r="W389" s="22" t="s">
        <v>126</v>
      </c>
      <c r="X389" s="23"/>
    </row>
    <row r="390" spans="1:24" ht="128.25" hidden="1" customHeight="1">
      <c r="A390" s="54" t="s">
        <v>421</v>
      </c>
      <c r="B390" s="19" t="s">
        <v>1767</v>
      </c>
      <c r="C390" s="19" t="s">
        <v>1767</v>
      </c>
      <c r="D390" s="19" t="s">
        <v>1786</v>
      </c>
      <c r="E390" s="19">
        <v>15</v>
      </c>
      <c r="F390" s="19" t="s">
        <v>1802</v>
      </c>
      <c r="G390" s="19" t="s">
        <v>35</v>
      </c>
      <c r="H390" s="8" t="s">
        <v>36</v>
      </c>
      <c r="I390" s="19" t="s">
        <v>46</v>
      </c>
      <c r="J390" s="10">
        <v>32</v>
      </c>
      <c r="K390" s="10" t="s">
        <v>1803</v>
      </c>
      <c r="L390" s="11"/>
      <c r="M390" s="19">
        <v>1</v>
      </c>
      <c r="N390" s="37">
        <v>1926306</v>
      </c>
      <c r="O390" s="19" t="s">
        <v>1794</v>
      </c>
      <c r="P390" s="54" t="s">
        <v>162</v>
      </c>
      <c r="Q390" s="20">
        <v>1420</v>
      </c>
      <c r="R390" s="20">
        <v>0</v>
      </c>
      <c r="S390" s="20">
        <f t="shared" si="11"/>
        <v>1420</v>
      </c>
      <c r="T390" s="19" t="s">
        <v>41</v>
      </c>
      <c r="U390" s="19"/>
      <c r="V390" s="22" t="s">
        <v>48</v>
      </c>
      <c r="W390" s="22" t="s">
        <v>126</v>
      </c>
      <c r="X390" s="23"/>
    </row>
    <row r="391" spans="1:24" ht="128.25" hidden="1" customHeight="1">
      <c r="A391" s="54" t="s">
        <v>421</v>
      </c>
      <c r="B391" s="19" t="s">
        <v>1767</v>
      </c>
      <c r="C391" s="19" t="s">
        <v>1767</v>
      </c>
      <c r="D391" s="19" t="s">
        <v>1786</v>
      </c>
      <c r="E391" s="19">
        <v>15</v>
      </c>
      <c r="F391" s="19" t="s">
        <v>1802</v>
      </c>
      <c r="G391" s="19" t="s">
        <v>35</v>
      </c>
      <c r="H391" s="8" t="s">
        <v>36</v>
      </c>
      <c r="I391" s="19" t="s">
        <v>46</v>
      </c>
      <c r="J391" s="10">
        <v>32</v>
      </c>
      <c r="K391" s="10" t="s">
        <v>1803</v>
      </c>
      <c r="L391" s="11"/>
      <c r="M391" s="19">
        <v>1</v>
      </c>
      <c r="N391" s="37">
        <v>1821146</v>
      </c>
      <c r="O391" s="19" t="s">
        <v>1795</v>
      </c>
      <c r="P391" s="19" t="s">
        <v>1791</v>
      </c>
      <c r="Q391" s="20">
        <v>1420</v>
      </c>
      <c r="R391" s="20">
        <v>0</v>
      </c>
      <c r="S391" s="20">
        <f t="shared" si="11"/>
        <v>1420</v>
      </c>
      <c r="T391" s="19" t="s">
        <v>41</v>
      </c>
      <c r="U391" s="19"/>
      <c r="V391" s="22" t="s">
        <v>48</v>
      </c>
      <c r="W391" s="22" t="s">
        <v>126</v>
      </c>
      <c r="X391" s="23"/>
    </row>
    <row r="392" spans="1:24" ht="128.25" hidden="1" customHeight="1">
      <c r="A392" s="54" t="s">
        <v>421</v>
      </c>
      <c r="B392" s="19" t="s">
        <v>1767</v>
      </c>
      <c r="C392" s="19" t="s">
        <v>1767</v>
      </c>
      <c r="D392" s="19" t="s">
        <v>1786</v>
      </c>
      <c r="E392" s="19">
        <v>15</v>
      </c>
      <c r="F392" s="19" t="s">
        <v>1802</v>
      </c>
      <c r="G392" s="19" t="s">
        <v>35</v>
      </c>
      <c r="H392" s="8" t="s">
        <v>36</v>
      </c>
      <c r="I392" s="19" t="s">
        <v>46</v>
      </c>
      <c r="J392" s="10">
        <v>32</v>
      </c>
      <c r="K392" s="10" t="s">
        <v>1803</v>
      </c>
      <c r="L392" s="11"/>
      <c r="M392" s="19">
        <v>1</v>
      </c>
      <c r="N392" s="37">
        <v>1901791</v>
      </c>
      <c r="O392" s="19" t="s">
        <v>1781</v>
      </c>
      <c r="P392" s="19" t="s">
        <v>107</v>
      </c>
      <c r="Q392" s="20">
        <v>1420</v>
      </c>
      <c r="R392" s="20">
        <v>0</v>
      </c>
      <c r="S392" s="20">
        <f t="shared" si="11"/>
        <v>1420</v>
      </c>
      <c r="T392" s="19" t="s">
        <v>41</v>
      </c>
      <c r="U392" s="19"/>
      <c r="V392" s="22" t="s">
        <v>48</v>
      </c>
      <c r="W392" s="22" t="s">
        <v>126</v>
      </c>
      <c r="X392" s="23"/>
    </row>
    <row r="393" spans="1:24" ht="128.25" hidden="1" customHeight="1">
      <c r="A393" s="54" t="s">
        <v>421</v>
      </c>
      <c r="B393" s="19" t="s">
        <v>1767</v>
      </c>
      <c r="C393" s="19" t="s">
        <v>1767</v>
      </c>
      <c r="D393" s="19" t="s">
        <v>1786</v>
      </c>
      <c r="E393" s="19">
        <v>15</v>
      </c>
      <c r="F393" s="19" t="s">
        <v>1802</v>
      </c>
      <c r="G393" s="19" t="s">
        <v>35</v>
      </c>
      <c r="H393" s="8" t="s">
        <v>36</v>
      </c>
      <c r="I393" s="19" t="s">
        <v>46</v>
      </c>
      <c r="J393" s="10">
        <v>32</v>
      </c>
      <c r="K393" s="10" t="s">
        <v>1803</v>
      </c>
      <c r="L393" s="11"/>
      <c r="M393" s="19">
        <v>1</v>
      </c>
      <c r="N393" s="37">
        <v>1461291</v>
      </c>
      <c r="O393" s="19" t="s">
        <v>1782</v>
      </c>
      <c r="P393" s="54" t="s">
        <v>162</v>
      </c>
      <c r="Q393" s="20">
        <v>1420</v>
      </c>
      <c r="R393" s="20">
        <v>0</v>
      </c>
      <c r="S393" s="20">
        <f t="shared" si="11"/>
        <v>1420</v>
      </c>
      <c r="T393" s="19" t="s">
        <v>41</v>
      </c>
      <c r="U393" s="19"/>
      <c r="V393" s="22" t="s">
        <v>48</v>
      </c>
      <c r="W393" s="22" t="s">
        <v>126</v>
      </c>
      <c r="X393" s="23"/>
    </row>
    <row r="394" spans="1:24" ht="128.25" hidden="1" customHeight="1">
      <c r="A394" s="54" t="s">
        <v>421</v>
      </c>
      <c r="B394" s="19" t="s">
        <v>1767</v>
      </c>
      <c r="C394" s="19" t="s">
        <v>1767</v>
      </c>
      <c r="D394" s="19" t="s">
        <v>1778</v>
      </c>
      <c r="E394" s="19">
        <v>20</v>
      </c>
      <c r="F394" s="19" t="s">
        <v>1810</v>
      </c>
      <c r="G394" s="19" t="s">
        <v>35</v>
      </c>
      <c r="H394" s="19" t="s">
        <v>310</v>
      </c>
      <c r="I394" s="19" t="s">
        <v>37</v>
      </c>
      <c r="J394" s="10">
        <v>16</v>
      </c>
      <c r="K394" s="10" t="s">
        <v>1793</v>
      </c>
      <c r="L394" s="11"/>
      <c r="M394" s="19">
        <v>1</v>
      </c>
      <c r="N394" s="37">
        <v>1793041</v>
      </c>
      <c r="O394" s="19" t="s">
        <v>1811</v>
      </c>
      <c r="P394" s="19" t="s">
        <v>1791</v>
      </c>
      <c r="Q394" s="91">
        <v>3950</v>
      </c>
      <c r="R394" s="20">
        <f>800+(625*3)</f>
        <v>2675</v>
      </c>
      <c r="S394" s="20">
        <f t="shared" si="11"/>
        <v>6625</v>
      </c>
      <c r="T394" s="19" t="s">
        <v>41</v>
      </c>
      <c r="U394" s="19"/>
      <c r="V394" s="22" t="s">
        <v>48</v>
      </c>
      <c r="W394" s="22" t="s">
        <v>126</v>
      </c>
      <c r="X394" s="23"/>
    </row>
    <row r="395" spans="1:24" ht="128.25" hidden="1" customHeight="1">
      <c r="A395" s="54" t="s">
        <v>421</v>
      </c>
      <c r="B395" s="19" t="s">
        <v>1767</v>
      </c>
      <c r="C395" s="19" t="s">
        <v>1767</v>
      </c>
      <c r="D395" s="19" t="s">
        <v>1778</v>
      </c>
      <c r="E395" s="19">
        <v>20</v>
      </c>
      <c r="F395" s="19" t="s">
        <v>1810</v>
      </c>
      <c r="G395" s="19" t="s">
        <v>35</v>
      </c>
      <c r="H395" s="19" t="s">
        <v>310</v>
      </c>
      <c r="I395" s="19" t="s">
        <v>37</v>
      </c>
      <c r="J395" s="10">
        <v>16</v>
      </c>
      <c r="K395" s="10" t="s">
        <v>1793</v>
      </c>
      <c r="L395" s="11"/>
      <c r="M395" s="19">
        <v>1</v>
      </c>
      <c r="N395" s="37">
        <v>1306389</v>
      </c>
      <c r="O395" s="19" t="s">
        <v>1804</v>
      </c>
      <c r="P395" s="19" t="s">
        <v>107</v>
      </c>
      <c r="Q395" s="91">
        <v>3950</v>
      </c>
      <c r="R395" s="20">
        <f>800+(625*3)</f>
        <v>2675</v>
      </c>
      <c r="S395" s="20">
        <f t="shared" si="11"/>
        <v>6625</v>
      </c>
      <c r="T395" s="19" t="s">
        <v>41</v>
      </c>
      <c r="U395" s="19"/>
      <c r="V395" s="22" t="s">
        <v>48</v>
      </c>
      <c r="W395" s="22" t="s">
        <v>126</v>
      </c>
      <c r="X395" s="23"/>
    </row>
    <row r="396" spans="1:24" ht="128.25" hidden="1" customHeight="1">
      <c r="A396" s="54" t="s">
        <v>421</v>
      </c>
      <c r="B396" s="19" t="s">
        <v>1767</v>
      </c>
      <c r="C396" s="19" t="s">
        <v>1767</v>
      </c>
      <c r="D396" s="19" t="s">
        <v>1778</v>
      </c>
      <c r="E396" s="19">
        <v>20</v>
      </c>
      <c r="F396" s="19" t="s">
        <v>1810</v>
      </c>
      <c r="G396" s="19" t="s">
        <v>35</v>
      </c>
      <c r="H396" s="19" t="s">
        <v>310</v>
      </c>
      <c r="I396" s="19" t="s">
        <v>37</v>
      </c>
      <c r="J396" s="10">
        <v>16</v>
      </c>
      <c r="K396" s="10" t="s">
        <v>1793</v>
      </c>
      <c r="L396" s="11"/>
      <c r="M396" s="19">
        <v>1</v>
      </c>
      <c r="N396" s="37">
        <v>1567874</v>
      </c>
      <c r="O396" s="19" t="s">
        <v>1805</v>
      </c>
      <c r="P396" s="19" t="s">
        <v>107</v>
      </c>
      <c r="Q396" s="91">
        <v>3950</v>
      </c>
      <c r="R396" s="20">
        <f>800+(625*3)</f>
        <v>2675</v>
      </c>
      <c r="S396" s="20">
        <f t="shared" si="11"/>
        <v>6625</v>
      </c>
      <c r="T396" s="19" t="s">
        <v>41</v>
      </c>
      <c r="U396" s="19"/>
      <c r="V396" s="22" t="s">
        <v>48</v>
      </c>
      <c r="W396" s="22" t="s">
        <v>126</v>
      </c>
      <c r="X396" s="23"/>
    </row>
    <row r="397" spans="1:24" ht="128.25" hidden="1" customHeight="1">
      <c r="A397" s="54" t="s">
        <v>421</v>
      </c>
      <c r="B397" s="19" t="s">
        <v>1767</v>
      </c>
      <c r="C397" s="19" t="s">
        <v>1767</v>
      </c>
      <c r="D397" s="19" t="s">
        <v>1778</v>
      </c>
      <c r="E397" s="19">
        <v>20</v>
      </c>
      <c r="F397" s="19" t="s">
        <v>1810</v>
      </c>
      <c r="G397" s="19" t="s">
        <v>35</v>
      </c>
      <c r="H397" s="19" t="s">
        <v>310</v>
      </c>
      <c r="I397" s="19" t="s">
        <v>37</v>
      </c>
      <c r="J397" s="10">
        <v>16</v>
      </c>
      <c r="K397" s="10" t="s">
        <v>1793</v>
      </c>
      <c r="L397" s="11"/>
      <c r="M397" s="19">
        <v>1</v>
      </c>
      <c r="N397" s="37">
        <v>1074655</v>
      </c>
      <c r="O397" s="19" t="s">
        <v>1812</v>
      </c>
      <c r="P397" s="19" t="s">
        <v>107</v>
      </c>
      <c r="Q397" s="91">
        <v>0</v>
      </c>
      <c r="R397" s="20">
        <f>800+(625*3)</f>
        <v>2675</v>
      </c>
      <c r="S397" s="20">
        <f t="shared" si="11"/>
        <v>2675</v>
      </c>
      <c r="T397" s="19" t="s">
        <v>41</v>
      </c>
      <c r="U397" s="19"/>
      <c r="V397" s="22" t="s">
        <v>48</v>
      </c>
      <c r="W397" s="22" t="s">
        <v>126</v>
      </c>
      <c r="X397" s="23"/>
    </row>
    <row r="398" spans="1:24" ht="128.25" hidden="1" customHeight="1">
      <c r="A398" s="54" t="s">
        <v>421</v>
      </c>
      <c r="B398" s="19" t="s">
        <v>1767</v>
      </c>
      <c r="C398" s="19" t="s">
        <v>1768</v>
      </c>
      <c r="D398" s="19" t="s">
        <v>1773</v>
      </c>
      <c r="E398" s="19">
        <v>15</v>
      </c>
      <c r="F398" s="19" t="s">
        <v>1774</v>
      </c>
      <c r="G398" s="19" t="s">
        <v>35</v>
      </c>
      <c r="H398" s="19" t="s">
        <v>310</v>
      </c>
      <c r="I398" s="19" t="s">
        <v>37</v>
      </c>
      <c r="J398" s="10">
        <v>40</v>
      </c>
      <c r="K398" s="10" t="s">
        <v>1775</v>
      </c>
      <c r="L398" s="11"/>
      <c r="M398" s="19">
        <v>1</v>
      </c>
      <c r="N398" s="37">
        <v>1509978</v>
      </c>
      <c r="O398" s="19" t="s">
        <v>1772</v>
      </c>
      <c r="P398" s="19" t="s">
        <v>107</v>
      </c>
      <c r="Q398" s="20">
        <v>2560</v>
      </c>
      <c r="R398" s="20">
        <v>0</v>
      </c>
      <c r="S398" s="20">
        <f t="shared" si="11"/>
        <v>2560</v>
      </c>
      <c r="T398" s="19" t="s">
        <v>41</v>
      </c>
      <c r="U398" s="19"/>
      <c r="V398" s="22" t="s">
        <v>48</v>
      </c>
      <c r="W398" s="22" t="s">
        <v>126</v>
      </c>
      <c r="X398" s="23"/>
    </row>
    <row r="399" spans="1:24" ht="128.25" hidden="1" customHeight="1">
      <c r="A399" s="54" t="s">
        <v>421</v>
      </c>
      <c r="B399" s="19" t="s">
        <v>1767</v>
      </c>
      <c r="C399" s="19" t="s">
        <v>1767</v>
      </c>
      <c r="D399" s="19" t="s">
        <v>1778</v>
      </c>
      <c r="E399" s="19">
        <v>20</v>
      </c>
      <c r="F399" s="19" t="s">
        <v>1813</v>
      </c>
      <c r="G399" s="19" t="s">
        <v>35</v>
      </c>
      <c r="H399" s="8" t="s">
        <v>36</v>
      </c>
      <c r="I399" s="19" t="s">
        <v>37</v>
      </c>
      <c r="J399" s="10">
        <v>16</v>
      </c>
      <c r="K399" s="10" t="s">
        <v>1814</v>
      </c>
      <c r="L399" s="11"/>
      <c r="M399" s="19">
        <v>1</v>
      </c>
      <c r="N399" s="37">
        <v>1518199</v>
      </c>
      <c r="O399" s="19" t="s">
        <v>1815</v>
      </c>
      <c r="P399" s="19" t="s">
        <v>107</v>
      </c>
      <c r="Q399" s="91">
        <v>3950</v>
      </c>
      <c r="R399" s="20">
        <f>800+(625*3)</f>
        <v>2675</v>
      </c>
      <c r="S399" s="20">
        <f t="shared" si="11"/>
        <v>6625</v>
      </c>
      <c r="T399" s="19" t="s">
        <v>41</v>
      </c>
      <c r="U399" s="19"/>
      <c r="V399" s="22" t="s">
        <v>48</v>
      </c>
      <c r="W399" s="22" t="s">
        <v>126</v>
      </c>
      <c r="X399" s="23"/>
    </row>
    <row r="400" spans="1:24" ht="128.25" hidden="1" customHeight="1">
      <c r="A400" s="54" t="s">
        <v>421</v>
      </c>
      <c r="B400" s="19" t="s">
        <v>1767</v>
      </c>
      <c r="C400" s="19" t="s">
        <v>1767</v>
      </c>
      <c r="D400" s="19" t="s">
        <v>1778</v>
      </c>
      <c r="E400" s="19">
        <v>20</v>
      </c>
      <c r="F400" s="19" t="s">
        <v>1813</v>
      </c>
      <c r="G400" s="19" t="s">
        <v>35</v>
      </c>
      <c r="H400" s="8" t="s">
        <v>36</v>
      </c>
      <c r="I400" s="19" t="s">
        <v>37</v>
      </c>
      <c r="J400" s="10">
        <v>16</v>
      </c>
      <c r="K400" s="10" t="s">
        <v>1814</v>
      </c>
      <c r="L400" s="11"/>
      <c r="M400" s="19">
        <v>1</v>
      </c>
      <c r="N400" s="37">
        <v>2114439</v>
      </c>
      <c r="O400" s="19" t="s">
        <v>1816</v>
      </c>
      <c r="P400" s="19" t="s">
        <v>107</v>
      </c>
      <c r="Q400" s="91">
        <v>3950</v>
      </c>
      <c r="R400" s="20">
        <f>800+(625*3)</f>
        <v>2675</v>
      </c>
      <c r="S400" s="20">
        <f t="shared" si="11"/>
        <v>6625</v>
      </c>
      <c r="T400" s="19" t="s">
        <v>41</v>
      </c>
      <c r="U400" s="19"/>
      <c r="V400" s="22" t="s">
        <v>48</v>
      </c>
      <c r="W400" s="22" t="s">
        <v>126</v>
      </c>
      <c r="X400" s="23"/>
    </row>
    <row r="401" spans="1:24" ht="128.25" hidden="1" customHeight="1">
      <c r="A401" s="54" t="s">
        <v>421</v>
      </c>
      <c r="B401" s="19" t="s">
        <v>1767</v>
      </c>
      <c r="C401" s="19" t="s">
        <v>1767</v>
      </c>
      <c r="D401" s="19" t="s">
        <v>1778</v>
      </c>
      <c r="E401" s="19">
        <v>20</v>
      </c>
      <c r="F401" s="19" t="s">
        <v>1813</v>
      </c>
      <c r="G401" s="19" t="s">
        <v>35</v>
      </c>
      <c r="H401" s="8" t="s">
        <v>36</v>
      </c>
      <c r="I401" s="19" t="s">
        <v>37</v>
      </c>
      <c r="J401" s="10">
        <v>16</v>
      </c>
      <c r="K401" s="10" t="s">
        <v>1814</v>
      </c>
      <c r="L401" s="11"/>
      <c r="M401" s="19">
        <v>1</v>
      </c>
      <c r="N401" s="37">
        <v>2270163</v>
      </c>
      <c r="O401" s="19" t="s">
        <v>1817</v>
      </c>
      <c r="P401" s="19" t="s">
        <v>1791</v>
      </c>
      <c r="Q401" s="91">
        <v>3950</v>
      </c>
      <c r="R401" s="20">
        <f>800+(625*3)</f>
        <v>2675</v>
      </c>
      <c r="S401" s="20">
        <f t="shared" si="11"/>
        <v>6625</v>
      </c>
      <c r="T401" s="19" t="s">
        <v>41</v>
      </c>
      <c r="U401" s="19"/>
      <c r="V401" s="22" t="s">
        <v>48</v>
      </c>
      <c r="W401" s="22" t="s">
        <v>126</v>
      </c>
      <c r="X401" s="23"/>
    </row>
    <row r="402" spans="1:24" ht="128.25" hidden="1" customHeight="1">
      <c r="A402" s="54" t="s">
        <v>421</v>
      </c>
      <c r="B402" s="19" t="s">
        <v>1767</v>
      </c>
      <c r="C402" s="19" t="s">
        <v>1767</v>
      </c>
      <c r="D402" s="19" t="s">
        <v>1778</v>
      </c>
      <c r="E402" s="19">
        <v>20</v>
      </c>
      <c r="F402" s="19" t="s">
        <v>1813</v>
      </c>
      <c r="G402" s="19" t="s">
        <v>35</v>
      </c>
      <c r="H402" s="8" t="s">
        <v>36</v>
      </c>
      <c r="I402" s="19" t="s">
        <v>37</v>
      </c>
      <c r="J402" s="10">
        <v>16</v>
      </c>
      <c r="K402" s="10" t="s">
        <v>1814</v>
      </c>
      <c r="L402" s="11"/>
      <c r="M402" s="19">
        <v>1</v>
      </c>
      <c r="N402" s="37">
        <v>1567874</v>
      </c>
      <c r="O402" s="19" t="s">
        <v>1818</v>
      </c>
      <c r="P402" s="19" t="s">
        <v>107</v>
      </c>
      <c r="Q402" s="91">
        <v>3950</v>
      </c>
      <c r="R402" s="20">
        <f>800+(625*3)</f>
        <v>2675</v>
      </c>
      <c r="S402" s="20">
        <f t="shared" si="11"/>
        <v>6625</v>
      </c>
      <c r="T402" s="19" t="s">
        <v>41</v>
      </c>
      <c r="U402" s="19"/>
      <c r="V402" s="22" t="s">
        <v>48</v>
      </c>
      <c r="W402" s="22" t="s">
        <v>126</v>
      </c>
      <c r="X402" s="23"/>
    </row>
    <row r="403" spans="1:24" ht="128.25" hidden="1" customHeight="1">
      <c r="A403" s="54" t="s">
        <v>421</v>
      </c>
      <c r="B403" s="19" t="s">
        <v>1767</v>
      </c>
      <c r="C403" s="19" t="s">
        <v>1767</v>
      </c>
      <c r="D403" s="19" t="s">
        <v>1778</v>
      </c>
      <c r="E403" s="19">
        <v>20</v>
      </c>
      <c r="F403" s="19" t="s">
        <v>1819</v>
      </c>
      <c r="G403" s="19" t="s">
        <v>35</v>
      </c>
      <c r="H403" s="8" t="s">
        <v>36</v>
      </c>
      <c r="I403" s="19" t="s">
        <v>46</v>
      </c>
      <c r="J403" s="10">
        <v>360</v>
      </c>
      <c r="K403" s="10" t="s">
        <v>1820</v>
      </c>
      <c r="L403" s="11"/>
      <c r="M403" s="19">
        <v>1</v>
      </c>
      <c r="N403" s="37">
        <v>1531063</v>
      </c>
      <c r="O403" s="19" t="s">
        <v>1821</v>
      </c>
      <c r="P403" s="19" t="s">
        <v>107</v>
      </c>
      <c r="Q403" s="91">
        <v>5800</v>
      </c>
      <c r="R403" s="20">
        <v>0</v>
      </c>
      <c r="S403" s="20">
        <f t="shared" si="11"/>
        <v>5800</v>
      </c>
      <c r="T403" s="19" t="s">
        <v>41</v>
      </c>
      <c r="U403" s="19"/>
      <c r="V403" s="22" t="s">
        <v>48</v>
      </c>
      <c r="W403" s="22" t="s">
        <v>126</v>
      </c>
      <c r="X403" s="23"/>
    </row>
    <row r="404" spans="1:24" ht="128.25" hidden="1" customHeight="1">
      <c r="A404" s="54" t="s">
        <v>421</v>
      </c>
      <c r="B404" s="19" t="s">
        <v>1767</v>
      </c>
      <c r="C404" s="19" t="s">
        <v>1767</v>
      </c>
      <c r="D404" s="19" t="s">
        <v>1778</v>
      </c>
      <c r="E404" s="19">
        <v>20</v>
      </c>
      <c r="F404" s="19" t="s">
        <v>1822</v>
      </c>
      <c r="G404" s="19" t="s">
        <v>35</v>
      </c>
      <c r="H404" s="19" t="s">
        <v>310</v>
      </c>
      <c r="I404" s="19" t="s">
        <v>37</v>
      </c>
      <c r="J404" s="10">
        <v>16</v>
      </c>
      <c r="K404" s="10" t="s">
        <v>1823</v>
      </c>
      <c r="L404" s="11"/>
      <c r="M404" s="19">
        <v>1</v>
      </c>
      <c r="N404" s="37">
        <v>1820416</v>
      </c>
      <c r="O404" s="19" t="s">
        <v>1790</v>
      </c>
      <c r="P404" s="19" t="s">
        <v>1791</v>
      </c>
      <c r="Q404" s="91">
        <v>4890</v>
      </c>
      <c r="R404" s="20">
        <f>800+(625*5)</f>
        <v>3925</v>
      </c>
      <c r="S404" s="20">
        <f t="shared" si="11"/>
        <v>8815</v>
      </c>
      <c r="T404" s="19" t="s">
        <v>41</v>
      </c>
      <c r="U404" s="19"/>
      <c r="V404" s="22" t="s">
        <v>48</v>
      </c>
      <c r="W404" s="22" t="s">
        <v>126</v>
      </c>
      <c r="X404" s="23"/>
    </row>
    <row r="405" spans="1:24" ht="128.25" hidden="1" customHeight="1">
      <c r="A405" s="54" t="s">
        <v>421</v>
      </c>
      <c r="B405" s="19" t="s">
        <v>1767</v>
      </c>
      <c r="C405" s="19" t="s">
        <v>1767</v>
      </c>
      <c r="D405" s="19" t="s">
        <v>1778</v>
      </c>
      <c r="E405" s="19">
        <v>20</v>
      </c>
      <c r="F405" s="19" t="s">
        <v>1822</v>
      </c>
      <c r="G405" s="19" t="s">
        <v>35</v>
      </c>
      <c r="H405" s="19" t="s">
        <v>310</v>
      </c>
      <c r="I405" s="19" t="s">
        <v>37</v>
      </c>
      <c r="J405" s="10">
        <v>16</v>
      </c>
      <c r="K405" s="10" t="s">
        <v>1823</v>
      </c>
      <c r="L405" s="11"/>
      <c r="M405" s="19">
        <v>1</v>
      </c>
      <c r="N405" s="37">
        <v>1793041</v>
      </c>
      <c r="O405" s="19" t="s">
        <v>1811</v>
      </c>
      <c r="P405" s="19" t="s">
        <v>1791</v>
      </c>
      <c r="Q405" s="91">
        <v>4890</v>
      </c>
      <c r="R405" s="20">
        <f>800+(625*5)</f>
        <v>3925</v>
      </c>
      <c r="S405" s="20">
        <f t="shared" si="11"/>
        <v>8815</v>
      </c>
      <c r="T405" s="19" t="s">
        <v>41</v>
      </c>
      <c r="U405" s="19"/>
      <c r="V405" s="22" t="s">
        <v>48</v>
      </c>
      <c r="W405" s="22" t="s">
        <v>126</v>
      </c>
      <c r="X405" s="23"/>
    </row>
    <row r="406" spans="1:24" ht="128.25" hidden="1" customHeight="1">
      <c r="A406" s="54" t="s">
        <v>421</v>
      </c>
      <c r="B406" s="19" t="s">
        <v>1767</v>
      </c>
      <c r="C406" s="19" t="s">
        <v>1767</v>
      </c>
      <c r="D406" s="19" t="s">
        <v>1778</v>
      </c>
      <c r="E406" s="19">
        <v>20</v>
      </c>
      <c r="F406" s="19" t="s">
        <v>1822</v>
      </c>
      <c r="G406" s="19" t="s">
        <v>35</v>
      </c>
      <c r="H406" s="19" t="s">
        <v>310</v>
      </c>
      <c r="I406" s="19" t="s">
        <v>37</v>
      </c>
      <c r="J406" s="10">
        <v>16</v>
      </c>
      <c r="K406" s="10" t="s">
        <v>1823</v>
      </c>
      <c r="L406" s="11"/>
      <c r="M406" s="19">
        <v>1</v>
      </c>
      <c r="N406" s="37">
        <v>2270163</v>
      </c>
      <c r="O406" s="19" t="s">
        <v>1817</v>
      </c>
      <c r="P406" s="19" t="s">
        <v>1791</v>
      </c>
      <c r="Q406" s="91">
        <v>4890</v>
      </c>
      <c r="R406" s="20">
        <f>800+(625*5)</f>
        <v>3925</v>
      </c>
      <c r="S406" s="20">
        <f t="shared" si="11"/>
        <v>8815</v>
      </c>
      <c r="T406" s="19" t="s">
        <v>41</v>
      </c>
      <c r="U406" s="19"/>
      <c r="V406" s="22" t="s">
        <v>48</v>
      </c>
      <c r="W406" s="22" t="s">
        <v>126</v>
      </c>
      <c r="X406" s="23"/>
    </row>
    <row r="407" spans="1:24" ht="128.25" hidden="1" customHeight="1">
      <c r="A407" s="54" t="s">
        <v>421</v>
      </c>
      <c r="B407" s="19" t="s">
        <v>1767</v>
      </c>
      <c r="C407" s="19" t="s">
        <v>1767</v>
      </c>
      <c r="D407" s="19" t="s">
        <v>1778</v>
      </c>
      <c r="E407" s="19">
        <v>20</v>
      </c>
      <c r="F407" s="19" t="s">
        <v>1822</v>
      </c>
      <c r="G407" s="19" t="s">
        <v>35</v>
      </c>
      <c r="H407" s="19" t="s">
        <v>310</v>
      </c>
      <c r="I407" s="19" t="s">
        <v>37</v>
      </c>
      <c r="J407" s="10">
        <v>16</v>
      </c>
      <c r="K407" s="10" t="s">
        <v>1823</v>
      </c>
      <c r="L407" s="11"/>
      <c r="M407" s="19">
        <v>1</v>
      </c>
      <c r="N407" s="37">
        <v>1821146</v>
      </c>
      <c r="O407" s="19" t="s">
        <v>1795</v>
      </c>
      <c r="P407" s="19" t="s">
        <v>1791</v>
      </c>
      <c r="Q407" s="91">
        <v>4890</v>
      </c>
      <c r="R407" s="20">
        <v>3925</v>
      </c>
      <c r="S407" s="20">
        <f t="shared" si="11"/>
        <v>8815</v>
      </c>
      <c r="T407" s="19" t="s">
        <v>41</v>
      </c>
      <c r="U407" s="19"/>
      <c r="V407" s="22" t="s">
        <v>48</v>
      </c>
      <c r="W407" s="22" t="s">
        <v>126</v>
      </c>
      <c r="X407" s="23"/>
    </row>
    <row r="408" spans="1:24" ht="128.25" hidden="1" customHeight="1">
      <c r="A408" s="54" t="s">
        <v>421</v>
      </c>
      <c r="B408" s="19" t="s">
        <v>1767</v>
      </c>
      <c r="C408" s="19" t="s">
        <v>1767</v>
      </c>
      <c r="D408" s="19" t="s">
        <v>1778</v>
      </c>
      <c r="E408" s="19">
        <v>20</v>
      </c>
      <c r="F408" s="19" t="s">
        <v>1822</v>
      </c>
      <c r="G408" s="19" t="s">
        <v>35</v>
      </c>
      <c r="H408" s="57" t="s">
        <v>310</v>
      </c>
      <c r="I408" s="19" t="s">
        <v>37</v>
      </c>
      <c r="J408" s="10">
        <v>16</v>
      </c>
      <c r="K408" s="10" t="s">
        <v>1823</v>
      </c>
      <c r="L408" s="11"/>
      <c r="M408" s="19">
        <v>1</v>
      </c>
      <c r="N408" s="37">
        <v>1953465</v>
      </c>
      <c r="O408" s="19" t="s">
        <v>1824</v>
      </c>
      <c r="P408" s="19" t="s">
        <v>107</v>
      </c>
      <c r="Q408" s="91">
        <v>4890</v>
      </c>
      <c r="R408" s="20">
        <v>3925</v>
      </c>
      <c r="S408" s="20">
        <f t="shared" si="11"/>
        <v>8815</v>
      </c>
      <c r="T408" s="19" t="s">
        <v>41</v>
      </c>
      <c r="U408" s="19"/>
      <c r="V408" s="22" t="s">
        <v>48</v>
      </c>
      <c r="W408" s="22" t="s">
        <v>126</v>
      </c>
      <c r="X408" s="23"/>
    </row>
    <row r="409" spans="1:24" ht="128.25" hidden="1" customHeight="1">
      <c r="A409" s="51" t="s">
        <v>421</v>
      </c>
      <c r="B409" s="8" t="s">
        <v>1767</v>
      </c>
      <c r="C409" s="8" t="s">
        <v>1767</v>
      </c>
      <c r="D409" s="8" t="s">
        <v>1778</v>
      </c>
      <c r="E409" s="8">
        <v>20</v>
      </c>
      <c r="F409" s="8" t="s">
        <v>1822</v>
      </c>
      <c r="G409" s="8" t="s">
        <v>35</v>
      </c>
      <c r="H409" s="8" t="s">
        <v>310</v>
      </c>
      <c r="I409" s="8" t="s">
        <v>37</v>
      </c>
      <c r="J409" s="9">
        <v>16</v>
      </c>
      <c r="K409" s="10" t="s">
        <v>1823</v>
      </c>
      <c r="L409" s="11"/>
      <c r="M409" s="8">
        <v>1</v>
      </c>
      <c r="N409" s="12">
        <v>1306389</v>
      </c>
      <c r="O409" s="8" t="s">
        <v>1825</v>
      </c>
      <c r="P409" s="8" t="s">
        <v>107</v>
      </c>
      <c r="Q409" s="94">
        <v>0</v>
      </c>
      <c r="R409" s="14">
        <v>3925</v>
      </c>
      <c r="S409" s="14">
        <f t="shared" si="11"/>
        <v>3925</v>
      </c>
      <c r="T409" s="8" t="s">
        <v>41</v>
      </c>
      <c r="U409" s="33" t="s">
        <v>2263</v>
      </c>
      <c r="V409" s="22" t="s">
        <v>48</v>
      </c>
      <c r="W409" s="22" t="s">
        <v>126</v>
      </c>
      <c r="X409" s="23"/>
    </row>
    <row r="410" spans="1:24" ht="128.25" hidden="1" customHeight="1">
      <c r="A410" s="51" t="s">
        <v>421</v>
      </c>
      <c r="B410" s="8" t="s">
        <v>1767</v>
      </c>
      <c r="C410" s="8" t="s">
        <v>1767</v>
      </c>
      <c r="D410" s="8" t="s">
        <v>1778</v>
      </c>
      <c r="E410" s="8">
        <v>20</v>
      </c>
      <c r="F410" s="8" t="s">
        <v>1822</v>
      </c>
      <c r="G410" s="8" t="s">
        <v>35</v>
      </c>
      <c r="H410" s="8" t="s">
        <v>310</v>
      </c>
      <c r="I410" s="8" t="s">
        <v>37</v>
      </c>
      <c r="J410" s="9">
        <v>16</v>
      </c>
      <c r="K410" s="10" t="s">
        <v>1823</v>
      </c>
      <c r="L410" s="11"/>
      <c r="M410" s="8">
        <v>1</v>
      </c>
      <c r="N410" s="12">
        <v>1461291</v>
      </c>
      <c r="O410" s="8" t="s">
        <v>1826</v>
      </c>
      <c r="P410" s="8" t="s">
        <v>162</v>
      </c>
      <c r="Q410" s="94">
        <v>0</v>
      </c>
      <c r="R410" s="14">
        <v>3925</v>
      </c>
      <c r="S410" s="14">
        <f t="shared" si="11"/>
        <v>3925</v>
      </c>
      <c r="T410" s="8" t="s">
        <v>41</v>
      </c>
      <c r="U410" s="33" t="s">
        <v>2263</v>
      </c>
      <c r="V410" s="22" t="s">
        <v>48</v>
      </c>
      <c r="W410" s="22" t="s">
        <v>126</v>
      </c>
      <c r="X410" s="23"/>
    </row>
    <row r="411" spans="1:24" ht="128.25" hidden="1" customHeight="1">
      <c r="A411" s="95" t="s">
        <v>421</v>
      </c>
      <c r="B411" s="95" t="s">
        <v>2039</v>
      </c>
      <c r="C411" s="95" t="s">
        <v>2039</v>
      </c>
      <c r="D411" s="95" t="s">
        <v>2075</v>
      </c>
      <c r="E411" s="95">
        <v>15</v>
      </c>
      <c r="F411" s="95" t="s">
        <v>2077</v>
      </c>
      <c r="G411" s="95" t="s">
        <v>145</v>
      </c>
      <c r="H411" s="95" t="s">
        <v>36</v>
      </c>
      <c r="I411" s="95" t="s">
        <v>46</v>
      </c>
      <c r="J411" s="96">
        <v>180</v>
      </c>
      <c r="K411" s="10" t="s">
        <v>297</v>
      </c>
      <c r="L411" s="10" t="s">
        <v>224</v>
      </c>
      <c r="M411" s="95">
        <v>1</v>
      </c>
      <c r="N411" s="95">
        <v>2090643</v>
      </c>
      <c r="O411" s="95" t="s">
        <v>2069</v>
      </c>
      <c r="P411" s="95" t="s">
        <v>268</v>
      </c>
      <c r="Q411" s="97">
        <v>0</v>
      </c>
      <c r="R411" s="97">
        <v>0</v>
      </c>
      <c r="S411" s="97">
        <f t="shared" si="11"/>
        <v>0</v>
      </c>
      <c r="T411" s="95" t="s">
        <v>145</v>
      </c>
      <c r="U411" s="95" t="s">
        <v>2264</v>
      </c>
      <c r="V411" s="98" t="s">
        <v>230</v>
      </c>
      <c r="W411" s="15" t="s">
        <v>2078</v>
      </c>
      <c r="X411" s="99"/>
    </row>
    <row r="412" spans="1:24" ht="128.25" hidden="1" customHeight="1">
      <c r="A412" s="54" t="s">
        <v>421</v>
      </c>
      <c r="B412" s="54" t="s">
        <v>2039</v>
      </c>
      <c r="C412" s="54" t="s">
        <v>2039</v>
      </c>
      <c r="D412" s="54" t="s">
        <v>2075</v>
      </c>
      <c r="E412" s="54">
        <v>15</v>
      </c>
      <c r="F412" s="19" t="s">
        <v>2079</v>
      </c>
      <c r="G412" s="19" t="s">
        <v>35</v>
      </c>
      <c r="H412" s="19" t="s">
        <v>544</v>
      </c>
      <c r="I412" s="19" t="s">
        <v>37</v>
      </c>
      <c r="J412" s="10">
        <v>120</v>
      </c>
      <c r="K412" s="10" t="s">
        <v>797</v>
      </c>
      <c r="L412" s="11"/>
      <c r="M412" s="54">
        <v>1</v>
      </c>
      <c r="N412" s="54">
        <v>1568339</v>
      </c>
      <c r="O412" s="54" t="s">
        <v>2048</v>
      </c>
      <c r="P412" s="54" t="s">
        <v>162</v>
      </c>
      <c r="Q412" s="60">
        <v>0</v>
      </c>
      <c r="R412" s="60">
        <v>0</v>
      </c>
      <c r="S412" s="60">
        <f t="shared" si="11"/>
        <v>0</v>
      </c>
      <c r="T412" s="19" t="s">
        <v>41</v>
      </c>
      <c r="U412" s="92" t="s">
        <v>2265</v>
      </c>
      <c r="V412" s="21" t="s">
        <v>184</v>
      </c>
      <c r="W412" s="22" t="s">
        <v>1251</v>
      </c>
      <c r="X412" s="71" t="s">
        <v>78</v>
      </c>
    </row>
    <row r="413" spans="1:24" ht="128.25" hidden="1" customHeight="1">
      <c r="A413" s="54" t="s">
        <v>421</v>
      </c>
      <c r="B413" s="54" t="s">
        <v>2039</v>
      </c>
      <c r="C413" s="54" t="s">
        <v>2039</v>
      </c>
      <c r="D413" s="54" t="s">
        <v>2075</v>
      </c>
      <c r="E413" s="54">
        <v>15</v>
      </c>
      <c r="F413" s="19" t="s">
        <v>2080</v>
      </c>
      <c r="G413" s="19" t="s">
        <v>35</v>
      </c>
      <c r="H413" s="8" t="s">
        <v>36</v>
      </c>
      <c r="I413" s="19" t="s">
        <v>37</v>
      </c>
      <c r="J413" s="10">
        <v>120</v>
      </c>
      <c r="K413" s="10" t="s">
        <v>2081</v>
      </c>
      <c r="L413" s="11"/>
      <c r="M413" s="54">
        <v>1</v>
      </c>
      <c r="N413" s="37">
        <v>1492815</v>
      </c>
      <c r="O413" s="54" t="s">
        <v>2052</v>
      </c>
      <c r="P413" s="54" t="s">
        <v>162</v>
      </c>
      <c r="Q413" s="60">
        <v>0</v>
      </c>
      <c r="R413" s="60">
        <v>0</v>
      </c>
      <c r="S413" s="60">
        <f t="shared" si="11"/>
        <v>0</v>
      </c>
      <c r="T413" s="19" t="s">
        <v>41</v>
      </c>
      <c r="U413" s="92" t="s">
        <v>2265</v>
      </c>
      <c r="V413" s="21" t="s">
        <v>184</v>
      </c>
      <c r="W413" s="22" t="s">
        <v>1251</v>
      </c>
      <c r="X413" s="71" t="s">
        <v>78</v>
      </c>
    </row>
    <row r="414" spans="1:24" ht="128.25" hidden="1" customHeight="1">
      <c r="A414" s="54" t="s">
        <v>421</v>
      </c>
      <c r="B414" s="54" t="s">
        <v>2039</v>
      </c>
      <c r="C414" s="54" t="s">
        <v>2039</v>
      </c>
      <c r="D414" s="54" t="s">
        <v>2075</v>
      </c>
      <c r="E414" s="54">
        <v>15</v>
      </c>
      <c r="F414" s="19" t="s">
        <v>2080</v>
      </c>
      <c r="G414" s="19" t="s">
        <v>35</v>
      </c>
      <c r="H414" s="8" t="s">
        <v>36</v>
      </c>
      <c r="I414" s="19" t="s">
        <v>37</v>
      </c>
      <c r="J414" s="10">
        <v>120</v>
      </c>
      <c r="K414" s="10" t="s">
        <v>2081</v>
      </c>
      <c r="L414" s="11"/>
      <c r="M414" s="54">
        <v>1</v>
      </c>
      <c r="N414" s="37">
        <v>1492636</v>
      </c>
      <c r="O414" s="54" t="s">
        <v>2067</v>
      </c>
      <c r="P414" s="54" t="s">
        <v>162</v>
      </c>
      <c r="Q414" s="60">
        <v>0</v>
      </c>
      <c r="R414" s="60">
        <v>0</v>
      </c>
      <c r="S414" s="60">
        <f t="shared" si="11"/>
        <v>0</v>
      </c>
      <c r="T414" s="19" t="s">
        <v>41</v>
      </c>
      <c r="U414" s="92" t="s">
        <v>2265</v>
      </c>
      <c r="V414" s="21" t="s">
        <v>235</v>
      </c>
      <c r="W414" s="22" t="s">
        <v>236</v>
      </c>
      <c r="X414" s="23"/>
    </row>
    <row r="415" spans="1:24" ht="128.25" hidden="1" customHeight="1">
      <c r="A415" s="54" t="s">
        <v>421</v>
      </c>
      <c r="B415" s="54" t="s">
        <v>2039</v>
      </c>
      <c r="C415" s="54" t="s">
        <v>2039</v>
      </c>
      <c r="D415" s="54" t="s">
        <v>2075</v>
      </c>
      <c r="E415" s="54">
        <v>15</v>
      </c>
      <c r="F415" s="19" t="s">
        <v>2082</v>
      </c>
      <c r="G415" s="19" t="s">
        <v>35</v>
      </c>
      <c r="H415" s="8" t="s">
        <v>36</v>
      </c>
      <c r="I415" s="19" t="s">
        <v>37</v>
      </c>
      <c r="J415" s="10">
        <v>120</v>
      </c>
      <c r="K415" s="10" t="s">
        <v>2081</v>
      </c>
      <c r="L415" s="11"/>
      <c r="M415" s="54">
        <v>1</v>
      </c>
      <c r="N415" s="37">
        <v>1491408</v>
      </c>
      <c r="O415" s="54" t="s">
        <v>2054</v>
      </c>
      <c r="P415" s="37" t="s">
        <v>611</v>
      </c>
      <c r="Q415" s="60">
        <v>0</v>
      </c>
      <c r="R415" s="60">
        <v>0</v>
      </c>
      <c r="S415" s="60">
        <f t="shared" si="11"/>
        <v>0</v>
      </c>
      <c r="T415" s="19" t="s">
        <v>41</v>
      </c>
      <c r="U415" s="92" t="s">
        <v>2265</v>
      </c>
      <c r="V415" s="21" t="s">
        <v>235</v>
      </c>
      <c r="W415" s="22" t="s">
        <v>236</v>
      </c>
      <c r="X415" s="23"/>
    </row>
    <row r="416" spans="1:24" ht="128.25" hidden="1" customHeight="1">
      <c r="A416" s="54" t="s">
        <v>421</v>
      </c>
      <c r="B416" s="19" t="s">
        <v>422</v>
      </c>
      <c r="C416" s="19" t="s">
        <v>422</v>
      </c>
      <c r="D416" s="19" t="s">
        <v>365</v>
      </c>
      <c r="E416" s="19">
        <v>15</v>
      </c>
      <c r="F416" s="19" t="s">
        <v>426</v>
      </c>
      <c r="G416" s="19" t="s">
        <v>35</v>
      </c>
      <c r="H416" s="19" t="s">
        <v>310</v>
      </c>
      <c r="I416" s="19" t="s">
        <v>37</v>
      </c>
      <c r="J416" s="10">
        <v>32</v>
      </c>
      <c r="K416" s="10"/>
      <c r="L416" s="11"/>
      <c r="M416" s="19">
        <v>1</v>
      </c>
      <c r="N416" s="19">
        <v>1636635</v>
      </c>
      <c r="O416" s="19" t="s">
        <v>427</v>
      </c>
      <c r="P416" s="19" t="s">
        <v>425</v>
      </c>
      <c r="Q416" s="20">
        <v>400</v>
      </c>
      <c r="R416" s="20">
        <v>8000</v>
      </c>
      <c r="S416" s="20">
        <f t="shared" si="11"/>
        <v>8400</v>
      </c>
      <c r="T416" s="19" t="s">
        <v>41</v>
      </c>
      <c r="U416" s="100"/>
      <c r="V416" s="21" t="s">
        <v>148</v>
      </c>
      <c r="W416" s="40" t="s">
        <v>149</v>
      </c>
      <c r="X416" s="23"/>
    </row>
    <row r="417" spans="1:24" ht="128.25" hidden="1" customHeight="1">
      <c r="A417" s="54" t="s">
        <v>421</v>
      </c>
      <c r="B417" s="19" t="s">
        <v>422</v>
      </c>
      <c r="C417" s="19" t="s">
        <v>422</v>
      </c>
      <c r="D417" s="19" t="s">
        <v>365</v>
      </c>
      <c r="E417" s="19">
        <v>15</v>
      </c>
      <c r="F417" s="19" t="s">
        <v>426</v>
      </c>
      <c r="G417" s="19" t="s">
        <v>35</v>
      </c>
      <c r="H417" s="19" t="s">
        <v>310</v>
      </c>
      <c r="I417" s="19" t="s">
        <v>37</v>
      </c>
      <c r="J417" s="10">
        <v>32</v>
      </c>
      <c r="K417" s="10"/>
      <c r="L417" s="11"/>
      <c r="M417" s="19">
        <v>1</v>
      </c>
      <c r="N417" s="19">
        <v>2264120</v>
      </c>
      <c r="O417" s="19" t="s">
        <v>428</v>
      </c>
      <c r="P417" s="19" t="s">
        <v>425</v>
      </c>
      <c r="Q417" s="20">
        <v>400</v>
      </c>
      <c r="R417" s="20">
        <v>8000</v>
      </c>
      <c r="S417" s="20">
        <f t="shared" si="11"/>
        <v>8400</v>
      </c>
      <c r="T417" s="19" t="s">
        <v>41</v>
      </c>
      <c r="U417" s="19"/>
      <c r="V417" s="21" t="s">
        <v>148</v>
      </c>
      <c r="W417" s="40" t="s">
        <v>149</v>
      </c>
      <c r="X417" s="23"/>
    </row>
    <row r="418" spans="1:24" ht="128.25" hidden="1" customHeight="1">
      <c r="A418" s="54" t="s">
        <v>421</v>
      </c>
      <c r="B418" s="54" t="s">
        <v>2039</v>
      </c>
      <c r="C418" s="54" t="s">
        <v>2039</v>
      </c>
      <c r="D418" s="54" t="s">
        <v>2083</v>
      </c>
      <c r="E418" s="54">
        <v>20</v>
      </c>
      <c r="F418" s="54" t="s">
        <v>2084</v>
      </c>
      <c r="G418" s="54" t="s">
        <v>35</v>
      </c>
      <c r="H418" s="54" t="s">
        <v>825</v>
      </c>
      <c r="I418" s="19" t="s">
        <v>91</v>
      </c>
      <c r="J418" s="67">
        <v>40</v>
      </c>
      <c r="K418" s="10" t="s">
        <v>303</v>
      </c>
      <c r="L418" s="11"/>
      <c r="M418" s="54">
        <v>1</v>
      </c>
      <c r="N418" s="37"/>
      <c r="O418" s="54" t="s">
        <v>2053</v>
      </c>
      <c r="P418" s="54" t="s">
        <v>162</v>
      </c>
      <c r="Q418" s="20">
        <v>0</v>
      </c>
      <c r="R418" s="20">
        <v>0</v>
      </c>
      <c r="S418" s="60">
        <f t="shared" si="11"/>
        <v>0</v>
      </c>
      <c r="T418" s="19" t="s">
        <v>41</v>
      </c>
      <c r="U418" s="92" t="s">
        <v>2266</v>
      </c>
      <c r="V418" s="21" t="s">
        <v>866</v>
      </c>
      <c r="W418" s="22" t="s">
        <v>2085</v>
      </c>
      <c r="X418" s="71" t="s">
        <v>78</v>
      </c>
    </row>
    <row r="419" spans="1:24" ht="128.25" hidden="1" customHeight="1">
      <c r="A419" s="54" t="s">
        <v>421</v>
      </c>
      <c r="B419" s="54" t="s">
        <v>2039</v>
      </c>
      <c r="C419" s="54" t="s">
        <v>2039</v>
      </c>
      <c r="D419" s="54" t="s">
        <v>2083</v>
      </c>
      <c r="E419" s="54">
        <v>20</v>
      </c>
      <c r="F419" s="54" t="s">
        <v>2084</v>
      </c>
      <c r="G419" s="54" t="s">
        <v>35</v>
      </c>
      <c r="H419" s="54" t="s">
        <v>825</v>
      </c>
      <c r="I419" s="19" t="s">
        <v>91</v>
      </c>
      <c r="J419" s="67">
        <v>40</v>
      </c>
      <c r="K419" s="10" t="s">
        <v>303</v>
      </c>
      <c r="L419" s="11"/>
      <c r="M419" s="54">
        <v>1</v>
      </c>
      <c r="N419" s="37"/>
      <c r="O419" s="54" t="s">
        <v>2057</v>
      </c>
      <c r="P419" s="54" t="s">
        <v>162</v>
      </c>
      <c r="Q419" s="20">
        <v>0</v>
      </c>
      <c r="R419" s="20">
        <v>0</v>
      </c>
      <c r="S419" s="60">
        <f t="shared" si="11"/>
        <v>0</v>
      </c>
      <c r="T419" s="19" t="s">
        <v>41</v>
      </c>
      <c r="U419" s="92" t="s">
        <v>2266</v>
      </c>
      <c r="V419" s="21" t="s">
        <v>866</v>
      </c>
      <c r="W419" s="22" t="s">
        <v>2085</v>
      </c>
      <c r="X419" s="71" t="s">
        <v>78</v>
      </c>
    </row>
    <row r="420" spans="1:24" ht="128.25" hidden="1" customHeight="1">
      <c r="A420" s="54" t="s">
        <v>421</v>
      </c>
      <c r="B420" s="54" t="s">
        <v>2039</v>
      </c>
      <c r="C420" s="54" t="s">
        <v>2039</v>
      </c>
      <c r="D420" s="54" t="s">
        <v>2083</v>
      </c>
      <c r="E420" s="54">
        <v>20</v>
      </c>
      <c r="F420" s="54" t="s">
        <v>2084</v>
      </c>
      <c r="G420" s="54" t="s">
        <v>35</v>
      </c>
      <c r="H420" s="54" t="s">
        <v>825</v>
      </c>
      <c r="I420" s="19" t="s">
        <v>91</v>
      </c>
      <c r="J420" s="67">
        <v>40</v>
      </c>
      <c r="K420" s="10" t="s">
        <v>303</v>
      </c>
      <c r="L420" s="11"/>
      <c r="M420" s="54">
        <v>1</v>
      </c>
      <c r="N420" s="37">
        <v>1492815</v>
      </c>
      <c r="O420" s="54" t="s">
        <v>2052</v>
      </c>
      <c r="P420" s="54" t="s">
        <v>162</v>
      </c>
      <c r="Q420" s="20">
        <v>0</v>
      </c>
      <c r="R420" s="20">
        <v>0</v>
      </c>
      <c r="S420" s="60">
        <f t="shared" si="11"/>
        <v>0</v>
      </c>
      <c r="T420" s="19" t="s">
        <v>41</v>
      </c>
      <c r="U420" s="92" t="s">
        <v>2266</v>
      </c>
      <c r="V420" s="21" t="s">
        <v>866</v>
      </c>
      <c r="W420" s="22" t="s">
        <v>2085</v>
      </c>
      <c r="X420" s="71" t="s">
        <v>78</v>
      </c>
    </row>
    <row r="421" spans="1:24" ht="128.25" hidden="1" customHeight="1">
      <c r="A421" s="54" t="s">
        <v>421</v>
      </c>
      <c r="B421" s="54" t="s">
        <v>2039</v>
      </c>
      <c r="C421" s="54" t="s">
        <v>2039</v>
      </c>
      <c r="D421" s="54" t="s">
        <v>2083</v>
      </c>
      <c r="E421" s="54">
        <v>20</v>
      </c>
      <c r="F421" s="54" t="s">
        <v>2084</v>
      </c>
      <c r="G421" s="54" t="s">
        <v>35</v>
      </c>
      <c r="H421" s="54" t="s">
        <v>825</v>
      </c>
      <c r="I421" s="19" t="s">
        <v>91</v>
      </c>
      <c r="J421" s="67">
        <v>40</v>
      </c>
      <c r="K421" s="10" t="s">
        <v>303</v>
      </c>
      <c r="L421" s="11"/>
      <c r="M421" s="54">
        <v>1</v>
      </c>
      <c r="N421" s="54">
        <v>1568339</v>
      </c>
      <c r="O421" s="54" t="s">
        <v>2048</v>
      </c>
      <c r="P421" s="54" t="s">
        <v>162</v>
      </c>
      <c r="Q421" s="20">
        <v>0</v>
      </c>
      <c r="R421" s="20">
        <v>0</v>
      </c>
      <c r="S421" s="60">
        <f t="shared" si="11"/>
        <v>0</v>
      </c>
      <c r="T421" s="19" t="s">
        <v>41</v>
      </c>
      <c r="V421" s="21" t="s">
        <v>866</v>
      </c>
      <c r="W421" s="22" t="s">
        <v>2085</v>
      </c>
      <c r="X421" s="71" t="s">
        <v>78</v>
      </c>
    </row>
    <row r="422" spans="1:24" s="42" customFormat="1" ht="128.25" hidden="1" customHeight="1">
      <c r="A422" s="51" t="s">
        <v>421</v>
      </c>
      <c r="B422" s="8" t="s">
        <v>1767</v>
      </c>
      <c r="C422" s="8" t="s">
        <v>1767</v>
      </c>
      <c r="D422" s="8" t="s">
        <v>1827</v>
      </c>
      <c r="E422" s="8">
        <v>20</v>
      </c>
      <c r="F422" s="8" t="s">
        <v>1828</v>
      </c>
      <c r="G422" s="8" t="s">
        <v>45</v>
      </c>
      <c r="H422" s="8" t="s">
        <v>36</v>
      </c>
      <c r="I422" s="8" t="s">
        <v>46</v>
      </c>
      <c r="J422" s="9">
        <v>20</v>
      </c>
      <c r="K422" s="10">
        <v>2020</v>
      </c>
      <c r="L422" s="11"/>
      <c r="M422" s="8">
        <v>1</v>
      </c>
      <c r="N422" s="12">
        <v>3150903</v>
      </c>
      <c r="O422" s="8" t="s">
        <v>1784</v>
      </c>
      <c r="P422" s="8" t="s">
        <v>40</v>
      </c>
      <c r="Q422" s="14">
        <v>0</v>
      </c>
      <c r="R422" s="14">
        <v>0</v>
      </c>
      <c r="S422" s="14">
        <f t="shared" si="11"/>
        <v>0</v>
      </c>
      <c r="T422" s="8" t="s">
        <v>41</v>
      </c>
      <c r="U422" s="33" t="s">
        <v>2235</v>
      </c>
      <c r="V422" s="15" t="s">
        <v>48</v>
      </c>
      <c r="W422" s="33" t="s">
        <v>69</v>
      </c>
      <c r="X422" s="41" t="s">
        <v>50</v>
      </c>
    </row>
    <row r="423" spans="1:24" s="42" customFormat="1" ht="128.25" hidden="1" customHeight="1">
      <c r="A423" s="51" t="s">
        <v>421</v>
      </c>
      <c r="B423" s="8" t="s">
        <v>1767</v>
      </c>
      <c r="C423" s="8" t="s">
        <v>1767</v>
      </c>
      <c r="D423" s="8" t="s">
        <v>1827</v>
      </c>
      <c r="E423" s="8">
        <v>20</v>
      </c>
      <c r="F423" s="8" t="s">
        <v>1828</v>
      </c>
      <c r="G423" s="8" t="s">
        <v>45</v>
      </c>
      <c r="H423" s="8" t="s">
        <v>36</v>
      </c>
      <c r="I423" s="8" t="s">
        <v>46</v>
      </c>
      <c r="J423" s="9">
        <v>20</v>
      </c>
      <c r="K423" s="10">
        <v>2020</v>
      </c>
      <c r="L423" s="11"/>
      <c r="M423" s="8">
        <v>1</v>
      </c>
      <c r="N423" s="12">
        <v>1892404</v>
      </c>
      <c r="O423" s="8" t="s">
        <v>1785</v>
      </c>
      <c r="P423" s="8" t="s">
        <v>40</v>
      </c>
      <c r="Q423" s="14">
        <v>0</v>
      </c>
      <c r="R423" s="14">
        <v>0</v>
      </c>
      <c r="S423" s="14">
        <f t="shared" si="11"/>
        <v>0</v>
      </c>
      <c r="T423" s="8" t="s">
        <v>41</v>
      </c>
      <c r="U423" s="33" t="s">
        <v>2235</v>
      </c>
      <c r="V423" s="15" t="s">
        <v>48</v>
      </c>
      <c r="W423" s="33" t="s">
        <v>69</v>
      </c>
      <c r="X423" s="41" t="s">
        <v>50</v>
      </c>
    </row>
    <row r="424" spans="1:24" s="42" customFormat="1" ht="128.25" hidden="1" customHeight="1">
      <c r="A424" s="51" t="s">
        <v>421</v>
      </c>
      <c r="B424" s="8" t="s">
        <v>1767</v>
      </c>
      <c r="C424" s="8" t="s">
        <v>1767</v>
      </c>
      <c r="D424" s="8" t="s">
        <v>1827</v>
      </c>
      <c r="E424" s="8">
        <v>20</v>
      </c>
      <c r="F424" s="8" t="s">
        <v>1829</v>
      </c>
      <c r="G424" s="8" t="s">
        <v>45</v>
      </c>
      <c r="H424" s="8" t="s">
        <v>36</v>
      </c>
      <c r="I424" s="8" t="s">
        <v>37</v>
      </c>
      <c r="J424" s="9">
        <v>40</v>
      </c>
      <c r="K424" s="10">
        <v>2020</v>
      </c>
      <c r="L424" s="11"/>
      <c r="M424" s="8">
        <v>1</v>
      </c>
      <c r="N424" s="12">
        <v>1306389</v>
      </c>
      <c r="O424" s="8" t="s">
        <v>1804</v>
      </c>
      <c r="P424" s="8" t="s">
        <v>107</v>
      </c>
      <c r="Q424" s="14">
        <v>0</v>
      </c>
      <c r="R424" s="14">
        <v>0</v>
      </c>
      <c r="S424" s="14">
        <f t="shared" si="11"/>
        <v>0</v>
      </c>
      <c r="T424" s="8" t="s">
        <v>41</v>
      </c>
      <c r="U424" s="33" t="s">
        <v>2235</v>
      </c>
      <c r="V424" s="15" t="s">
        <v>92</v>
      </c>
      <c r="W424" s="33" t="s">
        <v>93</v>
      </c>
      <c r="X424" s="41" t="s">
        <v>50</v>
      </c>
    </row>
    <row r="425" spans="1:24" s="42" customFormat="1" ht="128.25" hidden="1" customHeight="1">
      <c r="A425" s="51" t="s">
        <v>421</v>
      </c>
      <c r="B425" s="8" t="s">
        <v>1767</v>
      </c>
      <c r="C425" s="8" t="s">
        <v>1767</v>
      </c>
      <c r="D425" s="8" t="s">
        <v>1827</v>
      </c>
      <c r="E425" s="8">
        <v>20</v>
      </c>
      <c r="F425" s="8" t="s">
        <v>1829</v>
      </c>
      <c r="G425" s="8" t="s">
        <v>45</v>
      </c>
      <c r="H425" s="8" t="s">
        <v>36</v>
      </c>
      <c r="I425" s="8" t="s">
        <v>37</v>
      </c>
      <c r="J425" s="9">
        <v>40</v>
      </c>
      <c r="K425" s="10">
        <v>2020</v>
      </c>
      <c r="L425" s="11"/>
      <c r="M425" s="8">
        <v>1</v>
      </c>
      <c r="N425" s="12">
        <v>1567874</v>
      </c>
      <c r="O425" s="8" t="s">
        <v>1805</v>
      </c>
      <c r="P425" s="8" t="s">
        <v>107</v>
      </c>
      <c r="Q425" s="14">
        <v>0</v>
      </c>
      <c r="R425" s="14">
        <v>0</v>
      </c>
      <c r="S425" s="14">
        <f t="shared" si="11"/>
        <v>0</v>
      </c>
      <c r="T425" s="8" t="s">
        <v>41</v>
      </c>
      <c r="U425" s="33" t="s">
        <v>2235</v>
      </c>
      <c r="V425" s="15" t="s">
        <v>92</v>
      </c>
      <c r="W425" s="33" t="s">
        <v>93</v>
      </c>
      <c r="X425" s="41" t="s">
        <v>50</v>
      </c>
    </row>
    <row r="426" spans="1:24" s="42" customFormat="1" ht="128.25" hidden="1" customHeight="1">
      <c r="A426" s="51" t="s">
        <v>421</v>
      </c>
      <c r="B426" s="8" t="s">
        <v>1767</v>
      </c>
      <c r="C426" s="8" t="s">
        <v>1767</v>
      </c>
      <c r="D426" s="8" t="s">
        <v>1827</v>
      </c>
      <c r="E426" s="8">
        <v>20</v>
      </c>
      <c r="F426" s="8" t="s">
        <v>1829</v>
      </c>
      <c r="G426" s="8" t="s">
        <v>45</v>
      </c>
      <c r="H426" s="8" t="s">
        <v>36</v>
      </c>
      <c r="I426" s="8" t="s">
        <v>37</v>
      </c>
      <c r="J426" s="9">
        <v>40</v>
      </c>
      <c r="K426" s="10">
        <v>2020</v>
      </c>
      <c r="L426" s="11"/>
      <c r="M426" s="8">
        <v>1</v>
      </c>
      <c r="N426" s="12">
        <v>1485900</v>
      </c>
      <c r="O426" s="8" t="s">
        <v>1806</v>
      </c>
      <c r="P426" s="8" t="s">
        <v>107</v>
      </c>
      <c r="Q426" s="14">
        <v>0</v>
      </c>
      <c r="R426" s="14">
        <v>0</v>
      </c>
      <c r="S426" s="14">
        <f t="shared" si="11"/>
        <v>0</v>
      </c>
      <c r="T426" s="8" t="s">
        <v>41</v>
      </c>
      <c r="U426" s="33" t="s">
        <v>2235</v>
      </c>
      <c r="V426" s="15" t="s">
        <v>92</v>
      </c>
      <c r="W426" s="33" t="s">
        <v>93</v>
      </c>
      <c r="X426" s="41" t="s">
        <v>50</v>
      </c>
    </row>
    <row r="427" spans="1:24" s="42" customFormat="1" ht="128.25" hidden="1" customHeight="1">
      <c r="A427" s="51" t="s">
        <v>421</v>
      </c>
      <c r="B427" s="8" t="s">
        <v>1767</v>
      </c>
      <c r="C427" s="8" t="s">
        <v>1767</v>
      </c>
      <c r="D427" s="8" t="s">
        <v>1827</v>
      </c>
      <c r="E427" s="8">
        <v>20</v>
      </c>
      <c r="F427" s="8" t="s">
        <v>1829</v>
      </c>
      <c r="G427" s="8" t="s">
        <v>45</v>
      </c>
      <c r="H427" s="8" t="s">
        <v>36</v>
      </c>
      <c r="I427" s="8" t="s">
        <v>37</v>
      </c>
      <c r="J427" s="9">
        <v>40</v>
      </c>
      <c r="K427" s="10">
        <v>2020</v>
      </c>
      <c r="L427" s="11"/>
      <c r="M427" s="8">
        <v>1</v>
      </c>
      <c r="N427" s="12">
        <v>3150903</v>
      </c>
      <c r="O427" s="8" t="s">
        <v>1784</v>
      </c>
      <c r="P427" s="8" t="s">
        <v>40</v>
      </c>
      <c r="Q427" s="14">
        <v>0</v>
      </c>
      <c r="R427" s="14">
        <v>0</v>
      </c>
      <c r="S427" s="14">
        <f t="shared" si="11"/>
        <v>0</v>
      </c>
      <c r="T427" s="8" t="s">
        <v>41</v>
      </c>
      <c r="U427" s="33" t="s">
        <v>2235</v>
      </c>
      <c r="V427" s="15" t="s">
        <v>92</v>
      </c>
      <c r="W427" s="33" t="s">
        <v>93</v>
      </c>
      <c r="X427" s="41" t="s">
        <v>50</v>
      </c>
    </row>
    <row r="428" spans="1:24" s="42" customFormat="1" ht="128.25" hidden="1" customHeight="1">
      <c r="A428" s="51" t="s">
        <v>421</v>
      </c>
      <c r="B428" s="8" t="s">
        <v>1767</v>
      </c>
      <c r="C428" s="8" t="s">
        <v>1767</v>
      </c>
      <c r="D428" s="8" t="s">
        <v>1827</v>
      </c>
      <c r="E428" s="8">
        <v>20</v>
      </c>
      <c r="F428" s="8" t="s">
        <v>1829</v>
      </c>
      <c r="G428" s="8" t="s">
        <v>45</v>
      </c>
      <c r="H428" s="8" t="s">
        <v>36</v>
      </c>
      <c r="I428" s="8" t="s">
        <v>37</v>
      </c>
      <c r="J428" s="9">
        <v>40</v>
      </c>
      <c r="K428" s="10">
        <v>2020</v>
      </c>
      <c r="L428" s="11"/>
      <c r="M428" s="8">
        <v>1</v>
      </c>
      <c r="N428" s="12">
        <v>1892404</v>
      </c>
      <c r="O428" s="8" t="s">
        <v>1785</v>
      </c>
      <c r="P428" s="8" t="s">
        <v>40</v>
      </c>
      <c r="Q428" s="14">
        <v>0</v>
      </c>
      <c r="R428" s="14">
        <v>0</v>
      </c>
      <c r="S428" s="14">
        <f t="shared" si="11"/>
        <v>0</v>
      </c>
      <c r="T428" s="8" t="s">
        <v>41</v>
      </c>
      <c r="U428" s="33" t="s">
        <v>2235</v>
      </c>
      <c r="V428" s="15" t="s">
        <v>92</v>
      </c>
      <c r="W428" s="33" t="s">
        <v>93</v>
      </c>
      <c r="X428" s="41" t="s">
        <v>50</v>
      </c>
    </row>
    <row r="429" spans="1:24" s="42" customFormat="1" ht="128.25" hidden="1" customHeight="1">
      <c r="A429" s="51" t="s">
        <v>421</v>
      </c>
      <c r="B429" s="8" t="s">
        <v>1767</v>
      </c>
      <c r="C429" s="8" t="s">
        <v>1767</v>
      </c>
      <c r="D429" s="8" t="s">
        <v>1827</v>
      </c>
      <c r="E429" s="8">
        <v>20</v>
      </c>
      <c r="F429" s="8" t="s">
        <v>1829</v>
      </c>
      <c r="G429" s="8" t="s">
        <v>45</v>
      </c>
      <c r="H429" s="8" t="s">
        <v>36</v>
      </c>
      <c r="I429" s="8" t="s">
        <v>37</v>
      </c>
      <c r="J429" s="9">
        <v>40</v>
      </c>
      <c r="K429" s="10">
        <v>2020</v>
      </c>
      <c r="L429" s="11"/>
      <c r="M429" s="8">
        <v>1</v>
      </c>
      <c r="N429" s="12">
        <v>1437588</v>
      </c>
      <c r="O429" s="8" t="s">
        <v>1807</v>
      </c>
      <c r="P429" s="8" t="s">
        <v>107</v>
      </c>
      <c r="Q429" s="14">
        <v>0</v>
      </c>
      <c r="R429" s="14">
        <v>0</v>
      </c>
      <c r="S429" s="14">
        <f t="shared" si="11"/>
        <v>0</v>
      </c>
      <c r="T429" s="8" t="s">
        <v>41</v>
      </c>
      <c r="U429" s="33" t="s">
        <v>2235</v>
      </c>
      <c r="V429" s="15" t="s">
        <v>92</v>
      </c>
      <c r="W429" s="33" t="s">
        <v>93</v>
      </c>
      <c r="X429" s="41" t="s">
        <v>50</v>
      </c>
    </row>
    <row r="430" spans="1:24" s="42" customFormat="1" ht="128.25" hidden="1" customHeight="1">
      <c r="A430" s="51" t="s">
        <v>421</v>
      </c>
      <c r="B430" s="8" t="s">
        <v>1767</v>
      </c>
      <c r="C430" s="8" t="s">
        <v>1767</v>
      </c>
      <c r="D430" s="8" t="s">
        <v>1827</v>
      </c>
      <c r="E430" s="8">
        <v>20</v>
      </c>
      <c r="F430" s="8" t="s">
        <v>1829</v>
      </c>
      <c r="G430" s="8" t="s">
        <v>45</v>
      </c>
      <c r="H430" s="8" t="s">
        <v>36</v>
      </c>
      <c r="I430" s="8" t="s">
        <v>37</v>
      </c>
      <c r="J430" s="9">
        <v>40</v>
      </c>
      <c r="K430" s="10">
        <v>2020</v>
      </c>
      <c r="L430" s="11"/>
      <c r="M430" s="8">
        <v>1</v>
      </c>
      <c r="N430" s="12">
        <v>1489272</v>
      </c>
      <c r="O430" s="8" t="s">
        <v>1808</v>
      </c>
      <c r="P430" s="8" t="s">
        <v>107</v>
      </c>
      <c r="Q430" s="14">
        <v>0</v>
      </c>
      <c r="R430" s="14">
        <v>0</v>
      </c>
      <c r="S430" s="14">
        <f t="shared" si="11"/>
        <v>0</v>
      </c>
      <c r="T430" s="8" t="s">
        <v>41</v>
      </c>
      <c r="U430" s="33" t="s">
        <v>2235</v>
      </c>
      <c r="V430" s="15" t="s">
        <v>92</v>
      </c>
      <c r="W430" s="33" t="s">
        <v>93</v>
      </c>
      <c r="X430" s="41" t="s">
        <v>50</v>
      </c>
    </row>
    <row r="431" spans="1:24" s="42" customFormat="1" ht="128.25" hidden="1" customHeight="1">
      <c r="A431" s="51" t="s">
        <v>421</v>
      </c>
      <c r="B431" s="8" t="s">
        <v>1767</v>
      </c>
      <c r="C431" s="8" t="s">
        <v>1767</v>
      </c>
      <c r="D431" s="8" t="s">
        <v>1827</v>
      </c>
      <c r="E431" s="8">
        <v>20</v>
      </c>
      <c r="F431" s="8" t="s">
        <v>1829</v>
      </c>
      <c r="G431" s="8" t="s">
        <v>45</v>
      </c>
      <c r="H431" s="8" t="s">
        <v>36</v>
      </c>
      <c r="I431" s="8" t="s">
        <v>37</v>
      </c>
      <c r="J431" s="9">
        <v>40</v>
      </c>
      <c r="K431" s="10">
        <v>2020</v>
      </c>
      <c r="L431" s="11"/>
      <c r="M431" s="8">
        <v>1</v>
      </c>
      <c r="N431" s="12">
        <v>2273781</v>
      </c>
      <c r="O431" s="8" t="s">
        <v>1783</v>
      </c>
      <c r="P431" s="8" t="s">
        <v>107</v>
      </c>
      <c r="Q431" s="14">
        <v>0</v>
      </c>
      <c r="R431" s="14">
        <v>0</v>
      </c>
      <c r="S431" s="14">
        <f t="shared" si="11"/>
        <v>0</v>
      </c>
      <c r="T431" s="8" t="s">
        <v>41</v>
      </c>
      <c r="U431" s="33" t="s">
        <v>2235</v>
      </c>
      <c r="V431" s="15" t="s">
        <v>92</v>
      </c>
      <c r="W431" s="33" t="s">
        <v>93</v>
      </c>
      <c r="X431" s="41" t="s">
        <v>50</v>
      </c>
    </row>
    <row r="432" spans="1:24" s="42" customFormat="1" ht="128.25" hidden="1" customHeight="1">
      <c r="A432" s="51" t="s">
        <v>421</v>
      </c>
      <c r="B432" s="8" t="s">
        <v>1767</v>
      </c>
      <c r="C432" s="8" t="s">
        <v>1767</v>
      </c>
      <c r="D432" s="8" t="s">
        <v>1827</v>
      </c>
      <c r="E432" s="8">
        <v>20</v>
      </c>
      <c r="F432" s="8" t="s">
        <v>1829</v>
      </c>
      <c r="G432" s="8" t="s">
        <v>45</v>
      </c>
      <c r="H432" s="8" t="s">
        <v>36</v>
      </c>
      <c r="I432" s="8" t="s">
        <v>37</v>
      </c>
      <c r="J432" s="9">
        <v>40</v>
      </c>
      <c r="K432" s="10">
        <v>2020</v>
      </c>
      <c r="L432" s="11"/>
      <c r="M432" s="8">
        <v>1</v>
      </c>
      <c r="N432" s="12">
        <v>1531063</v>
      </c>
      <c r="O432" s="8" t="s">
        <v>1809</v>
      </c>
      <c r="P432" s="8" t="s">
        <v>107</v>
      </c>
      <c r="Q432" s="14">
        <v>0</v>
      </c>
      <c r="R432" s="14">
        <v>0</v>
      </c>
      <c r="S432" s="14">
        <f t="shared" si="11"/>
        <v>0</v>
      </c>
      <c r="T432" s="8" t="s">
        <v>41</v>
      </c>
      <c r="U432" s="33" t="s">
        <v>2235</v>
      </c>
      <c r="V432" s="15" t="s">
        <v>92</v>
      </c>
      <c r="W432" s="33" t="s">
        <v>93</v>
      </c>
      <c r="X432" s="41" t="s">
        <v>50</v>
      </c>
    </row>
    <row r="433" spans="1:24" s="42" customFormat="1" ht="128.25" hidden="1" customHeight="1">
      <c r="A433" s="51" t="s">
        <v>421</v>
      </c>
      <c r="B433" s="8" t="s">
        <v>1767</v>
      </c>
      <c r="C433" s="8" t="s">
        <v>1767</v>
      </c>
      <c r="D433" s="8" t="s">
        <v>1827</v>
      </c>
      <c r="E433" s="8">
        <v>20</v>
      </c>
      <c r="F433" s="8" t="s">
        <v>1829</v>
      </c>
      <c r="G433" s="8" t="s">
        <v>45</v>
      </c>
      <c r="H433" s="8" t="s">
        <v>36</v>
      </c>
      <c r="I433" s="8" t="s">
        <v>37</v>
      </c>
      <c r="J433" s="9">
        <v>40</v>
      </c>
      <c r="K433" s="10">
        <v>2020</v>
      </c>
      <c r="L433" s="11"/>
      <c r="M433" s="8">
        <v>1</v>
      </c>
      <c r="N433" s="12">
        <v>1568331</v>
      </c>
      <c r="O433" s="8" t="s">
        <v>1771</v>
      </c>
      <c r="P433" s="8" t="s">
        <v>107</v>
      </c>
      <c r="Q433" s="14">
        <v>0</v>
      </c>
      <c r="R433" s="14">
        <v>0</v>
      </c>
      <c r="S433" s="14">
        <f t="shared" si="11"/>
        <v>0</v>
      </c>
      <c r="T433" s="8" t="s">
        <v>41</v>
      </c>
      <c r="U433" s="33" t="s">
        <v>2235</v>
      </c>
      <c r="V433" s="15" t="s">
        <v>92</v>
      </c>
      <c r="W433" s="33" t="s">
        <v>93</v>
      </c>
      <c r="X433" s="41" t="s">
        <v>50</v>
      </c>
    </row>
    <row r="434" spans="1:24" s="42" customFormat="1" ht="128.25" hidden="1" customHeight="1">
      <c r="A434" s="51" t="s">
        <v>421</v>
      </c>
      <c r="B434" s="8" t="s">
        <v>1767</v>
      </c>
      <c r="C434" s="8" t="s">
        <v>1767</v>
      </c>
      <c r="D434" s="8" t="s">
        <v>1827</v>
      </c>
      <c r="E434" s="8">
        <v>20</v>
      </c>
      <c r="F434" s="8" t="s">
        <v>1829</v>
      </c>
      <c r="G434" s="8" t="s">
        <v>45</v>
      </c>
      <c r="H434" s="8" t="s">
        <v>36</v>
      </c>
      <c r="I434" s="8" t="s">
        <v>37</v>
      </c>
      <c r="J434" s="9">
        <v>40</v>
      </c>
      <c r="K434" s="10">
        <v>2020</v>
      </c>
      <c r="L434" s="11"/>
      <c r="M434" s="8">
        <v>1</v>
      </c>
      <c r="N434" s="12">
        <v>1509978</v>
      </c>
      <c r="O434" s="8" t="s">
        <v>1799</v>
      </c>
      <c r="P434" s="8" t="s">
        <v>107</v>
      </c>
      <c r="Q434" s="14">
        <v>0</v>
      </c>
      <c r="R434" s="14">
        <v>0</v>
      </c>
      <c r="S434" s="14">
        <f t="shared" si="11"/>
        <v>0</v>
      </c>
      <c r="T434" s="8" t="s">
        <v>41</v>
      </c>
      <c r="U434" s="33" t="s">
        <v>2235</v>
      </c>
      <c r="V434" s="15" t="s">
        <v>92</v>
      </c>
      <c r="W434" s="33" t="s">
        <v>93</v>
      </c>
      <c r="X434" s="41" t="s">
        <v>50</v>
      </c>
    </row>
    <row r="435" spans="1:24" s="42" customFormat="1" ht="128.25" hidden="1" customHeight="1">
      <c r="A435" s="51" t="s">
        <v>421</v>
      </c>
      <c r="B435" s="8" t="s">
        <v>1767</v>
      </c>
      <c r="C435" s="8" t="s">
        <v>1767</v>
      </c>
      <c r="D435" s="8" t="s">
        <v>1827</v>
      </c>
      <c r="E435" s="8">
        <v>20</v>
      </c>
      <c r="F435" s="8" t="s">
        <v>1829</v>
      </c>
      <c r="G435" s="8" t="s">
        <v>45</v>
      </c>
      <c r="H435" s="8" t="s">
        <v>36</v>
      </c>
      <c r="I435" s="8" t="s">
        <v>37</v>
      </c>
      <c r="J435" s="9">
        <v>40</v>
      </c>
      <c r="K435" s="10">
        <v>2020</v>
      </c>
      <c r="L435" s="11"/>
      <c r="M435" s="8">
        <v>1</v>
      </c>
      <c r="N435" s="12">
        <v>1518199</v>
      </c>
      <c r="O435" s="8" t="s">
        <v>1815</v>
      </c>
      <c r="P435" s="8" t="s">
        <v>107</v>
      </c>
      <c r="Q435" s="14">
        <v>0</v>
      </c>
      <c r="R435" s="14">
        <v>0</v>
      </c>
      <c r="S435" s="14">
        <f t="shared" si="11"/>
        <v>0</v>
      </c>
      <c r="T435" s="8" t="s">
        <v>41</v>
      </c>
      <c r="U435" s="33" t="s">
        <v>2235</v>
      </c>
      <c r="V435" s="15" t="s">
        <v>92</v>
      </c>
      <c r="W435" s="33" t="s">
        <v>93</v>
      </c>
      <c r="X435" s="41" t="s">
        <v>50</v>
      </c>
    </row>
    <row r="436" spans="1:24" s="42" customFormat="1" ht="128.25" hidden="1" customHeight="1">
      <c r="A436" s="51" t="s">
        <v>421</v>
      </c>
      <c r="B436" s="8" t="s">
        <v>1767</v>
      </c>
      <c r="C436" s="8" t="s">
        <v>1767</v>
      </c>
      <c r="D436" s="8" t="s">
        <v>1827</v>
      </c>
      <c r="E436" s="8">
        <v>20</v>
      </c>
      <c r="F436" s="8" t="s">
        <v>1829</v>
      </c>
      <c r="G436" s="8" t="s">
        <v>45</v>
      </c>
      <c r="H436" s="8" t="s">
        <v>36</v>
      </c>
      <c r="I436" s="8" t="s">
        <v>37</v>
      </c>
      <c r="J436" s="9">
        <v>40</v>
      </c>
      <c r="K436" s="10">
        <v>2020</v>
      </c>
      <c r="L436" s="11"/>
      <c r="M436" s="8">
        <v>1</v>
      </c>
      <c r="N436" s="12">
        <v>2114439</v>
      </c>
      <c r="O436" s="8" t="s">
        <v>1816</v>
      </c>
      <c r="P436" s="8" t="s">
        <v>107</v>
      </c>
      <c r="Q436" s="14">
        <v>0</v>
      </c>
      <c r="R436" s="14">
        <v>0</v>
      </c>
      <c r="S436" s="14">
        <f t="shared" si="11"/>
        <v>0</v>
      </c>
      <c r="T436" s="8" t="s">
        <v>41</v>
      </c>
      <c r="U436" s="33" t="s">
        <v>2235</v>
      </c>
      <c r="V436" s="15" t="s">
        <v>92</v>
      </c>
      <c r="W436" s="33" t="s">
        <v>93</v>
      </c>
      <c r="X436" s="41" t="s">
        <v>50</v>
      </c>
    </row>
    <row r="437" spans="1:24" s="42" customFormat="1" ht="128.25" hidden="1" customHeight="1">
      <c r="A437" s="51" t="s">
        <v>421</v>
      </c>
      <c r="B437" s="8" t="s">
        <v>1767</v>
      </c>
      <c r="C437" s="8" t="s">
        <v>1767</v>
      </c>
      <c r="D437" s="8" t="s">
        <v>1827</v>
      </c>
      <c r="E437" s="8">
        <v>20</v>
      </c>
      <c r="F437" s="8" t="s">
        <v>1829</v>
      </c>
      <c r="G437" s="8" t="s">
        <v>45</v>
      </c>
      <c r="H437" s="8" t="s">
        <v>36</v>
      </c>
      <c r="I437" s="8" t="s">
        <v>37</v>
      </c>
      <c r="J437" s="9">
        <v>40</v>
      </c>
      <c r="K437" s="10">
        <v>2020</v>
      </c>
      <c r="L437" s="11"/>
      <c r="M437" s="8">
        <v>1</v>
      </c>
      <c r="N437" s="12">
        <v>1953465</v>
      </c>
      <c r="O437" s="8" t="s">
        <v>1830</v>
      </c>
      <c r="P437" s="8" t="s">
        <v>107</v>
      </c>
      <c r="Q437" s="14">
        <v>0</v>
      </c>
      <c r="R437" s="14">
        <v>0</v>
      </c>
      <c r="S437" s="14">
        <f t="shared" si="11"/>
        <v>0</v>
      </c>
      <c r="T437" s="8" t="s">
        <v>41</v>
      </c>
      <c r="U437" s="33" t="s">
        <v>2235</v>
      </c>
      <c r="V437" s="15" t="s">
        <v>92</v>
      </c>
      <c r="W437" s="33" t="s">
        <v>93</v>
      </c>
      <c r="X437" s="41" t="s">
        <v>50</v>
      </c>
    </row>
    <row r="438" spans="1:24" s="42" customFormat="1" ht="128.25" hidden="1" customHeight="1">
      <c r="A438" s="51" t="s">
        <v>421</v>
      </c>
      <c r="B438" s="8" t="s">
        <v>1767</v>
      </c>
      <c r="C438" s="8" t="s">
        <v>1767</v>
      </c>
      <c r="D438" s="8" t="s">
        <v>1827</v>
      </c>
      <c r="E438" s="8">
        <v>20</v>
      </c>
      <c r="F438" s="8" t="s">
        <v>1829</v>
      </c>
      <c r="G438" s="8" t="s">
        <v>45</v>
      </c>
      <c r="H438" s="8" t="s">
        <v>36</v>
      </c>
      <c r="I438" s="8" t="s">
        <v>37</v>
      </c>
      <c r="J438" s="9">
        <v>40</v>
      </c>
      <c r="K438" s="10">
        <v>2020</v>
      </c>
      <c r="L438" s="11"/>
      <c r="M438" s="8">
        <v>1</v>
      </c>
      <c r="N438" s="12">
        <v>1074655</v>
      </c>
      <c r="O438" s="8" t="s">
        <v>1831</v>
      </c>
      <c r="P438" s="8" t="s">
        <v>107</v>
      </c>
      <c r="Q438" s="14">
        <v>0</v>
      </c>
      <c r="R438" s="14">
        <v>0</v>
      </c>
      <c r="S438" s="14">
        <f t="shared" si="11"/>
        <v>0</v>
      </c>
      <c r="T438" s="8" t="s">
        <v>41</v>
      </c>
      <c r="U438" s="33" t="s">
        <v>2235</v>
      </c>
      <c r="V438" s="15" t="s">
        <v>92</v>
      </c>
      <c r="W438" s="33" t="s">
        <v>93</v>
      </c>
      <c r="X438" s="41" t="s">
        <v>50</v>
      </c>
    </row>
    <row r="439" spans="1:24" s="42" customFormat="1" ht="128.25" hidden="1" customHeight="1">
      <c r="A439" s="51" t="s">
        <v>421</v>
      </c>
      <c r="B439" s="8" t="s">
        <v>1767</v>
      </c>
      <c r="C439" s="8" t="s">
        <v>1767</v>
      </c>
      <c r="D439" s="8" t="s">
        <v>1827</v>
      </c>
      <c r="E439" s="8">
        <v>20</v>
      </c>
      <c r="F439" s="8" t="s">
        <v>1829</v>
      </c>
      <c r="G439" s="8" t="s">
        <v>45</v>
      </c>
      <c r="H439" s="8" t="s">
        <v>36</v>
      </c>
      <c r="I439" s="8" t="s">
        <v>37</v>
      </c>
      <c r="J439" s="9">
        <v>40</v>
      </c>
      <c r="K439" s="10">
        <v>2020</v>
      </c>
      <c r="L439" s="11"/>
      <c r="M439" s="8">
        <v>1</v>
      </c>
      <c r="N439" s="12">
        <v>1901791</v>
      </c>
      <c r="O439" s="8" t="s">
        <v>1781</v>
      </c>
      <c r="P439" s="8" t="s">
        <v>107</v>
      </c>
      <c r="Q439" s="14">
        <v>0</v>
      </c>
      <c r="R439" s="14">
        <v>0</v>
      </c>
      <c r="S439" s="14">
        <f t="shared" si="11"/>
        <v>0</v>
      </c>
      <c r="T439" s="8" t="s">
        <v>41</v>
      </c>
      <c r="U439" s="33" t="s">
        <v>2235</v>
      </c>
      <c r="V439" s="15" t="s">
        <v>92</v>
      </c>
      <c r="W439" s="33" t="s">
        <v>93</v>
      </c>
      <c r="X439" s="41" t="s">
        <v>50</v>
      </c>
    </row>
    <row r="440" spans="1:24" ht="128.25" hidden="1" customHeight="1">
      <c r="A440" s="51" t="s">
        <v>421</v>
      </c>
      <c r="B440" s="8" t="s">
        <v>1767</v>
      </c>
      <c r="C440" s="8" t="s">
        <v>1768</v>
      </c>
      <c r="D440" s="8" t="s">
        <v>1773</v>
      </c>
      <c r="E440" s="8">
        <v>15</v>
      </c>
      <c r="F440" s="8" t="s">
        <v>1776</v>
      </c>
      <c r="G440" s="8" t="s">
        <v>35</v>
      </c>
      <c r="H440" s="8" t="s">
        <v>310</v>
      </c>
      <c r="I440" s="8" t="s">
        <v>37</v>
      </c>
      <c r="J440" s="9">
        <v>16</v>
      </c>
      <c r="K440" s="10" t="s">
        <v>1777</v>
      </c>
      <c r="L440" s="11"/>
      <c r="M440" s="8">
        <v>1</v>
      </c>
      <c r="N440" s="12">
        <v>1509978</v>
      </c>
      <c r="O440" s="8" t="s">
        <v>1772</v>
      </c>
      <c r="P440" s="8" t="s">
        <v>107</v>
      </c>
      <c r="Q440" s="94">
        <v>3950</v>
      </c>
      <c r="R440" s="14">
        <f>800+(625*3)</f>
        <v>2675</v>
      </c>
      <c r="S440" s="14">
        <f t="shared" si="11"/>
        <v>6625</v>
      </c>
      <c r="T440" s="8" t="s">
        <v>41</v>
      </c>
      <c r="U440" s="33" t="s">
        <v>2235</v>
      </c>
      <c r="V440" s="22" t="s">
        <v>184</v>
      </c>
      <c r="W440" s="33" t="s">
        <v>799</v>
      </c>
      <c r="X440" s="101"/>
    </row>
    <row r="441" spans="1:24" ht="128.25" hidden="1" customHeight="1">
      <c r="A441" s="51" t="s">
        <v>421</v>
      </c>
      <c r="B441" s="8" t="s">
        <v>1767</v>
      </c>
      <c r="C441" s="8" t="s">
        <v>1768</v>
      </c>
      <c r="D441" s="8" t="s">
        <v>1773</v>
      </c>
      <c r="E441" s="8">
        <v>15</v>
      </c>
      <c r="F441" s="8" t="s">
        <v>1776</v>
      </c>
      <c r="G441" s="8" t="s">
        <v>35</v>
      </c>
      <c r="H441" s="8" t="s">
        <v>310</v>
      </c>
      <c r="I441" s="8" t="s">
        <v>37</v>
      </c>
      <c r="J441" s="9">
        <v>16</v>
      </c>
      <c r="K441" s="10" t="s">
        <v>1777</v>
      </c>
      <c r="L441" s="11"/>
      <c r="M441" s="8">
        <v>1</v>
      </c>
      <c r="N441" s="12">
        <v>1568331</v>
      </c>
      <c r="O441" s="8" t="s">
        <v>1771</v>
      </c>
      <c r="P441" s="8" t="s">
        <v>107</v>
      </c>
      <c r="Q441" s="94">
        <v>3950</v>
      </c>
      <c r="R441" s="14">
        <f>800+(625*3)</f>
        <v>2675</v>
      </c>
      <c r="S441" s="14">
        <f t="shared" si="11"/>
        <v>6625</v>
      </c>
      <c r="T441" s="8" t="s">
        <v>41</v>
      </c>
      <c r="U441" s="33" t="s">
        <v>2235</v>
      </c>
      <c r="V441" s="22" t="s">
        <v>184</v>
      </c>
      <c r="W441" s="33" t="s">
        <v>799</v>
      </c>
      <c r="X441" s="101"/>
    </row>
    <row r="442" spans="1:24" ht="128.25" hidden="1" customHeight="1">
      <c r="A442" s="54" t="s">
        <v>421</v>
      </c>
      <c r="B442" s="19" t="s">
        <v>577</v>
      </c>
      <c r="C442" s="19" t="s">
        <v>577</v>
      </c>
      <c r="D442" s="19" t="s">
        <v>578</v>
      </c>
      <c r="E442" s="19">
        <v>20</v>
      </c>
      <c r="F442" s="19" t="s">
        <v>579</v>
      </c>
      <c r="G442" s="19" t="s">
        <v>35</v>
      </c>
      <c r="H442" s="8" t="s">
        <v>36</v>
      </c>
      <c r="I442" s="19" t="s">
        <v>37</v>
      </c>
      <c r="J442" s="19" t="s">
        <v>580</v>
      </c>
      <c r="K442" s="10"/>
      <c r="L442" s="11"/>
      <c r="M442" s="19">
        <v>1</v>
      </c>
      <c r="N442" s="37">
        <v>1567993</v>
      </c>
      <c r="O442" s="37" t="s">
        <v>581</v>
      </c>
      <c r="P442" s="19" t="s">
        <v>582</v>
      </c>
      <c r="Q442" s="20">
        <v>2100</v>
      </c>
      <c r="R442" s="20">
        <v>875</v>
      </c>
      <c r="S442" s="60">
        <f t="shared" si="11"/>
        <v>2975</v>
      </c>
      <c r="T442" s="60" t="s">
        <v>41</v>
      </c>
      <c r="U442" s="19"/>
      <c r="V442" s="21" t="s">
        <v>48</v>
      </c>
      <c r="W442" s="40" t="s">
        <v>188</v>
      </c>
      <c r="X442" s="23"/>
    </row>
    <row r="443" spans="1:24" ht="128.25" hidden="1" customHeight="1">
      <c r="A443" s="54" t="s">
        <v>421</v>
      </c>
      <c r="B443" s="19" t="s">
        <v>577</v>
      </c>
      <c r="C443" s="19" t="s">
        <v>577</v>
      </c>
      <c r="D443" s="19" t="s">
        <v>578</v>
      </c>
      <c r="E443" s="19">
        <v>20</v>
      </c>
      <c r="F443" s="19" t="s">
        <v>583</v>
      </c>
      <c r="G443" s="19" t="s">
        <v>35</v>
      </c>
      <c r="H443" s="19" t="s">
        <v>310</v>
      </c>
      <c r="I443" s="19" t="s">
        <v>37</v>
      </c>
      <c r="J443" s="19" t="s">
        <v>584</v>
      </c>
      <c r="K443" s="10"/>
      <c r="L443" s="11"/>
      <c r="M443" s="19">
        <v>1</v>
      </c>
      <c r="N443" s="19">
        <v>1567993</v>
      </c>
      <c r="O443" s="19" t="s">
        <v>581</v>
      </c>
      <c r="P443" s="19" t="s">
        <v>582</v>
      </c>
      <c r="Q443" s="20">
        <v>11110</v>
      </c>
      <c r="R443" s="20">
        <v>14600</v>
      </c>
      <c r="S443" s="60">
        <f t="shared" si="11"/>
        <v>25710</v>
      </c>
      <c r="T443" s="60" t="s">
        <v>41</v>
      </c>
      <c r="U443" s="19"/>
      <c r="V443" s="21" t="s">
        <v>48</v>
      </c>
      <c r="W443" s="40" t="s">
        <v>188</v>
      </c>
      <c r="X443" s="23"/>
    </row>
    <row r="444" spans="1:24" ht="128.25" hidden="1" customHeight="1">
      <c r="A444" s="54" t="s">
        <v>421</v>
      </c>
      <c r="B444" s="19" t="s">
        <v>577</v>
      </c>
      <c r="C444" s="19" t="s">
        <v>577</v>
      </c>
      <c r="D444" s="19" t="s">
        <v>578</v>
      </c>
      <c r="E444" s="19">
        <v>20</v>
      </c>
      <c r="F444" s="19" t="s">
        <v>585</v>
      </c>
      <c r="G444" s="19" t="s">
        <v>35</v>
      </c>
      <c r="H444" s="19" t="s">
        <v>310</v>
      </c>
      <c r="I444" s="19" t="s">
        <v>37</v>
      </c>
      <c r="J444" s="19" t="s">
        <v>586</v>
      </c>
      <c r="K444" s="10"/>
      <c r="L444" s="11"/>
      <c r="M444" s="19">
        <v>1</v>
      </c>
      <c r="N444" s="19">
        <v>1567993</v>
      </c>
      <c r="O444" s="19" t="s">
        <v>581</v>
      </c>
      <c r="P444" s="19" t="s">
        <v>582</v>
      </c>
      <c r="Q444" s="20">
        <v>4725</v>
      </c>
      <c r="R444" s="20">
        <v>625</v>
      </c>
      <c r="S444" s="60">
        <f t="shared" si="11"/>
        <v>5350</v>
      </c>
      <c r="T444" s="19" t="s">
        <v>41</v>
      </c>
      <c r="U444" s="19"/>
      <c r="V444" s="21" t="s">
        <v>48</v>
      </c>
      <c r="W444" s="40" t="s">
        <v>188</v>
      </c>
      <c r="X444" s="23"/>
    </row>
    <row r="445" spans="1:24" ht="128.25" hidden="1" customHeight="1">
      <c r="A445" s="54" t="s">
        <v>421</v>
      </c>
      <c r="B445" s="19" t="s">
        <v>577</v>
      </c>
      <c r="C445" s="19" t="s">
        <v>577</v>
      </c>
      <c r="D445" s="19" t="s">
        <v>578</v>
      </c>
      <c r="E445" s="19">
        <v>20</v>
      </c>
      <c r="F445" s="19" t="s">
        <v>585</v>
      </c>
      <c r="G445" s="19" t="s">
        <v>35</v>
      </c>
      <c r="H445" s="19" t="s">
        <v>310</v>
      </c>
      <c r="I445" s="19" t="s">
        <v>37</v>
      </c>
      <c r="J445" s="19" t="s">
        <v>586</v>
      </c>
      <c r="K445" s="10"/>
      <c r="L445" s="11"/>
      <c r="M445" s="19">
        <v>1</v>
      </c>
      <c r="N445" s="19">
        <v>1491477</v>
      </c>
      <c r="O445" s="37" t="s">
        <v>587</v>
      </c>
      <c r="P445" s="19" t="s">
        <v>588</v>
      </c>
      <c r="Q445" s="20">
        <v>4725</v>
      </c>
      <c r="R445" s="20">
        <v>625</v>
      </c>
      <c r="S445" s="60">
        <f t="shared" si="11"/>
        <v>5350</v>
      </c>
      <c r="T445" s="19" t="s">
        <v>41</v>
      </c>
      <c r="U445" s="19"/>
      <c r="V445" s="21" t="s">
        <v>48</v>
      </c>
      <c r="W445" s="40" t="s">
        <v>188</v>
      </c>
      <c r="X445" s="23"/>
    </row>
    <row r="446" spans="1:24" ht="128.25" hidden="1" customHeight="1">
      <c r="A446" s="54" t="s">
        <v>421</v>
      </c>
      <c r="B446" s="19" t="s">
        <v>577</v>
      </c>
      <c r="C446" s="19" t="s">
        <v>577</v>
      </c>
      <c r="D446" s="19" t="s">
        <v>578</v>
      </c>
      <c r="E446" s="19">
        <v>20</v>
      </c>
      <c r="F446" s="19" t="s">
        <v>589</v>
      </c>
      <c r="G446" s="19" t="s">
        <v>35</v>
      </c>
      <c r="H446" s="8" t="s">
        <v>36</v>
      </c>
      <c r="I446" s="19" t="s">
        <v>37</v>
      </c>
      <c r="J446" s="19" t="s">
        <v>580</v>
      </c>
      <c r="K446" s="10"/>
      <c r="L446" s="11"/>
      <c r="M446" s="19">
        <v>1</v>
      </c>
      <c r="N446" s="19">
        <v>1567993</v>
      </c>
      <c r="O446" s="19" t="s">
        <v>581</v>
      </c>
      <c r="P446" s="19" t="s">
        <v>582</v>
      </c>
      <c r="Q446" s="20">
        <v>2100</v>
      </c>
      <c r="R446" s="20">
        <v>875</v>
      </c>
      <c r="S446" s="60">
        <f t="shared" si="11"/>
        <v>2975</v>
      </c>
      <c r="T446" s="60" t="s">
        <v>41</v>
      </c>
      <c r="U446" s="19"/>
      <c r="V446" s="21" t="s">
        <v>48</v>
      </c>
      <c r="W446" s="40" t="s">
        <v>188</v>
      </c>
      <c r="X446" s="23"/>
    </row>
    <row r="447" spans="1:24" s="42" customFormat="1" ht="128.25" hidden="1" customHeight="1">
      <c r="A447" s="51" t="s">
        <v>421</v>
      </c>
      <c r="B447" s="8" t="s">
        <v>577</v>
      </c>
      <c r="C447" s="8" t="s">
        <v>577</v>
      </c>
      <c r="D447" s="8" t="s">
        <v>590</v>
      </c>
      <c r="E447" s="8">
        <v>20</v>
      </c>
      <c r="F447" s="102" t="s">
        <v>276</v>
      </c>
      <c r="G447" s="8" t="s">
        <v>45</v>
      </c>
      <c r="H447" s="8" t="s">
        <v>36</v>
      </c>
      <c r="I447" s="8" t="s">
        <v>46</v>
      </c>
      <c r="J447" s="8" t="s">
        <v>591</v>
      </c>
      <c r="K447" s="10"/>
      <c r="L447" s="11"/>
      <c r="M447" s="8">
        <v>1</v>
      </c>
      <c r="N447" s="12">
        <v>1816331</v>
      </c>
      <c r="O447" s="12" t="s">
        <v>592</v>
      </c>
      <c r="P447" s="12" t="s">
        <v>40</v>
      </c>
      <c r="Q447" s="14">
        <v>0</v>
      </c>
      <c r="R447" s="14">
        <v>0</v>
      </c>
      <c r="S447" s="64">
        <f t="shared" si="11"/>
        <v>0</v>
      </c>
      <c r="T447" s="64" t="s">
        <v>41</v>
      </c>
      <c r="U447" s="33" t="s">
        <v>2235</v>
      </c>
      <c r="V447" s="34" t="s">
        <v>148</v>
      </c>
      <c r="W447" s="40" t="s">
        <v>93</v>
      </c>
      <c r="X447" s="18" t="s">
        <v>58</v>
      </c>
    </row>
    <row r="448" spans="1:24" s="42" customFormat="1" ht="128.25" hidden="1" customHeight="1">
      <c r="A448" s="51" t="s">
        <v>421</v>
      </c>
      <c r="B448" s="8" t="s">
        <v>577</v>
      </c>
      <c r="C448" s="8" t="s">
        <v>577</v>
      </c>
      <c r="D448" s="8" t="s">
        <v>590</v>
      </c>
      <c r="E448" s="8">
        <v>20</v>
      </c>
      <c r="F448" s="102" t="s">
        <v>276</v>
      </c>
      <c r="G448" s="8" t="s">
        <v>45</v>
      </c>
      <c r="H448" s="8" t="s">
        <v>36</v>
      </c>
      <c r="I448" s="8" t="s">
        <v>46</v>
      </c>
      <c r="J448" s="8" t="s">
        <v>591</v>
      </c>
      <c r="K448" s="10"/>
      <c r="L448" s="11"/>
      <c r="M448" s="8">
        <v>1</v>
      </c>
      <c r="N448" s="12">
        <v>2089649</v>
      </c>
      <c r="O448" s="12" t="s">
        <v>593</v>
      </c>
      <c r="P448" s="12" t="s">
        <v>40</v>
      </c>
      <c r="Q448" s="14">
        <v>0</v>
      </c>
      <c r="R448" s="14">
        <v>0</v>
      </c>
      <c r="S448" s="64">
        <f t="shared" si="11"/>
        <v>0</v>
      </c>
      <c r="T448" s="64" t="s">
        <v>41</v>
      </c>
      <c r="U448" s="33" t="s">
        <v>2235</v>
      </c>
      <c r="V448" s="34" t="s">
        <v>148</v>
      </c>
      <c r="W448" s="40" t="s">
        <v>93</v>
      </c>
      <c r="X448" s="18" t="s">
        <v>58</v>
      </c>
    </row>
    <row r="449" spans="1:24" s="42" customFormat="1" ht="128.25" hidden="1" customHeight="1">
      <c r="A449" s="51" t="s">
        <v>421</v>
      </c>
      <c r="B449" s="8" t="s">
        <v>577</v>
      </c>
      <c r="C449" s="8" t="s">
        <v>577</v>
      </c>
      <c r="D449" s="8" t="s">
        <v>590</v>
      </c>
      <c r="E449" s="8">
        <v>20</v>
      </c>
      <c r="F449" s="102" t="s">
        <v>276</v>
      </c>
      <c r="G449" s="8" t="s">
        <v>45</v>
      </c>
      <c r="H449" s="8" t="s">
        <v>36</v>
      </c>
      <c r="I449" s="8" t="s">
        <v>46</v>
      </c>
      <c r="J449" s="8" t="s">
        <v>591</v>
      </c>
      <c r="K449" s="10"/>
      <c r="L449" s="11"/>
      <c r="M449" s="8">
        <v>1</v>
      </c>
      <c r="N449" s="12">
        <v>1579514</v>
      </c>
      <c r="O449" s="12" t="s">
        <v>594</v>
      </c>
      <c r="P449" s="12" t="s">
        <v>40</v>
      </c>
      <c r="Q449" s="14">
        <v>0</v>
      </c>
      <c r="R449" s="14">
        <v>0</v>
      </c>
      <c r="S449" s="64">
        <f t="shared" si="11"/>
        <v>0</v>
      </c>
      <c r="T449" s="64" t="s">
        <v>41</v>
      </c>
      <c r="U449" s="33" t="s">
        <v>2235</v>
      </c>
      <c r="V449" s="34" t="s">
        <v>148</v>
      </c>
      <c r="W449" s="40" t="s">
        <v>93</v>
      </c>
      <c r="X449" s="18" t="s">
        <v>58</v>
      </c>
    </row>
    <row r="450" spans="1:24" s="42" customFormat="1" ht="128.25" hidden="1" customHeight="1">
      <c r="A450" s="51" t="s">
        <v>421</v>
      </c>
      <c r="B450" s="8" t="s">
        <v>577</v>
      </c>
      <c r="C450" s="8" t="s">
        <v>577</v>
      </c>
      <c r="D450" s="8" t="s">
        <v>590</v>
      </c>
      <c r="E450" s="8">
        <v>20</v>
      </c>
      <c r="F450" s="102" t="s">
        <v>276</v>
      </c>
      <c r="G450" s="8" t="s">
        <v>45</v>
      </c>
      <c r="H450" s="8" t="s">
        <v>36</v>
      </c>
      <c r="I450" s="8" t="s">
        <v>46</v>
      </c>
      <c r="J450" s="8" t="s">
        <v>591</v>
      </c>
      <c r="K450" s="10"/>
      <c r="L450" s="11"/>
      <c r="M450" s="8">
        <v>1</v>
      </c>
      <c r="N450" s="12">
        <v>1531703</v>
      </c>
      <c r="O450" s="12" t="s">
        <v>595</v>
      </c>
      <c r="P450" s="12" t="s">
        <v>596</v>
      </c>
      <c r="Q450" s="14">
        <v>0</v>
      </c>
      <c r="R450" s="14">
        <v>0</v>
      </c>
      <c r="S450" s="64">
        <f t="shared" si="11"/>
        <v>0</v>
      </c>
      <c r="T450" s="64" t="s">
        <v>41</v>
      </c>
      <c r="U450" s="33" t="s">
        <v>2235</v>
      </c>
      <c r="V450" s="34" t="s">
        <v>148</v>
      </c>
      <c r="W450" s="40" t="s">
        <v>93</v>
      </c>
      <c r="X450" s="18" t="s">
        <v>58</v>
      </c>
    </row>
    <row r="451" spans="1:24" s="42" customFormat="1" ht="128.25" hidden="1" customHeight="1">
      <c r="A451" s="51" t="s">
        <v>421</v>
      </c>
      <c r="B451" s="8" t="s">
        <v>577</v>
      </c>
      <c r="C451" s="8" t="s">
        <v>577</v>
      </c>
      <c r="D451" s="8" t="s">
        <v>590</v>
      </c>
      <c r="E451" s="8">
        <v>20</v>
      </c>
      <c r="F451" s="102" t="s">
        <v>276</v>
      </c>
      <c r="G451" s="8" t="s">
        <v>45</v>
      </c>
      <c r="H451" s="8" t="s">
        <v>36</v>
      </c>
      <c r="I451" s="8" t="s">
        <v>46</v>
      </c>
      <c r="J451" s="8" t="s">
        <v>591</v>
      </c>
      <c r="K451" s="10"/>
      <c r="L451" s="11"/>
      <c r="M451" s="8">
        <v>1</v>
      </c>
      <c r="N451" s="12">
        <v>1491556</v>
      </c>
      <c r="O451" s="12" t="s">
        <v>597</v>
      </c>
      <c r="P451" s="12" t="s">
        <v>598</v>
      </c>
      <c r="Q451" s="14">
        <v>0</v>
      </c>
      <c r="R451" s="14">
        <v>0</v>
      </c>
      <c r="S451" s="64">
        <f t="shared" si="11"/>
        <v>0</v>
      </c>
      <c r="T451" s="64" t="s">
        <v>41</v>
      </c>
      <c r="U451" s="33" t="s">
        <v>2235</v>
      </c>
      <c r="V451" s="34" t="s">
        <v>148</v>
      </c>
      <c r="W451" s="40" t="s">
        <v>93</v>
      </c>
      <c r="X451" s="18" t="s">
        <v>58</v>
      </c>
    </row>
    <row r="452" spans="1:24" s="42" customFormat="1" ht="128.25" hidden="1" customHeight="1">
      <c r="A452" s="51" t="s">
        <v>421</v>
      </c>
      <c r="B452" s="8" t="s">
        <v>577</v>
      </c>
      <c r="C452" s="8" t="s">
        <v>577</v>
      </c>
      <c r="D452" s="8" t="s">
        <v>590</v>
      </c>
      <c r="E452" s="8">
        <v>20</v>
      </c>
      <c r="F452" s="102" t="s">
        <v>276</v>
      </c>
      <c r="G452" s="8" t="s">
        <v>45</v>
      </c>
      <c r="H452" s="8" t="s">
        <v>36</v>
      </c>
      <c r="I452" s="8" t="s">
        <v>46</v>
      </c>
      <c r="J452" s="8" t="s">
        <v>591</v>
      </c>
      <c r="K452" s="10"/>
      <c r="L452" s="11"/>
      <c r="M452" s="8">
        <v>1</v>
      </c>
      <c r="N452" s="12">
        <v>3004381</v>
      </c>
      <c r="O452" s="12" t="s">
        <v>599</v>
      </c>
      <c r="P452" s="12" t="s">
        <v>40</v>
      </c>
      <c r="Q452" s="14">
        <v>0</v>
      </c>
      <c r="R452" s="14">
        <v>0</v>
      </c>
      <c r="S452" s="64">
        <f t="shared" ref="S452:S515" si="12">(R452+Q452)*M452</f>
        <v>0</v>
      </c>
      <c r="T452" s="64" t="s">
        <v>41</v>
      </c>
      <c r="U452" s="33" t="s">
        <v>2235</v>
      </c>
      <c r="V452" s="34" t="s">
        <v>148</v>
      </c>
      <c r="W452" s="40" t="s">
        <v>93</v>
      </c>
      <c r="X452" s="18" t="s">
        <v>58</v>
      </c>
    </row>
    <row r="453" spans="1:24" s="42" customFormat="1" ht="128.25" hidden="1" customHeight="1">
      <c r="A453" s="51" t="s">
        <v>421</v>
      </c>
      <c r="B453" s="8" t="s">
        <v>577</v>
      </c>
      <c r="C453" s="8" t="s">
        <v>577</v>
      </c>
      <c r="D453" s="8" t="s">
        <v>590</v>
      </c>
      <c r="E453" s="8">
        <v>20</v>
      </c>
      <c r="F453" s="102" t="s">
        <v>276</v>
      </c>
      <c r="G453" s="8" t="s">
        <v>45</v>
      </c>
      <c r="H453" s="8" t="s">
        <v>36</v>
      </c>
      <c r="I453" s="8" t="s">
        <v>46</v>
      </c>
      <c r="J453" s="8" t="s">
        <v>591</v>
      </c>
      <c r="K453" s="10"/>
      <c r="L453" s="11"/>
      <c r="M453" s="8">
        <v>1</v>
      </c>
      <c r="N453" s="12">
        <v>1583054</v>
      </c>
      <c r="O453" s="12" t="s">
        <v>600</v>
      </c>
      <c r="P453" s="12" t="s">
        <v>40</v>
      </c>
      <c r="Q453" s="14">
        <v>0</v>
      </c>
      <c r="R453" s="14">
        <v>0</v>
      </c>
      <c r="S453" s="64">
        <f t="shared" si="12"/>
        <v>0</v>
      </c>
      <c r="T453" s="64" t="s">
        <v>41</v>
      </c>
      <c r="U453" s="33" t="s">
        <v>2235</v>
      </c>
      <c r="V453" s="34" t="s">
        <v>148</v>
      </c>
      <c r="W453" s="40" t="s">
        <v>93</v>
      </c>
      <c r="X453" s="18" t="s">
        <v>58</v>
      </c>
    </row>
    <row r="454" spans="1:24" s="42" customFormat="1" ht="128.25" hidden="1" customHeight="1">
      <c r="A454" s="51" t="s">
        <v>421</v>
      </c>
      <c r="B454" s="8" t="s">
        <v>577</v>
      </c>
      <c r="C454" s="8" t="s">
        <v>577</v>
      </c>
      <c r="D454" s="8" t="s">
        <v>590</v>
      </c>
      <c r="E454" s="8">
        <v>20</v>
      </c>
      <c r="F454" s="102" t="s">
        <v>276</v>
      </c>
      <c r="G454" s="8" t="s">
        <v>45</v>
      </c>
      <c r="H454" s="8" t="s">
        <v>36</v>
      </c>
      <c r="I454" s="8" t="s">
        <v>46</v>
      </c>
      <c r="J454" s="8" t="s">
        <v>591</v>
      </c>
      <c r="K454" s="10"/>
      <c r="L454" s="11"/>
      <c r="M454" s="8">
        <v>1</v>
      </c>
      <c r="N454" s="12">
        <v>1493320</v>
      </c>
      <c r="O454" s="12" t="s">
        <v>601</v>
      </c>
      <c r="P454" s="12" t="s">
        <v>598</v>
      </c>
      <c r="Q454" s="14">
        <v>0</v>
      </c>
      <c r="R454" s="14">
        <v>0</v>
      </c>
      <c r="S454" s="64">
        <f t="shared" si="12"/>
        <v>0</v>
      </c>
      <c r="T454" s="64" t="s">
        <v>41</v>
      </c>
      <c r="U454" s="33" t="s">
        <v>2235</v>
      </c>
      <c r="V454" s="34" t="s">
        <v>148</v>
      </c>
      <c r="W454" s="40" t="s">
        <v>93</v>
      </c>
      <c r="X454" s="18" t="s">
        <v>58</v>
      </c>
    </row>
    <row r="455" spans="1:24" s="42" customFormat="1" ht="128.25" hidden="1" customHeight="1">
      <c r="A455" s="51" t="s">
        <v>421</v>
      </c>
      <c r="B455" s="8" t="s">
        <v>577</v>
      </c>
      <c r="C455" s="8" t="s">
        <v>577</v>
      </c>
      <c r="D455" s="8" t="s">
        <v>590</v>
      </c>
      <c r="E455" s="8">
        <v>20</v>
      </c>
      <c r="F455" s="102" t="s">
        <v>276</v>
      </c>
      <c r="G455" s="8" t="s">
        <v>45</v>
      </c>
      <c r="H455" s="8" t="s">
        <v>36</v>
      </c>
      <c r="I455" s="8" t="s">
        <v>46</v>
      </c>
      <c r="J455" s="8" t="s">
        <v>591</v>
      </c>
      <c r="K455" s="10"/>
      <c r="L455" s="11"/>
      <c r="M455" s="8">
        <v>1</v>
      </c>
      <c r="N455" s="12">
        <v>1242351</v>
      </c>
      <c r="O455" s="12" t="s">
        <v>602</v>
      </c>
      <c r="P455" s="12" t="s">
        <v>598</v>
      </c>
      <c r="Q455" s="14">
        <v>0</v>
      </c>
      <c r="R455" s="14">
        <v>0</v>
      </c>
      <c r="S455" s="64">
        <f t="shared" si="12"/>
        <v>0</v>
      </c>
      <c r="T455" s="64" t="s">
        <v>41</v>
      </c>
      <c r="U455" s="33" t="s">
        <v>2235</v>
      </c>
      <c r="V455" s="34" t="s">
        <v>148</v>
      </c>
      <c r="W455" s="40" t="s">
        <v>93</v>
      </c>
      <c r="X455" s="18" t="s">
        <v>58</v>
      </c>
    </row>
    <row r="456" spans="1:24" s="42" customFormat="1" ht="128.25" hidden="1" customHeight="1">
      <c r="A456" s="51" t="s">
        <v>421</v>
      </c>
      <c r="B456" s="8" t="s">
        <v>577</v>
      </c>
      <c r="C456" s="8" t="s">
        <v>577</v>
      </c>
      <c r="D456" s="8" t="s">
        <v>590</v>
      </c>
      <c r="E456" s="8">
        <v>20</v>
      </c>
      <c r="F456" s="102" t="s">
        <v>276</v>
      </c>
      <c r="G456" s="8" t="s">
        <v>45</v>
      </c>
      <c r="H456" s="8" t="s">
        <v>36</v>
      </c>
      <c r="I456" s="8" t="s">
        <v>46</v>
      </c>
      <c r="J456" s="8" t="s">
        <v>591</v>
      </c>
      <c r="K456" s="10"/>
      <c r="L456" s="11"/>
      <c r="M456" s="8">
        <v>1</v>
      </c>
      <c r="N456" s="12">
        <v>1569066</v>
      </c>
      <c r="O456" s="12" t="s">
        <v>603</v>
      </c>
      <c r="P456" s="12" t="s">
        <v>598</v>
      </c>
      <c r="Q456" s="14">
        <v>0</v>
      </c>
      <c r="R456" s="14">
        <v>0</v>
      </c>
      <c r="S456" s="64">
        <f t="shared" si="12"/>
        <v>0</v>
      </c>
      <c r="T456" s="64" t="s">
        <v>41</v>
      </c>
      <c r="U456" s="33" t="s">
        <v>2235</v>
      </c>
      <c r="V456" s="34" t="s">
        <v>148</v>
      </c>
      <c r="W456" s="40" t="s">
        <v>93</v>
      </c>
      <c r="X456" s="18" t="s">
        <v>58</v>
      </c>
    </row>
    <row r="457" spans="1:24" s="42" customFormat="1" ht="128.25" hidden="1" customHeight="1">
      <c r="A457" s="51" t="s">
        <v>421</v>
      </c>
      <c r="B457" s="8" t="s">
        <v>577</v>
      </c>
      <c r="C457" s="8" t="s">
        <v>577</v>
      </c>
      <c r="D457" s="8" t="s">
        <v>590</v>
      </c>
      <c r="E457" s="8">
        <v>20</v>
      </c>
      <c r="F457" s="8" t="s">
        <v>604</v>
      </c>
      <c r="G457" s="8" t="s">
        <v>45</v>
      </c>
      <c r="H457" s="8" t="s">
        <v>36</v>
      </c>
      <c r="I457" s="8" t="s">
        <v>46</v>
      </c>
      <c r="J457" s="8">
        <v>30</v>
      </c>
      <c r="K457" s="10"/>
      <c r="L457" s="11"/>
      <c r="M457" s="8">
        <v>1</v>
      </c>
      <c r="N457" s="12">
        <v>1816331</v>
      </c>
      <c r="O457" s="12" t="s">
        <v>592</v>
      </c>
      <c r="P457" s="12" t="s">
        <v>40</v>
      </c>
      <c r="Q457" s="14">
        <v>0</v>
      </c>
      <c r="R457" s="14">
        <v>0</v>
      </c>
      <c r="S457" s="64">
        <f t="shared" si="12"/>
        <v>0</v>
      </c>
      <c r="T457" s="64" t="s">
        <v>41</v>
      </c>
      <c r="U457" s="33" t="s">
        <v>2235</v>
      </c>
      <c r="V457" s="34" t="s">
        <v>148</v>
      </c>
      <c r="W457" s="40" t="s">
        <v>93</v>
      </c>
      <c r="X457" s="18" t="s">
        <v>58</v>
      </c>
    </row>
    <row r="458" spans="1:24" s="42" customFormat="1" ht="128.25" hidden="1" customHeight="1">
      <c r="A458" s="51" t="s">
        <v>421</v>
      </c>
      <c r="B458" s="8" t="s">
        <v>577</v>
      </c>
      <c r="C458" s="8" t="s">
        <v>577</v>
      </c>
      <c r="D458" s="8" t="s">
        <v>590</v>
      </c>
      <c r="E458" s="8">
        <v>20</v>
      </c>
      <c r="F458" s="8" t="s">
        <v>604</v>
      </c>
      <c r="G458" s="8" t="s">
        <v>45</v>
      </c>
      <c r="H458" s="8" t="s">
        <v>36</v>
      </c>
      <c r="I458" s="8" t="s">
        <v>46</v>
      </c>
      <c r="J458" s="8">
        <v>30</v>
      </c>
      <c r="K458" s="10"/>
      <c r="L458" s="11"/>
      <c r="M458" s="8">
        <v>1</v>
      </c>
      <c r="N458" s="12">
        <v>2089649</v>
      </c>
      <c r="O458" s="12" t="s">
        <v>593</v>
      </c>
      <c r="P458" s="12" t="s">
        <v>40</v>
      </c>
      <c r="Q458" s="14">
        <v>0</v>
      </c>
      <c r="R458" s="14">
        <v>0</v>
      </c>
      <c r="S458" s="64">
        <f t="shared" si="12"/>
        <v>0</v>
      </c>
      <c r="T458" s="64" t="s">
        <v>41</v>
      </c>
      <c r="U458" s="33" t="s">
        <v>2235</v>
      </c>
      <c r="V458" s="34" t="s">
        <v>148</v>
      </c>
      <c r="W458" s="40" t="s">
        <v>93</v>
      </c>
      <c r="X458" s="18" t="s">
        <v>58</v>
      </c>
    </row>
    <row r="459" spans="1:24" s="42" customFormat="1" ht="128.25" hidden="1" customHeight="1">
      <c r="A459" s="51" t="s">
        <v>421</v>
      </c>
      <c r="B459" s="8" t="s">
        <v>577</v>
      </c>
      <c r="C459" s="8" t="s">
        <v>577</v>
      </c>
      <c r="D459" s="8" t="s">
        <v>590</v>
      </c>
      <c r="E459" s="8">
        <v>20</v>
      </c>
      <c r="F459" s="8" t="s">
        <v>604</v>
      </c>
      <c r="G459" s="8" t="s">
        <v>45</v>
      </c>
      <c r="H459" s="8" t="s">
        <v>36</v>
      </c>
      <c r="I459" s="8" t="s">
        <v>46</v>
      </c>
      <c r="J459" s="8">
        <v>30</v>
      </c>
      <c r="K459" s="10"/>
      <c r="L459" s="11"/>
      <c r="M459" s="8">
        <v>1</v>
      </c>
      <c r="N459" s="12">
        <v>1579514</v>
      </c>
      <c r="O459" s="12" t="s">
        <v>594</v>
      </c>
      <c r="P459" s="12" t="s">
        <v>40</v>
      </c>
      <c r="Q459" s="14">
        <v>0</v>
      </c>
      <c r="R459" s="14">
        <v>0</v>
      </c>
      <c r="S459" s="64">
        <f t="shared" si="12"/>
        <v>0</v>
      </c>
      <c r="T459" s="64" t="s">
        <v>41</v>
      </c>
      <c r="U459" s="33" t="s">
        <v>2235</v>
      </c>
      <c r="V459" s="34" t="s">
        <v>148</v>
      </c>
      <c r="W459" s="40" t="s">
        <v>93</v>
      </c>
      <c r="X459" s="18" t="s">
        <v>58</v>
      </c>
    </row>
    <row r="460" spans="1:24" s="42" customFormat="1" ht="128.25" hidden="1" customHeight="1">
      <c r="A460" s="51" t="s">
        <v>421</v>
      </c>
      <c r="B460" s="8" t="s">
        <v>577</v>
      </c>
      <c r="C460" s="8" t="s">
        <v>577</v>
      </c>
      <c r="D460" s="8" t="s">
        <v>590</v>
      </c>
      <c r="E460" s="8">
        <v>20</v>
      </c>
      <c r="F460" s="8" t="s">
        <v>604</v>
      </c>
      <c r="G460" s="8" t="s">
        <v>45</v>
      </c>
      <c r="H460" s="8" t="s">
        <v>36</v>
      </c>
      <c r="I460" s="8" t="s">
        <v>46</v>
      </c>
      <c r="J460" s="8">
        <v>30</v>
      </c>
      <c r="K460" s="10"/>
      <c r="L460" s="11"/>
      <c r="M460" s="8">
        <v>1</v>
      </c>
      <c r="N460" s="12">
        <v>1531703</v>
      </c>
      <c r="O460" s="12" t="s">
        <v>595</v>
      </c>
      <c r="P460" s="12" t="s">
        <v>596</v>
      </c>
      <c r="Q460" s="14">
        <v>0</v>
      </c>
      <c r="R460" s="14">
        <v>0</v>
      </c>
      <c r="S460" s="64">
        <f t="shared" si="12"/>
        <v>0</v>
      </c>
      <c r="T460" s="64" t="s">
        <v>41</v>
      </c>
      <c r="U460" s="33" t="s">
        <v>2235</v>
      </c>
      <c r="V460" s="34" t="s">
        <v>148</v>
      </c>
      <c r="W460" s="40" t="s">
        <v>93</v>
      </c>
      <c r="X460" s="18" t="s">
        <v>58</v>
      </c>
    </row>
    <row r="461" spans="1:24" s="42" customFormat="1" ht="128.25" hidden="1" customHeight="1">
      <c r="A461" s="51" t="s">
        <v>421</v>
      </c>
      <c r="B461" s="8" t="s">
        <v>577</v>
      </c>
      <c r="C461" s="8" t="s">
        <v>577</v>
      </c>
      <c r="D461" s="8" t="s">
        <v>590</v>
      </c>
      <c r="E461" s="8">
        <v>20</v>
      </c>
      <c r="F461" s="8" t="s">
        <v>604</v>
      </c>
      <c r="G461" s="8" t="s">
        <v>45</v>
      </c>
      <c r="H461" s="8" t="s">
        <v>36</v>
      </c>
      <c r="I461" s="8" t="s">
        <v>46</v>
      </c>
      <c r="J461" s="8">
        <v>30</v>
      </c>
      <c r="K461" s="10"/>
      <c r="L461" s="11"/>
      <c r="M461" s="8">
        <v>1</v>
      </c>
      <c r="N461" s="12">
        <v>1491556</v>
      </c>
      <c r="O461" s="12" t="s">
        <v>597</v>
      </c>
      <c r="P461" s="12" t="s">
        <v>598</v>
      </c>
      <c r="Q461" s="14">
        <v>0</v>
      </c>
      <c r="R461" s="14">
        <v>0</v>
      </c>
      <c r="S461" s="64">
        <f t="shared" si="12"/>
        <v>0</v>
      </c>
      <c r="T461" s="64" t="s">
        <v>41</v>
      </c>
      <c r="U461" s="33" t="s">
        <v>2235</v>
      </c>
      <c r="V461" s="34" t="s">
        <v>148</v>
      </c>
      <c r="W461" s="40" t="s">
        <v>93</v>
      </c>
      <c r="X461" s="18" t="s">
        <v>58</v>
      </c>
    </row>
    <row r="462" spans="1:24" s="42" customFormat="1" ht="128.25" hidden="1" customHeight="1">
      <c r="A462" s="51" t="s">
        <v>421</v>
      </c>
      <c r="B462" s="8" t="s">
        <v>577</v>
      </c>
      <c r="C462" s="8" t="s">
        <v>577</v>
      </c>
      <c r="D462" s="8" t="s">
        <v>590</v>
      </c>
      <c r="E462" s="8">
        <v>20</v>
      </c>
      <c r="F462" s="8" t="s">
        <v>604</v>
      </c>
      <c r="G462" s="8" t="s">
        <v>45</v>
      </c>
      <c r="H462" s="8" t="s">
        <v>36</v>
      </c>
      <c r="I462" s="8" t="s">
        <v>46</v>
      </c>
      <c r="J462" s="8">
        <v>30</v>
      </c>
      <c r="K462" s="10"/>
      <c r="L462" s="11"/>
      <c r="M462" s="8">
        <v>1</v>
      </c>
      <c r="N462" s="12">
        <v>3004381</v>
      </c>
      <c r="O462" s="12" t="s">
        <v>599</v>
      </c>
      <c r="P462" s="12" t="s">
        <v>40</v>
      </c>
      <c r="Q462" s="14">
        <v>0</v>
      </c>
      <c r="R462" s="14">
        <v>0</v>
      </c>
      <c r="S462" s="64">
        <f t="shared" si="12"/>
        <v>0</v>
      </c>
      <c r="T462" s="64" t="s">
        <v>41</v>
      </c>
      <c r="U462" s="33" t="s">
        <v>2235</v>
      </c>
      <c r="V462" s="34" t="s">
        <v>148</v>
      </c>
      <c r="W462" s="40" t="s">
        <v>93</v>
      </c>
      <c r="X462" s="18" t="s">
        <v>58</v>
      </c>
    </row>
    <row r="463" spans="1:24" s="42" customFormat="1" ht="128.25" hidden="1" customHeight="1">
      <c r="A463" s="51" t="s">
        <v>421</v>
      </c>
      <c r="B463" s="8" t="s">
        <v>577</v>
      </c>
      <c r="C463" s="8" t="s">
        <v>577</v>
      </c>
      <c r="D463" s="8" t="s">
        <v>590</v>
      </c>
      <c r="E463" s="8">
        <v>20</v>
      </c>
      <c r="F463" s="8" t="s">
        <v>604</v>
      </c>
      <c r="G463" s="8" t="s">
        <v>45</v>
      </c>
      <c r="H463" s="8" t="s">
        <v>36</v>
      </c>
      <c r="I463" s="8" t="s">
        <v>46</v>
      </c>
      <c r="J463" s="8">
        <v>30</v>
      </c>
      <c r="K463" s="10"/>
      <c r="L463" s="11"/>
      <c r="M463" s="8">
        <v>1</v>
      </c>
      <c r="N463" s="12">
        <v>1583054</v>
      </c>
      <c r="O463" s="12" t="s">
        <v>600</v>
      </c>
      <c r="P463" s="12" t="s">
        <v>40</v>
      </c>
      <c r="Q463" s="14">
        <v>0</v>
      </c>
      <c r="R463" s="14">
        <v>0</v>
      </c>
      <c r="S463" s="64">
        <f t="shared" si="12"/>
        <v>0</v>
      </c>
      <c r="T463" s="64" t="s">
        <v>41</v>
      </c>
      <c r="U463" s="33" t="s">
        <v>2235</v>
      </c>
      <c r="V463" s="34" t="s">
        <v>148</v>
      </c>
      <c r="W463" s="40" t="s">
        <v>93</v>
      </c>
      <c r="X463" s="18" t="s">
        <v>58</v>
      </c>
    </row>
    <row r="464" spans="1:24" s="42" customFormat="1" ht="128.25" hidden="1" customHeight="1">
      <c r="A464" s="51" t="s">
        <v>421</v>
      </c>
      <c r="B464" s="8" t="s">
        <v>577</v>
      </c>
      <c r="C464" s="8" t="s">
        <v>577</v>
      </c>
      <c r="D464" s="8" t="s">
        <v>590</v>
      </c>
      <c r="E464" s="8">
        <v>20</v>
      </c>
      <c r="F464" s="8" t="s">
        <v>604</v>
      </c>
      <c r="G464" s="8" t="s">
        <v>45</v>
      </c>
      <c r="H464" s="8" t="s">
        <v>36</v>
      </c>
      <c r="I464" s="8" t="s">
        <v>46</v>
      </c>
      <c r="J464" s="8">
        <v>30</v>
      </c>
      <c r="K464" s="10"/>
      <c r="L464" s="11"/>
      <c r="M464" s="8">
        <v>1</v>
      </c>
      <c r="N464" s="12">
        <v>1493320</v>
      </c>
      <c r="O464" s="12" t="s">
        <v>601</v>
      </c>
      <c r="P464" s="12" t="s">
        <v>598</v>
      </c>
      <c r="Q464" s="14">
        <v>0</v>
      </c>
      <c r="R464" s="14">
        <v>0</v>
      </c>
      <c r="S464" s="64">
        <f t="shared" si="12"/>
        <v>0</v>
      </c>
      <c r="T464" s="64" t="s">
        <v>41</v>
      </c>
      <c r="U464" s="33" t="s">
        <v>2235</v>
      </c>
      <c r="V464" s="34" t="s">
        <v>148</v>
      </c>
      <c r="W464" s="40" t="s">
        <v>93</v>
      </c>
      <c r="X464" s="18" t="s">
        <v>58</v>
      </c>
    </row>
    <row r="465" spans="1:24" s="42" customFormat="1" ht="128.25" hidden="1" customHeight="1">
      <c r="A465" s="51" t="s">
        <v>421</v>
      </c>
      <c r="B465" s="8" t="s">
        <v>577</v>
      </c>
      <c r="C465" s="8" t="s">
        <v>577</v>
      </c>
      <c r="D465" s="8" t="s">
        <v>590</v>
      </c>
      <c r="E465" s="8">
        <v>20</v>
      </c>
      <c r="F465" s="8" t="s">
        <v>604</v>
      </c>
      <c r="G465" s="8" t="s">
        <v>45</v>
      </c>
      <c r="H465" s="8" t="s">
        <v>36</v>
      </c>
      <c r="I465" s="8" t="s">
        <v>46</v>
      </c>
      <c r="J465" s="8">
        <v>30</v>
      </c>
      <c r="K465" s="10"/>
      <c r="L465" s="11"/>
      <c r="M465" s="8">
        <v>1</v>
      </c>
      <c r="N465" s="12">
        <v>1242351</v>
      </c>
      <c r="O465" s="12" t="s">
        <v>602</v>
      </c>
      <c r="P465" s="12" t="s">
        <v>598</v>
      </c>
      <c r="Q465" s="14">
        <v>0</v>
      </c>
      <c r="R465" s="14">
        <v>0</v>
      </c>
      <c r="S465" s="64">
        <f t="shared" si="12"/>
        <v>0</v>
      </c>
      <c r="T465" s="64" t="s">
        <v>41</v>
      </c>
      <c r="U465" s="33" t="s">
        <v>2235</v>
      </c>
      <c r="V465" s="34" t="s">
        <v>148</v>
      </c>
      <c r="W465" s="40" t="s">
        <v>93</v>
      </c>
      <c r="X465" s="18" t="s">
        <v>58</v>
      </c>
    </row>
    <row r="466" spans="1:24" s="42" customFormat="1" ht="128.25" hidden="1" customHeight="1">
      <c r="A466" s="51" t="s">
        <v>421</v>
      </c>
      <c r="B466" s="8" t="s">
        <v>577</v>
      </c>
      <c r="C466" s="8" t="s">
        <v>577</v>
      </c>
      <c r="D466" s="8" t="s">
        <v>590</v>
      </c>
      <c r="E466" s="8">
        <v>20</v>
      </c>
      <c r="F466" s="8" t="s">
        <v>604</v>
      </c>
      <c r="G466" s="8" t="s">
        <v>45</v>
      </c>
      <c r="H466" s="8" t="s">
        <v>36</v>
      </c>
      <c r="I466" s="8" t="s">
        <v>46</v>
      </c>
      <c r="J466" s="8">
        <v>30</v>
      </c>
      <c r="K466" s="10"/>
      <c r="L466" s="11"/>
      <c r="M466" s="8">
        <v>1</v>
      </c>
      <c r="N466" s="12">
        <v>1569066</v>
      </c>
      <c r="O466" s="12" t="s">
        <v>603</v>
      </c>
      <c r="P466" s="12" t="s">
        <v>598</v>
      </c>
      <c r="Q466" s="14">
        <v>0</v>
      </c>
      <c r="R466" s="14">
        <v>0</v>
      </c>
      <c r="S466" s="64">
        <f t="shared" si="12"/>
        <v>0</v>
      </c>
      <c r="T466" s="64" t="s">
        <v>41</v>
      </c>
      <c r="U466" s="33" t="s">
        <v>2235</v>
      </c>
      <c r="V466" s="34" t="s">
        <v>148</v>
      </c>
      <c r="W466" s="40" t="s">
        <v>93</v>
      </c>
      <c r="X466" s="18" t="s">
        <v>58</v>
      </c>
    </row>
    <row r="467" spans="1:24" ht="128.25" hidden="1" customHeight="1">
      <c r="A467" s="54" t="s">
        <v>421</v>
      </c>
      <c r="B467" s="19" t="s">
        <v>577</v>
      </c>
      <c r="C467" s="19" t="s">
        <v>577</v>
      </c>
      <c r="D467" s="19" t="s">
        <v>605</v>
      </c>
      <c r="E467" s="19">
        <v>20</v>
      </c>
      <c r="F467" s="19" t="s">
        <v>606</v>
      </c>
      <c r="G467" s="19" t="s">
        <v>35</v>
      </c>
      <c r="H467" s="19" t="s">
        <v>310</v>
      </c>
      <c r="I467" s="19" t="s">
        <v>37</v>
      </c>
      <c r="J467" s="19" t="s">
        <v>580</v>
      </c>
      <c r="K467" s="10">
        <v>44105</v>
      </c>
      <c r="L467" s="11"/>
      <c r="M467" s="19">
        <v>1</v>
      </c>
      <c r="N467" s="37">
        <v>1531703</v>
      </c>
      <c r="O467" s="37" t="s">
        <v>595</v>
      </c>
      <c r="P467" s="37" t="s">
        <v>596</v>
      </c>
      <c r="Q467" s="20">
        <v>3950</v>
      </c>
      <c r="R467" s="20">
        <v>9700</v>
      </c>
      <c r="S467" s="60">
        <f t="shared" si="12"/>
        <v>13650</v>
      </c>
      <c r="T467" s="60" t="s">
        <v>41</v>
      </c>
      <c r="U467" s="19"/>
      <c r="V467" s="22" t="s">
        <v>56</v>
      </c>
      <c r="W467" s="31" t="s">
        <v>57</v>
      </c>
      <c r="X467" s="23"/>
    </row>
    <row r="468" spans="1:24" ht="128.25" hidden="1" customHeight="1">
      <c r="A468" s="54" t="s">
        <v>421</v>
      </c>
      <c r="B468" s="19" t="s">
        <v>577</v>
      </c>
      <c r="C468" s="19" t="s">
        <v>577</v>
      </c>
      <c r="D468" s="19" t="s">
        <v>605</v>
      </c>
      <c r="E468" s="19">
        <v>20</v>
      </c>
      <c r="F468" s="19" t="s">
        <v>606</v>
      </c>
      <c r="G468" s="19" t="s">
        <v>35</v>
      </c>
      <c r="H468" s="19" t="s">
        <v>310</v>
      </c>
      <c r="I468" s="19" t="s">
        <v>37</v>
      </c>
      <c r="J468" s="19" t="s">
        <v>580</v>
      </c>
      <c r="K468" s="10">
        <v>44105</v>
      </c>
      <c r="L468" s="11"/>
      <c r="M468" s="19">
        <v>2</v>
      </c>
      <c r="N468" s="38"/>
      <c r="O468" s="38"/>
      <c r="P468" s="38"/>
      <c r="Q468" s="20">
        <v>3950</v>
      </c>
      <c r="R468" s="20">
        <v>9700</v>
      </c>
      <c r="S468" s="60">
        <f t="shared" si="12"/>
        <v>27300</v>
      </c>
      <c r="T468" s="60" t="s">
        <v>41</v>
      </c>
      <c r="U468" s="19"/>
      <c r="V468" s="22" t="s">
        <v>56</v>
      </c>
      <c r="W468" s="31" t="s">
        <v>57</v>
      </c>
      <c r="X468" s="23"/>
    </row>
    <row r="469" spans="1:24" ht="128.25" hidden="1" customHeight="1">
      <c r="A469" s="54" t="s">
        <v>421</v>
      </c>
      <c r="B469" s="19" t="s">
        <v>577</v>
      </c>
      <c r="C469" s="19" t="s">
        <v>577</v>
      </c>
      <c r="D469" s="19" t="s">
        <v>607</v>
      </c>
      <c r="E469" s="19">
        <v>20</v>
      </c>
      <c r="F469" s="19" t="s">
        <v>608</v>
      </c>
      <c r="G469" s="19" t="s">
        <v>145</v>
      </c>
      <c r="H469" s="19" t="s">
        <v>609</v>
      </c>
      <c r="I469" s="19" t="s">
        <v>46</v>
      </c>
      <c r="J469" s="19">
        <v>120</v>
      </c>
      <c r="K469" s="10">
        <v>44044</v>
      </c>
      <c r="L469" s="11" t="s">
        <v>610</v>
      </c>
      <c r="M469" s="19">
        <v>1</v>
      </c>
      <c r="N469" s="19">
        <v>1491477</v>
      </c>
      <c r="O469" s="37" t="s">
        <v>587</v>
      </c>
      <c r="P469" s="37" t="s">
        <v>611</v>
      </c>
      <c r="Q469" s="20">
        <v>0</v>
      </c>
      <c r="R469" s="20">
        <v>0</v>
      </c>
      <c r="S469" s="20">
        <f t="shared" si="12"/>
        <v>0</v>
      </c>
      <c r="T469" s="19" t="s">
        <v>145</v>
      </c>
      <c r="U469" s="19"/>
      <c r="V469" s="21" t="s">
        <v>48</v>
      </c>
      <c r="W469" s="31" t="s">
        <v>188</v>
      </c>
      <c r="X469" s="23"/>
    </row>
    <row r="470" spans="1:24" ht="128.25" hidden="1" customHeight="1">
      <c r="A470" s="54" t="s">
        <v>421</v>
      </c>
      <c r="B470" s="19" t="s">
        <v>577</v>
      </c>
      <c r="C470" s="19" t="s">
        <v>577</v>
      </c>
      <c r="D470" s="19" t="s">
        <v>612</v>
      </c>
      <c r="E470" s="19">
        <v>12</v>
      </c>
      <c r="F470" s="19" t="s">
        <v>608</v>
      </c>
      <c r="G470" s="19" t="s">
        <v>145</v>
      </c>
      <c r="H470" s="8" t="s">
        <v>36</v>
      </c>
      <c r="I470" s="19" t="s">
        <v>46</v>
      </c>
      <c r="J470" s="19">
        <v>120</v>
      </c>
      <c r="K470" s="10">
        <v>44075</v>
      </c>
      <c r="L470" s="11" t="s">
        <v>610</v>
      </c>
      <c r="M470" s="19">
        <v>1</v>
      </c>
      <c r="N470" s="19">
        <v>1300882</v>
      </c>
      <c r="O470" s="37" t="s">
        <v>613</v>
      </c>
      <c r="P470" s="37" t="s">
        <v>582</v>
      </c>
      <c r="Q470" s="20">
        <v>0</v>
      </c>
      <c r="R470" s="20">
        <v>0</v>
      </c>
      <c r="S470" s="20">
        <f t="shared" si="12"/>
        <v>0</v>
      </c>
      <c r="T470" s="19" t="s">
        <v>145</v>
      </c>
      <c r="U470" s="19"/>
      <c r="V470" s="21" t="s">
        <v>148</v>
      </c>
      <c r="W470" s="31" t="s">
        <v>149</v>
      </c>
      <c r="X470" s="23"/>
    </row>
    <row r="471" spans="1:24" ht="128.25" hidden="1" customHeight="1">
      <c r="A471" s="54" t="s">
        <v>421</v>
      </c>
      <c r="B471" s="19" t="s">
        <v>577</v>
      </c>
      <c r="C471" s="19" t="s">
        <v>577</v>
      </c>
      <c r="D471" s="19" t="s">
        <v>614</v>
      </c>
      <c r="E471" s="19">
        <v>12</v>
      </c>
      <c r="F471" s="19" t="s">
        <v>608</v>
      </c>
      <c r="G471" s="19" t="s">
        <v>145</v>
      </c>
      <c r="H471" s="19" t="s">
        <v>609</v>
      </c>
      <c r="I471" s="19" t="s">
        <v>37</v>
      </c>
      <c r="J471" s="19">
        <v>372</v>
      </c>
      <c r="K471" s="10" t="s">
        <v>615</v>
      </c>
      <c r="L471" s="11" t="s">
        <v>385</v>
      </c>
      <c r="M471" s="19">
        <v>1</v>
      </c>
      <c r="N471" s="19">
        <v>1491054</v>
      </c>
      <c r="O471" s="37" t="s">
        <v>616</v>
      </c>
      <c r="P471" s="37" t="s">
        <v>596</v>
      </c>
      <c r="Q471" s="20">
        <v>0</v>
      </c>
      <c r="R471" s="20">
        <v>0</v>
      </c>
      <c r="S471" s="20">
        <f t="shared" si="12"/>
        <v>0</v>
      </c>
      <c r="T471" s="19" t="s">
        <v>145</v>
      </c>
      <c r="U471" s="19"/>
      <c r="V471" s="21" t="s">
        <v>148</v>
      </c>
      <c r="W471" s="31" t="s">
        <v>149</v>
      </c>
      <c r="X471" s="23"/>
    </row>
    <row r="472" spans="1:24" ht="114" hidden="1" customHeight="1">
      <c r="A472" s="19" t="s">
        <v>30</v>
      </c>
      <c r="B472" s="19" t="s">
        <v>51</v>
      </c>
      <c r="C472" s="19" t="s">
        <v>51</v>
      </c>
      <c r="D472" s="19" t="s">
        <v>89</v>
      </c>
      <c r="E472" s="19">
        <v>12</v>
      </c>
      <c r="F472" s="19" t="s">
        <v>90</v>
      </c>
      <c r="G472" s="19" t="s">
        <v>45</v>
      </c>
      <c r="H472" s="8" t="s">
        <v>36</v>
      </c>
      <c r="I472" s="19" t="s">
        <v>91</v>
      </c>
      <c r="J472" s="19">
        <v>21</v>
      </c>
      <c r="K472" s="10">
        <v>2020</v>
      </c>
      <c r="L472" s="11"/>
      <c r="M472" s="37">
        <v>4</v>
      </c>
      <c r="N472" s="37" t="s">
        <v>54</v>
      </c>
      <c r="O472" s="37" t="s">
        <v>54</v>
      </c>
      <c r="P472" s="37" t="s">
        <v>62</v>
      </c>
      <c r="Q472" s="20">
        <v>0</v>
      </c>
      <c r="R472" s="20">
        <v>0</v>
      </c>
      <c r="S472" s="20">
        <f t="shared" si="12"/>
        <v>0</v>
      </c>
      <c r="T472" s="19" t="s">
        <v>41</v>
      </c>
      <c r="U472" s="15" t="s">
        <v>2267</v>
      </c>
      <c r="V472" s="15" t="s">
        <v>92</v>
      </c>
      <c r="W472" s="15" t="s">
        <v>93</v>
      </c>
      <c r="X472" s="41" t="s">
        <v>50</v>
      </c>
    </row>
    <row r="473" spans="1:24" ht="85.5" hidden="1" customHeight="1">
      <c r="A473" s="19" t="s">
        <v>30</v>
      </c>
      <c r="B473" s="19" t="s">
        <v>284</v>
      </c>
      <c r="C473" s="19" t="s">
        <v>284</v>
      </c>
      <c r="D473" s="19" t="s">
        <v>285</v>
      </c>
      <c r="E473" s="19">
        <v>15</v>
      </c>
      <c r="F473" s="19" t="s">
        <v>286</v>
      </c>
      <c r="G473" s="19" t="s">
        <v>45</v>
      </c>
      <c r="H473" s="19" t="s">
        <v>287</v>
      </c>
      <c r="I473" s="19" t="s">
        <v>37</v>
      </c>
      <c r="J473" s="19">
        <v>3</v>
      </c>
      <c r="K473" s="10" t="s">
        <v>288</v>
      </c>
      <c r="L473" s="11"/>
      <c r="M473" s="37">
        <v>60</v>
      </c>
      <c r="N473" s="19" t="s">
        <v>289</v>
      </c>
      <c r="O473" s="19" t="s">
        <v>290</v>
      </c>
      <c r="P473" s="20" t="s">
        <v>291</v>
      </c>
      <c r="Q473" s="20">
        <v>0</v>
      </c>
      <c r="R473" s="20">
        <v>0</v>
      </c>
      <c r="S473" s="20">
        <f t="shared" si="12"/>
        <v>0</v>
      </c>
      <c r="T473" s="19" t="s">
        <v>41</v>
      </c>
      <c r="U473" s="15" t="s">
        <v>2268</v>
      </c>
      <c r="V473" s="22" t="s">
        <v>230</v>
      </c>
      <c r="W473" s="22" t="s">
        <v>231</v>
      </c>
      <c r="X473" s="71" t="s">
        <v>78</v>
      </c>
    </row>
    <row r="474" spans="1:24" ht="171" hidden="1" customHeight="1">
      <c r="A474" s="19" t="s">
        <v>30</v>
      </c>
      <c r="B474" s="19" t="s">
        <v>284</v>
      </c>
      <c r="C474" s="19" t="s">
        <v>284</v>
      </c>
      <c r="D474" s="19" t="s">
        <v>285</v>
      </c>
      <c r="E474" s="19">
        <v>15</v>
      </c>
      <c r="F474" s="19" t="s">
        <v>292</v>
      </c>
      <c r="G474" s="19" t="s">
        <v>45</v>
      </c>
      <c r="H474" s="19" t="s">
        <v>287</v>
      </c>
      <c r="I474" s="19" t="s">
        <v>37</v>
      </c>
      <c r="J474" s="19">
        <v>3</v>
      </c>
      <c r="K474" s="10" t="s">
        <v>293</v>
      </c>
      <c r="L474" s="11"/>
      <c r="M474" s="37">
        <v>60</v>
      </c>
      <c r="N474" s="19" t="s">
        <v>289</v>
      </c>
      <c r="O474" s="19" t="s">
        <v>290</v>
      </c>
      <c r="P474" s="20" t="s">
        <v>291</v>
      </c>
      <c r="Q474" s="20">
        <v>0</v>
      </c>
      <c r="R474" s="20">
        <v>0</v>
      </c>
      <c r="S474" s="20">
        <f t="shared" si="12"/>
        <v>0</v>
      </c>
      <c r="T474" s="19" t="s">
        <v>41</v>
      </c>
      <c r="U474" s="15" t="s">
        <v>2269</v>
      </c>
      <c r="V474" s="22" t="s">
        <v>230</v>
      </c>
      <c r="W474" s="22" t="s">
        <v>231</v>
      </c>
      <c r="X474" s="71" t="s">
        <v>78</v>
      </c>
    </row>
    <row r="475" spans="1:24" ht="156.75" hidden="1" customHeight="1">
      <c r="A475" s="19" t="s">
        <v>30</v>
      </c>
      <c r="B475" s="19" t="s">
        <v>284</v>
      </c>
      <c r="C475" s="19" t="s">
        <v>284</v>
      </c>
      <c r="D475" s="19" t="s">
        <v>285</v>
      </c>
      <c r="E475" s="19">
        <v>15</v>
      </c>
      <c r="F475" s="19" t="s">
        <v>294</v>
      </c>
      <c r="G475" s="19" t="s">
        <v>45</v>
      </c>
      <c r="H475" s="19" t="s">
        <v>287</v>
      </c>
      <c r="I475" s="19" t="s">
        <v>37</v>
      </c>
      <c r="J475" s="19">
        <v>3</v>
      </c>
      <c r="K475" s="10" t="s">
        <v>295</v>
      </c>
      <c r="L475" s="11"/>
      <c r="M475" s="37">
        <v>60</v>
      </c>
      <c r="N475" s="19" t="s">
        <v>289</v>
      </c>
      <c r="O475" s="19" t="s">
        <v>290</v>
      </c>
      <c r="P475" s="20" t="s">
        <v>291</v>
      </c>
      <c r="Q475" s="20">
        <v>0</v>
      </c>
      <c r="R475" s="20">
        <v>0</v>
      </c>
      <c r="S475" s="20">
        <f t="shared" si="12"/>
        <v>0</v>
      </c>
      <c r="T475" s="19" t="s">
        <v>41</v>
      </c>
      <c r="U475" s="15" t="s">
        <v>2269</v>
      </c>
      <c r="V475" s="22" t="s">
        <v>230</v>
      </c>
      <c r="W475" s="22" t="s">
        <v>231</v>
      </c>
      <c r="X475" s="71" t="s">
        <v>78</v>
      </c>
    </row>
    <row r="476" spans="1:24" ht="114" hidden="1" customHeight="1">
      <c r="A476" s="19" t="s">
        <v>30</v>
      </c>
      <c r="B476" s="19" t="s">
        <v>284</v>
      </c>
      <c r="C476" s="19" t="s">
        <v>284</v>
      </c>
      <c r="D476" s="19" t="s">
        <v>296</v>
      </c>
      <c r="E476" s="19">
        <v>15</v>
      </c>
      <c r="F476" s="19" t="s">
        <v>294</v>
      </c>
      <c r="G476" s="19" t="s">
        <v>45</v>
      </c>
      <c r="H476" s="19" t="s">
        <v>287</v>
      </c>
      <c r="I476" s="19" t="s">
        <v>37</v>
      </c>
      <c r="J476" s="19">
        <v>3</v>
      </c>
      <c r="K476" s="10" t="s">
        <v>297</v>
      </c>
      <c r="L476" s="11"/>
      <c r="M476" s="37">
        <v>30</v>
      </c>
      <c r="N476" s="19" t="s">
        <v>289</v>
      </c>
      <c r="O476" s="19" t="s">
        <v>298</v>
      </c>
      <c r="P476" s="20" t="s">
        <v>291</v>
      </c>
      <c r="Q476" s="20">
        <v>0</v>
      </c>
      <c r="R476" s="20">
        <v>0</v>
      </c>
      <c r="S476" s="20">
        <f t="shared" si="12"/>
        <v>0</v>
      </c>
      <c r="T476" s="19" t="s">
        <v>41</v>
      </c>
      <c r="U476" s="15" t="s">
        <v>2269</v>
      </c>
      <c r="V476" s="22" t="s">
        <v>230</v>
      </c>
      <c r="W476" s="22" t="s">
        <v>231</v>
      </c>
      <c r="X476" s="71" t="s">
        <v>78</v>
      </c>
    </row>
    <row r="477" spans="1:24" ht="156.75" hidden="1" customHeight="1">
      <c r="A477" s="19" t="s">
        <v>30</v>
      </c>
      <c r="B477" s="19" t="s">
        <v>284</v>
      </c>
      <c r="C477" s="19" t="s">
        <v>284</v>
      </c>
      <c r="D477" s="19" t="s">
        <v>285</v>
      </c>
      <c r="E477" s="19">
        <v>15</v>
      </c>
      <c r="F477" s="19" t="s">
        <v>294</v>
      </c>
      <c r="G477" s="19" t="s">
        <v>45</v>
      </c>
      <c r="H477" s="19" t="s">
        <v>287</v>
      </c>
      <c r="I477" s="19" t="s">
        <v>37</v>
      </c>
      <c r="J477" s="19">
        <v>3</v>
      </c>
      <c r="K477" s="10" t="s">
        <v>297</v>
      </c>
      <c r="L477" s="11"/>
      <c r="M477" s="37">
        <v>30</v>
      </c>
      <c r="N477" s="19" t="s">
        <v>289</v>
      </c>
      <c r="O477" s="19" t="s">
        <v>299</v>
      </c>
      <c r="P477" s="20" t="s">
        <v>291</v>
      </c>
      <c r="Q477" s="20">
        <v>0</v>
      </c>
      <c r="R477" s="20">
        <v>0</v>
      </c>
      <c r="S477" s="20">
        <f t="shared" si="12"/>
        <v>0</v>
      </c>
      <c r="T477" s="19" t="s">
        <v>41</v>
      </c>
      <c r="U477" s="15" t="s">
        <v>2268</v>
      </c>
      <c r="V477" s="22" t="s">
        <v>230</v>
      </c>
      <c r="W477" s="22" t="s">
        <v>231</v>
      </c>
      <c r="X477" s="71" t="s">
        <v>78</v>
      </c>
    </row>
    <row r="478" spans="1:24" ht="114" hidden="1" customHeight="1">
      <c r="A478" s="19" t="s">
        <v>30</v>
      </c>
      <c r="B478" s="19" t="s">
        <v>284</v>
      </c>
      <c r="C478" s="19" t="s">
        <v>284</v>
      </c>
      <c r="D478" s="19" t="s">
        <v>296</v>
      </c>
      <c r="E478" s="19">
        <v>15</v>
      </c>
      <c r="F478" s="19" t="s">
        <v>294</v>
      </c>
      <c r="G478" s="19" t="s">
        <v>45</v>
      </c>
      <c r="H478" s="19" t="s">
        <v>287</v>
      </c>
      <c r="I478" s="19" t="s">
        <v>37</v>
      </c>
      <c r="J478" s="19">
        <v>3</v>
      </c>
      <c r="K478" s="10" t="s">
        <v>300</v>
      </c>
      <c r="L478" s="11"/>
      <c r="M478" s="37">
        <v>30</v>
      </c>
      <c r="N478" s="19" t="s">
        <v>289</v>
      </c>
      <c r="O478" s="19" t="s">
        <v>301</v>
      </c>
      <c r="P478" s="20" t="s">
        <v>291</v>
      </c>
      <c r="Q478" s="20">
        <v>0</v>
      </c>
      <c r="R478" s="20">
        <v>0</v>
      </c>
      <c r="S478" s="20">
        <f t="shared" si="12"/>
        <v>0</v>
      </c>
      <c r="T478" s="19" t="s">
        <v>41</v>
      </c>
      <c r="U478" s="15" t="s">
        <v>2269</v>
      </c>
      <c r="V478" s="22" t="s">
        <v>230</v>
      </c>
      <c r="W478" s="22" t="s">
        <v>231</v>
      </c>
      <c r="X478" s="71" t="s">
        <v>78</v>
      </c>
    </row>
    <row r="479" spans="1:24" ht="156.75" hidden="1" customHeight="1">
      <c r="A479" s="19" t="s">
        <v>30</v>
      </c>
      <c r="B479" s="19" t="s">
        <v>284</v>
      </c>
      <c r="C479" s="19" t="s">
        <v>284</v>
      </c>
      <c r="D479" s="19" t="s">
        <v>285</v>
      </c>
      <c r="E479" s="19">
        <v>15</v>
      </c>
      <c r="F479" s="19" t="s">
        <v>294</v>
      </c>
      <c r="G479" s="19" t="s">
        <v>45</v>
      </c>
      <c r="H479" s="19" t="s">
        <v>287</v>
      </c>
      <c r="I479" s="19" t="s">
        <v>37</v>
      </c>
      <c r="J479" s="19">
        <v>3</v>
      </c>
      <c r="K479" s="10" t="s">
        <v>300</v>
      </c>
      <c r="L479" s="11"/>
      <c r="M479" s="37">
        <v>30</v>
      </c>
      <c r="N479" s="19" t="s">
        <v>289</v>
      </c>
      <c r="O479" s="19" t="s">
        <v>302</v>
      </c>
      <c r="P479" s="20" t="s">
        <v>291</v>
      </c>
      <c r="Q479" s="20">
        <v>0</v>
      </c>
      <c r="R479" s="20">
        <v>0</v>
      </c>
      <c r="S479" s="20">
        <f t="shared" si="12"/>
        <v>0</v>
      </c>
      <c r="T479" s="19" t="s">
        <v>41</v>
      </c>
      <c r="U479" s="15" t="s">
        <v>2269</v>
      </c>
      <c r="V479" s="22" t="s">
        <v>230</v>
      </c>
      <c r="W479" s="22" t="s">
        <v>231</v>
      </c>
      <c r="X479" s="71" t="s">
        <v>78</v>
      </c>
    </row>
    <row r="480" spans="1:24" ht="142.5" hidden="1" customHeight="1">
      <c r="A480" s="19" t="s">
        <v>30</v>
      </c>
      <c r="B480" s="19" t="s">
        <v>284</v>
      </c>
      <c r="C480" s="19" t="s">
        <v>284</v>
      </c>
      <c r="D480" s="19" t="s">
        <v>296</v>
      </c>
      <c r="E480" s="19">
        <v>15</v>
      </c>
      <c r="F480" s="19" t="s">
        <v>294</v>
      </c>
      <c r="G480" s="19" t="s">
        <v>45</v>
      </c>
      <c r="H480" s="19" t="s">
        <v>287</v>
      </c>
      <c r="I480" s="19" t="s">
        <v>37</v>
      </c>
      <c r="J480" s="19">
        <v>3</v>
      </c>
      <c r="K480" s="10" t="s">
        <v>303</v>
      </c>
      <c r="L480" s="11"/>
      <c r="M480" s="37">
        <v>30</v>
      </c>
      <c r="N480" s="19" t="s">
        <v>289</v>
      </c>
      <c r="O480" s="19" t="s">
        <v>298</v>
      </c>
      <c r="P480" s="20" t="s">
        <v>291</v>
      </c>
      <c r="Q480" s="20">
        <v>0</v>
      </c>
      <c r="R480" s="20">
        <v>0</v>
      </c>
      <c r="S480" s="20">
        <f t="shared" si="12"/>
        <v>0</v>
      </c>
      <c r="T480" s="19" t="s">
        <v>41</v>
      </c>
      <c r="U480" s="15" t="s">
        <v>2268</v>
      </c>
      <c r="V480" s="22" t="s">
        <v>230</v>
      </c>
      <c r="W480" s="22" t="s">
        <v>231</v>
      </c>
      <c r="X480" s="71" t="s">
        <v>78</v>
      </c>
    </row>
    <row r="481" spans="1:24" ht="156.75" hidden="1" customHeight="1">
      <c r="A481" s="19" t="s">
        <v>30</v>
      </c>
      <c r="B481" s="19" t="s">
        <v>284</v>
      </c>
      <c r="C481" s="19" t="s">
        <v>284</v>
      </c>
      <c r="D481" s="19" t="s">
        <v>296</v>
      </c>
      <c r="E481" s="19">
        <v>15</v>
      </c>
      <c r="F481" s="19" t="s">
        <v>294</v>
      </c>
      <c r="G481" s="19" t="s">
        <v>45</v>
      </c>
      <c r="H481" s="19" t="s">
        <v>287</v>
      </c>
      <c r="I481" s="19" t="s">
        <v>37</v>
      </c>
      <c r="J481" s="19">
        <v>3</v>
      </c>
      <c r="K481" s="10" t="s">
        <v>303</v>
      </c>
      <c r="L481" s="11"/>
      <c r="M481" s="37">
        <v>30</v>
      </c>
      <c r="N481" s="19" t="s">
        <v>289</v>
      </c>
      <c r="O481" s="19" t="s">
        <v>304</v>
      </c>
      <c r="P481" s="20" t="s">
        <v>291</v>
      </c>
      <c r="Q481" s="20">
        <v>0</v>
      </c>
      <c r="R481" s="20">
        <v>0</v>
      </c>
      <c r="S481" s="20">
        <f t="shared" si="12"/>
        <v>0</v>
      </c>
      <c r="T481" s="19" t="s">
        <v>41</v>
      </c>
      <c r="U481" s="15" t="s">
        <v>2269</v>
      </c>
      <c r="V481" s="22" t="s">
        <v>230</v>
      </c>
      <c r="W481" s="22" t="s">
        <v>231</v>
      </c>
      <c r="X481" s="71" t="s">
        <v>78</v>
      </c>
    </row>
    <row r="482" spans="1:24" ht="142.5" hidden="1" customHeight="1">
      <c r="A482" s="19" t="s">
        <v>30</v>
      </c>
      <c r="B482" s="19" t="s">
        <v>284</v>
      </c>
      <c r="C482" s="19" t="s">
        <v>284</v>
      </c>
      <c r="D482" s="19" t="s">
        <v>296</v>
      </c>
      <c r="E482" s="19">
        <v>15</v>
      </c>
      <c r="F482" s="19" t="s">
        <v>294</v>
      </c>
      <c r="G482" s="19" t="s">
        <v>45</v>
      </c>
      <c r="H482" s="19" t="s">
        <v>287</v>
      </c>
      <c r="I482" s="19" t="s">
        <v>37</v>
      </c>
      <c r="J482" s="19">
        <v>3</v>
      </c>
      <c r="K482" s="10" t="s">
        <v>305</v>
      </c>
      <c r="L482" s="11"/>
      <c r="M482" s="37">
        <v>30</v>
      </c>
      <c r="N482" s="19" t="s">
        <v>289</v>
      </c>
      <c r="O482" s="19" t="s">
        <v>306</v>
      </c>
      <c r="P482" s="20" t="s">
        <v>291</v>
      </c>
      <c r="Q482" s="20">
        <v>0</v>
      </c>
      <c r="R482" s="20">
        <v>0</v>
      </c>
      <c r="S482" s="20">
        <f t="shared" si="12"/>
        <v>0</v>
      </c>
      <c r="T482" s="19" t="s">
        <v>41</v>
      </c>
      <c r="U482" s="15" t="s">
        <v>2269</v>
      </c>
      <c r="V482" s="22" t="s">
        <v>230</v>
      </c>
      <c r="W482" s="22" t="s">
        <v>231</v>
      </c>
      <c r="X482" s="71" t="s">
        <v>78</v>
      </c>
    </row>
    <row r="483" spans="1:24" ht="156.75" hidden="1" customHeight="1">
      <c r="A483" s="19" t="s">
        <v>30</v>
      </c>
      <c r="B483" s="19" t="s">
        <v>284</v>
      </c>
      <c r="C483" s="19" t="s">
        <v>284</v>
      </c>
      <c r="D483" s="19" t="s">
        <v>285</v>
      </c>
      <c r="E483" s="19">
        <v>15</v>
      </c>
      <c r="F483" s="19" t="s">
        <v>294</v>
      </c>
      <c r="G483" s="19" t="s">
        <v>45</v>
      </c>
      <c r="H483" s="19" t="s">
        <v>287</v>
      </c>
      <c r="I483" s="19" t="s">
        <v>37</v>
      </c>
      <c r="J483" s="19">
        <v>3</v>
      </c>
      <c r="K483" s="10" t="s">
        <v>305</v>
      </c>
      <c r="L483" s="11"/>
      <c r="M483" s="37">
        <v>30</v>
      </c>
      <c r="N483" s="19" t="s">
        <v>289</v>
      </c>
      <c r="O483" s="19" t="s">
        <v>307</v>
      </c>
      <c r="P483" s="20" t="s">
        <v>291</v>
      </c>
      <c r="Q483" s="20">
        <v>0</v>
      </c>
      <c r="R483" s="20">
        <v>0</v>
      </c>
      <c r="S483" s="20">
        <f t="shared" si="12"/>
        <v>0</v>
      </c>
      <c r="T483" s="19" t="s">
        <v>41</v>
      </c>
      <c r="U483" s="15" t="s">
        <v>2269</v>
      </c>
      <c r="V483" s="22" t="s">
        <v>230</v>
      </c>
      <c r="W483" s="22" t="s">
        <v>231</v>
      </c>
      <c r="X483" s="71" t="s">
        <v>78</v>
      </c>
    </row>
    <row r="484" spans="1:24" ht="142.5" hidden="1" customHeight="1">
      <c r="A484" s="19" t="s">
        <v>30</v>
      </c>
      <c r="B484" s="19" t="s">
        <v>51</v>
      </c>
      <c r="C484" s="19" t="s">
        <v>51</v>
      </c>
      <c r="D484" s="19" t="s">
        <v>94</v>
      </c>
      <c r="E484" s="19">
        <v>12</v>
      </c>
      <c r="F484" s="19" t="s">
        <v>95</v>
      </c>
      <c r="G484" s="19" t="s">
        <v>45</v>
      </c>
      <c r="H484" s="8" t="s">
        <v>36</v>
      </c>
      <c r="I484" s="19" t="s">
        <v>46</v>
      </c>
      <c r="J484" s="19">
        <v>21</v>
      </c>
      <c r="K484" s="10">
        <v>2020</v>
      </c>
      <c r="L484" s="11"/>
      <c r="M484" s="37">
        <v>30</v>
      </c>
      <c r="N484" s="37" t="s">
        <v>54</v>
      </c>
      <c r="O484" s="37" t="s">
        <v>54</v>
      </c>
      <c r="P484" s="78" t="s">
        <v>55</v>
      </c>
      <c r="Q484" s="20">
        <v>0</v>
      </c>
      <c r="R484" s="20">
        <v>0</v>
      </c>
      <c r="S484" s="20">
        <f t="shared" si="12"/>
        <v>0</v>
      </c>
      <c r="T484" s="19" t="s">
        <v>41</v>
      </c>
      <c r="U484" s="15" t="s">
        <v>2270</v>
      </c>
      <c r="V484" s="40" t="s">
        <v>76</v>
      </c>
      <c r="W484" s="15" t="s">
        <v>77</v>
      </c>
      <c r="X484" s="71" t="s">
        <v>78</v>
      </c>
    </row>
    <row r="485" spans="1:24" ht="142.5" hidden="1" customHeight="1">
      <c r="A485" s="19" t="s">
        <v>30</v>
      </c>
      <c r="B485" s="19" t="s">
        <v>51</v>
      </c>
      <c r="C485" s="19" t="s">
        <v>51</v>
      </c>
      <c r="D485" s="19" t="s">
        <v>79</v>
      </c>
      <c r="E485" s="19">
        <v>15</v>
      </c>
      <c r="F485" s="19" t="s">
        <v>80</v>
      </c>
      <c r="G485" s="19" t="s">
        <v>45</v>
      </c>
      <c r="H485" s="8" t="s">
        <v>36</v>
      </c>
      <c r="I485" s="19" t="s">
        <v>37</v>
      </c>
      <c r="J485" s="19">
        <v>20</v>
      </c>
      <c r="K485" s="10">
        <v>2020</v>
      </c>
      <c r="L485" s="11"/>
      <c r="M485" s="37">
        <v>30</v>
      </c>
      <c r="N485" s="37" t="s">
        <v>54</v>
      </c>
      <c r="O485" s="37" t="s">
        <v>54</v>
      </c>
      <c r="P485" s="78" t="s">
        <v>55</v>
      </c>
      <c r="Q485" s="75">
        <v>0</v>
      </c>
      <c r="R485" s="20">
        <v>0</v>
      </c>
      <c r="S485" s="20">
        <f t="shared" si="12"/>
        <v>0</v>
      </c>
      <c r="T485" s="19" t="s">
        <v>41</v>
      </c>
      <c r="U485" s="15" t="s">
        <v>2270</v>
      </c>
      <c r="V485" s="40" t="s">
        <v>76</v>
      </c>
      <c r="W485" s="15" t="s">
        <v>77</v>
      </c>
      <c r="X485" s="71" t="s">
        <v>78</v>
      </c>
    </row>
    <row r="486" spans="1:24" ht="142.5" hidden="1" customHeight="1">
      <c r="A486" s="19" t="s">
        <v>30</v>
      </c>
      <c r="B486" s="19" t="s">
        <v>51</v>
      </c>
      <c r="C486" s="19" t="s">
        <v>51</v>
      </c>
      <c r="D486" s="19" t="s">
        <v>96</v>
      </c>
      <c r="E486" s="19">
        <v>12</v>
      </c>
      <c r="F486" s="19" t="s">
        <v>97</v>
      </c>
      <c r="G486" s="19" t="s">
        <v>45</v>
      </c>
      <c r="H486" s="8" t="s">
        <v>36</v>
      </c>
      <c r="I486" s="19" t="s">
        <v>37</v>
      </c>
      <c r="J486" s="19">
        <v>14</v>
      </c>
      <c r="K486" s="10">
        <v>2020</v>
      </c>
      <c r="L486" s="11"/>
      <c r="M486" s="37">
        <v>10</v>
      </c>
      <c r="N486" s="37" t="s">
        <v>54</v>
      </c>
      <c r="O486" s="37" t="s">
        <v>54</v>
      </c>
      <c r="P486" s="37" t="s">
        <v>67</v>
      </c>
      <c r="Q486" s="75">
        <v>2280</v>
      </c>
      <c r="R486" s="20">
        <v>0</v>
      </c>
      <c r="S486" s="20">
        <f t="shared" si="12"/>
        <v>22800</v>
      </c>
      <c r="T486" s="19" t="s">
        <v>41</v>
      </c>
      <c r="U486" s="15" t="s">
        <v>2270</v>
      </c>
      <c r="V486" s="40" t="s">
        <v>76</v>
      </c>
      <c r="W486" s="15" t="s">
        <v>77</v>
      </c>
      <c r="X486" s="71" t="s">
        <v>78</v>
      </c>
    </row>
    <row r="487" spans="1:24" ht="156.75" hidden="1" customHeight="1">
      <c r="A487" s="19" t="s">
        <v>30</v>
      </c>
      <c r="B487" s="19" t="s">
        <v>51</v>
      </c>
      <c r="C487" s="19" t="s">
        <v>51</v>
      </c>
      <c r="D487" s="19" t="s">
        <v>74</v>
      </c>
      <c r="E487" s="19">
        <v>16</v>
      </c>
      <c r="F487" s="19" t="s">
        <v>75</v>
      </c>
      <c r="G487" s="19" t="s">
        <v>45</v>
      </c>
      <c r="H487" s="8" t="s">
        <v>36</v>
      </c>
      <c r="I487" s="19" t="s">
        <v>37</v>
      </c>
      <c r="J487" s="19">
        <v>14</v>
      </c>
      <c r="K487" s="10">
        <v>2020</v>
      </c>
      <c r="L487" s="11"/>
      <c r="M487" s="37">
        <v>30</v>
      </c>
      <c r="N487" s="37" t="s">
        <v>54</v>
      </c>
      <c r="O487" s="37" t="s">
        <v>54</v>
      </c>
      <c r="P487" s="37" t="s">
        <v>67</v>
      </c>
      <c r="Q487" s="75">
        <v>0</v>
      </c>
      <c r="R487" s="20">
        <v>0</v>
      </c>
      <c r="S487" s="20">
        <f t="shared" si="12"/>
        <v>0</v>
      </c>
      <c r="T487" s="19" t="s">
        <v>41</v>
      </c>
      <c r="U487" s="15" t="s">
        <v>2270</v>
      </c>
      <c r="V487" s="40" t="s">
        <v>76</v>
      </c>
      <c r="W487" s="15" t="s">
        <v>77</v>
      </c>
      <c r="X487" s="71" t="s">
        <v>78</v>
      </c>
    </row>
    <row r="488" spans="1:24" ht="128.25" hidden="1" customHeight="1">
      <c r="A488" s="19" t="s">
        <v>30</v>
      </c>
      <c r="B488" s="19" t="s">
        <v>51</v>
      </c>
      <c r="C488" s="19" t="s">
        <v>51</v>
      </c>
      <c r="D488" s="19" t="s">
        <v>52</v>
      </c>
      <c r="E488" s="19">
        <v>20</v>
      </c>
      <c r="F488" s="103" t="s">
        <v>53</v>
      </c>
      <c r="G488" s="19" t="s">
        <v>45</v>
      </c>
      <c r="H488" s="8" t="s">
        <v>36</v>
      </c>
      <c r="I488" s="19" t="s">
        <v>37</v>
      </c>
      <c r="J488" s="19">
        <v>21</v>
      </c>
      <c r="K488" s="10">
        <v>2020</v>
      </c>
      <c r="L488" s="11"/>
      <c r="M488" s="37">
        <v>20</v>
      </c>
      <c r="N488" s="37" t="s">
        <v>54</v>
      </c>
      <c r="O488" s="37" t="s">
        <v>54</v>
      </c>
      <c r="P488" s="78" t="s">
        <v>55</v>
      </c>
      <c r="Q488" s="20">
        <v>0</v>
      </c>
      <c r="R488" s="20">
        <v>0</v>
      </c>
      <c r="S488" s="20">
        <f t="shared" si="12"/>
        <v>0</v>
      </c>
      <c r="T488" s="19" t="s">
        <v>41</v>
      </c>
      <c r="U488" s="15" t="s">
        <v>2270</v>
      </c>
      <c r="V488" s="22" t="s">
        <v>56</v>
      </c>
      <c r="W488" s="15" t="s">
        <v>57</v>
      </c>
      <c r="X488" s="18" t="s">
        <v>58</v>
      </c>
    </row>
    <row r="489" spans="1:24" ht="142.5" hidden="1" customHeight="1">
      <c r="A489" s="19" t="s">
        <v>30</v>
      </c>
      <c r="B489" s="19" t="s">
        <v>51</v>
      </c>
      <c r="C489" s="19" t="s">
        <v>51</v>
      </c>
      <c r="D489" s="19" t="s">
        <v>59</v>
      </c>
      <c r="E489" s="19">
        <v>20</v>
      </c>
      <c r="F489" s="103" t="s">
        <v>53</v>
      </c>
      <c r="G489" s="19" t="s">
        <v>45</v>
      </c>
      <c r="H489" s="8" t="s">
        <v>36</v>
      </c>
      <c r="I489" s="19" t="s">
        <v>37</v>
      </c>
      <c r="J489" s="19">
        <v>21</v>
      </c>
      <c r="K489" s="10">
        <v>2020</v>
      </c>
      <c r="L489" s="11"/>
      <c r="M489" s="37">
        <v>20</v>
      </c>
      <c r="N489" s="37" t="s">
        <v>54</v>
      </c>
      <c r="O489" s="37" t="s">
        <v>54</v>
      </c>
      <c r="P489" s="78" t="s">
        <v>55</v>
      </c>
      <c r="Q489" s="20">
        <v>0</v>
      </c>
      <c r="R489" s="20">
        <v>0</v>
      </c>
      <c r="S489" s="20">
        <f t="shared" si="12"/>
        <v>0</v>
      </c>
      <c r="T489" s="19" t="s">
        <v>41</v>
      </c>
      <c r="U489" s="15" t="s">
        <v>2271</v>
      </c>
      <c r="V489" s="22" t="s">
        <v>56</v>
      </c>
      <c r="W489" s="15" t="s">
        <v>57</v>
      </c>
      <c r="X489" s="18" t="s">
        <v>58</v>
      </c>
    </row>
    <row r="490" spans="1:24" ht="142.5" hidden="1" customHeight="1">
      <c r="A490" s="19" t="s">
        <v>30</v>
      </c>
      <c r="B490" s="19" t="s">
        <v>51</v>
      </c>
      <c r="C490" s="19" t="s">
        <v>51</v>
      </c>
      <c r="D490" s="19" t="s">
        <v>81</v>
      </c>
      <c r="E490" s="19">
        <v>15</v>
      </c>
      <c r="F490" s="103" t="s">
        <v>53</v>
      </c>
      <c r="G490" s="19" t="s">
        <v>45</v>
      </c>
      <c r="H490" s="8" t="s">
        <v>36</v>
      </c>
      <c r="I490" s="19" t="s">
        <v>37</v>
      </c>
      <c r="J490" s="19">
        <v>21</v>
      </c>
      <c r="K490" s="10">
        <v>2020</v>
      </c>
      <c r="L490" s="11"/>
      <c r="M490" s="37">
        <v>20</v>
      </c>
      <c r="N490" s="37" t="s">
        <v>54</v>
      </c>
      <c r="O490" s="37" t="s">
        <v>54</v>
      </c>
      <c r="P490" s="78" t="s">
        <v>55</v>
      </c>
      <c r="Q490" s="20">
        <v>0</v>
      </c>
      <c r="R490" s="20">
        <v>0</v>
      </c>
      <c r="S490" s="20">
        <f t="shared" si="12"/>
        <v>0</v>
      </c>
      <c r="T490" s="19" t="s">
        <v>41</v>
      </c>
      <c r="U490" s="15" t="s">
        <v>2271</v>
      </c>
      <c r="V490" s="22" t="s">
        <v>56</v>
      </c>
      <c r="W490" s="15" t="s">
        <v>57</v>
      </c>
      <c r="X490" s="18" t="s">
        <v>58</v>
      </c>
    </row>
    <row r="491" spans="1:24" ht="71.25" hidden="1" customHeight="1">
      <c r="A491" s="19" t="s">
        <v>30</v>
      </c>
      <c r="B491" s="19" t="s">
        <v>51</v>
      </c>
      <c r="C491" s="19" t="s">
        <v>51</v>
      </c>
      <c r="D491" s="19" t="s">
        <v>82</v>
      </c>
      <c r="E491" s="19">
        <v>15</v>
      </c>
      <c r="F491" s="19" t="s">
        <v>83</v>
      </c>
      <c r="G491" s="19" t="s">
        <v>45</v>
      </c>
      <c r="H491" s="8" t="s">
        <v>36</v>
      </c>
      <c r="I491" s="19" t="s">
        <v>37</v>
      </c>
      <c r="J491" s="19">
        <v>8</v>
      </c>
      <c r="K491" s="10">
        <v>2020</v>
      </c>
      <c r="L491" s="11"/>
      <c r="M491" s="37">
        <v>8</v>
      </c>
      <c r="N491" s="37" t="s">
        <v>54</v>
      </c>
      <c r="O491" s="37" t="s">
        <v>54</v>
      </c>
      <c r="P491" s="37" t="s">
        <v>62</v>
      </c>
      <c r="Q491" s="75">
        <v>36000</v>
      </c>
      <c r="R491" s="20">
        <v>0</v>
      </c>
      <c r="S491" s="20">
        <f t="shared" si="12"/>
        <v>288000</v>
      </c>
      <c r="T491" s="19" t="s">
        <v>41</v>
      </c>
      <c r="U491" s="15" t="s">
        <v>2251</v>
      </c>
      <c r="V491" s="15" t="s">
        <v>48</v>
      </c>
      <c r="W491" s="15" t="s">
        <v>84</v>
      </c>
      <c r="X491" s="104" t="s">
        <v>58</v>
      </c>
    </row>
    <row r="492" spans="1:24" ht="114" hidden="1" customHeight="1">
      <c r="A492" s="19" t="s">
        <v>30</v>
      </c>
      <c r="B492" s="19" t="s">
        <v>51</v>
      </c>
      <c r="C492" s="19" t="s">
        <v>51</v>
      </c>
      <c r="D492" s="19" t="s">
        <v>85</v>
      </c>
      <c r="E492" s="19">
        <v>15</v>
      </c>
      <c r="F492" s="19" t="s">
        <v>86</v>
      </c>
      <c r="G492" s="19" t="s">
        <v>45</v>
      </c>
      <c r="H492" s="8" t="s">
        <v>36</v>
      </c>
      <c r="I492" s="19" t="s">
        <v>37</v>
      </c>
      <c r="J492" s="19">
        <v>36</v>
      </c>
      <c r="K492" s="10">
        <v>2020</v>
      </c>
      <c r="L492" s="11"/>
      <c r="M492" s="37">
        <v>4</v>
      </c>
      <c r="N492" s="37" t="s">
        <v>54</v>
      </c>
      <c r="O492" s="37" t="s">
        <v>54</v>
      </c>
      <c r="P492" s="37" t="s">
        <v>62</v>
      </c>
      <c r="Q492" s="20">
        <v>2540</v>
      </c>
      <c r="R492" s="20">
        <v>0</v>
      </c>
      <c r="S492" s="20">
        <f t="shared" si="12"/>
        <v>10160</v>
      </c>
      <c r="T492" s="19" t="s">
        <v>41</v>
      </c>
      <c r="U492" s="15" t="s">
        <v>2272</v>
      </c>
      <c r="V492" s="21" t="s">
        <v>63</v>
      </c>
      <c r="W492" s="15" t="s">
        <v>64</v>
      </c>
      <c r="X492" s="18" t="s">
        <v>58</v>
      </c>
    </row>
    <row r="493" spans="1:24" ht="114" hidden="1" customHeight="1">
      <c r="A493" s="19" t="s">
        <v>30</v>
      </c>
      <c r="B493" s="19" t="s">
        <v>51</v>
      </c>
      <c r="C493" s="19" t="s">
        <v>51</v>
      </c>
      <c r="D493" s="19" t="s">
        <v>87</v>
      </c>
      <c r="E493" s="19">
        <v>15</v>
      </c>
      <c r="F493" s="19" t="s">
        <v>61</v>
      </c>
      <c r="G493" s="19" t="s">
        <v>45</v>
      </c>
      <c r="H493" s="8" t="s">
        <v>36</v>
      </c>
      <c r="I493" s="19" t="s">
        <v>37</v>
      </c>
      <c r="J493" s="19">
        <v>20</v>
      </c>
      <c r="K493" s="10">
        <v>2020</v>
      </c>
      <c r="L493" s="11"/>
      <c r="M493" s="37">
        <v>8</v>
      </c>
      <c r="N493" s="37" t="s">
        <v>54</v>
      </c>
      <c r="O493" s="37" t="s">
        <v>54</v>
      </c>
      <c r="P493" s="37" t="s">
        <v>62</v>
      </c>
      <c r="Q493" s="75">
        <v>2280</v>
      </c>
      <c r="R493" s="20">
        <v>0</v>
      </c>
      <c r="S493" s="20">
        <f t="shared" si="12"/>
        <v>18240</v>
      </c>
      <c r="T493" s="19" t="s">
        <v>41</v>
      </c>
      <c r="U493" s="15" t="s">
        <v>2273</v>
      </c>
      <c r="V493" s="21" t="s">
        <v>63</v>
      </c>
      <c r="W493" s="15" t="s">
        <v>64</v>
      </c>
      <c r="X493" s="18" t="s">
        <v>58</v>
      </c>
    </row>
    <row r="494" spans="1:24" ht="114" hidden="1" customHeight="1">
      <c r="A494" s="19" t="s">
        <v>30</v>
      </c>
      <c r="B494" s="19" t="s">
        <v>51</v>
      </c>
      <c r="C494" s="19" t="s">
        <v>51</v>
      </c>
      <c r="D494" s="19" t="s">
        <v>60</v>
      </c>
      <c r="E494" s="19">
        <v>20</v>
      </c>
      <c r="F494" s="19" t="s">
        <v>61</v>
      </c>
      <c r="G494" s="19" t="s">
        <v>45</v>
      </c>
      <c r="H494" s="8" t="s">
        <v>36</v>
      </c>
      <c r="I494" s="19" t="s">
        <v>37</v>
      </c>
      <c r="J494" s="65">
        <v>20</v>
      </c>
      <c r="K494" s="10">
        <v>2020</v>
      </c>
      <c r="L494" s="11"/>
      <c r="M494" s="37">
        <v>8</v>
      </c>
      <c r="N494" s="37" t="s">
        <v>54</v>
      </c>
      <c r="O494" s="37" t="s">
        <v>54</v>
      </c>
      <c r="P494" s="37" t="s">
        <v>62</v>
      </c>
      <c r="Q494" s="75">
        <v>2280</v>
      </c>
      <c r="R494" s="20">
        <v>0</v>
      </c>
      <c r="S494" s="20">
        <f t="shared" si="12"/>
        <v>18240</v>
      </c>
      <c r="T494" s="19" t="s">
        <v>41</v>
      </c>
      <c r="U494" s="15" t="s">
        <v>2273</v>
      </c>
      <c r="V494" s="21" t="s">
        <v>63</v>
      </c>
      <c r="W494" s="15" t="s">
        <v>64</v>
      </c>
      <c r="X494" s="18" t="s">
        <v>58</v>
      </c>
    </row>
    <row r="495" spans="1:24" ht="99.75" hidden="1" customHeight="1">
      <c r="A495" s="19" t="s">
        <v>30</v>
      </c>
      <c r="B495" s="19" t="s">
        <v>51</v>
      </c>
      <c r="C495" s="19" t="s">
        <v>51</v>
      </c>
      <c r="D495" s="19" t="s">
        <v>88</v>
      </c>
      <c r="E495" s="19">
        <v>15</v>
      </c>
      <c r="F495" s="19" t="s">
        <v>61</v>
      </c>
      <c r="G495" s="19" t="s">
        <v>45</v>
      </c>
      <c r="H495" s="8" t="s">
        <v>36</v>
      </c>
      <c r="I495" s="19" t="s">
        <v>37</v>
      </c>
      <c r="J495" s="65">
        <v>20</v>
      </c>
      <c r="K495" s="10">
        <v>2020</v>
      </c>
      <c r="L495" s="11"/>
      <c r="M495" s="37">
        <v>8</v>
      </c>
      <c r="N495" s="37" t="s">
        <v>54</v>
      </c>
      <c r="O495" s="37" t="s">
        <v>54</v>
      </c>
      <c r="P495" s="37" t="s">
        <v>62</v>
      </c>
      <c r="Q495" s="75">
        <v>2280</v>
      </c>
      <c r="R495" s="20">
        <v>0</v>
      </c>
      <c r="S495" s="20">
        <f t="shared" si="12"/>
        <v>18240</v>
      </c>
      <c r="T495" s="19" t="s">
        <v>41</v>
      </c>
      <c r="U495" s="15" t="s">
        <v>2273</v>
      </c>
      <c r="V495" s="21" t="s">
        <v>63</v>
      </c>
      <c r="W495" s="15" t="s">
        <v>64</v>
      </c>
      <c r="X495" s="18" t="s">
        <v>58</v>
      </c>
    </row>
    <row r="496" spans="1:24" ht="71.25" hidden="1" customHeight="1">
      <c r="A496" s="19" t="s">
        <v>30</v>
      </c>
      <c r="B496" s="19" t="s">
        <v>51</v>
      </c>
      <c r="C496" s="19" t="s">
        <v>51</v>
      </c>
      <c r="D496" s="19" t="s">
        <v>65</v>
      </c>
      <c r="E496" s="19">
        <v>20</v>
      </c>
      <c r="F496" s="37" t="s">
        <v>66</v>
      </c>
      <c r="G496" s="19" t="s">
        <v>45</v>
      </c>
      <c r="H496" s="8" t="s">
        <v>36</v>
      </c>
      <c r="I496" s="19" t="s">
        <v>46</v>
      </c>
      <c r="J496" s="19">
        <v>20</v>
      </c>
      <c r="K496" s="10">
        <v>2020</v>
      </c>
      <c r="L496" s="11"/>
      <c r="M496" s="37">
        <v>50</v>
      </c>
      <c r="N496" s="37" t="s">
        <v>54</v>
      </c>
      <c r="O496" s="37" t="s">
        <v>54</v>
      </c>
      <c r="P496" s="37" t="s">
        <v>67</v>
      </c>
      <c r="Q496" s="75">
        <v>0</v>
      </c>
      <c r="R496" s="20">
        <v>0</v>
      </c>
      <c r="S496" s="20">
        <f t="shared" si="12"/>
        <v>0</v>
      </c>
      <c r="T496" s="19" t="s">
        <v>68</v>
      </c>
      <c r="U496" s="15" t="s">
        <v>2270</v>
      </c>
      <c r="V496" s="15" t="s">
        <v>48</v>
      </c>
      <c r="W496" s="15" t="s">
        <v>69</v>
      </c>
      <c r="X496" s="41" t="s">
        <v>50</v>
      </c>
    </row>
    <row r="497" spans="1:24" ht="128.25" hidden="1" customHeight="1">
      <c r="A497" s="19" t="s">
        <v>30</v>
      </c>
      <c r="B497" s="19" t="s">
        <v>51</v>
      </c>
      <c r="C497" s="19" t="s">
        <v>51</v>
      </c>
      <c r="D497" s="19" t="s">
        <v>70</v>
      </c>
      <c r="E497" s="19">
        <v>20</v>
      </c>
      <c r="F497" s="19" t="s">
        <v>71</v>
      </c>
      <c r="G497" s="19" t="s">
        <v>45</v>
      </c>
      <c r="H497" s="8" t="s">
        <v>36</v>
      </c>
      <c r="I497" s="19" t="s">
        <v>37</v>
      </c>
      <c r="J497" s="38"/>
      <c r="K497" s="10">
        <v>2020</v>
      </c>
      <c r="L497" s="11"/>
      <c r="M497" s="37">
        <v>30</v>
      </c>
      <c r="N497" s="37" t="s">
        <v>54</v>
      </c>
      <c r="O497" s="37" t="s">
        <v>54</v>
      </c>
      <c r="P497" s="37" t="s">
        <v>55</v>
      </c>
      <c r="Q497" s="75">
        <v>0</v>
      </c>
      <c r="R497" s="20">
        <v>0</v>
      </c>
      <c r="S497" s="20">
        <f t="shared" si="12"/>
        <v>0</v>
      </c>
      <c r="T497" s="19" t="s">
        <v>41</v>
      </c>
      <c r="U497" s="15" t="s">
        <v>2271</v>
      </c>
      <c r="V497" s="15" t="s">
        <v>48</v>
      </c>
      <c r="W497" s="15" t="s">
        <v>72</v>
      </c>
      <c r="X497" s="41" t="s">
        <v>50</v>
      </c>
    </row>
    <row r="498" spans="1:24" ht="71.25" hidden="1" customHeight="1">
      <c r="A498" s="19" t="s">
        <v>30</v>
      </c>
      <c r="B498" s="19" t="s">
        <v>51</v>
      </c>
      <c r="C498" s="19" t="s">
        <v>51</v>
      </c>
      <c r="D498" s="19" t="s">
        <v>73</v>
      </c>
      <c r="E498" s="19">
        <v>20</v>
      </c>
      <c r="F498" s="19" t="s">
        <v>71</v>
      </c>
      <c r="G498" s="19" t="s">
        <v>45</v>
      </c>
      <c r="H498" s="8" t="s">
        <v>36</v>
      </c>
      <c r="I498" s="19" t="s">
        <v>37</v>
      </c>
      <c r="J498" s="38"/>
      <c r="K498" s="10">
        <v>2020</v>
      </c>
      <c r="L498" s="11"/>
      <c r="M498" s="37">
        <v>30</v>
      </c>
      <c r="N498" s="37" t="s">
        <v>54</v>
      </c>
      <c r="O498" s="37" t="s">
        <v>54</v>
      </c>
      <c r="P498" s="37" t="s">
        <v>55</v>
      </c>
      <c r="Q498" s="75">
        <v>0</v>
      </c>
      <c r="R498" s="20">
        <v>0</v>
      </c>
      <c r="S498" s="20">
        <f t="shared" si="12"/>
        <v>0</v>
      </c>
      <c r="T498" s="19" t="s">
        <v>41</v>
      </c>
      <c r="U498" s="15" t="s">
        <v>2271</v>
      </c>
      <c r="V498" s="15" t="s">
        <v>48</v>
      </c>
      <c r="W498" s="15" t="s">
        <v>72</v>
      </c>
      <c r="X498" s="41" t="s">
        <v>50</v>
      </c>
    </row>
    <row r="499" spans="1:24" ht="142.5" hidden="1" customHeight="1">
      <c r="A499" s="19" t="s">
        <v>30</v>
      </c>
      <c r="B499" s="19" t="s">
        <v>30</v>
      </c>
      <c r="C499" s="19" t="s">
        <v>30</v>
      </c>
      <c r="D499" s="19" t="s">
        <v>483</v>
      </c>
      <c r="E499" s="19">
        <v>15</v>
      </c>
      <c r="F499" s="19" t="s">
        <v>484</v>
      </c>
      <c r="G499" s="19" t="s">
        <v>145</v>
      </c>
      <c r="H499" s="8" t="s">
        <v>36</v>
      </c>
      <c r="I499" s="19" t="s">
        <v>46</v>
      </c>
      <c r="J499" s="52">
        <v>180</v>
      </c>
      <c r="K499" s="10" t="s">
        <v>485</v>
      </c>
      <c r="L499" s="10" t="s">
        <v>147</v>
      </c>
      <c r="M499" s="19">
        <v>1</v>
      </c>
      <c r="N499" s="19">
        <v>1491169</v>
      </c>
      <c r="O499" s="19" t="s">
        <v>486</v>
      </c>
      <c r="P499" s="54" t="s">
        <v>162</v>
      </c>
      <c r="Q499" s="20">
        <v>0</v>
      </c>
      <c r="R499" s="20">
        <v>0</v>
      </c>
      <c r="S499" s="20">
        <f t="shared" si="12"/>
        <v>0</v>
      </c>
      <c r="T499" s="19" t="s">
        <v>145</v>
      </c>
      <c r="U499" s="19"/>
      <c r="V499" s="22" t="s">
        <v>218</v>
      </c>
      <c r="W499" s="22" t="s">
        <v>398</v>
      </c>
      <c r="X499" s="23"/>
    </row>
    <row r="500" spans="1:24" ht="142.5" hidden="1" customHeight="1">
      <c r="A500" s="19" t="s">
        <v>30</v>
      </c>
      <c r="B500" s="19" t="s">
        <v>30</v>
      </c>
      <c r="C500" s="19" t="s">
        <v>30</v>
      </c>
      <c r="D500" s="19" t="s">
        <v>483</v>
      </c>
      <c r="E500" s="19">
        <v>15</v>
      </c>
      <c r="F500" s="19" t="s">
        <v>435</v>
      </c>
      <c r="G500" s="19" t="s">
        <v>145</v>
      </c>
      <c r="H500" s="8" t="s">
        <v>36</v>
      </c>
      <c r="I500" s="19" t="s">
        <v>46</v>
      </c>
      <c r="J500" s="52">
        <v>180</v>
      </c>
      <c r="K500" s="10" t="s">
        <v>485</v>
      </c>
      <c r="L500" s="10" t="s">
        <v>147</v>
      </c>
      <c r="M500" s="19">
        <v>1</v>
      </c>
      <c r="N500" s="19">
        <v>1491169</v>
      </c>
      <c r="O500" s="19" t="s">
        <v>486</v>
      </c>
      <c r="P500" s="54" t="s">
        <v>162</v>
      </c>
      <c r="Q500" s="20">
        <v>0</v>
      </c>
      <c r="R500" s="20">
        <v>0</v>
      </c>
      <c r="S500" s="20">
        <f t="shared" si="12"/>
        <v>0</v>
      </c>
      <c r="T500" s="19" t="s">
        <v>145</v>
      </c>
      <c r="U500" s="19"/>
      <c r="V500" s="21" t="s">
        <v>148</v>
      </c>
      <c r="W500" s="15" t="s">
        <v>157</v>
      </c>
      <c r="X500" s="23"/>
    </row>
    <row r="501" spans="1:24" ht="142.5" hidden="1" customHeight="1">
      <c r="A501" s="19" t="s">
        <v>30</v>
      </c>
      <c r="B501" s="19" t="s">
        <v>284</v>
      </c>
      <c r="C501" s="19" t="s">
        <v>284</v>
      </c>
      <c r="D501" s="19" t="s">
        <v>308</v>
      </c>
      <c r="E501" s="19">
        <v>15</v>
      </c>
      <c r="F501" s="19" t="s">
        <v>309</v>
      </c>
      <c r="G501" s="19" t="s">
        <v>35</v>
      </c>
      <c r="H501" s="19" t="s">
        <v>310</v>
      </c>
      <c r="I501" s="19" t="s">
        <v>37</v>
      </c>
      <c r="J501" s="52">
        <v>32</v>
      </c>
      <c r="K501" s="10" t="s">
        <v>295</v>
      </c>
      <c r="L501" s="11"/>
      <c r="M501" s="37">
        <v>1</v>
      </c>
      <c r="N501" s="19">
        <v>2092294</v>
      </c>
      <c r="O501" s="19" t="s">
        <v>311</v>
      </c>
      <c r="P501" s="19" t="s">
        <v>268</v>
      </c>
      <c r="Q501" s="20">
        <v>1000</v>
      </c>
      <c r="R501" s="20">
        <v>9200</v>
      </c>
      <c r="S501" s="20">
        <f t="shared" si="12"/>
        <v>10200</v>
      </c>
      <c r="T501" s="19" t="s">
        <v>41</v>
      </c>
      <c r="U501" s="19"/>
      <c r="V501" s="21" t="s">
        <v>148</v>
      </c>
      <c r="W501" s="40" t="s">
        <v>149</v>
      </c>
      <c r="X501" s="23"/>
    </row>
    <row r="502" spans="1:24" ht="142.5" hidden="1" customHeight="1">
      <c r="A502" s="19" t="s">
        <v>30</v>
      </c>
      <c r="B502" s="19" t="s">
        <v>284</v>
      </c>
      <c r="C502" s="19" t="s">
        <v>284</v>
      </c>
      <c r="D502" s="19" t="s">
        <v>308</v>
      </c>
      <c r="E502" s="19">
        <v>15</v>
      </c>
      <c r="F502" s="19" t="s">
        <v>309</v>
      </c>
      <c r="G502" s="19" t="s">
        <v>35</v>
      </c>
      <c r="H502" s="19" t="s">
        <v>310</v>
      </c>
      <c r="I502" s="19" t="s">
        <v>37</v>
      </c>
      <c r="J502" s="52">
        <v>32</v>
      </c>
      <c r="K502" s="10" t="s">
        <v>295</v>
      </c>
      <c r="L502" s="11"/>
      <c r="M502" s="37">
        <v>1</v>
      </c>
      <c r="N502" s="19">
        <v>1491857</v>
      </c>
      <c r="O502" s="19" t="s">
        <v>312</v>
      </c>
      <c r="P502" s="19" t="s">
        <v>107</v>
      </c>
      <c r="Q502" s="20">
        <v>1000</v>
      </c>
      <c r="R502" s="20">
        <v>9200</v>
      </c>
      <c r="S502" s="20">
        <f t="shared" si="12"/>
        <v>10200</v>
      </c>
      <c r="T502" s="19" t="s">
        <v>41</v>
      </c>
      <c r="U502" s="19"/>
      <c r="V502" s="21" t="s">
        <v>148</v>
      </c>
      <c r="W502" s="40" t="s">
        <v>149</v>
      </c>
      <c r="X502" s="23"/>
    </row>
    <row r="503" spans="1:24" ht="85.5" hidden="1" customHeight="1">
      <c r="A503" s="24" t="s">
        <v>30</v>
      </c>
      <c r="B503" s="24" t="s">
        <v>284</v>
      </c>
      <c r="C503" s="24" t="s">
        <v>284</v>
      </c>
      <c r="D503" s="24" t="s">
        <v>308</v>
      </c>
      <c r="E503" s="24">
        <v>15</v>
      </c>
      <c r="F503" s="24" t="s">
        <v>313</v>
      </c>
      <c r="G503" s="24" t="s">
        <v>35</v>
      </c>
      <c r="H503" s="24" t="s">
        <v>314</v>
      </c>
      <c r="I503" s="24" t="s">
        <v>37</v>
      </c>
      <c r="J503" s="69">
        <v>8</v>
      </c>
      <c r="K503" s="10" t="s">
        <v>303</v>
      </c>
      <c r="L503" s="11"/>
      <c r="M503" s="27">
        <v>1</v>
      </c>
      <c r="N503" s="24">
        <v>1491857</v>
      </c>
      <c r="O503" s="24" t="s">
        <v>312</v>
      </c>
      <c r="P503" s="79" t="s">
        <v>107</v>
      </c>
      <c r="Q503" s="28">
        <v>0</v>
      </c>
      <c r="R503" s="28">
        <v>0</v>
      </c>
      <c r="S503" s="28">
        <f t="shared" si="12"/>
        <v>0</v>
      </c>
      <c r="T503" s="24" t="s">
        <v>41</v>
      </c>
      <c r="U503" s="31" t="s">
        <v>2235</v>
      </c>
      <c r="V503" s="22" t="s">
        <v>230</v>
      </c>
      <c r="W503" s="31" t="s">
        <v>231</v>
      </c>
      <c r="X503" s="71" t="s">
        <v>78</v>
      </c>
    </row>
    <row r="504" spans="1:24" ht="114" hidden="1" customHeight="1">
      <c r="A504" s="24" t="s">
        <v>30</v>
      </c>
      <c r="B504" s="24" t="s">
        <v>284</v>
      </c>
      <c r="C504" s="24" t="s">
        <v>284</v>
      </c>
      <c r="D504" s="24" t="s">
        <v>308</v>
      </c>
      <c r="E504" s="24">
        <v>15</v>
      </c>
      <c r="F504" s="24" t="s">
        <v>313</v>
      </c>
      <c r="G504" s="24" t="s">
        <v>35</v>
      </c>
      <c r="H504" s="24" t="s">
        <v>314</v>
      </c>
      <c r="I504" s="24" t="s">
        <v>37</v>
      </c>
      <c r="J504" s="69">
        <v>8</v>
      </c>
      <c r="K504" s="10" t="s">
        <v>303</v>
      </c>
      <c r="L504" s="11"/>
      <c r="M504" s="27">
        <v>1</v>
      </c>
      <c r="N504" s="24">
        <v>2092294</v>
      </c>
      <c r="O504" s="24" t="s">
        <v>315</v>
      </c>
      <c r="P504" s="24" t="s">
        <v>268</v>
      </c>
      <c r="Q504" s="28">
        <v>0</v>
      </c>
      <c r="R504" s="28">
        <v>0</v>
      </c>
      <c r="S504" s="28">
        <f t="shared" si="12"/>
        <v>0</v>
      </c>
      <c r="T504" s="24" t="s">
        <v>41</v>
      </c>
      <c r="U504" s="31" t="s">
        <v>2235</v>
      </c>
      <c r="V504" s="22" t="s">
        <v>230</v>
      </c>
      <c r="W504" s="31" t="s">
        <v>231</v>
      </c>
      <c r="X504" s="71" t="s">
        <v>78</v>
      </c>
    </row>
    <row r="505" spans="1:24" ht="114" hidden="1" customHeight="1">
      <c r="A505" s="24" t="s">
        <v>30</v>
      </c>
      <c r="B505" s="24" t="s">
        <v>284</v>
      </c>
      <c r="C505" s="24" t="s">
        <v>284</v>
      </c>
      <c r="D505" s="24" t="s">
        <v>308</v>
      </c>
      <c r="E505" s="24">
        <v>15</v>
      </c>
      <c r="F505" s="24" t="s">
        <v>313</v>
      </c>
      <c r="G505" s="24" t="s">
        <v>35</v>
      </c>
      <c r="H505" s="24" t="s">
        <v>314</v>
      </c>
      <c r="I505" s="24" t="s">
        <v>37</v>
      </c>
      <c r="J505" s="69">
        <v>8</v>
      </c>
      <c r="K505" s="10" t="s">
        <v>303</v>
      </c>
      <c r="L505" s="11"/>
      <c r="M505" s="27">
        <v>1</v>
      </c>
      <c r="N505" s="24">
        <v>1636635</v>
      </c>
      <c r="O505" s="24" t="s">
        <v>316</v>
      </c>
      <c r="P505" s="24" t="s">
        <v>40</v>
      </c>
      <c r="Q505" s="28">
        <v>0</v>
      </c>
      <c r="R505" s="28">
        <v>0</v>
      </c>
      <c r="S505" s="28">
        <f t="shared" si="12"/>
        <v>0</v>
      </c>
      <c r="T505" s="24" t="s">
        <v>41</v>
      </c>
      <c r="U505" s="31" t="s">
        <v>2235</v>
      </c>
      <c r="V505" s="22" t="s">
        <v>230</v>
      </c>
      <c r="W505" s="31" t="s">
        <v>231</v>
      </c>
      <c r="X505" s="71" t="s">
        <v>78</v>
      </c>
    </row>
    <row r="506" spans="1:24" ht="114" hidden="1" customHeight="1">
      <c r="A506" s="24" t="s">
        <v>30</v>
      </c>
      <c r="B506" s="24" t="s">
        <v>284</v>
      </c>
      <c r="C506" s="24" t="s">
        <v>284</v>
      </c>
      <c r="D506" s="24" t="s">
        <v>308</v>
      </c>
      <c r="E506" s="24">
        <v>15</v>
      </c>
      <c r="F506" s="24" t="s">
        <v>313</v>
      </c>
      <c r="G506" s="24" t="s">
        <v>35</v>
      </c>
      <c r="H506" s="24" t="s">
        <v>314</v>
      </c>
      <c r="I506" s="24" t="s">
        <v>37</v>
      </c>
      <c r="J506" s="69">
        <v>8</v>
      </c>
      <c r="K506" s="10" t="s">
        <v>303</v>
      </c>
      <c r="L506" s="11"/>
      <c r="M506" s="27">
        <v>1</v>
      </c>
      <c r="N506" s="24">
        <v>1492858</v>
      </c>
      <c r="O506" s="24" t="s">
        <v>317</v>
      </c>
      <c r="P506" s="68" t="s">
        <v>162</v>
      </c>
      <c r="Q506" s="28">
        <v>0</v>
      </c>
      <c r="R506" s="28">
        <v>0</v>
      </c>
      <c r="S506" s="28">
        <f t="shared" si="12"/>
        <v>0</v>
      </c>
      <c r="T506" s="24" t="s">
        <v>41</v>
      </c>
      <c r="U506" s="31" t="s">
        <v>2235</v>
      </c>
      <c r="V506" s="22" t="s">
        <v>230</v>
      </c>
      <c r="W506" s="31" t="s">
        <v>231</v>
      </c>
      <c r="X506" s="71" t="s">
        <v>78</v>
      </c>
    </row>
    <row r="507" spans="1:24" ht="114" hidden="1" customHeight="1">
      <c r="A507" s="24" t="s">
        <v>30</v>
      </c>
      <c r="B507" s="24" t="s">
        <v>284</v>
      </c>
      <c r="C507" s="24" t="s">
        <v>284</v>
      </c>
      <c r="D507" s="24" t="s">
        <v>308</v>
      </c>
      <c r="E507" s="24">
        <v>15</v>
      </c>
      <c r="F507" s="24" t="s">
        <v>313</v>
      </c>
      <c r="G507" s="24" t="s">
        <v>35</v>
      </c>
      <c r="H507" s="24" t="s">
        <v>314</v>
      </c>
      <c r="I507" s="24" t="s">
        <v>37</v>
      </c>
      <c r="J507" s="69">
        <v>8</v>
      </c>
      <c r="K507" s="10" t="s">
        <v>303</v>
      </c>
      <c r="L507" s="11"/>
      <c r="M507" s="27">
        <v>1</v>
      </c>
      <c r="N507" s="24">
        <v>1518751</v>
      </c>
      <c r="O507" s="24" t="s">
        <v>318</v>
      </c>
      <c r="P507" s="68" t="s">
        <v>162</v>
      </c>
      <c r="Q507" s="28">
        <v>0</v>
      </c>
      <c r="R507" s="28">
        <v>0</v>
      </c>
      <c r="S507" s="28">
        <f t="shared" si="12"/>
        <v>0</v>
      </c>
      <c r="T507" s="24" t="s">
        <v>41</v>
      </c>
      <c r="U507" s="31" t="s">
        <v>2235</v>
      </c>
      <c r="V507" s="22" t="s">
        <v>230</v>
      </c>
      <c r="W507" s="31" t="s">
        <v>231</v>
      </c>
      <c r="X507" s="71" t="s">
        <v>78</v>
      </c>
    </row>
    <row r="508" spans="1:24" ht="114" hidden="1" customHeight="1">
      <c r="A508" s="24" t="s">
        <v>30</v>
      </c>
      <c r="B508" s="24" t="s">
        <v>284</v>
      </c>
      <c r="C508" s="24" t="s">
        <v>284</v>
      </c>
      <c r="D508" s="24" t="s">
        <v>308</v>
      </c>
      <c r="E508" s="24">
        <v>15</v>
      </c>
      <c r="F508" s="24" t="s">
        <v>313</v>
      </c>
      <c r="G508" s="24" t="s">
        <v>35</v>
      </c>
      <c r="H508" s="24" t="s">
        <v>314</v>
      </c>
      <c r="I508" s="24" t="s">
        <v>37</v>
      </c>
      <c r="J508" s="69">
        <v>8</v>
      </c>
      <c r="K508" s="10" t="s">
        <v>303</v>
      </c>
      <c r="L508" s="11"/>
      <c r="M508" s="27">
        <v>1</v>
      </c>
      <c r="N508" s="24">
        <v>445195</v>
      </c>
      <c r="O508" s="24" t="s">
        <v>319</v>
      </c>
      <c r="P508" s="79" t="s">
        <v>107</v>
      </c>
      <c r="Q508" s="28">
        <v>0</v>
      </c>
      <c r="R508" s="28">
        <v>0</v>
      </c>
      <c r="S508" s="28">
        <f t="shared" si="12"/>
        <v>0</v>
      </c>
      <c r="T508" s="24" t="s">
        <v>41</v>
      </c>
      <c r="U508" s="31" t="s">
        <v>2235</v>
      </c>
      <c r="V508" s="22" t="s">
        <v>230</v>
      </c>
      <c r="W508" s="31" t="s">
        <v>231</v>
      </c>
      <c r="X508" s="71" t="s">
        <v>78</v>
      </c>
    </row>
    <row r="509" spans="1:24" ht="114" hidden="1" customHeight="1">
      <c r="A509" s="24" t="s">
        <v>30</v>
      </c>
      <c r="B509" s="24" t="s">
        <v>284</v>
      </c>
      <c r="C509" s="24" t="s">
        <v>284</v>
      </c>
      <c r="D509" s="24" t="s">
        <v>308</v>
      </c>
      <c r="E509" s="24">
        <v>15</v>
      </c>
      <c r="F509" s="24" t="s">
        <v>313</v>
      </c>
      <c r="G509" s="24" t="s">
        <v>35</v>
      </c>
      <c r="H509" s="24" t="s">
        <v>314</v>
      </c>
      <c r="I509" s="24" t="s">
        <v>37</v>
      </c>
      <c r="J509" s="69">
        <v>8</v>
      </c>
      <c r="K509" s="10" t="s">
        <v>303</v>
      </c>
      <c r="L509" s="11"/>
      <c r="M509" s="27">
        <v>1</v>
      </c>
      <c r="N509" s="24">
        <v>1980441</v>
      </c>
      <c r="O509" s="24" t="s">
        <v>320</v>
      </c>
      <c r="P509" s="79" t="s">
        <v>107</v>
      </c>
      <c r="Q509" s="28">
        <v>0</v>
      </c>
      <c r="R509" s="28">
        <v>0</v>
      </c>
      <c r="S509" s="28">
        <f t="shared" si="12"/>
        <v>0</v>
      </c>
      <c r="T509" s="24" t="s">
        <v>41</v>
      </c>
      <c r="U509" s="31" t="s">
        <v>2235</v>
      </c>
      <c r="V509" s="22" t="s">
        <v>230</v>
      </c>
      <c r="W509" s="31" t="s">
        <v>231</v>
      </c>
      <c r="X509" s="71" t="s">
        <v>78</v>
      </c>
    </row>
    <row r="510" spans="1:24" ht="71.25" hidden="1" customHeight="1">
      <c r="A510" s="24" t="s">
        <v>30</v>
      </c>
      <c r="B510" s="24" t="s">
        <v>284</v>
      </c>
      <c r="C510" s="24" t="s">
        <v>284</v>
      </c>
      <c r="D510" s="24" t="s">
        <v>308</v>
      </c>
      <c r="E510" s="24">
        <v>15</v>
      </c>
      <c r="F510" s="24" t="s">
        <v>313</v>
      </c>
      <c r="G510" s="24" t="s">
        <v>35</v>
      </c>
      <c r="H510" s="24" t="s">
        <v>314</v>
      </c>
      <c r="I510" s="24" t="s">
        <v>37</v>
      </c>
      <c r="J510" s="69">
        <v>8</v>
      </c>
      <c r="K510" s="10" t="s">
        <v>303</v>
      </c>
      <c r="L510" s="11"/>
      <c r="M510" s="27">
        <v>1</v>
      </c>
      <c r="N510" s="24">
        <v>1525343</v>
      </c>
      <c r="O510" s="24" t="s">
        <v>321</v>
      </c>
      <c r="P510" s="24" t="s">
        <v>107</v>
      </c>
      <c r="Q510" s="28">
        <v>0</v>
      </c>
      <c r="R510" s="28">
        <v>0</v>
      </c>
      <c r="S510" s="28">
        <f t="shared" si="12"/>
        <v>0</v>
      </c>
      <c r="T510" s="24" t="s">
        <v>41</v>
      </c>
      <c r="U510" s="31" t="s">
        <v>2235</v>
      </c>
      <c r="V510" s="22" t="s">
        <v>230</v>
      </c>
      <c r="W510" s="31" t="s">
        <v>231</v>
      </c>
      <c r="X510" s="71" t="s">
        <v>78</v>
      </c>
    </row>
    <row r="511" spans="1:24" ht="142.5" hidden="1" customHeight="1">
      <c r="A511" s="24" t="s">
        <v>30</v>
      </c>
      <c r="B511" s="24" t="s">
        <v>284</v>
      </c>
      <c r="C511" s="24" t="s">
        <v>284</v>
      </c>
      <c r="D511" s="24" t="s">
        <v>308</v>
      </c>
      <c r="E511" s="24">
        <v>15</v>
      </c>
      <c r="F511" s="24" t="s">
        <v>313</v>
      </c>
      <c r="G511" s="24" t="s">
        <v>35</v>
      </c>
      <c r="H511" s="24" t="s">
        <v>314</v>
      </c>
      <c r="I511" s="24" t="s">
        <v>37</v>
      </c>
      <c r="J511" s="69">
        <v>8</v>
      </c>
      <c r="K511" s="10" t="s">
        <v>303</v>
      </c>
      <c r="L511" s="11"/>
      <c r="M511" s="27">
        <v>1</v>
      </c>
      <c r="N511" s="24">
        <v>1518749</v>
      </c>
      <c r="O511" s="24" t="s">
        <v>322</v>
      </c>
      <c r="P511" s="24" t="s">
        <v>107</v>
      </c>
      <c r="Q511" s="28">
        <v>0</v>
      </c>
      <c r="R511" s="28">
        <v>0</v>
      </c>
      <c r="S511" s="28">
        <f t="shared" si="12"/>
        <v>0</v>
      </c>
      <c r="T511" s="24" t="s">
        <v>41</v>
      </c>
      <c r="U511" s="31" t="s">
        <v>2235</v>
      </c>
      <c r="V511" s="22" t="s">
        <v>230</v>
      </c>
      <c r="W511" s="31" t="s">
        <v>231</v>
      </c>
      <c r="X511" s="71" t="s">
        <v>78</v>
      </c>
    </row>
    <row r="512" spans="1:24" ht="142.5" hidden="1" customHeight="1">
      <c r="A512" s="24" t="s">
        <v>30</v>
      </c>
      <c r="B512" s="24" t="s">
        <v>284</v>
      </c>
      <c r="C512" s="24" t="s">
        <v>284</v>
      </c>
      <c r="D512" s="24" t="s">
        <v>308</v>
      </c>
      <c r="E512" s="24">
        <v>15</v>
      </c>
      <c r="F512" s="24" t="s">
        <v>313</v>
      </c>
      <c r="G512" s="24" t="s">
        <v>35</v>
      </c>
      <c r="H512" s="24" t="s">
        <v>314</v>
      </c>
      <c r="I512" s="24" t="s">
        <v>37</v>
      </c>
      <c r="J512" s="69">
        <v>8</v>
      </c>
      <c r="K512" s="10" t="s">
        <v>303</v>
      </c>
      <c r="L512" s="11"/>
      <c r="M512" s="27">
        <v>1</v>
      </c>
      <c r="N512" s="24">
        <v>2264120</v>
      </c>
      <c r="O512" s="24" t="s">
        <v>323</v>
      </c>
      <c r="P512" s="24" t="s">
        <v>40</v>
      </c>
      <c r="Q512" s="28">
        <v>0</v>
      </c>
      <c r="R512" s="28">
        <v>0</v>
      </c>
      <c r="S512" s="28">
        <f t="shared" si="12"/>
        <v>0</v>
      </c>
      <c r="T512" s="24" t="s">
        <v>41</v>
      </c>
      <c r="U512" s="31" t="s">
        <v>2235</v>
      </c>
      <c r="V512" s="22" t="s">
        <v>230</v>
      </c>
      <c r="W512" s="31" t="s">
        <v>231</v>
      </c>
      <c r="X512" s="71" t="s">
        <v>78</v>
      </c>
    </row>
    <row r="513" spans="1:24" ht="142.5" hidden="1" customHeight="1">
      <c r="A513" s="24" t="s">
        <v>30</v>
      </c>
      <c r="B513" s="24" t="s">
        <v>31</v>
      </c>
      <c r="C513" s="24" t="s">
        <v>32</v>
      </c>
      <c r="D513" s="24" t="s">
        <v>33</v>
      </c>
      <c r="E513" s="24">
        <v>15</v>
      </c>
      <c r="F513" s="24" t="s">
        <v>34</v>
      </c>
      <c r="G513" s="24" t="s">
        <v>35</v>
      </c>
      <c r="H513" s="24" t="s">
        <v>36</v>
      </c>
      <c r="I513" s="24" t="s">
        <v>37</v>
      </c>
      <c r="J513" s="69">
        <v>21</v>
      </c>
      <c r="K513" s="10" t="s">
        <v>38</v>
      </c>
      <c r="L513" s="11"/>
      <c r="M513" s="24">
        <v>1</v>
      </c>
      <c r="N513" s="24">
        <v>1820878</v>
      </c>
      <c r="O513" s="24" t="s">
        <v>39</v>
      </c>
      <c r="P513" s="24" t="s">
        <v>40</v>
      </c>
      <c r="Q513" s="80">
        <v>0</v>
      </c>
      <c r="R513" s="28">
        <v>0</v>
      </c>
      <c r="S513" s="28">
        <f t="shared" si="12"/>
        <v>0</v>
      </c>
      <c r="T513" s="24" t="s">
        <v>41</v>
      </c>
      <c r="U513" s="31" t="s">
        <v>2235</v>
      </c>
      <c r="V513" s="21" t="s">
        <v>42</v>
      </c>
      <c r="W513" s="31" t="s">
        <v>43</v>
      </c>
      <c r="X513" s="23"/>
    </row>
    <row r="514" spans="1:24" ht="114" hidden="1" customHeight="1">
      <c r="A514" s="24" t="s">
        <v>30</v>
      </c>
      <c r="B514" s="24" t="s">
        <v>284</v>
      </c>
      <c r="C514" s="24" t="s">
        <v>284</v>
      </c>
      <c r="D514" s="24" t="s">
        <v>308</v>
      </c>
      <c r="E514" s="24">
        <v>15</v>
      </c>
      <c r="F514" s="24" t="s">
        <v>324</v>
      </c>
      <c r="G514" s="24" t="s">
        <v>35</v>
      </c>
      <c r="H514" s="24" t="s">
        <v>36</v>
      </c>
      <c r="I514" s="24" t="s">
        <v>37</v>
      </c>
      <c r="J514" s="69">
        <v>24</v>
      </c>
      <c r="K514" s="10" t="s">
        <v>325</v>
      </c>
      <c r="L514" s="11"/>
      <c r="M514" s="27">
        <v>1</v>
      </c>
      <c r="N514" s="24">
        <v>1518751</v>
      </c>
      <c r="O514" s="24" t="s">
        <v>318</v>
      </c>
      <c r="P514" s="27" t="s">
        <v>162</v>
      </c>
      <c r="Q514" s="80">
        <v>0</v>
      </c>
      <c r="R514" s="28">
        <v>0</v>
      </c>
      <c r="S514" s="28">
        <f t="shared" si="12"/>
        <v>0</v>
      </c>
      <c r="T514" s="24" t="s">
        <v>41</v>
      </c>
      <c r="U514" s="31" t="s">
        <v>2235</v>
      </c>
      <c r="V514" s="22" t="s">
        <v>230</v>
      </c>
      <c r="W514" s="31" t="s">
        <v>231</v>
      </c>
      <c r="X514" s="71" t="s">
        <v>78</v>
      </c>
    </row>
    <row r="515" spans="1:24" ht="128.25" hidden="1" customHeight="1">
      <c r="A515" s="24" t="s">
        <v>30</v>
      </c>
      <c r="B515" s="24" t="s">
        <v>284</v>
      </c>
      <c r="C515" s="24" t="s">
        <v>284</v>
      </c>
      <c r="D515" s="24" t="s">
        <v>308</v>
      </c>
      <c r="E515" s="24">
        <v>15</v>
      </c>
      <c r="F515" s="24" t="s">
        <v>324</v>
      </c>
      <c r="G515" s="24" t="s">
        <v>35</v>
      </c>
      <c r="H515" s="24" t="s">
        <v>36</v>
      </c>
      <c r="I515" s="24" t="s">
        <v>37</v>
      </c>
      <c r="J515" s="69">
        <v>24</v>
      </c>
      <c r="K515" s="10" t="s">
        <v>325</v>
      </c>
      <c r="L515" s="11"/>
      <c r="M515" s="27">
        <v>1</v>
      </c>
      <c r="N515" s="24">
        <v>1525343</v>
      </c>
      <c r="O515" s="24" t="s">
        <v>321</v>
      </c>
      <c r="P515" s="27" t="s">
        <v>107</v>
      </c>
      <c r="Q515" s="80">
        <v>0</v>
      </c>
      <c r="R515" s="28">
        <v>0</v>
      </c>
      <c r="S515" s="28">
        <f t="shared" si="12"/>
        <v>0</v>
      </c>
      <c r="T515" s="24" t="s">
        <v>41</v>
      </c>
      <c r="U515" s="31" t="s">
        <v>2235</v>
      </c>
      <c r="V515" s="22" t="s">
        <v>230</v>
      </c>
      <c r="W515" s="31" t="s">
        <v>231</v>
      </c>
      <c r="X515" s="71" t="s">
        <v>78</v>
      </c>
    </row>
    <row r="516" spans="1:24" ht="102.75" hidden="1" customHeight="1">
      <c r="A516" s="24" t="s">
        <v>30</v>
      </c>
      <c r="B516" s="24" t="s">
        <v>284</v>
      </c>
      <c r="C516" s="24" t="s">
        <v>284</v>
      </c>
      <c r="D516" s="24" t="s">
        <v>308</v>
      </c>
      <c r="E516" s="24">
        <v>15</v>
      </c>
      <c r="F516" s="24" t="s">
        <v>324</v>
      </c>
      <c r="G516" s="24" t="s">
        <v>35</v>
      </c>
      <c r="H516" s="24" t="s">
        <v>36</v>
      </c>
      <c r="I516" s="24" t="s">
        <v>37</v>
      </c>
      <c r="J516" s="69">
        <v>24</v>
      </c>
      <c r="K516" s="10" t="s">
        <v>325</v>
      </c>
      <c r="L516" s="11"/>
      <c r="M516" s="27">
        <v>1</v>
      </c>
      <c r="N516" s="24">
        <v>1518749</v>
      </c>
      <c r="O516" s="24" t="s">
        <v>322</v>
      </c>
      <c r="P516" s="27" t="s">
        <v>107</v>
      </c>
      <c r="Q516" s="80">
        <v>0</v>
      </c>
      <c r="R516" s="28">
        <v>0</v>
      </c>
      <c r="S516" s="28">
        <f t="shared" ref="S516:S542" si="13">(R516+Q516)*M516</f>
        <v>0</v>
      </c>
      <c r="T516" s="24" t="s">
        <v>41</v>
      </c>
      <c r="U516" s="31" t="s">
        <v>2235</v>
      </c>
      <c r="V516" s="22" t="s">
        <v>230</v>
      </c>
      <c r="W516" s="31" t="s">
        <v>231</v>
      </c>
      <c r="X516" s="71" t="s">
        <v>78</v>
      </c>
    </row>
    <row r="517" spans="1:24" ht="85.5" hidden="1" customHeight="1">
      <c r="A517" s="24" t="s">
        <v>30</v>
      </c>
      <c r="B517" s="24" t="s">
        <v>284</v>
      </c>
      <c r="C517" s="24" t="s">
        <v>284</v>
      </c>
      <c r="D517" s="24" t="s">
        <v>308</v>
      </c>
      <c r="E517" s="24">
        <v>15</v>
      </c>
      <c r="F517" s="24" t="s">
        <v>324</v>
      </c>
      <c r="G517" s="24" t="s">
        <v>35</v>
      </c>
      <c r="H517" s="24" t="s">
        <v>36</v>
      </c>
      <c r="I517" s="24" t="s">
        <v>37</v>
      </c>
      <c r="J517" s="69">
        <v>24</v>
      </c>
      <c r="K517" s="10" t="s">
        <v>325</v>
      </c>
      <c r="L517" s="11"/>
      <c r="M517" s="27">
        <v>1</v>
      </c>
      <c r="N517" s="24">
        <v>2264120</v>
      </c>
      <c r="O517" s="24" t="s">
        <v>323</v>
      </c>
      <c r="P517" s="27" t="s">
        <v>40</v>
      </c>
      <c r="Q517" s="80">
        <v>0</v>
      </c>
      <c r="R517" s="28">
        <v>0</v>
      </c>
      <c r="S517" s="28">
        <f t="shared" si="13"/>
        <v>0</v>
      </c>
      <c r="T517" s="24" t="s">
        <v>41</v>
      </c>
      <c r="U517" s="31" t="s">
        <v>2235</v>
      </c>
      <c r="V517" s="22" t="s">
        <v>230</v>
      </c>
      <c r="W517" s="31" t="s">
        <v>231</v>
      </c>
      <c r="X517" s="71" t="s">
        <v>78</v>
      </c>
    </row>
    <row r="518" spans="1:24" ht="85.5" hidden="1" customHeight="1">
      <c r="A518" s="19" t="s">
        <v>30</v>
      </c>
      <c r="B518" s="19" t="s">
        <v>30</v>
      </c>
      <c r="C518" s="19" t="s">
        <v>30</v>
      </c>
      <c r="D518" s="19" t="s">
        <v>483</v>
      </c>
      <c r="E518" s="19">
        <v>15</v>
      </c>
      <c r="F518" s="54" t="s">
        <v>487</v>
      </c>
      <c r="G518" s="19" t="s">
        <v>145</v>
      </c>
      <c r="H518" s="8" t="s">
        <v>36</v>
      </c>
      <c r="I518" s="19" t="s">
        <v>46</v>
      </c>
      <c r="J518" s="52">
        <v>180</v>
      </c>
      <c r="K518" s="10" t="s">
        <v>485</v>
      </c>
      <c r="L518" s="10" t="s">
        <v>147</v>
      </c>
      <c r="M518" s="19">
        <v>1</v>
      </c>
      <c r="N518" s="19">
        <v>1491169</v>
      </c>
      <c r="O518" s="19" t="s">
        <v>486</v>
      </c>
      <c r="P518" s="37" t="s">
        <v>162</v>
      </c>
      <c r="Q518" s="20">
        <v>0</v>
      </c>
      <c r="R518" s="20">
        <v>0</v>
      </c>
      <c r="S518" s="20">
        <f t="shared" si="13"/>
        <v>0</v>
      </c>
      <c r="T518" s="19" t="s">
        <v>145</v>
      </c>
      <c r="U518" s="19"/>
      <c r="V518" s="22" t="s">
        <v>218</v>
      </c>
      <c r="W518" s="22" t="s">
        <v>398</v>
      </c>
      <c r="X518" s="23"/>
    </row>
    <row r="519" spans="1:24" ht="85.5" hidden="1" customHeight="1">
      <c r="A519" s="19" t="s">
        <v>30</v>
      </c>
      <c r="B519" s="19" t="s">
        <v>30</v>
      </c>
      <c r="C519" s="19" t="s">
        <v>30</v>
      </c>
      <c r="D519" s="19" t="s">
        <v>483</v>
      </c>
      <c r="E519" s="19">
        <v>15</v>
      </c>
      <c r="F519" s="54" t="s">
        <v>487</v>
      </c>
      <c r="G519" s="19" t="s">
        <v>145</v>
      </c>
      <c r="H519" s="8" t="s">
        <v>36</v>
      </c>
      <c r="I519" s="19" t="s">
        <v>46</v>
      </c>
      <c r="J519" s="52">
        <v>120</v>
      </c>
      <c r="K519" s="10" t="s">
        <v>488</v>
      </c>
      <c r="L519" s="10" t="s">
        <v>152</v>
      </c>
      <c r="M519" s="19">
        <v>1</v>
      </c>
      <c r="N519" s="19">
        <v>2115007</v>
      </c>
      <c r="O519" s="19" t="s">
        <v>489</v>
      </c>
      <c r="P519" s="37" t="s">
        <v>162</v>
      </c>
      <c r="Q519" s="20">
        <v>0</v>
      </c>
      <c r="R519" s="20">
        <v>0</v>
      </c>
      <c r="S519" s="20">
        <f t="shared" si="13"/>
        <v>0</v>
      </c>
      <c r="T519" s="19" t="s">
        <v>490</v>
      </c>
      <c r="U519" s="19"/>
      <c r="V519" s="22" t="s">
        <v>218</v>
      </c>
      <c r="W519" s="22" t="s">
        <v>398</v>
      </c>
      <c r="X519" s="23"/>
    </row>
    <row r="520" spans="1:24" ht="114" hidden="1" customHeight="1">
      <c r="A520" s="19" t="s">
        <v>30</v>
      </c>
      <c r="B520" s="19" t="s">
        <v>30</v>
      </c>
      <c r="C520" s="19" t="s">
        <v>465</v>
      </c>
      <c r="D520" s="19" t="s">
        <v>466</v>
      </c>
      <c r="E520" s="19">
        <v>15</v>
      </c>
      <c r="F520" s="19" t="s">
        <v>467</v>
      </c>
      <c r="G520" s="19" t="s">
        <v>145</v>
      </c>
      <c r="H520" s="8" t="s">
        <v>36</v>
      </c>
      <c r="I520" s="19" t="s">
        <v>46</v>
      </c>
      <c r="J520" s="52">
        <v>180</v>
      </c>
      <c r="K520" s="10" t="s">
        <v>468</v>
      </c>
      <c r="L520" s="10" t="s">
        <v>216</v>
      </c>
      <c r="M520" s="19">
        <v>1</v>
      </c>
      <c r="N520" s="19">
        <v>1821518</v>
      </c>
      <c r="O520" s="19" t="s">
        <v>469</v>
      </c>
      <c r="P520" s="37" t="s">
        <v>40</v>
      </c>
      <c r="Q520" s="20">
        <v>0</v>
      </c>
      <c r="R520" s="20">
        <v>0</v>
      </c>
      <c r="S520" s="20">
        <f t="shared" si="13"/>
        <v>0</v>
      </c>
      <c r="T520" s="19" t="s">
        <v>145</v>
      </c>
      <c r="U520" s="19"/>
      <c r="V520" s="21" t="s">
        <v>148</v>
      </c>
      <c r="W520" s="15" t="s">
        <v>157</v>
      </c>
      <c r="X520" s="23"/>
    </row>
    <row r="521" spans="1:24" ht="71.25" hidden="1" customHeight="1">
      <c r="A521" s="8" t="s">
        <v>30</v>
      </c>
      <c r="B521" s="8" t="s">
        <v>30</v>
      </c>
      <c r="C521" s="8" t="s">
        <v>465</v>
      </c>
      <c r="D521" s="8" t="s">
        <v>470</v>
      </c>
      <c r="E521" s="8">
        <v>15</v>
      </c>
      <c r="F521" s="8" t="s">
        <v>471</v>
      </c>
      <c r="G521" s="8" t="s">
        <v>45</v>
      </c>
      <c r="H521" s="8" t="s">
        <v>36</v>
      </c>
      <c r="I521" s="8" t="s">
        <v>46</v>
      </c>
      <c r="J521" s="52">
        <v>130</v>
      </c>
      <c r="K521" s="10">
        <v>2020</v>
      </c>
      <c r="L521" s="11"/>
      <c r="M521" s="8">
        <v>1</v>
      </c>
      <c r="N521" s="8">
        <v>2439065</v>
      </c>
      <c r="O521" s="8" t="s">
        <v>472</v>
      </c>
      <c r="P521" s="12" t="s">
        <v>162</v>
      </c>
      <c r="Q521" s="77">
        <v>0</v>
      </c>
      <c r="R521" s="14">
        <v>0</v>
      </c>
      <c r="S521" s="64">
        <f t="shared" si="13"/>
        <v>0</v>
      </c>
      <c r="T521" s="8" t="s">
        <v>41</v>
      </c>
      <c r="U521" s="40" t="s">
        <v>2235</v>
      </c>
      <c r="V521" s="63" t="s">
        <v>48</v>
      </c>
      <c r="W521" s="40" t="s">
        <v>473</v>
      </c>
      <c r="X521" s="71" t="s">
        <v>78</v>
      </c>
    </row>
    <row r="522" spans="1:24" ht="71.25" hidden="1" customHeight="1">
      <c r="A522" s="8" t="s">
        <v>30</v>
      </c>
      <c r="B522" s="8" t="s">
        <v>30</v>
      </c>
      <c r="C522" s="8" t="s">
        <v>465</v>
      </c>
      <c r="D522" s="8" t="s">
        <v>474</v>
      </c>
      <c r="E522" s="8">
        <v>15</v>
      </c>
      <c r="F522" s="8" t="s">
        <v>471</v>
      </c>
      <c r="G522" s="8" t="s">
        <v>45</v>
      </c>
      <c r="H522" s="8" t="s">
        <v>36</v>
      </c>
      <c r="I522" s="8" t="s">
        <v>46</v>
      </c>
      <c r="J522" s="52">
        <v>130</v>
      </c>
      <c r="K522" s="10">
        <v>2020</v>
      </c>
      <c r="L522" s="11"/>
      <c r="M522" s="8">
        <v>1</v>
      </c>
      <c r="N522" s="8">
        <v>1060737</v>
      </c>
      <c r="O522" s="8" t="s">
        <v>475</v>
      </c>
      <c r="P522" s="12" t="s">
        <v>40</v>
      </c>
      <c r="Q522" s="77">
        <v>0</v>
      </c>
      <c r="R522" s="14">
        <v>0</v>
      </c>
      <c r="S522" s="64">
        <f t="shared" si="13"/>
        <v>0</v>
      </c>
      <c r="T522" s="8" t="s">
        <v>41</v>
      </c>
      <c r="U522" s="40" t="s">
        <v>2235</v>
      </c>
      <c r="V522" s="63" t="s">
        <v>48</v>
      </c>
      <c r="W522" s="40" t="s">
        <v>473</v>
      </c>
      <c r="X522" s="71" t="s">
        <v>78</v>
      </c>
    </row>
    <row r="523" spans="1:24" ht="85.5" hidden="1">
      <c r="A523" s="8" t="s">
        <v>30</v>
      </c>
      <c r="B523" s="8" t="s">
        <v>30</v>
      </c>
      <c r="C523" s="8" t="s">
        <v>465</v>
      </c>
      <c r="D523" s="8" t="s">
        <v>474</v>
      </c>
      <c r="E523" s="8">
        <v>15</v>
      </c>
      <c r="F523" s="8" t="s">
        <v>471</v>
      </c>
      <c r="G523" s="8" t="s">
        <v>45</v>
      </c>
      <c r="H523" s="8" t="s">
        <v>36</v>
      </c>
      <c r="I523" s="8" t="s">
        <v>46</v>
      </c>
      <c r="J523" s="52">
        <v>130</v>
      </c>
      <c r="K523" s="10">
        <v>2020</v>
      </c>
      <c r="L523" s="11"/>
      <c r="M523" s="8">
        <v>1</v>
      </c>
      <c r="N523" s="8">
        <v>19996163</v>
      </c>
      <c r="O523" s="8" t="s">
        <v>476</v>
      </c>
      <c r="P523" s="12" t="s">
        <v>40</v>
      </c>
      <c r="Q523" s="77">
        <v>0</v>
      </c>
      <c r="R523" s="14">
        <v>0</v>
      </c>
      <c r="S523" s="64">
        <f t="shared" si="13"/>
        <v>0</v>
      </c>
      <c r="T523" s="8" t="s">
        <v>41</v>
      </c>
      <c r="U523" s="40" t="s">
        <v>2235</v>
      </c>
      <c r="V523" s="63" t="s">
        <v>48</v>
      </c>
      <c r="W523" s="40" t="s">
        <v>473</v>
      </c>
      <c r="X523" s="71" t="s">
        <v>78</v>
      </c>
    </row>
    <row r="524" spans="1:24" ht="85.5" hidden="1" customHeight="1">
      <c r="A524" s="8" t="s">
        <v>30</v>
      </c>
      <c r="B524" s="8" t="s">
        <v>30</v>
      </c>
      <c r="C524" s="8" t="s">
        <v>465</v>
      </c>
      <c r="D524" s="8" t="s">
        <v>474</v>
      </c>
      <c r="E524" s="8">
        <v>15</v>
      </c>
      <c r="F524" s="8" t="s">
        <v>471</v>
      </c>
      <c r="G524" s="8" t="s">
        <v>45</v>
      </c>
      <c r="H524" s="8" t="s">
        <v>36</v>
      </c>
      <c r="I524" s="8" t="s">
        <v>46</v>
      </c>
      <c r="J524" s="52">
        <v>130</v>
      </c>
      <c r="K524" s="10">
        <v>2020</v>
      </c>
      <c r="L524" s="11"/>
      <c r="M524" s="8">
        <v>1</v>
      </c>
      <c r="N524" s="8">
        <v>1516425</v>
      </c>
      <c r="O524" s="8" t="s">
        <v>477</v>
      </c>
      <c r="P524" s="12" t="s">
        <v>478</v>
      </c>
      <c r="Q524" s="77">
        <v>0</v>
      </c>
      <c r="R524" s="14">
        <v>0</v>
      </c>
      <c r="S524" s="64">
        <f t="shared" si="13"/>
        <v>0</v>
      </c>
      <c r="T524" s="8" t="s">
        <v>41</v>
      </c>
      <c r="U524" s="40" t="s">
        <v>2235</v>
      </c>
      <c r="V524" s="63" t="s">
        <v>48</v>
      </c>
      <c r="W524" s="40" t="s">
        <v>473</v>
      </c>
      <c r="X524" s="71" t="s">
        <v>78</v>
      </c>
    </row>
    <row r="525" spans="1:24" ht="114" hidden="1" customHeight="1">
      <c r="A525" s="8" t="s">
        <v>30</v>
      </c>
      <c r="B525" s="8" t="s">
        <v>30</v>
      </c>
      <c r="C525" s="8" t="s">
        <v>465</v>
      </c>
      <c r="D525" s="8" t="s">
        <v>474</v>
      </c>
      <c r="E525" s="8">
        <v>15</v>
      </c>
      <c r="F525" s="8" t="s">
        <v>471</v>
      </c>
      <c r="G525" s="8" t="s">
        <v>45</v>
      </c>
      <c r="H525" s="8" t="s">
        <v>36</v>
      </c>
      <c r="I525" s="8" t="s">
        <v>46</v>
      </c>
      <c r="J525" s="52">
        <v>130</v>
      </c>
      <c r="K525" s="10">
        <v>2020</v>
      </c>
      <c r="L525" s="11"/>
      <c r="M525" s="8">
        <v>1</v>
      </c>
      <c r="N525" s="8">
        <v>2089606</v>
      </c>
      <c r="O525" s="8" t="s">
        <v>479</v>
      </c>
      <c r="P525" s="12" t="s">
        <v>40</v>
      </c>
      <c r="Q525" s="77">
        <v>0</v>
      </c>
      <c r="R525" s="14">
        <v>0</v>
      </c>
      <c r="S525" s="64">
        <f t="shared" si="13"/>
        <v>0</v>
      </c>
      <c r="T525" s="8" t="s">
        <v>41</v>
      </c>
      <c r="U525" s="40" t="s">
        <v>2235</v>
      </c>
      <c r="V525" s="63" t="s">
        <v>48</v>
      </c>
      <c r="W525" s="40" t="s">
        <v>473</v>
      </c>
      <c r="X525" s="71" t="s">
        <v>78</v>
      </c>
    </row>
    <row r="526" spans="1:24" ht="142.5" hidden="1" customHeight="1">
      <c r="A526" s="19" t="s">
        <v>30</v>
      </c>
      <c r="B526" s="19" t="s">
        <v>30</v>
      </c>
      <c r="C526" s="19" t="s">
        <v>30</v>
      </c>
      <c r="D526" s="19" t="s">
        <v>483</v>
      </c>
      <c r="E526" s="19">
        <v>15</v>
      </c>
      <c r="F526" s="19" t="s">
        <v>491</v>
      </c>
      <c r="G526" s="19" t="s">
        <v>145</v>
      </c>
      <c r="H526" s="8" t="s">
        <v>36</v>
      </c>
      <c r="I526" s="19" t="s">
        <v>46</v>
      </c>
      <c r="J526" s="9">
        <v>160</v>
      </c>
      <c r="K526" s="10" t="s">
        <v>492</v>
      </c>
      <c r="L526" s="10" t="s">
        <v>356</v>
      </c>
      <c r="M526" s="19">
        <v>1</v>
      </c>
      <c r="N526" s="19">
        <v>2439468</v>
      </c>
      <c r="O526" s="19" t="s">
        <v>493</v>
      </c>
      <c r="P526" s="37" t="s">
        <v>162</v>
      </c>
      <c r="Q526" s="20">
        <v>0</v>
      </c>
      <c r="R526" s="20">
        <v>0</v>
      </c>
      <c r="S526" s="20">
        <f t="shared" si="13"/>
        <v>0</v>
      </c>
      <c r="T526" s="19" t="s">
        <v>145</v>
      </c>
      <c r="U526" s="74" t="s">
        <v>1048</v>
      </c>
      <c r="V526" s="21" t="s">
        <v>235</v>
      </c>
      <c r="W526" s="22" t="s">
        <v>236</v>
      </c>
      <c r="X526" s="23"/>
    </row>
    <row r="527" spans="1:24" ht="71.25" hidden="1" customHeight="1">
      <c r="A527" s="19" t="s">
        <v>30</v>
      </c>
      <c r="B527" s="19" t="s">
        <v>30</v>
      </c>
      <c r="C527" s="19" t="s">
        <v>30</v>
      </c>
      <c r="D527" s="19" t="s">
        <v>483</v>
      </c>
      <c r="E527" s="19">
        <v>15</v>
      </c>
      <c r="F527" s="19" t="s">
        <v>426</v>
      </c>
      <c r="G527" s="19" t="s">
        <v>35</v>
      </c>
      <c r="H527" s="19" t="s">
        <v>310</v>
      </c>
      <c r="I527" s="19" t="s">
        <v>37</v>
      </c>
      <c r="J527" s="9">
        <v>32</v>
      </c>
      <c r="K527" s="10">
        <v>44136</v>
      </c>
      <c r="L527" s="11"/>
      <c r="M527" s="19">
        <v>1</v>
      </c>
      <c r="N527" s="19">
        <v>2264120</v>
      </c>
      <c r="O527" s="19" t="s">
        <v>428</v>
      </c>
      <c r="P527" s="37" t="s">
        <v>425</v>
      </c>
      <c r="Q527" s="75">
        <v>400</v>
      </c>
      <c r="R527" s="75">
        <v>8000</v>
      </c>
      <c r="S527" s="20">
        <f t="shared" si="13"/>
        <v>8400</v>
      </c>
      <c r="T527" s="19" t="s">
        <v>41</v>
      </c>
      <c r="U527" s="19"/>
      <c r="V527" s="21" t="s">
        <v>148</v>
      </c>
      <c r="W527" s="40" t="s">
        <v>149</v>
      </c>
      <c r="X527" s="23"/>
    </row>
    <row r="528" spans="1:24" ht="71.25" hidden="1" customHeight="1">
      <c r="A528" s="24" t="s">
        <v>30</v>
      </c>
      <c r="B528" s="24" t="s">
        <v>30</v>
      </c>
      <c r="C528" s="24" t="s">
        <v>465</v>
      </c>
      <c r="D528" s="24" t="s">
        <v>466</v>
      </c>
      <c r="E528" s="24">
        <v>15</v>
      </c>
      <c r="F528" s="24" t="s">
        <v>480</v>
      </c>
      <c r="G528" s="24" t="s">
        <v>35</v>
      </c>
      <c r="H528" s="24" t="s">
        <v>36</v>
      </c>
      <c r="I528" s="24" t="s">
        <v>37</v>
      </c>
      <c r="J528" s="26">
        <v>390</v>
      </c>
      <c r="K528" s="10">
        <v>43862</v>
      </c>
      <c r="L528" s="11"/>
      <c r="M528" s="24">
        <v>1</v>
      </c>
      <c r="N528" s="24">
        <v>1516425</v>
      </c>
      <c r="O528" s="24" t="s">
        <v>481</v>
      </c>
      <c r="P528" s="27" t="s">
        <v>478</v>
      </c>
      <c r="Q528" s="80">
        <v>0</v>
      </c>
      <c r="R528" s="28">
        <v>0</v>
      </c>
      <c r="S528" s="85">
        <f t="shared" si="13"/>
        <v>0</v>
      </c>
      <c r="T528" s="24" t="s">
        <v>41</v>
      </c>
      <c r="U528" s="31" t="s">
        <v>2274</v>
      </c>
      <c r="V528" s="31" t="s">
        <v>218</v>
      </c>
      <c r="W528" s="31" t="s">
        <v>219</v>
      </c>
      <c r="X528" s="105"/>
    </row>
    <row r="529" spans="1:24" s="42" customFormat="1" ht="99.75" hidden="1" customHeight="1">
      <c r="A529" s="8" t="s">
        <v>30</v>
      </c>
      <c r="B529" s="8" t="s">
        <v>31</v>
      </c>
      <c r="C529" s="8" t="s">
        <v>32</v>
      </c>
      <c r="D529" s="8" t="s">
        <v>33</v>
      </c>
      <c r="E529" s="8">
        <v>15</v>
      </c>
      <c r="F529" s="8" t="s">
        <v>44</v>
      </c>
      <c r="G529" s="8" t="s">
        <v>45</v>
      </c>
      <c r="H529" s="8" t="s">
        <v>36</v>
      </c>
      <c r="I529" s="8" t="s">
        <v>46</v>
      </c>
      <c r="J529" s="9">
        <v>30</v>
      </c>
      <c r="K529" s="10" t="s">
        <v>47</v>
      </c>
      <c r="L529" s="11"/>
      <c r="M529" s="8">
        <v>1</v>
      </c>
      <c r="N529" s="8">
        <v>1820878</v>
      </c>
      <c r="O529" s="8" t="s">
        <v>39</v>
      </c>
      <c r="P529" s="12" t="s">
        <v>40</v>
      </c>
      <c r="Q529" s="77">
        <v>250</v>
      </c>
      <c r="R529" s="14">
        <v>0</v>
      </c>
      <c r="S529" s="14">
        <f t="shared" si="13"/>
        <v>250</v>
      </c>
      <c r="T529" s="8" t="s">
        <v>41</v>
      </c>
      <c r="U529" s="102" t="s">
        <v>2275</v>
      </c>
      <c r="V529" s="21" t="s">
        <v>48</v>
      </c>
      <c r="W529" s="40" t="s">
        <v>49</v>
      </c>
      <c r="X529" s="41" t="s">
        <v>50</v>
      </c>
    </row>
    <row r="530" spans="1:24" ht="99.75" hidden="1" customHeight="1">
      <c r="A530" s="19" t="s">
        <v>30</v>
      </c>
      <c r="B530" s="19" t="s">
        <v>30</v>
      </c>
      <c r="C530" s="19" t="s">
        <v>465</v>
      </c>
      <c r="D530" s="19" t="s">
        <v>466</v>
      </c>
      <c r="E530" s="19">
        <v>15</v>
      </c>
      <c r="F530" s="19" t="s">
        <v>482</v>
      </c>
      <c r="G530" s="19" t="s">
        <v>145</v>
      </c>
      <c r="H530" s="8" t="s">
        <v>36</v>
      </c>
      <c r="I530" s="19" t="s">
        <v>46</v>
      </c>
      <c r="J530" s="9">
        <v>180</v>
      </c>
      <c r="K530" s="10" t="s">
        <v>468</v>
      </c>
      <c r="L530" s="10" t="s">
        <v>216</v>
      </c>
      <c r="M530" s="19">
        <v>1</v>
      </c>
      <c r="N530" s="19">
        <v>1821518</v>
      </c>
      <c r="O530" s="19" t="s">
        <v>469</v>
      </c>
      <c r="P530" s="19" t="s">
        <v>40</v>
      </c>
      <c r="Q530" s="20">
        <v>0</v>
      </c>
      <c r="R530" s="20">
        <v>0</v>
      </c>
      <c r="S530" s="20">
        <f t="shared" si="13"/>
        <v>0</v>
      </c>
      <c r="T530" s="19" t="s">
        <v>145</v>
      </c>
      <c r="V530" s="15" t="s">
        <v>201</v>
      </c>
      <c r="W530" s="15" t="s">
        <v>202</v>
      </c>
      <c r="X530" s="23"/>
    </row>
    <row r="531" spans="1:24" ht="128.25" hidden="1" customHeight="1">
      <c r="A531" s="8" t="s">
        <v>30</v>
      </c>
      <c r="B531" s="8" t="s">
        <v>30</v>
      </c>
      <c r="C531" s="8" t="s">
        <v>30</v>
      </c>
      <c r="D531" s="8" t="s">
        <v>494</v>
      </c>
      <c r="E531" s="8">
        <v>15</v>
      </c>
      <c r="F531" s="8" t="s">
        <v>423</v>
      </c>
      <c r="G531" s="8" t="s">
        <v>45</v>
      </c>
      <c r="H531" s="8" t="s">
        <v>36</v>
      </c>
      <c r="I531" s="8" t="s">
        <v>46</v>
      </c>
      <c r="J531" s="9">
        <v>20</v>
      </c>
      <c r="K531" s="10" t="s">
        <v>495</v>
      </c>
      <c r="L531" s="11"/>
      <c r="M531" s="8">
        <v>1</v>
      </c>
      <c r="N531" s="8">
        <v>1060737</v>
      </c>
      <c r="O531" s="8" t="s">
        <v>496</v>
      </c>
      <c r="P531" s="8" t="s">
        <v>497</v>
      </c>
      <c r="Q531" s="77">
        <v>0</v>
      </c>
      <c r="R531" s="14">
        <v>0</v>
      </c>
      <c r="S531" s="64">
        <f t="shared" si="13"/>
        <v>0</v>
      </c>
      <c r="T531" s="8" t="s">
        <v>41</v>
      </c>
      <c r="U531" s="33" t="s">
        <v>45</v>
      </c>
      <c r="V531" s="15" t="s">
        <v>201</v>
      </c>
      <c r="W531" s="33" t="s">
        <v>207</v>
      </c>
      <c r="X531" s="41" t="s">
        <v>50</v>
      </c>
    </row>
    <row r="532" spans="1:24" ht="57" hidden="1" customHeight="1">
      <c r="A532" s="8" t="s">
        <v>30</v>
      </c>
      <c r="B532" s="8" t="s">
        <v>30</v>
      </c>
      <c r="C532" s="8" t="s">
        <v>30</v>
      </c>
      <c r="D532" s="8" t="s">
        <v>494</v>
      </c>
      <c r="E532" s="8">
        <v>15</v>
      </c>
      <c r="F532" s="8" t="s">
        <v>423</v>
      </c>
      <c r="G532" s="8" t="s">
        <v>45</v>
      </c>
      <c r="H532" s="8" t="s">
        <v>36</v>
      </c>
      <c r="I532" s="8" t="s">
        <v>46</v>
      </c>
      <c r="J532" s="9">
        <v>20</v>
      </c>
      <c r="K532" s="10" t="s">
        <v>406</v>
      </c>
      <c r="L532" s="11"/>
      <c r="M532" s="8">
        <v>1</v>
      </c>
      <c r="N532" s="8">
        <v>2264120</v>
      </c>
      <c r="O532" s="8" t="s">
        <v>428</v>
      </c>
      <c r="P532" s="8" t="s">
        <v>425</v>
      </c>
      <c r="Q532" s="77">
        <v>0</v>
      </c>
      <c r="R532" s="14">
        <v>0</v>
      </c>
      <c r="S532" s="64">
        <f t="shared" si="13"/>
        <v>0</v>
      </c>
      <c r="T532" s="8" t="s">
        <v>41</v>
      </c>
      <c r="U532" s="33" t="s">
        <v>45</v>
      </c>
      <c r="V532" s="15" t="s">
        <v>201</v>
      </c>
      <c r="W532" s="33" t="s">
        <v>207</v>
      </c>
      <c r="X532" s="41" t="s">
        <v>50</v>
      </c>
    </row>
    <row r="533" spans="1:24" ht="114" hidden="1" customHeight="1">
      <c r="A533" s="8" t="s">
        <v>30</v>
      </c>
      <c r="B533" s="8" t="s">
        <v>284</v>
      </c>
      <c r="C533" s="8" t="s">
        <v>284</v>
      </c>
      <c r="D533" s="8" t="s">
        <v>326</v>
      </c>
      <c r="E533" s="8">
        <v>12</v>
      </c>
      <c r="F533" s="8" t="s">
        <v>327</v>
      </c>
      <c r="G533" s="8" t="s">
        <v>35</v>
      </c>
      <c r="H533" s="8" t="s">
        <v>314</v>
      </c>
      <c r="I533" s="8" t="s">
        <v>37</v>
      </c>
      <c r="J533" s="9">
        <v>16</v>
      </c>
      <c r="K533" s="10" t="s">
        <v>295</v>
      </c>
      <c r="L533" s="11"/>
      <c r="M533" s="12">
        <v>1</v>
      </c>
      <c r="N533" s="8">
        <v>1491857</v>
      </c>
      <c r="O533" s="8" t="s">
        <v>312</v>
      </c>
      <c r="P533" s="8" t="s">
        <v>107</v>
      </c>
      <c r="Q533" s="14">
        <v>0</v>
      </c>
      <c r="R533" s="14">
        <v>0</v>
      </c>
      <c r="S533" s="14">
        <f t="shared" si="13"/>
        <v>0</v>
      </c>
      <c r="T533" s="8" t="s">
        <v>41</v>
      </c>
      <c r="U533" s="33"/>
      <c r="V533" s="22" t="s">
        <v>230</v>
      </c>
      <c r="W533" s="40" t="s">
        <v>231</v>
      </c>
      <c r="X533" s="71" t="s">
        <v>78</v>
      </c>
    </row>
    <row r="534" spans="1:24" ht="114" hidden="1" customHeight="1">
      <c r="A534" s="19" t="s">
        <v>30</v>
      </c>
      <c r="B534" s="19" t="s">
        <v>284</v>
      </c>
      <c r="C534" s="19" t="s">
        <v>284</v>
      </c>
      <c r="D534" s="19" t="s">
        <v>326</v>
      </c>
      <c r="E534" s="19">
        <v>12</v>
      </c>
      <c r="F534" s="19" t="s">
        <v>327</v>
      </c>
      <c r="G534" s="19" t="s">
        <v>35</v>
      </c>
      <c r="H534" s="19" t="s">
        <v>314</v>
      </c>
      <c r="I534" s="19" t="s">
        <v>37</v>
      </c>
      <c r="J534" s="10">
        <v>16</v>
      </c>
      <c r="K534" s="10" t="s">
        <v>295</v>
      </c>
      <c r="L534" s="11"/>
      <c r="M534" s="37">
        <v>1</v>
      </c>
      <c r="N534" s="19">
        <v>2092294</v>
      </c>
      <c r="O534" s="19" t="s">
        <v>315</v>
      </c>
      <c r="P534" s="19" t="s">
        <v>268</v>
      </c>
      <c r="Q534" s="20">
        <v>0</v>
      </c>
      <c r="R534" s="20">
        <v>0</v>
      </c>
      <c r="S534" s="20">
        <f t="shared" si="13"/>
        <v>0</v>
      </c>
      <c r="T534" s="19" t="s">
        <v>41</v>
      </c>
      <c r="U534" s="19"/>
      <c r="V534" s="22" t="s">
        <v>230</v>
      </c>
      <c r="W534" s="22" t="s">
        <v>231</v>
      </c>
      <c r="X534" s="71" t="s">
        <v>78</v>
      </c>
    </row>
    <row r="535" spans="1:24" ht="114" hidden="1" customHeight="1">
      <c r="A535" s="19" t="s">
        <v>30</v>
      </c>
      <c r="B535" s="19" t="s">
        <v>284</v>
      </c>
      <c r="C535" s="19" t="s">
        <v>284</v>
      </c>
      <c r="D535" s="19" t="s">
        <v>326</v>
      </c>
      <c r="E535" s="19">
        <v>12</v>
      </c>
      <c r="F535" s="19" t="s">
        <v>327</v>
      </c>
      <c r="G535" s="19" t="s">
        <v>35</v>
      </c>
      <c r="H535" s="19" t="s">
        <v>314</v>
      </c>
      <c r="I535" s="19" t="s">
        <v>37</v>
      </c>
      <c r="J535" s="10">
        <v>16</v>
      </c>
      <c r="K535" s="10" t="s">
        <v>295</v>
      </c>
      <c r="L535" s="11"/>
      <c r="M535" s="37">
        <v>1</v>
      </c>
      <c r="N535" s="19">
        <v>1636635</v>
      </c>
      <c r="O535" s="19" t="s">
        <v>316</v>
      </c>
      <c r="P535" s="19" t="s">
        <v>40</v>
      </c>
      <c r="Q535" s="20">
        <v>0</v>
      </c>
      <c r="R535" s="20">
        <v>0</v>
      </c>
      <c r="S535" s="20">
        <f t="shared" si="13"/>
        <v>0</v>
      </c>
      <c r="T535" s="19" t="s">
        <v>41</v>
      </c>
      <c r="U535" s="19"/>
      <c r="V535" s="22" t="s">
        <v>230</v>
      </c>
      <c r="W535" s="22" t="s">
        <v>231</v>
      </c>
      <c r="X535" s="71" t="s">
        <v>78</v>
      </c>
    </row>
    <row r="536" spans="1:24" ht="114" hidden="1" customHeight="1">
      <c r="A536" s="19" t="s">
        <v>30</v>
      </c>
      <c r="B536" s="19" t="s">
        <v>284</v>
      </c>
      <c r="C536" s="19" t="s">
        <v>284</v>
      </c>
      <c r="D536" s="19" t="s">
        <v>326</v>
      </c>
      <c r="E536" s="19">
        <v>12</v>
      </c>
      <c r="F536" s="19" t="s">
        <v>327</v>
      </c>
      <c r="G536" s="19" t="s">
        <v>35</v>
      </c>
      <c r="H536" s="19" t="s">
        <v>314</v>
      </c>
      <c r="I536" s="19" t="s">
        <v>37</v>
      </c>
      <c r="J536" s="10">
        <v>16</v>
      </c>
      <c r="K536" s="10" t="s">
        <v>295</v>
      </c>
      <c r="L536" s="11"/>
      <c r="M536" s="37">
        <v>1</v>
      </c>
      <c r="N536" s="19">
        <v>1492858</v>
      </c>
      <c r="O536" s="19" t="s">
        <v>317</v>
      </c>
      <c r="P536" s="54" t="s">
        <v>162</v>
      </c>
      <c r="Q536" s="20">
        <v>0</v>
      </c>
      <c r="R536" s="20">
        <v>0</v>
      </c>
      <c r="S536" s="20">
        <f t="shared" si="13"/>
        <v>0</v>
      </c>
      <c r="T536" s="19" t="s">
        <v>41</v>
      </c>
      <c r="U536" s="19"/>
      <c r="V536" s="22" t="s">
        <v>230</v>
      </c>
      <c r="W536" s="22" t="s">
        <v>231</v>
      </c>
      <c r="X536" s="71" t="s">
        <v>78</v>
      </c>
    </row>
    <row r="537" spans="1:24" ht="128.25" hidden="1" customHeight="1">
      <c r="A537" s="19" t="s">
        <v>30</v>
      </c>
      <c r="B537" s="19" t="s">
        <v>284</v>
      </c>
      <c r="C537" s="19" t="s">
        <v>284</v>
      </c>
      <c r="D537" s="19" t="s">
        <v>326</v>
      </c>
      <c r="E537" s="19">
        <v>12</v>
      </c>
      <c r="F537" s="19" t="s">
        <v>327</v>
      </c>
      <c r="G537" s="19" t="s">
        <v>35</v>
      </c>
      <c r="H537" s="19" t="s">
        <v>314</v>
      </c>
      <c r="I537" s="19" t="s">
        <v>37</v>
      </c>
      <c r="J537" s="10">
        <v>16</v>
      </c>
      <c r="K537" s="10" t="s">
        <v>295</v>
      </c>
      <c r="L537" s="11"/>
      <c r="M537" s="37">
        <v>1</v>
      </c>
      <c r="N537" s="19">
        <v>1518751</v>
      </c>
      <c r="O537" s="19" t="s">
        <v>318</v>
      </c>
      <c r="P537" s="54" t="s">
        <v>162</v>
      </c>
      <c r="Q537" s="20">
        <v>0</v>
      </c>
      <c r="R537" s="20">
        <v>0</v>
      </c>
      <c r="S537" s="20">
        <f t="shared" si="13"/>
        <v>0</v>
      </c>
      <c r="T537" s="19" t="s">
        <v>41</v>
      </c>
      <c r="U537" s="19"/>
      <c r="V537" s="22" t="s">
        <v>230</v>
      </c>
      <c r="W537" s="22" t="s">
        <v>231</v>
      </c>
      <c r="X537" s="71" t="s">
        <v>78</v>
      </c>
    </row>
    <row r="538" spans="1:24" ht="128.25" hidden="1" customHeight="1">
      <c r="A538" s="19" t="s">
        <v>30</v>
      </c>
      <c r="B538" s="19" t="s">
        <v>284</v>
      </c>
      <c r="C538" s="19" t="s">
        <v>284</v>
      </c>
      <c r="D538" s="19" t="s">
        <v>326</v>
      </c>
      <c r="E538" s="19">
        <v>12</v>
      </c>
      <c r="F538" s="19" t="s">
        <v>327</v>
      </c>
      <c r="G538" s="19" t="s">
        <v>35</v>
      </c>
      <c r="H538" s="19" t="s">
        <v>314</v>
      </c>
      <c r="I538" s="19" t="s">
        <v>37</v>
      </c>
      <c r="J538" s="10">
        <v>16</v>
      </c>
      <c r="K538" s="10" t="s">
        <v>295</v>
      </c>
      <c r="L538" s="11"/>
      <c r="M538" s="37">
        <v>1</v>
      </c>
      <c r="N538" s="19">
        <v>445195</v>
      </c>
      <c r="O538" s="19" t="s">
        <v>319</v>
      </c>
      <c r="P538" s="19" t="s">
        <v>107</v>
      </c>
      <c r="Q538" s="20">
        <v>0</v>
      </c>
      <c r="R538" s="20">
        <v>0</v>
      </c>
      <c r="S538" s="20">
        <f t="shared" si="13"/>
        <v>0</v>
      </c>
      <c r="T538" s="19" t="s">
        <v>41</v>
      </c>
      <c r="U538" s="19"/>
      <c r="V538" s="22" t="s">
        <v>230</v>
      </c>
      <c r="W538" s="22" t="s">
        <v>231</v>
      </c>
      <c r="X538" s="71" t="s">
        <v>78</v>
      </c>
    </row>
    <row r="539" spans="1:24" ht="128.25" hidden="1" customHeight="1">
      <c r="A539" s="19" t="s">
        <v>30</v>
      </c>
      <c r="B539" s="19" t="s">
        <v>284</v>
      </c>
      <c r="C539" s="19" t="s">
        <v>284</v>
      </c>
      <c r="D539" s="19" t="s">
        <v>326</v>
      </c>
      <c r="E539" s="19">
        <v>12</v>
      </c>
      <c r="F539" s="19" t="s">
        <v>327</v>
      </c>
      <c r="G539" s="19" t="s">
        <v>35</v>
      </c>
      <c r="H539" s="19" t="s">
        <v>314</v>
      </c>
      <c r="I539" s="19" t="s">
        <v>37</v>
      </c>
      <c r="J539" s="10">
        <v>16</v>
      </c>
      <c r="K539" s="10" t="s">
        <v>295</v>
      </c>
      <c r="L539" s="11"/>
      <c r="M539" s="37">
        <v>1</v>
      </c>
      <c r="N539" s="19">
        <v>1980441</v>
      </c>
      <c r="O539" s="19" t="s">
        <v>320</v>
      </c>
      <c r="P539" s="19" t="s">
        <v>107</v>
      </c>
      <c r="Q539" s="20">
        <v>0</v>
      </c>
      <c r="R539" s="20">
        <v>0</v>
      </c>
      <c r="S539" s="20">
        <f t="shared" si="13"/>
        <v>0</v>
      </c>
      <c r="T539" s="19" t="s">
        <v>41</v>
      </c>
      <c r="U539" s="19"/>
      <c r="V539" s="22" t="s">
        <v>230</v>
      </c>
      <c r="W539" s="22" t="s">
        <v>231</v>
      </c>
      <c r="X539" s="71" t="s">
        <v>78</v>
      </c>
    </row>
    <row r="540" spans="1:24" ht="128.25" hidden="1" customHeight="1">
      <c r="A540" s="19" t="s">
        <v>30</v>
      </c>
      <c r="B540" s="19" t="s">
        <v>284</v>
      </c>
      <c r="C540" s="19" t="s">
        <v>284</v>
      </c>
      <c r="D540" s="19" t="s">
        <v>326</v>
      </c>
      <c r="E540" s="19">
        <v>12</v>
      </c>
      <c r="F540" s="19" t="s">
        <v>327</v>
      </c>
      <c r="G540" s="19" t="s">
        <v>35</v>
      </c>
      <c r="H540" s="19" t="s">
        <v>314</v>
      </c>
      <c r="I540" s="19" t="s">
        <v>37</v>
      </c>
      <c r="J540" s="10">
        <v>16</v>
      </c>
      <c r="K540" s="10" t="s">
        <v>295</v>
      </c>
      <c r="L540" s="11"/>
      <c r="M540" s="37">
        <v>1</v>
      </c>
      <c r="N540" s="19">
        <v>1525343</v>
      </c>
      <c r="O540" s="19" t="s">
        <v>321</v>
      </c>
      <c r="P540" s="19" t="s">
        <v>107</v>
      </c>
      <c r="Q540" s="20">
        <v>0</v>
      </c>
      <c r="R540" s="20">
        <v>0</v>
      </c>
      <c r="S540" s="20">
        <f t="shared" si="13"/>
        <v>0</v>
      </c>
      <c r="T540" s="19" t="s">
        <v>41</v>
      </c>
      <c r="U540" s="19"/>
      <c r="V540" s="22" t="s">
        <v>230</v>
      </c>
      <c r="W540" s="22" t="s">
        <v>231</v>
      </c>
      <c r="X540" s="71" t="s">
        <v>78</v>
      </c>
    </row>
    <row r="541" spans="1:24" ht="114" hidden="1" customHeight="1">
      <c r="A541" s="19" t="s">
        <v>30</v>
      </c>
      <c r="B541" s="19" t="s">
        <v>284</v>
      </c>
      <c r="C541" s="19" t="s">
        <v>284</v>
      </c>
      <c r="D541" s="19" t="s">
        <v>326</v>
      </c>
      <c r="E541" s="19">
        <v>12</v>
      </c>
      <c r="F541" s="19" t="s">
        <v>327</v>
      </c>
      <c r="G541" s="19" t="s">
        <v>35</v>
      </c>
      <c r="H541" s="19" t="s">
        <v>314</v>
      </c>
      <c r="I541" s="19" t="s">
        <v>37</v>
      </c>
      <c r="J541" s="10">
        <v>16</v>
      </c>
      <c r="K541" s="10" t="s">
        <v>295</v>
      </c>
      <c r="L541" s="11"/>
      <c r="M541" s="37">
        <v>1</v>
      </c>
      <c r="N541" s="19">
        <v>1518749</v>
      </c>
      <c r="O541" s="19" t="s">
        <v>322</v>
      </c>
      <c r="P541" s="19" t="s">
        <v>107</v>
      </c>
      <c r="Q541" s="20">
        <v>0</v>
      </c>
      <c r="R541" s="20">
        <v>0</v>
      </c>
      <c r="S541" s="20">
        <f t="shared" si="13"/>
        <v>0</v>
      </c>
      <c r="T541" s="19" t="s">
        <v>41</v>
      </c>
      <c r="U541" s="19"/>
      <c r="V541" s="22" t="s">
        <v>230</v>
      </c>
      <c r="W541" s="22" t="s">
        <v>231</v>
      </c>
      <c r="X541" s="71" t="s">
        <v>78</v>
      </c>
    </row>
    <row r="542" spans="1:24" ht="42.75" hidden="1" customHeight="1">
      <c r="A542" s="57" t="s">
        <v>30</v>
      </c>
      <c r="B542" s="57" t="s">
        <v>284</v>
      </c>
      <c r="C542" s="57" t="s">
        <v>284</v>
      </c>
      <c r="D542" s="57" t="s">
        <v>326</v>
      </c>
      <c r="E542" s="57">
        <v>12</v>
      </c>
      <c r="F542" s="57" t="s">
        <v>327</v>
      </c>
      <c r="G542" s="57" t="s">
        <v>35</v>
      </c>
      <c r="H542" s="57" t="s">
        <v>314</v>
      </c>
      <c r="I542" s="57" t="s">
        <v>37</v>
      </c>
      <c r="J542" s="90">
        <v>16</v>
      </c>
      <c r="K542" s="10" t="s">
        <v>295</v>
      </c>
      <c r="L542" s="11"/>
      <c r="M542" s="56">
        <v>1</v>
      </c>
      <c r="N542" s="57">
        <v>2264120</v>
      </c>
      <c r="O542" s="57" t="s">
        <v>323</v>
      </c>
      <c r="P542" s="57" t="s">
        <v>40</v>
      </c>
      <c r="Q542" s="59">
        <v>0</v>
      </c>
      <c r="R542" s="59">
        <v>0</v>
      </c>
      <c r="S542" s="59">
        <f t="shared" si="13"/>
        <v>0</v>
      </c>
      <c r="T542" s="57" t="s">
        <v>41</v>
      </c>
      <c r="U542" s="57"/>
      <c r="V542" s="22" t="s">
        <v>230</v>
      </c>
      <c r="W542" s="22" t="s">
        <v>231</v>
      </c>
      <c r="X542" s="71" t="s">
        <v>78</v>
      </c>
    </row>
    <row r="543" spans="1:24" ht="99.75" hidden="1">
      <c r="A543" s="19" t="s">
        <v>358</v>
      </c>
      <c r="B543" s="54" t="s">
        <v>1005</v>
      </c>
      <c r="C543" s="54" t="s">
        <v>1111</v>
      </c>
      <c r="D543" s="54" t="s">
        <v>1112</v>
      </c>
      <c r="E543" s="19">
        <v>15</v>
      </c>
      <c r="F543" s="95" t="s">
        <v>1113</v>
      </c>
      <c r="G543" s="95" t="s">
        <v>35</v>
      </c>
      <c r="H543" s="95" t="s">
        <v>36</v>
      </c>
      <c r="I543" s="95" t="s">
        <v>37</v>
      </c>
      <c r="J543" s="67">
        <v>16</v>
      </c>
      <c r="K543" s="54" t="s">
        <v>1114</v>
      </c>
      <c r="L543" s="106"/>
      <c r="M543" s="54">
        <v>1</v>
      </c>
      <c r="N543" s="106"/>
      <c r="O543" s="106"/>
      <c r="P543" s="54" t="s">
        <v>162</v>
      </c>
      <c r="Q543" s="60">
        <v>0</v>
      </c>
      <c r="R543" s="20">
        <v>0</v>
      </c>
      <c r="S543" s="60">
        <v>0</v>
      </c>
      <c r="T543" s="37" t="s">
        <v>41</v>
      </c>
      <c r="U543" s="107" t="s">
        <v>2276</v>
      </c>
      <c r="V543" s="21" t="s">
        <v>866</v>
      </c>
      <c r="W543" s="40" t="s">
        <v>1014</v>
      </c>
      <c r="X543" s="71" t="s">
        <v>78</v>
      </c>
    </row>
    <row r="544" spans="1:24" ht="71.25" hidden="1">
      <c r="A544" s="19" t="s">
        <v>358</v>
      </c>
      <c r="B544" s="19" t="s">
        <v>1005</v>
      </c>
      <c r="C544" s="19" t="s">
        <v>1032</v>
      </c>
      <c r="D544" s="19" t="s">
        <v>1033</v>
      </c>
      <c r="E544" s="19">
        <v>10</v>
      </c>
      <c r="F544" s="12" t="s">
        <v>1034</v>
      </c>
      <c r="G544" s="8" t="s">
        <v>45</v>
      </c>
      <c r="H544" s="19" t="s">
        <v>36</v>
      </c>
      <c r="I544" s="37" t="s">
        <v>37</v>
      </c>
      <c r="J544" s="10">
        <v>40</v>
      </c>
      <c r="K544" s="19">
        <v>2020</v>
      </c>
      <c r="L544" s="106"/>
      <c r="M544" s="19">
        <v>4</v>
      </c>
      <c r="N544" s="106"/>
      <c r="O544" s="106"/>
      <c r="P544" s="54" t="s">
        <v>162</v>
      </c>
      <c r="Q544" s="60">
        <v>0</v>
      </c>
      <c r="R544" s="20">
        <v>0</v>
      </c>
      <c r="S544" s="60">
        <v>0</v>
      </c>
      <c r="T544" s="19" t="s">
        <v>41</v>
      </c>
      <c r="U544" s="108" t="s">
        <v>2277</v>
      </c>
      <c r="V544" s="22" t="s">
        <v>184</v>
      </c>
      <c r="W544" s="22" t="s">
        <v>248</v>
      </c>
      <c r="X544" s="18" t="s">
        <v>58</v>
      </c>
    </row>
    <row r="545" spans="1:24" ht="120" hidden="1">
      <c r="A545" s="8" t="s">
        <v>358</v>
      </c>
      <c r="B545" s="8" t="s">
        <v>1005</v>
      </c>
      <c r="C545" s="12" t="s">
        <v>1170</v>
      </c>
      <c r="D545" s="12" t="s">
        <v>1171</v>
      </c>
      <c r="E545" s="8">
        <v>15</v>
      </c>
      <c r="F545" s="12" t="s">
        <v>1172</v>
      </c>
      <c r="G545" s="8" t="s">
        <v>45</v>
      </c>
      <c r="H545" s="12" t="s">
        <v>139</v>
      </c>
      <c r="I545" s="12" t="s">
        <v>37</v>
      </c>
      <c r="J545" s="62">
        <v>8</v>
      </c>
      <c r="K545" s="12">
        <v>2020</v>
      </c>
      <c r="L545" s="106"/>
      <c r="M545" s="12">
        <v>43</v>
      </c>
      <c r="N545" s="106"/>
      <c r="O545" s="106"/>
      <c r="P545" s="51" t="s">
        <v>162</v>
      </c>
      <c r="Q545" s="64">
        <v>0</v>
      </c>
      <c r="R545" s="14">
        <v>0</v>
      </c>
      <c r="S545" s="64">
        <v>0</v>
      </c>
      <c r="T545" s="8" t="s">
        <v>41</v>
      </c>
      <c r="U545" s="107" t="s">
        <v>2278</v>
      </c>
      <c r="V545" s="34" t="s">
        <v>184</v>
      </c>
      <c r="W545" s="40" t="s">
        <v>696</v>
      </c>
      <c r="X545" s="71" t="s">
        <v>78</v>
      </c>
    </row>
    <row r="546" spans="1:24" ht="57" hidden="1">
      <c r="A546" s="19" t="s">
        <v>358</v>
      </c>
      <c r="B546" s="19" t="s">
        <v>1005</v>
      </c>
      <c r="C546" s="19" t="s">
        <v>1084</v>
      </c>
      <c r="D546" s="19" t="s">
        <v>1085</v>
      </c>
      <c r="E546" s="19">
        <v>15</v>
      </c>
      <c r="F546" s="8" t="s">
        <v>1086</v>
      </c>
      <c r="G546" s="8" t="s">
        <v>45</v>
      </c>
      <c r="H546" s="19" t="s">
        <v>36</v>
      </c>
      <c r="I546" s="37" t="s">
        <v>37</v>
      </c>
      <c r="J546" s="10">
        <v>20</v>
      </c>
      <c r="K546" s="19">
        <v>2020</v>
      </c>
      <c r="L546" s="106"/>
      <c r="M546" s="37">
        <v>1</v>
      </c>
      <c r="N546" s="8">
        <v>1493041</v>
      </c>
      <c r="O546" s="8" t="s">
        <v>1087</v>
      </c>
      <c r="P546" s="19" t="s">
        <v>1088</v>
      </c>
      <c r="Q546" s="60">
        <v>0</v>
      </c>
      <c r="R546" s="20">
        <v>0</v>
      </c>
      <c r="S546" s="60">
        <v>0</v>
      </c>
      <c r="T546" s="19" t="s">
        <v>41</v>
      </c>
      <c r="U546" s="15" t="s">
        <v>2279</v>
      </c>
      <c r="V546" s="34" t="s">
        <v>148</v>
      </c>
      <c r="W546" s="15" t="s">
        <v>225</v>
      </c>
      <c r="X546" s="36" t="s">
        <v>50</v>
      </c>
    </row>
    <row r="547" spans="1:24" ht="57" hidden="1">
      <c r="A547" s="19" t="s">
        <v>358</v>
      </c>
      <c r="B547" s="19" t="s">
        <v>1005</v>
      </c>
      <c r="C547" s="19" t="s">
        <v>1084</v>
      </c>
      <c r="D547" s="19" t="s">
        <v>1085</v>
      </c>
      <c r="E547" s="19">
        <v>15</v>
      </c>
      <c r="F547" s="8" t="s">
        <v>1086</v>
      </c>
      <c r="G547" s="8" t="s">
        <v>45</v>
      </c>
      <c r="H547" s="19" t="s">
        <v>36</v>
      </c>
      <c r="I547" s="37" t="s">
        <v>37</v>
      </c>
      <c r="J547" s="10">
        <v>20</v>
      </c>
      <c r="K547" s="19">
        <v>2020</v>
      </c>
      <c r="L547" s="106"/>
      <c r="M547" s="19">
        <v>1</v>
      </c>
      <c r="N547" s="8">
        <v>2090087</v>
      </c>
      <c r="O547" s="8" t="s">
        <v>1089</v>
      </c>
      <c r="P547" s="19" t="s">
        <v>268</v>
      </c>
      <c r="Q547" s="60">
        <v>0</v>
      </c>
      <c r="R547" s="20">
        <v>0</v>
      </c>
      <c r="S547" s="60">
        <v>0</v>
      </c>
      <c r="T547" s="19" t="s">
        <v>41</v>
      </c>
      <c r="U547" s="15" t="s">
        <v>2279</v>
      </c>
      <c r="V547" s="34" t="s">
        <v>148</v>
      </c>
      <c r="W547" s="15" t="s">
        <v>225</v>
      </c>
      <c r="X547" s="36" t="s">
        <v>50</v>
      </c>
    </row>
    <row r="548" spans="1:24" ht="75" hidden="1">
      <c r="A548" s="19" t="s">
        <v>358</v>
      </c>
      <c r="B548" s="19" t="s">
        <v>1005</v>
      </c>
      <c r="C548" s="19" t="s">
        <v>1005</v>
      </c>
      <c r="D548" s="19" t="s">
        <v>1101</v>
      </c>
      <c r="E548" s="37">
        <v>15</v>
      </c>
      <c r="F548" s="12" t="s">
        <v>1108</v>
      </c>
      <c r="G548" s="8" t="s">
        <v>45</v>
      </c>
      <c r="H548" s="8" t="s">
        <v>36</v>
      </c>
      <c r="I548" s="37" t="s">
        <v>37</v>
      </c>
      <c r="J548" s="10">
        <v>24</v>
      </c>
      <c r="K548" s="19">
        <v>2020</v>
      </c>
      <c r="L548" s="106"/>
      <c r="M548" s="19">
        <v>10</v>
      </c>
      <c r="N548" s="106"/>
      <c r="O548" s="106"/>
      <c r="P548" s="54" t="s">
        <v>1109</v>
      </c>
      <c r="Q548" s="20">
        <v>0</v>
      </c>
      <c r="R548" s="20">
        <v>8000</v>
      </c>
      <c r="S548" s="60">
        <v>16000</v>
      </c>
      <c r="T548" s="19" t="s">
        <v>41</v>
      </c>
      <c r="U548" s="107" t="s">
        <v>2280</v>
      </c>
      <c r="V548" s="34" t="s">
        <v>184</v>
      </c>
      <c r="W548" s="15" t="s">
        <v>1068</v>
      </c>
      <c r="X548" s="71" t="s">
        <v>78</v>
      </c>
    </row>
    <row r="549" spans="1:24" ht="327.75" hidden="1">
      <c r="A549" s="19" t="s">
        <v>358</v>
      </c>
      <c r="B549" s="19" t="s">
        <v>1005</v>
      </c>
      <c r="C549" s="19" t="s">
        <v>1063</v>
      </c>
      <c r="D549" s="19" t="s">
        <v>1064</v>
      </c>
      <c r="E549" s="19">
        <v>15</v>
      </c>
      <c r="F549" s="12" t="s">
        <v>1065</v>
      </c>
      <c r="G549" s="12" t="s">
        <v>45</v>
      </c>
      <c r="H549" s="19" t="s">
        <v>36</v>
      </c>
      <c r="I549" s="37" t="s">
        <v>37</v>
      </c>
      <c r="J549" s="65">
        <v>16</v>
      </c>
      <c r="K549" s="37">
        <v>2020</v>
      </c>
      <c r="L549" s="106"/>
      <c r="M549" s="37">
        <v>16</v>
      </c>
      <c r="N549" s="8" t="s">
        <v>1066</v>
      </c>
      <c r="O549" s="8" t="s">
        <v>1067</v>
      </c>
      <c r="P549" s="19" t="s">
        <v>247</v>
      </c>
      <c r="Q549" s="20">
        <v>0</v>
      </c>
      <c r="R549" s="20">
        <v>0</v>
      </c>
      <c r="S549" s="20">
        <v>0</v>
      </c>
      <c r="T549" s="19" t="s">
        <v>41</v>
      </c>
      <c r="U549" s="109" t="s">
        <v>2281</v>
      </c>
      <c r="V549" s="34" t="s">
        <v>184</v>
      </c>
      <c r="W549" s="15" t="s">
        <v>1068</v>
      </c>
      <c r="X549" s="71" t="s">
        <v>78</v>
      </c>
    </row>
    <row r="550" spans="1:24" ht="128.25" hidden="1">
      <c r="A550" s="19" t="s">
        <v>358</v>
      </c>
      <c r="B550" s="19" t="s">
        <v>526</v>
      </c>
      <c r="C550" s="19" t="s">
        <v>526</v>
      </c>
      <c r="D550" s="19" t="s">
        <v>527</v>
      </c>
      <c r="E550" s="19">
        <v>15</v>
      </c>
      <c r="F550" s="19" t="s">
        <v>528</v>
      </c>
      <c r="G550" s="19" t="s">
        <v>45</v>
      </c>
      <c r="H550" s="19" t="s">
        <v>36</v>
      </c>
      <c r="I550" s="37" t="s">
        <v>37</v>
      </c>
      <c r="J550" s="10">
        <v>35</v>
      </c>
      <c r="K550" s="19">
        <v>2020</v>
      </c>
      <c r="L550" s="106"/>
      <c r="M550" s="37">
        <v>4</v>
      </c>
      <c r="N550" s="106"/>
      <c r="O550" s="106"/>
      <c r="P550" s="19" t="s">
        <v>529</v>
      </c>
      <c r="Q550" s="20">
        <v>0</v>
      </c>
      <c r="R550" s="20">
        <v>0</v>
      </c>
      <c r="S550" s="20">
        <v>0</v>
      </c>
      <c r="T550" s="19" t="s">
        <v>41</v>
      </c>
      <c r="U550" s="15" t="s">
        <v>2282</v>
      </c>
      <c r="V550" s="63" t="s">
        <v>48</v>
      </c>
      <c r="W550" s="40" t="s">
        <v>163</v>
      </c>
      <c r="X550" s="36" t="s">
        <v>50</v>
      </c>
    </row>
    <row r="551" spans="1:24" ht="114" hidden="1">
      <c r="A551" s="19" t="s">
        <v>358</v>
      </c>
      <c r="B551" s="19" t="s">
        <v>1005</v>
      </c>
      <c r="C551" s="19" t="s">
        <v>1051</v>
      </c>
      <c r="D551" s="19" t="s">
        <v>1052</v>
      </c>
      <c r="E551" s="19">
        <v>10</v>
      </c>
      <c r="F551" s="19" t="s">
        <v>528</v>
      </c>
      <c r="G551" s="19" t="s">
        <v>45</v>
      </c>
      <c r="H551" s="19" t="s">
        <v>36</v>
      </c>
      <c r="I551" s="37" t="s">
        <v>37</v>
      </c>
      <c r="J551" s="10">
        <v>40</v>
      </c>
      <c r="K551" s="37">
        <v>2020</v>
      </c>
      <c r="L551" s="106"/>
      <c r="M551" s="8">
        <v>3</v>
      </c>
      <c r="N551" s="106"/>
      <c r="O551" s="106"/>
      <c r="P551" s="54" t="s">
        <v>162</v>
      </c>
      <c r="Q551" s="20">
        <v>0</v>
      </c>
      <c r="R551" s="20">
        <v>0</v>
      </c>
      <c r="S551" s="20">
        <v>0</v>
      </c>
      <c r="T551" s="19" t="s">
        <v>41</v>
      </c>
      <c r="U551" s="15" t="s">
        <v>2282</v>
      </c>
      <c r="V551" s="63" t="s">
        <v>48</v>
      </c>
      <c r="W551" s="40" t="s">
        <v>163</v>
      </c>
      <c r="X551" s="36" t="s">
        <v>50</v>
      </c>
    </row>
    <row r="552" spans="1:24" ht="45" hidden="1">
      <c r="A552" s="19" t="s">
        <v>358</v>
      </c>
      <c r="B552" s="19" t="s">
        <v>1005</v>
      </c>
      <c r="C552" s="19" t="s">
        <v>1006</v>
      </c>
      <c r="D552" s="19" t="s">
        <v>1007</v>
      </c>
      <c r="E552" s="37">
        <v>15</v>
      </c>
      <c r="F552" s="37" t="s">
        <v>1008</v>
      </c>
      <c r="G552" s="37" t="s">
        <v>45</v>
      </c>
      <c r="H552" s="19" t="s">
        <v>36</v>
      </c>
      <c r="I552" s="37" t="s">
        <v>37</v>
      </c>
      <c r="J552" s="10">
        <v>40</v>
      </c>
      <c r="K552" s="19">
        <v>2020</v>
      </c>
      <c r="L552" s="106"/>
      <c r="M552" s="19">
        <v>2</v>
      </c>
      <c r="N552" s="106"/>
      <c r="O552" s="106"/>
      <c r="P552" s="54" t="s">
        <v>162</v>
      </c>
      <c r="Q552" s="20">
        <v>0</v>
      </c>
      <c r="R552" s="20">
        <v>0</v>
      </c>
      <c r="S552" s="60">
        <v>0</v>
      </c>
      <c r="T552" s="19" t="s">
        <v>68</v>
      </c>
      <c r="U552" s="15" t="s">
        <v>2282</v>
      </c>
      <c r="V552" s="21" t="s">
        <v>148</v>
      </c>
      <c r="W552" s="15" t="s">
        <v>149</v>
      </c>
      <c r="X552" s="36" t="s">
        <v>50</v>
      </c>
    </row>
    <row r="553" spans="1:24" ht="114" hidden="1">
      <c r="A553" s="19" t="s">
        <v>358</v>
      </c>
      <c r="B553" s="19" t="s">
        <v>1005</v>
      </c>
      <c r="C553" s="19" t="s">
        <v>1051</v>
      </c>
      <c r="D553" s="19" t="s">
        <v>1052</v>
      </c>
      <c r="E553" s="19">
        <v>10</v>
      </c>
      <c r="F553" s="8" t="s">
        <v>1053</v>
      </c>
      <c r="G553" s="19" t="s">
        <v>35</v>
      </c>
      <c r="H553" s="19" t="s">
        <v>36</v>
      </c>
      <c r="I553" s="37" t="s">
        <v>37</v>
      </c>
      <c r="J553" s="10">
        <v>80</v>
      </c>
      <c r="K553" s="37">
        <v>2020</v>
      </c>
      <c r="L553" s="192"/>
      <c r="M553" s="19">
        <v>5</v>
      </c>
      <c r="N553" s="191"/>
      <c r="O553" s="191"/>
      <c r="P553" s="54" t="s">
        <v>162</v>
      </c>
      <c r="Q553" s="60">
        <v>0</v>
      </c>
      <c r="R553" s="20">
        <v>0</v>
      </c>
      <c r="S553" s="60">
        <v>0</v>
      </c>
      <c r="T553" s="19" t="s">
        <v>235</v>
      </c>
      <c r="U553" s="107" t="s">
        <v>2283</v>
      </c>
      <c r="V553" s="131" t="s">
        <v>235</v>
      </c>
      <c r="W553" s="216" t="s">
        <v>236</v>
      </c>
      <c r="X553" s="36"/>
    </row>
    <row r="554" spans="1:24" ht="57" hidden="1">
      <c r="A554" s="19" t="s">
        <v>358</v>
      </c>
      <c r="B554" s="19" t="s">
        <v>1005</v>
      </c>
      <c r="C554" s="19" t="s">
        <v>1084</v>
      </c>
      <c r="D554" s="19" t="s">
        <v>1090</v>
      </c>
      <c r="E554" s="19">
        <v>15</v>
      </c>
      <c r="F554" s="8" t="s">
        <v>1053</v>
      </c>
      <c r="G554" s="19" t="s">
        <v>35</v>
      </c>
      <c r="H554" s="19" t="s">
        <v>36</v>
      </c>
      <c r="I554" s="37" t="s">
        <v>37</v>
      </c>
      <c r="J554" s="10">
        <v>80</v>
      </c>
      <c r="K554" s="19">
        <v>2020</v>
      </c>
      <c r="L554" s="192"/>
      <c r="M554" s="8">
        <v>2</v>
      </c>
      <c r="N554" s="191"/>
      <c r="O554" s="191"/>
      <c r="P554" s="19" t="s">
        <v>247</v>
      </c>
      <c r="Q554" s="20">
        <v>0</v>
      </c>
      <c r="R554" s="20">
        <v>0</v>
      </c>
      <c r="S554" s="20">
        <v>0</v>
      </c>
      <c r="T554" s="19" t="s">
        <v>235</v>
      </c>
      <c r="U554" s="107" t="s">
        <v>2283</v>
      </c>
      <c r="V554" s="131" t="s">
        <v>235</v>
      </c>
      <c r="W554" s="216" t="s">
        <v>236</v>
      </c>
      <c r="X554" s="36"/>
    </row>
    <row r="555" spans="1:24" ht="105" hidden="1">
      <c r="A555" s="24" t="s">
        <v>358</v>
      </c>
      <c r="B555" s="24" t="s">
        <v>1005</v>
      </c>
      <c r="C555" s="24" t="s">
        <v>1032</v>
      </c>
      <c r="D555" s="24" t="s">
        <v>1033</v>
      </c>
      <c r="E555" s="24">
        <v>10</v>
      </c>
      <c r="F555" s="110" t="s">
        <v>1035</v>
      </c>
      <c r="G555" s="110" t="s">
        <v>35</v>
      </c>
      <c r="H555" s="110" t="s">
        <v>36</v>
      </c>
      <c r="I555" s="27" t="s">
        <v>37</v>
      </c>
      <c r="J555" s="26">
        <v>40</v>
      </c>
      <c r="K555" s="24">
        <v>2020</v>
      </c>
      <c r="L555" s="193"/>
      <c r="M555" s="24">
        <v>3</v>
      </c>
      <c r="N555" s="111"/>
      <c r="O555" s="111"/>
      <c r="P555" s="68" t="s">
        <v>162</v>
      </c>
      <c r="Q555" s="85">
        <v>0</v>
      </c>
      <c r="R555" s="28">
        <v>0</v>
      </c>
      <c r="S555" s="85">
        <v>0</v>
      </c>
      <c r="T555" s="24" t="s">
        <v>41</v>
      </c>
      <c r="U555" s="112" t="s">
        <v>2284</v>
      </c>
      <c r="V555" s="210" t="s">
        <v>1036</v>
      </c>
      <c r="W555" s="262" t="s">
        <v>1037</v>
      </c>
      <c r="X555" s="36"/>
    </row>
    <row r="556" spans="1:24" ht="99.75" hidden="1">
      <c r="A556" s="19" t="s">
        <v>358</v>
      </c>
      <c r="B556" s="19" t="s">
        <v>1005</v>
      </c>
      <c r="C556" s="37" t="s">
        <v>1170</v>
      </c>
      <c r="D556" s="19" t="s">
        <v>1007</v>
      </c>
      <c r="E556" s="37">
        <v>15</v>
      </c>
      <c r="F556" s="37" t="s">
        <v>1173</v>
      </c>
      <c r="G556" s="19" t="s">
        <v>45</v>
      </c>
      <c r="H556" s="37" t="s">
        <v>1174</v>
      </c>
      <c r="I556" s="19" t="s">
        <v>46</v>
      </c>
      <c r="J556" s="65">
        <v>10</v>
      </c>
      <c r="K556" s="37">
        <v>2020</v>
      </c>
      <c r="L556" s="192"/>
      <c r="M556" s="37">
        <v>11</v>
      </c>
      <c r="N556" s="106"/>
      <c r="O556" s="106"/>
      <c r="P556" s="37" t="s">
        <v>1175</v>
      </c>
      <c r="Q556" s="60">
        <v>0</v>
      </c>
      <c r="R556" s="20">
        <v>0</v>
      </c>
      <c r="S556" s="60">
        <v>0</v>
      </c>
      <c r="T556" s="37" t="s">
        <v>68</v>
      </c>
      <c r="U556" s="107" t="s">
        <v>2285</v>
      </c>
      <c r="V556" s="216" t="s">
        <v>56</v>
      </c>
      <c r="W556" s="131" t="s">
        <v>57</v>
      </c>
      <c r="X556" s="36" t="s">
        <v>78</v>
      </c>
    </row>
    <row r="557" spans="1:24" ht="114" hidden="1">
      <c r="A557" s="19" t="s">
        <v>358</v>
      </c>
      <c r="B557" s="19" t="s">
        <v>358</v>
      </c>
      <c r="C557" s="19" t="s">
        <v>358</v>
      </c>
      <c r="D557" s="19" t="s">
        <v>359</v>
      </c>
      <c r="E557" s="19">
        <v>10</v>
      </c>
      <c r="F557" s="19" t="s">
        <v>360</v>
      </c>
      <c r="G557" s="19" t="s">
        <v>45</v>
      </c>
      <c r="H557" s="19" t="s">
        <v>36</v>
      </c>
      <c r="I557" s="37" t="s">
        <v>37</v>
      </c>
      <c r="J557" s="10">
        <v>20</v>
      </c>
      <c r="K557" s="19">
        <v>2020</v>
      </c>
      <c r="L557" s="192"/>
      <c r="M557" s="19">
        <v>1</v>
      </c>
      <c r="N557" s="19">
        <v>1454718</v>
      </c>
      <c r="O557" s="19" t="s">
        <v>361</v>
      </c>
      <c r="P557" s="54" t="s">
        <v>162</v>
      </c>
      <c r="Q557" s="20">
        <v>0</v>
      </c>
      <c r="R557" s="20">
        <v>0</v>
      </c>
      <c r="S557" s="20">
        <v>0</v>
      </c>
      <c r="T557" s="19" t="s">
        <v>41</v>
      </c>
      <c r="U557" s="15" t="s">
        <v>2267</v>
      </c>
      <c r="V557" s="210" t="s">
        <v>148</v>
      </c>
      <c r="W557" s="131" t="s">
        <v>225</v>
      </c>
      <c r="X557" s="36" t="s">
        <v>50</v>
      </c>
    </row>
    <row r="558" spans="1:24" ht="85.5" hidden="1">
      <c r="A558" s="19" t="s">
        <v>358</v>
      </c>
      <c r="B558" s="19" t="s">
        <v>358</v>
      </c>
      <c r="C558" s="19" t="s">
        <v>358</v>
      </c>
      <c r="D558" s="19" t="s">
        <v>362</v>
      </c>
      <c r="E558" s="19">
        <v>10</v>
      </c>
      <c r="F558" s="19" t="s">
        <v>363</v>
      </c>
      <c r="G558" s="19" t="s">
        <v>45</v>
      </c>
      <c r="H558" s="19" t="s">
        <v>331</v>
      </c>
      <c r="I558" s="37" t="s">
        <v>37</v>
      </c>
      <c r="J558" s="10">
        <v>16</v>
      </c>
      <c r="K558" s="19">
        <v>2020</v>
      </c>
      <c r="L558" s="192"/>
      <c r="M558" s="19">
        <v>1</v>
      </c>
      <c r="N558" s="19">
        <v>1568137</v>
      </c>
      <c r="O558" s="19" t="s">
        <v>364</v>
      </c>
      <c r="P558" s="54" t="s">
        <v>162</v>
      </c>
      <c r="Q558" s="20">
        <v>0</v>
      </c>
      <c r="R558" s="20">
        <v>0</v>
      </c>
      <c r="S558" s="20">
        <v>0</v>
      </c>
      <c r="T558" s="19" t="s">
        <v>41</v>
      </c>
      <c r="U558" s="15" t="s">
        <v>2286</v>
      </c>
      <c r="V558" s="216" t="s">
        <v>56</v>
      </c>
      <c r="W558" s="131" t="s">
        <v>57</v>
      </c>
      <c r="X558" s="18" t="s">
        <v>58</v>
      </c>
    </row>
    <row r="559" spans="1:24" ht="85.5" hidden="1">
      <c r="A559" s="19" t="s">
        <v>358</v>
      </c>
      <c r="B559" s="19" t="s">
        <v>358</v>
      </c>
      <c r="C559" s="19" t="s">
        <v>358</v>
      </c>
      <c r="D559" s="19" t="s">
        <v>365</v>
      </c>
      <c r="E559" s="19">
        <v>10</v>
      </c>
      <c r="F559" s="19" t="s">
        <v>366</v>
      </c>
      <c r="G559" s="19" t="s">
        <v>45</v>
      </c>
      <c r="H559" s="19" t="s">
        <v>331</v>
      </c>
      <c r="I559" s="37" t="s">
        <v>37</v>
      </c>
      <c r="J559" s="10">
        <v>16</v>
      </c>
      <c r="K559" s="19">
        <v>2020</v>
      </c>
      <c r="L559" s="192"/>
      <c r="M559" s="19">
        <v>1</v>
      </c>
      <c r="N559" s="19">
        <v>1492768</v>
      </c>
      <c r="O559" s="19" t="s">
        <v>367</v>
      </c>
      <c r="P559" s="54" t="s">
        <v>162</v>
      </c>
      <c r="Q559" s="20">
        <v>0</v>
      </c>
      <c r="R559" s="20">
        <v>0</v>
      </c>
      <c r="S559" s="20">
        <v>0</v>
      </c>
      <c r="T559" s="19" t="s">
        <v>41</v>
      </c>
      <c r="U559" s="15" t="s">
        <v>2286</v>
      </c>
      <c r="V559" s="131" t="s">
        <v>176</v>
      </c>
      <c r="W559" s="131" t="s">
        <v>368</v>
      </c>
      <c r="X559" s="36" t="s">
        <v>50</v>
      </c>
    </row>
    <row r="560" spans="1:24" ht="85.5" hidden="1">
      <c r="A560" s="19" t="s">
        <v>358</v>
      </c>
      <c r="B560" s="19" t="s">
        <v>358</v>
      </c>
      <c r="C560" s="19" t="s">
        <v>358</v>
      </c>
      <c r="D560" s="19" t="s">
        <v>365</v>
      </c>
      <c r="E560" s="19">
        <v>10</v>
      </c>
      <c r="F560" s="19" t="s">
        <v>366</v>
      </c>
      <c r="G560" s="19" t="s">
        <v>45</v>
      </c>
      <c r="H560" s="19" t="s">
        <v>331</v>
      </c>
      <c r="I560" s="37" t="s">
        <v>37</v>
      </c>
      <c r="J560" s="10">
        <v>16</v>
      </c>
      <c r="K560" s="19">
        <v>2020</v>
      </c>
      <c r="L560" s="192"/>
      <c r="M560" s="19">
        <v>1</v>
      </c>
      <c r="N560" s="19" t="s">
        <v>369</v>
      </c>
      <c r="O560" s="19" t="s">
        <v>370</v>
      </c>
      <c r="P560" s="54" t="s">
        <v>162</v>
      </c>
      <c r="Q560" s="20">
        <v>0</v>
      </c>
      <c r="R560" s="20">
        <v>0</v>
      </c>
      <c r="S560" s="20">
        <v>0</v>
      </c>
      <c r="T560" s="19" t="s">
        <v>41</v>
      </c>
      <c r="U560" s="15" t="s">
        <v>2286</v>
      </c>
      <c r="V560" s="131" t="s">
        <v>176</v>
      </c>
      <c r="W560" s="131" t="s">
        <v>368</v>
      </c>
      <c r="X560" s="36" t="s">
        <v>50</v>
      </c>
    </row>
    <row r="561" spans="1:24" ht="90" hidden="1">
      <c r="A561" s="24" t="s">
        <v>358</v>
      </c>
      <c r="B561" s="24" t="s">
        <v>1005</v>
      </c>
      <c r="C561" s="24" t="s">
        <v>1006</v>
      </c>
      <c r="D561" s="24" t="s">
        <v>1009</v>
      </c>
      <c r="E561" s="27">
        <v>15</v>
      </c>
      <c r="F561" s="110" t="s">
        <v>1010</v>
      </c>
      <c r="G561" s="110" t="s">
        <v>35</v>
      </c>
      <c r="H561" s="110" t="s">
        <v>36</v>
      </c>
      <c r="I561" s="27" t="s">
        <v>37</v>
      </c>
      <c r="J561" s="26">
        <v>40</v>
      </c>
      <c r="K561" s="24">
        <v>2020</v>
      </c>
      <c r="L561" s="193"/>
      <c r="M561" s="24">
        <v>5</v>
      </c>
      <c r="N561" s="111"/>
      <c r="O561" s="111"/>
      <c r="P561" s="68" t="s">
        <v>162</v>
      </c>
      <c r="Q561" s="28">
        <v>0</v>
      </c>
      <c r="R561" s="28">
        <v>0</v>
      </c>
      <c r="S561" s="85">
        <v>0</v>
      </c>
      <c r="T561" s="24" t="s">
        <v>41</v>
      </c>
      <c r="U561" s="112" t="s">
        <v>2287</v>
      </c>
      <c r="V561" s="112" t="s">
        <v>184</v>
      </c>
      <c r="W561" s="112" t="s">
        <v>1011</v>
      </c>
      <c r="X561" s="36"/>
    </row>
    <row r="562" spans="1:24" ht="313.5" hidden="1">
      <c r="A562" s="19" t="s">
        <v>358</v>
      </c>
      <c r="B562" s="19" t="s">
        <v>1005</v>
      </c>
      <c r="C562" s="19" t="s">
        <v>1063</v>
      </c>
      <c r="D562" s="19" t="s">
        <v>1064</v>
      </c>
      <c r="E562" s="19">
        <v>15</v>
      </c>
      <c r="F562" s="12" t="s">
        <v>1069</v>
      </c>
      <c r="G562" s="12" t="s">
        <v>45</v>
      </c>
      <c r="H562" s="19" t="s">
        <v>36</v>
      </c>
      <c r="I562" s="37" t="s">
        <v>37</v>
      </c>
      <c r="J562" s="65">
        <v>16</v>
      </c>
      <c r="K562" s="37">
        <v>2020</v>
      </c>
      <c r="L562" s="192"/>
      <c r="M562" s="37">
        <v>16</v>
      </c>
      <c r="N562" s="8" t="s">
        <v>1070</v>
      </c>
      <c r="O562" s="8" t="s">
        <v>1067</v>
      </c>
      <c r="P562" s="19" t="s">
        <v>247</v>
      </c>
      <c r="Q562" s="20">
        <v>0</v>
      </c>
      <c r="R562" s="20">
        <v>0</v>
      </c>
      <c r="S562" s="20">
        <v>0</v>
      </c>
      <c r="T562" s="19" t="s">
        <v>41</v>
      </c>
      <c r="U562" s="107" t="s">
        <v>2288</v>
      </c>
      <c r="V562" s="216" t="s">
        <v>184</v>
      </c>
      <c r="W562" s="131" t="s">
        <v>1071</v>
      </c>
      <c r="X562" s="36" t="s">
        <v>78</v>
      </c>
    </row>
    <row r="563" spans="1:24" ht="313.5" hidden="1">
      <c r="A563" s="19" t="s">
        <v>358</v>
      </c>
      <c r="B563" s="19" t="s">
        <v>1005</v>
      </c>
      <c r="C563" s="19" t="s">
        <v>1063</v>
      </c>
      <c r="D563" s="19" t="s">
        <v>1064</v>
      </c>
      <c r="E563" s="19">
        <v>15</v>
      </c>
      <c r="F563" s="12" t="s">
        <v>1072</v>
      </c>
      <c r="G563" s="12" t="s">
        <v>45</v>
      </c>
      <c r="H563" s="19" t="s">
        <v>36</v>
      </c>
      <c r="I563" s="37" t="s">
        <v>37</v>
      </c>
      <c r="J563" s="65">
        <v>16</v>
      </c>
      <c r="K563" s="37">
        <v>2020</v>
      </c>
      <c r="L563" s="192"/>
      <c r="M563" s="37">
        <v>16</v>
      </c>
      <c r="N563" s="8" t="s">
        <v>1070</v>
      </c>
      <c r="O563" s="8" t="s">
        <v>1067</v>
      </c>
      <c r="P563" s="19" t="s">
        <v>247</v>
      </c>
      <c r="Q563" s="20">
        <v>0</v>
      </c>
      <c r="R563" s="20">
        <v>0</v>
      </c>
      <c r="S563" s="20">
        <v>0</v>
      </c>
      <c r="T563" s="19" t="s">
        <v>41</v>
      </c>
      <c r="U563" s="33" t="s">
        <v>2289</v>
      </c>
      <c r="V563" s="216" t="s">
        <v>184</v>
      </c>
      <c r="W563" s="210" t="s">
        <v>1071</v>
      </c>
      <c r="X563" s="36" t="s">
        <v>78</v>
      </c>
    </row>
    <row r="564" spans="1:24" ht="313.5" hidden="1">
      <c r="A564" s="19" t="s">
        <v>358</v>
      </c>
      <c r="B564" s="19" t="s">
        <v>1005</v>
      </c>
      <c r="C564" s="19" t="s">
        <v>1063</v>
      </c>
      <c r="D564" s="19" t="s">
        <v>1064</v>
      </c>
      <c r="E564" s="19">
        <v>15</v>
      </c>
      <c r="F564" s="12" t="s">
        <v>1073</v>
      </c>
      <c r="G564" s="12" t="s">
        <v>45</v>
      </c>
      <c r="H564" s="19" t="s">
        <v>1074</v>
      </c>
      <c r="I564" s="37" t="s">
        <v>37</v>
      </c>
      <c r="J564" s="65">
        <v>16</v>
      </c>
      <c r="K564" s="37">
        <v>2020</v>
      </c>
      <c r="L564" s="192"/>
      <c r="M564" s="37">
        <v>16</v>
      </c>
      <c r="N564" s="8" t="s">
        <v>1070</v>
      </c>
      <c r="O564" s="8" t="s">
        <v>1067</v>
      </c>
      <c r="P564" s="19" t="s">
        <v>247</v>
      </c>
      <c r="Q564" s="20">
        <v>0</v>
      </c>
      <c r="R564" s="20">
        <v>0</v>
      </c>
      <c r="S564" s="20">
        <v>0</v>
      </c>
      <c r="T564" s="19" t="s">
        <v>41</v>
      </c>
      <c r="U564" s="33" t="s">
        <v>2290</v>
      </c>
      <c r="V564" s="216" t="s">
        <v>184</v>
      </c>
      <c r="W564" s="131" t="s">
        <v>1071</v>
      </c>
      <c r="X564" s="36" t="s">
        <v>78</v>
      </c>
    </row>
    <row r="565" spans="1:24" ht="313.5" hidden="1">
      <c r="A565" s="19" t="s">
        <v>358</v>
      </c>
      <c r="B565" s="19" t="s">
        <v>1005</v>
      </c>
      <c r="C565" s="19" t="s">
        <v>1063</v>
      </c>
      <c r="D565" s="19" t="s">
        <v>1064</v>
      </c>
      <c r="E565" s="19">
        <v>15</v>
      </c>
      <c r="F565" s="19" t="s">
        <v>1075</v>
      </c>
      <c r="G565" s="19" t="s">
        <v>45</v>
      </c>
      <c r="H565" s="19" t="s">
        <v>1074</v>
      </c>
      <c r="I565" s="37" t="s">
        <v>37</v>
      </c>
      <c r="J565" s="10">
        <v>8</v>
      </c>
      <c r="K565" s="37">
        <v>2020</v>
      </c>
      <c r="L565" s="192"/>
      <c r="M565" s="37">
        <v>10</v>
      </c>
      <c r="N565" s="8" t="s">
        <v>1070</v>
      </c>
      <c r="O565" s="8" t="s">
        <v>1067</v>
      </c>
      <c r="P565" s="54" t="s">
        <v>162</v>
      </c>
      <c r="Q565" s="20">
        <v>0</v>
      </c>
      <c r="R565" s="20">
        <v>0</v>
      </c>
      <c r="S565" s="20">
        <v>0</v>
      </c>
      <c r="T565" s="19" t="s">
        <v>41</v>
      </c>
      <c r="U565" s="33" t="s">
        <v>2289</v>
      </c>
      <c r="V565" s="216" t="s">
        <v>184</v>
      </c>
      <c r="W565" s="131" t="s">
        <v>1071</v>
      </c>
      <c r="X565" s="36" t="s">
        <v>78</v>
      </c>
    </row>
    <row r="566" spans="1:24" ht="128.25" hidden="1">
      <c r="A566" s="19" t="s">
        <v>358</v>
      </c>
      <c r="B566" s="19" t="s">
        <v>526</v>
      </c>
      <c r="C566" s="19" t="s">
        <v>526</v>
      </c>
      <c r="D566" s="19" t="s">
        <v>527</v>
      </c>
      <c r="E566" s="19">
        <v>15</v>
      </c>
      <c r="F566" s="19" t="s">
        <v>44</v>
      </c>
      <c r="G566" s="19" t="s">
        <v>45</v>
      </c>
      <c r="H566" s="19" t="s">
        <v>36</v>
      </c>
      <c r="I566" s="37" t="s">
        <v>37</v>
      </c>
      <c r="J566" s="10">
        <v>30</v>
      </c>
      <c r="K566" s="19">
        <v>2020</v>
      </c>
      <c r="L566" s="192"/>
      <c r="M566" s="37">
        <v>5</v>
      </c>
      <c r="N566" s="106"/>
      <c r="O566" s="106"/>
      <c r="P566" s="19" t="s">
        <v>529</v>
      </c>
      <c r="Q566" s="20">
        <v>0</v>
      </c>
      <c r="R566" s="20">
        <v>0</v>
      </c>
      <c r="S566" s="20">
        <v>0</v>
      </c>
      <c r="T566" s="19" t="s">
        <v>41</v>
      </c>
      <c r="U566" s="15" t="s">
        <v>2282</v>
      </c>
      <c r="V566" s="131" t="s">
        <v>48</v>
      </c>
      <c r="W566" s="131" t="s">
        <v>49</v>
      </c>
      <c r="X566" s="36" t="s">
        <v>50</v>
      </c>
    </row>
    <row r="567" spans="1:24" ht="114" hidden="1">
      <c r="A567" s="19" t="s">
        <v>358</v>
      </c>
      <c r="B567" s="19" t="s">
        <v>1005</v>
      </c>
      <c r="C567" s="19" t="s">
        <v>1051</v>
      </c>
      <c r="D567" s="19" t="s">
        <v>1052</v>
      </c>
      <c r="E567" s="19">
        <v>10</v>
      </c>
      <c r="F567" s="19" t="s">
        <v>44</v>
      </c>
      <c r="G567" s="19" t="s">
        <v>45</v>
      </c>
      <c r="H567" s="19" t="s">
        <v>36</v>
      </c>
      <c r="I567" s="37" t="s">
        <v>37</v>
      </c>
      <c r="J567" s="10">
        <v>40</v>
      </c>
      <c r="K567" s="37">
        <v>2020</v>
      </c>
      <c r="L567" s="192"/>
      <c r="M567" s="19">
        <v>3</v>
      </c>
      <c r="N567" s="106"/>
      <c r="O567" s="106"/>
      <c r="P567" s="54" t="s">
        <v>162</v>
      </c>
      <c r="Q567" s="20">
        <v>0</v>
      </c>
      <c r="R567" s="20">
        <v>0</v>
      </c>
      <c r="S567" s="20">
        <v>0</v>
      </c>
      <c r="T567" s="19" t="s">
        <v>41</v>
      </c>
      <c r="U567" s="15" t="s">
        <v>2282</v>
      </c>
      <c r="V567" s="131" t="s">
        <v>48</v>
      </c>
      <c r="W567" s="131" t="s">
        <v>49</v>
      </c>
      <c r="X567" s="36" t="s">
        <v>50</v>
      </c>
    </row>
    <row r="568" spans="1:24" ht="114" hidden="1">
      <c r="A568" s="19" t="s">
        <v>358</v>
      </c>
      <c r="B568" s="19" t="s">
        <v>358</v>
      </c>
      <c r="C568" s="19" t="s">
        <v>358</v>
      </c>
      <c r="D568" s="19" t="s">
        <v>359</v>
      </c>
      <c r="E568" s="19">
        <v>10</v>
      </c>
      <c r="F568" s="19" t="s">
        <v>371</v>
      </c>
      <c r="G568" s="19" t="s">
        <v>45</v>
      </c>
      <c r="H568" s="19" t="s">
        <v>36</v>
      </c>
      <c r="I568" s="37" t="s">
        <v>37</v>
      </c>
      <c r="J568" s="10">
        <v>30</v>
      </c>
      <c r="K568" s="19"/>
      <c r="L568" s="192"/>
      <c r="M568" s="19">
        <v>1</v>
      </c>
      <c r="N568" s="19">
        <v>3003053</v>
      </c>
      <c r="O568" s="19" t="s">
        <v>372</v>
      </c>
      <c r="P568" s="19" t="s">
        <v>40</v>
      </c>
      <c r="Q568" s="20">
        <v>0</v>
      </c>
      <c r="R568" s="20">
        <v>0</v>
      </c>
      <c r="S568" s="20">
        <v>0</v>
      </c>
      <c r="T568" s="19" t="s">
        <v>41</v>
      </c>
      <c r="U568" s="15" t="s">
        <v>2267</v>
      </c>
      <c r="V568" s="131" t="s">
        <v>48</v>
      </c>
      <c r="W568" s="131" t="s">
        <v>49</v>
      </c>
      <c r="X568" s="36" t="s">
        <v>50</v>
      </c>
    </row>
    <row r="569" spans="1:24" ht="85.5" hidden="1">
      <c r="A569" s="19" t="s">
        <v>358</v>
      </c>
      <c r="B569" s="19" t="s">
        <v>526</v>
      </c>
      <c r="C569" s="19" t="s">
        <v>526</v>
      </c>
      <c r="D569" s="19" t="s">
        <v>530</v>
      </c>
      <c r="E569" s="19">
        <v>10</v>
      </c>
      <c r="F569" s="19" t="s">
        <v>531</v>
      </c>
      <c r="G569" s="19" t="s">
        <v>45</v>
      </c>
      <c r="H569" s="19" t="s">
        <v>36</v>
      </c>
      <c r="I569" s="19" t="s">
        <v>46</v>
      </c>
      <c r="J569" s="10">
        <v>40</v>
      </c>
      <c r="K569" s="19">
        <v>2020</v>
      </c>
      <c r="L569" s="192"/>
      <c r="M569" s="19">
        <v>2</v>
      </c>
      <c r="N569" s="106"/>
      <c r="O569" s="106"/>
      <c r="P569" s="19" t="s">
        <v>532</v>
      </c>
      <c r="Q569" s="20">
        <v>0</v>
      </c>
      <c r="R569" s="20">
        <v>0</v>
      </c>
      <c r="S569" s="20">
        <v>0</v>
      </c>
      <c r="T569" s="19" t="s">
        <v>41</v>
      </c>
      <c r="U569" s="15" t="s">
        <v>2282</v>
      </c>
      <c r="V569" s="131" t="s">
        <v>201</v>
      </c>
      <c r="W569" s="131" t="s">
        <v>202</v>
      </c>
      <c r="X569" s="36" t="s">
        <v>50</v>
      </c>
    </row>
    <row r="570" spans="1:24" ht="57" hidden="1">
      <c r="A570" s="19" t="s">
        <v>358</v>
      </c>
      <c r="B570" s="19" t="s">
        <v>1005</v>
      </c>
      <c r="C570" s="19" t="s">
        <v>1084</v>
      </c>
      <c r="D570" s="19" t="s">
        <v>1085</v>
      </c>
      <c r="E570" s="19">
        <v>15</v>
      </c>
      <c r="F570" s="19" t="s">
        <v>1091</v>
      </c>
      <c r="G570" s="19" t="s">
        <v>45</v>
      </c>
      <c r="H570" s="19" t="s">
        <v>36</v>
      </c>
      <c r="I570" s="37" t="s">
        <v>37</v>
      </c>
      <c r="J570" s="10">
        <v>20</v>
      </c>
      <c r="K570" s="19">
        <v>2020</v>
      </c>
      <c r="L570" s="192"/>
      <c r="M570" s="19">
        <v>3</v>
      </c>
      <c r="N570" s="106"/>
      <c r="O570" s="106"/>
      <c r="P570" s="19" t="s">
        <v>247</v>
      </c>
      <c r="Q570" s="60">
        <v>0</v>
      </c>
      <c r="R570" s="20">
        <v>0</v>
      </c>
      <c r="S570" s="60">
        <v>0</v>
      </c>
      <c r="T570" s="19" t="s">
        <v>41</v>
      </c>
      <c r="U570" s="15" t="s">
        <v>2291</v>
      </c>
      <c r="V570" s="131" t="s">
        <v>201</v>
      </c>
      <c r="W570" s="131" t="s">
        <v>202</v>
      </c>
      <c r="X570" s="36" t="s">
        <v>50</v>
      </c>
    </row>
    <row r="571" spans="1:24" ht="99.75" hidden="1">
      <c r="A571" s="8" t="s">
        <v>358</v>
      </c>
      <c r="B571" s="51" t="s">
        <v>1005</v>
      </c>
      <c r="C571" s="51" t="s">
        <v>1111</v>
      </c>
      <c r="D571" s="51" t="s">
        <v>1112</v>
      </c>
      <c r="E571" s="8">
        <v>15</v>
      </c>
      <c r="F571" s="95" t="s">
        <v>1115</v>
      </c>
      <c r="G571" s="95" t="s">
        <v>35</v>
      </c>
      <c r="H571" s="95" t="s">
        <v>36</v>
      </c>
      <c r="I571" s="12" t="s">
        <v>37</v>
      </c>
      <c r="J571" s="52">
        <v>24</v>
      </c>
      <c r="K571" s="51" t="s">
        <v>1116</v>
      </c>
      <c r="L571" s="192"/>
      <c r="M571" s="51">
        <v>1</v>
      </c>
      <c r="N571" s="106"/>
      <c r="O571" s="106"/>
      <c r="P571" s="51" t="s">
        <v>162</v>
      </c>
      <c r="Q571" s="64">
        <v>0</v>
      </c>
      <c r="R571" s="14">
        <v>0</v>
      </c>
      <c r="S571" s="64">
        <v>0</v>
      </c>
      <c r="T571" s="12" t="s">
        <v>41</v>
      </c>
      <c r="U571" s="107" t="s">
        <v>2292</v>
      </c>
      <c r="V571" s="131" t="s">
        <v>866</v>
      </c>
      <c r="W571" s="221" t="s">
        <v>1014</v>
      </c>
      <c r="X571" s="36" t="s">
        <v>78</v>
      </c>
    </row>
    <row r="572" spans="1:24" ht="99.75" hidden="1">
      <c r="A572" s="8" t="s">
        <v>358</v>
      </c>
      <c r="B572" s="51" t="s">
        <v>1005</v>
      </c>
      <c r="C572" s="51" t="s">
        <v>1111</v>
      </c>
      <c r="D572" s="51" t="s">
        <v>1112</v>
      </c>
      <c r="E572" s="8">
        <v>15</v>
      </c>
      <c r="F572" s="95" t="s">
        <v>1117</v>
      </c>
      <c r="G572" s="95" t="s">
        <v>35</v>
      </c>
      <c r="H572" s="95" t="s">
        <v>36</v>
      </c>
      <c r="I572" s="12" t="s">
        <v>37</v>
      </c>
      <c r="J572" s="52">
        <v>16</v>
      </c>
      <c r="K572" s="51" t="s">
        <v>1118</v>
      </c>
      <c r="L572" s="192"/>
      <c r="M572" s="51">
        <v>1</v>
      </c>
      <c r="N572" s="106"/>
      <c r="O572" s="106"/>
      <c r="P572" s="51" t="s">
        <v>162</v>
      </c>
      <c r="Q572" s="64">
        <v>0</v>
      </c>
      <c r="R572" s="14">
        <v>0</v>
      </c>
      <c r="S572" s="64">
        <v>0</v>
      </c>
      <c r="T572" s="12" t="s">
        <v>41</v>
      </c>
      <c r="U572" s="107" t="s">
        <v>2292</v>
      </c>
      <c r="V572" s="131" t="s">
        <v>866</v>
      </c>
      <c r="W572" s="221" t="s">
        <v>1014</v>
      </c>
      <c r="X572" s="36" t="s">
        <v>78</v>
      </c>
    </row>
    <row r="573" spans="1:24" ht="299.25" hidden="1">
      <c r="A573" s="24" t="s">
        <v>358</v>
      </c>
      <c r="B573" s="24" t="s">
        <v>1005</v>
      </c>
      <c r="C573" s="24" t="s">
        <v>1111</v>
      </c>
      <c r="D573" s="24" t="s">
        <v>1119</v>
      </c>
      <c r="E573" s="24">
        <v>15</v>
      </c>
      <c r="F573" s="110" t="s">
        <v>1120</v>
      </c>
      <c r="G573" s="110" t="s">
        <v>35</v>
      </c>
      <c r="H573" s="110" t="s">
        <v>36</v>
      </c>
      <c r="I573" s="27" t="s">
        <v>37</v>
      </c>
      <c r="J573" s="84">
        <v>40</v>
      </c>
      <c r="K573" s="27">
        <v>2020</v>
      </c>
      <c r="L573" s="193"/>
      <c r="M573" s="24">
        <v>5</v>
      </c>
      <c r="N573" s="111"/>
      <c r="O573" s="111"/>
      <c r="P573" s="68" t="s">
        <v>162</v>
      </c>
      <c r="Q573" s="85">
        <v>0</v>
      </c>
      <c r="R573" s="28">
        <v>0</v>
      </c>
      <c r="S573" s="85">
        <v>0</v>
      </c>
      <c r="T573" s="24" t="s">
        <v>41</v>
      </c>
      <c r="U573" s="113" t="s">
        <v>2293</v>
      </c>
      <c r="V573" s="131" t="s">
        <v>866</v>
      </c>
      <c r="W573" s="262" t="s">
        <v>1014</v>
      </c>
      <c r="X573" s="36"/>
    </row>
    <row r="574" spans="1:24" ht="299.25" hidden="1">
      <c r="A574" s="24" t="s">
        <v>358</v>
      </c>
      <c r="B574" s="24" t="s">
        <v>1005</v>
      </c>
      <c r="C574" s="24" t="s">
        <v>1111</v>
      </c>
      <c r="D574" s="24" t="s">
        <v>1119</v>
      </c>
      <c r="E574" s="24">
        <v>15</v>
      </c>
      <c r="F574" s="110" t="s">
        <v>1121</v>
      </c>
      <c r="G574" s="110" t="s">
        <v>35</v>
      </c>
      <c r="H574" s="110" t="s">
        <v>36</v>
      </c>
      <c r="I574" s="27" t="s">
        <v>37</v>
      </c>
      <c r="J574" s="84">
        <v>40</v>
      </c>
      <c r="K574" s="27">
        <v>2020</v>
      </c>
      <c r="L574" s="193"/>
      <c r="M574" s="24">
        <v>5</v>
      </c>
      <c r="N574" s="111"/>
      <c r="O574" s="111"/>
      <c r="P574" s="68" t="s">
        <v>162</v>
      </c>
      <c r="Q574" s="85">
        <v>0</v>
      </c>
      <c r="R574" s="28">
        <v>0</v>
      </c>
      <c r="S574" s="85">
        <v>0</v>
      </c>
      <c r="T574" s="24" t="s">
        <v>41</v>
      </c>
      <c r="U574" s="113" t="s">
        <v>2293</v>
      </c>
      <c r="V574" s="131" t="s">
        <v>866</v>
      </c>
      <c r="W574" s="262" t="s">
        <v>1014</v>
      </c>
      <c r="X574" s="36"/>
    </row>
    <row r="575" spans="1:24" ht="225" hidden="1">
      <c r="A575" s="8" t="s">
        <v>358</v>
      </c>
      <c r="B575" s="8" t="s">
        <v>1005</v>
      </c>
      <c r="C575" s="12" t="s">
        <v>1170</v>
      </c>
      <c r="D575" s="12" t="s">
        <v>1176</v>
      </c>
      <c r="E575" s="8">
        <v>15</v>
      </c>
      <c r="F575" s="12" t="s">
        <v>1177</v>
      </c>
      <c r="G575" s="8" t="s">
        <v>45</v>
      </c>
      <c r="H575" s="12" t="s">
        <v>331</v>
      </c>
      <c r="I575" s="12" t="s">
        <v>37</v>
      </c>
      <c r="J575" s="62">
        <v>8</v>
      </c>
      <c r="K575" s="12">
        <v>2020</v>
      </c>
      <c r="L575" s="192"/>
      <c r="M575" s="12">
        <v>43</v>
      </c>
      <c r="N575" s="106"/>
      <c r="O575" s="106"/>
      <c r="P575" s="51" t="s">
        <v>162</v>
      </c>
      <c r="Q575" s="64">
        <v>0</v>
      </c>
      <c r="R575" s="14">
        <v>0</v>
      </c>
      <c r="S575" s="64">
        <v>15000</v>
      </c>
      <c r="T575" s="8" t="s">
        <v>41</v>
      </c>
      <c r="U575" s="107" t="s">
        <v>2294</v>
      </c>
      <c r="V575" s="131" t="s">
        <v>866</v>
      </c>
      <c r="W575" s="221" t="s">
        <v>1014</v>
      </c>
      <c r="X575" s="36" t="s">
        <v>78</v>
      </c>
    </row>
    <row r="576" spans="1:24" ht="85.5" hidden="1">
      <c r="A576" s="24" t="s">
        <v>358</v>
      </c>
      <c r="B576" s="24" t="s">
        <v>1005</v>
      </c>
      <c r="C576" s="24" t="s">
        <v>1006</v>
      </c>
      <c r="D576" s="24" t="s">
        <v>1012</v>
      </c>
      <c r="E576" s="27">
        <v>15</v>
      </c>
      <c r="F576" s="110" t="s">
        <v>1013</v>
      </c>
      <c r="G576" s="110" t="s">
        <v>35</v>
      </c>
      <c r="H576" s="110" t="s">
        <v>36</v>
      </c>
      <c r="I576" s="27" t="s">
        <v>37</v>
      </c>
      <c r="J576" s="26">
        <v>40</v>
      </c>
      <c r="K576" s="24">
        <v>2020</v>
      </c>
      <c r="L576" s="193"/>
      <c r="M576" s="24">
        <v>5</v>
      </c>
      <c r="N576" s="111"/>
      <c r="O576" s="111"/>
      <c r="P576" s="68" t="s">
        <v>162</v>
      </c>
      <c r="Q576" s="28">
        <v>0</v>
      </c>
      <c r="R576" s="28">
        <v>0</v>
      </c>
      <c r="S576" s="85">
        <v>0</v>
      </c>
      <c r="T576" s="24" t="s">
        <v>41</v>
      </c>
      <c r="U576" s="113" t="s">
        <v>2295</v>
      </c>
      <c r="V576" s="131" t="s">
        <v>866</v>
      </c>
      <c r="W576" s="262" t="s">
        <v>1014</v>
      </c>
      <c r="X576" s="36"/>
    </row>
    <row r="577" spans="1:24" ht="85.5" hidden="1">
      <c r="A577" s="24" t="s">
        <v>358</v>
      </c>
      <c r="B577" s="24" t="s">
        <v>1005</v>
      </c>
      <c r="C577" s="24" t="s">
        <v>1006</v>
      </c>
      <c r="D577" s="24" t="s">
        <v>1012</v>
      </c>
      <c r="E577" s="27">
        <v>15</v>
      </c>
      <c r="F577" s="110" t="s">
        <v>1015</v>
      </c>
      <c r="G577" s="110" t="s">
        <v>35</v>
      </c>
      <c r="H577" s="110" t="s">
        <v>36</v>
      </c>
      <c r="I577" s="27" t="s">
        <v>37</v>
      </c>
      <c r="J577" s="26">
        <v>40</v>
      </c>
      <c r="K577" s="24">
        <v>2020</v>
      </c>
      <c r="L577" s="193"/>
      <c r="M577" s="24">
        <v>5</v>
      </c>
      <c r="N577" s="111"/>
      <c r="O577" s="111"/>
      <c r="P577" s="68" t="s">
        <v>162</v>
      </c>
      <c r="Q577" s="28">
        <v>0</v>
      </c>
      <c r="R577" s="28">
        <v>0</v>
      </c>
      <c r="S577" s="85">
        <v>0</v>
      </c>
      <c r="T577" s="24" t="s">
        <v>41</v>
      </c>
      <c r="U577" s="113" t="s">
        <v>2295</v>
      </c>
      <c r="V577" s="131" t="s">
        <v>866</v>
      </c>
      <c r="W577" s="262" t="s">
        <v>1014</v>
      </c>
      <c r="X577" s="36"/>
    </row>
    <row r="578" spans="1:24" ht="85.5" hidden="1">
      <c r="A578" s="8" t="s">
        <v>358</v>
      </c>
      <c r="B578" s="8" t="s">
        <v>1005</v>
      </c>
      <c r="C578" s="8" t="s">
        <v>1006</v>
      </c>
      <c r="D578" s="8" t="s">
        <v>1012</v>
      </c>
      <c r="E578" s="12">
        <v>15</v>
      </c>
      <c r="F578" s="95" t="s">
        <v>1016</v>
      </c>
      <c r="G578" s="95" t="s">
        <v>35</v>
      </c>
      <c r="H578" s="95" t="s">
        <v>36</v>
      </c>
      <c r="I578" s="12" t="s">
        <v>37</v>
      </c>
      <c r="J578" s="9">
        <v>40</v>
      </c>
      <c r="K578" s="8">
        <v>2020</v>
      </c>
      <c r="L578" s="192"/>
      <c r="M578" s="8">
        <v>5</v>
      </c>
      <c r="N578" s="106"/>
      <c r="O578" s="106"/>
      <c r="P578" s="51" t="s">
        <v>162</v>
      </c>
      <c r="Q578" s="14">
        <v>0</v>
      </c>
      <c r="R578" s="14">
        <v>0</v>
      </c>
      <c r="S578" s="64">
        <v>0</v>
      </c>
      <c r="T578" s="8" t="s">
        <v>41</v>
      </c>
      <c r="U578" s="107" t="s">
        <v>2296</v>
      </c>
      <c r="V578" s="131" t="s">
        <v>866</v>
      </c>
      <c r="W578" s="216" t="s">
        <v>1014</v>
      </c>
      <c r="X578" s="36" t="s">
        <v>78</v>
      </c>
    </row>
    <row r="579" spans="1:24" ht="180" hidden="1">
      <c r="A579" s="8" t="s">
        <v>358</v>
      </c>
      <c r="B579" s="8" t="s">
        <v>1005</v>
      </c>
      <c r="C579" s="12" t="s">
        <v>1170</v>
      </c>
      <c r="D579" s="12" t="s">
        <v>1176</v>
      </c>
      <c r="E579" s="8">
        <v>15</v>
      </c>
      <c r="F579" s="12" t="s">
        <v>1178</v>
      </c>
      <c r="G579" s="8" t="s">
        <v>45</v>
      </c>
      <c r="H579" s="12" t="s">
        <v>331</v>
      </c>
      <c r="I579" s="12" t="s">
        <v>37</v>
      </c>
      <c r="J579" s="62">
        <v>4</v>
      </c>
      <c r="K579" s="12">
        <v>2020</v>
      </c>
      <c r="L579" s="192"/>
      <c r="M579" s="12">
        <v>43</v>
      </c>
      <c r="N579" s="106"/>
      <c r="O579" s="106"/>
      <c r="P579" s="51" t="s">
        <v>162</v>
      </c>
      <c r="Q579" s="64">
        <v>0</v>
      </c>
      <c r="R579" s="14">
        <v>0</v>
      </c>
      <c r="S579" s="85">
        <v>10000</v>
      </c>
      <c r="T579" s="8" t="s">
        <v>41</v>
      </c>
      <c r="U579" s="107" t="s">
        <v>2297</v>
      </c>
      <c r="V579" s="131" t="s">
        <v>866</v>
      </c>
      <c r="W579" s="221" t="s">
        <v>1014</v>
      </c>
      <c r="X579" s="36" t="s">
        <v>78</v>
      </c>
    </row>
    <row r="580" spans="1:24" ht="150" hidden="1">
      <c r="A580" s="8" t="s">
        <v>358</v>
      </c>
      <c r="B580" s="8" t="s">
        <v>1005</v>
      </c>
      <c r="C580" s="12" t="s">
        <v>1170</v>
      </c>
      <c r="D580" s="12" t="s">
        <v>1176</v>
      </c>
      <c r="E580" s="8">
        <v>15</v>
      </c>
      <c r="F580" s="12" t="s">
        <v>1179</v>
      </c>
      <c r="G580" s="8" t="s">
        <v>45</v>
      </c>
      <c r="H580" s="12" t="s">
        <v>36</v>
      </c>
      <c r="I580" s="12" t="s">
        <v>37</v>
      </c>
      <c r="J580" s="62">
        <v>16</v>
      </c>
      <c r="K580" s="12">
        <v>2020</v>
      </c>
      <c r="L580" s="192"/>
      <c r="M580" s="12">
        <v>43</v>
      </c>
      <c r="N580" s="106"/>
      <c r="O580" s="106"/>
      <c r="P580" s="8" t="s">
        <v>247</v>
      </c>
      <c r="Q580" s="64">
        <v>0</v>
      </c>
      <c r="R580" s="14">
        <v>0</v>
      </c>
      <c r="S580" s="64">
        <v>0</v>
      </c>
      <c r="T580" s="8" t="s">
        <v>41</v>
      </c>
      <c r="U580" s="107" t="s">
        <v>2298</v>
      </c>
      <c r="V580" s="131" t="s">
        <v>866</v>
      </c>
      <c r="W580" s="221" t="s">
        <v>1014</v>
      </c>
      <c r="X580" s="36" t="s">
        <v>78</v>
      </c>
    </row>
    <row r="581" spans="1:24" ht="135" hidden="1">
      <c r="A581" s="8" t="s">
        <v>358</v>
      </c>
      <c r="B581" s="12" t="s">
        <v>1005</v>
      </c>
      <c r="C581" s="12" t="s">
        <v>1170</v>
      </c>
      <c r="D581" s="12" t="s">
        <v>1176</v>
      </c>
      <c r="E581" s="12">
        <v>15</v>
      </c>
      <c r="F581" s="12" t="s">
        <v>1180</v>
      </c>
      <c r="G581" s="12" t="s">
        <v>45</v>
      </c>
      <c r="H581" s="12" t="s">
        <v>331</v>
      </c>
      <c r="I581" s="12" t="s">
        <v>37</v>
      </c>
      <c r="J581" s="62">
        <v>8</v>
      </c>
      <c r="K581" s="12">
        <v>2020</v>
      </c>
      <c r="L581" s="192"/>
      <c r="M581" s="12">
        <v>43</v>
      </c>
      <c r="N581" s="106"/>
      <c r="O581" s="106"/>
      <c r="P581" s="51" t="s">
        <v>162</v>
      </c>
      <c r="Q581" s="64">
        <v>0</v>
      </c>
      <c r="R581" s="14">
        <v>0</v>
      </c>
      <c r="S581" s="85">
        <v>15000</v>
      </c>
      <c r="T581" s="8" t="s">
        <v>41</v>
      </c>
      <c r="U581" s="107" t="s">
        <v>2299</v>
      </c>
      <c r="V581" s="131" t="s">
        <v>866</v>
      </c>
      <c r="W581" s="221" t="s">
        <v>1014</v>
      </c>
      <c r="X581" s="36" t="s">
        <v>78</v>
      </c>
    </row>
    <row r="582" spans="1:24" ht="135" hidden="1">
      <c r="A582" s="8" t="s">
        <v>358</v>
      </c>
      <c r="B582" s="8" t="s">
        <v>1005</v>
      </c>
      <c r="C582" s="12" t="s">
        <v>1170</v>
      </c>
      <c r="D582" s="12" t="s">
        <v>1176</v>
      </c>
      <c r="E582" s="8">
        <v>15</v>
      </c>
      <c r="F582" s="12" t="s">
        <v>1181</v>
      </c>
      <c r="G582" s="8" t="s">
        <v>45</v>
      </c>
      <c r="H582" s="12" t="s">
        <v>331</v>
      </c>
      <c r="I582" s="12" t="s">
        <v>37</v>
      </c>
      <c r="J582" s="62">
        <v>8</v>
      </c>
      <c r="K582" s="12">
        <v>2020</v>
      </c>
      <c r="L582" s="192"/>
      <c r="M582" s="12">
        <v>43</v>
      </c>
      <c r="N582" s="106"/>
      <c r="O582" s="106"/>
      <c r="P582" s="51" t="s">
        <v>162</v>
      </c>
      <c r="Q582" s="64">
        <v>0</v>
      </c>
      <c r="R582" s="14">
        <v>0</v>
      </c>
      <c r="S582" s="85">
        <v>15000</v>
      </c>
      <c r="T582" s="8" t="s">
        <v>41</v>
      </c>
      <c r="U582" s="107" t="s">
        <v>2300</v>
      </c>
      <c r="V582" s="131" t="s">
        <v>866</v>
      </c>
      <c r="W582" s="221" t="s">
        <v>1014</v>
      </c>
      <c r="X582" s="36" t="s">
        <v>78</v>
      </c>
    </row>
    <row r="583" spans="1:24" ht="135" hidden="1">
      <c r="A583" s="8" t="s">
        <v>358</v>
      </c>
      <c r="B583" s="8" t="s">
        <v>1005</v>
      </c>
      <c r="C583" s="12" t="s">
        <v>1170</v>
      </c>
      <c r="D583" s="12" t="s">
        <v>1176</v>
      </c>
      <c r="E583" s="8">
        <v>15</v>
      </c>
      <c r="F583" s="12" t="s">
        <v>1182</v>
      </c>
      <c r="G583" s="8" t="s">
        <v>45</v>
      </c>
      <c r="H583" s="12" t="s">
        <v>331</v>
      </c>
      <c r="I583" s="12" t="s">
        <v>37</v>
      </c>
      <c r="J583" s="62">
        <v>8</v>
      </c>
      <c r="K583" s="12">
        <v>2020</v>
      </c>
      <c r="L583" s="192"/>
      <c r="M583" s="12">
        <v>43</v>
      </c>
      <c r="N583" s="106"/>
      <c r="O583" s="106"/>
      <c r="P583" s="51" t="s">
        <v>162</v>
      </c>
      <c r="Q583" s="64">
        <v>0</v>
      </c>
      <c r="R583" s="14">
        <v>0</v>
      </c>
      <c r="S583" s="64">
        <v>0</v>
      </c>
      <c r="T583" s="8" t="s">
        <v>41</v>
      </c>
      <c r="U583" s="107" t="s">
        <v>2301</v>
      </c>
      <c r="V583" s="131" t="s">
        <v>866</v>
      </c>
      <c r="W583" s="221" t="s">
        <v>1014</v>
      </c>
      <c r="X583" s="36" t="s">
        <v>78</v>
      </c>
    </row>
    <row r="584" spans="1:24" ht="120" hidden="1">
      <c r="A584" s="19" t="s">
        <v>358</v>
      </c>
      <c r="B584" s="19" t="s">
        <v>1005</v>
      </c>
      <c r="C584" s="19" t="s">
        <v>1143</v>
      </c>
      <c r="D584" s="37" t="s">
        <v>1144</v>
      </c>
      <c r="E584" s="19">
        <v>15</v>
      </c>
      <c r="F584" s="8" t="s">
        <v>1145</v>
      </c>
      <c r="G584" s="8" t="s">
        <v>45</v>
      </c>
      <c r="H584" s="19" t="s">
        <v>1074</v>
      </c>
      <c r="I584" s="37" t="s">
        <v>37</v>
      </c>
      <c r="J584" s="10">
        <v>24</v>
      </c>
      <c r="K584" s="19">
        <v>2020</v>
      </c>
      <c r="L584" s="192"/>
      <c r="M584" s="19">
        <v>22</v>
      </c>
      <c r="N584" s="106"/>
      <c r="O584" s="106"/>
      <c r="P584" s="19" t="s">
        <v>247</v>
      </c>
      <c r="Q584" s="20">
        <v>0</v>
      </c>
      <c r="R584" s="20">
        <v>0</v>
      </c>
      <c r="S584" s="20">
        <f>(Q584+R584)*M584</f>
        <v>0</v>
      </c>
      <c r="T584" s="19" t="s">
        <v>41</v>
      </c>
      <c r="U584" s="107" t="s">
        <v>2302</v>
      </c>
      <c r="V584" s="131" t="s">
        <v>866</v>
      </c>
      <c r="W584" s="216" t="s">
        <v>1014</v>
      </c>
      <c r="X584" s="36" t="s">
        <v>78</v>
      </c>
    </row>
    <row r="585" spans="1:24" ht="195" hidden="1">
      <c r="A585" s="8" t="s">
        <v>358</v>
      </c>
      <c r="B585" s="8" t="s">
        <v>1005</v>
      </c>
      <c r="C585" s="12" t="s">
        <v>1170</v>
      </c>
      <c r="D585" s="12" t="s">
        <v>1176</v>
      </c>
      <c r="E585" s="8">
        <v>15</v>
      </c>
      <c r="F585" s="12" t="s">
        <v>1183</v>
      </c>
      <c r="G585" s="8" t="s">
        <v>45</v>
      </c>
      <c r="H585" s="51" t="s">
        <v>544</v>
      </c>
      <c r="I585" s="12" t="s">
        <v>37</v>
      </c>
      <c r="J585" s="62">
        <v>16</v>
      </c>
      <c r="K585" s="12">
        <v>2020</v>
      </c>
      <c r="L585" s="192"/>
      <c r="M585" s="12">
        <v>10</v>
      </c>
      <c r="N585" s="106"/>
      <c r="O585" s="106"/>
      <c r="P585" s="51" t="s">
        <v>162</v>
      </c>
      <c r="Q585" s="64">
        <v>0</v>
      </c>
      <c r="R585" s="64">
        <v>0</v>
      </c>
      <c r="S585" s="85">
        <v>39484</v>
      </c>
      <c r="T585" s="8" t="s">
        <v>41</v>
      </c>
      <c r="U585" s="107" t="s">
        <v>2303</v>
      </c>
      <c r="V585" s="131" t="s">
        <v>866</v>
      </c>
      <c r="W585" s="221" t="s">
        <v>1014</v>
      </c>
      <c r="X585" s="36" t="s">
        <v>78</v>
      </c>
    </row>
    <row r="586" spans="1:24" ht="60" hidden="1">
      <c r="A586" s="19" t="s">
        <v>358</v>
      </c>
      <c r="B586" s="19" t="s">
        <v>1005</v>
      </c>
      <c r="C586" s="19" t="s">
        <v>1143</v>
      </c>
      <c r="D586" s="37" t="s">
        <v>1144</v>
      </c>
      <c r="E586" s="19">
        <v>15</v>
      </c>
      <c r="F586" s="8" t="s">
        <v>1146</v>
      </c>
      <c r="G586" s="8" t="s">
        <v>45</v>
      </c>
      <c r="H586" s="19" t="s">
        <v>331</v>
      </c>
      <c r="I586" s="37" t="s">
        <v>37</v>
      </c>
      <c r="J586" s="10">
        <v>8</v>
      </c>
      <c r="K586" s="19">
        <v>2020</v>
      </c>
      <c r="L586" s="192"/>
      <c r="M586" s="19">
        <v>22</v>
      </c>
      <c r="N586" s="106"/>
      <c r="O586" s="106"/>
      <c r="P586" s="19" t="s">
        <v>247</v>
      </c>
      <c r="Q586" s="20">
        <v>0</v>
      </c>
      <c r="R586" s="20">
        <v>0</v>
      </c>
      <c r="S586" s="20">
        <v>0</v>
      </c>
      <c r="T586" s="19" t="s">
        <v>41</v>
      </c>
      <c r="U586" s="107" t="s">
        <v>2304</v>
      </c>
      <c r="V586" s="131" t="s">
        <v>866</v>
      </c>
      <c r="W586" s="216" t="s">
        <v>1014</v>
      </c>
      <c r="X586" s="36" t="s">
        <v>78</v>
      </c>
    </row>
    <row r="587" spans="1:24" ht="120" hidden="1">
      <c r="A587" s="8" t="s">
        <v>358</v>
      </c>
      <c r="B587" s="8" t="s">
        <v>1005</v>
      </c>
      <c r="C587" s="12" t="s">
        <v>1170</v>
      </c>
      <c r="D587" s="12" t="s">
        <v>1176</v>
      </c>
      <c r="E587" s="8">
        <v>15</v>
      </c>
      <c r="F587" s="12" t="s">
        <v>1184</v>
      </c>
      <c r="G587" s="8" t="s">
        <v>45</v>
      </c>
      <c r="H587" s="12" t="s">
        <v>331</v>
      </c>
      <c r="I587" s="12" t="s">
        <v>37</v>
      </c>
      <c r="J587" s="62">
        <v>8</v>
      </c>
      <c r="K587" s="12">
        <v>2020</v>
      </c>
      <c r="L587" s="192"/>
      <c r="M587" s="12">
        <v>43</v>
      </c>
      <c r="N587" s="106"/>
      <c r="O587" s="106"/>
      <c r="P587" s="51" t="s">
        <v>162</v>
      </c>
      <c r="Q587" s="64">
        <v>0</v>
      </c>
      <c r="R587" s="14">
        <v>0</v>
      </c>
      <c r="S587" s="64">
        <v>0</v>
      </c>
      <c r="T587" s="8" t="s">
        <v>41</v>
      </c>
      <c r="U587" s="107" t="s">
        <v>2305</v>
      </c>
      <c r="V587" s="131" t="s">
        <v>866</v>
      </c>
      <c r="W587" s="221" t="s">
        <v>1014</v>
      </c>
      <c r="X587" s="36" t="s">
        <v>78</v>
      </c>
    </row>
    <row r="588" spans="1:24" ht="90" hidden="1">
      <c r="A588" s="8" t="s">
        <v>358</v>
      </c>
      <c r="B588" s="8" t="s">
        <v>1005</v>
      </c>
      <c r="C588" s="8" t="s">
        <v>1143</v>
      </c>
      <c r="D588" s="37" t="s">
        <v>1144</v>
      </c>
      <c r="E588" s="8">
        <v>15</v>
      </c>
      <c r="F588" s="8" t="s">
        <v>1147</v>
      </c>
      <c r="G588" s="8" t="s">
        <v>45</v>
      </c>
      <c r="H588" s="114" t="s">
        <v>1074</v>
      </c>
      <c r="I588" s="12" t="s">
        <v>37</v>
      </c>
      <c r="J588" s="9">
        <v>8</v>
      </c>
      <c r="K588" s="8">
        <v>2020</v>
      </c>
      <c r="L588" s="192"/>
      <c r="M588" s="8">
        <v>22</v>
      </c>
      <c r="N588" s="106"/>
      <c r="O588" s="106"/>
      <c r="P588" s="8" t="s">
        <v>247</v>
      </c>
      <c r="Q588" s="14">
        <v>0</v>
      </c>
      <c r="R588" s="14">
        <v>0</v>
      </c>
      <c r="S588" s="14">
        <f>(Q588+R588)*M588</f>
        <v>0</v>
      </c>
      <c r="T588" s="8" t="s">
        <v>41</v>
      </c>
      <c r="U588" s="107" t="s">
        <v>2306</v>
      </c>
      <c r="V588" s="131" t="s">
        <v>866</v>
      </c>
      <c r="W588" s="216" t="s">
        <v>1014</v>
      </c>
      <c r="X588" s="36" t="s">
        <v>78</v>
      </c>
    </row>
    <row r="589" spans="1:24" ht="90" hidden="1">
      <c r="A589" s="8" t="s">
        <v>358</v>
      </c>
      <c r="B589" s="8" t="s">
        <v>1005</v>
      </c>
      <c r="C589" s="8" t="s">
        <v>1143</v>
      </c>
      <c r="D589" s="37" t="s">
        <v>1144</v>
      </c>
      <c r="E589" s="8">
        <v>15</v>
      </c>
      <c r="F589" s="8" t="s">
        <v>1148</v>
      </c>
      <c r="G589" s="8" t="s">
        <v>45</v>
      </c>
      <c r="H589" s="8" t="s">
        <v>331</v>
      </c>
      <c r="I589" s="12" t="s">
        <v>37</v>
      </c>
      <c r="J589" s="9">
        <v>8</v>
      </c>
      <c r="K589" s="8">
        <v>2020</v>
      </c>
      <c r="L589" s="192"/>
      <c r="M589" s="8">
        <v>22</v>
      </c>
      <c r="N589" s="106"/>
      <c r="O589" s="106"/>
      <c r="P589" s="8" t="s">
        <v>247</v>
      </c>
      <c r="Q589" s="14">
        <v>0</v>
      </c>
      <c r="R589" s="14">
        <v>0</v>
      </c>
      <c r="S589" s="14">
        <v>0</v>
      </c>
      <c r="T589" s="8" t="s">
        <v>41</v>
      </c>
      <c r="U589" s="107" t="s">
        <v>2307</v>
      </c>
      <c r="V589" s="131" t="s">
        <v>866</v>
      </c>
      <c r="W589" s="216" t="s">
        <v>1014</v>
      </c>
      <c r="X589" s="36" t="s">
        <v>78</v>
      </c>
    </row>
    <row r="590" spans="1:24" ht="90" hidden="1">
      <c r="A590" s="8" t="s">
        <v>358</v>
      </c>
      <c r="B590" s="8" t="s">
        <v>1005</v>
      </c>
      <c r="C590" s="8" t="s">
        <v>1143</v>
      </c>
      <c r="D590" s="37" t="s">
        <v>1144</v>
      </c>
      <c r="E590" s="8">
        <v>15</v>
      </c>
      <c r="F590" s="8" t="s">
        <v>1075</v>
      </c>
      <c r="G590" s="8" t="s">
        <v>45</v>
      </c>
      <c r="H590" s="114" t="s">
        <v>1074</v>
      </c>
      <c r="I590" s="12" t="s">
        <v>37</v>
      </c>
      <c r="J590" s="9">
        <v>8</v>
      </c>
      <c r="K590" s="8">
        <v>2020</v>
      </c>
      <c r="L590" s="192"/>
      <c r="M590" s="8">
        <v>20</v>
      </c>
      <c r="N590" s="106"/>
      <c r="O590" s="106"/>
      <c r="P590" s="51" t="s">
        <v>162</v>
      </c>
      <c r="Q590" s="14">
        <v>0</v>
      </c>
      <c r="R590" s="14">
        <v>0</v>
      </c>
      <c r="S590" s="14">
        <f>(Q590+R590)*M590</f>
        <v>0</v>
      </c>
      <c r="T590" s="8" t="s">
        <v>41</v>
      </c>
      <c r="U590" s="107" t="s">
        <v>2308</v>
      </c>
      <c r="V590" s="131" t="s">
        <v>866</v>
      </c>
      <c r="W590" s="216" t="s">
        <v>1014</v>
      </c>
      <c r="X590" s="36" t="s">
        <v>78</v>
      </c>
    </row>
    <row r="591" spans="1:24" ht="85.5" hidden="1">
      <c r="A591" s="8" t="s">
        <v>358</v>
      </c>
      <c r="B591" s="8" t="s">
        <v>1005</v>
      </c>
      <c r="C591" s="8" t="s">
        <v>1006</v>
      </c>
      <c r="D591" s="8" t="s">
        <v>1012</v>
      </c>
      <c r="E591" s="12">
        <v>15</v>
      </c>
      <c r="F591" s="95" t="s">
        <v>1017</v>
      </c>
      <c r="G591" s="95" t="s">
        <v>35</v>
      </c>
      <c r="H591" s="95" t="s">
        <v>36</v>
      </c>
      <c r="I591" s="12" t="s">
        <v>37</v>
      </c>
      <c r="J591" s="9">
        <v>40</v>
      </c>
      <c r="K591" s="8">
        <v>2020</v>
      </c>
      <c r="L591" s="192"/>
      <c r="M591" s="8">
        <v>5</v>
      </c>
      <c r="N591" s="106"/>
      <c r="O591" s="106"/>
      <c r="P591" s="51" t="s">
        <v>162</v>
      </c>
      <c r="Q591" s="64">
        <v>0</v>
      </c>
      <c r="R591" s="64">
        <v>0</v>
      </c>
      <c r="S591" s="64">
        <v>0</v>
      </c>
      <c r="T591" s="51" t="s">
        <v>41</v>
      </c>
      <c r="U591" s="107" t="s">
        <v>2296</v>
      </c>
      <c r="V591" s="131" t="s">
        <v>866</v>
      </c>
      <c r="W591" s="221" t="s">
        <v>1014</v>
      </c>
      <c r="X591" s="36" t="s">
        <v>78</v>
      </c>
    </row>
    <row r="592" spans="1:24" ht="57" hidden="1">
      <c r="A592" s="19" t="s">
        <v>358</v>
      </c>
      <c r="B592" s="19" t="s">
        <v>1005</v>
      </c>
      <c r="C592" s="19" t="s">
        <v>1006</v>
      </c>
      <c r="D592" s="19" t="s">
        <v>1007</v>
      </c>
      <c r="E592" s="37">
        <v>15</v>
      </c>
      <c r="F592" s="37" t="s">
        <v>1018</v>
      </c>
      <c r="G592" s="37" t="s">
        <v>45</v>
      </c>
      <c r="H592" s="19" t="s">
        <v>36</v>
      </c>
      <c r="I592" s="37" t="s">
        <v>37</v>
      </c>
      <c r="J592" s="10">
        <v>40</v>
      </c>
      <c r="K592" s="19">
        <v>2020</v>
      </c>
      <c r="L592" s="192"/>
      <c r="M592" s="19">
        <v>2</v>
      </c>
      <c r="N592" s="106"/>
      <c r="O592" s="106"/>
      <c r="P592" s="19" t="s">
        <v>162</v>
      </c>
      <c r="Q592" s="20">
        <v>0</v>
      </c>
      <c r="R592" s="20">
        <v>0</v>
      </c>
      <c r="S592" s="60">
        <v>0</v>
      </c>
      <c r="T592" s="19" t="s">
        <v>41</v>
      </c>
      <c r="U592" s="15" t="s">
        <v>2282</v>
      </c>
      <c r="V592" s="131" t="s">
        <v>201</v>
      </c>
      <c r="W592" s="210" t="s">
        <v>207</v>
      </c>
      <c r="X592" s="36" t="s">
        <v>50</v>
      </c>
    </row>
    <row r="593" spans="1:24" ht="85.5" hidden="1">
      <c r="A593" s="8" t="s">
        <v>358</v>
      </c>
      <c r="B593" s="8" t="s">
        <v>1005</v>
      </c>
      <c r="C593" s="8" t="s">
        <v>1006</v>
      </c>
      <c r="D593" s="8" t="s">
        <v>1012</v>
      </c>
      <c r="E593" s="12">
        <v>15</v>
      </c>
      <c r="F593" s="95" t="s">
        <v>1019</v>
      </c>
      <c r="G593" s="95" t="s">
        <v>35</v>
      </c>
      <c r="H593" s="95" t="s">
        <v>36</v>
      </c>
      <c r="I593" s="12" t="s">
        <v>37</v>
      </c>
      <c r="J593" s="9">
        <v>40</v>
      </c>
      <c r="K593" s="8">
        <v>2020</v>
      </c>
      <c r="L593" s="192"/>
      <c r="M593" s="8">
        <v>5</v>
      </c>
      <c r="N593" s="106"/>
      <c r="O593" s="106"/>
      <c r="P593" s="8" t="s">
        <v>162</v>
      </c>
      <c r="Q593" s="14">
        <v>0</v>
      </c>
      <c r="R593" s="14">
        <v>0</v>
      </c>
      <c r="S593" s="64">
        <v>0</v>
      </c>
      <c r="T593" s="8" t="s">
        <v>41</v>
      </c>
      <c r="U593" s="107" t="s">
        <v>2296</v>
      </c>
      <c r="V593" s="131" t="s">
        <v>866</v>
      </c>
      <c r="W593" s="221" t="s">
        <v>1014</v>
      </c>
      <c r="X593" s="36" t="s">
        <v>78</v>
      </c>
    </row>
    <row r="594" spans="1:24" ht="120" hidden="1">
      <c r="A594" s="8" t="s">
        <v>358</v>
      </c>
      <c r="B594" s="8" t="s">
        <v>1005</v>
      </c>
      <c r="C594" s="12" t="s">
        <v>1170</v>
      </c>
      <c r="D594" s="8" t="s">
        <v>1176</v>
      </c>
      <c r="E594" s="8">
        <v>15</v>
      </c>
      <c r="F594" s="12" t="s">
        <v>1185</v>
      </c>
      <c r="G594" s="8" t="s">
        <v>45</v>
      </c>
      <c r="H594" s="12" t="s">
        <v>331</v>
      </c>
      <c r="I594" s="12" t="s">
        <v>37</v>
      </c>
      <c r="J594" s="62">
        <v>8</v>
      </c>
      <c r="K594" s="12">
        <v>2020</v>
      </c>
      <c r="L594" s="192"/>
      <c r="M594" s="12">
        <v>43</v>
      </c>
      <c r="N594" s="106"/>
      <c r="O594" s="106"/>
      <c r="P594" s="51" t="s">
        <v>162</v>
      </c>
      <c r="Q594" s="64">
        <v>0</v>
      </c>
      <c r="R594" s="14">
        <v>0</v>
      </c>
      <c r="S594" s="60">
        <v>0</v>
      </c>
      <c r="T594" s="8" t="s">
        <v>41</v>
      </c>
      <c r="U594" s="92" t="s">
        <v>2309</v>
      </c>
      <c r="V594" s="131" t="s">
        <v>866</v>
      </c>
      <c r="W594" s="221" t="s">
        <v>1014</v>
      </c>
      <c r="X594" s="36" t="s">
        <v>78</v>
      </c>
    </row>
    <row r="595" spans="1:24" ht="120" hidden="1">
      <c r="A595" s="8" t="s">
        <v>358</v>
      </c>
      <c r="B595" s="8" t="s">
        <v>1005</v>
      </c>
      <c r="C595" s="12" t="s">
        <v>1170</v>
      </c>
      <c r="D595" s="12" t="s">
        <v>1176</v>
      </c>
      <c r="E595" s="8">
        <v>15</v>
      </c>
      <c r="F595" s="12" t="s">
        <v>1186</v>
      </c>
      <c r="G595" s="8" t="s">
        <v>45</v>
      </c>
      <c r="H595" s="12" t="s">
        <v>1174</v>
      </c>
      <c r="I595" s="12" t="s">
        <v>37</v>
      </c>
      <c r="J595" s="62">
        <v>16</v>
      </c>
      <c r="K595" s="12">
        <v>2020</v>
      </c>
      <c r="L595" s="192"/>
      <c r="M595" s="12">
        <v>43</v>
      </c>
      <c r="N595" s="106"/>
      <c r="O595" s="106"/>
      <c r="P595" s="51" t="s">
        <v>162</v>
      </c>
      <c r="Q595" s="64">
        <v>0</v>
      </c>
      <c r="R595" s="14">
        <v>0</v>
      </c>
      <c r="S595" s="60">
        <v>0</v>
      </c>
      <c r="T595" s="8" t="s">
        <v>41</v>
      </c>
      <c r="U595" s="92" t="s">
        <v>2310</v>
      </c>
      <c r="V595" s="131" t="s">
        <v>866</v>
      </c>
      <c r="W595" s="221" t="s">
        <v>1014</v>
      </c>
      <c r="X595" s="36" t="s">
        <v>78</v>
      </c>
    </row>
    <row r="596" spans="1:24" ht="120" hidden="1">
      <c r="A596" s="8" t="s">
        <v>358</v>
      </c>
      <c r="B596" s="8" t="s">
        <v>1005</v>
      </c>
      <c r="C596" s="12" t="s">
        <v>1170</v>
      </c>
      <c r="D596" s="12" t="s">
        <v>1176</v>
      </c>
      <c r="E596" s="8">
        <v>15</v>
      </c>
      <c r="F596" s="12" t="s">
        <v>1187</v>
      </c>
      <c r="G596" s="8" t="s">
        <v>45</v>
      </c>
      <c r="H596" s="12" t="s">
        <v>331</v>
      </c>
      <c r="I596" s="12" t="s">
        <v>37</v>
      </c>
      <c r="J596" s="62">
        <v>8</v>
      </c>
      <c r="K596" s="12">
        <v>2020</v>
      </c>
      <c r="L596" s="192"/>
      <c r="M596" s="12">
        <v>43</v>
      </c>
      <c r="N596" s="106"/>
      <c r="O596" s="106"/>
      <c r="P596" s="51" t="s">
        <v>162</v>
      </c>
      <c r="Q596" s="64">
        <v>0</v>
      </c>
      <c r="R596" s="14">
        <v>0</v>
      </c>
      <c r="S596" s="60">
        <v>0</v>
      </c>
      <c r="T596" s="8" t="s">
        <v>41</v>
      </c>
      <c r="U596" s="92" t="s">
        <v>2311</v>
      </c>
      <c r="V596" s="131" t="s">
        <v>866</v>
      </c>
      <c r="W596" s="221" t="s">
        <v>1014</v>
      </c>
      <c r="X596" s="36" t="s">
        <v>78</v>
      </c>
    </row>
    <row r="597" spans="1:24" ht="45" hidden="1">
      <c r="A597" s="19" t="s">
        <v>358</v>
      </c>
      <c r="B597" s="19" t="s">
        <v>1005</v>
      </c>
      <c r="C597" s="19" t="s">
        <v>1005</v>
      </c>
      <c r="D597" s="19" t="s">
        <v>1007</v>
      </c>
      <c r="E597" s="37">
        <v>15</v>
      </c>
      <c r="F597" s="37" t="s">
        <v>1110</v>
      </c>
      <c r="G597" s="37" t="s">
        <v>45</v>
      </c>
      <c r="H597" s="19" t="s">
        <v>36</v>
      </c>
      <c r="I597" s="37" t="s">
        <v>37</v>
      </c>
      <c r="J597" s="10">
        <v>20</v>
      </c>
      <c r="K597" s="37">
        <v>2020</v>
      </c>
      <c r="L597" s="192"/>
      <c r="M597" s="19">
        <v>2</v>
      </c>
      <c r="N597" s="106"/>
      <c r="O597" s="106"/>
      <c r="P597" s="54" t="s">
        <v>162</v>
      </c>
      <c r="Q597" s="20">
        <v>0</v>
      </c>
      <c r="R597" s="20">
        <v>0</v>
      </c>
      <c r="S597" s="60">
        <v>0</v>
      </c>
      <c r="T597" s="19" t="s">
        <v>41</v>
      </c>
      <c r="U597" s="33" t="s">
        <v>2312</v>
      </c>
      <c r="V597" s="216" t="s">
        <v>218</v>
      </c>
      <c r="W597" s="131" t="s">
        <v>377</v>
      </c>
      <c r="X597" s="36" t="s">
        <v>58</v>
      </c>
    </row>
    <row r="598" spans="1:24" ht="90" hidden="1">
      <c r="A598" s="19" t="s">
        <v>358</v>
      </c>
      <c r="B598" s="19" t="s">
        <v>1005</v>
      </c>
      <c r="C598" s="19" t="s">
        <v>1143</v>
      </c>
      <c r="D598" s="37" t="s">
        <v>1149</v>
      </c>
      <c r="E598" s="19">
        <v>15</v>
      </c>
      <c r="F598" s="95" t="s">
        <v>1150</v>
      </c>
      <c r="G598" s="95" t="s">
        <v>45</v>
      </c>
      <c r="H598" s="95" t="s">
        <v>1074</v>
      </c>
      <c r="I598" s="37" t="s">
        <v>37</v>
      </c>
      <c r="J598" s="10">
        <v>16</v>
      </c>
      <c r="K598" s="19">
        <v>2020</v>
      </c>
      <c r="L598" s="192"/>
      <c r="M598" s="19">
        <v>5</v>
      </c>
      <c r="N598" s="106"/>
      <c r="O598" s="106"/>
      <c r="P598" s="19" t="s">
        <v>247</v>
      </c>
      <c r="Q598" s="20">
        <v>0</v>
      </c>
      <c r="R598" s="20">
        <v>0</v>
      </c>
      <c r="S598" s="20">
        <f>(Q598+R598)*M598</f>
        <v>0</v>
      </c>
      <c r="T598" s="19" t="s">
        <v>41</v>
      </c>
      <c r="U598" s="107" t="s">
        <v>2313</v>
      </c>
      <c r="V598" s="210" t="s">
        <v>184</v>
      </c>
      <c r="W598" s="131" t="s">
        <v>1011</v>
      </c>
      <c r="X598" s="36" t="s">
        <v>58</v>
      </c>
    </row>
    <row r="599" spans="1:24" ht="99.75" hidden="1">
      <c r="A599" s="19" t="s">
        <v>358</v>
      </c>
      <c r="B599" s="19" t="s">
        <v>1005</v>
      </c>
      <c r="C599" s="37" t="s">
        <v>1170</v>
      </c>
      <c r="D599" s="19" t="s">
        <v>1188</v>
      </c>
      <c r="E599" s="37">
        <v>15</v>
      </c>
      <c r="F599" s="37" t="s">
        <v>66</v>
      </c>
      <c r="G599" s="19" t="s">
        <v>45</v>
      </c>
      <c r="H599" s="37" t="s">
        <v>1174</v>
      </c>
      <c r="I599" s="19" t="s">
        <v>46</v>
      </c>
      <c r="J599" s="65">
        <v>20</v>
      </c>
      <c r="K599" s="37">
        <v>2020</v>
      </c>
      <c r="L599" s="192"/>
      <c r="M599" s="37">
        <v>11</v>
      </c>
      <c r="N599" s="106"/>
      <c r="O599" s="106"/>
      <c r="P599" s="37" t="s">
        <v>1175</v>
      </c>
      <c r="Q599" s="60">
        <v>0</v>
      </c>
      <c r="R599" s="20">
        <v>0</v>
      </c>
      <c r="S599" s="60">
        <v>0</v>
      </c>
      <c r="T599" s="37" t="s">
        <v>41</v>
      </c>
      <c r="U599" s="15" t="s">
        <v>2279</v>
      </c>
      <c r="V599" s="216" t="s">
        <v>184</v>
      </c>
      <c r="W599" s="131" t="s">
        <v>799</v>
      </c>
      <c r="X599" s="36" t="s">
        <v>58</v>
      </c>
    </row>
    <row r="600" spans="1:24" ht="60" hidden="1">
      <c r="A600" s="19" t="s">
        <v>358</v>
      </c>
      <c r="B600" s="19" t="s">
        <v>526</v>
      </c>
      <c r="C600" s="19" t="s">
        <v>526</v>
      </c>
      <c r="D600" s="19" t="s">
        <v>533</v>
      </c>
      <c r="E600" s="19">
        <v>15</v>
      </c>
      <c r="F600" s="19" t="s">
        <v>534</v>
      </c>
      <c r="G600" s="19" t="s">
        <v>45</v>
      </c>
      <c r="H600" s="19" t="s">
        <v>331</v>
      </c>
      <c r="I600" s="37" t="s">
        <v>37</v>
      </c>
      <c r="J600" s="10">
        <v>16</v>
      </c>
      <c r="K600" s="115" t="s">
        <v>535</v>
      </c>
      <c r="L600" s="192"/>
      <c r="M600" s="19">
        <v>20</v>
      </c>
      <c r="N600" s="106"/>
      <c r="O600" s="106"/>
      <c r="P600" s="19" t="s">
        <v>532</v>
      </c>
      <c r="Q600" s="20">
        <v>0</v>
      </c>
      <c r="R600" s="20">
        <v>0</v>
      </c>
      <c r="S600" s="20">
        <v>0</v>
      </c>
      <c r="T600" s="19" t="s">
        <v>41</v>
      </c>
      <c r="U600" s="92" t="s">
        <v>2314</v>
      </c>
      <c r="V600" s="131" t="s">
        <v>184</v>
      </c>
      <c r="W600" s="216" t="s">
        <v>536</v>
      </c>
      <c r="X600" s="36" t="s">
        <v>78</v>
      </c>
    </row>
    <row r="601" spans="1:24" ht="57" hidden="1">
      <c r="A601" s="19" t="s">
        <v>358</v>
      </c>
      <c r="B601" s="19" t="s">
        <v>1005</v>
      </c>
      <c r="C601" s="19" t="s">
        <v>1084</v>
      </c>
      <c r="D601" s="19" t="s">
        <v>1085</v>
      </c>
      <c r="E601" s="19">
        <v>15</v>
      </c>
      <c r="F601" s="19" t="s">
        <v>1092</v>
      </c>
      <c r="G601" s="19" t="s">
        <v>45</v>
      </c>
      <c r="H601" s="19" t="s">
        <v>36</v>
      </c>
      <c r="I601" s="37" t="s">
        <v>37</v>
      </c>
      <c r="J601" s="10">
        <v>20</v>
      </c>
      <c r="K601" s="19">
        <v>2020</v>
      </c>
      <c r="L601" s="192"/>
      <c r="M601" s="19">
        <v>3</v>
      </c>
      <c r="N601" s="106"/>
      <c r="O601" s="106"/>
      <c r="P601" s="19" t="s">
        <v>247</v>
      </c>
      <c r="Q601" s="60">
        <v>0</v>
      </c>
      <c r="R601" s="20">
        <v>0</v>
      </c>
      <c r="S601" s="60">
        <v>0</v>
      </c>
      <c r="T601" s="19" t="s">
        <v>41</v>
      </c>
      <c r="U601" s="15" t="s">
        <v>2312</v>
      </c>
      <c r="V601" s="131" t="s">
        <v>63</v>
      </c>
      <c r="W601" s="131" t="s">
        <v>449</v>
      </c>
      <c r="X601" s="36" t="s">
        <v>58</v>
      </c>
    </row>
    <row r="602" spans="1:24" ht="99.75" hidden="1">
      <c r="A602" s="19" t="s">
        <v>358</v>
      </c>
      <c r="B602" s="54" t="s">
        <v>1005</v>
      </c>
      <c r="C602" s="54" t="s">
        <v>1111</v>
      </c>
      <c r="D602" s="54" t="s">
        <v>1112</v>
      </c>
      <c r="E602" s="19">
        <v>15</v>
      </c>
      <c r="F602" s="54" t="s">
        <v>1122</v>
      </c>
      <c r="G602" s="19" t="s">
        <v>35</v>
      </c>
      <c r="H602" s="54" t="s">
        <v>36</v>
      </c>
      <c r="I602" s="19" t="s">
        <v>46</v>
      </c>
      <c r="J602" s="67">
        <v>40</v>
      </c>
      <c r="K602" s="54" t="s">
        <v>1123</v>
      </c>
      <c r="L602" s="192"/>
      <c r="M602" s="54">
        <v>1</v>
      </c>
      <c r="N602" s="54">
        <v>1000744</v>
      </c>
      <c r="O602" s="54" t="s">
        <v>1124</v>
      </c>
      <c r="P602" s="19" t="s">
        <v>268</v>
      </c>
      <c r="Q602" s="60">
        <v>0</v>
      </c>
      <c r="R602" s="20">
        <v>0</v>
      </c>
      <c r="S602" s="60">
        <v>0</v>
      </c>
      <c r="T602" s="37" t="s">
        <v>235</v>
      </c>
      <c r="U602" s="37"/>
      <c r="V602" s="131" t="s">
        <v>235</v>
      </c>
      <c r="W602" s="216" t="s">
        <v>236</v>
      </c>
      <c r="X602" s="36"/>
    </row>
    <row r="603" spans="1:24" ht="42.75" hidden="1">
      <c r="A603" s="19" t="s">
        <v>358</v>
      </c>
      <c r="B603" s="19" t="s">
        <v>1005</v>
      </c>
      <c r="C603" s="19" t="s">
        <v>1006</v>
      </c>
      <c r="D603" s="37" t="s">
        <v>1020</v>
      </c>
      <c r="E603" s="37">
        <v>15</v>
      </c>
      <c r="F603" s="37" t="s">
        <v>1021</v>
      </c>
      <c r="G603" s="37" t="s">
        <v>145</v>
      </c>
      <c r="H603" s="19" t="s">
        <v>36</v>
      </c>
      <c r="I603" s="19" t="s">
        <v>46</v>
      </c>
      <c r="J603" s="116">
        <v>100</v>
      </c>
      <c r="K603" s="19" t="s">
        <v>1022</v>
      </c>
      <c r="L603" s="194" t="s">
        <v>759</v>
      </c>
      <c r="M603" s="19">
        <v>1</v>
      </c>
      <c r="N603" s="37">
        <v>2110915</v>
      </c>
      <c r="O603" s="37" t="s">
        <v>1023</v>
      </c>
      <c r="P603" s="54" t="s">
        <v>162</v>
      </c>
      <c r="Q603" s="20">
        <v>0</v>
      </c>
      <c r="R603" s="20">
        <v>0</v>
      </c>
      <c r="S603" s="20">
        <v>0</v>
      </c>
      <c r="T603" s="19" t="s">
        <v>145</v>
      </c>
      <c r="U603" s="37"/>
      <c r="V603" s="216" t="s">
        <v>218</v>
      </c>
      <c r="W603" s="216" t="s">
        <v>398</v>
      </c>
      <c r="X603" s="36"/>
    </row>
    <row r="604" spans="1:24" ht="85.5" hidden="1">
      <c r="A604" s="8" t="s">
        <v>358</v>
      </c>
      <c r="B604" s="8" t="s">
        <v>526</v>
      </c>
      <c r="C604" s="8" t="s">
        <v>526</v>
      </c>
      <c r="D604" s="8" t="s">
        <v>537</v>
      </c>
      <c r="E604" s="8">
        <v>10</v>
      </c>
      <c r="F604" s="8" t="s">
        <v>538</v>
      </c>
      <c r="G604" s="8" t="s">
        <v>45</v>
      </c>
      <c r="H604" s="8" t="s">
        <v>36</v>
      </c>
      <c r="I604" s="12" t="s">
        <v>37</v>
      </c>
      <c r="J604" s="9">
        <v>40</v>
      </c>
      <c r="K604" s="8">
        <v>2020</v>
      </c>
      <c r="L604" s="192"/>
      <c r="M604" s="8">
        <v>1</v>
      </c>
      <c r="N604" s="106"/>
      <c r="O604" s="106"/>
      <c r="P604" s="54" t="s">
        <v>162</v>
      </c>
      <c r="Q604" s="14">
        <v>0</v>
      </c>
      <c r="R604" s="14">
        <v>15000</v>
      </c>
      <c r="S604" s="14">
        <v>15000</v>
      </c>
      <c r="T604" s="19" t="s">
        <v>41</v>
      </c>
      <c r="U604" s="117" t="s">
        <v>2315</v>
      </c>
      <c r="V604" s="213" t="s">
        <v>539</v>
      </c>
      <c r="W604" s="214" t="s">
        <v>540</v>
      </c>
      <c r="X604" s="36" t="s">
        <v>58</v>
      </c>
    </row>
    <row r="605" spans="1:24" ht="75" hidden="1">
      <c r="A605" s="8" t="s">
        <v>358</v>
      </c>
      <c r="B605" s="8" t="s">
        <v>1005</v>
      </c>
      <c r="C605" s="8" t="s">
        <v>1143</v>
      </c>
      <c r="D605" s="12" t="s">
        <v>1144</v>
      </c>
      <c r="E605" s="8">
        <v>15</v>
      </c>
      <c r="F605" s="12" t="s">
        <v>1151</v>
      </c>
      <c r="G605" s="8" t="s">
        <v>45</v>
      </c>
      <c r="H605" s="8" t="s">
        <v>36</v>
      </c>
      <c r="I605" s="12" t="s">
        <v>37</v>
      </c>
      <c r="J605" s="9">
        <v>40</v>
      </c>
      <c r="K605" s="8">
        <v>2020</v>
      </c>
      <c r="L605" s="192"/>
      <c r="M605" s="8">
        <v>10</v>
      </c>
      <c r="N605" s="106"/>
      <c r="O605" s="106"/>
      <c r="P605" s="8" t="s">
        <v>247</v>
      </c>
      <c r="Q605" s="14">
        <v>0</v>
      </c>
      <c r="R605" s="14">
        <v>2250</v>
      </c>
      <c r="S605" s="14">
        <v>22500</v>
      </c>
      <c r="T605" s="8" t="s">
        <v>41</v>
      </c>
      <c r="U605" s="107" t="s">
        <v>2316</v>
      </c>
      <c r="V605" s="131" t="s">
        <v>866</v>
      </c>
      <c r="W605" s="221" t="s">
        <v>1014</v>
      </c>
      <c r="X605" s="36" t="s">
        <v>78</v>
      </c>
    </row>
    <row r="606" spans="1:24" ht="60" hidden="1">
      <c r="A606" s="19" t="s">
        <v>358</v>
      </c>
      <c r="B606" s="19" t="s">
        <v>526</v>
      </c>
      <c r="C606" s="19" t="s">
        <v>526</v>
      </c>
      <c r="D606" s="19" t="s">
        <v>533</v>
      </c>
      <c r="E606" s="19">
        <v>15</v>
      </c>
      <c r="F606" s="19" t="s">
        <v>541</v>
      </c>
      <c r="G606" s="19" t="s">
        <v>35</v>
      </c>
      <c r="H606" s="19" t="s">
        <v>36</v>
      </c>
      <c r="I606" s="37" t="s">
        <v>91</v>
      </c>
      <c r="J606" s="10">
        <v>40</v>
      </c>
      <c r="K606" s="19">
        <v>2020</v>
      </c>
      <c r="L606" s="192"/>
      <c r="M606" s="19">
        <v>4</v>
      </c>
      <c r="N606" s="106"/>
      <c r="O606" s="106"/>
      <c r="P606" s="54" t="s">
        <v>162</v>
      </c>
      <c r="Q606" s="20">
        <v>0</v>
      </c>
      <c r="R606" s="20">
        <v>0</v>
      </c>
      <c r="S606" s="20">
        <v>0</v>
      </c>
      <c r="T606" s="19" t="s">
        <v>41</v>
      </c>
      <c r="U606" s="92" t="s">
        <v>2317</v>
      </c>
      <c r="V606" s="131" t="s">
        <v>184</v>
      </c>
      <c r="W606" s="216" t="s">
        <v>542</v>
      </c>
      <c r="X606" s="36" t="s">
        <v>78</v>
      </c>
    </row>
    <row r="607" spans="1:24" ht="75" hidden="1">
      <c r="A607" s="113" t="s">
        <v>358</v>
      </c>
      <c r="B607" s="113" t="s">
        <v>526</v>
      </c>
      <c r="C607" s="113" t="s">
        <v>526</v>
      </c>
      <c r="D607" s="113" t="s">
        <v>533</v>
      </c>
      <c r="E607" s="113">
        <v>15</v>
      </c>
      <c r="F607" s="113" t="s">
        <v>543</v>
      </c>
      <c r="G607" s="113" t="s">
        <v>35</v>
      </c>
      <c r="H607" s="113" t="s">
        <v>544</v>
      </c>
      <c r="I607" s="113" t="s">
        <v>37</v>
      </c>
      <c r="J607" s="113">
        <v>480</v>
      </c>
      <c r="K607" s="113" t="s">
        <v>545</v>
      </c>
      <c r="L607" s="195"/>
      <c r="M607" s="113">
        <v>1</v>
      </c>
      <c r="N607" s="113">
        <v>1611355</v>
      </c>
      <c r="O607" s="113" t="s">
        <v>546</v>
      </c>
      <c r="P607" s="113" t="s">
        <v>162</v>
      </c>
      <c r="Q607" s="85">
        <v>0</v>
      </c>
      <c r="R607" s="28">
        <v>0</v>
      </c>
      <c r="S607" s="85">
        <v>0</v>
      </c>
      <c r="T607" s="113" t="s">
        <v>41</v>
      </c>
      <c r="U607" s="113" t="s">
        <v>2318</v>
      </c>
      <c r="V607" s="131" t="s">
        <v>184</v>
      </c>
      <c r="W607" s="262" t="s">
        <v>547</v>
      </c>
      <c r="X607" s="36"/>
    </row>
    <row r="608" spans="1:24" ht="114" hidden="1">
      <c r="A608" s="8" t="s">
        <v>358</v>
      </c>
      <c r="B608" s="8" t="s">
        <v>1005</v>
      </c>
      <c r="C608" s="8" t="s">
        <v>1051</v>
      </c>
      <c r="D608" s="8" t="s">
        <v>1052</v>
      </c>
      <c r="E608" s="8">
        <v>10</v>
      </c>
      <c r="F608" s="8" t="s">
        <v>1054</v>
      </c>
      <c r="G608" s="8" t="s">
        <v>35</v>
      </c>
      <c r="H608" s="8" t="s">
        <v>36</v>
      </c>
      <c r="I608" s="12" t="s">
        <v>37</v>
      </c>
      <c r="J608" s="9">
        <v>45</v>
      </c>
      <c r="K608" s="12">
        <v>2020</v>
      </c>
      <c r="L608" s="192"/>
      <c r="M608" s="8">
        <v>5</v>
      </c>
      <c r="N608" s="106"/>
      <c r="O608" s="106"/>
      <c r="P608" s="51" t="s">
        <v>162</v>
      </c>
      <c r="Q608" s="64">
        <v>0</v>
      </c>
      <c r="R608" s="14">
        <v>0</v>
      </c>
      <c r="S608" s="64">
        <v>0</v>
      </c>
      <c r="T608" s="8" t="s">
        <v>41</v>
      </c>
      <c r="U608" s="76" t="s">
        <v>2319</v>
      </c>
      <c r="V608" s="210" t="s">
        <v>184</v>
      </c>
      <c r="W608" s="221" t="s">
        <v>1011</v>
      </c>
      <c r="X608" s="36" t="s">
        <v>78</v>
      </c>
    </row>
    <row r="609" spans="1:24" ht="114" hidden="1">
      <c r="A609" s="8" t="s">
        <v>358</v>
      </c>
      <c r="B609" s="8" t="s">
        <v>1005</v>
      </c>
      <c r="C609" s="8" t="s">
        <v>1051</v>
      </c>
      <c r="D609" s="8" t="s">
        <v>1052</v>
      </c>
      <c r="E609" s="8">
        <v>10</v>
      </c>
      <c r="F609" s="8" t="s">
        <v>1055</v>
      </c>
      <c r="G609" s="8" t="s">
        <v>35</v>
      </c>
      <c r="H609" s="8" t="s">
        <v>36</v>
      </c>
      <c r="I609" s="12" t="s">
        <v>37</v>
      </c>
      <c r="J609" s="9">
        <v>30</v>
      </c>
      <c r="K609" s="12">
        <v>2020</v>
      </c>
      <c r="L609" s="192"/>
      <c r="M609" s="8">
        <v>2</v>
      </c>
      <c r="N609" s="106"/>
      <c r="O609" s="106"/>
      <c r="P609" s="51" t="s">
        <v>162</v>
      </c>
      <c r="Q609" s="14">
        <v>0</v>
      </c>
      <c r="R609" s="14">
        <v>0</v>
      </c>
      <c r="S609" s="14">
        <v>0</v>
      </c>
      <c r="T609" s="8" t="s">
        <v>41</v>
      </c>
      <c r="U609" s="76" t="s">
        <v>2319</v>
      </c>
      <c r="V609" s="210" t="s">
        <v>184</v>
      </c>
      <c r="W609" s="221" t="s">
        <v>1011</v>
      </c>
      <c r="X609" s="36" t="s">
        <v>78</v>
      </c>
    </row>
    <row r="610" spans="1:24" ht="45" hidden="1">
      <c r="A610" s="8" t="s">
        <v>358</v>
      </c>
      <c r="B610" s="8" t="s">
        <v>1005</v>
      </c>
      <c r="C610" s="8" t="s">
        <v>1111</v>
      </c>
      <c r="D610" s="8" t="s">
        <v>1007</v>
      </c>
      <c r="E610" s="8">
        <v>15</v>
      </c>
      <c r="F610" s="12" t="s">
        <v>1125</v>
      </c>
      <c r="G610" s="8" t="s">
        <v>45</v>
      </c>
      <c r="H610" s="8" t="s">
        <v>36</v>
      </c>
      <c r="I610" s="12" t="s">
        <v>37</v>
      </c>
      <c r="J610" s="9">
        <v>16</v>
      </c>
      <c r="K610" s="8" t="s">
        <v>1126</v>
      </c>
      <c r="L610" s="192"/>
      <c r="M610" s="8">
        <v>1</v>
      </c>
      <c r="N610" s="8">
        <v>1491166</v>
      </c>
      <c r="O610" s="8" t="s">
        <v>1127</v>
      </c>
      <c r="P610" s="51" t="s">
        <v>162</v>
      </c>
      <c r="Q610" s="64">
        <v>0</v>
      </c>
      <c r="R610" s="14">
        <v>0</v>
      </c>
      <c r="S610" s="64">
        <v>0</v>
      </c>
      <c r="T610" s="8" t="s">
        <v>68</v>
      </c>
      <c r="U610" s="33" t="s">
        <v>2320</v>
      </c>
      <c r="V610" s="131" t="s">
        <v>42</v>
      </c>
      <c r="W610" s="131" t="s">
        <v>43</v>
      </c>
      <c r="X610" s="36" t="s">
        <v>50</v>
      </c>
    </row>
    <row r="611" spans="1:24" ht="42.75" hidden="1">
      <c r="A611" s="19" t="s">
        <v>358</v>
      </c>
      <c r="B611" s="19" t="s">
        <v>1005</v>
      </c>
      <c r="C611" s="19" t="s">
        <v>1143</v>
      </c>
      <c r="D611" s="37" t="s">
        <v>1152</v>
      </c>
      <c r="E611" s="19">
        <v>15</v>
      </c>
      <c r="F611" s="19" t="s">
        <v>1153</v>
      </c>
      <c r="G611" s="19" t="s">
        <v>35</v>
      </c>
      <c r="H611" s="19" t="s">
        <v>36</v>
      </c>
      <c r="I611" s="37" t="s">
        <v>37</v>
      </c>
      <c r="J611" s="10">
        <v>24</v>
      </c>
      <c r="K611" s="19">
        <v>2020</v>
      </c>
      <c r="L611" s="192"/>
      <c r="M611" s="19">
        <v>2</v>
      </c>
      <c r="N611" s="106"/>
      <c r="O611" s="106"/>
      <c r="P611" s="54" t="s">
        <v>162</v>
      </c>
      <c r="Q611" s="20">
        <v>0</v>
      </c>
      <c r="R611" s="20">
        <v>1750</v>
      </c>
      <c r="S611" s="20">
        <v>3500</v>
      </c>
      <c r="T611" s="19" t="s">
        <v>41</v>
      </c>
      <c r="U611" s="15" t="s">
        <v>2321</v>
      </c>
      <c r="V611" s="131" t="s">
        <v>866</v>
      </c>
      <c r="W611" s="216" t="s">
        <v>1014</v>
      </c>
      <c r="X611" s="36"/>
    </row>
    <row r="612" spans="1:24" ht="42.75" hidden="1">
      <c r="A612" s="19" t="s">
        <v>358</v>
      </c>
      <c r="B612" s="19" t="s">
        <v>1005</v>
      </c>
      <c r="C612" s="19" t="s">
        <v>1143</v>
      </c>
      <c r="D612" s="37" t="s">
        <v>1152</v>
      </c>
      <c r="E612" s="19">
        <v>15</v>
      </c>
      <c r="F612" s="19" t="s">
        <v>1153</v>
      </c>
      <c r="G612" s="19" t="s">
        <v>35</v>
      </c>
      <c r="H612" s="19" t="s">
        <v>36</v>
      </c>
      <c r="I612" s="37" t="s">
        <v>37</v>
      </c>
      <c r="J612" s="10">
        <v>24</v>
      </c>
      <c r="K612" s="19">
        <v>2020</v>
      </c>
      <c r="L612" s="192"/>
      <c r="M612" s="19">
        <v>2</v>
      </c>
      <c r="N612" s="106"/>
      <c r="O612" s="106"/>
      <c r="P612" s="54" t="s">
        <v>162</v>
      </c>
      <c r="Q612" s="20">
        <v>0</v>
      </c>
      <c r="R612" s="20">
        <v>1750</v>
      </c>
      <c r="S612" s="20">
        <v>3500</v>
      </c>
      <c r="T612" s="19" t="s">
        <v>41</v>
      </c>
      <c r="U612" s="15" t="s">
        <v>2321</v>
      </c>
      <c r="V612" s="131" t="s">
        <v>866</v>
      </c>
      <c r="W612" s="216" t="s">
        <v>1014</v>
      </c>
      <c r="X612" s="36"/>
    </row>
    <row r="613" spans="1:24" ht="42.75" hidden="1">
      <c r="A613" s="19" t="s">
        <v>358</v>
      </c>
      <c r="B613" s="19" t="s">
        <v>1005</v>
      </c>
      <c r="C613" s="19" t="s">
        <v>1143</v>
      </c>
      <c r="D613" s="37" t="s">
        <v>1144</v>
      </c>
      <c r="E613" s="19">
        <v>15</v>
      </c>
      <c r="F613" s="19" t="s">
        <v>1153</v>
      </c>
      <c r="G613" s="19" t="s">
        <v>35</v>
      </c>
      <c r="H613" s="19" t="s">
        <v>36</v>
      </c>
      <c r="I613" s="37" t="s">
        <v>37</v>
      </c>
      <c r="J613" s="10">
        <v>16</v>
      </c>
      <c r="K613" s="19">
        <v>2020</v>
      </c>
      <c r="L613" s="192"/>
      <c r="M613" s="19">
        <v>2</v>
      </c>
      <c r="N613" s="106"/>
      <c r="O613" s="106"/>
      <c r="P613" s="54" t="s">
        <v>162</v>
      </c>
      <c r="Q613" s="20">
        <v>0</v>
      </c>
      <c r="R613" s="20">
        <v>1500</v>
      </c>
      <c r="S613" s="20">
        <v>3000</v>
      </c>
      <c r="T613" s="19" t="s">
        <v>41</v>
      </c>
      <c r="U613" s="15" t="s">
        <v>2322</v>
      </c>
      <c r="V613" s="131" t="s">
        <v>866</v>
      </c>
      <c r="W613" s="216" t="s">
        <v>1014</v>
      </c>
      <c r="X613" s="36"/>
    </row>
    <row r="614" spans="1:24" ht="114" hidden="1">
      <c r="A614" s="19" t="s">
        <v>358</v>
      </c>
      <c r="B614" s="19" t="s">
        <v>1005</v>
      </c>
      <c r="C614" s="19" t="s">
        <v>1051</v>
      </c>
      <c r="D614" s="19" t="s">
        <v>1052</v>
      </c>
      <c r="E614" s="19">
        <v>10</v>
      </c>
      <c r="F614" s="19" t="s">
        <v>1056</v>
      </c>
      <c r="G614" s="19" t="s">
        <v>35</v>
      </c>
      <c r="H614" s="19" t="s">
        <v>310</v>
      </c>
      <c r="I614" s="37" t="s">
        <v>37</v>
      </c>
      <c r="J614" s="10">
        <v>32</v>
      </c>
      <c r="K614" s="115" t="s">
        <v>1057</v>
      </c>
      <c r="L614" s="192"/>
      <c r="M614" s="19">
        <v>4</v>
      </c>
      <c r="N614" s="106"/>
      <c r="O614" s="106"/>
      <c r="P614" s="54" t="s">
        <v>162</v>
      </c>
      <c r="Q614" s="20">
        <v>950</v>
      </c>
      <c r="R614" s="20">
        <v>2000</v>
      </c>
      <c r="S614" s="20">
        <v>11950</v>
      </c>
      <c r="T614" s="19" t="s">
        <v>41</v>
      </c>
      <c r="U614" s="15" t="s">
        <v>1056</v>
      </c>
      <c r="V614" s="131" t="s">
        <v>1036</v>
      </c>
      <c r="W614" s="216" t="s">
        <v>1058</v>
      </c>
      <c r="X614" s="36"/>
    </row>
    <row r="615" spans="1:24" ht="57" hidden="1">
      <c r="A615" s="19" t="s">
        <v>358</v>
      </c>
      <c r="B615" s="19" t="s">
        <v>1005</v>
      </c>
      <c r="C615" s="19" t="s">
        <v>1100</v>
      </c>
      <c r="D615" s="19" t="s">
        <v>1101</v>
      </c>
      <c r="E615" s="37">
        <v>15</v>
      </c>
      <c r="F615" s="37" t="s">
        <v>1102</v>
      </c>
      <c r="G615" s="19" t="s">
        <v>35</v>
      </c>
      <c r="H615" s="19" t="s">
        <v>36</v>
      </c>
      <c r="I615" s="37" t="s">
        <v>37</v>
      </c>
      <c r="J615" s="10">
        <v>40</v>
      </c>
      <c r="K615" s="19">
        <v>2020</v>
      </c>
      <c r="L615" s="192"/>
      <c r="M615" s="19">
        <v>1</v>
      </c>
      <c r="N615" s="19">
        <v>1681661</v>
      </c>
      <c r="O615" s="19" t="s">
        <v>1103</v>
      </c>
      <c r="P615" s="54" t="s">
        <v>162</v>
      </c>
      <c r="Q615" s="20">
        <v>3864</v>
      </c>
      <c r="R615" s="20">
        <v>2000</v>
      </c>
      <c r="S615" s="60">
        <v>5864</v>
      </c>
      <c r="T615" s="19" t="s">
        <v>41</v>
      </c>
      <c r="U615" s="37"/>
      <c r="V615" s="131" t="s">
        <v>866</v>
      </c>
      <c r="W615" s="216" t="s">
        <v>1014</v>
      </c>
      <c r="X615" s="36"/>
    </row>
    <row r="616" spans="1:24" ht="57" hidden="1">
      <c r="A616" s="19" t="s">
        <v>358</v>
      </c>
      <c r="B616" s="19" t="s">
        <v>526</v>
      </c>
      <c r="C616" s="19" t="s">
        <v>526</v>
      </c>
      <c r="D616" s="19" t="s">
        <v>533</v>
      </c>
      <c r="E616" s="19">
        <v>15</v>
      </c>
      <c r="F616" s="19" t="s">
        <v>548</v>
      </c>
      <c r="G616" s="19" t="s">
        <v>35</v>
      </c>
      <c r="H616" s="19" t="s">
        <v>36</v>
      </c>
      <c r="I616" s="37" t="s">
        <v>37</v>
      </c>
      <c r="J616" s="10">
        <v>40</v>
      </c>
      <c r="K616" s="19">
        <v>2020</v>
      </c>
      <c r="L616" s="192"/>
      <c r="M616" s="37">
        <v>5</v>
      </c>
      <c r="N616" s="106"/>
      <c r="O616" s="106"/>
      <c r="P616" s="54" t="s">
        <v>162</v>
      </c>
      <c r="Q616" s="20">
        <v>15000</v>
      </c>
      <c r="R616" s="20">
        <v>0</v>
      </c>
      <c r="S616" s="20">
        <v>75000</v>
      </c>
      <c r="T616" s="19" t="s">
        <v>41</v>
      </c>
      <c r="U616" s="15" t="s">
        <v>2323</v>
      </c>
      <c r="V616" s="131" t="s">
        <v>184</v>
      </c>
      <c r="W616" s="216" t="s">
        <v>549</v>
      </c>
      <c r="X616" s="36"/>
    </row>
    <row r="617" spans="1:24" ht="57" hidden="1">
      <c r="A617" s="19" t="s">
        <v>358</v>
      </c>
      <c r="B617" s="19" t="s">
        <v>1005</v>
      </c>
      <c r="C617" s="19" t="s">
        <v>1143</v>
      </c>
      <c r="D617" s="37" t="s">
        <v>1154</v>
      </c>
      <c r="E617" s="19">
        <v>15</v>
      </c>
      <c r="F617" s="19" t="s">
        <v>1155</v>
      </c>
      <c r="G617" s="19" t="s">
        <v>145</v>
      </c>
      <c r="H617" s="19" t="s">
        <v>36</v>
      </c>
      <c r="I617" s="37" t="s">
        <v>37</v>
      </c>
      <c r="J617" s="10">
        <v>360</v>
      </c>
      <c r="K617" s="37" t="s">
        <v>1156</v>
      </c>
      <c r="L617" s="196" t="s">
        <v>152</v>
      </c>
      <c r="M617" s="19">
        <v>1</v>
      </c>
      <c r="N617" s="19">
        <v>1568343</v>
      </c>
      <c r="O617" s="19" t="s">
        <v>1157</v>
      </c>
      <c r="P617" s="54" t="s">
        <v>162</v>
      </c>
      <c r="Q617" s="20">
        <v>0</v>
      </c>
      <c r="R617" s="20">
        <v>0</v>
      </c>
      <c r="S617" s="20">
        <v>0</v>
      </c>
      <c r="T617" s="19" t="s">
        <v>145</v>
      </c>
      <c r="U617" s="19"/>
      <c r="V617" s="131" t="s">
        <v>235</v>
      </c>
      <c r="W617" s="216" t="s">
        <v>236</v>
      </c>
      <c r="X617" s="36"/>
    </row>
    <row r="618" spans="1:24" ht="71.25" hidden="1">
      <c r="A618" s="57" t="s">
        <v>358</v>
      </c>
      <c r="B618" s="57" t="s">
        <v>1005</v>
      </c>
      <c r="C618" s="57" t="s">
        <v>1032</v>
      </c>
      <c r="D618" s="57" t="s">
        <v>1033</v>
      </c>
      <c r="E618" s="57">
        <v>10</v>
      </c>
      <c r="F618" s="56" t="s">
        <v>1038</v>
      </c>
      <c r="G618" s="57" t="s">
        <v>145</v>
      </c>
      <c r="H618" s="57" t="s">
        <v>36</v>
      </c>
      <c r="I618" s="56" t="s">
        <v>37</v>
      </c>
      <c r="J618" s="90">
        <v>80</v>
      </c>
      <c r="K618" s="57" t="s">
        <v>1039</v>
      </c>
      <c r="L618" s="197" t="s">
        <v>632</v>
      </c>
      <c r="M618" s="57">
        <v>1</v>
      </c>
      <c r="N618" s="56">
        <v>2111401</v>
      </c>
      <c r="O618" s="57" t="s">
        <v>1040</v>
      </c>
      <c r="P618" s="54" t="s">
        <v>162</v>
      </c>
      <c r="Q618" s="59">
        <v>0</v>
      </c>
      <c r="R618" s="20">
        <v>0</v>
      </c>
      <c r="S618" s="59">
        <v>0</v>
      </c>
      <c r="T618" s="37" t="s">
        <v>145</v>
      </c>
      <c r="U618" s="118"/>
      <c r="V618" s="221" t="s">
        <v>48</v>
      </c>
      <c r="W618" s="131" t="s">
        <v>163</v>
      </c>
      <c r="X618" s="36"/>
    </row>
    <row r="619" spans="1:24" ht="42.75" hidden="1">
      <c r="A619" s="19" t="s">
        <v>358</v>
      </c>
      <c r="B619" s="19" t="s">
        <v>1005</v>
      </c>
      <c r="C619" s="19" t="s">
        <v>1143</v>
      </c>
      <c r="D619" s="37" t="s">
        <v>1144</v>
      </c>
      <c r="E619" s="19">
        <v>15</v>
      </c>
      <c r="F619" s="19" t="s">
        <v>1158</v>
      </c>
      <c r="G619" s="19" t="s">
        <v>35</v>
      </c>
      <c r="H619" s="19" t="s">
        <v>36</v>
      </c>
      <c r="I619" s="19" t="s">
        <v>46</v>
      </c>
      <c r="J619" s="10">
        <v>25</v>
      </c>
      <c r="K619" s="19">
        <v>2020</v>
      </c>
      <c r="L619" s="192"/>
      <c r="M619" s="37">
        <v>5</v>
      </c>
      <c r="N619" s="106"/>
      <c r="O619" s="106"/>
      <c r="P619" s="54" t="s">
        <v>162</v>
      </c>
      <c r="Q619" s="60">
        <v>1659</v>
      </c>
      <c r="R619" s="20">
        <v>0</v>
      </c>
      <c r="S619" s="20">
        <v>8475</v>
      </c>
      <c r="T619" s="19" t="s">
        <v>41</v>
      </c>
      <c r="U619" s="15" t="s">
        <v>2324</v>
      </c>
      <c r="V619" s="131" t="s">
        <v>866</v>
      </c>
      <c r="W619" s="216" t="s">
        <v>1014</v>
      </c>
      <c r="X619" s="23"/>
    </row>
    <row r="620" spans="1:24" ht="42.75" hidden="1">
      <c r="A620" s="19" t="s">
        <v>358</v>
      </c>
      <c r="B620" s="19" t="s">
        <v>1005</v>
      </c>
      <c r="C620" s="19" t="s">
        <v>1143</v>
      </c>
      <c r="D620" s="37" t="s">
        <v>1144</v>
      </c>
      <c r="E620" s="19">
        <v>15</v>
      </c>
      <c r="F620" s="19" t="s">
        <v>1159</v>
      </c>
      <c r="G620" s="19" t="s">
        <v>35</v>
      </c>
      <c r="H620" s="19" t="s">
        <v>36</v>
      </c>
      <c r="I620" s="19" t="s">
        <v>46</v>
      </c>
      <c r="J620" s="10">
        <v>38</v>
      </c>
      <c r="K620" s="19">
        <v>2020</v>
      </c>
      <c r="L620" s="192"/>
      <c r="M620" s="37">
        <v>5</v>
      </c>
      <c r="N620" s="106"/>
      <c r="O620" s="106"/>
      <c r="P620" s="54" t="s">
        <v>162</v>
      </c>
      <c r="Q620" s="60">
        <v>2835</v>
      </c>
      <c r="R620" s="20">
        <v>0</v>
      </c>
      <c r="S620" s="20">
        <v>14175</v>
      </c>
      <c r="T620" s="19" t="s">
        <v>41</v>
      </c>
      <c r="U620" s="15" t="s">
        <v>2324</v>
      </c>
      <c r="V620" s="131" t="s">
        <v>866</v>
      </c>
      <c r="W620" s="216" t="s">
        <v>1014</v>
      </c>
      <c r="X620" s="23"/>
    </row>
    <row r="621" spans="1:24" ht="42.75" hidden="1">
      <c r="A621" s="19" t="s">
        <v>358</v>
      </c>
      <c r="B621" s="19" t="s">
        <v>1005</v>
      </c>
      <c r="C621" s="19" t="s">
        <v>1111</v>
      </c>
      <c r="D621" s="19" t="s">
        <v>1007</v>
      </c>
      <c r="E621" s="19">
        <v>15</v>
      </c>
      <c r="F621" s="19" t="s">
        <v>1128</v>
      </c>
      <c r="G621" s="19" t="s">
        <v>145</v>
      </c>
      <c r="H621" s="19" t="s">
        <v>36</v>
      </c>
      <c r="I621" s="19" t="s">
        <v>46</v>
      </c>
      <c r="J621" s="10">
        <v>180</v>
      </c>
      <c r="K621" s="19" t="s">
        <v>1129</v>
      </c>
      <c r="L621" s="198" t="s">
        <v>224</v>
      </c>
      <c r="M621" s="19">
        <v>1</v>
      </c>
      <c r="N621" s="19">
        <v>1568102</v>
      </c>
      <c r="O621" s="19" t="s">
        <v>1130</v>
      </c>
      <c r="P621" s="19" t="s">
        <v>1131</v>
      </c>
      <c r="Q621" s="20">
        <v>0</v>
      </c>
      <c r="R621" s="20">
        <v>0</v>
      </c>
      <c r="S621" s="20">
        <v>0</v>
      </c>
      <c r="T621" s="19" t="s">
        <v>145</v>
      </c>
      <c r="U621" s="118"/>
      <c r="V621" s="210" t="s">
        <v>48</v>
      </c>
      <c r="W621" s="131" t="s">
        <v>274</v>
      </c>
      <c r="X621" s="23"/>
    </row>
    <row r="622" spans="1:24" ht="71.25" hidden="1">
      <c r="A622" s="19" t="s">
        <v>358</v>
      </c>
      <c r="B622" s="19" t="s">
        <v>1005</v>
      </c>
      <c r="C622" s="19" t="s">
        <v>1032</v>
      </c>
      <c r="D622" s="19" t="s">
        <v>1033</v>
      </c>
      <c r="E622" s="19">
        <v>10</v>
      </c>
      <c r="F622" s="37" t="s">
        <v>1041</v>
      </c>
      <c r="G622" s="19" t="s">
        <v>145</v>
      </c>
      <c r="H622" s="19" t="s">
        <v>36</v>
      </c>
      <c r="I622" s="37" t="s">
        <v>37</v>
      </c>
      <c r="J622" s="10">
        <v>90</v>
      </c>
      <c r="K622" s="19" t="s">
        <v>1042</v>
      </c>
      <c r="L622" s="194" t="s">
        <v>152</v>
      </c>
      <c r="M622" s="19">
        <v>1</v>
      </c>
      <c r="N622" s="37">
        <v>2111659</v>
      </c>
      <c r="O622" s="19" t="s">
        <v>1043</v>
      </c>
      <c r="P622" s="54" t="s">
        <v>162</v>
      </c>
      <c r="Q622" s="20">
        <v>0</v>
      </c>
      <c r="R622" s="20">
        <v>0</v>
      </c>
      <c r="S622" s="20">
        <v>0</v>
      </c>
      <c r="T622" s="37" t="s">
        <v>145</v>
      </c>
      <c r="U622" s="118"/>
      <c r="V622" s="131" t="s">
        <v>148</v>
      </c>
      <c r="W622" s="131" t="s">
        <v>149</v>
      </c>
      <c r="X622" s="23"/>
    </row>
    <row r="623" spans="1:24" ht="99.75" hidden="1">
      <c r="A623" s="19" t="s">
        <v>358</v>
      </c>
      <c r="B623" s="19" t="s">
        <v>1005</v>
      </c>
      <c r="C623" s="19" t="s">
        <v>1111</v>
      </c>
      <c r="D623" s="54" t="s">
        <v>1112</v>
      </c>
      <c r="E623" s="19">
        <v>15</v>
      </c>
      <c r="F623" s="19" t="s">
        <v>1132</v>
      </c>
      <c r="G623" s="19" t="s">
        <v>145</v>
      </c>
      <c r="H623" s="19" t="s">
        <v>36</v>
      </c>
      <c r="I623" s="19" t="s">
        <v>46</v>
      </c>
      <c r="J623" s="10">
        <v>240</v>
      </c>
      <c r="K623" s="19" t="s">
        <v>1133</v>
      </c>
      <c r="L623" s="198" t="s">
        <v>224</v>
      </c>
      <c r="M623" s="19">
        <v>1</v>
      </c>
      <c r="N623" s="19">
        <v>1568692</v>
      </c>
      <c r="O623" s="19" t="s">
        <v>1134</v>
      </c>
      <c r="P623" s="54" t="s">
        <v>162</v>
      </c>
      <c r="Q623" s="20">
        <v>0</v>
      </c>
      <c r="R623" s="20">
        <v>0</v>
      </c>
      <c r="S623" s="20">
        <v>0</v>
      </c>
      <c r="T623" s="19" t="s">
        <v>145</v>
      </c>
      <c r="U623" s="19"/>
      <c r="V623" s="131" t="s">
        <v>148</v>
      </c>
      <c r="W623" s="131" t="s">
        <v>149</v>
      </c>
      <c r="X623" s="23"/>
    </row>
    <row r="624" spans="1:24" ht="42.75" hidden="1">
      <c r="A624" s="19" t="s">
        <v>358</v>
      </c>
      <c r="B624" s="19" t="s">
        <v>1005</v>
      </c>
      <c r="C624" s="19" t="s">
        <v>1111</v>
      </c>
      <c r="D624" s="19" t="s">
        <v>1007</v>
      </c>
      <c r="E624" s="19">
        <v>15</v>
      </c>
      <c r="F624" s="19" t="s">
        <v>1135</v>
      </c>
      <c r="G624" s="19" t="s">
        <v>145</v>
      </c>
      <c r="H624" s="19" t="s">
        <v>36</v>
      </c>
      <c r="I624" s="19" t="s">
        <v>46</v>
      </c>
      <c r="J624" s="10">
        <v>180</v>
      </c>
      <c r="K624" s="19" t="s">
        <v>1136</v>
      </c>
      <c r="L624" s="194" t="s">
        <v>566</v>
      </c>
      <c r="M624" s="19">
        <v>1</v>
      </c>
      <c r="N624" s="19">
        <v>1568102</v>
      </c>
      <c r="O624" s="19" t="s">
        <v>1130</v>
      </c>
      <c r="P624" s="19" t="s">
        <v>1131</v>
      </c>
      <c r="Q624" s="20">
        <v>0</v>
      </c>
      <c r="R624" s="20">
        <v>0</v>
      </c>
      <c r="S624" s="20">
        <v>0</v>
      </c>
      <c r="T624" s="19" t="s">
        <v>145</v>
      </c>
      <c r="U624" s="19"/>
      <c r="V624" s="131" t="s">
        <v>148</v>
      </c>
      <c r="W624" s="131" t="s">
        <v>149</v>
      </c>
      <c r="X624" s="23"/>
    </row>
    <row r="625" spans="1:24" ht="71.25" hidden="1">
      <c r="A625" s="19" t="s">
        <v>358</v>
      </c>
      <c r="B625" s="19" t="s">
        <v>526</v>
      </c>
      <c r="C625" s="19" t="s">
        <v>526</v>
      </c>
      <c r="D625" s="19" t="s">
        <v>550</v>
      </c>
      <c r="E625" s="19">
        <v>10</v>
      </c>
      <c r="F625" s="19" t="s">
        <v>551</v>
      </c>
      <c r="G625" s="19" t="s">
        <v>145</v>
      </c>
      <c r="H625" s="19" t="s">
        <v>36</v>
      </c>
      <c r="I625" s="37" t="s">
        <v>37</v>
      </c>
      <c r="J625" s="10">
        <v>160</v>
      </c>
      <c r="K625" s="115" t="s">
        <v>552</v>
      </c>
      <c r="L625" s="199" t="s">
        <v>152</v>
      </c>
      <c r="M625" s="19">
        <v>1</v>
      </c>
      <c r="N625" s="19">
        <v>1491449</v>
      </c>
      <c r="O625" s="19" t="s">
        <v>553</v>
      </c>
      <c r="P625" s="19" t="s">
        <v>532</v>
      </c>
      <c r="Q625" s="20">
        <v>0</v>
      </c>
      <c r="R625" s="20">
        <v>0</v>
      </c>
      <c r="S625" s="20">
        <v>0</v>
      </c>
      <c r="T625" s="19" t="s">
        <v>145</v>
      </c>
      <c r="V625" s="131" t="s">
        <v>235</v>
      </c>
      <c r="W625" s="216" t="s">
        <v>236</v>
      </c>
      <c r="X625" s="23"/>
    </row>
    <row r="626" spans="1:24" ht="71.25" hidden="1">
      <c r="A626" s="19" t="s">
        <v>358</v>
      </c>
      <c r="B626" s="19" t="s">
        <v>526</v>
      </c>
      <c r="C626" s="19" t="s">
        <v>526</v>
      </c>
      <c r="D626" s="19" t="s">
        <v>550</v>
      </c>
      <c r="E626" s="19">
        <v>10</v>
      </c>
      <c r="F626" s="19" t="s">
        <v>551</v>
      </c>
      <c r="G626" s="19" t="s">
        <v>145</v>
      </c>
      <c r="H626" s="19" t="s">
        <v>36</v>
      </c>
      <c r="I626" s="37" t="s">
        <v>37</v>
      </c>
      <c r="J626" s="10">
        <v>120</v>
      </c>
      <c r="K626" s="19" t="s">
        <v>554</v>
      </c>
      <c r="L626" s="198" t="s">
        <v>224</v>
      </c>
      <c r="M626" s="19">
        <v>1</v>
      </c>
      <c r="N626" s="19">
        <v>1492833</v>
      </c>
      <c r="O626" s="19" t="s">
        <v>555</v>
      </c>
      <c r="P626" s="54" t="s">
        <v>162</v>
      </c>
      <c r="Q626" s="20">
        <v>0</v>
      </c>
      <c r="R626" s="20">
        <v>0</v>
      </c>
      <c r="S626" s="20">
        <v>0</v>
      </c>
      <c r="T626" s="19" t="s">
        <v>145</v>
      </c>
      <c r="U626" s="15"/>
      <c r="V626" s="131" t="s">
        <v>235</v>
      </c>
      <c r="W626" s="216" t="s">
        <v>236</v>
      </c>
      <c r="X626" s="23"/>
    </row>
    <row r="627" spans="1:24" ht="57" hidden="1">
      <c r="A627" s="19" t="s">
        <v>358</v>
      </c>
      <c r="B627" s="19" t="s">
        <v>526</v>
      </c>
      <c r="C627" s="19" t="s">
        <v>526</v>
      </c>
      <c r="D627" s="19" t="s">
        <v>533</v>
      </c>
      <c r="E627" s="19">
        <v>15</v>
      </c>
      <c r="F627" s="19" t="s">
        <v>556</v>
      </c>
      <c r="G627" s="19" t="s">
        <v>145</v>
      </c>
      <c r="H627" s="19" t="s">
        <v>36</v>
      </c>
      <c r="I627" s="37" t="s">
        <v>37</v>
      </c>
      <c r="J627" s="10">
        <v>126</v>
      </c>
      <c r="K627" s="19" t="s">
        <v>557</v>
      </c>
      <c r="L627" s="194" t="s">
        <v>216</v>
      </c>
      <c r="M627" s="19">
        <v>1</v>
      </c>
      <c r="N627" s="19">
        <v>1569170</v>
      </c>
      <c r="O627" s="19" t="s">
        <v>558</v>
      </c>
      <c r="P627" s="19" t="s">
        <v>532</v>
      </c>
      <c r="Q627" s="20">
        <v>0</v>
      </c>
      <c r="R627" s="20">
        <v>0</v>
      </c>
      <c r="S627" s="20">
        <v>0</v>
      </c>
      <c r="T627" s="19" t="s">
        <v>145</v>
      </c>
      <c r="U627" s="15"/>
      <c r="V627" s="131" t="s">
        <v>235</v>
      </c>
      <c r="W627" s="216" t="s">
        <v>236</v>
      </c>
      <c r="X627" s="23"/>
    </row>
    <row r="628" spans="1:24" ht="57" hidden="1">
      <c r="A628" s="19" t="s">
        <v>358</v>
      </c>
      <c r="B628" s="19" t="s">
        <v>526</v>
      </c>
      <c r="C628" s="19" t="s">
        <v>526</v>
      </c>
      <c r="D628" s="19" t="s">
        <v>533</v>
      </c>
      <c r="E628" s="19">
        <v>15</v>
      </c>
      <c r="F628" s="19" t="s">
        <v>556</v>
      </c>
      <c r="G628" s="19" t="s">
        <v>145</v>
      </c>
      <c r="H628" s="19" t="s">
        <v>36</v>
      </c>
      <c r="I628" s="37" t="s">
        <v>37</v>
      </c>
      <c r="J628" s="10">
        <v>120</v>
      </c>
      <c r="K628" s="115" t="s">
        <v>559</v>
      </c>
      <c r="L628" s="199" t="s">
        <v>147</v>
      </c>
      <c r="M628" s="19">
        <v>1</v>
      </c>
      <c r="N628" s="19">
        <v>1492830</v>
      </c>
      <c r="O628" s="19" t="s">
        <v>560</v>
      </c>
      <c r="P628" s="54" t="s">
        <v>162</v>
      </c>
      <c r="Q628" s="20">
        <v>0</v>
      </c>
      <c r="R628" s="20">
        <v>0</v>
      </c>
      <c r="S628" s="20">
        <v>0</v>
      </c>
      <c r="T628" s="19" t="s">
        <v>145</v>
      </c>
      <c r="U628" s="15"/>
      <c r="V628" s="131" t="s">
        <v>235</v>
      </c>
      <c r="W628" s="216" t="s">
        <v>236</v>
      </c>
      <c r="X628" s="23"/>
    </row>
    <row r="629" spans="1:24" ht="71.25" hidden="1">
      <c r="A629" s="19" t="s">
        <v>358</v>
      </c>
      <c r="B629" s="19" t="s">
        <v>1005</v>
      </c>
      <c r="C629" s="19" t="s">
        <v>1032</v>
      </c>
      <c r="D629" s="19" t="s">
        <v>1033</v>
      </c>
      <c r="E629" s="19">
        <v>10</v>
      </c>
      <c r="F629" s="37" t="s">
        <v>1044</v>
      </c>
      <c r="G629" s="19" t="s">
        <v>145</v>
      </c>
      <c r="H629" s="19" t="s">
        <v>36</v>
      </c>
      <c r="I629" s="37" t="s">
        <v>37</v>
      </c>
      <c r="J629" s="10">
        <v>80</v>
      </c>
      <c r="K629" s="19" t="s">
        <v>1031</v>
      </c>
      <c r="L629" s="194" t="s">
        <v>566</v>
      </c>
      <c r="M629" s="19">
        <v>1</v>
      </c>
      <c r="N629" s="37">
        <v>1492640</v>
      </c>
      <c r="O629" s="19" t="s">
        <v>1045</v>
      </c>
      <c r="P629" s="54" t="s">
        <v>162</v>
      </c>
      <c r="Q629" s="20">
        <v>0</v>
      </c>
      <c r="R629" s="20">
        <v>0</v>
      </c>
      <c r="S629" s="20">
        <v>0</v>
      </c>
      <c r="T629" s="37" t="s">
        <v>145</v>
      </c>
      <c r="U629" s="19"/>
      <c r="V629" s="131" t="s">
        <v>235</v>
      </c>
      <c r="W629" s="216" t="s">
        <v>236</v>
      </c>
      <c r="X629" s="23"/>
    </row>
    <row r="630" spans="1:24" ht="57" hidden="1">
      <c r="A630" s="19" t="s">
        <v>358</v>
      </c>
      <c r="B630" s="19" t="s">
        <v>1005</v>
      </c>
      <c r="C630" s="19" t="s">
        <v>1143</v>
      </c>
      <c r="D630" s="37" t="s">
        <v>1154</v>
      </c>
      <c r="E630" s="19">
        <v>15</v>
      </c>
      <c r="F630" s="37" t="s">
        <v>1044</v>
      </c>
      <c r="G630" s="19" t="s">
        <v>145</v>
      </c>
      <c r="H630" s="19" t="s">
        <v>825</v>
      </c>
      <c r="I630" s="37" t="s">
        <v>37</v>
      </c>
      <c r="J630" s="10">
        <v>240</v>
      </c>
      <c r="K630" s="37" t="s">
        <v>1160</v>
      </c>
      <c r="L630" s="196" t="s">
        <v>272</v>
      </c>
      <c r="M630" s="19">
        <v>1</v>
      </c>
      <c r="N630" s="19">
        <v>1491214</v>
      </c>
      <c r="O630" s="19" t="s">
        <v>1161</v>
      </c>
      <c r="P630" s="54" t="s">
        <v>162</v>
      </c>
      <c r="Q630" s="20">
        <v>0</v>
      </c>
      <c r="R630" s="20">
        <v>0</v>
      </c>
      <c r="S630" s="20">
        <v>0</v>
      </c>
      <c r="T630" s="19" t="s">
        <v>145</v>
      </c>
      <c r="U630" s="19"/>
      <c r="V630" s="131" t="s">
        <v>235</v>
      </c>
      <c r="W630" s="216" t="s">
        <v>236</v>
      </c>
      <c r="X630" s="23"/>
    </row>
    <row r="631" spans="1:24" ht="57" hidden="1">
      <c r="A631" s="19" t="s">
        <v>358</v>
      </c>
      <c r="B631" s="19" t="s">
        <v>1005</v>
      </c>
      <c r="C631" s="19" t="s">
        <v>1143</v>
      </c>
      <c r="D631" s="37" t="s">
        <v>1154</v>
      </c>
      <c r="E631" s="19">
        <v>15</v>
      </c>
      <c r="F631" s="37" t="s">
        <v>1044</v>
      </c>
      <c r="G631" s="19" t="s">
        <v>145</v>
      </c>
      <c r="H631" s="19" t="s">
        <v>825</v>
      </c>
      <c r="I631" s="37" t="s">
        <v>37</v>
      </c>
      <c r="J631" s="10">
        <v>360</v>
      </c>
      <c r="K631" s="37" t="s">
        <v>1162</v>
      </c>
      <c r="L631" s="196" t="s">
        <v>356</v>
      </c>
      <c r="M631" s="19">
        <v>1</v>
      </c>
      <c r="N631" s="19">
        <v>1491429</v>
      </c>
      <c r="O631" s="19" t="s">
        <v>1163</v>
      </c>
      <c r="P631" s="54" t="s">
        <v>162</v>
      </c>
      <c r="Q631" s="20">
        <v>0</v>
      </c>
      <c r="R631" s="20">
        <v>0</v>
      </c>
      <c r="S631" s="20">
        <v>0</v>
      </c>
      <c r="T631" s="19" t="s">
        <v>145</v>
      </c>
      <c r="U631" s="19"/>
      <c r="V631" s="131" t="s">
        <v>235</v>
      </c>
      <c r="W631" s="216" t="s">
        <v>236</v>
      </c>
      <c r="X631" s="23"/>
    </row>
    <row r="632" spans="1:24" ht="57" hidden="1">
      <c r="A632" s="19" t="s">
        <v>358</v>
      </c>
      <c r="B632" s="19" t="s">
        <v>1005</v>
      </c>
      <c r="C632" s="19" t="s">
        <v>1143</v>
      </c>
      <c r="D632" s="37" t="s">
        <v>1154</v>
      </c>
      <c r="E632" s="19">
        <v>15</v>
      </c>
      <c r="F632" s="37" t="s">
        <v>1044</v>
      </c>
      <c r="G632" s="19" t="s">
        <v>145</v>
      </c>
      <c r="H632" s="19" t="s">
        <v>825</v>
      </c>
      <c r="I632" s="37" t="s">
        <v>37</v>
      </c>
      <c r="J632" s="10">
        <v>360</v>
      </c>
      <c r="K632" s="37" t="s">
        <v>1164</v>
      </c>
      <c r="L632" s="196" t="s">
        <v>216</v>
      </c>
      <c r="M632" s="19">
        <v>1</v>
      </c>
      <c r="N632" s="19" t="s">
        <v>1165</v>
      </c>
      <c r="O632" s="19" t="s">
        <v>1166</v>
      </c>
      <c r="P632" s="54" t="s">
        <v>162</v>
      </c>
      <c r="Q632" s="20">
        <v>0</v>
      </c>
      <c r="R632" s="20">
        <v>0</v>
      </c>
      <c r="S632" s="20">
        <v>0</v>
      </c>
      <c r="T632" s="19" t="s">
        <v>145</v>
      </c>
      <c r="U632" s="19"/>
      <c r="V632" s="131" t="s">
        <v>235</v>
      </c>
      <c r="W632" s="216" t="s">
        <v>236</v>
      </c>
      <c r="X632" s="23"/>
    </row>
    <row r="633" spans="1:24" ht="57" hidden="1">
      <c r="A633" s="19" t="s">
        <v>358</v>
      </c>
      <c r="B633" s="19" t="s">
        <v>1005</v>
      </c>
      <c r="C633" s="19" t="s">
        <v>1143</v>
      </c>
      <c r="D633" s="37" t="s">
        <v>1154</v>
      </c>
      <c r="E633" s="19">
        <v>15</v>
      </c>
      <c r="F633" s="37" t="s">
        <v>1044</v>
      </c>
      <c r="G633" s="19" t="s">
        <v>145</v>
      </c>
      <c r="H633" s="19" t="s">
        <v>36</v>
      </c>
      <c r="I633" s="37" t="s">
        <v>37</v>
      </c>
      <c r="J633" s="10">
        <v>360</v>
      </c>
      <c r="K633" s="37" t="s">
        <v>1156</v>
      </c>
      <c r="L633" s="196" t="s">
        <v>152</v>
      </c>
      <c r="M633" s="19">
        <v>1</v>
      </c>
      <c r="N633" s="37">
        <v>2445303</v>
      </c>
      <c r="O633" s="19" t="s">
        <v>1167</v>
      </c>
      <c r="P633" s="54" t="s">
        <v>162</v>
      </c>
      <c r="Q633" s="20">
        <v>0</v>
      </c>
      <c r="R633" s="20">
        <v>0</v>
      </c>
      <c r="S633" s="20">
        <v>0</v>
      </c>
      <c r="T633" s="19" t="s">
        <v>145</v>
      </c>
      <c r="U633" s="19"/>
      <c r="V633" s="131" t="s">
        <v>235</v>
      </c>
      <c r="W633" s="216" t="s">
        <v>236</v>
      </c>
      <c r="X633" s="23"/>
    </row>
    <row r="634" spans="1:24" ht="57" hidden="1">
      <c r="A634" s="19" t="s">
        <v>358</v>
      </c>
      <c r="B634" s="19" t="s">
        <v>1005</v>
      </c>
      <c r="C634" s="19" t="s">
        <v>1143</v>
      </c>
      <c r="D634" s="37" t="s">
        <v>1154</v>
      </c>
      <c r="E634" s="19">
        <v>15</v>
      </c>
      <c r="F634" s="37" t="s">
        <v>1044</v>
      </c>
      <c r="G634" s="19" t="s">
        <v>145</v>
      </c>
      <c r="H634" s="19" t="s">
        <v>36</v>
      </c>
      <c r="I634" s="37" t="s">
        <v>37</v>
      </c>
      <c r="J634" s="10">
        <v>360</v>
      </c>
      <c r="K634" s="37" t="s">
        <v>1168</v>
      </c>
      <c r="L634" s="196" t="s">
        <v>566</v>
      </c>
      <c r="M634" s="19">
        <v>1</v>
      </c>
      <c r="N634" s="37">
        <v>1491227</v>
      </c>
      <c r="O634" s="19" t="s">
        <v>1169</v>
      </c>
      <c r="P634" s="54" t="s">
        <v>162</v>
      </c>
      <c r="Q634" s="20">
        <v>0</v>
      </c>
      <c r="R634" s="20">
        <v>0</v>
      </c>
      <c r="S634" s="20">
        <v>0</v>
      </c>
      <c r="T634" s="19" t="s">
        <v>145</v>
      </c>
      <c r="U634" s="19"/>
      <c r="V634" s="131" t="s">
        <v>235</v>
      </c>
      <c r="W634" s="216" t="s">
        <v>236</v>
      </c>
      <c r="X634" s="23"/>
    </row>
    <row r="635" spans="1:24" ht="85.5" hidden="1">
      <c r="A635" s="19" t="s">
        <v>358</v>
      </c>
      <c r="B635" s="19" t="s">
        <v>1005</v>
      </c>
      <c r="C635" s="19" t="s">
        <v>1046</v>
      </c>
      <c r="D635" s="19" t="s">
        <v>1047</v>
      </c>
      <c r="E635" s="19">
        <v>10</v>
      </c>
      <c r="F635" s="24" t="s">
        <v>1048</v>
      </c>
      <c r="G635" s="19" t="s">
        <v>145</v>
      </c>
      <c r="H635" s="19" t="s">
        <v>36</v>
      </c>
      <c r="I635" s="37" t="s">
        <v>37</v>
      </c>
      <c r="J635" s="10">
        <v>360</v>
      </c>
      <c r="K635" s="19" t="s">
        <v>1049</v>
      </c>
      <c r="L635" s="194" t="s">
        <v>759</v>
      </c>
      <c r="M635" s="19">
        <v>1</v>
      </c>
      <c r="N635" s="37">
        <v>1866971</v>
      </c>
      <c r="O635" s="19" t="s">
        <v>1050</v>
      </c>
      <c r="P635" s="54" t="s">
        <v>162</v>
      </c>
      <c r="Q635" s="20">
        <v>0</v>
      </c>
      <c r="R635" s="20">
        <v>0</v>
      </c>
      <c r="S635" s="20">
        <v>0</v>
      </c>
      <c r="T635" s="19" t="s">
        <v>145</v>
      </c>
      <c r="U635" s="37"/>
      <c r="V635" s="131" t="s">
        <v>235</v>
      </c>
      <c r="W635" s="216" t="s">
        <v>236</v>
      </c>
      <c r="X635" s="23"/>
    </row>
    <row r="636" spans="1:24" ht="42.75" hidden="1">
      <c r="A636" s="19" t="s">
        <v>358</v>
      </c>
      <c r="B636" s="19" t="s">
        <v>1005</v>
      </c>
      <c r="C636" s="19" t="s">
        <v>1006</v>
      </c>
      <c r="D636" s="19" t="s">
        <v>1007</v>
      </c>
      <c r="E636" s="37">
        <v>15</v>
      </c>
      <c r="F636" s="37" t="s">
        <v>1024</v>
      </c>
      <c r="G636" s="37" t="s">
        <v>145</v>
      </c>
      <c r="H636" s="19" t="s">
        <v>36</v>
      </c>
      <c r="I636" s="19" t="s">
        <v>46</v>
      </c>
      <c r="J636" s="10">
        <v>80</v>
      </c>
      <c r="K636" s="19" t="s">
        <v>557</v>
      </c>
      <c r="L636" s="194" t="s">
        <v>216</v>
      </c>
      <c r="M636" s="19">
        <v>1</v>
      </c>
      <c r="N636" s="37">
        <v>2110915</v>
      </c>
      <c r="O636" s="37" t="s">
        <v>1023</v>
      </c>
      <c r="P636" s="54" t="s">
        <v>162</v>
      </c>
      <c r="Q636" s="20">
        <v>0</v>
      </c>
      <c r="R636" s="20">
        <v>0</v>
      </c>
      <c r="S636" s="20">
        <v>0</v>
      </c>
      <c r="T636" s="19" t="s">
        <v>145</v>
      </c>
      <c r="U636" s="37"/>
      <c r="V636" s="131" t="s">
        <v>866</v>
      </c>
      <c r="W636" s="216" t="s">
        <v>1014</v>
      </c>
      <c r="X636" s="23"/>
    </row>
    <row r="637" spans="1:24" ht="57" hidden="1">
      <c r="A637" s="19" t="s">
        <v>358</v>
      </c>
      <c r="B637" s="19" t="s">
        <v>1005</v>
      </c>
      <c r="C637" s="19" t="s">
        <v>1100</v>
      </c>
      <c r="D637" s="19" t="s">
        <v>1101</v>
      </c>
      <c r="E637" s="37">
        <v>15</v>
      </c>
      <c r="F637" s="37" t="s">
        <v>1104</v>
      </c>
      <c r="G637" s="19" t="s">
        <v>35</v>
      </c>
      <c r="H637" s="19" t="s">
        <v>36</v>
      </c>
      <c r="I637" s="37" t="s">
        <v>37</v>
      </c>
      <c r="J637" s="10">
        <v>40</v>
      </c>
      <c r="K637" s="19">
        <v>2020</v>
      </c>
      <c r="L637" s="192"/>
      <c r="M637" s="19">
        <v>2</v>
      </c>
      <c r="N637" s="106"/>
      <c r="O637" s="106"/>
      <c r="P637" s="54" t="s">
        <v>162</v>
      </c>
      <c r="Q637" s="20">
        <v>0</v>
      </c>
      <c r="R637" s="20">
        <v>2000</v>
      </c>
      <c r="S637" s="20">
        <v>4000</v>
      </c>
      <c r="T637" s="19" t="s">
        <v>41</v>
      </c>
      <c r="U637" s="15" t="s">
        <v>2325</v>
      </c>
      <c r="V637" s="210" t="s">
        <v>184</v>
      </c>
      <c r="W637" s="216" t="s">
        <v>1011</v>
      </c>
      <c r="X637" s="23"/>
    </row>
    <row r="638" spans="1:24" ht="57" hidden="1">
      <c r="A638" s="19" t="s">
        <v>358</v>
      </c>
      <c r="B638" s="19" t="s">
        <v>1005</v>
      </c>
      <c r="C638" s="19" t="s">
        <v>1084</v>
      </c>
      <c r="D638" s="19" t="s">
        <v>1090</v>
      </c>
      <c r="E638" s="19">
        <v>15</v>
      </c>
      <c r="F638" s="19" t="s">
        <v>1093</v>
      </c>
      <c r="G638" s="19" t="s">
        <v>35</v>
      </c>
      <c r="H638" s="19" t="s">
        <v>36</v>
      </c>
      <c r="I638" s="37" t="s">
        <v>37</v>
      </c>
      <c r="J638" s="10">
        <v>20</v>
      </c>
      <c r="K638" s="19">
        <v>2020</v>
      </c>
      <c r="L638" s="192"/>
      <c r="M638" s="19">
        <v>2</v>
      </c>
      <c r="N638" s="37" t="s">
        <v>1094</v>
      </c>
      <c r="O638" s="19" t="s">
        <v>1095</v>
      </c>
      <c r="P638" s="19" t="s">
        <v>247</v>
      </c>
      <c r="Q638" s="20">
        <v>0</v>
      </c>
      <c r="R638" s="20">
        <v>0</v>
      </c>
      <c r="S638" s="20">
        <v>0</v>
      </c>
      <c r="T638" s="19" t="s">
        <v>68</v>
      </c>
      <c r="U638" s="37"/>
      <c r="V638" s="131" t="s">
        <v>148</v>
      </c>
      <c r="W638" s="131" t="s">
        <v>149</v>
      </c>
      <c r="X638" s="23"/>
    </row>
    <row r="639" spans="1:24" ht="85.5" hidden="1">
      <c r="A639" s="19" t="s">
        <v>358</v>
      </c>
      <c r="B639" s="19" t="s">
        <v>526</v>
      </c>
      <c r="C639" s="19" t="s">
        <v>526</v>
      </c>
      <c r="D639" s="19" t="s">
        <v>537</v>
      </c>
      <c r="E639" s="19">
        <v>10</v>
      </c>
      <c r="F639" s="19" t="s">
        <v>561</v>
      </c>
      <c r="G639" s="19" t="s">
        <v>35</v>
      </c>
      <c r="H639" s="19" t="s">
        <v>36</v>
      </c>
      <c r="I639" s="37" t="s">
        <v>37</v>
      </c>
      <c r="J639" s="10">
        <v>21</v>
      </c>
      <c r="K639" s="19">
        <v>2020</v>
      </c>
      <c r="L639" s="192"/>
      <c r="M639" s="19">
        <v>2</v>
      </c>
      <c r="N639" s="106"/>
      <c r="O639" s="106"/>
      <c r="P639" s="19" t="s">
        <v>532</v>
      </c>
      <c r="Q639" s="20">
        <v>0</v>
      </c>
      <c r="R639" s="20">
        <v>0</v>
      </c>
      <c r="S639" s="20">
        <v>0</v>
      </c>
      <c r="T639" s="19" t="s">
        <v>41</v>
      </c>
      <c r="U639" s="15" t="s">
        <v>2326</v>
      </c>
      <c r="V639" s="216" t="s">
        <v>56</v>
      </c>
      <c r="W639" s="216" t="s">
        <v>57</v>
      </c>
      <c r="X639" s="23"/>
    </row>
    <row r="640" spans="1:24" ht="128.25" hidden="1">
      <c r="A640" s="19" t="s">
        <v>358</v>
      </c>
      <c r="B640" s="19" t="s">
        <v>526</v>
      </c>
      <c r="C640" s="19" t="s">
        <v>526</v>
      </c>
      <c r="D640" s="19" t="s">
        <v>527</v>
      </c>
      <c r="E640" s="19">
        <v>15</v>
      </c>
      <c r="F640" s="19" t="s">
        <v>562</v>
      </c>
      <c r="G640" s="19" t="s">
        <v>35</v>
      </c>
      <c r="H640" s="19" t="s">
        <v>36</v>
      </c>
      <c r="I640" s="37" t="s">
        <v>37</v>
      </c>
      <c r="J640" s="10">
        <v>20</v>
      </c>
      <c r="K640" s="19">
        <v>2020</v>
      </c>
      <c r="L640" s="192"/>
      <c r="M640" s="37">
        <v>2</v>
      </c>
      <c r="N640" s="106"/>
      <c r="O640" s="106"/>
      <c r="P640" s="19" t="s">
        <v>532</v>
      </c>
      <c r="Q640" s="20">
        <v>10000</v>
      </c>
      <c r="R640" s="20">
        <v>0</v>
      </c>
      <c r="S640" s="20">
        <v>20000</v>
      </c>
      <c r="T640" s="19" t="s">
        <v>41</v>
      </c>
      <c r="U640" s="15" t="s">
        <v>2327</v>
      </c>
      <c r="V640" s="131" t="s">
        <v>48</v>
      </c>
      <c r="W640" s="216" t="s">
        <v>188</v>
      </c>
      <c r="X640" s="23"/>
    </row>
    <row r="641" spans="1:24" ht="60" hidden="1">
      <c r="A641" s="8" t="s">
        <v>358</v>
      </c>
      <c r="B641" s="8" t="s">
        <v>526</v>
      </c>
      <c r="C641" s="8" t="s">
        <v>526</v>
      </c>
      <c r="D641" s="8" t="s">
        <v>533</v>
      </c>
      <c r="E641" s="8">
        <v>15</v>
      </c>
      <c r="F641" s="8" t="s">
        <v>563</v>
      </c>
      <c r="G641" s="8" t="s">
        <v>35</v>
      </c>
      <c r="H641" s="8" t="s">
        <v>36</v>
      </c>
      <c r="I641" s="12" t="s">
        <v>37</v>
      </c>
      <c r="J641" s="9">
        <v>40</v>
      </c>
      <c r="K641" s="8">
        <v>2020</v>
      </c>
      <c r="L641" s="192"/>
      <c r="M641" s="12">
        <v>5</v>
      </c>
      <c r="N641" s="106"/>
      <c r="O641" s="106"/>
      <c r="P641" s="51" t="s">
        <v>162</v>
      </c>
      <c r="Q641" s="14">
        <v>15000</v>
      </c>
      <c r="R641" s="14">
        <v>0</v>
      </c>
      <c r="S641" s="14">
        <v>75000</v>
      </c>
      <c r="T641" s="8" t="s">
        <v>41</v>
      </c>
      <c r="U641" s="33" t="s">
        <v>2328</v>
      </c>
      <c r="V641" s="131" t="s">
        <v>184</v>
      </c>
      <c r="W641" s="221" t="s">
        <v>547</v>
      </c>
      <c r="X641" s="101"/>
    </row>
    <row r="642" spans="1:24" ht="57" hidden="1">
      <c r="A642" s="19" t="s">
        <v>358</v>
      </c>
      <c r="B642" s="19" t="s">
        <v>1005</v>
      </c>
      <c r="C642" s="19" t="s">
        <v>1084</v>
      </c>
      <c r="D642" s="19" t="s">
        <v>1090</v>
      </c>
      <c r="E642" s="19">
        <v>15</v>
      </c>
      <c r="F642" s="19" t="s">
        <v>1096</v>
      </c>
      <c r="G642" s="19" t="s">
        <v>35</v>
      </c>
      <c r="H642" s="19" t="s">
        <v>36</v>
      </c>
      <c r="I642" s="37" t="s">
        <v>37</v>
      </c>
      <c r="J642" s="10">
        <v>80</v>
      </c>
      <c r="K642" s="19" t="s">
        <v>1097</v>
      </c>
      <c r="L642" s="192"/>
      <c r="M642" s="19">
        <v>1</v>
      </c>
      <c r="N642" s="37" t="s">
        <v>1098</v>
      </c>
      <c r="O642" s="19" t="s">
        <v>1099</v>
      </c>
      <c r="P642" s="19" t="s">
        <v>268</v>
      </c>
      <c r="Q642" s="20">
        <v>0</v>
      </c>
      <c r="R642" s="20">
        <v>0</v>
      </c>
      <c r="S642" s="20">
        <v>0</v>
      </c>
      <c r="T642" s="19" t="s">
        <v>41</v>
      </c>
      <c r="U642" s="37"/>
      <c r="V642" s="210" t="s">
        <v>184</v>
      </c>
      <c r="W642" s="216" t="s">
        <v>1011</v>
      </c>
      <c r="X642" s="23"/>
    </row>
    <row r="643" spans="1:24" ht="85.5" hidden="1">
      <c r="A643" s="19" t="s">
        <v>358</v>
      </c>
      <c r="B643" s="19" t="s">
        <v>526</v>
      </c>
      <c r="C643" s="19" t="s">
        <v>526</v>
      </c>
      <c r="D643" s="19" t="s">
        <v>537</v>
      </c>
      <c r="E643" s="19">
        <v>10</v>
      </c>
      <c r="F643" s="19" t="s">
        <v>564</v>
      </c>
      <c r="G643" s="19" t="s">
        <v>145</v>
      </c>
      <c r="H643" s="19" t="s">
        <v>36</v>
      </c>
      <c r="I643" s="19" t="s">
        <v>46</v>
      </c>
      <c r="J643" s="10">
        <v>180</v>
      </c>
      <c r="K643" s="19" t="s">
        <v>565</v>
      </c>
      <c r="L643" s="194" t="s">
        <v>566</v>
      </c>
      <c r="M643" s="19">
        <v>1</v>
      </c>
      <c r="N643" s="19">
        <v>2438602</v>
      </c>
      <c r="O643" s="19" t="s">
        <v>567</v>
      </c>
      <c r="P643" s="54" t="s">
        <v>162</v>
      </c>
      <c r="Q643" s="20">
        <v>0</v>
      </c>
      <c r="R643" s="20">
        <v>0</v>
      </c>
      <c r="S643" s="20">
        <v>0</v>
      </c>
      <c r="T643" s="19" t="s">
        <v>145</v>
      </c>
      <c r="U643" s="19"/>
      <c r="V643" s="227" t="s">
        <v>218</v>
      </c>
      <c r="W643" s="216" t="s">
        <v>568</v>
      </c>
      <c r="X643" s="23"/>
    </row>
    <row r="644" spans="1:24" ht="85.5" hidden="1">
      <c r="A644" s="19" t="s">
        <v>358</v>
      </c>
      <c r="B644" s="19" t="s">
        <v>526</v>
      </c>
      <c r="C644" s="19" t="s">
        <v>526</v>
      </c>
      <c r="D644" s="19" t="s">
        <v>537</v>
      </c>
      <c r="E644" s="19">
        <v>10</v>
      </c>
      <c r="F644" s="19" t="s">
        <v>564</v>
      </c>
      <c r="G644" s="19" t="s">
        <v>145</v>
      </c>
      <c r="H644" s="19" t="s">
        <v>36</v>
      </c>
      <c r="I644" s="19" t="s">
        <v>46</v>
      </c>
      <c r="J644" s="10">
        <v>180</v>
      </c>
      <c r="K644" s="19" t="s">
        <v>569</v>
      </c>
      <c r="L644" s="194" t="s">
        <v>385</v>
      </c>
      <c r="M644" s="19">
        <v>1</v>
      </c>
      <c r="N644" s="19">
        <v>1568136</v>
      </c>
      <c r="O644" s="19" t="s">
        <v>570</v>
      </c>
      <c r="P644" s="54" t="s">
        <v>162</v>
      </c>
      <c r="Q644" s="20">
        <v>0</v>
      </c>
      <c r="R644" s="20">
        <v>0</v>
      </c>
      <c r="S644" s="20">
        <v>0</v>
      </c>
      <c r="T644" s="19" t="s">
        <v>145</v>
      </c>
      <c r="U644" s="19"/>
      <c r="V644" s="227" t="s">
        <v>218</v>
      </c>
      <c r="W644" s="216" t="s">
        <v>568</v>
      </c>
      <c r="X644" s="23"/>
    </row>
    <row r="645" spans="1:24" ht="56.45" hidden="1" customHeight="1">
      <c r="A645" s="19" t="s">
        <v>358</v>
      </c>
      <c r="B645" s="19" t="s">
        <v>1005</v>
      </c>
      <c r="C645" s="19" t="s">
        <v>1063</v>
      </c>
      <c r="D645" s="19" t="s">
        <v>1064</v>
      </c>
      <c r="E645" s="19">
        <v>15</v>
      </c>
      <c r="F645" s="37" t="s">
        <v>1076</v>
      </c>
      <c r="G645" s="19" t="s">
        <v>35</v>
      </c>
      <c r="H645" s="19" t="s">
        <v>544</v>
      </c>
      <c r="I645" s="37" t="s">
        <v>37</v>
      </c>
      <c r="J645" s="65">
        <v>30</v>
      </c>
      <c r="K645" s="37">
        <v>2020</v>
      </c>
      <c r="L645" s="192"/>
      <c r="M645" s="37">
        <v>2</v>
      </c>
      <c r="N645" s="19" t="s">
        <v>1077</v>
      </c>
      <c r="O645" s="19" t="s">
        <v>1078</v>
      </c>
      <c r="P645" s="19" t="s">
        <v>247</v>
      </c>
      <c r="Q645" s="20">
        <v>0</v>
      </c>
      <c r="R645" s="20">
        <v>0</v>
      </c>
      <c r="S645" s="20">
        <v>0</v>
      </c>
      <c r="T645" s="19" t="s">
        <v>41</v>
      </c>
      <c r="U645" s="19"/>
      <c r="V645" s="226" t="s">
        <v>184</v>
      </c>
      <c r="W645" s="216" t="s">
        <v>1071</v>
      </c>
      <c r="X645" s="23"/>
    </row>
    <row r="646" spans="1:24" ht="182.45" hidden="1" customHeight="1">
      <c r="A646" s="19" t="s">
        <v>358</v>
      </c>
      <c r="B646" s="19" t="s">
        <v>1005</v>
      </c>
      <c r="C646" s="19" t="s">
        <v>1111</v>
      </c>
      <c r="D646" s="54" t="s">
        <v>1112</v>
      </c>
      <c r="E646" s="19">
        <v>15</v>
      </c>
      <c r="F646" s="19" t="s">
        <v>1137</v>
      </c>
      <c r="G646" s="19" t="s">
        <v>145</v>
      </c>
      <c r="H646" s="19" t="s">
        <v>544</v>
      </c>
      <c r="I646" s="37" t="s">
        <v>37</v>
      </c>
      <c r="J646" s="10">
        <v>120</v>
      </c>
      <c r="K646" s="19" t="s">
        <v>1138</v>
      </c>
      <c r="L646" s="194" t="s">
        <v>759</v>
      </c>
      <c r="M646" s="19">
        <v>1</v>
      </c>
      <c r="N646" s="19">
        <v>1568692</v>
      </c>
      <c r="O646" s="19" t="s">
        <v>1134</v>
      </c>
      <c r="P646" s="54" t="s">
        <v>162</v>
      </c>
      <c r="Q646" s="20">
        <v>0</v>
      </c>
      <c r="R646" s="20">
        <v>0</v>
      </c>
      <c r="S646" s="20">
        <v>0</v>
      </c>
      <c r="T646" s="19" t="s">
        <v>145</v>
      </c>
      <c r="U646" s="19"/>
      <c r="V646" s="210" t="s">
        <v>184</v>
      </c>
      <c r="W646" s="216" t="s">
        <v>1011</v>
      </c>
      <c r="X646" s="23"/>
    </row>
    <row r="647" spans="1:24" ht="56.45" hidden="1" customHeight="1">
      <c r="A647" s="19" t="s">
        <v>358</v>
      </c>
      <c r="B647" s="19" t="s">
        <v>1005</v>
      </c>
      <c r="C647" s="19" t="s">
        <v>1100</v>
      </c>
      <c r="D647" s="19" t="s">
        <v>1101</v>
      </c>
      <c r="E647" s="37">
        <v>15</v>
      </c>
      <c r="F647" s="37" t="s">
        <v>1105</v>
      </c>
      <c r="G647" s="19" t="s">
        <v>35</v>
      </c>
      <c r="H647" s="19" t="s">
        <v>331</v>
      </c>
      <c r="I647" s="37" t="s">
        <v>37</v>
      </c>
      <c r="J647" s="10">
        <v>24</v>
      </c>
      <c r="K647" s="19">
        <v>2020</v>
      </c>
      <c r="L647" s="192"/>
      <c r="M647" s="19">
        <v>2</v>
      </c>
      <c r="N647" s="106"/>
      <c r="O647" s="106"/>
      <c r="P647" s="54" t="s">
        <v>162</v>
      </c>
      <c r="Q647" s="20">
        <v>0</v>
      </c>
      <c r="R647" s="20">
        <v>8000</v>
      </c>
      <c r="S647" s="60">
        <v>16000</v>
      </c>
      <c r="T647" s="19" t="s">
        <v>41</v>
      </c>
      <c r="U647" s="15" t="s">
        <v>2325</v>
      </c>
      <c r="V647" s="226" t="s">
        <v>184</v>
      </c>
      <c r="W647" s="216" t="s">
        <v>1071</v>
      </c>
      <c r="X647" s="23"/>
    </row>
    <row r="648" spans="1:24" ht="71.25" hidden="1">
      <c r="A648" s="19" t="s">
        <v>358</v>
      </c>
      <c r="B648" s="19" t="s">
        <v>1005</v>
      </c>
      <c r="C648" s="19" t="s">
        <v>1063</v>
      </c>
      <c r="D648" s="19" t="s">
        <v>1064</v>
      </c>
      <c r="E648" s="19">
        <v>15</v>
      </c>
      <c r="F648" s="37" t="s">
        <v>1079</v>
      </c>
      <c r="G648" s="19" t="s">
        <v>35</v>
      </c>
      <c r="H648" s="19" t="s">
        <v>36</v>
      </c>
      <c r="I648" s="19" t="s">
        <v>46</v>
      </c>
      <c r="J648" s="65">
        <v>360</v>
      </c>
      <c r="K648" s="37">
        <v>2020</v>
      </c>
      <c r="L648" s="192"/>
      <c r="M648" s="37">
        <v>1</v>
      </c>
      <c r="N648" s="19">
        <v>1421133</v>
      </c>
      <c r="O648" s="19" t="s">
        <v>1080</v>
      </c>
      <c r="P648" s="19" t="s">
        <v>247</v>
      </c>
      <c r="Q648" s="20">
        <v>0</v>
      </c>
      <c r="R648" s="20">
        <v>0</v>
      </c>
      <c r="S648" s="20">
        <v>0</v>
      </c>
      <c r="T648" s="19" t="s">
        <v>41</v>
      </c>
      <c r="U648" s="19"/>
      <c r="V648" s="216" t="s">
        <v>184</v>
      </c>
      <c r="W648" s="216" t="s">
        <v>1071</v>
      </c>
      <c r="X648" s="23"/>
    </row>
    <row r="649" spans="1:24" ht="57" hidden="1">
      <c r="A649" s="19" t="s">
        <v>358</v>
      </c>
      <c r="B649" s="19" t="s">
        <v>1005</v>
      </c>
      <c r="C649" s="19" t="s">
        <v>1063</v>
      </c>
      <c r="D649" s="19" t="s">
        <v>1064</v>
      </c>
      <c r="E649" s="19">
        <v>15</v>
      </c>
      <c r="F649" s="37" t="s">
        <v>1081</v>
      </c>
      <c r="G649" s="19" t="s">
        <v>145</v>
      </c>
      <c r="H649" s="19" t="s">
        <v>36</v>
      </c>
      <c r="I649" s="19" t="s">
        <v>46</v>
      </c>
      <c r="J649" s="65">
        <v>120</v>
      </c>
      <c r="K649" s="37" t="s">
        <v>1082</v>
      </c>
      <c r="L649" s="192" t="s">
        <v>632</v>
      </c>
      <c r="M649" s="37">
        <v>1</v>
      </c>
      <c r="N649" s="19">
        <v>1421133</v>
      </c>
      <c r="O649" s="19" t="s">
        <v>1080</v>
      </c>
      <c r="P649" s="19" t="s">
        <v>247</v>
      </c>
      <c r="Q649" s="20">
        <v>0</v>
      </c>
      <c r="R649" s="20">
        <v>0</v>
      </c>
      <c r="S649" s="20">
        <v>0</v>
      </c>
      <c r="T649" s="19" t="s">
        <v>145</v>
      </c>
      <c r="U649" s="19" t="s">
        <v>2329</v>
      </c>
      <c r="V649" s="131" t="s">
        <v>184</v>
      </c>
      <c r="W649" s="216" t="s">
        <v>1083</v>
      </c>
      <c r="X649" s="23"/>
    </row>
    <row r="650" spans="1:24" ht="42.75" hidden="1">
      <c r="A650" s="19" t="s">
        <v>358</v>
      </c>
      <c r="B650" s="19" t="s">
        <v>1005</v>
      </c>
      <c r="C650" s="37" t="s">
        <v>1170</v>
      </c>
      <c r="D650" s="19" t="s">
        <v>1007</v>
      </c>
      <c r="E650" s="19">
        <v>15</v>
      </c>
      <c r="F650" s="37" t="s">
        <v>1189</v>
      </c>
      <c r="G650" s="19" t="s">
        <v>145</v>
      </c>
      <c r="H650" s="37" t="s">
        <v>154</v>
      </c>
      <c r="I650" s="37" t="s">
        <v>37</v>
      </c>
      <c r="J650" s="65">
        <v>30</v>
      </c>
      <c r="K650" s="37" t="s">
        <v>1190</v>
      </c>
      <c r="L650" s="198" t="s">
        <v>224</v>
      </c>
      <c r="M650" s="37">
        <v>1</v>
      </c>
      <c r="N650" s="19">
        <v>2110522</v>
      </c>
      <c r="O650" s="19" t="s">
        <v>1191</v>
      </c>
      <c r="P650" s="54" t="s">
        <v>162</v>
      </c>
      <c r="Q650" s="20">
        <v>0</v>
      </c>
      <c r="R650" s="20">
        <v>0</v>
      </c>
      <c r="S650" s="20">
        <v>0</v>
      </c>
      <c r="T650" s="19" t="s">
        <v>145</v>
      </c>
      <c r="U650" s="19"/>
      <c r="V650" s="131" t="s">
        <v>148</v>
      </c>
      <c r="W650" s="131" t="s">
        <v>149</v>
      </c>
      <c r="X650" s="23"/>
    </row>
    <row r="651" spans="1:24" ht="128.25" hidden="1">
      <c r="A651" s="19" t="s">
        <v>358</v>
      </c>
      <c r="B651" s="19" t="s">
        <v>526</v>
      </c>
      <c r="C651" s="19" t="s">
        <v>526</v>
      </c>
      <c r="D651" s="19" t="s">
        <v>527</v>
      </c>
      <c r="E651" s="19">
        <v>15</v>
      </c>
      <c r="F651" s="19" t="s">
        <v>571</v>
      </c>
      <c r="G651" s="19" t="s">
        <v>35</v>
      </c>
      <c r="H651" s="19" t="s">
        <v>36</v>
      </c>
      <c r="I651" s="37" t="s">
        <v>37</v>
      </c>
      <c r="J651" s="10">
        <v>16</v>
      </c>
      <c r="K651" s="19">
        <v>2020</v>
      </c>
      <c r="L651" s="192"/>
      <c r="M651" s="37">
        <v>2</v>
      </c>
      <c r="N651" s="106"/>
      <c r="O651" s="106"/>
      <c r="P651" s="19" t="s">
        <v>532</v>
      </c>
      <c r="Q651" s="60">
        <v>13600</v>
      </c>
      <c r="R651" s="20">
        <v>0</v>
      </c>
      <c r="S651" s="20">
        <v>27200</v>
      </c>
      <c r="T651" s="19" t="s">
        <v>41</v>
      </c>
      <c r="U651" s="19"/>
      <c r="V651" s="131" t="s">
        <v>184</v>
      </c>
      <c r="W651" s="216" t="s">
        <v>547</v>
      </c>
      <c r="X651" s="23"/>
    </row>
    <row r="652" spans="1:24" ht="85.5" hidden="1">
      <c r="A652" s="19" t="s">
        <v>358</v>
      </c>
      <c r="B652" s="19" t="s">
        <v>526</v>
      </c>
      <c r="C652" s="19" t="s">
        <v>526</v>
      </c>
      <c r="D652" s="19" t="s">
        <v>572</v>
      </c>
      <c r="E652" s="19">
        <v>10</v>
      </c>
      <c r="F652" s="19" t="s">
        <v>66</v>
      </c>
      <c r="G652" s="19" t="s">
        <v>45</v>
      </c>
      <c r="H652" s="19" t="s">
        <v>36</v>
      </c>
      <c r="I652" s="19" t="s">
        <v>46</v>
      </c>
      <c r="J652" s="10">
        <v>20</v>
      </c>
      <c r="K652" s="19">
        <v>2020</v>
      </c>
      <c r="L652" s="192"/>
      <c r="M652" s="19">
        <v>2</v>
      </c>
      <c r="N652" s="106"/>
      <c r="O652" s="106"/>
      <c r="P652" s="19" t="s">
        <v>532</v>
      </c>
      <c r="Q652" s="14">
        <v>0</v>
      </c>
      <c r="R652" s="14">
        <v>0</v>
      </c>
      <c r="S652" s="14">
        <v>0</v>
      </c>
      <c r="T652" s="19" t="s">
        <v>41</v>
      </c>
      <c r="U652" s="15" t="s">
        <v>2330</v>
      </c>
      <c r="V652" s="131" t="s">
        <v>48</v>
      </c>
      <c r="W652" s="131" t="s">
        <v>69</v>
      </c>
      <c r="X652" s="36" t="s">
        <v>50</v>
      </c>
    </row>
    <row r="653" spans="1:24" ht="99.75" hidden="1">
      <c r="A653" s="19" t="s">
        <v>358</v>
      </c>
      <c r="B653" s="19" t="s">
        <v>358</v>
      </c>
      <c r="C653" s="19" t="s">
        <v>358</v>
      </c>
      <c r="D653" s="19" t="s">
        <v>373</v>
      </c>
      <c r="E653" s="19">
        <v>10</v>
      </c>
      <c r="F653" s="19" t="s">
        <v>374</v>
      </c>
      <c r="G653" s="19" t="s">
        <v>35</v>
      </c>
      <c r="H653" s="19" t="s">
        <v>36</v>
      </c>
      <c r="I653" s="37" t="s">
        <v>37</v>
      </c>
      <c r="J653" s="10">
        <v>35</v>
      </c>
      <c r="K653" s="120" t="s">
        <v>375</v>
      </c>
      <c r="L653" s="192"/>
      <c r="M653" s="19">
        <v>1</v>
      </c>
      <c r="N653" s="19">
        <v>1518751</v>
      </c>
      <c r="O653" s="19" t="s">
        <v>376</v>
      </c>
      <c r="P653" s="54" t="s">
        <v>162</v>
      </c>
      <c r="Q653" s="20">
        <v>6200</v>
      </c>
      <c r="R653" s="20">
        <v>17400</v>
      </c>
      <c r="S653" s="20">
        <v>23600</v>
      </c>
      <c r="T653" s="19" t="s">
        <v>41</v>
      </c>
      <c r="U653" s="19"/>
      <c r="V653" s="216" t="s">
        <v>218</v>
      </c>
      <c r="W653" s="216" t="s">
        <v>377</v>
      </c>
      <c r="X653" s="23"/>
    </row>
    <row r="654" spans="1:24" ht="99.75" hidden="1">
      <c r="A654" s="19" t="s">
        <v>358</v>
      </c>
      <c r="B654" s="19" t="s">
        <v>358</v>
      </c>
      <c r="C654" s="19" t="s">
        <v>358</v>
      </c>
      <c r="D654" s="19" t="s">
        <v>373</v>
      </c>
      <c r="E654" s="19">
        <v>10</v>
      </c>
      <c r="F654" s="19" t="s">
        <v>374</v>
      </c>
      <c r="G654" s="19" t="s">
        <v>35</v>
      </c>
      <c r="H654" s="19" t="s">
        <v>36</v>
      </c>
      <c r="I654" s="37" t="s">
        <v>37</v>
      </c>
      <c r="J654" s="10">
        <v>35</v>
      </c>
      <c r="K654" s="120" t="s">
        <v>375</v>
      </c>
      <c r="L654" s="192"/>
      <c r="M654" s="19">
        <v>1</v>
      </c>
      <c r="N654" s="19">
        <v>1896085</v>
      </c>
      <c r="O654" s="19" t="s">
        <v>378</v>
      </c>
      <c r="P654" s="19" t="s">
        <v>40</v>
      </c>
      <c r="Q654" s="20">
        <v>6200</v>
      </c>
      <c r="R654" s="20">
        <v>17400</v>
      </c>
      <c r="S654" s="20">
        <v>23600</v>
      </c>
      <c r="T654" s="19" t="s">
        <v>41</v>
      </c>
      <c r="U654" s="19"/>
      <c r="V654" s="216" t="s">
        <v>218</v>
      </c>
      <c r="W654" s="216" t="s">
        <v>377</v>
      </c>
      <c r="X654" s="23"/>
    </row>
    <row r="655" spans="1:24" ht="85.5" hidden="1">
      <c r="A655" s="19" t="s">
        <v>358</v>
      </c>
      <c r="B655" s="19" t="s">
        <v>358</v>
      </c>
      <c r="C655" s="19" t="s">
        <v>358</v>
      </c>
      <c r="D655" s="19" t="s">
        <v>365</v>
      </c>
      <c r="E655" s="19">
        <v>10</v>
      </c>
      <c r="F655" s="19" t="s">
        <v>379</v>
      </c>
      <c r="G655" s="19" t="s">
        <v>35</v>
      </c>
      <c r="H655" s="19" t="s">
        <v>36</v>
      </c>
      <c r="I655" s="37" t="s">
        <v>37</v>
      </c>
      <c r="J655" s="10">
        <v>40</v>
      </c>
      <c r="K655" s="19" t="s">
        <v>380</v>
      </c>
      <c r="L655" s="192"/>
      <c r="M655" s="19">
        <v>1</v>
      </c>
      <c r="N655" s="19">
        <v>3003781</v>
      </c>
      <c r="O655" s="19" t="s">
        <v>381</v>
      </c>
      <c r="P655" s="19" t="s">
        <v>382</v>
      </c>
      <c r="Q655" s="20">
        <v>0</v>
      </c>
      <c r="R655" s="20">
        <v>0</v>
      </c>
      <c r="S655" s="20">
        <v>0</v>
      </c>
      <c r="T655" s="19" t="s">
        <v>235</v>
      </c>
      <c r="U655" s="118"/>
      <c r="V655" s="131" t="s">
        <v>235</v>
      </c>
      <c r="W655" s="216" t="s">
        <v>236</v>
      </c>
      <c r="X655" s="23"/>
    </row>
    <row r="656" spans="1:24" ht="85.5" hidden="1">
      <c r="A656" s="19" t="s">
        <v>358</v>
      </c>
      <c r="B656" s="19" t="s">
        <v>358</v>
      </c>
      <c r="C656" s="19" t="s">
        <v>358</v>
      </c>
      <c r="D656" s="19" t="s">
        <v>365</v>
      </c>
      <c r="E656" s="19">
        <v>10</v>
      </c>
      <c r="F656" s="19" t="s">
        <v>383</v>
      </c>
      <c r="G656" s="19" t="s">
        <v>35</v>
      </c>
      <c r="H656" s="19" t="s">
        <v>36</v>
      </c>
      <c r="I656" s="37" t="s">
        <v>37</v>
      </c>
      <c r="J656" s="10">
        <v>80</v>
      </c>
      <c r="K656" s="19" t="s">
        <v>384</v>
      </c>
      <c r="L656" s="192"/>
      <c r="M656" s="19">
        <v>1</v>
      </c>
      <c r="N656" s="19">
        <v>1518751</v>
      </c>
      <c r="O656" s="19" t="s">
        <v>376</v>
      </c>
      <c r="P656" s="54" t="s">
        <v>162</v>
      </c>
      <c r="Q656" s="20">
        <v>0</v>
      </c>
      <c r="R656" s="20">
        <v>0</v>
      </c>
      <c r="S656" s="20">
        <v>0</v>
      </c>
      <c r="T656" s="19" t="s">
        <v>235</v>
      </c>
      <c r="U656" s="15"/>
      <c r="V656" s="131" t="s">
        <v>235</v>
      </c>
      <c r="W656" s="216" t="s">
        <v>236</v>
      </c>
      <c r="X656" s="23"/>
    </row>
    <row r="657" spans="1:24" ht="85.5" hidden="1">
      <c r="A657" s="19" t="s">
        <v>358</v>
      </c>
      <c r="B657" s="19" t="s">
        <v>358</v>
      </c>
      <c r="C657" s="19" t="s">
        <v>358</v>
      </c>
      <c r="D657" s="19" t="s">
        <v>365</v>
      </c>
      <c r="E657" s="19">
        <v>10</v>
      </c>
      <c r="F657" s="19" t="s">
        <v>383</v>
      </c>
      <c r="G657" s="19" t="s">
        <v>35</v>
      </c>
      <c r="H657" s="19" t="s">
        <v>36</v>
      </c>
      <c r="I657" s="37" t="s">
        <v>37</v>
      </c>
      <c r="J657" s="10">
        <v>80</v>
      </c>
      <c r="K657" s="19" t="s">
        <v>384</v>
      </c>
      <c r="L657" s="192"/>
      <c r="M657" s="19">
        <v>1</v>
      </c>
      <c r="N657" s="19" t="s">
        <v>369</v>
      </c>
      <c r="O657" s="19" t="s">
        <v>370</v>
      </c>
      <c r="P657" s="54" t="s">
        <v>162</v>
      </c>
      <c r="Q657" s="20">
        <v>0</v>
      </c>
      <c r="R657" s="20">
        <v>0</v>
      </c>
      <c r="S657" s="20">
        <v>0</v>
      </c>
      <c r="T657" s="19" t="s">
        <v>235</v>
      </c>
      <c r="U657" s="15"/>
      <c r="V657" s="131" t="s">
        <v>235</v>
      </c>
      <c r="W657" s="216" t="s">
        <v>236</v>
      </c>
      <c r="X657" s="23"/>
    </row>
    <row r="658" spans="1:24" ht="85.5" hidden="1">
      <c r="A658" s="19" t="s">
        <v>358</v>
      </c>
      <c r="B658" s="19" t="s">
        <v>358</v>
      </c>
      <c r="C658" s="19" t="s">
        <v>358</v>
      </c>
      <c r="D658" s="19" t="s">
        <v>365</v>
      </c>
      <c r="E658" s="19">
        <v>10</v>
      </c>
      <c r="F658" s="19" t="s">
        <v>383</v>
      </c>
      <c r="G658" s="19" t="s">
        <v>35</v>
      </c>
      <c r="H658" s="19" t="s">
        <v>36</v>
      </c>
      <c r="I658" s="37" t="s">
        <v>37</v>
      </c>
      <c r="J658" s="10">
        <v>80</v>
      </c>
      <c r="K658" s="19" t="s">
        <v>384</v>
      </c>
      <c r="L658" s="192"/>
      <c r="M658" s="19">
        <v>1</v>
      </c>
      <c r="N658" s="19">
        <v>3003053</v>
      </c>
      <c r="O658" s="19" t="s">
        <v>372</v>
      </c>
      <c r="P658" s="19" t="s">
        <v>40</v>
      </c>
      <c r="Q658" s="20">
        <v>0</v>
      </c>
      <c r="R658" s="20">
        <v>0</v>
      </c>
      <c r="S658" s="20">
        <v>0</v>
      </c>
      <c r="T658" s="19" t="s">
        <v>235</v>
      </c>
      <c r="U658" s="15"/>
      <c r="V658" s="131" t="s">
        <v>235</v>
      </c>
      <c r="W658" s="216" t="s">
        <v>236</v>
      </c>
      <c r="X658" s="23"/>
    </row>
    <row r="659" spans="1:24" ht="85.5" hidden="1">
      <c r="A659" s="19" t="s">
        <v>358</v>
      </c>
      <c r="B659" s="19" t="s">
        <v>358</v>
      </c>
      <c r="C659" s="19" t="s">
        <v>358</v>
      </c>
      <c r="D659" s="19" t="s">
        <v>365</v>
      </c>
      <c r="E659" s="19">
        <v>10</v>
      </c>
      <c r="F659" s="19" t="s">
        <v>383</v>
      </c>
      <c r="G659" s="19" t="s">
        <v>145</v>
      </c>
      <c r="H659" s="19" t="s">
        <v>36</v>
      </c>
      <c r="I659" s="37" t="s">
        <v>37</v>
      </c>
      <c r="J659" s="10">
        <v>150</v>
      </c>
      <c r="K659" s="19" t="s">
        <v>385</v>
      </c>
      <c r="L659" s="194" t="s">
        <v>385</v>
      </c>
      <c r="M659" s="19">
        <v>1</v>
      </c>
      <c r="N659" s="19" t="s">
        <v>369</v>
      </c>
      <c r="O659" s="19" t="s">
        <v>370</v>
      </c>
      <c r="P659" s="54" t="s">
        <v>162</v>
      </c>
      <c r="Q659" s="20">
        <v>0</v>
      </c>
      <c r="R659" s="20">
        <v>0</v>
      </c>
      <c r="S659" s="20">
        <v>0</v>
      </c>
      <c r="T659" s="19" t="s">
        <v>145</v>
      </c>
      <c r="U659" s="15"/>
      <c r="V659" s="131" t="s">
        <v>235</v>
      </c>
      <c r="W659" s="216" t="s">
        <v>236</v>
      </c>
      <c r="X659" s="23"/>
    </row>
    <row r="660" spans="1:24" ht="114" hidden="1">
      <c r="A660" s="121" t="s">
        <v>358</v>
      </c>
      <c r="B660" s="121" t="s">
        <v>526</v>
      </c>
      <c r="C660" s="121" t="s">
        <v>526</v>
      </c>
      <c r="D660" s="121" t="s">
        <v>2331</v>
      </c>
      <c r="E660" s="121">
        <v>10</v>
      </c>
      <c r="F660" s="121" t="s">
        <v>2332</v>
      </c>
      <c r="G660" s="121" t="s">
        <v>145</v>
      </c>
      <c r="H660" s="121" t="s">
        <v>154</v>
      </c>
      <c r="I660" s="122" t="s">
        <v>37</v>
      </c>
      <c r="J660" s="123">
        <v>176</v>
      </c>
      <c r="K660" s="121" t="s">
        <v>2333</v>
      </c>
      <c r="L660" s="200" t="s">
        <v>272</v>
      </c>
      <c r="M660" s="121">
        <v>1</v>
      </c>
      <c r="N660" s="121">
        <v>1491072</v>
      </c>
      <c r="O660" s="121" t="s">
        <v>2334</v>
      </c>
      <c r="P660" s="121" t="s">
        <v>532</v>
      </c>
      <c r="Q660" s="124">
        <v>0</v>
      </c>
      <c r="R660" s="124">
        <v>0</v>
      </c>
      <c r="S660" s="124">
        <v>0</v>
      </c>
      <c r="T660" s="121" t="s">
        <v>145</v>
      </c>
      <c r="U660" s="121" t="s">
        <v>2335</v>
      </c>
      <c r="V660" s="263" t="s">
        <v>148</v>
      </c>
      <c r="W660" s="216" t="s">
        <v>1328</v>
      </c>
      <c r="X660" s="23"/>
    </row>
    <row r="661" spans="1:24" ht="85.5" hidden="1">
      <c r="A661" s="19" t="s">
        <v>358</v>
      </c>
      <c r="B661" s="19" t="s">
        <v>526</v>
      </c>
      <c r="C661" s="19" t="s">
        <v>526</v>
      </c>
      <c r="D661" s="19" t="s">
        <v>537</v>
      </c>
      <c r="E661" s="19">
        <v>10</v>
      </c>
      <c r="F661" s="19" t="s">
        <v>573</v>
      </c>
      <c r="G661" s="19" t="s">
        <v>45</v>
      </c>
      <c r="H661" s="19" t="s">
        <v>36</v>
      </c>
      <c r="I661" s="37" t="s">
        <v>37</v>
      </c>
      <c r="J661" s="10">
        <v>36</v>
      </c>
      <c r="K661" s="19">
        <v>2020</v>
      </c>
      <c r="L661" s="192"/>
      <c r="M661" s="37">
        <v>2</v>
      </c>
      <c r="N661" s="106"/>
      <c r="O661" s="106"/>
      <c r="P661" s="19" t="s">
        <v>532</v>
      </c>
      <c r="Q661" s="20">
        <v>0</v>
      </c>
      <c r="R661" s="20">
        <v>0</v>
      </c>
      <c r="S661" s="20">
        <v>0</v>
      </c>
      <c r="T661" s="19" t="s">
        <v>41</v>
      </c>
      <c r="U661" s="15" t="s">
        <v>2336</v>
      </c>
      <c r="V661" s="213" t="s">
        <v>539</v>
      </c>
      <c r="W661" s="214" t="s">
        <v>540</v>
      </c>
      <c r="X661" s="126" t="s">
        <v>574</v>
      </c>
    </row>
    <row r="662" spans="1:24" ht="45" hidden="1">
      <c r="A662" s="12" t="s">
        <v>358</v>
      </c>
      <c r="B662" s="12" t="s">
        <v>1005</v>
      </c>
      <c r="C662" s="12" t="s">
        <v>1111</v>
      </c>
      <c r="D662" s="12" t="s">
        <v>1007</v>
      </c>
      <c r="E662" s="12">
        <v>15</v>
      </c>
      <c r="F662" s="12" t="s">
        <v>1139</v>
      </c>
      <c r="G662" s="12" t="s">
        <v>45</v>
      </c>
      <c r="H662" s="12" t="s">
        <v>36</v>
      </c>
      <c r="I662" s="12" t="s">
        <v>37</v>
      </c>
      <c r="J662" s="62">
        <v>16</v>
      </c>
      <c r="K662" s="12">
        <v>2020</v>
      </c>
      <c r="L662" s="201"/>
      <c r="M662" s="12">
        <v>1</v>
      </c>
      <c r="N662" s="12">
        <v>1491166</v>
      </c>
      <c r="O662" s="12" t="s">
        <v>1127</v>
      </c>
      <c r="P662" s="12" t="s">
        <v>162</v>
      </c>
      <c r="Q662" s="64">
        <v>0</v>
      </c>
      <c r="R662" s="64">
        <v>0</v>
      </c>
      <c r="S662" s="64">
        <v>0</v>
      </c>
      <c r="T662" s="12" t="s">
        <v>68</v>
      </c>
      <c r="U662" s="15" t="s">
        <v>2337</v>
      </c>
      <c r="V662" s="131" t="s">
        <v>148</v>
      </c>
      <c r="W662" s="131" t="s">
        <v>149</v>
      </c>
      <c r="X662" s="36" t="s">
        <v>50</v>
      </c>
    </row>
    <row r="663" spans="1:24" ht="57" hidden="1">
      <c r="A663" s="8" t="s">
        <v>358</v>
      </c>
      <c r="B663" s="8" t="s">
        <v>1005</v>
      </c>
      <c r="C663" s="8" t="s">
        <v>1100</v>
      </c>
      <c r="D663" s="8" t="s">
        <v>1101</v>
      </c>
      <c r="E663" s="12">
        <v>15</v>
      </c>
      <c r="F663" s="12" t="s">
        <v>1106</v>
      </c>
      <c r="G663" s="8" t="s">
        <v>35</v>
      </c>
      <c r="H663" s="8" t="s">
        <v>36</v>
      </c>
      <c r="I663" s="12" t="s">
        <v>37</v>
      </c>
      <c r="J663" s="9">
        <v>40</v>
      </c>
      <c r="K663" s="8">
        <v>2020</v>
      </c>
      <c r="L663" s="192"/>
      <c r="M663" s="8">
        <v>2</v>
      </c>
      <c r="N663" s="106"/>
      <c r="O663" s="106"/>
      <c r="P663" s="51" t="s">
        <v>162</v>
      </c>
      <c r="Q663" s="14">
        <v>0</v>
      </c>
      <c r="R663" s="14">
        <v>5000</v>
      </c>
      <c r="S663" s="14">
        <v>10000</v>
      </c>
      <c r="T663" s="8" t="s">
        <v>41</v>
      </c>
      <c r="U663" s="33" t="s">
        <v>2338</v>
      </c>
      <c r="V663" s="131" t="s">
        <v>866</v>
      </c>
      <c r="W663" s="216" t="s">
        <v>1014</v>
      </c>
      <c r="X663" s="23"/>
    </row>
    <row r="664" spans="1:24" ht="28.5" hidden="1">
      <c r="A664" s="19" t="s">
        <v>358</v>
      </c>
      <c r="B664" s="19" t="s">
        <v>1005</v>
      </c>
      <c r="C664" s="19" t="s">
        <v>1006</v>
      </c>
      <c r="D664" s="19" t="s">
        <v>1025</v>
      </c>
      <c r="E664" s="37">
        <v>15</v>
      </c>
      <c r="F664" s="37" t="s">
        <v>1026</v>
      </c>
      <c r="G664" s="37" t="s">
        <v>145</v>
      </c>
      <c r="H664" s="19" t="s">
        <v>36</v>
      </c>
      <c r="I664" s="19" t="s">
        <v>46</v>
      </c>
      <c r="J664" s="10">
        <v>180</v>
      </c>
      <c r="K664" s="19" t="s">
        <v>1027</v>
      </c>
      <c r="L664" s="194" t="s">
        <v>385</v>
      </c>
      <c r="M664" s="19">
        <v>1</v>
      </c>
      <c r="N664" s="37">
        <v>1491223</v>
      </c>
      <c r="O664" s="37" t="s">
        <v>1028</v>
      </c>
      <c r="P664" s="54" t="s">
        <v>162</v>
      </c>
      <c r="Q664" s="20">
        <v>0</v>
      </c>
      <c r="R664" s="20">
        <v>0</v>
      </c>
      <c r="S664" s="20">
        <v>0</v>
      </c>
      <c r="T664" s="19" t="s">
        <v>145</v>
      </c>
      <c r="U664" s="37"/>
      <c r="V664" s="37" t="s">
        <v>42</v>
      </c>
      <c r="W664" s="216" t="s">
        <v>1029</v>
      </c>
      <c r="X664" s="23"/>
    </row>
    <row r="665" spans="1:24" ht="105" hidden="1">
      <c r="A665" s="8" t="s">
        <v>358</v>
      </c>
      <c r="B665" s="8" t="s">
        <v>1005</v>
      </c>
      <c r="C665" s="8" t="s">
        <v>1111</v>
      </c>
      <c r="D665" s="8" t="s">
        <v>1112</v>
      </c>
      <c r="E665" s="8">
        <v>15</v>
      </c>
      <c r="F665" s="8" t="s">
        <v>1140</v>
      </c>
      <c r="G665" s="8" t="s">
        <v>35</v>
      </c>
      <c r="H665" s="8" t="s">
        <v>265</v>
      </c>
      <c r="I665" s="8" t="s">
        <v>46</v>
      </c>
      <c r="J665" s="9">
        <v>120</v>
      </c>
      <c r="K665" s="8" t="s">
        <v>1141</v>
      </c>
      <c r="L665" s="192"/>
      <c r="M665" s="8">
        <v>1</v>
      </c>
      <c r="N665" s="8">
        <v>1437869</v>
      </c>
      <c r="O665" s="8" t="s">
        <v>1142</v>
      </c>
      <c r="P665" s="51" t="s">
        <v>162</v>
      </c>
      <c r="Q665" s="14">
        <v>240</v>
      </c>
      <c r="R665" s="14">
        <v>0</v>
      </c>
      <c r="S665" s="14">
        <v>7116</v>
      </c>
      <c r="T665" s="8" t="s">
        <v>228</v>
      </c>
      <c r="U665" s="33" t="s">
        <v>2339</v>
      </c>
      <c r="V665" s="131" t="s">
        <v>148</v>
      </c>
      <c r="W665" s="131" t="s">
        <v>149</v>
      </c>
      <c r="X665" s="23"/>
    </row>
    <row r="666" spans="1:24" ht="57" hidden="1">
      <c r="A666" s="8" t="s">
        <v>358</v>
      </c>
      <c r="B666" s="8" t="s">
        <v>1005</v>
      </c>
      <c r="C666" s="8" t="s">
        <v>1100</v>
      </c>
      <c r="D666" s="8" t="s">
        <v>1101</v>
      </c>
      <c r="E666" s="12">
        <v>15</v>
      </c>
      <c r="F666" s="12" t="s">
        <v>1107</v>
      </c>
      <c r="G666" s="8" t="s">
        <v>35</v>
      </c>
      <c r="H666" s="8" t="s">
        <v>36</v>
      </c>
      <c r="I666" s="12" t="s">
        <v>37</v>
      </c>
      <c r="J666" s="9">
        <v>24</v>
      </c>
      <c r="K666" s="8">
        <v>2020</v>
      </c>
      <c r="L666" s="192"/>
      <c r="M666" s="8">
        <v>2</v>
      </c>
      <c r="N666" s="106"/>
      <c r="O666" s="106"/>
      <c r="P666" s="51" t="s">
        <v>162</v>
      </c>
      <c r="Q666" s="14">
        <v>0</v>
      </c>
      <c r="R666" s="14">
        <v>8000</v>
      </c>
      <c r="S666" s="14">
        <v>16000</v>
      </c>
      <c r="T666" s="8" t="s">
        <v>41</v>
      </c>
      <c r="U666" s="33" t="s">
        <v>2338</v>
      </c>
      <c r="V666" s="216" t="s">
        <v>184</v>
      </c>
      <c r="W666" s="221" t="s">
        <v>1071</v>
      </c>
      <c r="X666" s="23"/>
    </row>
    <row r="667" spans="1:24" ht="42.75" hidden="1">
      <c r="A667" s="19" t="s">
        <v>358</v>
      </c>
      <c r="B667" s="19" t="s">
        <v>1005</v>
      </c>
      <c r="C667" s="19" t="s">
        <v>1006</v>
      </c>
      <c r="D667" s="37" t="s">
        <v>1020</v>
      </c>
      <c r="E667" s="37">
        <v>15</v>
      </c>
      <c r="F667" s="37" t="s">
        <v>1030</v>
      </c>
      <c r="G667" s="37" t="s">
        <v>145</v>
      </c>
      <c r="H667" s="19" t="s">
        <v>36</v>
      </c>
      <c r="I667" s="19" t="s">
        <v>46</v>
      </c>
      <c r="J667" s="10">
        <v>100</v>
      </c>
      <c r="K667" s="19" t="s">
        <v>1031</v>
      </c>
      <c r="L667" s="194" t="s">
        <v>566</v>
      </c>
      <c r="M667" s="19">
        <v>1</v>
      </c>
      <c r="N667" s="37">
        <v>2110915</v>
      </c>
      <c r="O667" s="37" t="s">
        <v>1023</v>
      </c>
      <c r="P667" s="54" t="s">
        <v>162</v>
      </c>
      <c r="Q667" s="20">
        <v>0</v>
      </c>
      <c r="R667" s="20">
        <v>0</v>
      </c>
      <c r="S667" s="20">
        <v>0</v>
      </c>
      <c r="T667" s="19" t="s">
        <v>145</v>
      </c>
      <c r="U667" s="118"/>
      <c r="V667" s="131" t="s">
        <v>866</v>
      </c>
      <c r="W667" s="216" t="s">
        <v>1014</v>
      </c>
      <c r="X667" s="23"/>
    </row>
    <row r="668" spans="1:24" ht="114" hidden="1">
      <c r="A668" s="24" t="s">
        <v>358</v>
      </c>
      <c r="B668" s="24" t="s">
        <v>1005</v>
      </c>
      <c r="C668" s="24" t="s">
        <v>1051</v>
      </c>
      <c r="D668" s="24" t="s">
        <v>1052</v>
      </c>
      <c r="E668" s="24">
        <v>10</v>
      </c>
      <c r="F668" s="24" t="s">
        <v>1059</v>
      </c>
      <c r="G668" s="24" t="s">
        <v>35</v>
      </c>
      <c r="H668" s="24" t="s">
        <v>1060</v>
      </c>
      <c r="I668" s="27" t="s">
        <v>37</v>
      </c>
      <c r="J668" s="26">
        <v>24</v>
      </c>
      <c r="K668" s="128" t="s">
        <v>1061</v>
      </c>
      <c r="L668" s="192"/>
      <c r="M668" s="24">
        <v>4</v>
      </c>
      <c r="N668" s="106"/>
      <c r="O668" s="106"/>
      <c r="P668" s="68" t="s">
        <v>162</v>
      </c>
      <c r="Q668" s="85">
        <v>0</v>
      </c>
      <c r="R668" s="28">
        <v>0</v>
      </c>
      <c r="S668" s="85">
        <v>0</v>
      </c>
      <c r="T668" s="24" t="s">
        <v>41</v>
      </c>
      <c r="U668" s="29" t="s">
        <v>2340</v>
      </c>
      <c r="V668" s="131" t="s">
        <v>866</v>
      </c>
      <c r="W668" s="262" t="s">
        <v>1014</v>
      </c>
      <c r="X668" s="129" t="s">
        <v>1062</v>
      </c>
    </row>
    <row r="669" spans="1:24" ht="85.5" hidden="1">
      <c r="A669" s="19" t="s">
        <v>358</v>
      </c>
      <c r="B669" s="19" t="s">
        <v>526</v>
      </c>
      <c r="C669" s="19" t="s">
        <v>526</v>
      </c>
      <c r="D669" s="19" t="s">
        <v>537</v>
      </c>
      <c r="E669" s="19">
        <v>10</v>
      </c>
      <c r="F669" s="19" t="s">
        <v>575</v>
      </c>
      <c r="G669" s="19" t="s">
        <v>145</v>
      </c>
      <c r="H669" s="19" t="s">
        <v>36</v>
      </c>
      <c r="I669" s="19" t="s">
        <v>46</v>
      </c>
      <c r="J669" s="10">
        <v>180</v>
      </c>
      <c r="K669" s="19" t="s">
        <v>576</v>
      </c>
      <c r="L669" s="194" t="s">
        <v>152</v>
      </c>
      <c r="M669" s="19">
        <v>1</v>
      </c>
      <c r="N669" s="19">
        <v>1568136</v>
      </c>
      <c r="O669" s="19" t="s">
        <v>570</v>
      </c>
      <c r="P669" s="54" t="s">
        <v>162</v>
      </c>
      <c r="Q669" s="20">
        <v>0</v>
      </c>
      <c r="R669" s="20">
        <v>0</v>
      </c>
      <c r="S669" s="20">
        <v>0</v>
      </c>
      <c r="T669" s="19" t="s">
        <v>145</v>
      </c>
      <c r="U669" s="19"/>
      <c r="V669" s="216" t="s">
        <v>218</v>
      </c>
      <c r="W669" s="216" t="s">
        <v>219</v>
      </c>
      <c r="X669" s="23"/>
    </row>
    <row r="670" spans="1:24" ht="150" hidden="1">
      <c r="A670" s="19" t="s">
        <v>1587</v>
      </c>
      <c r="B670" s="19" t="s">
        <v>1588</v>
      </c>
      <c r="C670" s="19" t="s">
        <v>1589</v>
      </c>
      <c r="D670" s="19" t="s">
        <v>1590</v>
      </c>
      <c r="E670" s="19">
        <v>15</v>
      </c>
      <c r="F670" s="19" t="s">
        <v>1591</v>
      </c>
      <c r="G670" s="19" t="s">
        <v>45</v>
      </c>
      <c r="H670" s="19" t="s">
        <v>36</v>
      </c>
      <c r="I670" s="19" t="s">
        <v>37</v>
      </c>
      <c r="J670" s="52">
        <v>40</v>
      </c>
      <c r="K670" s="8">
        <v>2020</v>
      </c>
      <c r="L670" s="192"/>
      <c r="M670" s="8">
        <v>15</v>
      </c>
      <c r="N670" s="12" t="s">
        <v>1230</v>
      </c>
      <c r="O670" s="12" t="s">
        <v>1230</v>
      </c>
      <c r="P670" s="8" t="s">
        <v>1592</v>
      </c>
      <c r="Q670" s="14">
        <v>0</v>
      </c>
      <c r="R670" s="14">
        <v>0</v>
      </c>
      <c r="S670" s="14">
        <v>0</v>
      </c>
      <c r="T670" s="19" t="s">
        <v>41</v>
      </c>
      <c r="U670" s="15" t="s">
        <v>2341</v>
      </c>
      <c r="V670" s="213" t="s">
        <v>539</v>
      </c>
      <c r="W670" s="214" t="s">
        <v>540</v>
      </c>
      <c r="X670" s="71" t="s">
        <v>78</v>
      </c>
    </row>
    <row r="671" spans="1:24" ht="120" hidden="1">
      <c r="A671" s="8" t="s">
        <v>1587</v>
      </c>
      <c r="B671" s="8" t="s">
        <v>1588</v>
      </c>
      <c r="C671" s="8" t="s">
        <v>1589</v>
      </c>
      <c r="D671" s="8" t="s">
        <v>1590</v>
      </c>
      <c r="E671" s="8">
        <v>15</v>
      </c>
      <c r="F671" s="8" t="s">
        <v>1593</v>
      </c>
      <c r="G671" s="8" t="s">
        <v>45</v>
      </c>
      <c r="H671" s="8" t="s">
        <v>36</v>
      </c>
      <c r="I671" s="8" t="s">
        <v>37</v>
      </c>
      <c r="J671" s="52">
        <v>40</v>
      </c>
      <c r="K671" s="8">
        <v>2020</v>
      </c>
      <c r="L671" s="192"/>
      <c r="M671" s="8">
        <v>30</v>
      </c>
      <c r="N671" s="12" t="s">
        <v>1230</v>
      </c>
      <c r="O671" s="12" t="s">
        <v>1230</v>
      </c>
      <c r="P671" s="8" t="s">
        <v>1592</v>
      </c>
      <c r="Q671" s="14">
        <v>0</v>
      </c>
      <c r="R671" s="14">
        <v>0</v>
      </c>
      <c r="S671" s="14">
        <v>0</v>
      </c>
      <c r="T671" s="8" t="s">
        <v>41</v>
      </c>
      <c r="U671" s="15" t="s">
        <v>2342</v>
      </c>
      <c r="V671" s="213" t="s">
        <v>539</v>
      </c>
      <c r="W671" s="214" t="s">
        <v>540</v>
      </c>
      <c r="X671" s="71" t="s">
        <v>78</v>
      </c>
    </row>
    <row r="672" spans="1:24" ht="135" hidden="1">
      <c r="A672" s="8" t="s">
        <v>1587</v>
      </c>
      <c r="B672" s="8" t="s">
        <v>1588</v>
      </c>
      <c r="C672" s="8" t="s">
        <v>1589</v>
      </c>
      <c r="D672" s="8" t="s">
        <v>1590</v>
      </c>
      <c r="E672" s="8">
        <v>15</v>
      </c>
      <c r="F672" s="8" t="s">
        <v>1594</v>
      </c>
      <c r="G672" s="8" t="s">
        <v>45</v>
      </c>
      <c r="H672" s="8" t="s">
        <v>36</v>
      </c>
      <c r="I672" s="8" t="s">
        <v>37</v>
      </c>
      <c r="J672" s="52">
        <v>40</v>
      </c>
      <c r="K672" s="8">
        <v>2020</v>
      </c>
      <c r="L672" s="192"/>
      <c r="M672" s="8">
        <v>30</v>
      </c>
      <c r="N672" s="12" t="s">
        <v>1230</v>
      </c>
      <c r="O672" s="12" t="s">
        <v>1230</v>
      </c>
      <c r="P672" s="8" t="s">
        <v>1592</v>
      </c>
      <c r="Q672" s="14">
        <v>0</v>
      </c>
      <c r="R672" s="14">
        <v>0</v>
      </c>
      <c r="S672" s="14">
        <v>0</v>
      </c>
      <c r="T672" s="8" t="s">
        <v>41</v>
      </c>
      <c r="U672" s="15" t="s">
        <v>2343</v>
      </c>
      <c r="V672" s="213" t="s">
        <v>539</v>
      </c>
      <c r="W672" s="214" t="s">
        <v>540</v>
      </c>
      <c r="X672" s="71" t="s">
        <v>78</v>
      </c>
    </row>
    <row r="673" spans="1:24" ht="142.5" hidden="1">
      <c r="A673" s="19" t="s">
        <v>1587</v>
      </c>
      <c r="B673" s="19" t="s">
        <v>1588</v>
      </c>
      <c r="C673" s="19" t="s">
        <v>1589</v>
      </c>
      <c r="D673" s="19" t="s">
        <v>1590</v>
      </c>
      <c r="E673" s="19">
        <v>15</v>
      </c>
      <c r="F673" s="19" t="s">
        <v>1595</v>
      </c>
      <c r="G673" s="19" t="s">
        <v>45</v>
      </c>
      <c r="H673" s="19" t="s">
        <v>36</v>
      </c>
      <c r="I673" s="19" t="s">
        <v>37</v>
      </c>
      <c r="J673" s="52">
        <v>40</v>
      </c>
      <c r="K673" s="8">
        <v>2020</v>
      </c>
      <c r="L673" s="192"/>
      <c r="M673" s="8">
        <v>30</v>
      </c>
      <c r="N673" s="12" t="s">
        <v>1230</v>
      </c>
      <c r="O673" s="12" t="s">
        <v>1230</v>
      </c>
      <c r="P673" s="8" t="s">
        <v>1592</v>
      </c>
      <c r="Q673" s="14">
        <v>0</v>
      </c>
      <c r="R673" s="14">
        <v>0</v>
      </c>
      <c r="S673" s="14">
        <v>0</v>
      </c>
      <c r="T673" s="19" t="s">
        <v>41</v>
      </c>
      <c r="U673" s="15" t="s">
        <v>2343</v>
      </c>
      <c r="V673" s="213" t="s">
        <v>539</v>
      </c>
      <c r="W673" s="214" t="s">
        <v>540</v>
      </c>
      <c r="X673" s="71" t="s">
        <v>78</v>
      </c>
    </row>
    <row r="674" spans="1:24" ht="142.5" hidden="1">
      <c r="A674" s="19" t="s">
        <v>1587</v>
      </c>
      <c r="B674" s="19" t="s">
        <v>1588</v>
      </c>
      <c r="C674" s="19" t="s">
        <v>1589</v>
      </c>
      <c r="D674" s="19" t="s">
        <v>1596</v>
      </c>
      <c r="E674" s="19">
        <v>15</v>
      </c>
      <c r="F674" s="19" t="s">
        <v>1595</v>
      </c>
      <c r="G674" s="19" t="s">
        <v>45</v>
      </c>
      <c r="H674" s="19" t="s">
        <v>36</v>
      </c>
      <c r="I674" s="19" t="s">
        <v>37</v>
      </c>
      <c r="J674" s="52">
        <v>40</v>
      </c>
      <c r="K674" s="8">
        <v>2020</v>
      </c>
      <c r="L674" s="192"/>
      <c r="M674" s="8">
        <v>30</v>
      </c>
      <c r="N674" s="12" t="s">
        <v>1230</v>
      </c>
      <c r="O674" s="12" t="s">
        <v>1230</v>
      </c>
      <c r="P674" s="8" t="s">
        <v>1592</v>
      </c>
      <c r="Q674" s="14">
        <v>0</v>
      </c>
      <c r="R674" s="14">
        <v>0</v>
      </c>
      <c r="S674" s="14">
        <v>0</v>
      </c>
      <c r="T674" s="19" t="s">
        <v>41</v>
      </c>
      <c r="U674" s="15" t="s">
        <v>2343</v>
      </c>
      <c r="V674" s="213" t="s">
        <v>539</v>
      </c>
      <c r="W674" s="214" t="s">
        <v>540</v>
      </c>
      <c r="X674" s="71" t="s">
        <v>78</v>
      </c>
    </row>
    <row r="675" spans="1:24" ht="142.5" hidden="1">
      <c r="A675" s="19" t="s">
        <v>1587</v>
      </c>
      <c r="B675" s="19" t="s">
        <v>1588</v>
      </c>
      <c r="C675" s="19" t="s">
        <v>1589</v>
      </c>
      <c r="D675" s="19" t="s">
        <v>1597</v>
      </c>
      <c r="E675" s="19">
        <v>15</v>
      </c>
      <c r="F675" s="19" t="s">
        <v>1595</v>
      </c>
      <c r="G675" s="19" t="s">
        <v>45</v>
      </c>
      <c r="H675" s="19" t="s">
        <v>36</v>
      </c>
      <c r="I675" s="19" t="s">
        <v>37</v>
      </c>
      <c r="J675" s="52">
        <v>40</v>
      </c>
      <c r="K675" s="130">
        <v>2020</v>
      </c>
      <c r="L675" s="192"/>
      <c r="M675" s="8">
        <v>30</v>
      </c>
      <c r="N675" s="12" t="s">
        <v>1230</v>
      </c>
      <c r="O675" s="12" t="s">
        <v>1230</v>
      </c>
      <c r="P675" s="8" t="s">
        <v>1592</v>
      </c>
      <c r="Q675" s="14">
        <v>0</v>
      </c>
      <c r="R675" s="14">
        <v>0</v>
      </c>
      <c r="S675" s="14">
        <v>0</v>
      </c>
      <c r="T675" s="19" t="s">
        <v>41</v>
      </c>
      <c r="U675" s="15" t="s">
        <v>2343</v>
      </c>
      <c r="V675" s="213" t="s">
        <v>539</v>
      </c>
      <c r="W675" s="214" t="s">
        <v>540</v>
      </c>
      <c r="X675" s="71" t="s">
        <v>78</v>
      </c>
    </row>
    <row r="676" spans="1:24" ht="135" hidden="1">
      <c r="A676" s="8" t="s">
        <v>1587</v>
      </c>
      <c r="B676" s="8" t="s">
        <v>1588</v>
      </c>
      <c r="C676" s="8" t="s">
        <v>1589</v>
      </c>
      <c r="D676" s="8" t="s">
        <v>1590</v>
      </c>
      <c r="E676" s="8">
        <v>15</v>
      </c>
      <c r="F676" s="8" t="s">
        <v>1598</v>
      </c>
      <c r="G676" s="8" t="s">
        <v>45</v>
      </c>
      <c r="H676" s="8" t="s">
        <v>36</v>
      </c>
      <c r="I676" s="8" t="s">
        <v>37</v>
      </c>
      <c r="J676" s="52">
        <v>20</v>
      </c>
      <c r="K676" s="8">
        <v>2020</v>
      </c>
      <c r="L676" s="192"/>
      <c r="M676" s="8">
        <v>30</v>
      </c>
      <c r="N676" s="12" t="s">
        <v>1230</v>
      </c>
      <c r="O676" s="12" t="s">
        <v>1230</v>
      </c>
      <c r="P676" s="8" t="s">
        <v>1592</v>
      </c>
      <c r="Q676" s="14">
        <v>0</v>
      </c>
      <c r="R676" s="14">
        <v>0</v>
      </c>
      <c r="S676" s="14">
        <v>0</v>
      </c>
      <c r="T676" s="8" t="s">
        <v>41</v>
      </c>
      <c r="U676" s="15" t="s">
        <v>2343</v>
      </c>
      <c r="V676" s="213" t="s">
        <v>539</v>
      </c>
      <c r="W676" s="214" t="s">
        <v>540</v>
      </c>
      <c r="X676" s="71" t="s">
        <v>78</v>
      </c>
    </row>
    <row r="677" spans="1:24" ht="135" hidden="1">
      <c r="A677" s="8" t="s">
        <v>1587</v>
      </c>
      <c r="B677" s="8" t="s">
        <v>1588</v>
      </c>
      <c r="C677" s="8" t="s">
        <v>1588</v>
      </c>
      <c r="D677" s="8" t="s">
        <v>1618</v>
      </c>
      <c r="E677" s="8">
        <v>15</v>
      </c>
      <c r="F677" s="8" t="s">
        <v>1598</v>
      </c>
      <c r="G677" s="8" t="s">
        <v>45</v>
      </c>
      <c r="H677" s="8" t="s">
        <v>36</v>
      </c>
      <c r="I677" s="8" t="s">
        <v>37</v>
      </c>
      <c r="J677" s="52">
        <v>20</v>
      </c>
      <c r="K677" s="8">
        <v>2020</v>
      </c>
      <c r="L677" s="192"/>
      <c r="M677" s="8">
        <v>30</v>
      </c>
      <c r="N677" s="12" t="s">
        <v>1230</v>
      </c>
      <c r="O677" s="12" t="s">
        <v>1230</v>
      </c>
      <c r="P677" s="8" t="s">
        <v>1592</v>
      </c>
      <c r="Q677" s="14">
        <v>0</v>
      </c>
      <c r="R677" s="14">
        <v>0</v>
      </c>
      <c r="S677" s="14">
        <v>0</v>
      </c>
      <c r="T677" s="8" t="s">
        <v>41</v>
      </c>
      <c r="U677" s="15" t="s">
        <v>2343</v>
      </c>
      <c r="V677" s="213" t="s">
        <v>539</v>
      </c>
      <c r="W677" s="214" t="s">
        <v>540</v>
      </c>
      <c r="X677" s="71" t="s">
        <v>78</v>
      </c>
    </row>
    <row r="678" spans="1:24" ht="135" hidden="1">
      <c r="A678" s="19" t="s">
        <v>1587</v>
      </c>
      <c r="B678" s="19" t="s">
        <v>1588</v>
      </c>
      <c r="C678" s="19" t="s">
        <v>1588</v>
      </c>
      <c r="D678" s="19" t="s">
        <v>1619</v>
      </c>
      <c r="E678" s="19">
        <v>15</v>
      </c>
      <c r="F678" s="19" t="s">
        <v>1620</v>
      </c>
      <c r="G678" s="19" t="s">
        <v>45</v>
      </c>
      <c r="H678" s="19" t="s">
        <v>36</v>
      </c>
      <c r="I678" s="19" t="s">
        <v>37</v>
      </c>
      <c r="J678" s="52">
        <v>30</v>
      </c>
      <c r="K678" s="8">
        <v>2020</v>
      </c>
      <c r="L678" s="192"/>
      <c r="M678" s="8">
        <v>30</v>
      </c>
      <c r="N678" s="12" t="s">
        <v>1230</v>
      </c>
      <c r="O678" s="12" t="s">
        <v>1230</v>
      </c>
      <c r="P678" s="8" t="s">
        <v>1592</v>
      </c>
      <c r="Q678" s="14">
        <v>0</v>
      </c>
      <c r="R678" s="14">
        <v>0</v>
      </c>
      <c r="S678" s="14">
        <v>0</v>
      </c>
      <c r="T678" s="19" t="s">
        <v>41</v>
      </c>
      <c r="U678" s="15" t="s">
        <v>2343</v>
      </c>
      <c r="V678" s="213" t="s">
        <v>539</v>
      </c>
      <c r="W678" s="214" t="s">
        <v>540</v>
      </c>
      <c r="X678" s="71" t="s">
        <v>78</v>
      </c>
    </row>
    <row r="679" spans="1:24" ht="135" hidden="1">
      <c r="A679" s="19" t="s">
        <v>1587</v>
      </c>
      <c r="B679" s="19" t="s">
        <v>1588</v>
      </c>
      <c r="C679" s="19" t="s">
        <v>1589</v>
      </c>
      <c r="D679" s="19" t="s">
        <v>1590</v>
      </c>
      <c r="E679" s="19">
        <v>15</v>
      </c>
      <c r="F679" s="19" t="s">
        <v>1599</v>
      </c>
      <c r="G679" s="19" t="s">
        <v>45</v>
      </c>
      <c r="H679" s="19" t="s">
        <v>36</v>
      </c>
      <c r="I679" s="19" t="s">
        <v>37</v>
      </c>
      <c r="J679" s="52">
        <v>20</v>
      </c>
      <c r="K679" s="8">
        <v>2020</v>
      </c>
      <c r="L679" s="192"/>
      <c r="M679" s="8">
        <v>15</v>
      </c>
      <c r="N679" s="12" t="s">
        <v>1230</v>
      </c>
      <c r="O679" s="12" t="s">
        <v>1230</v>
      </c>
      <c r="P679" s="8" t="s">
        <v>1592</v>
      </c>
      <c r="Q679" s="14">
        <v>0</v>
      </c>
      <c r="R679" s="14">
        <v>0</v>
      </c>
      <c r="S679" s="14">
        <v>0</v>
      </c>
      <c r="T679" s="19" t="s">
        <v>41</v>
      </c>
      <c r="U679" s="15" t="s">
        <v>2343</v>
      </c>
      <c r="V679" s="213" t="s">
        <v>539</v>
      </c>
      <c r="W679" s="214" t="s">
        <v>540</v>
      </c>
      <c r="X679" s="71" t="s">
        <v>78</v>
      </c>
    </row>
    <row r="680" spans="1:24" ht="135" hidden="1">
      <c r="A680" s="19" t="s">
        <v>1587</v>
      </c>
      <c r="B680" s="19" t="s">
        <v>1588</v>
      </c>
      <c r="C680" s="19" t="s">
        <v>1589</v>
      </c>
      <c r="D680" s="19" t="s">
        <v>1590</v>
      </c>
      <c r="E680" s="19">
        <v>15</v>
      </c>
      <c r="F680" s="8" t="s">
        <v>1600</v>
      </c>
      <c r="G680" s="8" t="s">
        <v>45</v>
      </c>
      <c r="H680" s="19" t="s">
        <v>36</v>
      </c>
      <c r="I680" s="19" t="s">
        <v>37</v>
      </c>
      <c r="J680" s="52">
        <v>40</v>
      </c>
      <c r="K680" s="8">
        <v>2020</v>
      </c>
      <c r="L680" s="192"/>
      <c r="M680" s="8">
        <v>30</v>
      </c>
      <c r="N680" s="12" t="s">
        <v>1230</v>
      </c>
      <c r="O680" s="12" t="s">
        <v>1230</v>
      </c>
      <c r="P680" s="8" t="s">
        <v>1592</v>
      </c>
      <c r="Q680" s="14">
        <v>0</v>
      </c>
      <c r="R680" s="14">
        <v>0</v>
      </c>
      <c r="S680" s="14">
        <v>0</v>
      </c>
      <c r="T680" s="19" t="s">
        <v>41</v>
      </c>
      <c r="U680" s="15" t="s">
        <v>2343</v>
      </c>
      <c r="V680" s="213" t="s">
        <v>539</v>
      </c>
      <c r="W680" s="214" t="s">
        <v>540</v>
      </c>
      <c r="X680" s="71" t="s">
        <v>78</v>
      </c>
    </row>
    <row r="681" spans="1:24" ht="71.25" hidden="1">
      <c r="A681" s="19" t="s">
        <v>1587</v>
      </c>
      <c r="B681" s="19" t="s">
        <v>1832</v>
      </c>
      <c r="C681" s="19" t="s">
        <v>1832</v>
      </c>
      <c r="D681" s="37" t="s">
        <v>1863</v>
      </c>
      <c r="E681" s="37">
        <v>12</v>
      </c>
      <c r="F681" s="37" t="s">
        <v>1864</v>
      </c>
      <c r="G681" s="131" t="s">
        <v>45</v>
      </c>
      <c r="H681" s="37" t="s">
        <v>36</v>
      </c>
      <c r="I681" s="37" t="s">
        <v>37</v>
      </c>
      <c r="J681" s="52">
        <v>40</v>
      </c>
      <c r="K681" s="19" t="s">
        <v>1230</v>
      </c>
      <c r="L681" s="192"/>
      <c r="M681" s="37">
        <v>4</v>
      </c>
      <c r="N681" s="37" t="s">
        <v>1230</v>
      </c>
      <c r="O681" s="37" t="s">
        <v>1230</v>
      </c>
      <c r="P681" s="19" t="s">
        <v>247</v>
      </c>
      <c r="Q681" s="20">
        <v>0</v>
      </c>
      <c r="R681" s="20">
        <v>0</v>
      </c>
      <c r="S681" s="20">
        <v>0</v>
      </c>
      <c r="T681" s="19" t="s">
        <v>41</v>
      </c>
      <c r="U681" s="15" t="s">
        <v>2344</v>
      </c>
      <c r="V681" s="213" t="s">
        <v>539</v>
      </c>
      <c r="W681" s="214" t="s">
        <v>540</v>
      </c>
      <c r="X681" s="18" t="s">
        <v>58</v>
      </c>
    </row>
    <row r="682" spans="1:24" ht="142.5" hidden="1">
      <c r="A682" s="19" t="s">
        <v>1587</v>
      </c>
      <c r="B682" s="19" t="s">
        <v>1588</v>
      </c>
      <c r="C682" s="19" t="s">
        <v>1658</v>
      </c>
      <c r="D682" s="19" t="s">
        <v>1659</v>
      </c>
      <c r="E682" s="19">
        <v>15</v>
      </c>
      <c r="F682" s="19" t="s">
        <v>1660</v>
      </c>
      <c r="G682" s="19" t="s">
        <v>45</v>
      </c>
      <c r="H682" s="19" t="s">
        <v>36</v>
      </c>
      <c r="I682" s="19" t="s">
        <v>37</v>
      </c>
      <c r="J682" s="52">
        <v>40</v>
      </c>
      <c r="K682" s="8">
        <v>2020</v>
      </c>
      <c r="L682" s="192"/>
      <c r="M682" s="8">
        <v>30</v>
      </c>
      <c r="N682" s="12" t="s">
        <v>1230</v>
      </c>
      <c r="O682" s="12" t="s">
        <v>1230</v>
      </c>
      <c r="P682" s="8" t="s">
        <v>1592</v>
      </c>
      <c r="Q682" s="14">
        <v>0</v>
      </c>
      <c r="R682" s="14">
        <v>0</v>
      </c>
      <c r="S682" s="14">
        <v>0</v>
      </c>
      <c r="T682" s="19" t="s">
        <v>41</v>
      </c>
      <c r="U682" s="15" t="s">
        <v>2343</v>
      </c>
      <c r="V682" s="213" t="s">
        <v>539</v>
      </c>
      <c r="W682" s="214" t="s">
        <v>540</v>
      </c>
      <c r="X682" s="71" t="s">
        <v>78</v>
      </c>
    </row>
    <row r="683" spans="1:24" ht="142.5" hidden="1">
      <c r="A683" s="19" t="s">
        <v>1587</v>
      </c>
      <c r="B683" s="19" t="s">
        <v>1588</v>
      </c>
      <c r="C683" s="19" t="s">
        <v>1608</v>
      </c>
      <c r="D683" s="19" t="s">
        <v>1609</v>
      </c>
      <c r="E683" s="19">
        <v>20</v>
      </c>
      <c r="F683" s="19" t="s">
        <v>1602</v>
      </c>
      <c r="G683" s="19" t="s">
        <v>45</v>
      </c>
      <c r="H683" s="19" t="s">
        <v>36</v>
      </c>
      <c r="I683" s="19" t="s">
        <v>37</v>
      </c>
      <c r="J683" s="52">
        <v>64</v>
      </c>
      <c r="K683" s="8">
        <v>2020</v>
      </c>
      <c r="L683" s="192"/>
      <c r="M683" s="8">
        <v>15</v>
      </c>
      <c r="N683" s="12" t="s">
        <v>1230</v>
      </c>
      <c r="O683" s="12" t="s">
        <v>1230</v>
      </c>
      <c r="P683" s="8" t="s">
        <v>1592</v>
      </c>
      <c r="Q683" s="14">
        <v>0</v>
      </c>
      <c r="R683" s="14">
        <v>0</v>
      </c>
      <c r="S683" s="14">
        <v>0</v>
      </c>
      <c r="T683" s="19" t="s">
        <v>41</v>
      </c>
      <c r="U683" s="15" t="s">
        <v>2343</v>
      </c>
      <c r="V683" s="213" t="s">
        <v>539</v>
      </c>
      <c r="W683" s="214" t="s">
        <v>540</v>
      </c>
      <c r="X683" s="71" t="s">
        <v>78</v>
      </c>
    </row>
    <row r="684" spans="1:24" ht="135" hidden="1">
      <c r="A684" s="19" t="s">
        <v>1587</v>
      </c>
      <c r="B684" s="19" t="s">
        <v>1588</v>
      </c>
      <c r="C684" s="19" t="s">
        <v>1589</v>
      </c>
      <c r="D684" s="19" t="s">
        <v>1601</v>
      </c>
      <c r="E684" s="19">
        <v>20</v>
      </c>
      <c r="F684" s="19" t="s">
        <v>1602</v>
      </c>
      <c r="G684" s="19" t="s">
        <v>45</v>
      </c>
      <c r="H684" s="19" t="s">
        <v>36</v>
      </c>
      <c r="I684" s="19" t="s">
        <v>37</v>
      </c>
      <c r="J684" s="52">
        <v>64</v>
      </c>
      <c r="K684" s="8">
        <v>2020</v>
      </c>
      <c r="L684" s="192"/>
      <c r="M684" s="8">
        <v>15</v>
      </c>
      <c r="N684" s="12" t="s">
        <v>1230</v>
      </c>
      <c r="O684" s="12" t="s">
        <v>1230</v>
      </c>
      <c r="P684" s="8" t="s">
        <v>1592</v>
      </c>
      <c r="Q684" s="14">
        <v>0</v>
      </c>
      <c r="R684" s="14">
        <v>0</v>
      </c>
      <c r="S684" s="14">
        <v>0</v>
      </c>
      <c r="T684" s="19" t="s">
        <v>41</v>
      </c>
      <c r="U684" s="15" t="s">
        <v>2343</v>
      </c>
      <c r="V684" s="213" t="s">
        <v>539</v>
      </c>
      <c r="W684" s="214" t="s">
        <v>540</v>
      </c>
      <c r="X684" s="71" t="s">
        <v>78</v>
      </c>
    </row>
    <row r="685" spans="1:24" ht="135" hidden="1">
      <c r="A685" s="19" t="s">
        <v>1587</v>
      </c>
      <c r="B685" s="19" t="s">
        <v>1588</v>
      </c>
      <c r="C685" s="19" t="s">
        <v>1608</v>
      </c>
      <c r="D685" s="19" t="s">
        <v>1610</v>
      </c>
      <c r="E685" s="19">
        <v>20</v>
      </c>
      <c r="F685" s="19" t="s">
        <v>1602</v>
      </c>
      <c r="G685" s="19" t="s">
        <v>45</v>
      </c>
      <c r="H685" s="19" t="s">
        <v>36</v>
      </c>
      <c r="I685" s="19" t="s">
        <v>37</v>
      </c>
      <c r="J685" s="52">
        <v>64</v>
      </c>
      <c r="K685" s="8">
        <v>2020</v>
      </c>
      <c r="L685" s="192"/>
      <c r="M685" s="8">
        <v>15</v>
      </c>
      <c r="N685" s="12" t="s">
        <v>1230</v>
      </c>
      <c r="O685" s="12" t="s">
        <v>1230</v>
      </c>
      <c r="P685" s="8" t="s">
        <v>1592</v>
      </c>
      <c r="Q685" s="14">
        <v>0</v>
      </c>
      <c r="R685" s="14">
        <v>0</v>
      </c>
      <c r="S685" s="14">
        <v>0</v>
      </c>
      <c r="T685" s="19" t="s">
        <v>41</v>
      </c>
      <c r="U685" s="15" t="s">
        <v>2343</v>
      </c>
      <c r="V685" s="213" t="s">
        <v>539</v>
      </c>
      <c r="W685" s="214" t="s">
        <v>540</v>
      </c>
      <c r="X685" s="71" t="s">
        <v>78</v>
      </c>
    </row>
    <row r="686" spans="1:24" ht="135" hidden="1">
      <c r="A686" s="19" t="s">
        <v>1587</v>
      </c>
      <c r="B686" s="19" t="s">
        <v>1588</v>
      </c>
      <c r="C686" s="19" t="s">
        <v>1588</v>
      </c>
      <c r="D686" s="19" t="s">
        <v>1619</v>
      </c>
      <c r="E686" s="19">
        <v>15</v>
      </c>
      <c r="F686" s="19" t="s">
        <v>1602</v>
      </c>
      <c r="G686" s="19" t="s">
        <v>45</v>
      </c>
      <c r="H686" s="19" t="s">
        <v>36</v>
      </c>
      <c r="I686" s="19" t="s">
        <v>37</v>
      </c>
      <c r="J686" s="52">
        <v>64</v>
      </c>
      <c r="K686" s="8">
        <v>2020</v>
      </c>
      <c r="L686" s="192"/>
      <c r="M686" s="8">
        <v>15</v>
      </c>
      <c r="N686" s="12" t="s">
        <v>1230</v>
      </c>
      <c r="O686" s="12" t="s">
        <v>1230</v>
      </c>
      <c r="P686" s="8" t="s">
        <v>1592</v>
      </c>
      <c r="Q686" s="14">
        <v>0</v>
      </c>
      <c r="R686" s="14">
        <v>0</v>
      </c>
      <c r="S686" s="14">
        <v>0</v>
      </c>
      <c r="T686" s="19" t="s">
        <v>41</v>
      </c>
      <c r="U686" s="15" t="s">
        <v>2343</v>
      </c>
      <c r="V686" s="213" t="s">
        <v>539</v>
      </c>
      <c r="W686" s="214" t="s">
        <v>540</v>
      </c>
      <c r="X686" s="71" t="s">
        <v>78</v>
      </c>
    </row>
    <row r="687" spans="1:24" ht="135" hidden="1">
      <c r="A687" s="19" t="s">
        <v>1587</v>
      </c>
      <c r="B687" s="19" t="s">
        <v>1588</v>
      </c>
      <c r="C687" s="19" t="s">
        <v>1588</v>
      </c>
      <c r="D687" s="19" t="s">
        <v>1618</v>
      </c>
      <c r="E687" s="19">
        <v>15</v>
      </c>
      <c r="F687" s="19" t="s">
        <v>1602</v>
      </c>
      <c r="G687" s="19" t="s">
        <v>45</v>
      </c>
      <c r="H687" s="19" t="s">
        <v>36</v>
      </c>
      <c r="I687" s="19" t="s">
        <v>37</v>
      </c>
      <c r="J687" s="52">
        <v>64</v>
      </c>
      <c r="K687" s="8">
        <v>2020</v>
      </c>
      <c r="L687" s="192"/>
      <c r="M687" s="8">
        <v>15</v>
      </c>
      <c r="N687" s="12" t="s">
        <v>1230</v>
      </c>
      <c r="O687" s="12" t="s">
        <v>1230</v>
      </c>
      <c r="P687" s="8" t="s">
        <v>1592</v>
      </c>
      <c r="Q687" s="14">
        <v>0</v>
      </c>
      <c r="R687" s="14">
        <v>0</v>
      </c>
      <c r="S687" s="14">
        <v>0</v>
      </c>
      <c r="T687" s="19" t="s">
        <v>41</v>
      </c>
      <c r="U687" s="15" t="s">
        <v>2343</v>
      </c>
      <c r="V687" s="213" t="s">
        <v>539</v>
      </c>
      <c r="W687" s="214" t="s">
        <v>540</v>
      </c>
      <c r="X687" s="71" t="s">
        <v>78</v>
      </c>
    </row>
    <row r="688" spans="1:24" ht="71.25" hidden="1">
      <c r="A688" s="19" t="s">
        <v>1587</v>
      </c>
      <c r="B688" s="19" t="s">
        <v>1832</v>
      </c>
      <c r="C688" s="19" t="s">
        <v>1832</v>
      </c>
      <c r="D688" s="37" t="s">
        <v>1863</v>
      </c>
      <c r="E688" s="37">
        <v>12</v>
      </c>
      <c r="F688" s="37" t="s">
        <v>1865</v>
      </c>
      <c r="G688" s="131" t="s">
        <v>45</v>
      </c>
      <c r="H688" s="37" t="s">
        <v>36</v>
      </c>
      <c r="I688" s="37" t="s">
        <v>37</v>
      </c>
      <c r="J688" s="52">
        <v>30</v>
      </c>
      <c r="K688" s="8" t="s">
        <v>1230</v>
      </c>
      <c r="L688" s="192"/>
      <c r="M688" s="37">
        <v>4</v>
      </c>
      <c r="N688" s="37" t="s">
        <v>1230</v>
      </c>
      <c r="O688" s="37" t="s">
        <v>1230</v>
      </c>
      <c r="P688" s="19" t="s">
        <v>247</v>
      </c>
      <c r="Q688" s="20">
        <v>0</v>
      </c>
      <c r="R688" s="20">
        <v>0</v>
      </c>
      <c r="S688" s="20">
        <v>0</v>
      </c>
      <c r="T688" s="19" t="s">
        <v>41</v>
      </c>
      <c r="U688" s="15" t="s">
        <v>2344</v>
      </c>
      <c r="V688" s="213" t="s">
        <v>539</v>
      </c>
      <c r="W688" s="214" t="s">
        <v>540</v>
      </c>
      <c r="X688" s="18" t="s">
        <v>58</v>
      </c>
    </row>
    <row r="689" spans="1:24" ht="135" hidden="1">
      <c r="A689" s="19" t="s">
        <v>1587</v>
      </c>
      <c r="B689" s="19" t="s">
        <v>1588</v>
      </c>
      <c r="C689" s="19" t="s">
        <v>1589</v>
      </c>
      <c r="D689" s="19" t="s">
        <v>1590</v>
      </c>
      <c r="E689" s="19">
        <v>15</v>
      </c>
      <c r="F689" s="19" t="s">
        <v>1603</v>
      </c>
      <c r="G689" s="19" t="s">
        <v>45</v>
      </c>
      <c r="H689" s="19" t="s">
        <v>36</v>
      </c>
      <c r="I689" s="19" t="s">
        <v>37</v>
      </c>
      <c r="J689" s="52">
        <v>8</v>
      </c>
      <c r="K689" s="8">
        <v>2020</v>
      </c>
      <c r="L689" s="192"/>
      <c r="M689" s="8">
        <v>30</v>
      </c>
      <c r="N689" s="12" t="s">
        <v>1230</v>
      </c>
      <c r="O689" s="12" t="s">
        <v>1230</v>
      </c>
      <c r="P689" s="8" t="s">
        <v>1592</v>
      </c>
      <c r="Q689" s="14">
        <v>0</v>
      </c>
      <c r="R689" s="14">
        <v>0</v>
      </c>
      <c r="S689" s="14">
        <v>0</v>
      </c>
      <c r="T689" s="19" t="s">
        <v>41</v>
      </c>
      <c r="U689" s="15" t="s">
        <v>2343</v>
      </c>
      <c r="V689" s="213" t="s">
        <v>539</v>
      </c>
      <c r="W689" s="214" t="s">
        <v>540</v>
      </c>
      <c r="X689" s="71" t="s">
        <v>78</v>
      </c>
    </row>
    <row r="690" spans="1:24" ht="142.5" hidden="1">
      <c r="A690" s="19" t="s">
        <v>1587</v>
      </c>
      <c r="B690" s="19" t="s">
        <v>1588</v>
      </c>
      <c r="C690" s="19" t="s">
        <v>1658</v>
      </c>
      <c r="D690" s="19" t="s">
        <v>1659</v>
      </c>
      <c r="E690" s="19">
        <v>15</v>
      </c>
      <c r="F690" s="19" t="s">
        <v>1661</v>
      </c>
      <c r="G690" s="19" t="s">
        <v>45</v>
      </c>
      <c r="H690" s="19" t="s">
        <v>36</v>
      </c>
      <c r="I690" s="19" t="s">
        <v>37</v>
      </c>
      <c r="J690" s="52">
        <v>20</v>
      </c>
      <c r="K690" s="8">
        <v>2020</v>
      </c>
      <c r="L690" s="192"/>
      <c r="M690" s="8">
        <v>30</v>
      </c>
      <c r="N690" s="12" t="s">
        <v>1230</v>
      </c>
      <c r="O690" s="12" t="s">
        <v>1230</v>
      </c>
      <c r="P690" s="8" t="s">
        <v>1592</v>
      </c>
      <c r="Q690" s="14">
        <v>0</v>
      </c>
      <c r="R690" s="14">
        <v>0</v>
      </c>
      <c r="S690" s="14">
        <v>0</v>
      </c>
      <c r="T690" s="19" t="s">
        <v>41</v>
      </c>
      <c r="U690" s="15" t="s">
        <v>2343</v>
      </c>
      <c r="V690" s="213" t="s">
        <v>539</v>
      </c>
      <c r="W690" s="214" t="s">
        <v>540</v>
      </c>
      <c r="X690" s="71" t="s">
        <v>78</v>
      </c>
    </row>
    <row r="691" spans="1:24" ht="105" hidden="1">
      <c r="A691" s="19" t="s">
        <v>1587</v>
      </c>
      <c r="B691" s="19" t="s">
        <v>1588</v>
      </c>
      <c r="C691" s="19" t="s">
        <v>1588</v>
      </c>
      <c r="D691" s="19" t="s">
        <v>1621</v>
      </c>
      <c r="E691" s="19">
        <v>15</v>
      </c>
      <c r="F691" s="8" t="s">
        <v>1622</v>
      </c>
      <c r="G691" s="8" t="s">
        <v>45</v>
      </c>
      <c r="H691" s="19" t="s">
        <v>36</v>
      </c>
      <c r="I691" s="19" t="s">
        <v>37</v>
      </c>
      <c r="J691" s="52">
        <v>16</v>
      </c>
      <c r="K691" s="8">
        <v>2020</v>
      </c>
      <c r="L691" s="192"/>
      <c r="M691" s="8">
        <v>10</v>
      </c>
      <c r="N691" s="12" t="s">
        <v>1230</v>
      </c>
      <c r="O691" s="12" t="s">
        <v>1230</v>
      </c>
      <c r="P691" s="8" t="s">
        <v>1592</v>
      </c>
      <c r="Q691" s="14">
        <v>0</v>
      </c>
      <c r="R691" s="14">
        <v>0</v>
      </c>
      <c r="S691" s="14">
        <v>0</v>
      </c>
      <c r="T691" s="19" t="s">
        <v>41</v>
      </c>
      <c r="U691" s="15" t="s">
        <v>2345</v>
      </c>
      <c r="V691" s="131" t="s">
        <v>336</v>
      </c>
      <c r="W691" s="131" t="s">
        <v>1623</v>
      </c>
      <c r="X691" s="71" t="s">
        <v>78</v>
      </c>
    </row>
    <row r="692" spans="1:24" ht="57" hidden="1">
      <c r="A692" s="19" t="s">
        <v>1587</v>
      </c>
      <c r="B692" s="19" t="s">
        <v>1935</v>
      </c>
      <c r="C692" s="19" t="s">
        <v>2001</v>
      </c>
      <c r="D692" s="19" t="s">
        <v>2002</v>
      </c>
      <c r="E692" s="19">
        <v>10</v>
      </c>
      <c r="F692" s="19" t="s">
        <v>1938</v>
      </c>
      <c r="G692" s="19" t="s">
        <v>45</v>
      </c>
      <c r="H692" s="19" t="s">
        <v>36</v>
      </c>
      <c r="I692" s="37" t="s">
        <v>37</v>
      </c>
      <c r="J692" s="52">
        <v>40</v>
      </c>
      <c r="K692" s="37" t="s">
        <v>1230</v>
      </c>
      <c r="L692" s="192"/>
      <c r="M692" s="19">
        <v>10</v>
      </c>
      <c r="N692" s="37" t="s">
        <v>1230</v>
      </c>
      <c r="O692" s="37" t="s">
        <v>1230</v>
      </c>
      <c r="P692" s="37" t="s">
        <v>1955</v>
      </c>
      <c r="Q692" s="20">
        <v>0</v>
      </c>
      <c r="R692" s="20">
        <v>0</v>
      </c>
      <c r="S692" s="20">
        <v>0</v>
      </c>
      <c r="T692" s="19" t="s">
        <v>41</v>
      </c>
      <c r="U692" s="15" t="s">
        <v>2346</v>
      </c>
      <c r="V692" s="216" t="s">
        <v>184</v>
      </c>
      <c r="W692" s="216" t="s">
        <v>248</v>
      </c>
      <c r="X692" s="18" t="s">
        <v>58</v>
      </c>
    </row>
    <row r="693" spans="1:24" ht="57" hidden="1">
      <c r="A693" s="19" t="s">
        <v>1587</v>
      </c>
      <c r="B693" s="19" t="s">
        <v>1935</v>
      </c>
      <c r="C693" s="19" t="s">
        <v>1936</v>
      </c>
      <c r="D693" s="19" t="s">
        <v>1937</v>
      </c>
      <c r="E693" s="19">
        <v>15</v>
      </c>
      <c r="F693" s="19" t="s">
        <v>1938</v>
      </c>
      <c r="G693" s="19" t="s">
        <v>45</v>
      </c>
      <c r="H693" s="19" t="s">
        <v>36</v>
      </c>
      <c r="I693" s="19" t="s">
        <v>37</v>
      </c>
      <c r="J693" s="52">
        <v>40</v>
      </c>
      <c r="K693" s="37" t="s">
        <v>1230</v>
      </c>
      <c r="L693" s="192"/>
      <c r="M693" s="19">
        <v>10</v>
      </c>
      <c r="N693" s="37" t="s">
        <v>1230</v>
      </c>
      <c r="O693" s="37" t="s">
        <v>1230</v>
      </c>
      <c r="P693" s="19" t="s">
        <v>1939</v>
      </c>
      <c r="Q693" s="20">
        <v>0</v>
      </c>
      <c r="R693" s="20">
        <v>0</v>
      </c>
      <c r="S693" s="20">
        <v>0</v>
      </c>
      <c r="T693" s="19" t="s">
        <v>41</v>
      </c>
      <c r="U693" s="15" t="s">
        <v>2346</v>
      </c>
      <c r="V693" s="216" t="s">
        <v>184</v>
      </c>
      <c r="W693" s="216" t="s">
        <v>248</v>
      </c>
      <c r="X693" s="18" t="s">
        <v>58</v>
      </c>
    </row>
    <row r="694" spans="1:24" ht="57" hidden="1">
      <c r="A694" s="19" t="s">
        <v>1587</v>
      </c>
      <c r="B694" s="19" t="s">
        <v>1727</v>
      </c>
      <c r="C694" s="19" t="s">
        <v>1680</v>
      </c>
      <c r="D694" s="19" t="s">
        <v>1710</v>
      </c>
      <c r="E694" s="19">
        <v>15</v>
      </c>
      <c r="F694" s="12" t="s">
        <v>1711</v>
      </c>
      <c r="G694" s="8" t="s">
        <v>45</v>
      </c>
      <c r="H694" s="8" t="s">
        <v>36</v>
      </c>
      <c r="I694" s="8" t="s">
        <v>37</v>
      </c>
      <c r="J694" s="52">
        <v>30</v>
      </c>
      <c r="K694" s="37" t="s">
        <v>1712</v>
      </c>
      <c r="L694" s="192"/>
      <c r="M694" s="19">
        <v>1</v>
      </c>
      <c r="N694" s="19">
        <v>2112196</v>
      </c>
      <c r="O694" s="19" t="s">
        <v>1716</v>
      </c>
      <c r="P694" s="19" t="s">
        <v>40</v>
      </c>
      <c r="Q694" s="20">
        <v>0</v>
      </c>
      <c r="R694" s="20">
        <v>0</v>
      </c>
      <c r="S694" s="20">
        <v>0</v>
      </c>
      <c r="T694" s="19" t="s">
        <v>41</v>
      </c>
      <c r="U694" s="15" t="s">
        <v>2347</v>
      </c>
      <c r="V694" s="131" t="s">
        <v>92</v>
      </c>
      <c r="W694" s="131" t="s">
        <v>93</v>
      </c>
      <c r="X694" s="36" t="s">
        <v>50</v>
      </c>
    </row>
    <row r="695" spans="1:24" ht="57" hidden="1">
      <c r="A695" s="19" t="s">
        <v>1587</v>
      </c>
      <c r="B695" s="19" t="s">
        <v>1680</v>
      </c>
      <c r="C695" s="19" t="s">
        <v>1709</v>
      </c>
      <c r="D695" s="19" t="s">
        <v>1710</v>
      </c>
      <c r="E695" s="19">
        <v>15</v>
      </c>
      <c r="F695" s="12" t="s">
        <v>1711</v>
      </c>
      <c r="G695" s="8" t="s">
        <v>45</v>
      </c>
      <c r="H695" s="8" t="s">
        <v>36</v>
      </c>
      <c r="I695" s="8" t="s">
        <v>37</v>
      </c>
      <c r="J695" s="52">
        <v>30</v>
      </c>
      <c r="K695" s="37" t="s">
        <v>1712</v>
      </c>
      <c r="L695" s="192"/>
      <c r="M695" s="19">
        <v>1</v>
      </c>
      <c r="N695" s="19">
        <v>1567999</v>
      </c>
      <c r="O695" s="37" t="s">
        <v>1708</v>
      </c>
      <c r="P695" s="19" t="s">
        <v>107</v>
      </c>
      <c r="Q695" s="20">
        <v>0</v>
      </c>
      <c r="R695" s="20">
        <v>0</v>
      </c>
      <c r="S695" s="20">
        <v>0</v>
      </c>
      <c r="T695" s="19" t="s">
        <v>41</v>
      </c>
      <c r="U695" s="15" t="s">
        <v>2347</v>
      </c>
      <c r="V695" s="131" t="s">
        <v>92</v>
      </c>
      <c r="W695" s="131" t="s">
        <v>93</v>
      </c>
      <c r="X695" s="36" t="s">
        <v>50</v>
      </c>
    </row>
    <row r="696" spans="1:24" ht="156.75" hidden="1">
      <c r="A696" s="19" t="s">
        <v>1587</v>
      </c>
      <c r="B696" s="19" t="s">
        <v>1935</v>
      </c>
      <c r="C696" s="19" t="s">
        <v>1936</v>
      </c>
      <c r="D696" s="19" t="s">
        <v>1940</v>
      </c>
      <c r="E696" s="19">
        <v>15</v>
      </c>
      <c r="F696" s="19" t="s">
        <v>1941</v>
      </c>
      <c r="G696" s="19" t="s">
        <v>45</v>
      </c>
      <c r="H696" s="19" t="s">
        <v>36</v>
      </c>
      <c r="I696" s="19" t="s">
        <v>46</v>
      </c>
      <c r="J696" s="52">
        <v>12</v>
      </c>
      <c r="K696" s="19" t="s">
        <v>1942</v>
      </c>
      <c r="L696" s="192"/>
      <c r="M696" s="19">
        <v>11</v>
      </c>
      <c r="N696" s="37" t="s">
        <v>1230</v>
      </c>
      <c r="O696" s="37" t="s">
        <v>1230</v>
      </c>
      <c r="P696" s="19" t="s">
        <v>1943</v>
      </c>
      <c r="Q696" s="20">
        <v>870</v>
      </c>
      <c r="R696" s="20">
        <v>0</v>
      </c>
      <c r="S696" s="132">
        <f>Tabela21210[[#This Row],[CUSTO INDIVIDUAL INSCRIÇÃO]]*Tabela21210[[#This Row],[QUANTIDADE DE SERVIDORES]]</f>
        <v>9570</v>
      </c>
      <c r="T696" s="19" t="s">
        <v>41</v>
      </c>
      <c r="U696" s="15" t="s">
        <v>2348</v>
      </c>
      <c r="V696" s="131" t="s">
        <v>184</v>
      </c>
      <c r="W696" s="131" t="s">
        <v>706</v>
      </c>
      <c r="X696" s="71" t="s">
        <v>78</v>
      </c>
    </row>
    <row r="697" spans="1:24" ht="156.75" hidden="1">
      <c r="A697" s="19" t="s">
        <v>1587</v>
      </c>
      <c r="B697" s="19" t="s">
        <v>1935</v>
      </c>
      <c r="C697" s="19" t="s">
        <v>1936</v>
      </c>
      <c r="D697" s="19" t="s">
        <v>1944</v>
      </c>
      <c r="E697" s="19">
        <v>15</v>
      </c>
      <c r="F697" s="19" t="s">
        <v>1945</v>
      </c>
      <c r="G697" s="19" t="s">
        <v>45</v>
      </c>
      <c r="H697" s="19" t="s">
        <v>36</v>
      </c>
      <c r="I697" s="19" t="s">
        <v>46</v>
      </c>
      <c r="J697" s="52">
        <v>16</v>
      </c>
      <c r="K697" s="19" t="s">
        <v>1946</v>
      </c>
      <c r="L697" s="192"/>
      <c r="M697" s="19">
        <v>11</v>
      </c>
      <c r="N697" s="37" t="s">
        <v>1230</v>
      </c>
      <c r="O697" s="37" t="s">
        <v>1230</v>
      </c>
      <c r="P697" s="19" t="s">
        <v>1943</v>
      </c>
      <c r="Q697" s="20">
        <v>570</v>
      </c>
      <c r="R697" s="20">
        <v>0</v>
      </c>
      <c r="S697" s="132">
        <f>Tabela21210[[#This Row],[CUSTO INDIVIDUAL INSCRIÇÃO]]*Tabela21210[[#This Row],[QUANTIDADE DE SERVIDORES]]</f>
        <v>6270</v>
      </c>
      <c r="T697" s="19" t="s">
        <v>41</v>
      </c>
      <c r="U697" s="15" t="s">
        <v>2348</v>
      </c>
      <c r="V697" s="131" t="s">
        <v>184</v>
      </c>
      <c r="W697" s="131" t="s">
        <v>706</v>
      </c>
      <c r="X697" s="71" t="s">
        <v>78</v>
      </c>
    </row>
    <row r="698" spans="1:24" ht="135" hidden="1">
      <c r="A698" s="19" t="s">
        <v>1587</v>
      </c>
      <c r="B698" s="19" t="s">
        <v>1588</v>
      </c>
      <c r="C698" s="19" t="s">
        <v>1608</v>
      </c>
      <c r="D698" s="19" t="s">
        <v>1611</v>
      </c>
      <c r="E698" s="19">
        <v>15</v>
      </c>
      <c r="F698" s="19" t="s">
        <v>1612</v>
      </c>
      <c r="G698" s="19" t="s">
        <v>45</v>
      </c>
      <c r="H698" s="19" t="s">
        <v>36</v>
      </c>
      <c r="I698" s="19" t="s">
        <v>37</v>
      </c>
      <c r="J698" s="52">
        <v>40</v>
      </c>
      <c r="K698" s="8">
        <v>2020</v>
      </c>
      <c r="L698" s="192"/>
      <c r="M698" s="8">
        <v>25</v>
      </c>
      <c r="N698" s="12" t="s">
        <v>1230</v>
      </c>
      <c r="O698" s="12" t="s">
        <v>1230</v>
      </c>
      <c r="P698" s="8" t="s">
        <v>1592</v>
      </c>
      <c r="Q698" s="14">
        <v>0</v>
      </c>
      <c r="R698" s="14">
        <v>0</v>
      </c>
      <c r="S698" s="14">
        <v>0</v>
      </c>
      <c r="T698" s="19" t="s">
        <v>41</v>
      </c>
      <c r="U698" s="15" t="s">
        <v>2349</v>
      </c>
      <c r="V698" s="131" t="s">
        <v>336</v>
      </c>
      <c r="W698" s="131" t="s">
        <v>1613</v>
      </c>
      <c r="X698" s="133" t="s">
        <v>78</v>
      </c>
    </row>
    <row r="699" spans="1:24" ht="128.25" hidden="1">
      <c r="A699" s="19" t="s">
        <v>1587</v>
      </c>
      <c r="B699" s="19" t="s">
        <v>1680</v>
      </c>
      <c r="C699" s="19" t="s">
        <v>1681</v>
      </c>
      <c r="D699" s="19" t="s">
        <v>1682</v>
      </c>
      <c r="E699" s="19">
        <v>15</v>
      </c>
      <c r="F699" s="19" t="s">
        <v>1683</v>
      </c>
      <c r="G699" s="19" t="s">
        <v>45</v>
      </c>
      <c r="H699" s="19" t="s">
        <v>36</v>
      </c>
      <c r="I699" s="19" t="s">
        <v>37</v>
      </c>
      <c r="J699" s="52">
        <v>20</v>
      </c>
      <c r="K699" s="8" t="s">
        <v>1684</v>
      </c>
      <c r="L699" s="192"/>
      <c r="M699" s="19">
        <v>1</v>
      </c>
      <c r="N699" s="19">
        <v>1445351</v>
      </c>
      <c r="O699" s="19" t="s">
        <v>1685</v>
      </c>
      <c r="P699" s="54" t="s">
        <v>162</v>
      </c>
      <c r="Q699" s="20">
        <v>0</v>
      </c>
      <c r="R699" s="20">
        <v>1750</v>
      </c>
      <c r="S699" s="20">
        <v>1750</v>
      </c>
      <c r="T699" s="19" t="s">
        <v>41</v>
      </c>
      <c r="U699" s="15" t="s">
        <v>2350</v>
      </c>
      <c r="V699" s="210" t="s">
        <v>148</v>
      </c>
      <c r="W699" s="210" t="s">
        <v>225</v>
      </c>
      <c r="X699" s="18" t="s">
        <v>58</v>
      </c>
    </row>
    <row r="700" spans="1:24" ht="128.25" hidden="1">
      <c r="A700" s="19" t="s">
        <v>1587</v>
      </c>
      <c r="B700" s="19" t="s">
        <v>1680</v>
      </c>
      <c r="C700" s="19" t="s">
        <v>1681</v>
      </c>
      <c r="D700" s="19" t="s">
        <v>1682</v>
      </c>
      <c r="E700" s="19">
        <v>15</v>
      </c>
      <c r="F700" s="19" t="s">
        <v>1683</v>
      </c>
      <c r="G700" s="19" t="s">
        <v>45</v>
      </c>
      <c r="H700" s="19" t="s">
        <v>36</v>
      </c>
      <c r="I700" s="19" t="s">
        <v>37</v>
      </c>
      <c r="J700" s="52">
        <v>20</v>
      </c>
      <c r="K700" s="8" t="s">
        <v>1684</v>
      </c>
      <c r="L700" s="192"/>
      <c r="M700" s="19">
        <v>1</v>
      </c>
      <c r="N700" s="19">
        <v>1492970</v>
      </c>
      <c r="O700" s="19" t="s">
        <v>1686</v>
      </c>
      <c r="P700" s="54" t="s">
        <v>162</v>
      </c>
      <c r="Q700" s="20">
        <v>0</v>
      </c>
      <c r="R700" s="20">
        <v>1750</v>
      </c>
      <c r="S700" s="20">
        <v>1750</v>
      </c>
      <c r="T700" s="19" t="s">
        <v>41</v>
      </c>
      <c r="U700" s="15" t="s">
        <v>2351</v>
      </c>
      <c r="V700" s="210" t="s">
        <v>148</v>
      </c>
      <c r="W700" s="210" t="s">
        <v>225</v>
      </c>
      <c r="X700" s="18" t="s">
        <v>58</v>
      </c>
    </row>
    <row r="701" spans="1:24" ht="128.25" hidden="1">
      <c r="A701" s="19" t="s">
        <v>1587</v>
      </c>
      <c r="B701" s="19" t="s">
        <v>1680</v>
      </c>
      <c r="C701" s="19" t="s">
        <v>1680</v>
      </c>
      <c r="D701" s="19" t="s">
        <v>1682</v>
      </c>
      <c r="E701" s="19">
        <v>15</v>
      </c>
      <c r="F701" s="19" t="s">
        <v>1683</v>
      </c>
      <c r="G701" s="19" t="s">
        <v>45</v>
      </c>
      <c r="H701" s="19" t="s">
        <v>36</v>
      </c>
      <c r="I701" s="19" t="s">
        <v>37</v>
      </c>
      <c r="J701" s="52">
        <v>20</v>
      </c>
      <c r="K701" s="12" t="s">
        <v>1684</v>
      </c>
      <c r="L701" s="192"/>
      <c r="M701" s="19">
        <v>1</v>
      </c>
      <c r="N701" s="19">
        <v>1570487</v>
      </c>
      <c r="O701" s="19" t="s">
        <v>1699</v>
      </c>
      <c r="P701" s="54" t="s">
        <v>162</v>
      </c>
      <c r="Q701" s="20">
        <v>0</v>
      </c>
      <c r="R701" s="20">
        <v>1750</v>
      </c>
      <c r="S701" s="20">
        <v>1750</v>
      </c>
      <c r="T701" s="19" t="s">
        <v>41</v>
      </c>
      <c r="U701" s="15" t="s">
        <v>2350</v>
      </c>
      <c r="V701" s="210" t="s">
        <v>148</v>
      </c>
      <c r="W701" s="210" t="s">
        <v>225</v>
      </c>
      <c r="X701" s="18" t="s">
        <v>58</v>
      </c>
    </row>
    <row r="702" spans="1:24" ht="105" hidden="1">
      <c r="A702" s="19" t="s">
        <v>1587</v>
      </c>
      <c r="B702" s="19" t="s">
        <v>1680</v>
      </c>
      <c r="C702" s="19" t="s">
        <v>1680</v>
      </c>
      <c r="D702" s="19" t="s">
        <v>1713</v>
      </c>
      <c r="E702" s="19">
        <v>10</v>
      </c>
      <c r="F702" s="19" t="s">
        <v>1714</v>
      </c>
      <c r="G702" s="19" t="s">
        <v>35</v>
      </c>
      <c r="H702" s="19" t="s">
        <v>36</v>
      </c>
      <c r="I702" s="19" t="s">
        <v>37</v>
      </c>
      <c r="J702" s="52">
        <v>24</v>
      </c>
      <c r="K702" s="12" t="s">
        <v>408</v>
      </c>
      <c r="L702" s="192"/>
      <c r="M702" s="19">
        <v>1</v>
      </c>
      <c r="N702" s="19">
        <v>1486018</v>
      </c>
      <c r="O702" s="37" t="s">
        <v>1715</v>
      </c>
      <c r="P702" s="54" t="s">
        <v>162</v>
      </c>
      <c r="Q702" s="20">
        <v>0</v>
      </c>
      <c r="R702" s="20">
        <v>1750</v>
      </c>
      <c r="S702" s="20">
        <v>1750</v>
      </c>
      <c r="T702" s="19" t="s">
        <v>41</v>
      </c>
      <c r="U702" s="15" t="s">
        <v>2350</v>
      </c>
      <c r="V702" s="210" t="s">
        <v>148</v>
      </c>
      <c r="W702" s="210" t="s">
        <v>225</v>
      </c>
      <c r="X702" s="18" t="s">
        <v>58</v>
      </c>
    </row>
    <row r="703" spans="1:24" ht="142.5" hidden="1">
      <c r="A703" s="19" t="s">
        <v>1587</v>
      </c>
      <c r="B703" s="19" t="s">
        <v>1680</v>
      </c>
      <c r="C703" s="19" t="s">
        <v>1681</v>
      </c>
      <c r="D703" s="19" t="s">
        <v>1687</v>
      </c>
      <c r="E703" s="19">
        <v>10</v>
      </c>
      <c r="F703" s="19" t="s">
        <v>1688</v>
      </c>
      <c r="G703" s="19" t="s">
        <v>45</v>
      </c>
      <c r="H703" s="19" t="s">
        <v>36</v>
      </c>
      <c r="I703" s="19" t="s">
        <v>37</v>
      </c>
      <c r="J703" s="52">
        <v>24</v>
      </c>
      <c r="K703" s="12" t="s">
        <v>408</v>
      </c>
      <c r="L703" s="192"/>
      <c r="M703" s="19">
        <v>1</v>
      </c>
      <c r="N703" s="19">
        <v>1491409</v>
      </c>
      <c r="O703" s="37" t="s">
        <v>1689</v>
      </c>
      <c r="P703" s="54" t="s">
        <v>162</v>
      </c>
      <c r="Q703" s="20">
        <v>0</v>
      </c>
      <c r="R703" s="20">
        <v>1750</v>
      </c>
      <c r="S703" s="20">
        <v>1750</v>
      </c>
      <c r="T703" s="19" t="s">
        <v>41</v>
      </c>
      <c r="U703" s="15" t="s">
        <v>2350</v>
      </c>
      <c r="V703" s="210" t="s">
        <v>148</v>
      </c>
      <c r="W703" s="210" t="s">
        <v>225</v>
      </c>
      <c r="X703" s="18" t="s">
        <v>58</v>
      </c>
    </row>
    <row r="704" spans="1:24" ht="142.5" hidden="1">
      <c r="A704" s="19" t="s">
        <v>1587</v>
      </c>
      <c r="B704" s="19" t="s">
        <v>1680</v>
      </c>
      <c r="C704" s="19" t="s">
        <v>1681</v>
      </c>
      <c r="D704" s="19" t="s">
        <v>1687</v>
      </c>
      <c r="E704" s="19">
        <v>10</v>
      </c>
      <c r="F704" s="19" t="s">
        <v>1688</v>
      </c>
      <c r="G704" s="19" t="s">
        <v>35</v>
      </c>
      <c r="H704" s="19" t="s">
        <v>36</v>
      </c>
      <c r="I704" s="19" t="s">
        <v>37</v>
      </c>
      <c r="J704" s="52">
        <v>24</v>
      </c>
      <c r="K704" s="12" t="s">
        <v>408</v>
      </c>
      <c r="L704" s="192"/>
      <c r="M704" s="19">
        <v>1</v>
      </c>
      <c r="N704" s="19">
        <v>2322859</v>
      </c>
      <c r="O704" s="37" t="s">
        <v>1690</v>
      </c>
      <c r="P704" s="54" t="s">
        <v>162</v>
      </c>
      <c r="Q704" s="20">
        <v>0</v>
      </c>
      <c r="R704" s="20">
        <v>1750</v>
      </c>
      <c r="S704" s="20">
        <v>1750</v>
      </c>
      <c r="T704" s="19" t="s">
        <v>41</v>
      </c>
      <c r="U704" s="15" t="s">
        <v>2350</v>
      </c>
      <c r="V704" s="210" t="s">
        <v>148</v>
      </c>
      <c r="W704" s="210" t="s">
        <v>225</v>
      </c>
      <c r="X704" s="18" t="s">
        <v>58</v>
      </c>
    </row>
    <row r="705" spans="1:24" ht="142.5" hidden="1">
      <c r="A705" s="19" t="s">
        <v>1587</v>
      </c>
      <c r="B705" s="19" t="s">
        <v>1680</v>
      </c>
      <c r="C705" s="19" t="s">
        <v>1680</v>
      </c>
      <c r="D705" s="19" t="s">
        <v>1687</v>
      </c>
      <c r="E705" s="19">
        <v>10</v>
      </c>
      <c r="F705" s="19" t="s">
        <v>1688</v>
      </c>
      <c r="G705" s="19" t="s">
        <v>45</v>
      </c>
      <c r="H705" s="19" t="s">
        <v>36</v>
      </c>
      <c r="I705" s="19" t="s">
        <v>37</v>
      </c>
      <c r="J705" s="52">
        <v>24</v>
      </c>
      <c r="K705" s="12" t="s">
        <v>408</v>
      </c>
      <c r="L705" s="192"/>
      <c r="M705" s="19">
        <v>1</v>
      </c>
      <c r="N705" s="19">
        <v>2112196</v>
      </c>
      <c r="O705" s="37" t="s">
        <v>1716</v>
      </c>
      <c r="P705" s="19" t="s">
        <v>40</v>
      </c>
      <c r="Q705" s="20">
        <v>0</v>
      </c>
      <c r="R705" s="20">
        <v>1750</v>
      </c>
      <c r="S705" s="20">
        <v>1750</v>
      </c>
      <c r="T705" s="19" t="s">
        <v>41</v>
      </c>
      <c r="U705" s="15" t="s">
        <v>2350</v>
      </c>
      <c r="V705" s="210" t="s">
        <v>148</v>
      </c>
      <c r="W705" s="210" t="s">
        <v>225</v>
      </c>
      <c r="X705" s="18" t="s">
        <v>58</v>
      </c>
    </row>
    <row r="706" spans="1:24" ht="71.25" hidden="1">
      <c r="A706" s="19" t="s">
        <v>1587</v>
      </c>
      <c r="B706" s="19" t="s">
        <v>1935</v>
      </c>
      <c r="C706" s="19" t="s">
        <v>1936</v>
      </c>
      <c r="D706" s="19" t="s">
        <v>1947</v>
      </c>
      <c r="E706" s="19">
        <v>15</v>
      </c>
      <c r="F706" s="19" t="s">
        <v>1038</v>
      </c>
      <c r="G706" s="19" t="s">
        <v>45</v>
      </c>
      <c r="H706" s="19" t="s">
        <v>36</v>
      </c>
      <c r="I706" s="19" t="s">
        <v>37</v>
      </c>
      <c r="J706" s="52"/>
      <c r="K706" s="37" t="s">
        <v>1230</v>
      </c>
      <c r="L706" s="192"/>
      <c r="M706" s="19">
        <v>10</v>
      </c>
      <c r="N706" s="37" t="s">
        <v>1230</v>
      </c>
      <c r="O706" s="37" t="s">
        <v>1230</v>
      </c>
      <c r="P706" s="37" t="s">
        <v>1948</v>
      </c>
      <c r="Q706" s="20">
        <v>0</v>
      </c>
      <c r="R706" s="20">
        <v>0</v>
      </c>
      <c r="S706" s="20">
        <v>0</v>
      </c>
      <c r="T706" s="19" t="s">
        <v>41</v>
      </c>
      <c r="U706" s="15" t="s">
        <v>2347</v>
      </c>
      <c r="V706" s="221" t="s">
        <v>48</v>
      </c>
      <c r="W706" s="221" t="s">
        <v>163</v>
      </c>
      <c r="X706" s="36" t="s">
        <v>50</v>
      </c>
    </row>
    <row r="707" spans="1:24" ht="99.75" hidden="1">
      <c r="A707" s="19" t="s">
        <v>1587</v>
      </c>
      <c r="B707" s="19" t="s">
        <v>1935</v>
      </c>
      <c r="C707" s="19" t="s">
        <v>2001</v>
      </c>
      <c r="D707" s="19" t="s">
        <v>1947</v>
      </c>
      <c r="E707" s="19">
        <v>15</v>
      </c>
      <c r="F707" s="19" t="s">
        <v>2003</v>
      </c>
      <c r="G707" s="19" t="s">
        <v>45</v>
      </c>
      <c r="H707" s="19" t="s">
        <v>36</v>
      </c>
      <c r="I707" s="19" t="s">
        <v>37</v>
      </c>
      <c r="J707" s="52"/>
      <c r="K707" s="37" t="s">
        <v>1230</v>
      </c>
      <c r="L707" s="192"/>
      <c r="M707" s="19">
        <v>10</v>
      </c>
      <c r="N707" s="37" t="s">
        <v>1230</v>
      </c>
      <c r="O707" s="37" t="s">
        <v>1230</v>
      </c>
      <c r="P707" s="37" t="s">
        <v>1175</v>
      </c>
      <c r="Q707" s="60">
        <v>0</v>
      </c>
      <c r="R707" s="20">
        <v>0</v>
      </c>
      <c r="S707" s="60">
        <v>0</v>
      </c>
      <c r="T707" s="19" t="s">
        <v>41</v>
      </c>
      <c r="U707" s="15" t="s">
        <v>2347</v>
      </c>
      <c r="V707" s="221" t="s">
        <v>48</v>
      </c>
      <c r="W707" s="221" t="s">
        <v>163</v>
      </c>
      <c r="X707" s="36" t="s">
        <v>50</v>
      </c>
    </row>
    <row r="708" spans="1:24" ht="128.25" hidden="1">
      <c r="A708" s="19" t="s">
        <v>1587</v>
      </c>
      <c r="B708" s="19" t="s">
        <v>1891</v>
      </c>
      <c r="C708" s="19" t="s">
        <v>1891</v>
      </c>
      <c r="D708" s="19" t="s">
        <v>1934</v>
      </c>
      <c r="E708" s="19">
        <v>20</v>
      </c>
      <c r="F708" s="19" t="s">
        <v>44</v>
      </c>
      <c r="G708" s="19" t="s">
        <v>45</v>
      </c>
      <c r="H708" s="19" t="s">
        <v>36</v>
      </c>
      <c r="I708" s="19" t="s">
        <v>37</v>
      </c>
      <c r="J708" s="52">
        <v>40</v>
      </c>
      <c r="K708" s="8" t="s">
        <v>1230</v>
      </c>
      <c r="L708" s="192"/>
      <c r="M708" s="19">
        <v>16</v>
      </c>
      <c r="N708" s="37" t="s">
        <v>1230</v>
      </c>
      <c r="O708" s="37" t="s">
        <v>1230</v>
      </c>
      <c r="P708" s="19" t="s">
        <v>247</v>
      </c>
      <c r="Q708" s="20">
        <v>0</v>
      </c>
      <c r="R708" s="20">
        <v>0</v>
      </c>
      <c r="S708" s="20">
        <v>0</v>
      </c>
      <c r="T708" s="19" t="s">
        <v>41</v>
      </c>
      <c r="U708" s="19" t="s">
        <v>2352</v>
      </c>
      <c r="V708" s="131" t="s">
        <v>48</v>
      </c>
      <c r="W708" s="131" t="s">
        <v>49</v>
      </c>
      <c r="X708" s="71" t="s">
        <v>78</v>
      </c>
    </row>
    <row r="709" spans="1:24" ht="85.5" hidden="1">
      <c r="A709" s="19" t="s">
        <v>1587</v>
      </c>
      <c r="B709" s="19" t="s">
        <v>1588</v>
      </c>
      <c r="C709" s="19" t="s">
        <v>1588</v>
      </c>
      <c r="D709" s="19" t="s">
        <v>1624</v>
      </c>
      <c r="E709" s="19">
        <v>15</v>
      </c>
      <c r="F709" s="19" t="s">
        <v>1625</v>
      </c>
      <c r="G709" s="19" t="s">
        <v>45</v>
      </c>
      <c r="H709" s="19" t="s">
        <v>36</v>
      </c>
      <c r="I709" s="19" t="s">
        <v>46</v>
      </c>
      <c r="J709" s="52">
        <v>108</v>
      </c>
      <c r="K709" s="8">
        <v>2020</v>
      </c>
      <c r="L709" s="192"/>
      <c r="M709" s="8">
        <v>15</v>
      </c>
      <c r="N709" s="12" t="s">
        <v>1230</v>
      </c>
      <c r="O709" s="12" t="s">
        <v>1230</v>
      </c>
      <c r="P709" s="8" t="s">
        <v>1592</v>
      </c>
      <c r="Q709" s="14">
        <v>0</v>
      </c>
      <c r="R709" s="14">
        <v>0</v>
      </c>
      <c r="S709" s="14">
        <v>0</v>
      </c>
      <c r="T709" s="19" t="s">
        <v>41</v>
      </c>
      <c r="U709" s="15" t="s">
        <v>2353</v>
      </c>
      <c r="V709" s="131" t="s">
        <v>176</v>
      </c>
      <c r="W709" s="131" t="s">
        <v>177</v>
      </c>
      <c r="X709" s="36" t="s">
        <v>50</v>
      </c>
    </row>
    <row r="710" spans="1:24" ht="114" hidden="1">
      <c r="A710" s="19" t="s">
        <v>1587</v>
      </c>
      <c r="B710" s="19" t="s">
        <v>1588</v>
      </c>
      <c r="C710" s="19" t="s">
        <v>1588</v>
      </c>
      <c r="D710" s="19" t="s">
        <v>1619</v>
      </c>
      <c r="E710" s="19">
        <v>15</v>
      </c>
      <c r="F710" s="19" t="s">
        <v>1625</v>
      </c>
      <c r="G710" s="19" t="s">
        <v>45</v>
      </c>
      <c r="H710" s="19" t="s">
        <v>36</v>
      </c>
      <c r="I710" s="19" t="s">
        <v>46</v>
      </c>
      <c r="J710" s="52">
        <v>108</v>
      </c>
      <c r="K710" s="8">
        <v>2020</v>
      </c>
      <c r="L710" s="192"/>
      <c r="M710" s="8">
        <v>15</v>
      </c>
      <c r="N710" s="12" t="s">
        <v>1230</v>
      </c>
      <c r="O710" s="12" t="s">
        <v>1230</v>
      </c>
      <c r="P710" s="8" t="s">
        <v>1592</v>
      </c>
      <c r="Q710" s="14">
        <v>0</v>
      </c>
      <c r="R710" s="14">
        <v>0</v>
      </c>
      <c r="S710" s="14">
        <v>0</v>
      </c>
      <c r="T710" s="19" t="s">
        <v>41</v>
      </c>
      <c r="U710" s="15" t="s">
        <v>2353</v>
      </c>
      <c r="V710" s="131" t="s">
        <v>176</v>
      </c>
      <c r="W710" s="131" t="s">
        <v>177</v>
      </c>
      <c r="X710" s="36" t="s">
        <v>50</v>
      </c>
    </row>
    <row r="711" spans="1:24" ht="57" hidden="1">
      <c r="A711" s="19" t="s">
        <v>1587</v>
      </c>
      <c r="B711" s="19" t="s">
        <v>1832</v>
      </c>
      <c r="C711" s="19" t="s">
        <v>1832</v>
      </c>
      <c r="D711" s="37" t="s">
        <v>1866</v>
      </c>
      <c r="E711" s="37">
        <v>10</v>
      </c>
      <c r="F711" s="19" t="s">
        <v>1867</v>
      </c>
      <c r="G711" s="19" t="s">
        <v>45</v>
      </c>
      <c r="H711" s="19" t="s">
        <v>36</v>
      </c>
      <c r="I711" s="19" t="s">
        <v>46</v>
      </c>
      <c r="J711" s="52">
        <v>40</v>
      </c>
      <c r="K711" s="12" t="s">
        <v>1230</v>
      </c>
      <c r="L711" s="192"/>
      <c r="M711" s="37">
        <v>5</v>
      </c>
      <c r="N711" s="37" t="s">
        <v>1230</v>
      </c>
      <c r="O711" s="37" t="s">
        <v>1230</v>
      </c>
      <c r="P711" s="19" t="s">
        <v>247</v>
      </c>
      <c r="Q711" s="60">
        <v>0</v>
      </c>
      <c r="R711" s="20">
        <v>0</v>
      </c>
      <c r="S711" s="20">
        <v>0</v>
      </c>
      <c r="T711" s="19" t="s">
        <v>41</v>
      </c>
      <c r="U711" s="15" t="s">
        <v>2354</v>
      </c>
      <c r="V711" s="131" t="s">
        <v>56</v>
      </c>
      <c r="W711" s="131" t="s">
        <v>726</v>
      </c>
      <c r="X711" s="36" t="s">
        <v>50</v>
      </c>
    </row>
    <row r="712" spans="1:24" ht="57" hidden="1">
      <c r="A712" s="19" t="s">
        <v>1587</v>
      </c>
      <c r="B712" s="19" t="s">
        <v>1935</v>
      </c>
      <c r="C712" s="19" t="s">
        <v>2001</v>
      </c>
      <c r="D712" s="19" t="s">
        <v>1951</v>
      </c>
      <c r="E712" s="134">
        <v>15</v>
      </c>
      <c r="F712" s="19" t="s">
        <v>1950</v>
      </c>
      <c r="G712" s="19" t="s">
        <v>35</v>
      </c>
      <c r="H712" s="19" t="s">
        <v>36</v>
      </c>
      <c r="I712" s="19" t="s">
        <v>37</v>
      </c>
      <c r="J712" s="52"/>
      <c r="K712" s="12" t="s">
        <v>1230</v>
      </c>
      <c r="L712" s="192"/>
      <c r="M712" s="19">
        <v>2</v>
      </c>
      <c r="N712" s="12" t="s">
        <v>1230</v>
      </c>
      <c r="O712" s="12" t="s">
        <v>1230</v>
      </c>
      <c r="P712" s="19" t="s">
        <v>247</v>
      </c>
      <c r="Q712" s="20">
        <v>0</v>
      </c>
      <c r="R712" s="20">
        <v>0</v>
      </c>
      <c r="S712" s="20">
        <v>0</v>
      </c>
      <c r="T712" s="19" t="s">
        <v>235</v>
      </c>
      <c r="U712" s="15" t="s">
        <v>236</v>
      </c>
      <c r="V712" s="131" t="s">
        <v>235</v>
      </c>
      <c r="W712" s="131" t="s">
        <v>236</v>
      </c>
      <c r="X712" s="23"/>
    </row>
    <row r="713" spans="1:24" ht="57" hidden="1">
      <c r="A713" s="19" t="s">
        <v>1587</v>
      </c>
      <c r="B713" s="19" t="s">
        <v>1935</v>
      </c>
      <c r="C713" s="19" t="s">
        <v>1936</v>
      </c>
      <c r="D713" s="19" t="s">
        <v>1949</v>
      </c>
      <c r="E713" s="134">
        <v>15</v>
      </c>
      <c r="F713" s="19" t="s">
        <v>1950</v>
      </c>
      <c r="G713" s="19" t="s">
        <v>35</v>
      </c>
      <c r="H713" s="19" t="s">
        <v>36</v>
      </c>
      <c r="I713" s="19" t="s">
        <v>37</v>
      </c>
      <c r="J713" s="52"/>
      <c r="K713" s="12" t="s">
        <v>1230</v>
      </c>
      <c r="L713" s="192"/>
      <c r="M713" s="19">
        <v>2</v>
      </c>
      <c r="N713" s="12" t="s">
        <v>1230</v>
      </c>
      <c r="O713" s="12" t="s">
        <v>1230</v>
      </c>
      <c r="P713" s="19" t="s">
        <v>247</v>
      </c>
      <c r="Q713" s="20">
        <v>0</v>
      </c>
      <c r="R713" s="20">
        <v>0</v>
      </c>
      <c r="S713" s="20">
        <v>0</v>
      </c>
      <c r="T713" s="19" t="s">
        <v>235</v>
      </c>
      <c r="U713" s="15" t="s">
        <v>236</v>
      </c>
      <c r="V713" s="131" t="s">
        <v>235</v>
      </c>
      <c r="W713" s="131" t="s">
        <v>236</v>
      </c>
      <c r="X713" s="23"/>
    </row>
    <row r="714" spans="1:24" ht="57" hidden="1">
      <c r="A714" s="19" t="s">
        <v>1587</v>
      </c>
      <c r="B714" s="19" t="s">
        <v>1935</v>
      </c>
      <c r="C714" s="19" t="s">
        <v>2001</v>
      </c>
      <c r="D714" s="19" t="s">
        <v>1951</v>
      </c>
      <c r="E714" s="134">
        <v>15</v>
      </c>
      <c r="F714" s="19" t="s">
        <v>1952</v>
      </c>
      <c r="G714" s="19" t="s">
        <v>35</v>
      </c>
      <c r="H714" s="19" t="s">
        <v>36</v>
      </c>
      <c r="I714" s="19" t="s">
        <v>37</v>
      </c>
      <c r="J714" s="52"/>
      <c r="K714" s="12" t="s">
        <v>1230</v>
      </c>
      <c r="L714" s="192"/>
      <c r="M714" s="19">
        <v>2</v>
      </c>
      <c r="N714" s="12" t="s">
        <v>1230</v>
      </c>
      <c r="O714" s="12" t="s">
        <v>1230</v>
      </c>
      <c r="P714" s="19" t="s">
        <v>247</v>
      </c>
      <c r="Q714" s="20">
        <v>0</v>
      </c>
      <c r="R714" s="20">
        <v>0</v>
      </c>
      <c r="S714" s="20">
        <v>0</v>
      </c>
      <c r="T714" s="19" t="s">
        <v>235</v>
      </c>
      <c r="U714" s="15" t="s">
        <v>236</v>
      </c>
      <c r="V714" s="131" t="s">
        <v>235</v>
      </c>
      <c r="W714" s="131" t="s">
        <v>236</v>
      </c>
      <c r="X714" s="23"/>
    </row>
    <row r="715" spans="1:24" ht="57" hidden="1">
      <c r="A715" s="19" t="s">
        <v>1587</v>
      </c>
      <c r="B715" s="19" t="s">
        <v>1935</v>
      </c>
      <c r="C715" s="19" t="s">
        <v>1936</v>
      </c>
      <c r="D715" s="19" t="s">
        <v>1951</v>
      </c>
      <c r="E715" s="134">
        <v>15</v>
      </c>
      <c r="F715" s="19" t="s">
        <v>1952</v>
      </c>
      <c r="G715" s="19" t="s">
        <v>35</v>
      </c>
      <c r="H715" s="19" t="s">
        <v>36</v>
      </c>
      <c r="I715" s="19" t="s">
        <v>37</v>
      </c>
      <c r="J715" s="52"/>
      <c r="K715" s="12" t="s">
        <v>1230</v>
      </c>
      <c r="L715" s="192"/>
      <c r="M715" s="19">
        <v>2</v>
      </c>
      <c r="N715" s="12" t="s">
        <v>1230</v>
      </c>
      <c r="O715" s="12" t="s">
        <v>1230</v>
      </c>
      <c r="P715" s="19" t="s">
        <v>247</v>
      </c>
      <c r="Q715" s="20">
        <v>0</v>
      </c>
      <c r="R715" s="20">
        <v>0</v>
      </c>
      <c r="S715" s="20">
        <v>0</v>
      </c>
      <c r="T715" s="19" t="s">
        <v>235</v>
      </c>
      <c r="U715" s="15" t="s">
        <v>236</v>
      </c>
      <c r="V715" s="131" t="s">
        <v>235</v>
      </c>
      <c r="W715" s="131" t="s">
        <v>236</v>
      </c>
      <c r="X715" s="23"/>
    </row>
    <row r="716" spans="1:24" ht="99.75" hidden="1">
      <c r="A716" s="19" t="s">
        <v>1587</v>
      </c>
      <c r="B716" s="19" t="s">
        <v>1832</v>
      </c>
      <c r="C716" s="19" t="s">
        <v>1832</v>
      </c>
      <c r="D716" s="37" t="s">
        <v>1868</v>
      </c>
      <c r="E716" s="37">
        <v>10</v>
      </c>
      <c r="F716" s="37" t="s">
        <v>1869</v>
      </c>
      <c r="G716" s="37" t="s">
        <v>45</v>
      </c>
      <c r="H716" s="37" t="s">
        <v>36</v>
      </c>
      <c r="I716" s="37" t="s">
        <v>37</v>
      </c>
      <c r="J716" s="52"/>
      <c r="K716" s="12" t="s">
        <v>1230</v>
      </c>
      <c r="L716" s="192"/>
      <c r="M716" s="37">
        <v>20</v>
      </c>
      <c r="N716" s="37" t="s">
        <v>1230</v>
      </c>
      <c r="O716" s="37" t="s">
        <v>1230</v>
      </c>
      <c r="P716" s="19" t="s">
        <v>247</v>
      </c>
      <c r="Q716" s="60">
        <v>0</v>
      </c>
      <c r="R716" s="20">
        <v>0</v>
      </c>
      <c r="S716" s="60">
        <v>0</v>
      </c>
      <c r="T716" s="37" t="s">
        <v>235</v>
      </c>
      <c r="U716" s="15" t="s">
        <v>236</v>
      </c>
      <c r="V716" s="131" t="s">
        <v>235</v>
      </c>
      <c r="W716" s="131" t="s">
        <v>236</v>
      </c>
      <c r="X716" s="23"/>
    </row>
    <row r="717" spans="1:24" ht="99.75" hidden="1">
      <c r="A717" s="19" t="s">
        <v>1587</v>
      </c>
      <c r="B717" s="19" t="s">
        <v>1832</v>
      </c>
      <c r="C717" s="19" t="s">
        <v>1832</v>
      </c>
      <c r="D717" s="37" t="s">
        <v>1868</v>
      </c>
      <c r="E717" s="37">
        <v>10</v>
      </c>
      <c r="F717" s="37" t="s">
        <v>1294</v>
      </c>
      <c r="G717" s="37" t="s">
        <v>45</v>
      </c>
      <c r="H717" s="37" t="s">
        <v>36</v>
      </c>
      <c r="I717" s="37" t="s">
        <v>37</v>
      </c>
      <c r="J717" s="52"/>
      <c r="K717" s="12" t="s">
        <v>1230</v>
      </c>
      <c r="L717" s="192"/>
      <c r="M717" s="37">
        <v>20</v>
      </c>
      <c r="N717" s="37" t="s">
        <v>1230</v>
      </c>
      <c r="O717" s="37" t="s">
        <v>1230</v>
      </c>
      <c r="P717" s="19" t="s">
        <v>247</v>
      </c>
      <c r="Q717" s="60">
        <v>0</v>
      </c>
      <c r="R717" s="20">
        <v>0</v>
      </c>
      <c r="S717" s="60">
        <v>0</v>
      </c>
      <c r="T717" s="37" t="s">
        <v>235</v>
      </c>
      <c r="U717" s="15" t="s">
        <v>236</v>
      </c>
      <c r="V717" s="131" t="s">
        <v>235</v>
      </c>
      <c r="W717" s="131" t="s">
        <v>236</v>
      </c>
      <c r="X717" s="23"/>
    </row>
    <row r="718" spans="1:24" ht="150" hidden="1">
      <c r="A718" s="19" t="s">
        <v>1587</v>
      </c>
      <c r="B718" s="19" t="s">
        <v>1832</v>
      </c>
      <c r="C718" s="19" t="s">
        <v>1832</v>
      </c>
      <c r="D718" s="37" t="s">
        <v>1870</v>
      </c>
      <c r="E718" s="37">
        <v>15</v>
      </c>
      <c r="F718" s="37" t="s">
        <v>1871</v>
      </c>
      <c r="G718" s="37" t="s">
        <v>45</v>
      </c>
      <c r="H718" s="37" t="s">
        <v>36</v>
      </c>
      <c r="I718" s="19" t="s">
        <v>46</v>
      </c>
      <c r="J718" s="52">
        <v>40</v>
      </c>
      <c r="K718" s="12" t="s">
        <v>1230</v>
      </c>
      <c r="L718" s="192"/>
      <c r="M718" s="37">
        <v>5</v>
      </c>
      <c r="N718" s="37" t="s">
        <v>1230</v>
      </c>
      <c r="O718" s="37" t="s">
        <v>1230</v>
      </c>
      <c r="P718" s="19" t="s">
        <v>247</v>
      </c>
      <c r="Q718" s="60">
        <v>0</v>
      </c>
      <c r="R718" s="20">
        <v>0</v>
      </c>
      <c r="S718" s="60">
        <v>0</v>
      </c>
      <c r="T718" s="19" t="s">
        <v>41</v>
      </c>
      <c r="U718" s="15" t="s">
        <v>2355</v>
      </c>
      <c r="V718" s="131" t="s">
        <v>48</v>
      </c>
      <c r="W718" s="131" t="s">
        <v>188</v>
      </c>
      <c r="X718" s="71" t="s">
        <v>78</v>
      </c>
    </row>
    <row r="719" spans="1:24" ht="105" hidden="1">
      <c r="A719" s="19" t="s">
        <v>1587</v>
      </c>
      <c r="B719" s="19" t="s">
        <v>1588</v>
      </c>
      <c r="C719" s="19" t="s">
        <v>1588</v>
      </c>
      <c r="D719" s="19" t="s">
        <v>1626</v>
      </c>
      <c r="E719" s="19">
        <v>15</v>
      </c>
      <c r="F719" s="19" t="s">
        <v>1627</v>
      </c>
      <c r="G719" s="19" t="s">
        <v>45</v>
      </c>
      <c r="H719" s="19" t="s">
        <v>36</v>
      </c>
      <c r="I719" s="19" t="s">
        <v>37</v>
      </c>
      <c r="J719" s="52">
        <v>40</v>
      </c>
      <c r="K719" s="8">
        <v>2020</v>
      </c>
      <c r="L719" s="192"/>
      <c r="M719" s="8">
        <v>25</v>
      </c>
      <c r="N719" s="12" t="s">
        <v>1230</v>
      </c>
      <c r="O719" s="12" t="s">
        <v>1230</v>
      </c>
      <c r="P719" s="8" t="s">
        <v>1592</v>
      </c>
      <c r="Q719" s="14">
        <v>0</v>
      </c>
      <c r="R719" s="14">
        <v>0</v>
      </c>
      <c r="S719" s="14">
        <v>0</v>
      </c>
      <c r="T719" s="19" t="s">
        <v>41</v>
      </c>
      <c r="U719" s="15" t="s">
        <v>2345</v>
      </c>
      <c r="V719" s="131" t="s">
        <v>48</v>
      </c>
      <c r="W719" s="131" t="s">
        <v>188</v>
      </c>
      <c r="X719" s="71" t="s">
        <v>78</v>
      </c>
    </row>
    <row r="720" spans="1:24" ht="57" hidden="1">
      <c r="A720" s="19" t="s">
        <v>1587</v>
      </c>
      <c r="B720" s="19" t="s">
        <v>1832</v>
      </c>
      <c r="C720" s="19" t="s">
        <v>1832</v>
      </c>
      <c r="D720" s="37" t="s">
        <v>1872</v>
      </c>
      <c r="E720" s="37">
        <v>12</v>
      </c>
      <c r="F720" s="37" t="s">
        <v>1873</v>
      </c>
      <c r="G720" s="37" t="s">
        <v>45</v>
      </c>
      <c r="H720" s="37" t="s">
        <v>36</v>
      </c>
      <c r="I720" s="19" t="s">
        <v>46</v>
      </c>
      <c r="J720" s="62">
        <v>20</v>
      </c>
      <c r="K720" s="12" t="s">
        <v>1230</v>
      </c>
      <c r="L720" s="192"/>
      <c r="M720" s="37">
        <v>5</v>
      </c>
      <c r="N720" s="37" t="s">
        <v>1230</v>
      </c>
      <c r="O720" s="37" t="s">
        <v>1230</v>
      </c>
      <c r="P720" s="19" t="s">
        <v>247</v>
      </c>
      <c r="Q720" s="60">
        <v>0</v>
      </c>
      <c r="R720" s="20">
        <v>0</v>
      </c>
      <c r="S720" s="60">
        <v>0</v>
      </c>
      <c r="T720" s="19" t="s">
        <v>41</v>
      </c>
      <c r="U720" s="15" t="s">
        <v>2356</v>
      </c>
      <c r="V720" s="221" t="s">
        <v>48</v>
      </c>
      <c r="W720" s="131" t="s">
        <v>473</v>
      </c>
      <c r="X720" s="18" t="s">
        <v>58</v>
      </c>
    </row>
    <row r="721" spans="1:24" ht="90" hidden="1">
      <c r="A721" s="19" t="s">
        <v>1587</v>
      </c>
      <c r="B721" s="19" t="s">
        <v>1680</v>
      </c>
      <c r="C721" s="19" t="s">
        <v>1680</v>
      </c>
      <c r="D721" s="19" t="s">
        <v>1717</v>
      </c>
      <c r="E721" s="19">
        <v>10</v>
      </c>
      <c r="F721" s="37" t="s">
        <v>1718</v>
      </c>
      <c r="G721" s="19" t="s">
        <v>45</v>
      </c>
      <c r="H721" s="19" t="s">
        <v>1074</v>
      </c>
      <c r="I721" s="19" t="s">
        <v>37</v>
      </c>
      <c r="J721" s="52">
        <v>8</v>
      </c>
      <c r="K721" s="8" t="s">
        <v>416</v>
      </c>
      <c r="L721" s="192"/>
      <c r="M721" s="19">
        <v>1</v>
      </c>
      <c r="N721" s="19">
        <v>1492970</v>
      </c>
      <c r="O721" s="37" t="s">
        <v>1686</v>
      </c>
      <c r="P721" s="54" t="s">
        <v>162</v>
      </c>
      <c r="Q721" s="20">
        <v>0</v>
      </c>
      <c r="R721" s="20">
        <v>1250</v>
      </c>
      <c r="S721" s="20">
        <v>1250</v>
      </c>
      <c r="T721" s="19" t="s">
        <v>41</v>
      </c>
      <c r="U721" s="15" t="s">
        <v>2357</v>
      </c>
      <c r="V721" s="221" t="s">
        <v>48</v>
      </c>
      <c r="W721" s="131" t="s">
        <v>473</v>
      </c>
      <c r="X721" s="18" t="s">
        <v>58</v>
      </c>
    </row>
    <row r="722" spans="1:24" ht="90" hidden="1">
      <c r="A722" s="19" t="s">
        <v>1587</v>
      </c>
      <c r="B722" s="19" t="s">
        <v>1680</v>
      </c>
      <c r="C722" s="19" t="s">
        <v>1680</v>
      </c>
      <c r="D722" s="19" t="s">
        <v>1717</v>
      </c>
      <c r="E722" s="19">
        <v>10</v>
      </c>
      <c r="F722" s="37" t="s">
        <v>1718</v>
      </c>
      <c r="G722" s="19" t="s">
        <v>45</v>
      </c>
      <c r="H722" s="19" t="s">
        <v>1074</v>
      </c>
      <c r="I722" s="19" t="s">
        <v>37</v>
      </c>
      <c r="J722" s="52">
        <v>8</v>
      </c>
      <c r="K722" s="8" t="s">
        <v>416</v>
      </c>
      <c r="L722" s="192"/>
      <c r="M722" s="19">
        <v>1</v>
      </c>
      <c r="N722" s="19">
        <v>1445351</v>
      </c>
      <c r="O722" s="37" t="s">
        <v>1685</v>
      </c>
      <c r="P722" s="54" t="s">
        <v>162</v>
      </c>
      <c r="Q722" s="20">
        <v>0</v>
      </c>
      <c r="R722" s="20">
        <v>1250</v>
      </c>
      <c r="S722" s="20">
        <v>1250</v>
      </c>
      <c r="T722" s="19" t="s">
        <v>41</v>
      </c>
      <c r="U722" s="15" t="s">
        <v>2357</v>
      </c>
      <c r="V722" s="221" t="s">
        <v>48</v>
      </c>
      <c r="W722" s="131" t="s">
        <v>473</v>
      </c>
      <c r="X722" s="18" t="s">
        <v>58</v>
      </c>
    </row>
    <row r="723" spans="1:24" ht="57" hidden="1">
      <c r="A723" s="19" t="s">
        <v>1587</v>
      </c>
      <c r="B723" s="19" t="s">
        <v>1832</v>
      </c>
      <c r="C723" s="19" t="s">
        <v>1832</v>
      </c>
      <c r="D723" s="37" t="s">
        <v>1837</v>
      </c>
      <c r="E723" s="37">
        <v>12</v>
      </c>
      <c r="F723" s="37" t="s">
        <v>1874</v>
      </c>
      <c r="G723" s="37" t="s">
        <v>45</v>
      </c>
      <c r="H723" s="37" t="s">
        <v>36</v>
      </c>
      <c r="I723" s="19" t="s">
        <v>46</v>
      </c>
      <c r="J723" s="52">
        <v>50</v>
      </c>
      <c r="K723" s="12" t="s">
        <v>1230</v>
      </c>
      <c r="L723" s="192"/>
      <c r="M723" s="37">
        <v>4</v>
      </c>
      <c r="N723" s="37" t="s">
        <v>1230</v>
      </c>
      <c r="O723" s="37" t="s">
        <v>1230</v>
      </c>
      <c r="P723" s="19" t="s">
        <v>247</v>
      </c>
      <c r="Q723" s="60">
        <v>0</v>
      </c>
      <c r="R723" s="20">
        <v>0</v>
      </c>
      <c r="S723" s="20">
        <v>0</v>
      </c>
      <c r="T723" s="19" t="s">
        <v>41</v>
      </c>
      <c r="U723" s="15" t="s">
        <v>2353</v>
      </c>
      <c r="V723" s="220" t="s">
        <v>176</v>
      </c>
      <c r="W723" s="131" t="s">
        <v>254</v>
      </c>
      <c r="X723" s="36" t="s">
        <v>50</v>
      </c>
    </row>
    <row r="724" spans="1:24" ht="105" hidden="1">
      <c r="A724" s="19" t="s">
        <v>1587</v>
      </c>
      <c r="B724" s="19" t="s">
        <v>1588</v>
      </c>
      <c r="C724" s="19" t="s">
        <v>1644</v>
      </c>
      <c r="D724" s="19" t="s">
        <v>1645</v>
      </c>
      <c r="E724" s="19">
        <v>15</v>
      </c>
      <c r="F724" s="8" t="s">
        <v>1646</v>
      </c>
      <c r="G724" s="8" t="s">
        <v>45</v>
      </c>
      <c r="H724" s="19" t="s">
        <v>36</v>
      </c>
      <c r="I724" s="19" t="s">
        <v>37</v>
      </c>
      <c r="J724" s="52">
        <v>40</v>
      </c>
      <c r="K724" s="8">
        <v>2020</v>
      </c>
      <c r="L724" s="192"/>
      <c r="M724" s="8">
        <v>25</v>
      </c>
      <c r="N724" s="12" t="s">
        <v>1230</v>
      </c>
      <c r="O724" s="12" t="s">
        <v>1230</v>
      </c>
      <c r="P724" s="8" t="s">
        <v>1592</v>
      </c>
      <c r="Q724" s="14">
        <v>0</v>
      </c>
      <c r="R724" s="14">
        <v>0</v>
      </c>
      <c r="S724" s="14">
        <v>0</v>
      </c>
      <c r="T724" s="19" t="s">
        <v>41</v>
      </c>
      <c r="U724" s="15" t="s">
        <v>2345</v>
      </c>
      <c r="V724" s="131" t="s">
        <v>48</v>
      </c>
      <c r="W724" s="131" t="s">
        <v>84</v>
      </c>
      <c r="X724" s="71" t="s">
        <v>78</v>
      </c>
    </row>
    <row r="725" spans="1:24" ht="90" hidden="1">
      <c r="A725" s="19" t="s">
        <v>1587</v>
      </c>
      <c r="B725" s="19" t="s">
        <v>1935</v>
      </c>
      <c r="C725" s="19" t="s">
        <v>2001</v>
      </c>
      <c r="D725" s="19" t="s">
        <v>1953</v>
      </c>
      <c r="E725" s="19">
        <v>15</v>
      </c>
      <c r="F725" s="19" t="s">
        <v>1954</v>
      </c>
      <c r="G725" s="19" t="s">
        <v>45</v>
      </c>
      <c r="H725" s="19" t="s">
        <v>36</v>
      </c>
      <c r="I725" s="19" t="s">
        <v>37</v>
      </c>
      <c r="J725" s="52">
        <v>16</v>
      </c>
      <c r="K725" s="136">
        <v>44075</v>
      </c>
      <c r="L725" s="192"/>
      <c r="M725" s="19">
        <v>14</v>
      </c>
      <c r="N725" s="37" t="s">
        <v>1230</v>
      </c>
      <c r="O725" s="37" t="s">
        <v>1230</v>
      </c>
      <c r="P725" s="135" t="s">
        <v>1955</v>
      </c>
      <c r="Q725" s="20">
        <v>0</v>
      </c>
      <c r="R725" s="20">
        <v>0</v>
      </c>
      <c r="S725" s="20">
        <v>0</v>
      </c>
      <c r="T725" s="19" t="s">
        <v>41</v>
      </c>
      <c r="U725" s="15" t="s">
        <v>2358</v>
      </c>
      <c r="V725" s="210" t="s">
        <v>1036</v>
      </c>
      <c r="W725" s="131" t="s">
        <v>1481</v>
      </c>
      <c r="X725" s="71" t="s">
        <v>78</v>
      </c>
    </row>
    <row r="726" spans="1:24" ht="90" hidden="1">
      <c r="A726" s="19" t="s">
        <v>1587</v>
      </c>
      <c r="B726" s="19" t="s">
        <v>1935</v>
      </c>
      <c r="C726" s="19" t="s">
        <v>1936</v>
      </c>
      <c r="D726" s="19" t="s">
        <v>1953</v>
      </c>
      <c r="E726" s="19">
        <v>15</v>
      </c>
      <c r="F726" s="19" t="s">
        <v>1954</v>
      </c>
      <c r="G726" s="19" t="s">
        <v>45</v>
      </c>
      <c r="H726" s="19" t="s">
        <v>36</v>
      </c>
      <c r="I726" s="19" t="s">
        <v>37</v>
      </c>
      <c r="J726" s="52">
        <v>16</v>
      </c>
      <c r="K726" s="115">
        <v>44075</v>
      </c>
      <c r="L726" s="192"/>
      <c r="M726" s="19">
        <v>14</v>
      </c>
      <c r="N726" s="37" t="s">
        <v>1230</v>
      </c>
      <c r="O726" s="37" t="s">
        <v>1230</v>
      </c>
      <c r="P726" s="37" t="s">
        <v>1955</v>
      </c>
      <c r="Q726" s="20">
        <v>0</v>
      </c>
      <c r="R726" s="20">
        <v>0</v>
      </c>
      <c r="S726" s="20">
        <v>0</v>
      </c>
      <c r="T726" s="19" t="s">
        <v>41</v>
      </c>
      <c r="U726" s="15" t="s">
        <v>2358</v>
      </c>
      <c r="V726" s="210" t="s">
        <v>1036</v>
      </c>
      <c r="W726" s="131" t="s">
        <v>1481</v>
      </c>
      <c r="X726" s="71" t="s">
        <v>78</v>
      </c>
    </row>
    <row r="727" spans="1:24" ht="114" hidden="1">
      <c r="A727" s="19" t="s">
        <v>1587</v>
      </c>
      <c r="B727" s="19" t="s">
        <v>1588</v>
      </c>
      <c r="C727" s="19" t="s">
        <v>1588</v>
      </c>
      <c r="D727" s="19" t="s">
        <v>1619</v>
      </c>
      <c r="E727" s="19">
        <v>15</v>
      </c>
      <c r="F727" s="8" t="s">
        <v>1628</v>
      </c>
      <c r="G727" s="8" t="s">
        <v>45</v>
      </c>
      <c r="H727" s="19" t="s">
        <v>36</v>
      </c>
      <c r="I727" s="19" t="s">
        <v>37</v>
      </c>
      <c r="J727" s="52">
        <v>30</v>
      </c>
      <c r="K727" s="8">
        <v>2020</v>
      </c>
      <c r="L727" s="192"/>
      <c r="M727" s="8">
        <v>15</v>
      </c>
      <c r="N727" s="12" t="s">
        <v>1230</v>
      </c>
      <c r="O727" s="12" t="s">
        <v>1230</v>
      </c>
      <c r="P727" s="8" t="s">
        <v>1592</v>
      </c>
      <c r="Q727" s="14">
        <v>0</v>
      </c>
      <c r="R727" s="14">
        <v>0</v>
      </c>
      <c r="S727" s="14">
        <v>0</v>
      </c>
      <c r="T727" s="19" t="s">
        <v>41</v>
      </c>
      <c r="U727" s="15" t="s">
        <v>2353</v>
      </c>
      <c r="V727" s="131" t="s">
        <v>176</v>
      </c>
      <c r="W727" s="131" t="s">
        <v>190</v>
      </c>
      <c r="X727" s="36" t="s">
        <v>50</v>
      </c>
    </row>
    <row r="728" spans="1:24" ht="99.75" hidden="1">
      <c r="A728" s="19" t="s">
        <v>1587</v>
      </c>
      <c r="B728" s="19" t="s">
        <v>1680</v>
      </c>
      <c r="C728" s="19" t="s">
        <v>1680</v>
      </c>
      <c r="D728" s="19" t="s">
        <v>1719</v>
      </c>
      <c r="E728" s="19">
        <v>15</v>
      </c>
      <c r="F728" s="19" t="s">
        <v>1720</v>
      </c>
      <c r="G728" s="19" t="s">
        <v>45</v>
      </c>
      <c r="H728" s="19" t="s">
        <v>1074</v>
      </c>
      <c r="I728" s="19" t="s">
        <v>37</v>
      </c>
      <c r="J728" s="52">
        <v>16</v>
      </c>
      <c r="K728" s="12" t="s">
        <v>403</v>
      </c>
      <c r="L728" s="192"/>
      <c r="M728" s="19">
        <v>1</v>
      </c>
      <c r="N728" s="19">
        <v>1492970</v>
      </c>
      <c r="O728" s="37" t="s">
        <v>1686</v>
      </c>
      <c r="P728" s="54" t="s">
        <v>162</v>
      </c>
      <c r="Q728" s="20">
        <v>0</v>
      </c>
      <c r="R728" s="20">
        <v>1500</v>
      </c>
      <c r="S728" s="20">
        <v>1500</v>
      </c>
      <c r="T728" s="19" t="s">
        <v>41</v>
      </c>
      <c r="U728" s="15" t="s">
        <v>2359</v>
      </c>
      <c r="V728" s="131" t="s">
        <v>184</v>
      </c>
      <c r="W728" s="131" t="s">
        <v>1694</v>
      </c>
      <c r="X728" s="18" t="s">
        <v>58</v>
      </c>
    </row>
    <row r="729" spans="1:24" ht="99.75" hidden="1">
      <c r="A729" s="19" t="s">
        <v>1587</v>
      </c>
      <c r="B729" s="19" t="s">
        <v>1680</v>
      </c>
      <c r="C729" s="19" t="s">
        <v>1680</v>
      </c>
      <c r="D729" s="19" t="s">
        <v>1719</v>
      </c>
      <c r="E729" s="19">
        <v>15</v>
      </c>
      <c r="F729" s="19" t="s">
        <v>1720</v>
      </c>
      <c r="G729" s="19" t="s">
        <v>45</v>
      </c>
      <c r="H729" s="19" t="s">
        <v>1074</v>
      </c>
      <c r="I729" s="19" t="s">
        <v>37</v>
      </c>
      <c r="J729" s="52">
        <v>16</v>
      </c>
      <c r="K729" s="12" t="s">
        <v>403</v>
      </c>
      <c r="L729" s="192"/>
      <c r="M729" s="19">
        <v>1</v>
      </c>
      <c r="N729" s="19">
        <v>1445351</v>
      </c>
      <c r="O729" s="37" t="s">
        <v>1685</v>
      </c>
      <c r="P729" s="54" t="s">
        <v>162</v>
      </c>
      <c r="Q729" s="20">
        <v>0</v>
      </c>
      <c r="R729" s="20">
        <v>1500</v>
      </c>
      <c r="S729" s="20">
        <v>1500</v>
      </c>
      <c r="T729" s="19" t="s">
        <v>41</v>
      </c>
      <c r="U729" s="15" t="s">
        <v>2359</v>
      </c>
      <c r="V729" s="131" t="s">
        <v>184</v>
      </c>
      <c r="W729" s="131" t="s">
        <v>1694</v>
      </c>
      <c r="X729" s="18" t="s">
        <v>58</v>
      </c>
    </row>
    <row r="730" spans="1:24" ht="99.75" hidden="1">
      <c r="A730" s="19" t="s">
        <v>1587</v>
      </c>
      <c r="B730" s="19" t="s">
        <v>1680</v>
      </c>
      <c r="C730" s="19" t="s">
        <v>1680</v>
      </c>
      <c r="D730" s="19" t="s">
        <v>1719</v>
      </c>
      <c r="E730" s="19">
        <v>15</v>
      </c>
      <c r="F730" s="19" t="s">
        <v>1720</v>
      </c>
      <c r="G730" s="19" t="s">
        <v>45</v>
      </c>
      <c r="H730" s="19" t="s">
        <v>1074</v>
      </c>
      <c r="I730" s="19" t="s">
        <v>37</v>
      </c>
      <c r="J730" s="52">
        <v>16</v>
      </c>
      <c r="K730" s="12" t="s">
        <v>403</v>
      </c>
      <c r="L730" s="192"/>
      <c r="M730" s="19">
        <v>1</v>
      </c>
      <c r="N730" s="19">
        <v>2112196</v>
      </c>
      <c r="O730" s="37" t="s">
        <v>1716</v>
      </c>
      <c r="P730" s="19" t="s">
        <v>40</v>
      </c>
      <c r="Q730" s="20">
        <v>0</v>
      </c>
      <c r="R730" s="20">
        <v>1500</v>
      </c>
      <c r="S730" s="20">
        <v>1500</v>
      </c>
      <c r="T730" s="19" t="s">
        <v>41</v>
      </c>
      <c r="U730" s="15" t="s">
        <v>2359</v>
      </c>
      <c r="V730" s="131" t="s">
        <v>184</v>
      </c>
      <c r="W730" s="131" t="s">
        <v>1694</v>
      </c>
      <c r="X730" s="18" t="s">
        <v>58</v>
      </c>
    </row>
    <row r="731" spans="1:24" ht="99.75" hidden="1">
      <c r="A731" s="19" t="s">
        <v>1587</v>
      </c>
      <c r="B731" s="19" t="s">
        <v>1680</v>
      </c>
      <c r="C731" s="19" t="s">
        <v>1680</v>
      </c>
      <c r="D731" s="19" t="s">
        <v>1719</v>
      </c>
      <c r="E731" s="19">
        <v>15</v>
      </c>
      <c r="F731" s="19" t="s">
        <v>1720</v>
      </c>
      <c r="G731" s="19" t="s">
        <v>45</v>
      </c>
      <c r="H731" s="19" t="s">
        <v>1074</v>
      </c>
      <c r="I731" s="19" t="s">
        <v>37</v>
      </c>
      <c r="J731" s="52">
        <v>16</v>
      </c>
      <c r="K731" s="12" t="s">
        <v>403</v>
      </c>
      <c r="L731" s="192"/>
      <c r="M731" s="19">
        <v>1</v>
      </c>
      <c r="N731" s="19">
        <v>1568085</v>
      </c>
      <c r="O731" s="37" t="s">
        <v>1721</v>
      </c>
      <c r="P731" s="54" t="s">
        <v>162</v>
      </c>
      <c r="Q731" s="20">
        <v>0</v>
      </c>
      <c r="R731" s="20">
        <v>1500</v>
      </c>
      <c r="S731" s="20">
        <v>1500</v>
      </c>
      <c r="T731" s="19" t="s">
        <v>41</v>
      </c>
      <c r="U731" s="15" t="s">
        <v>2359</v>
      </c>
      <c r="V731" s="131" t="s">
        <v>184</v>
      </c>
      <c r="W731" s="131" t="s">
        <v>1694</v>
      </c>
      <c r="X731" s="18" t="s">
        <v>58</v>
      </c>
    </row>
    <row r="732" spans="1:24" ht="132.75" hidden="1">
      <c r="A732" s="19" t="s">
        <v>1587</v>
      </c>
      <c r="B732" s="19" t="s">
        <v>1680</v>
      </c>
      <c r="C732" s="19" t="s">
        <v>1681</v>
      </c>
      <c r="D732" s="19" t="s">
        <v>1691</v>
      </c>
      <c r="E732" s="19">
        <v>15</v>
      </c>
      <c r="F732" s="37" t="s">
        <v>1692</v>
      </c>
      <c r="G732" s="19" t="s">
        <v>45</v>
      </c>
      <c r="H732" s="19" t="s">
        <v>36</v>
      </c>
      <c r="I732" s="19" t="s">
        <v>37</v>
      </c>
      <c r="J732" s="52">
        <v>30</v>
      </c>
      <c r="K732" s="8" t="s">
        <v>1693</v>
      </c>
      <c r="L732" s="192"/>
      <c r="M732" s="137">
        <v>15</v>
      </c>
      <c r="N732" s="37" t="s">
        <v>1230</v>
      </c>
      <c r="O732" s="37" t="s">
        <v>1230</v>
      </c>
      <c r="P732" s="54" t="s">
        <v>162</v>
      </c>
      <c r="Q732" s="138">
        <v>850</v>
      </c>
      <c r="R732" s="139">
        <v>0</v>
      </c>
      <c r="S732" s="138">
        <v>12750</v>
      </c>
      <c r="T732" s="19" t="s">
        <v>41</v>
      </c>
      <c r="U732" s="19" t="s">
        <v>2360</v>
      </c>
      <c r="V732" s="131" t="s">
        <v>184</v>
      </c>
      <c r="W732" s="131" t="s">
        <v>1694</v>
      </c>
      <c r="X732" s="71" t="s">
        <v>78</v>
      </c>
    </row>
    <row r="733" spans="1:24" ht="71.25" hidden="1">
      <c r="A733" s="19" t="s">
        <v>1587</v>
      </c>
      <c r="B733" s="19" t="s">
        <v>1935</v>
      </c>
      <c r="C733" s="19" t="s">
        <v>2001</v>
      </c>
      <c r="D733" s="19" t="s">
        <v>1956</v>
      </c>
      <c r="E733" s="140">
        <v>20</v>
      </c>
      <c r="F733" s="19" t="s">
        <v>1957</v>
      </c>
      <c r="G733" s="19" t="s">
        <v>45</v>
      </c>
      <c r="H733" s="19" t="s">
        <v>36</v>
      </c>
      <c r="I733" s="19" t="s">
        <v>37</v>
      </c>
      <c r="J733" s="52">
        <v>40</v>
      </c>
      <c r="K733" s="8" t="s">
        <v>1230</v>
      </c>
      <c r="L733" s="192"/>
      <c r="M733" s="19">
        <v>5</v>
      </c>
      <c r="N733" s="37" t="s">
        <v>1230</v>
      </c>
      <c r="O733" s="37" t="s">
        <v>1230</v>
      </c>
      <c r="P733" s="19" t="s">
        <v>268</v>
      </c>
      <c r="Q733" s="20">
        <v>0</v>
      </c>
      <c r="R733" s="20">
        <v>0</v>
      </c>
      <c r="S733" s="20">
        <v>0</v>
      </c>
      <c r="T733" s="19" t="s">
        <v>41</v>
      </c>
      <c r="U733" s="15" t="s">
        <v>2347</v>
      </c>
      <c r="V733" s="131" t="s">
        <v>201</v>
      </c>
      <c r="W733" s="131" t="s">
        <v>202</v>
      </c>
      <c r="X733" s="36" t="s">
        <v>50</v>
      </c>
    </row>
    <row r="734" spans="1:24" ht="128.25" hidden="1">
      <c r="A734" s="19" t="s">
        <v>1587</v>
      </c>
      <c r="B734" s="19" t="s">
        <v>1935</v>
      </c>
      <c r="C734" s="19" t="s">
        <v>2001</v>
      </c>
      <c r="D734" s="19" t="s">
        <v>1958</v>
      </c>
      <c r="E734" s="140">
        <v>15</v>
      </c>
      <c r="F734" s="19" t="s">
        <v>1957</v>
      </c>
      <c r="G734" s="19" t="s">
        <v>45</v>
      </c>
      <c r="H734" s="19" t="s">
        <v>36</v>
      </c>
      <c r="I734" s="19" t="s">
        <v>37</v>
      </c>
      <c r="J734" s="52">
        <v>40</v>
      </c>
      <c r="K734" s="8" t="s">
        <v>1230</v>
      </c>
      <c r="L734" s="192"/>
      <c r="M734" s="19">
        <v>5</v>
      </c>
      <c r="N734" s="37" t="s">
        <v>1230</v>
      </c>
      <c r="O734" s="37" t="s">
        <v>1230</v>
      </c>
      <c r="P734" s="54" t="s">
        <v>162</v>
      </c>
      <c r="Q734" s="20">
        <v>0</v>
      </c>
      <c r="R734" s="20">
        <v>0</v>
      </c>
      <c r="S734" s="20">
        <v>0</v>
      </c>
      <c r="T734" s="19" t="s">
        <v>41</v>
      </c>
      <c r="U734" s="15" t="s">
        <v>2347</v>
      </c>
      <c r="V734" s="131" t="s">
        <v>201</v>
      </c>
      <c r="W734" s="131" t="s">
        <v>202</v>
      </c>
      <c r="X734" s="36" t="s">
        <v>50</v>
      </c>
    </row>
    <row r="735" spans="1:24" ht="71.25" hidden="1">
      <c r="A735" s="19" t="s">
        <v>1587</v>
      </c>
      <c r="B735" s="19" t="s">
        <v>1935</v>
      </c>
      <c r="C735" s="19" t="s">
        <v>1936</v>
      </c>
      <c r="D735" s="19" t="s">
        <v>1956</v>
      </c>
      <c r="E735" s="19">
        <v>20</v>
      </c>
      <c r="F735" s="19" t="s">
        <v>1957</v>
      </c>
      <c r="G735" s="19" t="s">
        <v>45</v>
      </c>
      <c r="H735" s="19" t="s">
        <v>36</v>
      </c>
      <c r="I735" s="19" t="s">
        <v>37</v>
      </c>
      <c r="J735" s="52">
        <v>40</v>
      </c>
      <c r="K735" s="8" t="s">
        <v>1230</v>
      </c>
      <c r="L735" s="192"/>
      <c r="M735" s="19">
        <v>1</v>
      </c>
      <c r="N735" s="37" t="s">
        <v>1230</v>
      </c>
      <c r="O735" s="37" t="s">
        <v>1230</v>
      </c>
      <c r="P735" s="19" t="s">
        <v>268</v>
      </c>
      <c r="Q735" s="20">
        <v>0</v>
      </c>
      <c r="R735" s="20">
        <v>0</v>
      </c>
      <c r="S735" s="20">
        <v>0</v>
      </c>
      <c r="T735" s="19" t="s">
        <v>41</v>
      </c>
      <c r="U735" s="15" t="s">
        <v>2347</v>
      </c>
      <c r="V735" s="131" t="s">
        <v>201</v>
      </c>
      <c r="W735" s="131" t="s">
        <v>202</v>
      </c>
      <c r="X735" s="36" t="s">
        <v>50</v>
      </c>
    </row>
    <row r="736" spans="1:24" ht="128.25" hidden="1">
      <c r="A736" s="19" t="s">
        <v>1587</v>
      </c>
      <c r="B736" s="19" t="s">
        <v>1935</v>
      </c>
      <c r="C736" s="19" t="s">
        <v>1936</v>
      </c>
      <c r="D736" s="19" t="s">
        <v>1958</v>
      </c>
      <c r="E736" s="19">
        <v>15</v>
      </c>
      <c r="F736" s="19" t="s">
        <v>1957</v>
      </c>
      <c r="G736" s="19" t="s">
        <v>45</v>
      </c>
      <c r="H736" s="19" t="s">
        <v>36</v>
      </c>
      <c r="I736" s="19" t="s">
        <v>37</v>
      </c>
      <c r="J736" s="52">
        <v>40</v>
      </c>
      <c r="K736" s="8" t="s">
        <v>1230</v>
      </c>
      <c r="L736" s="192"/>
      <c r="M736" s="19">
        <v>8</v>
      </c>
      <c r="N736" s="37" t="s">
        <v>1230</v>
      </c>
      <c r="O736" s="37" t="s">
        <v>1230</v>
      </c>
      <c r="P736" s="54" t="s">
        <v>162</v>
      </c>
      <c r="Q736" s="20">
        <v>0</v>
      </c>
      <c r="R736" s="20">
        <v>0</v>
      </c>
      <c r="S736" s="20">
        <v>0</v>
      </c>
      <c r="T736" s="19" t="s">
        <v>41</v>
      </c>
      <c r="U736" s="15" t="s">
        <v>2347</v>
      </c>
      <c r="V736" s="131" t="s">
        <v>201</v>
      </c>
      <c r="W736" s="131" t="s">
        <v>202</v>
      </c>
      <c r="X736" s="36" t="s">
        <v>50</v>
      </c>
    </row>
    <row r="737" spans="1:24" ht="114" hidden="1">
      <c r="A737" s="19" t="s">
        <v>1587</v>
      </c>
      <c r="B737" s="19" t="s">
        <v>1588</v>
      </c>
      <c r="C737" s="19" t="s">
        <v>1588</v>
      </c>
      <c r="D737" s="19" t="s">
        <v>1619</v>
      </c>
      <c r="E737" s="19">
        <v>15</v>
      </c>
      <c r="F737" s="8" t="s">
        <v>1629</v>
      </c>
      <c r="G737" s="8" t="s">
        <v>45</v>
      </c>
      <c r="H737" s="19" t="s">
        <v>36</v>
      </c>
      <c r="I737" s="19" t="s">
        <v>37</v>
      </c>
      <c r="J737" s="52">
        <v>40</v>
      </c>
      <c r="K737" s="8">
        <v>2020</v>
      </c>
      <c r="L737" s="192"/>
      <c r="M737" s="8">
        <v>15</v>
      </c>
      <c r="N737" s="12" t="s">
        <v>1230</v>
      </c>
      <c r="O737" s="12" t="s">
        <v>1230</v>
      </c>
      <c r="P737" s="8" t="s">
        <v>1592</v>
      </c>
      <c r="Q737" s="14">
        <v>0</v>
      </c>
      <c r="R737" s="14">
        <v>0</v>
      </c>
      <c r="S737" s="14">
        <v>0</v>
      </c>
      <c r="T737" s="19" t="s">
        <v>41</v>
      </c>
      <c r="U737" s="15" t="s">
        <v>2361</v>
      </c>
      <c r="V737" s="131" t="s">
        <v>201</v>
      </c>
      <c r="W737" s="131" t="s">
        <v>202</v>
      </c>
      <c r="X737" s="36" t="s">
        <v>50</v>
      </c>
    </row>
    <row r="738" spans="1:24" ht="128.25" hidden="1">
      <c r="A738" s="19" t="s">
        <v>1587</v>
      </c>
      <c r="B738" s="19" t="s">
        <v>1588</v>
      </c>
      <c r="C738" s="19" t="s">
        <v>1644</v>
      </c>
      <c r="D738" s="19" t="s">
        <v>1647</v>
      </c>
      <c r="E738" s="19">
        <v>20</v>
      </c>
      <c r="F738" s="19" t="s">
        <v>1648</v>
      </c>
      <c r="G738" s="19" t="s">
        <v>45</v>
      </c>
      <c r="H738" s="19" t="s">
        <v>36</v>
      </c>
      <c r="I738" s="19" t="s">
        <v>37</v>
      </c>
      <c r="J738" s="52">
        <v>40</v>
      </c>
      <c r="K738" s="8">
        <v>2020</v>
      </c>
      <c r="L738" s="192"/>
      <c r="M738" s="8">
        <v>25</v>
      </c>
      <c r="N738" s="12" t="s">
        <v>1230</v>
      </c>
      <c r="O738" s="12" t="s">
        <v>1230</v>
      </c>
      <c r="P738" s="8" t="s">
        <v>1592</v>
      </c>
      <c r="Q738" s="14">
        <v>0</v>
      </c>
      <c r="R738" s="14">
        <v>0</v>
      </c>
      <c r="S738" s="14">
        <v>0</v>
      </c>
      <c r="T738" s="19" t="s">
        <v>41</v>
      </c>
      <c r="U738" s="15" t="s">
        <v>2361</v>
      </c>
      <c r="V738" s="131" t="s">
        <v>201</v>
      </c>
      <c r="W738" s="131" t="s">
        <v>202</v>
      </c>
      <c r="X738" s="36" t="s">
        <v>50</v>
      </c>
    </row>
    <row r="739" spans="1:24" ht="199.5" hidden="1">
      <c r="A739" s="19" t="s">
        <v>1587</v>
      </c>
      <c r="B739" s="19" t="s">
        <v>1935</v>
      </c>
      <c r="C739" s="19" t="s">
        <v>2001</v>
      </c>
      <c r="D739" s="54" t="s">
        <v>2004</v>
      </c>
      <c r="E739" s="19">
        <v>15</v>
      </c>
      <c r="F739" s="19" t="s">
        <v>1959</v>
      </c>
      <c r="G739" s="19" t="s">
        <v>45</v>
      </c>
      <c r="H739" s="19" t="s">
        <v>331</v>
      </c>
      <c r="I739" s="37" t="s">
        <v>37</v>
      </c>
      <c r="J739" s="52">
        <v>8</v>
      </c>
      <c r="K739" s="12" t="s">
        <v>1230</v>
      </c>
      <c r="L739" s="192"/>
      <c r="M739" s="19">
        <v>14</v>
      </c>
      <c r="N739" s="37" t="s">
        <v>1230</v>
      </c>
      <c r="O739" s="37" t="s">
        <v>1230</v>
      </c>
      <c r="P739" s="37" t="s">
        <v>1955</v>
      </c>
      <c r="Q739" s="20">
        <v>0</v>
      </c>
      <c r="R739" s="20">
        <v>0</v>
      </c>
      <c r="S739" s="20">
        <v>0</v>
      </c>
      <c r="T739" s="19" t="s">
        <v>41</v>
      </c>
      <c r="U739" s="15" t="s">
        <v>2362</v>
      </c>
      <c r="V739" s="131" t="s">
        <v>866</v>
      </c>
      <c r="W739" s="216" t="s">
        <v>1014</v>
      </c>
      <c r="X739" s="71" t="s">
        <v>78</v>
      </c>
    </row>
    <row r="740" spans="1:24" ht="156.75" hidden="1">
      <c r="A740" s="19" t="s">
        <v>1587</v>
      </c>
      <c r="B740" s="19" t="s">
        <v>1935</v>
      </c>
      <c r="C740" s="114" t="s">
        <v>1936</v>
      </c>
      <c r="D740" s="19" t="s">
        <v>1944</v>
      </c>
      <c r="E740" s="19">
        <v>15</v>
      </c>
      <c r="F740" s="19" t="s">
        <v>1959</v>
      </c>
      <c r="G740" s="19" t="s">
        <v>45</v>
      </c>
      <c r="H740" s="19" t="s">
        <v>331</v>
      </c>
      <c r="I740" s="37" t="s">
        <v>37</v>
      </c>
      <c r="J740" s="52">
        <v>8</v>
      </c>
      <c r="K740" s="12" t="s">
        <v>1230</v>
      </c>
      <c r="L740" s="192"/>
      <c r="M740" s="19">
        <v>14</v>
      </c>
      <c r="N740" s="37" t="s">
        <v>1230</v>
      </c>
      <c r="O740" s="37" t="s">
        <v>1230</v>
      </c>
      <c r="P740" s="37" t="s">
        <v>1955</v>
      </c>
      <c r="Q740" s="20">
        <v>0</v>
      </c>
      <c r="R740" s="20">
        <v>0</v>
      </c>
      <c r="S740" s="20">
        <v>0</v>
      </c>
      <c r="T740" s="19" t="s">
        <v>41</v>
      </c>
      <c r="U740" s="15" t="s">
        <v>2363</v>
      </c>
      <c r="V740" s="131" t="s">
        <v>866</v>
      </c>
      <c r="W740" s="216" t="s">
        <v>1014</v>
      </c>
      <c r="X740" s="71" t="s">
        <v>78</v>
      </c>
    </row>
    <row r="741" spans="1:24" ht="199.5" hidden="1">
      <c r="A741" s="19" t="s">
        <v>1587</v>
      </c>
      <c r="B741" s="19" t="s">
        <v>1935</v>
      </c>
      <c r="C741" s="19" t="s">
        <v>2036</v>
      </c>
      <c r="D741" s="19" t="s">
        <v>2019</v>
      </c>
      <c r="E741" s="19">
        <v>15</v>
      </c>
      <c r="F741" s="19" t="s">
        <v>2037</v>
      </c>
      <c r="G741" s="19" t="s">
        <v>45</v>
      </c>
      <c r="H741" s="19" t="s">
        <v>36</v>
      </c>
      <c r="I741" s="37" t="s">
        <v>37</v>
      </c>
      <c r="J741" s="52">
        <v>16</v>
      </c>
      <c r="K741" s="12" t="s">
        <v>1230</v>
      </c>
      <c r="L741" s="192"/>
      <c r="M741" s="19">
        <v>14</v>
      </c>
      <c r="N741" s="37" t="s">
        <v>1230</v>
      </c>
      <c r="O741" s="37" t="s">
        <v>1230</v>
      </c>
      <c r="P741" s="37" t="s">
        <v>2038</v>
      </c>
      <c r="Q741" s="20">
        <v>0</v>
      </c>
      <c r="R741" s="20">
        <v>0</v>
      </c>
      <c r="S741" s="20">
        <v>0</v>
      </c>
      <c r="T741" s="19" t="s">
        <v>41</v>
      </c>
      <c r="U741" s="15" t="s">
        <v>2358</v>
      </c>
      <c r="V741" s="131" t="s">
        <v>866</v>
      </c>
      <c r="W741" s="216" t="s">
        <v>1014</v>
      </c>
      <c r="X741" s="71" t="s">
        <v>78</v>
      </c>
    </row>
    <row r="742" spans="1:24" ht="150" hidden="1">
      <c r="A742" s="19" t="s">
        <v>1587</v>
      </c>
      <c r="B742" s="19" t="s">
        <v>1588</v>
      </c>
      <c r="C742" s="19" t="s">
        <v>1588</v>
      </c>
      <c r="D742" s="19" t="s">
        <v>1624</v>
      </c>
      <c r="E742" s="19">
        <v>15</v>
      </c>
      <c r="F742" s="19" t="s">
        <v>1630</v>
      </c>
      <c r="G742" s="19" t="s">
        <v>45</v>
      </c>
      <c r="H742" s="19" t="s">
        <v>36</v>
      </c>
      <c r="I742" s="19" t="s">
        <v>37</v>
      </c>
      <c r="J742" s="52">
        <v>40</v>
      </c>
      <c r="K742" s="8">
        <v>2020</v>
      </c>
      <c r="L742" s="192"/>
      <c r="M742" s="8">
        <v>25</v>
      </c>
      <c r="N742" s="12" t="s">
        <v>1230</v>
      </c>
      <c r="O742" s="12" t="s">
        <v>1230</v>
      </c>
      <c r="P742" s="8" t="s">
        <v>1592</v>
      </c>
      <c r="Q742" s="14">
        <v>0</v>
      </c>
      <c r="R742" s="14">
        <v>0</v>
      </c>
      <c r="S742" s="14">
        <v>0</v>
      </c>
      <c r="T742" s="19" t="s">
        <v>41</v>
      </c>
      <c r="U742" s="15" t="s">
        <v>2364</v>
      </c>
      <c r="V742" s="216" t="s">
        <v>218</v>
      </c>
      <c r="W742" s="131" t="s">
        <v>377</v>
      </c>
      <c r="X742" s="71" t="s">
        <v>78</v>
      </c>
    </row>
    <row r="743" spans="1:24" ht="150" hidden="1">
      <c r="A743" s="19" t="s">
        <v>1587</v>
      </c>
      <c r="B743" s="19" t="s">
        <v>1588</v>
      </c>
      <c r="C743" s="19" t="s">
        <v>1588</v>
      </c>
      <c r="D743" s="19" t="s">
        <v>1619</v>
      </c>
      <c r="E743" s="19">
        <v>15</v>
      </c>
      <c r="F743" s="8" t="s">
        <v>1630</v>
      </c>
      <c r="G743" s="8" t="s">
        <v>45</v>
      </c>
      <c r="H743" s="19" t="s">
        <v>36</v>
      </c>
      <c r="I743" s="19" t="s">
        <v>37</v>
      </c>
      <c r="J743" s="52">
        <v>40</v>
      </c>
      <c r="K743" s="8">
        <v>2020</v>
      </c>
      <c r="L743" s="192"/>
      <c r="M743" s="8">
        <v>25</v>
      </c>
      <c r="N743" s="12" t="s">
        <v>1230</v>
      </c>
      <c r="O743" s="12" t="s">
        <v>1230</v>
      </c>
      <c r="P743" s="8" t="s">
        <v>1592</v>
      </c>
      <c r="Q743" s="14">
        <v>0</v>
      </c>
      <c r="R743" s="14">
        <v>0</v>
      </c>
      <c r="S743" s="14">
        <v>0</v>
      </c>
      <c r="T743" s="19" t="s">
        <v>41</v>
      </c>
      <c r="U743" s="15" t="s">
        <v>2364</v>
      </c>
      <c r="V743" s="216" t="s">
        <v>218</v>
      </c>
      <c r="W743" s="131" t="s">
        <v>377</v>
      </c>
      <c r="X743" s="71" t="s">
        <v>78</v>
      </c>
    </row>
    <row r="744" spans="1:24" ht="150" hidden="1">
      <c r="A744" s="19" t="s">
        <v>1587</v>
      </c>
      <c r="B744" s="19" t="s">
        <v>1588</v>
      </c>
      <c r="C744" s="19" t="s">
        <v>1658</v>
      </c>
      <c r="D744" s="19" t="s">
        <v>1659</v>
      </c>
      <c r="E744" s="19">
        <v>15</v>
      </c>
      <c r="F744" s="8" t="s">
        <v>1662</v>
      </c>
      <c r="G744" s="8" t="s">
        <v>45</v>
      </c>
      <c r="H744" s="19" t="s">
        <v>36</v>
      </c>
      <c r="I744" s="19" t="s">
        <v>37</v>
      </c>
      <c r="J744" s="52">
        <v>30</v>
      </c>
      <c r="K744" s="8">
        <v>2020</v>
      </c>
      <c r="L744" s="192"/>
      <c r="M744" s="8">
        <v>30</v>
      </c>
      <c r="N744" s="12" t="s">
        <v>1230</v>
      </c>
      <c r="O744" s="12" t="s">
        <v>1230</v>
      </c>
      <c r="P744" s="8" t="s">
        <v>1592</v>
      </c>
      <c r="Q744" s="14">
        <v>0</v>
      </c>
      <c r="R744" s="14">
        <v>0</v>
      </c>
      <c r="S744" s="14">
        <v>0</v>
      </c>
      <c r="T744" s="19" t="s">
        <v>41</v>
      </c>
      <c r="U744" s="15" t="s">
        <v>2364</v>
      </c>
      <c r="V744" s="216" t="s">
        <v>218</v>
      </c>
      <c r="W744" s="131" t="s">
        <v>377</v>
      </c>
      <c r="X744" s="71" t="s">
        <v>78</v>
      </c>
    </row>
    <row r="745" spans="1:24" ht="165" hidden="1">
      <c r="A745" s="19" t="s">
        <v>1587</v>
      </c>
      <c r="B745" s="19" t="s">
        <v>1588</v>
      </c>
      <c r="C745" s="19" t="s">
        <v>1588</v>
      </c>
      <c r="D745" s="19" t="s">
        <v>1618</v>
      </c>
      <c r="E745" s="19">
        <v>15</v>
      </c>
      <c r="F745" s="19" t="s">
        <v>1631</v>
      </c>
      <c r="G745" s="19" t="s">
        <v>45</v>
      </c>
      <c r="H745" s="19" t="s">
        <v>36</v>
      </c>
      <c r="I745" s="19" t="s">
        <v>37</v>
      </c>
      <c r="J745" s="52">
        <v>40</v>
      </c>
      <c r="K745" s="8">
        <v>2020</v>
      </c>
      <c r="L745" s="192"/>
      <c r="M745" s="8">
        <v>5</v>
      </c>
      <c r="N745" s="12" t="s">
        <v>1230</v>
      </c>
      <c r="O745" s="12" t="s">
        <v>1230</v>
      </c>
      <c r="P745" s="8" t="s">
        <v>1592</v>
      </c>
      <c r="Q745" s="14">
        <v>0</v>
      </c>
      <c r="R745" s="14">
        <v>0</v>
      </c>
      <c r="S745" s="14">
        <v>0</v>
      </c>
      <c r="T745" s="19" t="s">
        <v>41</v>
      </c>
      <c r="U745" s="15" t="s">
        <v>2365</v>
      </c>
      <c r="V745" s="216" t="s">
        <v>218</v>
      </c>
      <c r="W745" s="131" t="s">
        <v>377</v>
      </c>
      <c r="X745" s="71" t="s">
        <v>78</v>
      </c>
    </row>
    <row r="746" spans="1:24" ht="142.5" hidden="1">
      <c r="A746" s="19" t="s">
        <v>1587</v>
      </c>
      <c r="B746" s="19" t="s">
        <v>1588</v>
      </c>
      <c r="C746" s="19" t="s">
        <v>1658</v>
      </c>
      <c r="D746" s="19" t="s">
        <v>1659</v>
      </c>
      <c r="E746" s="19">
        <v>15</v>
      </c>
      <c r="F746" s="19" t="s">
        <v>1663</v>
      </c>
      <c r="G746" s="19" t="s">
        <v>45</v>
      </c>
      <c r="H746" s="19" t="s">
        <v>36</v>
      </c>
      <c r="I746" s="19" t="s">
        <v>37</v>
      </c>
      <c r="J746" s="52">
        <v>40</v>
      </c>
      <c r="K746" s="8">
        <v>2020</v>
      </c>
      <c r="L746" s="192"/>
      <c r="M746" s="8">
        <v>15</v>
      </c>
      <c r="N746" s="12" t="s">
        <v>1230</v>
      </c>
      <c r="O746" s="12" t="s">
        <v>1230</v>
      </c>
      <c r="P746" s="8" t="s">
        <v>1592</v>
      </c>
      <c r="Q746" s="14">
        <v>0</v>
      </c>
      <c r="R746" s="14">
        <v>0</v>
      </c>
      <c r="S746" s="14">
        <v>0</v>
      </c>
      <c r="T746" s="19" t="s">
        <v>41</v>
      </c>
      <c r="U746" s="15" t="s">
        <v>2366</v>
      </c>
      <c r="V746" s="216" t="s">
        <v>184</v>
      </c>
      <c r="W746" s="131" t="s">
        <v>799</v>
      </c>
      <c r="X746" s="71" t="s">
        <v>78</v>
      </c>
    </row>
    <row r="747" spans="1:24" ht="142.5" hidden="1">
      <c r="A747" s="19" t="s">
        <v>1587</v>
      </c>
      <c r="B747" s="19" t="s">
        <v>1588</v>
      </c>
      <c r="C747" s="19" t="s">
        <v>1658</v>
      </c>
      <c r="D747" s="19" t="s">
        <v>1659</v>
      </c>
      <c r="E747" s="19">
        <v>15</v>
      </c>
      <c r="F747" s="19" t="s">
        <v>1664</v>
      </c>
      <c r="G747" s="19" t="s">
        <v>45</v>
      </c>
      <c r="H747" s="19" t="s">
        <v>36</v>
      </c>
      <c r="I747" s="19" t="s">
        <v>37</v>
      </c>
      <c r="J747" s="52">
        <v>20</v>
      </c>
      <c r="K747" s="8">
        <v>2020</v>
      </c>
      <c r="L747" s="192"/>
      <c r="M747" s="8">
        <v>30</v>
      </c>
      <c r="N747" s="12" t="s">
        <v>1230</v>
      </c>
      <c r="O747" s="12" t="s">
        <v>1230</v>
      </c>
      <c r="P747" s="8" t="s">
        <v>1592</v>
      </c>
      <c r="Q747" s="14">
        <v>0</v>
      </c>
      <c r="R747" s="14">
        <v>0</v>
      </c>
      <c r="S747" s="14">
        <v>0</v>
      </c>
      <c r="T747" s="19" t="s">
        <v>41</v>
      </c>
      <c r="U747" s="15" t="s">
        <v>2366</v>
      </c>
      <c r="V747" s="216" t="s">
        <v>184</v>
      </c>
      <c r="W747" s="131" t="s">
        <v>799</v>
      </c>
      <c r="X747" s="71" t="s">
        <v>78</v>
      </c>
    </row>
    <row r="748" spans="1:24" ht="156.75" hidden="1">
      <c r="A748" s="19" t="s">
        <v>1587</v>
      </c>
      <c r="B748" s="19" t="s">
        <v>1935</v>
      </c>
      <c r="C748" s="19" t="s">
        <v>1936</v>
      </c>
      <c r="D748" s="19" t="s">
        <v>1940</v>
      </c>
      <c r="E748" s="19">
        <v>15</v>
      </c>
      <c r="F748" s="19" t="s">
        <v>1960</v>
      </c>
      <c r="G748" s="19" t="s">
        <v>45</v>
      </c>
      <c r="H748" s="19" t="s">
        <v>36</v>
      </c>
      <c r="I748" s="19" t="s">
        <v>37</v>
      </c>
      <c r="J748" s="52">
        <v>16</v>
      </c>
      <c r="K748" s="12" t="s">
        <v>1230</v>
      </c>
      <c r="L748" s="192"/>
      <c r="M748" s="19">
        <v>14</v>
      </c>
      <c r="N748" s="37" t="s">
        <v>1230</v>
      </c>
      <c r="O748" s="37" t="s">
        <v>1230</v>
      </c>
      <c r="P748" s="19" t="s">
        <v>1943</v>
      </c>
      <c r="Q748" s="20">
        <v>0</v>
      </c>
      <c r="R748" s="20">
        <v>0</v>
      </c>
      <c r="S748" s="20">
        <v>0</v>
      </c>
      <c r="T748" s="19" t="s">
        <v>41</v>
      </c>
      <c r="U748" s="15" t="s">
        <v>2358</v>
      </c>
      <c r="V748" s="210" t="s">
        <v>1036</v>
      </c>
      <c r="W748" s="131" t="s">
        <v>1961</v>
      </c>
      <c r="X748" s="71" t="s">
        <v>78</v>
      </c>
    </row>
    <row r="749" spans="1:24" ht="99.75" hidden="1">
      <c r="A749" s="19" t="s">
        <v>1587</v>
      </c>
      <c r="B749" s="19" t="s">
        <v>1935</v>
      </c>
      <c r="C749" s="19" t="s">
        <v>2001</v>
      </c>
      <c r="D749" s="19" t="s">
        <v>1978</v>
      </c>
      <c r="E749" s="19">
        <v>15</v>
      </c>
      <c r="F749" s="19" t="s">
        <v>2005</v>
      </c>
      <c r="G749" s="19" t="s">
        <v>45</v>
      </c>
      <c r="H749" s="19" t="s">
        <v>36</v>
      </c>
      <c r="I749" s="37" t="s">
        <v>37</v>
      </c>
      <c r="J749" s="52"/>
      <c r="K749" s="8" t="s">
        <v>1230</v>
      </c>
      <c r="L749" s="192"/>
      <c r="M749" s="19">
        <v>5</v>
      </c>
      <c r="N749" s="37" t="s">
        <v>1230</v>
      </c>
      <c r="O749" s="37" t="s">
        <v>1230</v>
      </c>
      <c r="P749" s="37" t="s">
        <v>1175</v>
      </c>
      <c r="Q749" s="60">
        <v>0</v>
      </c>
      <c r="R749" s="20">
        <v>0</v>
      </c>
      <c r="S749" s="60">
        <v>0</v>
      </c>
      <c r="T749" s="19" t="s">
        <v>41</v>
      </c>
      <c r="U749" s="15" t="s">
        <v>2347</v>
      </c>
      <c r="V749" s="131" t="s">
        <v>48</v>
      </c>
      <c r="W749" s="131" t="s">
        <v>49</v>
      </c>
      <c r="X749" s="36" t="s">
        <v>50</v>
      </c>
    </row>
    <row r="750" spans="1:24" ht="135" hidden="1">
      <c r="A750" s="19" t="s">
        <v>1587</v>
      </c>
      <c r="B750" s="19" t="s">
        <v>1832</v>
      </c>
      <c r="C750" s="19" t="s">
        <v>1832</v>
      </c>
      <c r="D750" s="37" t="s">
        <v>1847</v>
      </c>
      <c r="E750" s="37">
        <v>15</v>
      </c>
      <c r="F750" s="12" t="s">
        <v>1875</v>
      </c>
      <c r="G750" s="12" t="s">
        <v>45</v>
      </c>
      <c r="H750" s="37" t="s">
        <v>36</v>
      </c>
      <c r="I750" s="37" t="s">
        <v>37</v>
      </c>
      <c r="J750" s="52">
        <v>24</v>
      </c>
      <c r="K750" s="12" t="s">
        <v>1230</v>
      </c>
      <c r="L750" s="192"/>
      <c r="M750" s="37">
        <v>15</v>
      </c>
      <c r="N750" s="37" t="s">
        <v>1230</v>
      </c>
      <c r="O750" s="37" t="s">
        <v>1230</v>
      </c>
      <c r="P750" s="19" t="s">
        <v>247</v>
      </c>
      <c r="Q750" s="60">
        <v>0</v>
      </c>
      <c r="R750" s="20">
        <v>0</v>
      </c>
      <c r="S750" s="60">
        <v>0</v>
      </c>
      <c r="T750" s="19" t="s">
        <v>41</v>
      </c>
      <c r="U750" s="15" t="s">
        <v>2349</v>
      </c>
      <c r="V750" s="131" t="s">
        <v>184</v>
      </c>
      <c r="W750" s="131" t="s">
        <v>549</v>
      </c>
      <c r="X750" s="18" t="s">
        <v>58</v>
      </c>
    </row>
    <row r="751" spans="1:24" ht="142.5" hidden="1">
      <c r="A751" s="19" t="s">
        <v>1587</v>
      </c>
      <c r="B751" s="19" t="s">
        <v>1588</v>
      </c>
      <c r="C751" s="19" t="s">
        <v>1658</v>
      </c>
      <c r="D751" s="19" t="s">
        <v>1659</v>
      </c>
      <c r="E751" s="19">
        <v>15</v>
      </c>
      <c r="F751" s="19" t="s">
        <v>1665</v>
      </c>
      <c r="G751" s="19" t="s">
        <v>145</v>
      </c>
      <c r="H751" s="19" t="s">
        <v>36</v>
      </c>
      <c r="I751" s="19" t="s">
        <v>46</v>
      </c>
      <c r="J751" s="9">
        <v>390</v>
      </c>
      <c r="K751" s="141" t="s">
        <v>1666</v>
      </c>
      <c r="L751" s="202" t="s">
        <v>156</v>
      </c>
      <c r="M751" s="8">
        <v>1</v>
      </c>
      <c r="N751" s="8">
        <v>1491178</v>
      </c>
      <c r="O751" s="12" t="s">
        <v>1667</v>
      </c>
      <c r="P751" s="51" t="s">
        <v>162</v>
      </c>
      <c r="Q751" s="14">
        <v>0</v>
      </c>
      <c r="R751" s="14">
        <v>0</v>
      </c>
      <c r="S751" s="14">
        <v>0</v>
      </c>
      <c r="T751" s="19" t="s">
        <v>145</v>
      </c>
      <c r="V751" s="131" t="s">
        <v>201</v>
      </c>
      <c r="W751" s="131" t="s">
        <v>202</v>
      </c>
      <c r="X751" s="23"/>
    </row>
    <row r="752" spans="1:24" ht="142.5" hidden="1">
      <c r="A752" s="19" t="s">
        <v>1587</v>
      </c>
      <c r="B752" s="19" t="s">
        <v>1935</v>
      </c>
      <c r="C752" s="19" t="s">
        <v>2001</v>
      </c>
      <c r="D752" s="19" t="s">
        <v>2006</v>
      </c>
      <c r="E752" s="19">
        <v>15</v>
      </c>
      <c r="F752" s="19" t="s">
        <v>2007</v>
      </c>
      <c r="G752" s="19" t="s">
        <v>35</v>
      </c>
      <c r="H752" s="19" t="s">
        <v>310</v>
      </c>
      <c r="I752" s="37" t="s">
        <v>37</v>
      </c>
      <c r="J752" s="9">
        <v>30</v>
      </c>
      <c r="K752" s="12" t="s">
        <v>2008</v>
      </c>
      <c r="L752" s="192"/>
      <c r="M752" s="19">
        <v>1</v>
      </c>
      <c r="N752" s="37">
        <v>156811</v>
      </c>
      <c r="O752" s="37" t="s">
        <v>2009</v>
      </c>
      <c r="P752" s="54" t="s">
        <v>162</v>
      </c>
      <c r="Q752" s="20">
        <v>1980</v>
      </c>
      <c r="R752" s="20">
        <v>13000</v>
      </c>
      <c r="S752" s="20">
        <v>14980</v>
      </c>
      <c r="T752" s="19" t="s">
        <v>41</v>
      </c>
      <c r="U752" s="19"/>
      <c r="V752" s="216" t="s">
        <v>218</v>
      </c>
      <c r="W752" s="216" t="s">
        <v>219</v>
      </c>
      <c r="X752" s="23"/>
    </row>
    <row r="753" spans="1:24" ht="142.5" hidden="1">
      <c r="A753" s="19" t="s">
        <v>1587</v>
      </c>
      <c r="B753" s="19" t="s">
        <v>1935</v>
      </c>
      <c r="C753" s="19" t="s">
        <v>2001</v>
      </c>
      <c r="D753" s="19" t="s">
        <v>2006</v>
      </c>
      <c r="E753" s="19">
        <v>15</v>
      </c>
      <c r="F753" s="19" t="s">
        <v>1203</v>
      </c>
      <c r="G753" s="19" t="s">
        <v>35</v>
      </c>
      <c r="H753" s="19" t="s">
        <v>310</v>
      </c>
      <c r="I753" s="37" t="s">
        <v>37</v>
      </c>
      <c r="J753" s="9">
        <v>40</v>
      </c>
      <c r="K753" s="12" t="s">
        <v>2010</v>
      </c>
      <c r="L753" s="192"/>
      <c r="M753" s="19">
        <v>1</v>
      </c>
      <c r="N753" s="37">
        <v>156811</v>
      </c>
      <c r="O753" s="37" t="s">
        <v>2009</v>
      </c>
      <c r="P753" s="54" t="s">
        <v>162</v>
      </c>
      <c r="Q753" s="20">
        <v>980</v>
      </c>
      <c r="R753" s="20">
        <v>6000</v>
      </c>
      <c r="S753" s="20">
        <v>6980</v>
      </c>
      <c r="T753" s="19" t="s">
        <v>41</v>
      </c>
      <c r="U753" s="20" t="s">
        <v>2367</v>
      </c>
      <c r="V753" s="227" t="s">
        <v>218</v>
      </c>
      <c r="W753" s="216" t="s">
        <v>568</v>
      </c>
      <c r="X753" s="23"/>
    </row>
    <row r="754" spans="1:24" ht="171" hidden="1">
      <c r="A754" s="19" t="s">
        <v>1587</v>
      </c>
      <c r="B754" s="19" t="s">
        <v>1891</v>
      </c>
      <c r="C754" s="19" t="s">
        <v>1902</v>
      </c>
      <c r="D754" s="19" t="s">
        <v>1899</v>
      </c>
      <c r="E754" s="19">
        <v>20</v>
      </c>
      <c r="F754" s="19" t="s">
        <v>1903</v>
      </c>
      <c r="G754" s="19" t="s">
        <v>35</v>
      </c>
      <c r="H754" s="19" t="s">
        <v>310</v>
      </c>
      <c r="I754" s="19" t="s">
        <v>37</v>
      </c>
      <c r="J754" s="10">
        <v>30</v>
      </c>
      <c r="K754" s="19" t="s">
        <v>1904</v>
      </c>
      <c r="L754" s="192"/>
      <c r="M754" s="19">
        <v>1</v>
      </c>
      <c r="N754" s="19">
        <v>1712490</v>
      </c>
      <c r="O754" s="19" t="s">
        <v>1905</v>
      </c>
      <c r="P754" s="54" t="s">
        <v>162</v>
      </c>
      <c r="Q754" s="20">
        <v>4000</v>
      </c>
      <c r="R754" s="20">
        <v>15300</v>
      </c>
      <c r="S754" s="20">
        <v>19300</v>
      </c>
      <c r="T754" s="19" t="s">
        <v>41</v>
      </c>
      <c r="U754" s="19"/>
      <c r="V754" s="131" t="s">
        <v>866</v>
      </c>
      <c r="W754" s="216" t="s">
        <v>1014</v>
      </c>
      <c r="X754" s="23"/>
    </row>
    <row r="755" spans="1:24" ht="185.25" hidden="1">
      <c r="A755" s="19" t="s">
        <v>1587</v>
      </c>
      <c r="B755" s="19" t="s">
        <v>1891</v>
      </c>
      <c r="C755" s="19" t="s">
        <v>1892</v>
      </c>
      <c r="D755" s="19" t="s">
        <v>1893</v>
      </c>
      <c r="E755" s="19">
        <v>20</v>
      </c>
      <c r="F755" s="19" t="s">
        <v>1894</v>
      </c>
      <c r="G755" s="19" t="s">
        <v>35</v>
      </c>
      <c r="H755" s="19" t="s">
        <v>310</v>
      </c>
      <c r="I755" s="19" t="s">
        <v>37</v>
      </c>
      <c r="J755" s="10">
        <v>16</v>
      </c>
      <c r="K755" s="142" t="s">
        <v>1895</v>
      </c>
      <c r="L755" s="192"/>
      <c r="M755" s="19">
        <v>1</v>
      </c>
      <c r="N755" s="19">
        <v>1476493</v>
      </c>
      <c r="O755" s="19" t="s">
        <v>1896</v>
      </c>
      <c r="P755" s="54" t="s">
        <v>162</v>
      </c>
      <c r="Q755" s="20">
        <v>1000</v>
      </c>
      <c r="R755" s="20">
        <v>0</v>
      </c>
      <c r="S755" s="20">
        <v>1000</v>
      </c>
      <c r="T755" s="19" t="s">
        <v>41</v>
      </c>
      <c r="U755" s="19"/>
      <c r="V755" s="131" t="s">
        <v>866</v>
      </c>
      <c r="W755" s="216" t="s">
        <v>1014</v>
      </c>
      <c r="X755" s="23"/>
    </row>
    <row r="756" spans="1:24" ht="85.5" hidden="1">
      <c r="A756" s="8" t="s">
        <v>1587</v>
      </c>
      <c r="B756" s="8" t="s">
        <v>1588</v>
      </c>
      <c r="C756" s="8" t="s">
        <v>1589</v>
      </c>
      <c r="D756" s="8" t="s">
        <v>1590</v>
      </c>
      <c r="E756" s="8">
        <v>15</v>
      </c>
      <c r="F756" s="12" t="s">
        <v>394</v>
      </c>
      <c r="G756" s="8" t="s">
        <v>35</v>
      </c>
      <c r="H756" s="8" t="s">
        <v>310</v>
      </c>
      <c r="I756" s="8" t="s">
        <v>37</v>
      </c>
      <c r="J756" s="9">
        <v>40</v>
      </c>
      <c r="K756" s="141">
        <v>44105</v>
      </c>
      <c r="L756" s="192"/>
      <c r="M756" s="8">
        <v>2</v>
      </c>
      <c r="N756" s="12" t="s">
        <v>1230</v>
      </c>
      <c r="O756" s="12" t="s">
        <v>1230</v>
      </c>
      <c r="P756" s="8" t="s">
        <v>1592</v>
      </c>
      <c r="Q756" s="14">
        <v>3850</v>
      </c>
      <c r="R756" s="14">
        <v>4000</v>
      </c>
      <c r="S756" s="14">
        <v>15700</v>
      </c>
      <c r="T756" s="8" t="s">
        <v>41</v>
      </c>
      <c r="U756" s="130" t="s">
        <v>2368</v>
      </c>
      <c r="V756" s="216" t="s">
        <v>218</v>
      </c>
      <c r="W756" s="216" t="s">
        <v>398</v>
      </c>
      <c r="X756" s="23"/>
    </row>
    <row r="757" spans="1:24" ht="156.75" hidden="1">
      <c r="A757" s="19" t="s">
        <v>1587</v>
      </c>
      <c r="B757" s="19" t="s">
        <v>1935</v>
      </c>
      <c r="C757" s="19" t="s">
        <v>2001</v>
      </c>
      <c r="D757" s="19" t="s">
        <v>2011</v>
      </c>
      <c r="E757" s="19">
        <v>15</v>
      </c>
      <c r="F757" s="19" t="s">
        <v>1963</v>
      </c>
      <c r="G757" s="19" t="s">
        <v>45</v>
      </c>
      <c r="H757" s="19" t="s">
        <v>36</v>
      </c>
      <c r="I757" s="19" t="s">
        <v>46</v>
      </c>
      <c r="J757" s="9">
        <v>20</v>
      </c>
      <c r="K757" s="143">
        <v>44044</v>
      </c>
      <c r="L757" s="192"/>
      <c r="M757" s="19">
        <v>1</v>
      </c>
      <c r="N757" s="37">
        <v>1627800</v>
      </c>
      <c r="O757" s="37" t="s">
        <v>2012</v>
      </c>
      <c r="P757" s="19" t="s">
        <v>268</v>
      </c>
      <c r="Q757" s="20">
        <v>0</v>
      </c>
      <c r="R757" s="20">
        <v>0</v>
      </c>
      <c r="S757" s="20">
        <v>0</v>
      </c>
      <c r="T757" s="19" t="s">
        <v>41</v>
      </c>
      <c r="U757" s="19"/>
      <c r="V757" s="131" t="s">
        <v>48</v>
      </c>
      <c r="W757" s="216" t="s">
        <v>188</v>
      </c>
      <c r="X757" s="36" t="s">
        <v>50</v>
      </c>
    </row>
    <row r="758" spans="1:24" ht="156.75" hidden="1">
      <c r="A758" s="19" t="s">
        <v>1587</v>
      </c>
      <c r="B758" s="19" t="s">
        <v>1935</v>
      </c>
      <c r="C758" s="19" t="s">
        <v>1936</v>
      </c>
      <c r="D758" s="19" t="s">
        <v>1962</v>
      </c>
      <c r="E758" s="19">
        <v>15</v>
      </c>
      <c r="F758" s="19" t="s">
        <v>1963</v>
      </c>
      <c r="G758" s="19" t="s">
        <v>45</v>
      </c>
      <c r="H758" s="19" t="s">
        <v>36</v>
      </c>
      <c r="I758" s="19" t="s">
        <v>46</v>
      </c>
      <c r="J758" s="62">
        <v>20</v>
      </c>
      <c r="K758" s="141">
        <v>44075</v>
      </c>
      <c r="L758" s="192"/>
      <c r="M758" s="19">
        <v>1</v>
      </c>
      <c r="N758" s="19">
        <v>1481088</v>
      </c>
      <c r="O758" s="37" t="s">
        <v>1964</v>
      </c>
      <c r="P758" s="54" t="s">
        <v>162</v>
      </c>
      <c r="Q758" s="20">
        <v>0</v>
      </c>
      <c r="R758" s="20">
        <v>0</v>
      </c>
      <c r="S758" s="20">
        <v>0</v>
      </c>
      <c r="T758" s="19" t="s">
        <v>41</v>
      </c>
      <c r="U758" s="19"/>
      <c r="V758" s="131" t="s">
        <v>48</v>
      </c>
      <c r="W758" s="216" t="s">
        <v>188</v>
      </c>
      <c r="X758" s="36" t="s">
        <v>50</v>
      </c>
    </row>
    <row r="759" spans="1:24" ht="171" hidden="1">
      <c r="A759" s="19" t="s">
        <v>1587</v>
      </c>
      <c r="B759" s="19" t="s">
        <v>1891</v>
      </c>
      <c r="C759" s="19" t="s">
        <v>1902</v>
      </c>
      <c r="D759" s="19" t="s">
        <v>1899</v>
      </c>
      <c r="E759" s="19">
        <v>20</v>
      </c>
      <c r="F759" s="19" t="s">
        <v>1906</v>
      </c>
      <c r="G759" s="19" t="s">
        <v>35</v>
      </c>
      <c r="H759" s="19" t="s">
        <v>310</v>
      </c>
      <c r="I759" s="19" t="s">
        <v>37</v>
      </c>
      <c r="J759" s="10">
        <v>36</v>
      </c>
      <c r="K759" s="19" t="s">
        <v>1230</v>
      </c>
      <c r="L759" s="192"/>
      <c r="M759" s="19">
        <v>1</v>
      </c>
      <c r="N759" s="19">
        <v>2090737</v>
      </c>
      <c r="O759" s="19" t="s">
        <v>1907</v>
      </c>
      <c r="P759" s="19" t="s">
        <v>268</v>
      </c>
      <c r="Q759" s="20">
        <v>4500</v>
      </c>
      <c r="R759" s="20">
        <v>0</v>
      </c>
      <c r="S759" s="20">
        <v>4500</v>
      </c>
      <c r="T759" s="19" t="s">
        <v>41</v>
      </c>
      <c r="U759" s="19" t="s">
        <v>2369</v>
      </c>
      <c r="V759" s="131" t="s">
        <v>866</v>
      </c>
      <c r="W759" s="216" t="s">
        <v>1014</v>
      </c>
      <c r="X759" s="23"/>
    </row>
    <row r="760" spans="1:24" ht="114.95" hidden="1" customHeight="1">
      <c r="A760" s="19" t="s">
        <v>1587</v>
      </c>
      <c r="B760" s="19" t="s">
        <v>1588</v>
      </c>
      <c r="C760" s="19" t="s">
        <v>1588</v>
      </c>
      <c r="D760" s="19" t="s">
        <v>1619</v>
      </c>
      <c r="E760" s="19">
        <v>15</v>
      </c>
      <c r="F760" s="19" t="s">
        <v>1632</v>
      </c>
      <c r="G760" s="19" t="s">
        <v>145</v>
      </c>
      <c r="H760" s="19" t="s">
        <v>265</v>
      </c>
      <c r="I760" s="19" t="s">
        <v>37</v>
      </c>
      <c r="J760" s="52"/>
      <c r="K760" s="141">
        <v>43922</v>
      </c>
      <c r="L760" s="202" t="s">
        <v>147</v>
      </c>
      <c r="M760" s="8">
        <v>1</v>
      </c>
      <c r="N760" s="8">
        <v>1492742</v>
      </c>
      <c r="O760" s="12" t="s">
        <v>1633</v>
      </c>
      <c r="P760" s="8" t="s">
        <v>107</v>
      </c>
      <c r="Q760" s="14">
        <v>0</v>
      </c>
      <c r="R760" s="14">
        <v>0</v>
      </c>
      <c r="S760" s="14">
        <v>0</v>
      </c>
      <c r="T760" s="19" t="s">
        <v>145</v>
      </c>
      <c r="U760" s="19" t="s">
        <v>2370</v>
      </c>
      <c r="V760" s="37"/>
      <c r="W760" s="216" t="s">
        <v>1328</v>
      </c>
      <c r="X760" s="71"/>
    </row>
    <row r="761" spans="1:24" ht="114" hidden="1">
      <c r="A761" s="19" t="s">
        <v>1587</v>
      </c>
      <c r="B761" s="19" t="s">
        <v>1588</v>
      </c>
      <c r="C761" s="19" t="s">
        <v>1644</v>
      </c>
      <c r="D761" s="19" t="s">
        <v>1649</v>
      </c>
      <c r="E761" s="19">
        <v>15</v>
      </c>
      <c r="F761" s="19" t="s">
        <v>1650</v>
      </c>
      <c r="G761" s="19" t="s">
        <v>145</v>
      </c>
      <c r="H761" s="19" t="s">
        <v>154</v>
      </c>
      <c r="I761" s="19" t="s">
        <v>37</v>
      </c>
      <c r="J761" s="52"/>
      <c r="K761" s="141">
        <v>44044</v>
      </c>
      <c r="L761" s="202" t="s">
        <v>759</v>
      </c>
      <c r="M761" s="8">
        <v>1</v>
      </c>
      <c r="N761" s="8">
        <v>2090481</v>
      </c>
      <c r="O761" s="12" t="s">
        <v>1651</v>
      </c>
      <c r="P761" s="8" t="s">
        <v>268</v>
      </c>
      <c r="Q761" s="14">
        <v>0</v>
      </c>
      <c r="R761" s="14">
        <v>0</v>
      </c>
      <c r="S761" s="14">
        <v>0</v>
      </c>
      <c r="T761" s="19" t="s">
        <v>145</v>
      </c>
      <c r="U761" s="19" t="s">
        <v>2371</v>
      </c>
      <c r="V761" s="37"/>
      <c r="W761" s="216" t="s">
        <v>1328</v>
      </c>
      <c r="X761" s="23"/>
    </row>
    <row r="762" spans="1:24" ht="57" hidden="1">
      <c r="A762" s="8" t="s">
        <v>1587</v>
      </c>
      <c r="B762" s="8" t="s">
        <v>1891</v>
      </c>
      <c r="C762" s="8" t="s">
        <v>1892</v>
      </c>
      <c r="D762" s="8" t="s">
        <v>1897</v>
      </c>
      <c r="E762" s="8">
        <v>20</v>
      </c>
      <c r="F762" s="8" t="s">
        <v>538</v>
      </c>
      <c r="G762" s="8" t="s">
        <v>45</v>
      </c>
      <c r="H762" s="8" t="s">
        <v>36</v>
      </c>
      <c r="I762" s="8" t="s">
        <v>37</v>
      </c>
      <c r="J762" s="52">
        <v>40</v>
      </c>
      <c r="K762" s="19" t="s">
        <v>1230</v>
      </c>
      <c r="L762" s="192"/>
      <c r="M762" s="8">
        <v>1</v>
      </c>
      <c r="N762" s="8">
        <v>1491165</v>
      </c>
      <c r="O762" s="8" t="s">
        <v>1898</v>
      </c>
      <c r="P762" s="54" t="s">
        <v>162</v>
      </c>
      <c r="Q762" s="14">
        <v>0</v>
      </c>
      <c r="R762" s="20">
        <v>0</v>
      </c>
      <c r="S762" s="14">
        <v>0</v>
      </c>
      <c r="T762" s="8" t="s">
        <v>41</v>
      </c>
      <c r="U762" s="33" t="s">
        <v>2372</v>
      </c>
      <c r="V762" s="213" t="s">
        <v>539</v>
      </c>
      <c r="W762" s="214" t="s">
        <v>540</v>
      </c>
      <c r="X762" s="18" t="s">
        <v>58</v>
      </c>
    </row>
    <row r="763" spans="1:24" ht="85.5" hidden="1">
      <c r="A763" s="19" t="s">
        <v>1587</v>
      </c>
      <c r="B763" s="19" t="s">
        <v>1588</v>
      </c>
      <c r="C763" s="19" t="s">
        <v>1588</v>
      </c>
      <c r="D763" s="19" t="s">
        <v>1634</v>
      </c>
      <c r="E763" s="19">
        <v>15</v>
      </c>
      <c r="F763" s="19" t="s">
        <v>1635</v>
      </c>
      <c r="G763" s="19" t="s">
        <v>45</v>
      </c>
      <c r="H763" s="19" t="s">
        <v>36</v>
      </c>
      <c r="I763" s="19" t="s">
        <v>37</v>
      </c>
      <c r="J763" s="52">
        <v>40</v>
      </c>
      <c r="K763" s="8">
        <v>2020</v>
      </c>
      <c r="L763" s="192"/>
      <c r="M763" s="8">
        <v>5</v>
      </c>
      <c r="N763" s="12" t="s">
        <v>1230</v>
      </c>
      <c r="O763" s="12" t="s">
        <v>1230</v>
      </c>
      <c r="P763" s="8" t="s">
        <v>1592</v>
      </c>
      <c r="Q763" s="14">
        <v>0</v>
      </c>
      <c r="R763" s="14">
        <v>0</v>
      </c>
      <c r="S763" s="14">
        <v>0</v>
      </c>
      <c r="T763" s="19" t="s">
        <v>41</v>
      </c>
      <c r="U763" s="19"/>
      <c r="V763" s="131" t="s">
        <v>48</v>
      </c>
      <c r="W763" s="216" t="s">
        <v>455</v>
      </c>
      <c r="X763" s="18" t="s">
        <v>58</v>
      </c>
    </row>
    <row r="764" spans="1:24" ht="99.75" hidden="1">
      <c r="A764" s="19" t="s">
        <v>1587</v>
      </c>
      <c r="B764" s="19" t="s">
        <v>1588</v>
      </c>
      <c r="C764" s="19" t="s">
        <v>1588</v>
      </c>
      <c r="D764" s="19" t="s">
        <v>1636</v>
      </c>
      <c r="E764" s="19">
        <v>15</v>
      </c>
      <c r="F764" s="19" t="s">
        <v>1635</v>
      </c>
      <c r="G764" s="19" t="s">
        <v>45</v>
      </c>
      <c r="H764" s="19" t="s">
        <v>36</v>
      </c>
      <c r="I764" s="19" t="s">
        <v>37</v>
      </c>
      <c r="J764" s="52">
        <v>40</v>
      </c>
      <c r="K764" s="8">
        <v>2020</v>
      </c>
      <c r="L764" s="192"/>
      <c r="M764" s="8">
        <v>5</v>
      </c>
      <c r="N764" s="12" t="s">
        <v>1230</v>
      </c>
      <c r="O764" s="12" t="s">
        <v>1230</v>
      </c>
      <c r="P764" s="8" t="s">
        <v>1592</v>
      </c>
      <c r="Q764" s="14">
        <v>0</v>
      </c>
      <c r="R764" s="14">
        <v>0</v>
      </c>
      <c r="S764" s="14">
        <v>0</v>
      </c>
      <c r="T764" s="19" t="s">
        <v>41</v>
      </c>
      <c r="U764" s="19"/>
      <c r="V764" s="131" t="s">
        <v>48</v>
      </c>
      <c r="W764" s="216" t="s">
        <v>455</v>
      </c>
      <c r="X764" s="18" t="s">
        <v>58</v>
      </c>
    </row>
    <row r="765" spans="1:24" ht="114" hidden="1">
      <c r="A765" s="19" t="s">
        <v>1587</v>
      </c>
      <c r="B765" s="19" t="s">
        <v>1588</v>
      </c>
      <c r="C765" s="19" t="s">
        <v>1644</v>
      </c>
      <c r="D765" s="19" t="s">
        <v>1649</v>
      </c>
      <c r="E765" s="19">
        <v>15</v>
      </c>
      <c r="F765" s="19" t="s">
        <v>1635</v>
      </c>
      <c r="G765" s="19" t="s">
        <v>45</v>
      </c>
      <c r="H765" s="19" t="s">
        <v>36</v>
      </c>
      <c r="I765" s="19" t="s">
        <v>37</v>
      </c>
      <c r="J765" s="52">
        <v>40</v>
      </c>
      <c r="K765" s="8">
        <v>2020</v>
      </c>
      <c r="L765" s="192"/>
      <c r="M765" s="8">
        <v>5</v>
      </c>
      <c r="N765" s="12" t="s">
        <v>1230</v>
      </c>
      <c r="O765" s="12" t="s">
        <v>1230</v>
      </c>
      <c r="P765" s="8" t="s">
        <v>1592</v>
      </c>
      <c r="Q765" s="14">
        <v>0</v>
      </c>
      <c r="R765" s="14">
        <v>0</v>
      </c>
      <c r="S765" s="14">
        <v>0</v>
      </c>
      <c r="T765" s="19" t="s">
        <v>41</v>
      </c>
      <c r="U765" s="19"/>
      <c r="V765" s="131" t="s">
        <v>48</v>
      </c>
      <c r="W765" s="216" t="s">
        <v>455</v>
      </c>
      <c r="X765" s="18" t="s">
        <v>58</v>
      </c>
    </row>
    <row r="766" spans="1:24" ht="142.5" hidden="1">
      <c r="A766" s="19" t="s">
        <v>1587</v>
      </c>
      <c r="B766" s="19" t="s">
        <v>1588</v>
      </c>
      <c r="C766" s="19" t="s">
        <v>1644</v>
      </c>
      <c r="D766" s="19" t="s">
        <v>1652</v>
      </c>
      <c r="E766" s="19">
        <v>15</v>
      </c>
      <c r="F766" s="19" t="s">
        <v>1635</v>
      </c>
      <c r="G766" s="19" t="s">
        <v>45</v>
      </c>
      <c r="H766" s="19" t="s">
        <v>36</v>
      </c>
      <c r="I766" s="19" t="s">
        <v>37</v>
      </c>
      <c r="J766" s="52">
        <v>40</v>
      </c>
      <c r="K766" s="8">
        <v>2020</v>
      </c>
      <c r="L766" s="192"/>
      <c r="M766" s="8">
        <v>5</v>
      </c>
      <c r="N766" s="12" t="s">
        <v>1230</v>
      </c>
      <c r="O766" s="12" t="s">
        <v>1230</v>
      </c>
      <c r="P766" s="8" t="s">
        <v>1592</v>
      </c>
      <c r="Q766" s="14">
        <v>0</v>
      </c>
      <c r="R766" s="14">
        <v>0</v>
      </c>
      <c r="S766" s="14">
        <v>0</v>
      </c>
      <c r="T766" s="19" t="s">
        <v>41</v>
      </c>
      <c r="U766" s="19"/>
      <c r="V766" s="131" t="s">
        <v>48</v>
      </c>
      <c r="W766" s="216" t="s">
        <v>455</v>
      </c>
      <c r="X766" s="18" t="s">
        <v>58</v>
      </c>
    </row>
    <row r="767" spans="1:24" ht="171" hidden="1">
      <c r="A767" s="19" t="s">
        <v>1587</v>
      </c>
      <c r="B767" s="19" t="s">
        <v>1588</v>
      </c>
      <c r="C767" s="19" t="s">
        <v>1644</v>
      </c>
      <c r="D767" s="19" t="s">
        <v>1653</v>
      </c>
      <c r="E767" s="19">
        <v>15</v>
      </c>
      <c r="F767" s="19" t="s">
        <v>1635</v>
      </c>
      <c r="G767" s="19" t="s">
        <v>45</v>
      </c>
      <c r="H767" s="19" t="s">
        <v>36</v>
      </c>
      <c r="I767" s="19" t="s">
        <v>37</v>
      </c>
      <c r="J767" s="52">
        <v>40</v>
      </c>
      <c r="K767" s="8">
        <v>2020</v>
      </c>
      <c r="L767" s="192"/>
      <c r="M767" s="8">
        <v>5</v>
      </c>
      <c r="N767" s="12" t="s">
        <v>1230</v>
      </c>
      <c r="O767" s="12" t="s">
        <v>1230</v>
      </c>
      <c r="P767" s="8" t="s">
        <v>1592</v>
      </c>
      <c r="Q767" s="14">
        <v>0</v>
      </c>
      <c r="R767" s="14">
        <v>0</v>
      </c>
      <c r="S767" s="14">
        <v>0</v>
      </c>
      <c r="T767" s="19" t="s">
        <v>41</v>
      </c>
      <c r="U767" s="19"/>
      <c r="V767" s="131" t="s">
        <v>48</v>
      </c>
      <c r="W767" s="216" t="s">
        <v>455</v>
      </c>
      <c r="X767" s="18" t="s">
        <v>58</v>
      </c>
    </row>
    <row r="768" spans="1:24" ht="85.5" hidden="1">
      <c r="A768" s="19" t="s">
        <v>1587</v>
      </c>
      <c r="B768" s="19" t="s">
        <v>1588</v>
      </c>
      <c r="C768" s="19" t="s">
        <v>1589</v>
      </c>
      <c r="D768" s="19" t="s">
        <v>1590</v>
      </c>
      <c r="E768" s="19">
        <v>15</v>
      </c>
      <c r="F768" s="19" t="s">
        <v>1604</v>
      </c>
      <c r="G768" s="19" t="s">
        <v>35</v>
      </c>
      <c r="H768" s="19" t="s">
        <v>36</v>
      </c>
      <c r="I768" s="19" t="s">
        <v>37</v>
      </c>
      <c r="J768" s="52">
        <v>40</v>
      </c>
      <c r="K768" s="8">
        <v>2020</v>
      </c>
      <c r="L768" s="192"/>
      <c r="M768" s="8">
        <v>3</v>
      </c>
      <c r="N768" s="12" t="s">
        <v>1230</v>
      </c>
      <c r="O768" s="12" t="s">
        <v>1230</v>
      </c>
      <c r="P768" s="8" t="s">
        <v>1592</v>
      </c>
      <c r="Q768" s="14">
        <v>14875</v>
      </c>
      <c r="R768" s="14">
        <v>4000</v>
      </c>
      <c r="S768" s="14">
        <v>56625</v>
      </c>
      <c r="T768" s="19" t="s">
        <v>41</v>
      </c>
      <c r="U768" s="19"/>
      <c r="V768" s="213" t="s">
        <v>539</v>
      </c>
      <c r="W768" s="216" t="s">
        <v>540</v>
      </c>
      <c r="X768" s="23"/>
    </row>
    <row r="769" spans="1:24" ht="128.25" hidden="1">
      <c r="A769" s="19" t="s">
        <v>1587</v>
      </c>
      <c r="B769" s="19" t="s">
        <v>1935</v>
      </c>
      <c r="C769" s="19" t="s">
        <v>1936</v>
      </c>
      <c r="D769" s="19" t="s">
        <v>1965</v>
      </c>
      <c r="E769" s="19">
        <v>15</v>
      </c>
      <c r="F769" s="19" t="s">
        <v>1966</v>
      </c>
      <c r="G769" s="19" t="s">
        <v>145</v>
      </c>
      <c r="H769" s="19" t="s">
        <v>36</v>
      </c>
      <c r="I769" s="19" t="s">
        <v>46</v>
      </c>
      <c r="J769" s="52">
        <v>140</v>
      </c>
      <c r="K769" s="8" t="s">
        <v>1967</v>
      </c>
      <c r="L769" s="192" t="s">
        <v>216</v>
      </c>
      <c r="M769" s="19">
        <v>1</v>
      </c>
      <c r="N769" s="19">
        <v>1481088</v>
      </c>
      <c r="O769" s="37" t="s">
        <v>1964</v>
      </c>
      <c r="P769" s="54" t="s">
        <v>162</v>
      </c>
      <c r="Q769" s="20">
        <v>0</v>
      </c>
      <c r="R769" s="20">
        <v>0</v>
      </c>
      <c r="S769" s="20">
        <v>0</v>
      </c>
      <c r="T769" s="19" t="s">
        <v>145</v>
      </c>
      <c r="U769" s="19"/>
      <c r="V769" s="131" t="s">
        <v>866</v>
      </c>
      <c r="W769" s="216" t="s">
        <v>1014</v>
      </c>
      <c r="X769" s="23"/>
    </row>
    <row r="770" spans="1:24" ht="171" hidden="1">
      <c r="A770" s="19" t="s">
        <v>1587</v>
      </c>
      <c r="B770" s="19" t="s">
        <v>1891</v>
      </c>
      <c r="C770" s="19" t="s">
        <v>1902</v>
      </c>
      <c r="D770" s="19" t="s">
        <v>1899</v>
      </c>
      <c r="E770" s="19">
        <v>20</v>
      </c>
      <c r="F770" s="19" t="s">
        <v>1900</v>
      </c>
      <c r="G770" s="19" t="s">
        <v>35</v>
      </c>
      <c r="H770" s="19" t="s">
        <v>36</v>
      </c>
      <c r="I770" s="19" t="s">
        <v>37</v>
      </c>
      <c r="J770" s="52">
        <v>16</v>
      </c>
      <c r="K770" s="19" t="s">
        <v>293</v>
      </c>
      <c r="L770" s="192"/>
      <c r="M770" s="19">
        <v>1</v>
      </c>
      <c r="N770" s="19">
        <v>2091100</v>
      </c>
      <c r="O770" s="19" t="s">
        <v>1908</v>
      </c>
      <c r="P770" s="19" t="s">
        <v>268</v>
      </c>
      <c r="Q770" s="20">
        <v>1560</v>
      </c>
      <c r="R770" s="20">
        <v>1750</v>
      </c>
      <c r="S770" s="20">
        <v>3310</v>
      </c>
      <c r="T770" s="19" t="s">
        <v>41</v>
      </c>
      <c r="U770" s="19"/>
      <c r="V770" s="131" t="s">
        <v>866</v>
      </c>
      <c r="W770" s="216" t="s">
        <v>1014</v>
      </c>
      <c r="X770" s="23"/>
    </row>
    <row r="771" spans="1:24" ht="171" hidden="1">
      <c r="A771" s="19" t="s">
        <v>1587</v>
      </c>
      <c r="B771" s="19" t="s">
        <v>1891</v>
      </c>
      <c r="C771" s="19" t="s">
        <v>1892</v>
      </c>
      <c r="D771" s="19" t="s">
        <v>1899</v>
      </c>
      <c r="E771" s="19">
        <v>20</v>
      </c>
      <c r="F771" s="19" t="s">
        <v>1900</v>
      </c>
      <c r="G771" s="19" t="s">
        <v>35</v>
      </c>
      <c r="H771" s="19" t="s">
        <v>36</v>
      </c>
      <c r="I771" s="19" t="s">
        <v>37</v>
      </c>
      <c r="J771" s="52">
        <v>16</v>
      </c>
      <c r="K771" s="19" t="s">
        <v>293</v>
      </c>
      <c r="L771" s="192"/>
      <c r="M771" s="19">
        <v>1</v>
      </c>
      <c r="N771" s="19">
        <v>1491165</v>
      </c>
      <c r="O771" s="19" t="s">
        <v>1898</v>
      </c>
      <c r="P771" s="54" t="s">
        <v>162</v>
      </c>
      <c r="Q771" s="20">
        <v>1560</v>
      </c>
      <c r="R771" s="20">
        <v>1750</v>
      </c>
      <c r="S771" s="20">
        <v>3310</v>
      </c>
      <c r="T771" s="19" t="s">
        <v>41</v>
      </c>
      <c r="U771" s="19"/>
      <c r="V771" s="131" t="s">
        <v>866</v>
      </c>
      <c r="W771" s="216" t="s">
        <v>1014</v>
      </c>
      <c r="X771" s="23"/>
    </row>
    <row r="772" spans="1:24" ht="142.5" hidden="1">
      <c r="A772" s="19" t="s">
        <v>1587</v>
      </c>
      <c r="B772" s="19" t="s">
        <v>1891</v>
      </c>
      <c r="C772" s="19" t="s">
        <v>1902</v>
      </c>
      <c r="D772" s="19" t="s">
        <v>1909</v>
      </c>
      <c r="E772" s="19">
        <v>20</v>
      </c>
      <c r="F772" s="19" t="s">
        <v>541</v>
      </c>
      <c r="G772" s="19" t="s">
        <v>35</v>
      </c>
      <c r="H772" s="19" t="s">
        <v>36</v>
      </c>
      <c r="I772" s="19" t="s">
        <v>46</v>
      </c>
      <c r="J772" s="52">
        <v>180</v>
      </c>
      <c r="K772" s="19" t="s">
        <v>288</v>
      </c>
      <c r="L772" s="192"/>
      <c r="M772" s="19">
        <v>1</v>
      </c>
      <c r="N772" s="19">
        <v>2090813</v>
      </c>
      <c r="O772" s="19" t="s">
        <v>1910</v>
      </c>
      <c r="P772" s="54" t="s">
        <v>162</v>
      </c>
      <c r="Q772" s="20">
        <v>0</v>
      </c>
      <c r="R772" s="20">
        <v>0</v>
      </c>
      <c r="S772" s="20">
        <v>0</v>
      </c>
      <c r="T772" s="19" t="s">
        <v>41</v>
      </c>
      <c r="U772" s="19" t="s">
        <v>2373</v>
      </c>
      <c r="V772" s="131" t="s">
        <v>184</v>
      </c>
      <c r="W772" s="216" t="s">
        <v>542</v>
      </c>
      <c r="X772" s="23"/>
    </row>
    <row r="773" spans="1:24" ht="42.75" hidden="1">
      <c r="A773" s="19" t="s">
        <v>1587</v>
      </c>
      <c r="B773" s="19" t="s">
        <v>1935</v>
      </c>
      <c r="C773" s="19" t="s">
        <v>1936</v>
      </c>
      <c r="D773" s="19" t="s">
        <v>1947</v>
      </c>
      <c r="E773" s="19">
        <v>15</v>
      </c>
      <c r="F773" s="19" t="s">
        <v>1968</v>
      </c>
      <c r="G773" s="19" t="s">
        <v>145</v>
      </c>
      <c r="H773" s="19" t="s">
        <v>36</v>
      </c>
      <c r="I773" s="19" t="s">
        <v>46</v>
      </c>
      <c r="J773" s="52">
        <v>300</v>
      </c>
      <c r="K773" s="8" t="s">
        <v>1969</v>
      </c>
      <c r="L773" s="192" t="s">
        <v>152</v>
      </c>
      <c r="M773" s="19">
        <v>1</v>
      </c>
      <c r="N773" s="19">
        <v>2110004</v>
      </c>
      <c r="O773" s="37" t="s">
        <v>1970</v>
      </c>
      <c r="P773" s="54" t="s">
        <v>162</v>
      </c>
      <c r="Q773" s="20">
        <v>0</v>
      </c>
      <c r="R773" s="20">
        <v>0</v>
      </c>
      <c r="S773" s="20">
        <v>0</v>
      </c>
      <c r="T773" s="19" t="s">
        <v>145</v>
      </c>
      <c r="U773" s="19"/>
      <c r="V773" s="37" t="s">
        <v>218</v>
      </c>
      <c r="W773" s="216" t="s">
        <v>1836</v>
      </c>
      <c r="X773" s="23"/>
    </row>
    <row r="774" spans="1:24" ht="171" hidden="1">
      <c r="A774" s="19" t="s">
        <v>1587</v>
      </c>
      <c r="B774" s="19" t="s">
        <v>1891</v>
      </c>
      <c r="C774" s="19" t="s">
        <v>1902</v>
      </c>
      <c r="D774" s="19" t="s">
        <v>1899</v>
      </c>
      <c r="E774" s="19">
        <v>20</v>
      </c>
      <c r="F774" s="19" t="s">
        <v>1911</v>
      </c>
      <c r="G774" s="19" t="s">
        <v>35</v>
      </c>
      <c r="H774" s="19" t="s">
        <v>36</v>
      </c>
      <c r="I774" s="19" t="s">
        <v>37</v>
      </c>
      <c r="J774" s="52">
        <v>16</v>
      </c>
      <c r="K774" s="19" t="s">
        <v>300</v>
      </c>
      <c r="L774" s="192"/>
      <c r="M774" s="19">
        <v>1</v>
      </c>
      <c r="N774" s="19">
        <v>2091100</v>
      </c>
      <c r="O774" s="19" t="s">
        <v>1908</v>
      </c>
      <c r="P774" s="19" t="s">
        <v>268</v>
      </c>
      <c r="Q774" s="20">
        <v>1560</v>
      </c>
      <c r="R774" s="20">
        <v>1750</v>
      </c>
      <c r="S774" s="20">
        <v>3310</v>
      </c>
      <c r="T774" s="19" t="s">
        <v>41</v>
      </c>
      <c r="U774" s="19"/>
      <c r="V774" s="37" t="s">
        <v>218</v>
      </c>
      <c r="W774" s="216" t="s">
        <v>1836</v>
      </c>
      <c r="X774" s="23"/>
    </row>
    <row r="775" spans="1:24" ht="42.75" hidden="1">
      <c r="A775" s="19" t="s">
        <v>1587</v>
      </c>
      <c r="B775" s="19" t="s">
        <v>1832</v>
      </c>
      <c r="C775" s="19" t="s">
        <v>1832</v>
      </c>
      <c r="D775" s="37" t="s">
        <v>1834</v>
      </c>
      <c r="E775" s="37">
        <v>15</v>
      </c>
      <c r="F775" s="37" t="s">
        <v>1835</v>
      </c>
      <c r="G775" s="37" t="s">
        <v>35</v>
      </c>
      <c r="H775" s="37" t="s">
        <v>36</v>
      </c>
      <c r="I775" s="37" t="s">
        <v>37</v>
      </c>
      <c r="J775" s="52">
        <v>120</v>
      </c>
      <c r="K775" s="12" t="s">
        <v>1230</v>
      </c>
      <c r="L775" s="192"/>
      <c r="M775" s="37">
        <v>1</v>
      </c>
      <c r="N775" s="37" t="s">
        <v>1230</v>
      </c>
      <c r="O775" s="37" t="s">
        <v>1230</v>
      </c>
      <c r="P775" s="19" t="s">
        <v>247</v>
      </c>
      <c r="Q775" s="60">
        <v>3150</v>
      </c>
      <c r="R775" s="20">
        <v>0</v>
      </c>
      <c r="S775" s="60">
        <v>0</v>
      </c>
      <c r="T775" s="19" t="s">
        <v>41</v>
      </c>
      <c r="U775" s="131"/>
      <c r="V775" s="37" t="s">
        <v>218</v>
      </c>
      <c r="W775" s="216" t="s">
        <v>1836</v>
      </c>
      <c r="X775" s="23"/>
    </row>
    <row r="776" spans="1:24" ht="42.75" hidden="1">
      <c r="A776" s="19" t="s">
        <v>1587</v>
      </c>
      <c r="B776" s="19" t="s">
        <v>1832</v>
      </c>
      <c r="C776" s="19" t="s">
        <v>1832</v>
      </c>
      <c r="D776" s="37" t="s">
        <v>1834</v>
      </c>
      <c r="E776" s="37">
        <v>15</v>
      </c>
      <c r="F776" s="37" t="s">
        <v>1835</v>
      </c>
      <c r="G776" s="37" t="s">
        <v>35</v>
      </c>
      <c r="H776" s="37" t="s">
        <v>36</v>
      </c>
      <c r="I776" s="37" t="s">
        <v>37</v>
      </c>
      <c r="J776" s="52">
        <v>120</v>
      </c>
      <c r="K776" s="12" t="s">
        <v>1230</v>
      </c>
      <c r="L776" s="192"/>
      <c r="M776" s="37">
        <v>1</v>
      </c>
      <c r="N776" s="37" t="s">
        <v>1230</v>
      </c>
      <c r="O776" s="37" t="s">
        <v>1230</v>
      </c>
      <c r="P776" s="19" t="s">
        <v>247</v>
      </c>
      <c r="Q776" s="60">
        <v>3150</v>
      </c>
      <c r="R776" s="20">
        <v>0</v>
      </c>
      <c r="S776" s="60">
        <v>0</v>
      </c>
      <c r="T776" s="19" t="s">
        <v>41</v>
      </c>
      <c r="U776" s="131"/>
      <c r="V776" s="37" t="s">
        <v>218</v>
      </c>
      <c r="W776" s="216" t="s">
        <v>1836</v>
      </c>
      <c r="X776" s="23"/>
    </row>
    <row r="777" spans="1:24" ht="42.75" hidden="1">
      <c r="A777" s="19" t="s">
        <v>1587</v>
      </c>
      <c r="B777" s="19" t="s">
        <v>1832</v>
      </c>
      <c r="C777" s="19" t="s">
        <v>1890</v>
      </c>
      <c r="D777" s="37" t="s">
        <v>1834</v>
      </c>
      <c r="E777" s="37">
        <v>15</v>
      </c>
      <c r="F777" s="37" t="s">
        <v>1835</v>
      </c>
      <c r="G777" s="37" t="s">
        <v>35</v>
      </c>
      <c r="H777" s="37" t="s">
        <v>36</v>
      </c>
      <c r="I777" s="37" t="s">
        <v>37</v>
      </c>
      <c r="J777" s="52">
        <v>120</v>
      </c>
      <c r="K777" s="12" t="s">
        <v>1230</v>
      </c>
      <c r="L777" s="192"/>
      <c r="M777" s="37">
        <v>1</v>
      </c>
      <c r="N777" s="37" t="s">
        <v>1230</v>
      </c>
      <c r="O777" s="37" t="s">
        <v>1230</v>
      </c>
      <c r="P777" s="19" t="s">
        <v>247</v>
      </c>
      <c r="Q777" s="60">
        <v>3150</v>
      </c>
      <c r="R777" s="20">
        <v>0</v>
      </c>
      <c r="S777" s="60">
        <v>0</v>
      </c>
      <c r="T777" s="19" t="s">
        <v>41</v>
      </c>
      <c r="U777" s="131"/>
      <c r="V777" s="37" t="s">
        <v>218</v>
      </c>
      <c r="W777" s="216" t="s">
        <v>1836</v>
      </c>
      <c r="X777" s="23"/>
    </row>
    <row r="778" spans="1:24" ht="42.75" hidden="1">
      <c r="A778" s="19" t="s">
        <v>1587</v>
      </c>
      <c r="B778" s="19" t="s">
        <v>1832</v>
      </c>
      <c r="C778" s="19" t="s">
        <v>1833</v>
      </c>
      <c r="D778" s="37" t="s">
        <v>1834</v>
      </c>
      <c r="E778" s="37">
        <v>15</v>
      </c>
      <c r="F778" s="37" t="s">
        <v>1835</v>
      </c>
      <c r="G778" s="37" t="s">
        <v>35</v>
      </c>
      <c r="H778" s="37" t="s">
        <v>36</v>
      </c>
      <c r="I778" s="37" t="s">
        <v>37</v>
      </c>
      <c r="J778" s="52">
        <v>120</v>
      </c>
      <c r="K778" s="12" t="s">
        <v>1230</v>
      </c>
      <c r="L778" s="192"/>
      <c r="M778" s="37">
        <v>1</v>
      </c>
      <c r="N778" s="37" t="s">
        <v>1230</v>
      </c>
      <c r="O778" s="37" t="s">
        <v>1230</v>
      </c>
      <c r="P778" s="19" t="s">
        <v>247</v>
      </c>
      <c r="Q778" s="60">
        <v>3150</v>
      </c>
      <c r="R778" s="20">
        <v>0</v>
      </c>
      <c r="S778" s="60">
        <v>0</v>
      </c>
      <c r="T778" s="19" t="s">
        <v>41</v>
      </c>
      <c r="U778" s="131"/>
      <c r="V778" s="37" t="s">
        <v>218</v>
      </c>
      <c r="W778" s="216" t="s">
        <v>1836</v>
      </c>
      <c r="X778" s="23"/>
    </row>
    <row r="779" spans="1:24" ht="42.75" hidden="1">
      <c r="A779" s="19" t="s">
        <v>1587</v>
      </c>
      <c r="B779" s="19" t="s">
        <v>1832</v>
      </c>
      <c r="C779" s="19" t="s">
        <v>1852</v>
      </c>
      <c r="D779" s="37" t="s">
        <v>1834</v>
      </c>
      <c r="E779" s="37">
        <v>15</v>
      </c>
      <c r="F779" s="37" t="s">
        <v>1835</v>
      </c>
      <c r="G779" s="37" t="s">
        <v>35</v>
      </c>
      <c r="H779" s="37" t="s">
        <v>36</v>
      </c>
      <c r="I779" s="37" t="s">
        <v>37</v>
      </c>
      <c r="J779" s="52">
        <v>120</v>
      </c>
      <c r="K779" s="12" t="s">
        <v>1230</v>
      </c>
      <c r="L779" s="192"/>
      <c r="M779" s="37">
        <v>1</v>
      </c>
      <c r="N779" s="37" t="s">
        <v>1230</v>
      </c>
      <c r="O779" s="37" t="s">
        <v>1230</v>
      </c>
      <c r="P779" s="19" t="s">
        <v>247</v>
      </c>
      <c r="Q779" s="60">
        <v>3150</v>
      </c>
      <c r="R779" s="20">
        <v>0</v>
      </c>
      <c r="S779" s="60">
        <v>0</v>
      </c>
      <c r="T779" s="19" t="s">
        <v>41</v>
      </c>
      <c r="U779" s="131"/>
      <c r="V779" s="37" t="s">
        <v>218</v>
      </c>
      <c r="W779" s="216" t="s">
        <v>1836</v>
      </c>
      <c r="X779" s="23"/>
    </row>
    <row r="780" spans="1:24" ht="171" hidden="1">
      <c r="A780" s="19" t="s">
        <v>1587</v>
      </c>
      <c r="B780" s="19" t="s">
        <v>1891</v>
      </c>
      <c r="C780" s="19" t="s">
        <v>1902</v>
      </c>
      <c r="D780" s="19" t="s">
        <v>1899</v>
      </c>
      <c r="E780" s="19">
        <v>20</v>
      </c>
      <c r="F780" s="19" t="s">
        <v>1912</v>
      </c>
      <c r="G780" s="19" t="s">
        <v>35</v>
      </c>
      <c r="H780" s="19" t="s">
        <v>1060</v>
      </c>
      <c r="I780" s="19" t="s">
        <v>37</v>
      </c>
      <c r="J780" s="52">
        <v>16</v>
      </c>
      <c r="K780" s="19" t="s">
        <v>1913</v>
      </c>
      <c r="L780" s="192"/>
      <c r="M780" s="19">
        <v>1</v>
      </c>
      <c r="N780" s="19">
        <v>1712490</v>
      </c>
      <c r="O780" s="19" t="s">
        <v>1905</v>
      </c>
      <c r="P780" s="54" t="s">
        <v>162</v>
      </c>
      <c r="Q780" s="20">
        <v>10500</v>
      </c>
      <c r="R780" s="20">
        <v>11100</v>
      </c>
      <c r="S780" s="20">
        <v>21600</v>
      </c>
      <c r="T780" s="19" t="s">
        <v>41</v>
      </c>
      <c r="U780" s="19"/>
      <c r="V780" s="131" t="s">
        <v>866</v>
      </c>
      <c r="W780" s="216" t="s">
        <v>1014</v>
      </c>
      <c r="X780" s="23"/>
    </row>
    <row r="781" spans="1:24" ht="99.75" hidden="1">
      <c r="A781" s="19" t="s">
        <v>1587</v>
      </c>
      <c r="B781" s="19" t="s">
        <v>1588</v>
      </c>
      <c r="C781" s="19" t="s">
        <v>1644</v>
      </c>
      <c r="D781" s="19" t="s">
        <v>1654</v>
      </c>
      <c r="E781" s="19">
        <v>15</v>
      </c>
      <c r="F781" s="19" t="s">
        <v>1655</v>
      </c>
      <c r="G781" s="19" t="s">
        <v>145</v>
      </c>
      <c r="H781" s="19" t="s">
        <v>36</v>
      </c>
      <c r="I781" s="19" t="s">
        <v>46</v>
      </c>
      <c r="J781" s="52"/>
      <c r="K781" s="141">
        <v>44044</v>
      </c>
      <c r="L781" s="202" t="s">
        <v>759</v>
      </c>
      <c r="M781" s="8">
        <v>1</v>
      </c>
      <c r="N781" s="8">
        <v>2111833</v>
      </c>
      <c r="O781" s="12" t="s">
        <v>1656</v>
      </c>
      <c r="P781" s="8" t="s">
        <v>268</v>
      </c>
      <c r="Q781" s="14">
        <v>0</v>
      </c>
      <c r="R781" s="14">
        <v>0</v>
      </c>
      <c r="S781" s="14">
        <v>0</v>
      </c>
      <c r="T781" s="19" t="s">
        <v>145</v>
      </c>
      <c r="U781" s="19" t="s">
        <v>2374</v>
      </c>
      <c r="V781" s="131" t="s">
        <v>48</v>
      </c>
      <c r="W781" s="216" t="s">
        <v>49</v>
      </c>
      <c r="X781" s="23"/>
    </row>
    <row r="782" spans="1:24" ht="75" hidden="1">
      <c r="A782" s="19" t="s">
        <v>1587</v>
      </c>
      <c r="B782" s="19" t="s">
        <v>1680</v>
      </c>
      <c r="C782" s="19" t="s">
        <v>1680</v>
      </c>
      <c r="D782" s="19" t="s">
        <v>1722</v>
      </c>
      <c r="E782" s="19">
        <v>10</v>
      </c>
      <c r="F782" s="37" t="s">
        <v>1723</v>
      </c>
      <c r="G782" s="19" t="s">
        <v>35</v>
      </c>
      <c r="H782" s="19" t="s">
        <v>36</v>
      </c>
      <c r="I782" s="19" t="s">
        <v>37</v>
      </c>
      <c r="J782" s="52">
        <v>16</v>
      </c>
      <c r="K782" s="12" t="s">
        <v>408</v>
      </c>
      <c r="L782" s="192"/>
      <c r="M782" s="19">
        <v>1</v>
      </c>
      <c r="N782" s="19">
        <v>2112196</v>
      </c>
      <c r="O782" s="37" t="s">
        <v>1716</v>
      </c>
      <c r="P782" s="19" t="s">
        <v>40</v>
      </c>
      <c r="Q782" s="20">
        <v>0</v>
      </c>
      <c r="R782" s="20">
        <v>1500</v>
      </c>
      <c r="S782" s="20">
        <v>1500</v>
      </c>
      <c r="T782" s="19" t="s">
        <v>41</v>
      </c>
      <c r="U782" s="15" t="s">
        <v>2375</v>
      </c>
      <c r="V782" s="210" t="s">
        <v>148</v>
      </c>
      <c r="W782" s="216" t="s">
        <v>225</v>
      </c>
      <c r="X782" s="23"/>
    </row>
    <row r="783" spans="1:24" ht="156.75" hidden="1">
      <c r="A783" s="19" t="s">
        <v>1587</v>
      </c>
      <c r="B783" s="19" t="s">
        <v>1935</v>
      </c>
      <c r="C783" s="19" t="s">
        <v>2001</v>
      </c>
      <c r="D783" s="19" t="s">
        <v>2011</v>
      </c>
      <c r="E783" s="19">
        <v>15</v>
      </c>
      <c r="F783" s="19" t="s">
        <v>2013</v>
      </c>
      <c r="G783" s="19" t="s">
        <v>145</v>
      </c>
      <c r="H783" s="19" t="s">
        <v>36</v>
      </c>
      <c r="I783" s="19" t="s">
        <v>46</v>
      </c>
      <c r="J783" s="52">
        <v>240</v>
      </c>
      <c r="K783" s="12" t="s">
        <v>507</v>
      </c>
      <c r="L783" s="201" t="s">
        <v>152</v>
      </c>
      <c r="M783" s="19">
        <v>1</v>
      </c>
      <c r="N783" s="37">
        <v>2439785</v>
      </c>
      <c r="O783" s="37" t="s">
        <v>2014</v>
      </c>
      <c r="P783" s="54" t="s">
        <v>162</v>
      </c>
      <c r="Q783" s="20">
        <v>0</v>
      </c>
      <c r="R783" s="20">
        <v>0</v>
      </c>
      <c r="S783" s="20">
        <v>0</v>
      </c>
      <c r="T783" s="19" t="s">
        <v>145</v>
      </c>
      <c r="U783" s="19"/>
      <c r="V783" s="131" t="s">
        <v>243</v>
      </c>
      <c r="W783" s="216" t="s">
        <v>244</v>
      </c>
      <c r="X783" s="23"/>
    </row>
    <row r="784" spans="1:24" ht="199.5" hidden="1">
      <c r="A784" s="19" t="s">
        <v>1587</v>
      </c>
      <c r="B784" s="19" t="s">
        <v>1935</v>
      </c>
      <c r="C784" s="19" t="s">
        <v>1936</v>
      </c>
      <c r="D784" s="19" t="s">
        <v>1971</v>
      </c>
      <c r="E784" s="19">
        <v>15</v>
      </c>
      <c r="F784" s="19" t="s">
        <v>1972</v>
      </c>
      <c r="G784" s="19" t="s">
        <v>35</v>
      </c>
      <c r="H784" s="19" t="s">
        <v>310</v>
      </c>
      <c r="I784" s="19" t="s">
        <v>37</v>
      </c>
      <c r="J784" s="52">
        <v>24</v>
      </c>
      <c r="K784" s="12" t="s">
        <v>1973</v>
      </c>
      <c r="L784" s="192"/>
      <c r="M784" s="19">
        <v>1</v>
      </c>
      <c r="N784" s="19">
        <v>2114493</v>
      </c>
      <c r="O784" s="37" t="s">
        <v>1974</v>
      </c>
      <c r="P784" s="37" t="s">
        <v>611</v>
      </c>
      <c r="Q784" s="20">
        <v>5554</v>
      </c>
      <c r="R784" s="20">
        <v>14600</v>
      </c>
      <c r="S784" s="20">
        <v>20154</v>
      </c>
      <c r="T784" s="19" t="s">
        <v>41</v>
      </c>
      <c r="U784" s="19"/>
      <c r="V784" s="131" t="s">
        <v>184</v>
      </c>
      <c r="W784" s="131" t="s">
        <v>706</v>
      </c>
      <c r="X784" s="23"/>
    </row>
    <row r="785" spans="1:24" ht="199.5" hidden="1">
      <c r="A785" s="19" t="s">
        <v>1587</v>
      </c>
      <c r="B785" s="19" t="s">
        <v>1935</v>
      </c>
      <c r="C785" s="19" t="s">
        <v>1936</v>
      </c>
      <c r="D785" s="19" t="s">
        <v>1971</v>
      </c>
      <c r="E785" s="19">
        <v>15</v>
      </c>
      <c r="F785" s="19" t="s">
        <v>1972</v>
      </c>
      <c r="G785" s="19" t="s">
        <v>35</v>
      </c>
      <c r="H785" s="19" t="s">
        <v>310</v>
      </c>
      <c r="I785" s="19" t="s">
        <v>37</v>
      </c>
      <c r="J785" s="52">
        <v>24</v>
      </c>
      <c r="K785" s="12" t="s">
        <v>1973</v>
      </c>
      <c r="L785" s="192"/>
      <c r="M785" s="19">
        <v>1</v>
      </c>
      <c r="N785" s="19">
        <v>1491202</v>
      </c>
      <c r="O785" s="37" t="s">
        <v>1975</v>
      </c>
      <c r="P785" s="37" t="s">
        <v>611</v>
      </c>
      <c r="Q785" s="20">
        <v>5554</v>
      </c>
      <c r="R785" s="20">
        <v>14600</v>
      </c>
      <c r="S785" s="20">
        <v>20154</v>
      </c>
      <c r="T785" s="19" t="s">
        <v>41</v>
      </c>
      <c r="U785" s="19"/>
      <c r="V785" s="131" t="s">
        <v>184</v>
      </c>
      <c r="W785" s="131" t="s">
        <v>706</v>
      </c>
      <c r="X785" s="23"/>
    </row>
    <row r="786" spans="1:24" ht="199.5" hidden="1">
      <c r="A786" s="19" t="s">
        <v>1587</v>
      </c>
      <c r="B786" s="19" t="s">
        <v>1935</v>
      </c>
      <c r="C786" s="19" t="s">
        <v>1936</v>
      </c>
      <c r="D786" s="19" t="s">
        <v>1971</v>
      </c>
      <c r="E786" s="19">
        <v>15</v>
      </c>
      <c r="F786" s="19" t="s">
        <v>1976</v>
      </c>
      <c r="G786" s="19" t="s">
        <v>35</v>
      </c>
      <c r="H786" s="19" t="s">
        <v>310</v>
      </c>
      <c r="I786" s="19" t="s">
        <v>37</v>
      </c>
      <c r="J786" s="52">
        <v>32</v>
      </c>
      <c r="K786" s="8" t="s">
        <v>1977</v>
      </c>
      <c r="L786" s="192"/>
      <c r="M786" s="19">
        <v>1</v>
      </c>
      <c r="N786" s="19">
        <v>1481088</v>
      </c>
      <c r="O786" s="37" t="s">
        <v>1964</v>
      </c>
      <c r="P786" s="54" t="s">
        <v>162</v>
      </c>
      <c r="Q786" s="20">
        <v>350</v>
      </c>
      <c r="R786" s="20">
        <v>2000</v>
      </c>
      <c r="S786" s="20">
        <v>2350</v>
      </c>
      <c r="T786" s="19" t="s">
        <v>41</v>
      </c>
      <c r="U786" s="19"/>
      <c r="V786" s="131" t="s">
        <v>184</v>
      </c>
      <c r="W786" s="131" t="s">
        <v>706</v>
      </c>
      <c r="X786" s="23"/>
    </row>
    <row r="787" spans="1:24" ht="85.5" hidden="1">
      <c r="A787" s="19" t="s">
        <v>1587</v>
      </c>
      <c r="B787" s="19" t="s">
        <v>1935</v>
      </c>
      <c r="C787" s="19" t="s">
        <v>2001</v>
      </c>
      <c r="D787" s="54" t="s">
        <v>2015</v>
      </c>
      <c r="E787" s="19">
        <v>15</v>
      </c>
      <c r="F787" s="19" t="s">
        <v>2016</v>
      </c>
      <c r="G787" s="19" t="s">
        <v>35</v>
      </c>
      <c r="H787" s="19" t="s">
        <v>36</v>
      </c>
      <c r="I787" s="37" t="s">
        <v>37</v>
      </c>
      <c r="J787" s="52">
        <v>40</v>
      </c>
      <c r="K787" s="12" t="s">
        <v>2017</v>
      </c>
      <c r="L787" s="192"/>
      <c r="M787" s="19">
        <v>1</v>
      </c>
      <c r="N787" s="37">
        <v>1459744</v>
      </c>
      <c r="O787" s="37" t="s">
        <v>2018</v>
      </c>
      <c r="P787" s="54" t="s">
        <v>162</v>
      </c>
      <c r="Q787" s="60">
        <v>0</v>
      </c>
      <c r="R787" s="60">
        <v>2250</v>
      </c>
      <c r="S787" s="60">
        <v>2250</v>
      </c>
      <c r="T787" s="19" t="s">
        <v>41</v>
      </c>
      <c r="U787" s="19"/>
      <c r="V787" s="210" t="s">
        <v>184</v>
      </c>
      <c r="W787" s="216" t="s">
        <v>696</v>
      </c>
      <c r="X787" s="23"/>
    </row>
    <row r="788" spans="1:24" ht="199.5" hidden="1">
      <c r="A788" s="19" t="s">
        <v>1587</v>
      </c>
      <c r="B788" s="19" t="s">
        <v>1935</v>
      </c>
      <c r="C788" s="19" t="s">
        <v>2001</v>
      </c>
      <c r="D788" s="54" t="s">
        <v>2019</v>
      </c>
      <c r="E788" s="19">
        <v>15</v>
      </c>
      <c r="F788" s="19" t="s">
        <v>2016</v>
      </c>
      <c r="G788" s="19" t="s">
        <v>35</v>
      </c>
      <c r="H788" s="19" t="s">
        <v>36</v>
      </c>
      <c r="I788" s="37" t="s">
        <v>37</v>
      </c>
      <c r="J788" s="52">
        <v>40</v>
      </c>
      <c r="K788" s="12" t="s">
        <v>2017</v>
      </c>
      <c r="L788" s="192"/>
      <c r="M788" s="19">
        <v>1</v>
      </c>
      <c r="N788" s="37">
        <v>2439785</v>
      </c>
      <c r="O788" s="37" t="s">
        <v>2014</v>
      </c>
      <c r="P788" s="54" t="s">
        <v>162</v>
      </c>
      <c r="Q788" s="60">
        <v>0</v>
      </c>
      <c r="R788" s="60">
        <v>2250</v>
      </c>
      <c r="S788" s="60">
        <v>2250</v>
      </c>
      <c r="T788" s="19" t="s">
        <v>41</v>
      </c>
      <c r="U788" s="19"/>
      <c r="V788" s="210" t="s">
        <v>184</v>
      </c>
      <c r="W788" s="216" t="s">
        <v>696</v>
      </c>
      <c r="X788" s="23"/>
    </row>
    <row r="789" spans="1:24" ht="85.5" hidden="1">
      <c r="A789" s="19" t="s">
        <v>1587</v>
      </c>
      <c r="B789" s="19" t="s">
        <v>1935</v>
      </c>
      <c r="C789" s="19" t="s">
        <v>2001</v>
      </c>
      <c r="D789" s="54" t="s">
        <v>2015</v>
      </c>
      <c r="E789" s="19">
        <v>15</v>
      </c>
      <c r="F789" s="19" t="s">
        <v>2020</v>
      </c>
      <c r="G789" s="19" t="s">
        <v>35</v>
      </c>
      <c r="H789" s="19" t="s">
        <v>36</v>
      </c>
      <c r="I789" s="37" t="s">
        <v>37</v>
      </c>
      <c r="J789" s="52">
        <v>60</v>
      </c>
      <c r="K789" s="12" t="s">
        <v>2021</v>
      </c>
      <c r="L789" s="192"/>
      <c r="M789" s="19">
        <v>1</v>
      </c>
      <c r="N789" s="37">
        <v>1459744</v>
      </c>
      <c r="O789" s="37" t="s">
        <v>2018</v>
      </c>
      <c r="P789" s="54" t="s">
        <v>162</v>
      </c>
      <c r="Q789" s="20">
        <v>0</v>
      </c>
      <c r="R789" s="20">
        <v>4000</v>
      </c>
      <c r="S789" s="20">
        <v>4000</v>
      </c>
      <c r="T789" s="19" t="s">
        <v>41</v>
      </c>
      <c r="U789" s="19"/>
      <c r="V789" s="210" t="s">
        <v>184</v>
      </c>
      <c r="W789" s="216" t="s">
        <v>696</v>
      </c>
      <c r="X789" s="23"/>
    </row>
    <row r="790" spans="1:24" ht="85.5" hidden="1">
      <c r="A790" s="19" t="s">
        <v>1587</v>
      </c>
      <c r="B790" s="19" t="s">
        <v>1935</v>
      </c>
      <c r="C790" s="19" t="s">
        <v>2001</v>
      </c>
      <c r="D790" s="54" t="s">
        <v>2015</v>
      </c>
      <c r="E790" s="19">
        <v>15</v>
      </c>
      <c r="F790" s="19" t="s">
        <v>2020</v>
      </c>
      <c r="G790" s="19" t="s">
        <v>35</v>
      </c>
      <c r="H790" s="19" t="s">
        <v>36</v>
      </c>
      <c r="I790" s="37" t="s">
        <v>37</v>
      </c>
      <c r="J790" s="52">
        <v>60</v>
      </c>
      <c r="K790" s="12" t="s">
        <v>2021</v>
      </c>
      <c r="L790" s="192"/>
      <c r="M790" s="19">
        <v>1</v>
      </c>
      <c r="N790" s="37">
        <v>2439785</v>
      </c>
      <c r="O790" s="37" t="s">
        <v>2014</v>
      </c>
      <c r="P790" s="54" t="s">
        <v>162</v>
      </c>
      <c r="Q790" s="20">
        <v>0</v>
      </c>
      <c r="R790" s="20">
        <v>4000</v>
      </c>
      <c r="S790" s="20">
        <v>4000</v>
      </c>
      <c r="T790" s="19" t="s">
        <v>41</v>
      </c>
      <c r="U790" s="19"/>
      <c r="V790" s="210" t="s">
        <v>184</v>
      </c>
      <c r="W790" s="216" t="s">
        <v>696</v>
      </c>
      <c r="X790" s="23"/>
    </row>
    <row r="791" spans="1:24" ht="45" hidden="1">
      <c r="A791" s="19" t="s">
        <v>1587</v>
      </c>
      <c r="B791" s="19" t="s">
        <v>1935</v>
      </c>
      <c r="C791" s="19" t="s">
        <v>2001</v>
      </c>
      <c r="D791" s="19" t="s">
        <v>1947</v>
      </c>
      <c r="E791" s="19">
        <v>15</v>
      </c>
      <c r="F791" s="19" t="s">
        <v>2022</v>
      </c>
      <c r="G791" s="19" t="s">
        <v>35</v>
      </c>
      <c r="H791" s="19" t="s">
        <v>36</v>
      </c>
      <c r="I791" s="37" t="s">
        <v>37</v>
      </c>
      <c r="J791" s="52">
        <v>100</v>
      </c>
      <c r="K791" s="12" t="s">
        <v>414</v>
      </c>
      <c r="L791" s="192"/>
      <c r="M791" s="19">
        <v>1</v>
      </c>
      <c r="N791" s="37">
        <v>1627800</v>
      </c>
      <c r="O791" s="37" t="s">
        <v>2012</v>
      </c>
      <c r="P791" s="19" t="s">
        <v>268</v>
      </c>
      <c r="Q791" s="60">
        <v>0</v>
      </c>
      <c r="R791" s="20">
        <v>0</v>
      </c>
      <c r="S791" s="60">
        <v>0</v>
      </c>
      <c r="T791" s="19" t="s">
        <v>41</v>
      </c>
      <c r="V791" s="221" t="s">
        <v>48</v>
      </c>
      <c r="W791" s="131" t="s">
        <v>163</v>
      </c>
      <c r="X791" s="36" t="s">
        <v>50</v>
      </c>
    </row>
    <row r="792" spans="1:24" ht="42.75" hidden="1">
      <c r="A792" s="19" t="s">
        <v>1587</v>
      </c>
      <c r="B792" s="19" t="s">
        <v>1935</v>
      </c>
      <c r="C792" s="19" t="s">
        <v>1936</v>
      </c>
      <c r="D792" s="19" t="s">
        <v>1978</v>
      </c>
      <c r="E792" s="19">
        <v>15</v>
      </c>
      <c r="F792" s="19" t="s">
        <v>1979</v>
      </c>
      <c r="G792" s="19" t="s">
        <v>145</v>
      </c>
      <c r="H792" s="19" t="s">
        <v>36</v>
      </c>
      <c r="I792" s="19" t="s">
        <v>46</v>
      </c>
      <c r="J792" s="52">
        <v>180</v>
      </c>
      <c r="K792" s="8" t="s">
        <v>1980</v>
      </c>
      <c r="L792" s="198" t="s">
        <v>224</v>
      </c>
      <c r="M792" s="19">
        <v>1</v>
      </c>
      <c r="N792" s="19">
        <v>1061742</v>
      </c>
      <c r="O792" s="37" t="s">
        <v>1981</v>
      </c>
      <c r="P792" s="19" t="s">
        <v>268</v>
      </c>
      <c r="Q792" s="20">
        <v>0</v>
      </c>
      <c r="R792" s="20">
        <v>0</v>
      </c>
      <c r="S792" s="20">
        <v>0</v>
      </c>
      <c r="T792" s="19" t="s">
        <v>145</v>
      </c>
      <c r="V792" s="221" t="s">
        <v>48</v>
      </c>
      <c r="W792" s="131" t="s">
        <v>163</v>
      </c>
      <c r="X792" s="23"/>
    </row>
    <row r="793" spans="1:24" ht="57" hidden="1">
      <c r="A793" s="19" t="s">
        <v>1587</v>
      </c>
      <c r="B793" s="19" t="s">
        <v>1935</v>
      </c>
      <c r="C793" s="19" t="s">
        <v>1936</v>
      </c>
      <c r="D793" s="19" t="s">
        <v>1951</v>
      </c>
      <c r="E793" s="19">
        <v>15</v>
      </c>
      <c r="F793" s="19" t="s">
        <v>1952</v>
      </c>
      <c r="G793" s="19" t="s">
        <v>145</v>
      </c>
      <c r="H793" s="19" t="s">
        <v>36</v>
      </c>
      <c r="I793" s="19" t="s">
        <v>37</v>
      </c>
      <c r="J793" s="52">
        <v>240</v>
      </c>
      <c r="K793" s="8" t="s">
        <v>1982</v>
      </c>
      <c r="L793" s="192" t="s">
        <v>152</v>
      </c>
      <c r="M793" s="19">
        <v>1</v>
      </c>
      <c r="N793" s="19">
        <v>1378418</v>
      </c>
      <c r="O793" s="37" t="s">
        <v>1983</v>
      </c>
      <c r="P793" s="54" t="s">
        <v>162</v>
      </c>
      <c r="Q793" s="20">
        <v>0</v>
      </c>
      <c r="R793" s="20">
        <v>0</v>
      </c>
      <c r="S793" s="20">
        <v>0</v>
      </c>
      <c r="T793" s="19" t="s">
        <v>145</v>
      </c>
      <c r="U793" s="19"/>
      <c r="V793" s="131" t="s">
        <v>235</v>
      </c>
      <c r="W793" s="216" t="s">
        <v>236</v>
      </c>
      <c r="X793" s="23"/>
    </row>
    <row r="794" spans="1:24" ht="57" hidden="1">
      <c r="A794" s="19" t="s">
        <v>1587</v>
      </c>
      <c r="B794" s="19" t="s">
        <v>1935</v>
      </c>
      <c r="C794" s="19" t="s">
        <v>1936</v>
      </c>
      <c r="D794" s="19" t="s">
        <v>1951</v>
      </c>
      <c r="E794" s="19">
        <v>15</v>
      </c>
      <c r="F794" s="19" t="s">
        <v>1952</v>
      </c>
      <c r="G794" s="19" t="s">
        <v>145</v>
      </c>
      <c r="H794" s="19" t="s">
        <v>36</v>
      </c>
      <c r="I794" s="19" t="s">
        <v>37</v>
      </c>
      <c r="J794" s="52">
        <v>360</v>
      </c>
      <c r="K794" s="8" t="s">
        <v>1984</v>
      </c>
      <c r="L794" s="192" t="s">
        <v>566</v>
      </c>
      <c r="M794" s="19">
        <v>1</v>
      </c>
      <c r="N794" s="19">
        <v>1568715</v>
      </c>
      <c r="O794" s="37" t="s">
        <v>1985</v>
      </c>
      <c r="P794" s="54" t="s">
        <v>162</v>
      </c>
      <c r="Q794" s="20">
        <v>0</v>
      </c>
      <c r="R794" s="20">
        <v>0</v>
      </c>
      <c r="S794" s="20">
        <v>0</v>
      </c>
      <c r="T794" s="19" t="s">
        <v>145</v>
      </c>
      <c r="U794" s="19"/>
      <c r="V794" s="131" t="s">
        <v>235</v>
      </c>
      <c r="W794" s="216" t="s">
        <v>236</v>
      </c>
      <c r="X794" s="23"/>
    </row>
    <row r="795" spans="1:24" ht="45" hidden="1">
      <c r="A795" s="19" t="s">
        <v>1587</v>
      </c>
      <c r="B795" s="19" t="s">
        <v>1832</v>
      </c>
      <c r="C795" s="19" t="s">
        <v>1832</v>
      </c>
      <c r="D795" s="37" t="s">
        <v>1837</v>
      </c>
      <c r="E795" s="37">
        <v>12</v>
      </c>
      <c r="F795" s="37" t="s">
        <v>1838</v>
      </c>
      <c r="G795" s="37" t="s">
        <v>45</v>
      </c>
      <c r="H795" s="37" t="s">
        <v>1839</v>
      </c>
      <c r="I795" s="19" t="s">
        <v>46</v>
      </c>
      <c r="J795" s="52">
        <v>30</v>
      </c>
      <c r="K795" s="12" t="s">
        <v>1230</v>
      </c>
      <c r="L795" s="192"/>
      <c r="M795" s="37">
        <v>1</v>
      </c>
      <c r="N795" s="37" t="s">
        <v>1230</v>
      </c>
      <c r="O795" s="37" t="s">
        <v>1230</v>
      </c>
      <c r="P795" s="19" t="s">
        <v>247</v>
      </c>
      <c r="Q795" s="60">
        <v>0</v>
      </c>
      <c r="R795" s="20">
        <v>0</v>
      </c>
      <c r="S795" s="20">
        <v>0</v>
      </c>
      <c r="T795" s="19" t="s">
        <v>41</v>
      </c>
      <c r="V795" s="221" t="s">
        <v>76</v>
      </c>
      <c r="W795" s="131" t="s">
        <v>77</v>
      </c>
      <c r="X795" s="18" t="s">
        <v>58</v>
      </c>
    </row>
    <row r="796" spans="1:24" ht="45" hidden="1">
      <c r="A796" s="19" t="s">
        <v>1587</v>
      </c>
      <c r="B796" s="19" t="s">
        <v>1832</v>
      </c>
      <c r="C796" s="19" t="s">
        <v>1890</v>
      </c>
      <c r="D796" s="37" t="s">
        <v>1837</v>
      </c>
      <c r="E796" s="37">
        <v>12</v>
      </c>
      <c r="F796" s="37" t="s">
        <v>1838</v>
      </c>
      <c r="G796" s="37" t="s">
        <v>45</v>
      </c>
      <c r="H796" s="37" t="s">
        <v>1839</v>
      </c>
      <c r="I796" s="19" t="s">
        <v>46</v>
      </c>
      <c r="J796" s="52">
        <v>30</v>
      </c>
      <c r="K796" s="12" t="s">
        <v>1230</v>
      </c>
      <c r="L796" s="192"/>
      <c r="M796" s="37">
        <v>1</v>
      </c>
      <c r="N796" s="37" t="s">
        <v>1230</v>
      </c>
      <c r="O796" s="37" t="s">
        <v>1230</v>
      </c>
      <c r="P796" s="19" t="s">
        <v>247</v>
      </c>
      <c r="Q796" s="60">
        <v>0</v>
      </c>
      <c r="R796" s="20">
        <v>0</v>
      </c>
      <c r="S796" s="20">
        <v>0</v>
      </c>
      <c r="T796" s="19" t="s">
        <v>41</v>
      </c>
      <c r="V796" s="221" t="s">
        <v>76</v>
      </c>
      <c r="W796" s="131" t="s">
        <v>77</v>
      </c>
      <c r="X796" s="18" t="s">
        <v>58</v>
      </c>
    </row>
    <row r="797" spans="1:24" ht="45" hidden="1">
      <c r="A797" s="19" t="s">
        <v>1587</v>
      </c>
      <c r="B797" s="19" t="s">
        <v>1832</v>
      </c>
      <c r="C797" s="19" t="s">
        <v>1833</v>
      </c>
      <c r="D797" s="37" t="s">
        <v>1837</v>
      </c>
      <c r="E797" s="37">
        <v>12</v>
      </c>
      <c r="F797" s="37" t="s">
        <v>1838</v>
      </c>
      <c r="G797" s="37" t="s">
        <v>45</v>
      </c>
      <c r="H797" s="37" t="s">
        <v>1839</v>
      </c>
      <c r="I797" s="19" t="s">
        <v>46</v>
      </c>
      <c r="J797" s="52">
        <v>30</v>
      </c>
      <c r="K797" s="12" t="s">
        <v>1230</v>
      </c>
      <c r="L797" s="192"/>
      <c r="M797" s="37">
        <v>1</v>
      </c>
      <c r="N797" s="37" t="s">
        <v>1230</v>
      </c>
      <c r="O797" s="37" t="s">
        <v>1230</v>
      </c>
      <c r="P797" s="19" t="s">
        <v>247</v>
      </c>
      <c r="Q797" s="60">
        <v>0</v>
      </c>
      <c r="R797" s="20">
        <v>0</v>
      </c>
      <c r="S797" s="20">
        <v>0</v>
      </c>
      <c r="T797" s="19" t="s">
        <v>41</v>
      </c>
      <c r="V797" s="221" t="s">
        <v>76</v>
      </c>
      <c r="W797" s="131" t="s">
        <v>77</v>
      </c>
      <c r="X797" s="18" t="s">
        <v>58</v>
      </c>
    </row>
    <row r="798" spans="1:24" ht="45" hidden="1">
      <c r="A798" s="19" t="s">
        <v>1587</v>
      </c>
      <c r="B798" s="19" t="s">
        <v>1832</v>
      </c>
      <c r="C798" s="19" t="s">
        <v>1852</v>
      </c>
      <c r="D798" s="37" t="s">
        <v>1837</v>
      </c>
      <c r="E798" s="37">
        <v>12</v>
      </c>
      <c r="F798" s="37" t="s">
        <v>1838</v>
      </c>
      <c r="G798" s="37" t="s">
        <v>45</v>
      </c>
      <c r="H798" s="37" t="s">
        <v>1839</v>
      </c>
      <c r="I798" s="19" t="s">
        <v>46</v>
      </c>
      <c r="J798" s="52">
        <v>30</v>
      </c>
      <c r="K798" s="12" t="s">
        <v>1230</v>
      </c>
      <c r="L798" s="192"/>
      <c r="M798" s="37">
        <v>1</v>
      </c>
      <c r="N798" s="37" t="s">
        <v>1230</v>
      </c>
      <c r="O798" s="37" t="s">
        <v>1230</v>
      </c>
      <c r="P798" s="19" t="s">
        <v>247</v>
      </c>
      <c r="Q798" s="60">
        <v>0</v>
      </c>
      <c r="R798" s="20">
        <v>0</v>
      </c>
      <c r="S798" s="20">
        <v>0</v>
      </c>
      <c r="T798" s="19" t="s">
        <v>41</v>
      </c>
      <c r="V798" s="221" t="s">
        <v>76</v>
      </c>
      <c r="W798" s="131" t="s">
        <v>77</v>
      </c>
      <c r="X798" s="18" t="s">
        <v>58</v>
      </c>
    </row>
    <row r="799" spans="1:24" ht="142.5" hidden="1">
      <c r="A799" s="19" t="s">
        <v>1587</v>
      </c>
      <c r="B799" s="19" t="s">
        <v>1588</v>
      </c>
      <c r="C799" s="19" t="s">
        <v>1658</v>
      </c>
      <c r="D799" s="19" t="s">
        <v>1659</v>
      </c>
      <c r="E799" s="19">
        <v>15</v>
      </c>
      <c r="F799" s="19" t="s">
        <v>1668</v>
      </c>
      <c r="G799" s="19" t="s">
        <v>35</v>
      </c>
      <c r="H799" s="19" t="s">
        <v>36</v>
      </c>
      <c r="I799" s="19" t="s">
        <v>37</v>
      </c>
      <c r="J799" s="52">
        <v>40</v>
      </c>
      <c r="K799" s="8">
        <v>2020</v>
      </c>
      <c r="L799" s="192"/>
      <c r="M799" s="8">
        <v>3</v>
      </c>
      <c r="N799" s="12" t="s">
        <v>1230</v>
      </c>
      <c r="O799" s="12" t="s">
        <v>1230</v>
      </c>
      <c r="P799" s="8" t="s">
        <v>1592</v>
      </c>
      <c r="Q799" s="14">
        <v>6500</v>
      </c>
      <c r="R799" s="14">
        <v>4000</v>
      </c>
      <c r="S799" s="14">
        <v>31500</v>
      </c>
      <c r="T799" s="19" t="s">
        <v>41</v>
      </c>
      <c r="U799" s="19"/>
      <c r="V799" s="131" t="s">
        <v>243</v>
      </c>
      <c r="W799" s="216" t="s">
        <v>244</v>
      </c>
      <c r="X799" s="23"/>
    </row>
    <row r="800" spans="1:24" ht="85.5" hidden="1">
      <c r="A800" s="19" t="s">
        <v>1587</v>
      </c>
      <c r="B800" s="19" t="s">
        <v>1832</v>
      </c>
      <c r="C800" s="19" t="s">
        <v>1832</v>
      </c>
      <c r="D800" s="37" t="s">
        <v>1840</v>
      </c>
      <c r="E800" s="37">
        <v>15</v>
      </c>
      <c r="F800" s="37" t="s">
        <v>1841</v>
      </c>
      <c r="G800" s="37" t="s">
        <v>35</v>
      </c>
      <c r="H800" s="37" t="s">
        <v>36</v>
      </c>
      <c r="I800" s="19" t="s">
        <v>46</v>
      </c>
      <c r="J800" s="52">
        <v>20</v>
      </c>
      <c r="K800" s="12" t="s">
        <v>1230</v>
      </c>
      <c r="L800" s="192"/>
      <c r="M800" s="37">
        <v>1</v>
      </c>
      <c r="N800" s="37" t="s">
        <v>1230</v>
      </c>
      <c r="O800" s="37" t="s">
        <v>1230</v>
      </c>
      <c r="P800" s="19" t="s">
        <v>247</v>
      </c>
      <c r="Q800" s="20">
        <v>0</v>
      </c>
      <c r="R800" s="20">
        <v>0</v>
      </c>
      <c r="S800" s="20">
        <v>0</v>
      </c>
      <c r="T800" s="19" t="s">
        <v>41</v>
      </c>
      <c r="U800" s="37"/>
      <c r="V800" s="131" t="s">
        <v>243</v>
      </c>
      <c r="W800" s="216" t="s">
        <v>244</v>
      </c>
      <c r="X800" s="23"/>
    </row>
    <row r="801" spans="1:24" ht="85.5" hidden="1">
      <c r="A801" s="19" t="s">
        <v>1587</v>
      </c>
      <c r="B801" s="19" t="s">
        <v>1832</v>
      </c>
      <c r="C801" s="19" t="s">
        <v>1890</v>
      </c>
      <c r="D801" s="37" t="s">
        <v>1840</v>
      </c>
      <c r="E801" s="37">
        <v>15</v>
      </c>
      <c r="F801" s="37" t="s">
        <v>1841</v>
      </c>
      <c r="G801" s="37" t="s">
        <v>35</v>
      </c>
      <c r="H801" s="37" t="s">
        <v>36</v>
      </c>
      <c r="I801" s="19" t="s">
        <v>46</v>
      </c>
      <c r="J801" s="52">
        <v>20</v>
      </c>
      <c r="K801" s="12" t="s">
        <v>1230</v>
      </c>
      <c r="L801" s="192"/>
      <c r="M801" s="37">
        <v>1</v>
      </c>
      <c r="N801" s="37" t="s">
        <v>1230</v>
      </c>
      <c r="O801" s="37" t="s">
        <v>1230</v>
      </c>
      <c r="P801" s="19" t="s">
        <v>247</v>
      </c>
      <c r="Q801" s="20">
        <v>0</v>
      </c>
      <c r="R801" s="20">
        <v>0</v>
      </c>
      <c r="S801" s="20">
        <v>0</v>
      </c>
      <c r="T801" s="19" t="s">
        <v>41</v>
      </c>
      <c r="U801" s="37"/>
      <c r="V801" s="131" t="s">
        <v>243</v>
      </c>
      <c r="W801" s="216" t="s">
        <v>244</v>
      </c>
      <c r="X801" s="23"/>
    </row>
    <row r="802" spans="1:24" ht="85.5" hidden="1">
      <c r="A802" s="19" t="s">
        <v>1587</v>
      </c>
      <c r="B802" s="19" t="s">
        <v>1832</v>
      </c>
      <c r="C802" s="19" t="s">
        <v>1833</v>
      </c>
      <c r="D802" s="37" t="s">
        <v>1840</v>
      </c>
      <c r="E802" s="37">
        <v>15</v>
      </c>
      <c r="F802" s="37" t="s">
        <v>1841</v>
      </c>
      <c r="G802" s="37" t="s">
        <v>35</v>
      </c>
      <c r="H802" s="37" t="s">
        <v>36</v>
      </c>
      <c r="I802" s="19" t="s">
        <v>46</v>
      </c>
      <c r="J802" s="52">
        <v>20</v>
      </c>
      <c r="K802" s="12" t="s">
        <v>1230</v>
      </c>
      <c r="L802" s="192"/>
      <c r="M802" s="37">
        <v>1</v>
      </c>
      <c r="N802" s="37" t="s">
        <v>1230</v>
      </c>
      <c r="O802" s="37" t="s">
        <v>1230</v>
      </c>
      <c r="P802" s="19" t="s">
        <v>247</v>
      </c>
      <c r="Q802" s="20">
        <v>0</v>
      </c>
      <c r="R802" s="20">
        <v>0</v>
      </c>
      <c r="S802" s="20">
        <v>0</v>
      </c>
      <c r="T802" s="19" t="s">
        <v>41</v>
      </c>
      <c r="U802" s="37"/>
      <c r="V802" s="131" t="s">
        <v>243</v>
      </c>
      <c r="W802" s="216" t="s">
        <v>244</v>
      </c>
      <c r="X802" s="23"/>
    </row>
    <row r="803" spans="1:24" ht="85.5" hidden="1">
      <c r="A803" s="19" t="s">
        <v>1587</v>
      </c>
      <c r="B803" s="19" t="s">
        <v>1832</v>
      </c>
      <c r="C803" s="19" t="s">
        <v>1852</v>
      </c>
      <c r="D803" s="37" t="s">
        <v>1840</v>
      </c>
      <c r="E803" s="37">
        <v>15</v>
      </c>
      <c r="F803" s="37" t="s">
        <v>1841</v>
      </c>
      <c r="G803" s="37" t="s">
        <v>35</v>
      </c>
      <c r="H803" s="37" t="s">
        <v>36</v>
      </c>
      <c r="I803" s="19" t="s">
        <v>46</v>
      </c>
      <c r="J803" s="52">
        <v>20</v>
      </c>
      <c r="K803" s="12" t="s">
        <v>1230</v>
      </c>
      <c r="L803" s="192"/>
      <c r="M803" s="37">
        <v>1</v>
      </c>
      <c r="N803" s="37" t="s">
        <v>1230</v>
      </c>
      <c r="O803" s="37" t="s">
        <v>1230</v>
      </c>
      <c r="P803" s="19" t="s">
        <v>247</v>
      </c>
      <c r="Q803" s="20">
        <v>0</v>
      </c>
      <c r="R803" s="20">
        <v>0</v>
      </c>
      <c r="S803" s="20">
        <v>0</v>
      </c>
      <c r="T803" s="19" t="s">
        <v>41</v>
      </c>
      <c r="U803" s="37"/>
      <c r="V803" s="131" t="s">
        <v>243</v>
      </c>
      <c r="W803" s="216" t="s">
        <v>244</v>
      </c>
      <c r="X803" s="23"/>
    </row>
    <row r="804" spans="1:24" ht="142.5" hidden="1">
      <c r="A804" s="19" t="s">
        <v>1587</v>
      </c>
      <c r="B804" s="19" t="s">
        <v>1588</v>
      </c>
      <c r="C804" s="19" t="s">
        <v>1658</v>
      </c>
      <c r="D804" s="19" t="s">
        <v>1659</v>
      </c>
      <c r="E804" s="19">
        <v>15</v>
      </c>
      <c r="F804" s="19" t="s">
        <v>1638</v>
      </c>
      <c r="G804" s="19" t="s">
        <v>45</v>
      </c>
      <c r="H804" s="19" t="s">
        <v>36</v>
      </c>
      <c r="I804" s="19" t="s">
        <v>37</v>
      </c>
      <c r="J804" s="52">
        <v>40</v>
      </c>
      <c r="K804" s="8">
        <v>2020</v>
      </c>
      <c r="L804" s="192"/>
      <c r="M804" s="8">
        <v>8</v>
      </c>
      <c r="N804" s="12" t="s">
        <v>1230</v>
      </c>
      <c r="O804" s="12" t="s">
        <v>1230</v>
      </c>
      <c r="P804" s="8" t="s">
        <v>1592</v>
      </c>
      <c r="Q804" s="14">
        <v>0</v>
      </c>
      <c r="R804" s="14">
        <v>0</v>
      </c>
      <c r="S804" s="14">
        <v>0</v>
      </c>
      <c r="T804" s="19" t="s">
        <v>41</v>
      </c>
      <c r="U804" s="15" t="s">
        <v>2353</v>
      </c>
      <c r="V804" s="220" t="s">
        <v>176</v>
      </c>
      <c r="W804" s="216" t="s">
        <v>254</v>
      </c>
      <c r="X804" s="36" t="s">
        <v>50</v>
      </c>
    </row>
    <row r="805" spans="1:24" ht="128.25" hidden="1">
      <c r="A805" s="19" t="s">
        <v>1587</v>
      </c>
      <c r="B805" s="19" t="s">
        <v>1588</v>
      </c>
      <c r="C805" s="19" t="s">
        <v>1588</v>
      </c>
      <c r="D805" s="19" t="s">
        <v>1637</v>
      </c>
      <c r="E805" s="19">
        <v>15</v>
      </c>
      <c r="F805" s="19" t="s">
        <v>1638</v>
      </c>
      <c r="G805" s="19" t="s">
        <v>45</v>
      </c>
      <c r="H805" s="19" t="s">
        <v>36</v>
      </c>
      <c r="I805" s="19" t="s">
        <v>37</v>
      </c>
      <c r="J805" s="52">
        <v>40</v>
      </c>
      <c r="K805" s="8">
        <v>2020</v>
      </c>
      <c r="L805" s="192"/>
      <c r="M805" s="8">
        <v>8</v>
      </c>
      <c r="N805" s="12" t="s">
        <v>1230</v>
      </c>
      <c r="O805" s="12" t="s">
        <v>1230</v>
      </c>
      <c r="P805" s="8" t="s">
        <v>1639</v>
      </c>
      <c r="Q805" s="14">
        <v>0</v>
      </c>
      <c r="R805" s="14">
        <v>0</v>
      </c>
      <c r="S805" s="14">
        <v>0</v>
      </c>
      <c r="T805" s="19" t="s">
        <v>41</v>
      </c>
      <c r="U805" s="15" t="s">
        <v>2353</v>
      </c>
      <c r="V805" s="220" t="s">
        <v>176</v>
      </c>
      <c r="W805" s="216" t="s">
        <v>254</v>
      </c>
      <c r="X805" s="36" t="s">
        <v>50</v>
      </c>
    </row>
    <row r="806" spans="1:24" ht="128.25" hidden="1">
      <c r="A806" s="19" t="s">
        <v>1587</v>
      </c>
      <c r="B806" s="19" t="s">
        <v>1588</v>
      </c>
      <c r="C806" s="19" t="s">
        <v>1588</v>
      </c>
      <c r="D806" s="19" t="s">
        <v>1640</v>
      </c>
      <c r="E806" s="19">
        <v>15</v>
      </c>
      <c r="F806" s="19" t="s">
        <v>1638</v>
      </c>
      <c r="G806" s="19" t="s">
        <v>45</v>
      </c>
      <c r="H806" s="19" t="s">
        <v>36</v>
      </c>
      <c r="I806" s="19" t="s">
        <v>37</v>
      </c>
      <c r="J806" s="52">
        <v>40</v>
      </c>
      <c r="K806" s="8">
        <v>2020</v>
      </c>
      <c r="L806" s="192"/>
      <c r="M806" s="8">
        <v>8</v>
      </c>
      <c r="N806" s="12" t="s">
        <v>1230</v>
      </c>
      <c r="O806" s="12" t="s">
        <v>1230</v>
      </c>
      <c r="P806" s="8" t="s">
        <v>1592</v>
      </c>
      <c r="Q806" s="14">
        <v>0</v>
      </c>
      <c r="R806" s="14">
        <v>0</v>
      </c>
      <c r="S806" s="14">
        <v>0</v>
      </c>
      <c r="T806" s="19" t="s">
        <v>41</v>
      </c>
      <c r="U806" s="15" t="s">
        <v>2353</v>
      </c>
      <c r="V806" s="220" t="s">
        <v>176</v>
      </c>
      <c r="W806" s="216" t="s">
        <v>254</v>
      </c>
      <c r="X806" s="36" t="s">
        <v>50</v>
      </c>
    </row>
    <row r="807" spans="1:24" ht="199.5" hidden="1">
      <c r="A807" s="19" t="s">
        <v>1587</v>
      </c>
      <c r="B807" s="19" t="s">
        <v>1935</v>
      </c>
      <c r="C807" s="19" t="s">
        <v>2001</v>
      </c>
      <c r="D807" s="54" t="s">
        <v>2019</v>
      </c>
      <c r="E807" s="19">
        <v>15</v>
      </c>
      <c r="F807" s="19" t="s">
        <v>2023</v>
      </c>
      <c r="G807" s="19" t="s">
        <v>145</v>
      </c>
      <c r="H807" s="19" t="s">
        <v>2024</v>
      </c>
      <c r="I807" s="37" t="s">
        <v>37</v>
      </c>
      <c r="J807" s="52">
        <v>360</v>
      </c>
      <c r="K807" s="12" t="s">
        <v>2025</v>
      </c>
      <c r="L807" s="201" t="s">
        <v>147</v>
      </c>
      <c r="M807" s="19">
        <v>1</v>
      </c>
      <c r="N807" s="37">
        <v>6465996</v>
      </c>
      <c r="O807" s="37" t="s">
        <v>2026</v>
      </c>
      <c r="P807" s="54" t="s">
        <v>162</v>
      </c>
      <c r="Q807" s="20">
        <v>0</v>
      </c>
      <c r="R807" s="20">
        <v>0</v>
      </c>
      <c r="S807" s="20">
        <v>0</v>
      </c>
      <c r="T807" s="19" t="s">
        <v>145</v>
      </c>
      <c r="U807" s="19"/>
      <c r="V807" s="131" t="s">
        <v>866</v>
      </c>
      <c r="W807" s="216" t="s">
        <v>1014</v>
      </c>
      <c r="X807" s="23"/>
    </row>
    <row r="808" spans="1:24" ht="45" hidden="1">
      <c r="A808" s="19" t="s">
        <v>1587</v>
      </c>
      <c r="B808" s="19" t="s">
        <v>1832</v>
      </c>
      <c r="C808" s="19" t="s">
        <v>1832</v>
      </c>
      <c r="D808" s="37" t="s">
        <v>1850</v>
      </c>
      <c r="E808" s="37">
        <v>12</v>
      </c>
      <c r="F808" s="37" t="s">
        <v>450</v>
      </c>
      <c r="G808" s="37" t="s">
        <v>35</v>
      </c>
      <c r="H808" s="37" t="s">
        <v>36</v>
      </c>
      <c r="I808" s="37" t="s">
        <v>37</v>
      </c>
      <c r="J808" s="52">
        <v>16</v>
      </c>
      <c r="K808" s="12" t="s">
        <v>1230</v>
      </c>
      <c r="L808" s="192"/>
      <c r="M808" s="37">
        <v>1</v>
      </c>
      <c r="N808" s="37">
        <v>1568321</v>
      </c>
      <c r="O808" s="37" t="s">
        <v>1876</v>
      </c>
      <c r="P808" s="19" t="s">
        <v>247</v>
      </c>
      <c r="Q808" s="60">
        <v>0</v>
      </c>
      <c r="R808" s="20">
        <v>0</v>
      </c>
      <c r="S808" s="60">
        <v>0</v>
      </c>
      <c r="T808" s="19" t="s">
        <v>41</v>
      </c>
      <c r="U808" s="37"/>
      <c r="V808" s="210" t="s">
        <v>148</v>
      </c>
      <c r="W808" s="216" t="s">
        <v>225</v>
      </c>
      <c r="X808" s="23"/>
    </row>
    <row r="809" spans="1:24" ht="45" hidden="1">
      <c r="A809" s="19" t="s">
        <v>1587</v>
      </c>
      <c r="B809" s="19" t="s">
        <v>1832</v>
      </c>
      <c r="C809" s="19" t="s">
        <v>1832</v>
      </c>
      <c r="D809" s="37" t="s">
        <v>1850</v>
      </c>
      <c r="E809" s="37">
        <v>12</v>
      </c>
      <c r="F809" s="37" t="s">
        <v>450</v>
      </c>
      <c r="G809" s="37" t="s">
        <v>35</v>
      </c>
      <c r="H809" s="37" t="s">
        <v>36</v>
      </c>
      <c r="I809" s="37" t="s">
        <v>37</v>
      </c>
      <c r="J809" s="52">
        <v>16</v>
      </c>
      <c r="K809" s="12" t="s">
        <v>1230</v>
      </c>
      <c r="L809" s="192"/>
      <c r="M809" s="37">
        <v>1</v>
      </c>
      <c r="N809" s="37">
        <v>1454945</v>
      </c>
      <c r="O809" s="37" t="s">
        <v>1877</v>
      </c>
      <c r="P809" s="19" t="s">
        <v>247</v>
      </c>
      <c r="Q809" s="60">
        <v>0</v>
      </c>
      <c r="R809" s="20">
        <v>0</v>
      </c>
      <c r="S809" s="60">
        <v>0</v>
      </c>
      <c r="T809" s="19" t="s">
        <v>41</v>
      </c>
      <c r="U809" s="37"/>
      <c r="V809" s="210" t="s">
        <v>148</v>
      </c>
      <c r="W809" s="216" t="s">
        <v>225</v>
      </c>
      <c r="X809" s="23"/>
    </row>
    <row r="810" spans="1:24" ht="45" hidden="1">
      <c r="A810" s="19" t="s">
        <v>1587</v>
      </c>
      <c r="B810" s="19" t="s">
        <v>1832</v>
      </c>
      <c r="C810" s="19" t="s">
        <v>1832</v>
      </c>
      <c r="D810" s="37" t="s">
        <v>1850</v>
      </c>
      <c r="E810" s="37">
        <v>12</v>
      </c>
      <c r="F810" s="37" t="s">
        <v>450</v>
      </c>
      <c r="G810" s="37" t="s">
        <v>35</v>
      </c>
      <c r="H810" s="37" t="s">
        <v>36</v>
      </c>
      <c r="I810" s="37" t="s">
        <v>37</v>
      </c>
      <c r="J810" s="52">
        <v>16</v>
      </c>
      <c r="K810" s="12" t="s">
        <v>1230</v>
      </c>
      <c r="L810" s="192"/>
      <c r="M810" s="37">
        <v>1</v>
      </c>
      <c r="N810" s="37" t="s">
        <v>1230</v>
      </c>
      <c r="O810" s="37" t="s">
        <v>1230</v>
      </c>
      <c r="P810" s="19" t="s">
        <v>247</v>
      </c>
      <c r="Q810" s="60">
        <v>0</v>
      </c>
      <c r="R810" s="20">
        <v>0</v>
      </c>
      <c r="S810" s="60">
        <v>0</v>
      </c>
      <c r="T810" s="19" t="s">
        <v>41</v>
      </c>
      <c r="U810" s="37"/>
      <c r="V810" s="210" t="s">
        <v>148</v>
      </c>
      <c r="W810" s="216" t="s">
        <v>225</v>
      </c>
      <c r="X810" s="23"/>
    </row>
    <row r="811" spans="1:24" ht="45" hidden="1">
      <c r="A811" s="19" t="s">
        <v>1587</v>
      </c>
      <c r="B811" s="19" t="s">
        <v>1832</v>
      </c>
      <c r="C811" s="19" t="s">
        <v>1832</v>
      </c>
      <c r="D811" s="37" t="s">
        <v>1850</v>
      </c>
      <c r="E811" s="37">
        <v>12</v>
      </c>
      <c r="F811" s="37" t="s">
        <v>450</v>
      </c>
      <c r="G811" s="37" t="s">
        <v>35</v>
      </c>
      <c r="H811" s="37" t="s">
        <v>36</v>
      </c>
      <c r="I811" s="37" t="s">
        <v>37</v>
      </c>
      <c r="J811" s="52">
        <v>16</v>
      </c>
      <c r="K811" s="12" t="s">
        <v>1230</v>
      </c>
      <c r="L811" s="192"/>
      <c r="M811" s="37">
        <v>1</v>
      </c>
      <c r="N811" s="37" t="s">
        <v>1230</v>
      </c>
      <c r="O811" s="37" t="s">
        <v>1230</v>
      </c>
      <c r="P811" s="19" t="s">
        <v>247</v>
      </c>
      <c r="Q811" s="60">
        <v>0</v>
      </c>
      <c r="R811" s="20">
        <v>0</v>
      </c>
      <c r="S811" s="60">
        <v>0</v>
      </c>
      <c r="T811" s="19" t="s">
        <v>41</v>
      </c>
      <c r="U811" s="37"/>
      <c r="V811" s="210" t="s">
        <v>148</v>
      </c>
      <c r="W811" s="216" t="s">
        <v>225</v>
      </c>
      <c r="X811" s="23"/>
    </row>
    <row r="812" spans="1:24" ht="45" hidden="1">
      <c r="A812" s="19" t="s">
        <v>1587</v>
      </c>
      <c r="B812" s="19" t="s">
        <v>1832</v>
      </c>
      <c r="C812" s="19" t="s">
        <v>1832</v>
      </c>
      <c r="D812" s="37" t="s">
        <v>1850</v>
      </c>
      <c r="E812" s="37">
        <v>12</v>
      </c>
      <c r="F812" s="37" t="s">
        <v>450</v>
      </c>
      <c r="G812" s="37" t="s">
        <v>35</v>
      </c>
      <c r="H812" s="37" t="s">
        <v>36</v>
      </c>
      <c r="I812" s="37" t="s">
        <v>37</v>
      </c>
      <c r="J812" s="52">
        <v>16</v>
      </c>
      <c r="K812" s="12" t="s">
        <v>1230</v>
      </c>
      <c r="L812" s="192"/>
      <c r="M812" s="37">
        <v>1</v>
      </c>
      <c r="N812" s="37" t="s">
        <v>1230</v>
      </c>
      <c r="O812" s="37" t="s">
        <v>1230</v>
      </c>
      <c r="P812" s="19" t="s">
        <v>247</v>
      </c>
      <c r="Q812" s="60">
        <v>0</v>
      </c>
      <c r="R812" s="20">
        <v>0</v>
      </c>
      <c r="S812" s="60">
        <v>0</v>
      </c>
      <c r="T812" s="19" t="s">
        <v>41</v>
      </c>
      <c r="U812" s="37"/>
      <c r="V812" s="210" t="s">
        <v>148</v>
      </c>
      <c r="W812" s="216" t="s">
        <v>225</v>
      </c>
      <c r="X812" s="23"/>
    </row>
    <row r="813" spans="1:24" ht="45" hidden="1">
      <c r="A813" s="19" t="s">
        <v>1587</v>
      </c>
      <c r="B813" s="19" t="s">
        <v>1832</v>
      </c>
      <c r="C813" s="19" t="s">
        <v>1890</v>
      </c>
      <c r="D813" s="37" t="s">
        <v>1850</v>
      </c>
      <c r="E813" s="37">
        <v>12</v>
      </c>
      <c r="F813" s="37" t="s">
        <v>450</v>
      </c>
      <c r="G813" s="37" t="s">
        <v>35</v>
      </c>
      <c r="H813" s="37" t="s">
        <v>36</v>
      </c>
      <c r="I813" s="37" t="s">
        <v>37</v>
      </c>
      <c r="J813" s="52">
        <v>16</v>
      </c>
      <c r="K813" s="12" t="s">
        <v>1230</v>
      </c>
      <c r="L813" s="192"/>
      <c r="M813" s="37">
        <v>1</v>
      </c>
      <c r="N813" s="37" t="s">
        <v>1230</v>
      </c>
      <c r="O813" s="37" t="s">
        <v>1230</v>
      </c>
      <c r="P813" s="19" t="s">
        <v>247</v>
      </c>
      <c r="Q813" s="60">
        <v>0</v>
      </c>
      <c r="R813" s="20">
        <v>0</v>
      </c>
      <c r="S813" s="60">
        <v>0</v>
      </c>
      <c r="T813" s="19" t="s">
        <v>41</v>
      </c>
      <c r="U813" s="37"/>
      <c r="V813" s="210" t="s">
        <v>148</v>
      </c>
      <c r="W813" s="216" t="s">
        <v>225</v>
      </c>
      <c r="X813" s="23"/>
    </row>
    <row r="814" spans="1:24" ht="45" hidden="1">
      <c r="A814" s="19" t="s">
        <v>1587</v>
      </c>
      <c r="B814" s="19" t="s">
        <v>1832</v>
      </c>
      <c r="C814" s="19" t="s">
        <v>1849</v>
      </c>
      <c r="D814" s="37" t="s">
        <v>1850</v>
      </c>
      <c r="E814" s="37">
        <v>12</v>
      </c>
      <c r="F814" s="37" t="s">
        <v>450</v>
      </c>
      <c r="G814" s="37" t="s">
        <v>35</v>
      </c>
      <c r="H814" s="37" t="s">
        <v>36</v>
      </c>
      <c r="I814" s="37" t="s">
        <v>37</v>
      </c>
      <c r="J814" s="52">
        <v>16</v>
      </c>
      <c r="K814" s="12" t="s">
        <v>1230</v>
      </c>
      <c r="L814" s="192"/>
      <c r="M814" s="37">
        <v>1</v>
      </c>
      <c r="N814" s="37" t="s">
        <v>1230</v>
      </c>
      <c r="O814" s="37" t="s">
        <v>1230</v>
      </c>
      <c r="P814" s="19" t="s">
        <v>247</v>
      </c>
      <c r="Q814" s="60">
        <v>0</v>
      </c>
      <c r="R814" s="20">
        <v>0</v>
      </c>
      <c r="S814" s="60">
        <v>0</v>
      </c>
      <c r="T814" s="19" t="s">
        <v>41</v>
      </c>
      <c r="U814" s="37"/>
      <c r="V814" s="210" t="s">
        <v>148</v>
      </c>
      <c r="W814" s="216" t="s">
        <v>225</v>
      </c>
      <c r="X814" s="23"/>
    </row>
    <row r="815" spans="1:24" ht="45" hidden="1">
      <c r="A815" s="19" t="s">
        <v>1587</v>
      </c>
      <c r="B815" s="19" t="s">
        <v>1832</v>
      </c>
      <c r="C815" s="19" t="s">
        <v>1852</v>
      </c>
      <c r="D815" s="37" t="s">
        <v>1850</v>
      </c>
      <c r="E815" s="37">
        <v>12</v>
      </c>
      <c r="F815" s="37" t="s">
        <v>450</v>
      </c>
      <c r="G815" s="37" t="s">
        <v>35</v>
      </c>
      <c r="H815" s="37" t="s">
        <v>36</v>
      </c>
      <c r="I815" s="37" t="s">
        <v>37</v>
      </c>
      <c r="J815" s="52">
        <v>16</v>
      </c>
      <c r="K815" s="12" t="s">
        <v>1230</v>
      </c>
      <c r="L815" s="192"/>
      <c r="M815" s="37">
        <v>1</v>
      </c>
      <c r="N815" s="37" t="s">
        <v>1230</v>
      </c>
      <c r="O815" s="37" t="s">
        <v>1230</v>
      </c>
      <c r="P815" s="19" t="s">
        <v>247</v>
      </c>
      <c r="Q815" s="60">
        <v>0</v>
      </c>
      <c r="R815" s="20">
        <v>0</v>
      </c>
      <c r="S815" s="60">
        <v>0</v>
      </c>
      <c r="T815" s="19" t="s">
        <v>41</v>
      </c>
      <c r="U815" s="37"/>
      <c r="V815" s="210" t="s">
        <v>148</v>
      </c>
      <c r="W815" s="216" t="s">
        <v>225</v>
      </c>
      <c r="X815" s="23"/>
    </row>
    <row r="816" spans="1:24" ht="45" hidden="1">
      <c r="A816" s="19" t="s">
        <v>1587</v>
      </c>
      <c r="B816" s="19" t="s">
        <v>1832</v>
      </c>
      <c r="C816" s="19" t="s">
        <v>1832</v>
      </c>
      <c r="D816" s="37" t="s">
        <v>1850</v>
      </c>
      <c r="E816" s="37">
        <v>12</v>
      </c>
      <c r="F816" s="37" t="s">
        <v>1851</v>
      </c>
      <c r="G816" s="37" t="s">
        <v>35</v>
      </c>
      <c r="H816" s="37" t="s">
        <v>36</v>
      </c>
      <c r="I816" s="37" t="s">
        <v>37</v>
      </c>
      <c r="J816" s="52">
        <v>16</v>
      </c>
      <c r="K816" s="12" t="s">
        <v>1230</v>
      </c>
      <c r="L816" s="192"/>
      <c r="M816" s="37">
        <v>1</v>
      </c>
      <c r="N816" s="37">
        <v>1568321</v>
      </c>
      <c r="O816" s="37" t="s">
        <v>1876</v>
      </c>
      <c r="P816" s="19" t="s">
        <v>247</v>
      </c>
      <c r="Q816" s="60">
        <v>0</v>
      </c>
      <c r="R816" s="20">
        <v>0</v>
      </c>
      <c r="S816" s="60">
        <v>0</v>
      </c>
      <c r="T816" s="19" t="s">
        <v>41</v>
      </c>
      <c r="U816" s="37"/>
      <c r="V816" s="210" t="s">
        <v>148</v>
      </c>
      <c r="W816" s="216" t="s">
        <v>225</v>
      </c>
      <c r="X816" s="23"/>
    </row>
    <row r="817" spans="1:24" ht="45" hidden="1">
      <c r="A817" s="19" t="s">
        <v>1587</v>
      </c>
      <c r="B817" s="19" t="s">
        <v>1832</v>
      </c>
      <c r="C817" s="19" t="s">
        <v>1832</v>
      </c>
      <c r="D817" s="37" t="s">
        <v>1850</v>
      </c>
      <c r="E817" s="37">
        <v>12</v>
      </c>
      <c r="F817" s="37" t="s">
        <v>1851</v>
      </c>
      <c r="G817" s="37" t="s">
        <v>35</v>
      </c>
      <c r="H817" s="37" t="s">
        <v>36</v>
      </c>
      <c r="I817" s="37" t="s">
        <v>37</v>
      </c>
      <c r="J817" s="52">
        <v>16</v>
      </c>
      <c r="K817" s="12" t="s">
        <v>1230</v>
      </c>
      <c r="L817" s="192"/>
      <c r="M817" s="37">
        <v>1</v>
      </c>
      <c r="N817" s="37">
        <v>1454945</v>
      </c>
      <c r="O817" s="37" t="s">
        <v>1877</v>
      </c>
      <c r="P817" s="19" t="s">
        <v>247</v>
      </c>
      <c r="Q817" s="60">
        <v>0</v>
      </c>
      <c r="R817" s="20">
        <v>0</v>
      </c>
      <c r="S817" s="60">
        <v>0</v>
      </c>
      <c r="T817" s="19" t="s">
        <v>41</v>
      </c>
      <c r="U817" s="37"/>
      <c r="V817" s="210" t="s">
        <v>148</v>
      </c>
      <c r="W817" s="216" t="s">
        <v>225</v>
      </c>
      <c r="X817" s="23"/>
    </row>
    <row r="818" spans="1:24" ht="45" hidden="1">
      <c r="A818" s="19" t="s">
        <v>1587</v>
      </c>
      <c r="B818" s="19" t="s">
        <v>1832</v>
      </c>
      <c r="C818" s="19" t="s">
        <v>1832</v>
      </c>
      <c r="D818" s="37" t="s">
        <v>1850</v>
      </c>
      <c r="E818" s="37">
        <v>12</v>
      </c>
      <c r="F818" s="37" t="s">
        <v>1851</v>
      </c>
      <c r="G818" s="37" t="s">
        <v>35</v>
      </c>
      <c r="H818" s="37" t="s">
        <v>36</v>
      </c>
      <c r="I818" s="37" t="s">
        <v>37</v>
      </c>
      <c r="J818" s="52">
        <v>16</v>
      </c>
      <c r="K818" s="12" t="s">
        <v>1230</v>
      </c>
      <c r="L818" s="192"/>
      <c r="M818" s="37">
        <v>1</v>
      </c>
      <c r="N818" s="37">
        <v>1520670</v>
      </c>
      <c r="O818" s="37" t="s">
        <v>1878</v>
      </c>
      <c r="P818" s="19" t="s">
        <v>247</v>
      </c>
      <c r="Q818" s="60">
        <v>0</v>
      </c>
      <c r="R818" s="20">
        <v>0</v>
      </c>
      <c r="S818" s="60">
        <v>0</v>
      </c>
      <c r="T818" s="19" t="s">
        <v>41</v>
      </c>
      <c r="U818" s="37"/>
      <c r="V818" s="210" t="s">
        <v>148</v>
      </c>
      <c r="W818" s="216" t="s">
        <v>225</v>
      </c>
      <c r="X818" s="23"/>
    </row>
    <row r="819" spans="1:24" ht="45" hidden="1">
      <c r="A819" s="19" t="s">
        <v>1587</v>
      </c>
      <c r="B819" s="19" t="s">
        <v>1832</v>
      </c>
      <c r="C819" s="19" t="s">
        <v>1832</v>
      </c>
      <c r="D819" s="37" t="s">
        <v>1850</v>
      </c>
      <c r="E819" s="37">
        <v>12</v>
      </c>
      <c r="F819" s="37" t="s">
        <v>1851</v>
      </c>
      <c r="G819" s="37" t="s">
        <v>35</v>
      </c>
      <c r="H819" s="37" t="s">
        <v>36</v>
      </c>
      <c r="I819" s="37" t="s">
        <v>37</v>
      </c>
      <c r="J819" s="52">
        <v>16</v>
      </c>
      <c r="K819" s="12" t="s">
        <v>1230</v>
      </c>
      <c r="L819" s="192"/>
      <c r="M819" s="37">
        <v>1</v>
      </c>
      <c r="N819" s="37">
        <v>2372649</v>
      </c>
      <c r="O819" s="37" t="s">
        <v>1879</v>
      </c>
      <c r="P819" s="19" t="s">
        <v>247</v>
      </c>
      <c r="Q819" s="60">
        <v>0</v>
      </c>
      <c r="R819" s="20">
        <v>0</v>
      </c>
      <c r="S819" s="60">
        <v>0</v>
      </c>
      <c r="T819" s="19" t="s">
        <v>41</v>
      </c>
      <c r="U819" s="37"/>
      <c r="V819" s="210" t="s">
        <v>148</v>
      </c>
      <c r="W819" s="216" t="s">
        <v>225</v>
      </c>
      <c r="X819" s="23"/>
    </row>
    <row r="820" spans="1:24" ht="45" hidden="1">
      <c r="A820" s="19" t="s">
        <v>1587</v>
      </c>
      <c r="B820" s="19" t="s">
        <v>1832</v>
      </c>
      <c r="C820" s="19" t="s">
        <v>1890</v>
      </c>
      <c r="D820" s="37" t="s">
        <v>1850</v>
      </c>
      <c r="E820" s="37">
        <v>12</v>
      </c>
      <c r="F820" s="37" t="s">
        <v>1851</v>
      </c>
      <c r="G820" s="37" t="s">
        <v>35</v>
      </c>
      <c r="H820" s="37" t="s">
        <v>36</v>
      </c>
      <c r="I820" s="37" t="s">
        <v>37</v>
      </c>
      <c r="J820" s="52">
        <v>16</v>
      </c>
      <c r="K820" s="12" t="s">
        <v>1230</v>
      </c>
      <c r="L820" s="192"/>
      <c r="M820" s="37">
        <v>1</v>
      </c>
      <c r="N820" s="37" t="s">
        <v>1230</v>
      </c>
      <c r="O820" s="37" t="s">
        <v>1230</v>
      </c>
      <c r="P820" s="19" t="s">
        <v>247</v>
      </c>
      <c r="Q820" s="60">
        <v>0</v>
      </c>
      <c r="R820" s="20">
        <v>0</v>
      </c>
      <c r="S820" s="60">
        <v>0</v>
      </c>
      <c r="T820" s="19" t="s">
        <v>41</v>
      </c>
      <c r="U820" s="37"/>
      <c r="V820" s="210" t="s">
        <v>148</v>
      </c>
      <c r="W820" s="216" t="s">
        <v>225</v>
      </c>
      <c r="X820" s="23"/>
    </row>
    <row r="821" spans="1:24" ht="45" hidden="1">
      <c r="A821" s="19" t="s">
        <v>1587</v>
      </c>
      <c r="B821" s="19" t="s">
        <v>1832</v>
      </c>
      <c r="C821" s="19" t="s">
        <v>1849</v>
      </c>
      <c r="D821" s="37" t="s">
        <v>1850</v>
      </c>
      <c r="E821" s="37">
        <v>12</v>
      </c>
      <c r="F821" s="37" t="s">
        <v>1851</v>
      </c>
      <c r="G821" s="37" t="s">
        <v>35</v>
      </c>
      <c r="H821" s="37" t="s">
        <v>36</v>
      </c>
      <c r="I821" s="37" t="s">
        <v>37</v>
      </c>
      <c r="J821" s="52">
        <v>16</v>
      </c>
      <c r="K821" s="12" t="s">
        <v>1230</v>
      </c>
      <c r="L821" s="192"/>
      <c r="M821" s="37">
        <v>1</v>
      </c>
      <c r="N821" s="37" t="s">
        <v>1230</v>
      </c>
      <c r="O821" s="37" t="s">
        <v>1230</v>
      </c>
      <c r="P821" s="19" t="s">
        <v>247</v>
      </c>
      <c r="Q821" s="60">
        <v>0</v>
      </c>
      <c r="R821" s="20">
        <v>0</v>
      </c>
      <c r="S821" s="60">
        <v>0</v>
      </c>
      <c r="T821" s="19" t="s">
        <v>41</v>
      </c>
      <c r="U821" s="37"/>
      <c r="V821" s="210" t="s">
        <v>148</v>
      </c>
      <c r="W821" s="216" t="s">
        <v>225</v>
      </c>
      <c r="X821" s="23"/>
    </row>
    <row r="822" spans="1:24" ht="45" hidden="1">
      <c r="A822" s="19" t="s">
        <v>1587</v>
      </c>
      <c r="B822" s="19" t="s">
        <v>1832</v>
      </c>
      <c r="C822" s="19" t="s">
        <v>1852</v>
      </c>
      <c r="D822" s="37" t="s">
        <v>1850</v>
      </c>
      <c r="E822" s="37">
        <v>12</v>
      </c>
      <c r="F822" s="37" t="s">
        <v>1851</v>
      </c>
      <c r="G822" s="37" t="s">
        <v>35</v>
      </c>
      <c r="H822" s="37" t="s">
        <v>36</v>
      </c>
      <c r="I822" s="37" t="s">
        <v>37</v>
      </c>
      <c r="J822" s="52">
        <v>16</v>
      </c>
      <c r="K822" s="12" t="s">
        <v>1230</v>
      </c>
      <c r="L822" s="192"/>
      <c r="M822" s="37">
        <v>1</v>
      </c>
      <c r="N822" s="37" t="s">
        <v>1230</v>
      </c>
      <c r="O822" s="37" t="s">
        <v>1230</v>
      </c>
      <c r="P822" s="19" t="s">
        <v>247</v>
      </c>
      <c r="Q822" s="60">
        <v>0</v>
      </c>
      <c r="R822" s="20">
        <v>0</v>
      </c>
      <c r="S822" s="60">
        <v>0</v>
      </c>
      <c r="T822" s="19" t="s">
        <v>41</v>
      </c>
      <c r="U822" s="37"/>
      <c r="V822" s="210" t="s">
        <v>148</v>
      </c>
      <c r="W822" s="216" t="s">
        <v>225</v>
      </c>
      <c r="X822" s="23"/>
    </row>
    <row r="823" spans="1:24" ht="142.5" hidden="1">
      <c r="A823" s="19" t="s">
        <v>1587</v>
      </c>
      <c r="B823" s="19" t="s">
        <v>1588</v>
      </c>
      <c r="C823" s="19" t="s">
        <v>1658</v>
      </c>
      <c r="D823" s="19" t="s">
        <v>1659</v>
      </c>
      <c r="E823" s="19">
        <v>15</v>
      </c>
      <c r="F823" s="19" t="s">
        <v>1669</v>
      </c>
      <c r="G823" s="19" t="s">
        <v>35</v>
      </c>
      <c r="H823" s="19" t="s">
        <v>1325</v>
      </c>
      <c r="I823" s="19" t="s">
        <v>37</v>
      </c>
      <c r="J823" s="8">
        <v>720</v>
      </c>
      <c r="K823" s="8">
        <v>44166</v>
      </c>
      <c r="L823" s="192"/>
      <c r="M823" s="8">
        <v>1</v>
      </c>
      <c r="N823" s="8">
        <v>1360939</v>
      </c>
      <c r="O823" s="8" t="s">
        <v>1670</v>
      </c>
      <c r="P823" s="8" t="s">
        <v>611</v>
      </c>
      <c r="Q823" s="14">
        <v>0</v>
      </c>
      <c r="R823" s="14">
        <v>0</v>
      </c>
      <c r="S823" s="14">
        <v>0</v>
      </c>
      <c r="T823" s="19" t="s">
        <v>228</v>
      </c>
      <c r="U823" s="19" t="s">
        <v>2376</v>
      </c>
      <c r="V823" s="131" t="s">
        <v>148</v>
      </c>
      <c r="W823" s="131" t="s">
        <v>157</v>
      </c>
      <c r="X823" s="23"/>
    </row>
    <row r="824" spans="1:24" ht="142.5" hidden="1">
      <c r="A824" s="19" t="s">
        <v>1587</v>
      </c>
      <c r="B824" s="19" t="s">
        <v>1588</v>
      </c>
      <c r="C824" s="19" t="s">
        <v>1658</v>
      </c>
      <c r="D824" s="19" t="s">
        <v>1659</v>
      </c>
      <c r="E824" s="19">
        <v>15</v>
      </c>
      <c r="F824" s="19" t="s">
        <v>1671</v>
      </c>
      <c r="G824" s="19" t="s">
        <v>35</v>
      </c>
      <c r="H824" s="19" t="s">
        <v>1325</v>
      </c>
      <c r="I824" s="19" t="s">
        <v>37</v>
      </c>
      <c r="J824" s="52">
        <v>1600</v>
      </c>
      <c r="K824" s="141">
        <v>43891</v>
      </c>
      <c r="L824" s="192"/>
      <c r="M824" s="8">
        <v>1</v>
      </c>
      <c r="N824" s="8">
        <v>1491969</v>
      </c>
      <c r="O824" s="12" t="s">
        <v>1672</v>
      </c>
      <c r="P824" s="8" t="s">
        <v>611</v>
      </c>
      <c r="Q824" s="14">
        <v>0</v>
      </c>
      <c r="R824" s="14">
        <v>0</v>
      </c>
      <c r="S824" s="14">
        <v>0</v>
      </c>
      <c r="T824" s="19" t="s">
        <v>228</v>
      </c>
      <c r="U824" s="50"/>
      <c r="V824" s="216" t="s">
        <v>218</v>
      </c>
      <c r="W824" s="216" t="s">
        <v>398</v>
      </c>
      <c r="X824" s="23"/>
    </row>
    <row r="825" spans="1:24" ht="114" hidden="1">
      <c r="A825" s="19" t="s">
        <v>1587</v>
      </c>
      <c r="B825" s="19" t="s">
        <v>1588</v>
      </c>
      <c r="C825" s="19" t="s">
        <v>1588</v>
      </c>
      <c r="D825" s="19" t="s">
        <v>1619</v>
      </c>
      <c r="E825" s="19">
        <v>15</v>
      </c>
      <c r="F825" s="19" t="s">
        <v>1641</v>
      </c>
      <c r="G825" s="19" t="s">
        <v>35</v>
      </c>
      <c r="H825" s="19" t="s">
        <v>331</v>
      </c>
      <c r="I825" s="19" t="s">
        <v>37</v>
      </c>
      <c r="J825" s="52">
        <v>16</v>
      </c>
      <c r="K825" s="141">
        <v>43891</v>
      </c>
      <c r="L825" s="192"/>
      <c r="M825" s="8">
        <v>5</v>
      </c>
      <c r="N825" s="12" t="s">
        <v>1230</v>
      </c>
      <c r="O825" s="12" t="s">
        <v>1230</v>
      </c>
      <c r="P825" s="8" t="s">
        <v>1592</v>
      </c>
      <c r="Q825" s="14">
        <v>1352</v>
      </c>
      <c r="R825" s="14">
        <v>0</v>
      </c>
      <c r="S825" s="14">
        <v>6760</v>
      </c>
      <c r="T825" s="19" t="s">
        <v>41</v>
      </c>
      <c r="U825" s="19"/>
      <c r="V825" s="37" t="s">
        <v>866</v>
      </c>
      <c r="W825" s="216" t="s">
        <v>1642</v>
      </c>
      <c r="X825" s="23"/>
    </row>
    <row r="826" spans="1:24" ht="73.5" hidden="1">
      <c r="A826" s="8" t="s">
        <v>1587</v>
      </c>
      <c r="B826" s="8" t="s">
        <v>1832</v>
      </c>
      <c r="C826" s="8" t="s">
        <v>1832</v>
      </c>
      <c r="D826" s="12" t="s">
        <v>1880</v>
      </c>
      <c r="E826" s="12">
        <v>12</v>
      </c>
      <c r="F826" s="12" t="s">
        <v>1881</v>
      </c>
      <c r="G826" s="12" t="s">
        <v>35</v>
      </c>
      <c r="H826" s="12" t="s">
        <v>265</v>
      </c>
      <c r="I826" s="12" t="s">
        <v>37</v>
      </c>
      <c r="J826" s="52">
        <v>369</v>
      </c>
      <c r="K826" s="12" t="s">
        <v>1230</v>
      </c>
      <c r="L826" s="192"/>
      <c r="M826" s="12">
        <v>1</v>
      </c>
      <c r="N826" s="12" t="s">
        <v>1230</v>
      </c>
      <c r="O826" s="12" t="s">
        <v>1230</v>
      </c>
      <c r="P826" s="8" t="s">
        <v>247</v>
      </c>
      <c r="Q826" s="14">
        <v>0</v>
      </c>
      <c r="R826" s="14">
        <v>0</v>
      </c>
      <c r="S826" s="14">
        <v>0</v>
      </c>
      <c r="T826" s="12" t="s">
        <v>228</v>
      </c>
      <c r="U826" s="12" t="s">
        <v>2377</v>
      </c>
      <c r="V826" s="131" t="s">
        <v>148</v>
      </c>
      <c r="W826" s="221" t="s">
        <v>149</v>
      </c>
      <c r="X826" s="23"/>
    </row>
    <row r="827" spans="1:24" ht="42.75" hidden="1">
      <c r="A827" s="37" t="s">
        <v>1587</v>
      </c>
      <c r="B827" s="37" t="s">
        <v>1832</v>
      </c>
      <c r="C827" s="37" t="s">
        <v>1832</v>
      </c>
      <c r="D827" s="37" t="s">
        <v>1882</v>
      </c>
      <c r="E827" s="37">
        <v>12</v>
      </c>
      <c r="F827" s="37" t="s">
        <v>1881</v>
      </c>
      <c r="G827" s="37" t="s">
        <v>145</v>
      </c>
      <c r="H827" s="37" t="s">
        <v>265</v>
      </c>
      <c r="I827" s="19" t="s">
        <v>37</v>
      </c>
      <c r="J827" s="52">
        <v>369</v>
      </c>
      <c r="K827" s="12" t="s">
        <v>1883</v>
      </c>
      <c r="L827" s="201" t="s">
        <v>216</v>
      </c>
      <c r="M827" s="37">
        <v>1</v>
      </c>
      <c r="N827" s="37">
        <v>1412800</v>
      </c>
      <c r="O827" s="37" t="s">
        <v>1884</v>
      </c>
      <c r="P827" s="54" t="s">
        <v>162</v>
      </c>
      <c r="Q827" s="20">
        <v>0</v>
      </c>
      <c r="R827" s="20">
        <v>0</v>
      </c>
      <c r="S827" s="20">
        <v>0</v>
      </c>
      <c r="T827" s="37" t="s">
        <v>145</v>
      </c>
      <c r="U827" s="37" t="s">
        <v>2378</v>
      </c>
      <c r="V827" s="131" t="s">
        <v>148</v>
      </c>
      <c r="W827" s="216" t="s">
        <v>149</v>
      </c>
      <c r="X827" s="23"/>
    </row>
    <row r="828" spans="1:24" ht="171" hidden="1">
      <c r="A828" s="19" t="s">
        <v>1587</v>
      </c>
      <c r="B828" s="19" t="s">
        <v>1891</v>
      </c>
      <c r="C828" s="19" t="s">
        <v>1902</v>
      </c>
      <c r="D828" s="19" t="s">
        <v>1899</v>
      </c>
      <c r="E828" s="19">
        <v>20</v>
      </c>
      <c r="F828" s="19" t="s">
        <v>1914</v>
      </c>
      <c r="G828" s="19" t="s">
        <v>35</v>
      </c>
      <c r="H828" s="19" t="s">
        <v>36</v>
      </c>
      <c r="I828" s="19" t="s">
        <v>37</v>
      </c>
      <c r="J828" s="52">
        <v>40</v>
      </c>
      <c r="K828" s="19" t="s">
        <v>1230</v>
      </c>
      <c r="L828" s="192"/>
      <c r="M828" s="19">
        <v>1</v>
      </c>
      <c r="N828" s="19">
        <v>1861598</v>
      </c>
      <c r="O828" s="19" t="s">
        <v>1915</v>
      </c>
      <c r="P828" s="54" t="s">
        <v>162</v>
      </c>
      <c r="Q828" s="20">
        <v>0</v>
      </c>
      <c r="R828" s="20">
        <v>0</v>
      </c>
      <c r="S828" s="20">
        <v>0</v>
      </c>
      <c r="T828" s="19" t="s">
        <v>41</v>
      </c>
      <c r="U828" s="19"/>
      <c r="V828" s="210" t="s">
        <v>184</v>
      </c>
      <c r="W828" s="262" t="s">
        <v>1011</v>
      </c>
      <c r="X828" s="23"/>
    </row>
    <row r="829" spans="1:24" ht="42.75" hidden="1">
      <c r="A829" s="19" t="s">
        <v>1587</v>
      </c>
      <c r="B829" s="19" t="s">
        <v>1832</v>
      </c>
      <c r="C829" s="19" t="s">
        <v>1832</v>
      </c>
      <c r="D829" s="37" t="s">
        <v>1834</v>
      </c>
      <c r="E829" s="37">
        <v>15</v>
      </c>
      <c r="F829" s="37" t="s">
        <v>1842</v>
      </c>
      <c r="G829" s="37" t="s">
        <v>35</v>
      </c>
      <c r="H829" s="37" t="s">
        <v>36</v>
      </c>
      <c r="I829" s="19" t="s">
        <v>46</v>
      </c>
      <c r="J829" s="52">
        <v>20</v>
      </c>
      <c r="K829" s="12" t="s">
        <v>1230</v>
      </c>
      <c r="L829" s="192"/>
      <c r="M829" s="37">
        <v>1</v>
      </c>
      <c r="N829" s="37" t="s">
        <v>1230</v>
      </c>
      <c r="O829" s="37" t="s">
        <v>1230</v>
      </c>
      <c r="P829" s="19" t="s">
        <v>247</v>
      </c>
      <c r="Q829" s="60">
        <v>0</v>
      </c>
      <c r="R829" s="20">
        <v>0</v>
      </c>
      <c r="S829" s="60">
        <v>0</v>
      </c>
      <c r="T829" s="19" t="s">
        <v>41</v>
      </c>
      <c r="U829" s="131"/>
      <c r="V829" s="131" t="s">
        <v>48</v>
      </c>
      <c r="W829" s="216" t="s">
        <v>1843</v>
      </c>
      <c r="X829" s="23"/>
    </row>
    <row r="830" spans="1:24" ht="42.75" hidden="1">
      <c r="A830" s="19" t="s">
        <v>1587</v>
      </c>
      <c r="B830" s="19" t="s">
        <v>1832</v>
      </c>
      <c r="C830" s="19" t="s">
        <v>1890</v>
      </c>
      <c r="D830" s="37" t="s">
        <v>1834</v>
      </c>
      <c r="E830" s="37">
        <v>15</v>
      </c>
      <c r="F830" s="37" t="s">
        <v>1842</v>
      </c>
      <c r="G830" s="37" t="s">
        <v>35</v>
      </c>
      <c r="H830" s="37" t="s">
        <v>36</v>
      </c>
      <c r="I830" s="19" t="s">
        <v>46</v>
      </c>
      <c r="J830" s="52">
        <v>20</v>
      </c>
      <c r="K830" s="12" t="s">
        <v>1230</v>
      </c>
      <c r="L830" s="192"/>
      <c r="M830" s="37">
        <v>1</v>
      </c>
      <c r="N830" s="37" t="s">
        <v>1230</v>
      </c>
      <c r="O830" s="37" t="s">
        <v>1230</v>
      </c>
      <c r="P830" s="19" t="s">
        <v>247</v>
      </c>
      <c r="Q830" s="60">
        <v>0</v>
      </c>
      <c r="R830" s="20">
        <v>0</v>
      </c>
      <c r="S830" s="60">
        <v>0</v>
      </c>
      <c r="T830" s="19" t="s">
        <v>41</v>
      </c>
      <c r="U830" s="131"/>
      <c r="V830" s="131" t="s">
        <v>48</v>
      </c>
      <c r="W830" s="216" t="s">
        <v>1843</v>
      </c>
      <c r="X830" s="23"/>
    </row>
    <row r="831" spans="1:24" ht="42.75" hidden="1">
      <c r="A831" s="19" t="s">
        <v>1587</v>
      </c>
      <c r="B831" s="19" t="s">
        <v>1832</v>
      </c>
      <c r="C831" s="19" t="s">
        <v>1833</v>
      </c>
      <c r="D831" s="37" t="s">
        <v>1834</v>
      </c>
      <c r="E831" s="37">
        <v>15</v>
      </c>
      <c r="F831" s="37" t="s">
        <v>1842</v>
      </c>
      <c r="G831" s="37" t="s">
        <v>35</v>
      </c>
      <c r="H831" s="37" t="s">
        <v>36</v>
      </c>
      <c r="I831" s="19" t="s">
        <v>46</v>
      </c>
      <c r="J831" s="52">
        <v>20</v>
      </c>
      <c r="K831" s="12" t="s">
        <v>1230</v>
      </c>
      <c r="L831" s="192"/>
      <c r="M831" s="37">
        <v>1</v>
      </c>
      <c r="N831" s="37" t="s">
        <v>1230</v>
      </c>
      <c r="O831" s="37" t="s">
        <v>1230</v>
      </c>
      <c r="P831" s="19" t="s">
        <v>247</v>
      </c>
      <c r="Q831" s="60">
        <v>0</v>
      </c>
      <c r="R831" s="20">
        <v>0</v>
      </c>
      <c r="S831" s="60">
        <v>0</v>
      </c>
      <c r="T831" s="19" t="s">
        <v>41</v>
      </c>
      <c r="U831" s="131"/>
      <c r="V831" s="131" t="s">
        <v>48</v>
      </c>
      <c r="W831" s="216" t="s">
        <v>1843</v>
      </c>
      <c r="X831" s="23"/>
    </row>
    <row r="832" spans="1:24" ht="42.75" hidden="1">
      <c r="A832" s="19" t="s">
        <v>1587</v>
      </c>
      <c r="B832" s="19" t="s">
        <v>1832</v>
      </c>
      <c r="C832" s="19" t="s">
        <v>1852</v>
      </c>
      <c r="D832" s="37" t="s">
        <v>1834</v>
      </c>
      <c r="E832" s="37">
        <v>15</v>
      </c>
      <c r="F832" s="37" t="s">
        <v>1842</v>
      </c>
      <c r="G832" s="37" t="s">
        <v>35</v>
      </c>
      <c r="H832" s="37" t="s">
        <v>36</v>
      </c>
      <c r="I832" s="19" t="s">
        <v>46</v>
      </c>
      <c r="J832" s="52">
        <v>20</v>
      </c>
      <c r="K832" s="12" t="s">
        <v>1230</v>
      </c>
      <c r="L832" s="192"/>
      <c r="M832" s="37">
        <v>1</v>
      </c>
      <c r="N832" s="37" t="s">
        <v>1230</v>
      </c>
      <c r="O832" s="37" t="s">
        <v>1230</v>
      </c>
      <c r="P832" s="19" t="s">
        <v>247</v>
      </c>
      <c r="Q832" s="60">
        <v>0</v>
      </c>
      <c r="R832" s="20">
        <v>0</v>
      </c>
      <c r="S832" s="60">
        <v>0</v>
      </c>
      <c r="T832" s="19" t="s">
        <v>41</v>
      </c>
      <c r="U832" s="131"/>
      <c r="V832" s="131" t="s">
        <v>48</v>
      </c>
      <c r="W832" s="216" t="s">
        <v>1843</v>
      </c>
      <c r="X832" s="23"/>
    </row>
    <row r="833" spans="1:24" ht="42.75" hidden="1">
      <c r="A833" s="37" t="s">
        <v>1587</v>
      </c>
      <c r="B833" s="37" t="s">
        <v>1832</v>
      </c>
      <c r="C833" s="37" t="s">
        <v>1832</v>
      </c>
      <c r="D833" s="37" t="s">
        <v>1882</v>
      </c>
      <c r="E833" s="37">
        <v>12</v>
      </c>
      <c r="F833" s="37" t="s">
        <v>1885</v>
      </c>
      <c r="G833" s="37" t="s">
        <v>145</v>
      </c>
      <c r="H833" s="37" t="s">
        <v>36</v>
      </c>
      <c r="I833" s="19" t="s">
        <v>46</v>
      </c>
      <c r="J833" s="52">
        <v>120</v>
      </c>
      <c r="K833" s="12" t="s">
        <v>1886</v>
      </c>
      <c r="L833" s="201" t="s">
        <v>566</v>
      </c>
      <c r="M833" s="37">
        <v>1</v>
      </c>
      <c r="N833" s="37">
        <v>1454945</v>
      </c>
      <c r="O833" s="37" t="s">
        <v>1877</v>
      </c>
      <c r="P833" s="54" t="s">
        <v>162</v>
      </c>
      <c r="Q833" s="20">
        <v>0</v>
      </c>
      <c r="R833" s="20">
        <v>0</v>
      </c>
      <c r="S833" s="20">
        <v>0</v>
      </c>
      <c r="T833" s="37" t="s">
        <v>145</v>
      </c>
      <c r="U833" s="37"/>
      <c r="V833" s="131" t="s">
        <v>48</v>
      </c>
      <c r="W833" s="216" t="s">
        <v>455</v>
      </c>
      <c r="X833" s="23"/>
    </row>
    <row r="834" spans="1:24" ht="42.75" hidden="1">
      <c r="A834" s="37" t="s">
        <v>1587</v>
      </c>
      <c r="B834" s="37" t="s">
        <v>1832</v>
      </c>
      <c r="C834" s="37" t="s">
        <v>1832</v>
      </c>
      <c r="D834" s="37" t="s">
        <v>1882</v>
      </c>
      <c r="E834" s="37">
        <v>12</v>
      </c>
      <c r="F834" s="37" t="s">
        <v>1885</v>
      </c>
      <c r="G834" s="37" t="s">
        <v>145</v>
      </c>
      <c r="H834" s="37" t="s">
        <v>36</v>
      </c>
      <c r="I834" s="19" t="s">
        <v>46</v>
      </c>
      <c r="J834" s="52">
        <v>120</v>
      </c>
      <c r="K834" s="144" t="s">
        <v>1887</v>
      </c>
      <c r="L834" s="203" t="s">
        <v>632</v>
      </c>
      <c r="M834" s="37">
        <v>1</v>
      </c>
      <c r="N834" s="37">
        <v>2372649</v>
      </c>
      <c r="O834" s="37" t="s">
        <v>1879</v>
      </c>
      <c r="P834" s="54" t="s">
        <v>162</v>
      </c>
      <c r="Q834" s="20">
        <v>0</v>
      </c>
      <c r="R834" s="20">
        <v>0</v>
      </c>
      <c r="S834" s="20">
        <v>0</v>
      </c>
      <c r="T834" s="37" t="s">
        <v>145</v>
      </c>
      <c r="U834" s="37"/>
      <c r="V834" s="131" t="s">
        <v>48</v>
      </c>
      <c r="W834" s="216" t="s">
        <v>455</v>
      </c>
      <c r="X834" s="23"/>
    </row>
    <row r="835" spans="1:24" ht="42.75" hidden="1">
      <c r="A835" s="19" t="s">
        <v>1587</v>
      </c>
      <c r="B835" s="19" t="s">
        <v>1680</v>
      </c>
      <c r="C835" s="19" t="s">
        <v>1680</v>
      </c>
      <c r="D835" s="19" t="s">
        <v>1724</v>
      </c>
      <c r="E835" s="19">
        <v>15</v>
      </c>
      <c r="F835" s="37" t="s">
        <v>1725</v>
      </c>
      <c r="G835" s="19" t="s">
        <v>145</v>
      </c>
      <c r="H835" s="19" t="s">
        <v>544</v>
      </c>
      <c r="I835" s="19" t="s">
        <v>37</v>
      </c>
      <c r="J835" s="52">
        <v>120</v>
      </c>
      <c r="K835" s="12" t="s">
        <v>414</v>
      </c>
      <c r="L835" s="196" t="s">
        <v>566</v>
      </c>
      <c r="M835" s="19">
        <v>1</v>
      </c>
      <c r="N835" s="19">
        <v>1486018</v>
      </c>
      <c r="O835" s="37" t="s">
        <v>1715</v>
      </c>
      <c r="P835" s="54" t="s">
        <v>162</v>
      </c>
      <c r="Q835" s="20">
        <v>0</v>
      </c>
      <c r="R835" s="20">
        <v>0</v>
      </c>
      <c r="S835" s="20">
        <v>0</v>
      </c>
      <c r="T835" s="19" t="s">
        <v>145</v>
      </c>
      <c r="U835" s="19"/>
      <c r="V835" s="131" t="s">
        <v>184</v>
      </c>
      <c r="W835" s="216" t="s">
        <v>1694</v>
      </c>
      <c r="X835" s="23"/>
    </row>
    <row r="836" spans="1:24" ht="42.75" hidden="1">
      <c r="A836" s="19" t="s">
        <v>1587</v>
      </c>
      <c r="B836" s="19" t="s">
        <v>1832</v>
      </c>
      <c r="C836" s="19" t="s">
        <v>1832</v>
      </c>
      <c r="D836" s="37" t="s">
        <v>1834</v>
      </c>
      <c r="E836" s="37">
        <v>15</v>
      </c>
      <c r="F836" s="37" t="s">
        <v>1844</v>
      </c>
      <c r="G836" s="37" t="s">
        <v>35</v>
      </c>
      <c r="H836" s="37" t="s">
        <v>331</v>
      </c>
      <c r="I836" s="37" t="s">
        <v>37</v>
      </c>
      <c r="J836" s="52">
        <v>24</v>
      </c>
      <c r="K836" s="12" t="s">
        <v>1230</v>
      </c>
      <c r="L836" s="192"/>
      <c r="M836" s="37">
        <v>1</v>
      </c>
      <c r="N836" s="37" t="s">
        <v>1230</v>
      </c>
      <c r="O836" s="37" t="s">
        <v>1230</v>
      </c>
      <c r="P836" s="19" t="s">
        <v>247</v>
      </c>
      <c r="Q836" s="60">
        <v>0</v>
      </c>
      <c r="R836" s="20">
        <v>0</v>
      </c>
      <c r="S836" s="60">
        <v>0</v>
      </c>
      <c r="T836" s="19" t="s">
        <v>41</v>
      </c>
      <c r="U836" s="131"/>
      <c r="V836" s="131" t="s">
        <v>184</v>
      </c>
      <c r="W836" s="216" t="s">
        <v>549</v>
      </c>
      <c r="X836" s="23"/>
    </row>
    <row r="837" spans="1:24" ht="42.75" hidden="1">
      <c r="A837" s="19" t="s">
        <v>1587</v>
      </c>
      <c r="B837" s="19" t="s">
        <v>1832</v>
      </c>
      <c r="C837" s="19" t="s">
        <v>1890</v>
      </c>
      <c r="D837" s="37" t="s">
        <v>1834</v>
      </c>
      <c r="E837" s="37">
        <v>15</v>
      </c>
      <c r="F837" s="37" t="s">
        <v>1844</v>
      </c>
      <c r="G837" s="37" t="s">
        <v>35</v>
      </c>
      <c r="H837" s="37" t="s">
        <v>331</v>
      </c>
      <c r="I837" s="37" t="s">
        <v>37</v>
      </c>
      <c r="J837" s="52">
        <v>24</v>
      </c>
      <c r="K837" s="12" t="s">
        <v>1230</v>
      </c>
      <c r="L837" s="192"/>
      <c r="M837" s="37">
        <v>1</v>
      </c>
      <c r="N837" s="37" t="s">
        <v>1230</v>
      </c>
      <c r="O837" s="37" t="s">
        <v>1230</v>
      </c>
      <c r="P837" s="19" t="s">
        <v>247</v>
      </c>
      <c r="Q837" s="60">
        <v>0</v>
      </c>
      <c r="R837" s="20">
        <v>0</v>
      </c>
      <c r="S837" s="60">
        <v>0</v>
      </c>
      <c r="T837" s="19" t="s">
        <v>41</v>
      </c>
      <c r="U837" s="131"/>
      <c r="V837" s="131" t="s">
        <v>184</v>
      </c>
      <c r="W837" s="216" t="s">
        <v>549</v>
      </c>
      <c r="X837" s="23"/>
    </row>
    <row r="838" spans="1:24" ht="42.75" hidden="1">
      <c r="A838" s="19" t="s">
        <v>1587</v>
      </c>
      <c r="B838" s="19" t="s">
        <v>1832</v>
      </c>
      <c r="C838" s="19" t="s">
        <v>1890</v>
      </c>
      <c r="D838" s="37" t="s">
        <v>1834</v>
      </c>
      <c r="E838" s="37">
        <v>15</v>
      </c>
      <c r="F838" s="37" t="s">
        <v>1844</v>
      </c>
      <c r="G838" s="37" t="s">
        <v>35</v>
      </c>
      <c r="H838" s="37" t="s">
        <v>331</v>
      </c>
      <c r="I838" s="37" t="s">
        <v>37</v>
      </c>
      <c r="J838" s="52">
        <v>24</v>
      </c>
      <c r="K838" s="12" t="s">
        <v>1230</v>
      </c>
      <c r="L838" s="192"/>
      <c r="M838" s="37">
        <v>1</v>
      </c>
      <c r="N838" s="37" t="s">
        <v>1230</v>
      </c>
      <c r="O838" s="37" t="s">
        <v>1230</v>
      </c>
      <c r="P838" s="19" t="s">
        <v>247</v>
      </c>
      <c r="Q838" s="60">
        <v>0</v>
      </c>
      <c r="R838" s="20">
        <v>0</v>
      </c>
      <c r="S838" s="60">
        <v>0</v>
      </c>
      <c r="T838" s="19" t="s">
        <v>41</v>
      </c>
      <c r="U838" s="131"/>
      <c r="V838" s="131" t="s">
        <v>184</v>
      </c>
      <c r="W838" s="216" t="s">
        <v>549</v>
      </c>
      <c r="X838" s="23"/>
    </row>
    <row r="839" spans="1:24" ht="42.75" hidden="1">
      <c r="A839" s="19" t="s">
        <v>1587</v>
      </c>
      <c r="B839" s="19" t="s">
        <v>1832</v>
      </c>
      <c r="C839" s="19" t="s">
        <v>1833</v>
      </c>
      <c r="D839" s="37" t="s">
        <v>1834</v>
      </c>
      <c r="E839" s="37">
        <v>15</v>
      </c>
      <c r="F839" s="37" t="s">
        <v>1844</v>
      </c>
      <c r="G839" s="37" t="s">
        <v>35</v>
      </c>
      <c r="H839" s="37" t="s">
        <v>331</v>
      </c>
      <c r="I839" s="37" t="s">
        <v>37</v>
      </c>
      <c r="J839" s="52">
        <v>24</v>
      </c>
      <c r="K839" s="12" t="s">
        <v>1230</v>
      </c>
      <c r="L839" s="192"/>
      <c r="M839" s="37">
        <v>1</v>
      </c>
      <c r="N839" s="37" t="s">
        <v>1230</v>
      </c>
      <c r="O839" s="37" t="s">
        <v>1230</v>
      </c>
      <c r="P839" s="19" t="s">
        <v>247</v>
      </c>
      <c r="Q839" s="60">
        <v>0</v>
      </c>
      <c r="R839" s="20">
        <v>0</v>
      </c>
      <c r="S839" s="60">
        <v>0</v>
      </c>
      <c r="T839" s="19" t="s">
        <v>41</v>
      </c>
      <c r="U839" s="131"/>
      <c r="V839" s="131" t="s">
        <v>184</v>
      </c>
      <c r="W839" s="216" t="s">
        <v>549</v>
      </c>
      <c r="X839" s="23"/>
    </row>
    <row r="840" spans="1:24" ht="42.75" hidden="1">
      <c r="A840" s="19" t="s">
        <v>1587</v>
      </c>
      <c r="B840" s="19" t="s">
        <v>1832</v>
      </c>
      <c r="C840" s="19" t="s">
        <v>1833</v>
      </c>
      <c r="D840" s="37" t="s">
        <v>1834</v>
      </c>
      <c r="E840" s="37">
        <v>15</v>
      </c>
      <c r="F840" s="37" t="s">
        <v>1844</v>
      </c>
      <c r="G840" s="37" t="s">
        <v>35</v>
      </c>
      <c r="H840" s="37" t="s">
        <v>331</v>
      </c>
      <c r="I840" s="37" t="s">
        <v>37</v>
      </c>
      <c r="J840" s="52">
        <v>24</v>
      </c>
      <c r="K840" s="12" t="s">
        <v>1230</v>
      </c>
      <c r="L840" s="192"/>
      <c r="M840" s="37">
        <v>1</v>
      </c>
      <c r="N840" s="37" t="s">
        <v>1230</v>
      </c>
      <c r="O840" s="37" t="s">
        <v>1230</v>
      </c>
      <c r="P840" s="19" t="s">
        <v>247</v>
      </c>
      <c r="Q840" s="60">
        <v>0</v>
      </c>
      <c r="R840" s="20">
        <v>0</v>
      </c>
      <c r="S840" s="60">
        <v>0</v>
      </c>
      <c r="T840" s="19" t="s">
        <v>41</v>
      </c>
      <c r="U840" s="131"/>
      <c r="V840" s="131" t="s">
        <v>184</v>
      </c>
      <c r="W840" s="216" t="s">
        <v>549</v>
      </c>
      <c r="X840" s="23"/>
    </row>
    <row r="841" spans="1:24" ht="42.75" hidden="1">
      <c r="A841" s="19" t="s">
        <v>1587</v>
      </c>
      <c r="B841" s="19" t="s">
        <v>1832</v>
      </c>
      <c r="C841" s="19" t="s">
        <v>1852</v>
      </c>
      <c r="D841" s="37" t="s">
        <v>1834</v>
      </c>
      <c r="E841" s="37">
        <v>15</v>
      </c>
      <c r="F841" s="37" t="s">
        <v>1844</v>
      </c>
      <c r="G841" s="37" t="s">
        <v>35</v>
      </c>
      <c r="H841" s="37" t="s">
        <v>331</v>
      </c>
      <c r="I841" s="37" t="s">
        <v>37</v>
      </c>
      <c r="J841" s="52">
        <v>24</v>
      </c>
      <c r="K841" s="12" t="s">
        <v>1230</v>
      </c>
      <c r="L841" s="192"/>
      <c r="M841" s="37">
        <v>1</v>
      </c>
      <c r="N841" s="37" t="s">
        <v>1230</v>
      </c>
      <c r="O841" s="37" t="s">
        <v>1230</v>
      </c>
      <c r="P841" s="19" t="s">
        <v>247</v>
      </c>
      <c r="Q841" s="60">
        <v>0</v>
      </c>
      <c r="R841" s="20">
        <v>0</v>
      </c>
      <c r="S841" s="60">
        <v>0</v>
      </c>
      <c r="T841" s="19" t="s">
        <v>41</v>
      </c>
      <c r="U841" s="131"/>
      <c r="V841" s="131" t="s">
        <v>184</v>
      </c>
      <c r="W841" s="216" t="s">
        <v>549</v>
      </c>
      <c r="X841" s="23"/>
    </row>
    <row r="842" spans="1:24" ht="42.75" hidden="1">
      <c r="A842" s="19" t="s">
        <v>1587</v>
      </c>
      <c r="B842" s="19" t="s">
        <v>1832</v>
      </c>
      <c r="C842" s="19" t="s">
        <v>1852</v>
      </c>
      <c r="D842" s="37" t="s">
        <v>1834</v>
      </c>
      <c r="E842" s="37">
        <v>15</v>
      </c>
      <c r="F842" s="37" t="s">
        <v>1844</v>
      </c>
      <c r="G842" s="37" t="s">
        <v>35</v>
      </c>
      <c r="H842" s="37" t="s">
        <v>331</v>
      </c>
      <c r="I842" s="37" t="s">
        <v>37</v>
      </c>
      <c r="J842" s="52">
        <v>24</v>
      </c>
      <c r="K842" s="12" t="s">
        <v>1230</v>
      </c>
      <c r="L842" s="192"/>
      <c r="M842" s="37">
        <v>1</v>
      </c>
      <c r="N842" s="37" t="s">
        <v>1230</v>
      </c>
      <c r="O842" s="37" t="s">
        <v>1230</v>
      </c>
      <c r="P842" s="19" t="s">
        <v>247</v>
      </c>
      <c r="Q842" s="60">
        <v>0</v>
      </c>
      <c r="R842" s="20">
        <v>0</v>
      </c>
      <c r="S842" s="60">
        <v>0</v>
      </c>
      <c r="T842" s="19" t="s">
        <v>41</v>
      </c>
      <c r="U842" s="131"/>
      <c r="V842" s="131" t="s">
        <v>184</v>
      </c>
      <c r="W842" s="216" t="s">
        <v>549</v>
      </c>
      <c r="X842" s="23"/>
    </row>
    <row r="843" spans="1:24" ht="128.25" hidden="1">
      <c r="A843" s="19" t="s">
        <v>1587</v>
      </c>
      <c r="B843" s="19" t="s">
        <v>1832</v>
      </c>
      <c r="C843" s="19" t="s">
        <v>1852</v>
      </c>
      <c r="D843" s="37" t="s">
        <v>1853</v>
      </c>
      <c r="E843" s="37">
        <v>15</v>
      </c>
      <c r="F843" s="37" t="s">
        <v>1854</v>
      </c>
      <c r="G843" s="37" t="s">
        <v>35</v>
      </c>
      <c r="H843" s="37" t="s">
        <v>331</v>
      </c>
      <c r="I843" s="19" t="s">
        <v>37</v>
      </c>
      <c r="J843" s="52">
        <v>40</v>
      </c>
      <c r="K843" s="12" t="s">
        <v>1855</v>
      </c>
      <c r="L843" s="192"/>
      <c r="M843" s="37">
        <v>1</v>
      </c>
      <c r="N843" s="37">
        <v>1568157</v>
      </c>
      <c r="O843" s="37" t="s">
        <v>1856</v>
      </c>
      <c r="P843" s="54" t="s">
        <v>162</v>
      </c>
      <c r="Q843" s="60">
        <v>3096</v>
      </c>
      <c r="R843" s="60">
        <v>18000</v>
      </c>
      <c r="S843" s="60">
        <v>21096</v>
      </c>
      <c r="T843" s="19" t="s">
        <v>41</v>
      </c>
      <c r="U843" s="37"/>
      <c r="V843" s="131" t="s">
        <v>866</v>
      </c>
      <c r="W843" s="216" t="s">
        <v>1014</v>
      </c>
      <c r="X843" s="23"/>
    </row>
    <row r="844" spans="1:24" ht="128.25" hidden="1">
      <c r="A844" s="19" t="s">
        <v>1587</v>
      </c>
      <c r="B844" s="19" t="s">
        <v>1832</v>
      </c>
      <c r="C844" s="19" t="s">
        <v>1852</v>
      </c>
      <c r="D844" s="37" t="s">
        <v>1853</v>
      </c>
      <c r="E844" s="37">
        <v>15</v>
      </c>
      <c r="F844" s="37" t="s">
        <v>1854</v>
      </c>
      <c r="G844" s="37" t="s">
        <v>35</v>
      </c>
      <c r="H844" s="37" t="s">
        <v>331</v>
      </c>
      <c r="I844" s="19" t="s">
        <v>37</v>
      </c>
      <c r="J844" s="52">
        <v>40</v>
      </c>
      <c r="K844" s="12" t="s">
        <v>1855</v>
      </c>
      <c r="L844" s="192"/>
      <c r="M844" s="37">
        <v>1</v>
      </c>
      <c r="N844" s="37">
        <v>1491064</v>
      </c>
      <c r="O844" s="37" t="s">
        <v>1857</v>
      </c>
      <c r="P844" s="54" t="s">
        <v>162</v>
      </c>
      <c r="Q844" s="60">
        <v>3096</v>
      </c>
      <c r="R844" s="60">
        <v>18000</v>
      </c>
      <c r="S844" s="60">
        <v>21096</v>
      </c>
      <c r="T844" s="19" t="s">
        <v>41</v>
      </c>
      <c r="U844" s="37"/>
      <c r="V844" s="131" t="s">
        <v>866</v>
      </c>
      <c r="W844" s="216" t="s">
        <v>1014</v>
      </c>
      <c r="X844" s="23"/>
    </row>
    <row r="845" spans="1:24" ht="142.5" hidden="1">
      <c r="A845" s="19" t="s">
        <v>1587</v>
      </c>
      <c r="B845" s="19" t="s">
        <v>1588</v>
      </c>
      <c r="C845" s="19" t="s">
        <v>1658</v>
      </c>
      <c r="D845" s="19" t="s">
        <v>1659</v>
      </c>
      <c r="E845" s="19">
        <v>15</v>
      </c>
      <c r="F845" s="19" t="s">
        <v>1673</v>
      </c>
      <c r="G845" s="19" t="s">
        <v>145</v>
      </c>
      <c r="H845" s="19" t="s">
        <v>36</v>
      </c>
      <c r="I845" s="19" t="s">
        <v>91</v>
      </c>
      <c r="J845" s="52">
        <v>270</v>
      </c>
      <c r="K845" s="141">
        <v>44136</v>
      </c>
      <c r="L845" s="202" t="s">
        <v>385</v>
      </c>
      <c r="M845" s="8">
        <v>1</v>
      </c>
      <c r="N845" s="8">
        <v>53810</v>
      </c>
      <c r="O845" s="12" t="s">
        <v>1674</v>
      </c>
      <c r="P845" s="51" t="s">
        <v>162</v>
      </c>
      <c r="Q845" s="14">
        <v>0</v>
      </c>
      <c r="R845" s="14">
        <v>0</v>
      </c>
      <c r="S845" s="14">
        <v>0</v>
      </c>
      <c r="T845" s="19" t="s">
        <v>145</v>
      </c>
      <c r="U845" s="19" t="s">
        <v>2374</v>
      </c>
      <c r="V845" s="216" t="s">
        <v>56</v>
      </c>
      <c r="W845" s="216" t="s">
        <v>57</v>
      </c>
      <c r="X845" s="23"/>
    </row>
    <row r="846" spans="1:24" ht="85.5" hidden="1">
      <c r="A846" s="19" t="s">
        <v>1587</v>
      </c>
      <c r="B846" s="19" t="s">
        <v>1935</v>
      </c>
      <c r="C846" s="19" t="s">
        <v>1936</v>
      </c>
      <c r="D846" s="19" t="s">
        <v>1953</v>
      </c>
      <c r="E846" s="19">
        <v>15</v>
      </c>
      <c r="F846" s="19" t="s">
        <v>1986</v>
      </c>
      <c r="G846" s="19" t="s">
        <v>35</v>
      </c>
      <c r="H846" s="19" t="s">
        <v>310</v>
      </c>
      <c r="I846" s="19" t="s">
        <v>37</v>
      </c>
      <c r="J846" s="52">
        <v>24</v>
      </c>
      <c r="K846" s="8" t="s">
        <v>1987</v>
      </c>
      <c r="L846" s="192"/>
      <c r="M846" s="19">
        <v>1</v>
      </c>
      <c r="N846" s="19">
        <v>2111283</v>
      </c>
      <c r="O846" s="37" t="s">
        <v>1988</v>
      </c>
      <c r="P846" s="54" t="s">
        <v>162</v>
      </c>
      <c r="Q846" s="20">
        <v>0</v>
      </c>
      <c r="R846" s="20">
        <v>1750</v>
      </c>
      <c r="S846" s="20">
        <v>1750</v>
      </c>
      <c r="T846" s="19" t="s">
        <v>41</v>
      </c>
      <c r="U846" s="19"/>
      <c r="V846" s="131" t="s">
        <v>184</v>
      </c>
      <c r="W846" s="131" t="s">
        <v>706</v>
      </c>
      <c r="X846" s="23"/>
    </row>
    <row r="847" spans="1:24" ht="99.75" hidden="1">
      <c r="A847" s="19" t="s">
        <v>1587</v>
      </c>
      <c r="B847" s="19" t="s">
        <v>1588</v>
      </c>
      <c r="C847" s="19" t="s">
        <v>1658</v>
      </c>
      <c r="D847" s="19" t="s">
        <v>1654</v>
      </c>
      <c r="E847" s="19">
        <v>15</v>
      </c>
      <c r="F847" s="19" t="s">
        <v>1675</v>
      </c>
      <c r="G847" s="19" t="s">
        <v>145</v>
      </c>
      <c r="H847" s="19" t="s">
        <v>36</v>
      </c>
      <c r="I847" s="19" t="s">
        <v>91</v>
      </c>
      <c r="J847" s="52">
        <v>270</v>
      </c>
      <c r="K847" s="141">
        <v>44044</v>
      </c>
      <c r="L847" s="202" t="s">
        <v>759</v>
      </c>
      <c r="M847" s="8">
        <v>1</v>
      </c>
      <c r="N847" s="8">
        <v>2090480</v>
      </c>
      <c r="O847" s="12" t="s">
        <v>1676</v>
      </c>
      <c r="P847" s="8" t="s">
        <v>268</v>
      </c>
      <c r="Q847" s="14">
        <v>0</v>
      </c>
      <c r="R847" s="14">
        <v>0</v>
      </c>
      <c r="S847" s="14">
        <v>0</v>
      </c>
      <c r="T847" s="19" t="s">
        <v>145</v>
      </c>
      <c r="U847" s="19" t="s">
        <v>2374</v>
      </c>
      <c r="V847" s="213" t="s">
        <v>539</v>
      </c>
      <c r="W847" s="216" t="s">
        <v>540</v>
      </c>
      <c r="X847" s="23"/>
    </row>
    <row r="848" spans="1:24" ht="171" hidden="1">
      <c r="A848" s="19" t="s">
        <v>1587</v>
      </c>
      <c r="B848" s="19" t="s">
        <v>1891</v>
      </c>
      <c r="C848" s="19" t="s">
        <v>1902</v>
      </c>
      <c r="D848" s="19" t="s">
        <v>1899</v>
      </c>
      <c r="E848" s="19">
        <v>20</v>
      </c>
      <c r="F848" s="19" t="s">
        <v>1916</v>
      </c>
      <c r="G848" s="19" t="s">
        <v>35</v>
      </c>
      <c r="H848" s="19" t="s">
        <v>36</v>
      </c>
      <c r="I848" s="19" t="s">
        <v>37</v>
      </c>
      <c r="J848" s="52">
        <v>40</v>
      </c>
      <c r="K848" s="19" t="s">
        <v>297</v>
      </c>
      <c r="L848" s="192"/>
      <c r="M848" s="19">
        <v>1</v>
      </c>
      <c r="N848" s="19">
        <v>2091100</v>
      </c>
      <c r="O848" s="19" t="s">
        <v>1908</v>
      </c>
      <c r="P848" s="19" t="s">
        <v>268</v>
      </c>
      <c r="Q848" s="20">
        <v>1560</v>
      </c>
      <c r="R848" s="20">
        <v>1750</v>
      </c>
      <c r="S848" s="20">
        <v>3310</v>
      </c>
      <c r="T848" s="19" t="s">
        <v>41</v>
      </c>
      <c r="U848" s="19" t="s">
        <v>2379</v>
      </c>
      <c r="V848" s="216" t="s">
        <v>184</v>
      </c>
      <c r="W848" s="131" t="s">
        <v>799</v>
      </c>
      <c r="X848" s="36" t="s">
        <v>50</v>
      </c>
    </row>
    <row r="849" spans="1:24" ht="156.75" hidden="1">
      <c r="A849" s="19" t="s">
        <v>1587</v>
      </c>
      <c r="B849" s="19" t="s">
        <v>1935</v>
      </c>
      <c r="C849" s="19" t="s">
        <v>1936</v>
      </c>
      <c r="D849" s="19" t="s">
        <v>1962</v>
      </c>
      <c r="E849" s="19">
        <v>15</v>
      </c>
      <c r="F849" s="19" t="s">
        <v>1989</v>
      </c>
      <c r="G849" s="19" t="s">
        <v>145</v>
      </c>
      <c r="H849" s="19" t="s">
        <v>36</v>
      </c>
      <c r="I849" s="19" t="s">
        <v>46</v>
      </c>
      <c r="J849" s="52">
        <v>120</v>
      </c>
      <c r="K849" s="8" t="s">
        <v>1990</v>
      </c>
      <c r="L849" s="192" t="s">
        <v>147</v>
      </c>
      <c r="M849" s="19">
        <v>1</v>
      </c>
      <c r="N849" s="19">
        <v>1492150</v>
      </c>
      <c r="O849" s="37" t="s">
        <v>1991</v>
      </c>
      <c r="P849" s="54" t="s">
        <v>162</v>
      </c>
      <c r="Q849" s="20">
        <v>0</v>
      </c>
      <c r="R849" s="20">
        <v>0</v>
      </c>
      <c r="S849" s="20">
        <v>0</v>
      </c>
      <c r="T849" s="19" t="s">
        <v>145</v>
      </c>
      <c r="U849" s="19"/>
      <c r="V849" s="131" t="s">
        <v>243</v>
      </c>
      <c r="W849" s="216" t="s">
        <v>244</v>
      </c>
      <c r="X849" s="23"/>
    </row>
    <row r="850" spans="1:24" ht="45" hidden="1">
      <c r="A850" s="19" t="s">
        <v>1587</v>
      </c>
      <c r="B850" s="19" t="s">
        <v>1680</v>
      </c>
      <c r="C850" s="19" t="s">
        <v>1681</v>
      </c>
      <c r="D850" s="19" t="s">
        <v>1695</v>
      </c>
      <c r="E850" s="19">
        <v>10</v>
      </c>
      <c r="F850" s="37" t="s">
        <v>1696</v>
      </c>
      <c r="G850" s="19" t="s">
        <v>45</v>
      </c>
      <c r="H850" s="19" t="s">
        <v>36</v>
      </c>
      <c r="I850" s="19" t="s">
        <v>46</v>
      </c>
      <c r="J850" s="52">
        <v>20</v>
      </c>
      <c r="K850" s="12" t="s">
        <v>403</v>
      </c>
      <c r="L850" s="192"/>
      <c r="M850" s="19">
        <v>1</v>
      </c>
      <c r="N850" s="19">
        <v>1493295</v>
      </c>
      <c r="O850" s="37" t="s">
        <v>1697</v>
      </c>
      <c r="P850" s="54" t="s">
        <v>162</v>
      </c>
      <c r="Q850" s="20">
        <v>0</v>
      </c>
      <c r="R850" s="20">
        <v>0</v>
      </c>
      <c r="S850" s="20">
        <v>0</v>
      </c>
      <c r="T850" s="19" t="s">
        <v>68</v>
      </c>
      <c r="U850" s="19"/>
      <c r="V850" s="131" t="s">
        <v>48</v>
      </c>
      <c r="W850" s="216" t="s">
        <v>455</v>
      </c>
      <c r="X850" s="18" t="s">
        <v>58</v>
      </c>
    </row>
    <row r="851" spans="1:24" ht="45" hidden="1">
      <c r="A851" s="19" t="s">
        <v>1587</v>
      </c>
      <c r="B851" s="19" t="s">
        <v>1680</v>
      </c>
      <c r="C851" s="19" t="s">
        <v>1680</v>
      </c>
      <c r="D851" s="19" t="s">
        <v>1695</v>
      </c>
      <c r="E851" s="19">
        <v>10</v>
      </c>
      <c r="F851" s="37" t="s">
        <v>1696</v>
      </c>
      <c r="G851" s="19" t="s">
        <v>45</v>
      </c>
      <c r="H851" s="19" t="s">
        <v>36</v>
      </c>
      <c r="I851" s="19" t="s">
        <v>46</v>
      </c>
      <c r="J851" s="52">
        <v>20</v>
      </c>
      <c r="K851" s="12" t="s">
        <v>403</v>
      </c>
      <c r="L851" s="192"/>
      <c r="M851" s="19">
        <v>1</v>
      </c>
      <c r="N851" s="19">
        <v>1486018</v>
      </c>
      <c r="O851" s="37" t="s">
        <v>1715</v>
      </c>
      <c r="P851" s="54" t="s">
        <v>162</v>
      </c>
      <c r="Q851" s="20">
        <v>0</v>
      </c>
      <c r="R851" s="20">
        <v>0</v>
      </c>
      <c r="S851" s="20">
        <v>0</v>
      </c>
      <c r="T851" s="19" t="s">
        <v>68</v>
      </c>
      <c r="U851" s="19"/>
      <c r="V851" s="131" t="s">
        <v>48</v>
      </c>
      <c r="W851" s="216" t="s">
        <v>455</v>
      </c>
      <c r="X851" s="18" t="s">
        <v>58</v>
      </c>
    </row>
    <row r="852" spans="1:24" ht="99.75" hidden="1">
      <c r="A852" s="19" t="s">
        <v>1587</v>
      </c>
      <c r="B852" s="19" t="s">
        <v>1680</v>
      </c>
      <c r="C852" s="19" t="s">
        <v>1681</v>
      </c>
      <c r="D852" s="19" t="s">
        <v>1698</v>
      </c>
      <c r="E852" s="19">
        <v>10</v>
      </c>
      <c r="F852" s="37" t="s">
        <v>656</v>
      </c>
      <c r="G852" s="19" t="s">
        <v>45</v>
      </c>
      <c r="H852" s="19" t="s">
        <v>36</v>
      </c>
      <c r="I852" s="19" t="s">
        <v>46</v>
      </c>
      <c r="J852" s="52">
        <v>40</v>
      </c>
      <c r="K852" s="12" t="s">
        <v>408</v>
      </c>
      <c r="L852" s="192"/>
      <c r="M852" s="19">
        <v>1</v>
      </c>
      <c r="N852" s="19">
        <v>1570487</v>
      </c>
      <c r="O852" s="37" t="s">
        <v>1699</v>
      </c>
      <c r="P852" s="54" t="s">
        <v>162</v>
      </c>
      <c r="Q852" s="20">
        <v>0</v>
      </c>
      <c r="R852" s="20">
        <v>0</v>
      </c>
      <c r="S852" s="20">
        <v>0</v>
      </c>
      <c r="T852" s="19" t="s">
        <v>68</v>
      </c>
      <c r="V852" s="221" t="s">
        <v>76</v>
      </c>
      <c r="W852" s="131" t="s">
        <v>77</v>
      </c>
      <c r="X852" s="18" t="s">
        <v>58</v>
      </c>
    </row>
    <row r="853" spans="1:24" ht="99.75" hidden="1">
      <c r="A853" s="19" t="s">
        <v>1587</v>
      </c>
      <c r="B853" s="19" t="s">
        <v>1680</v>
      </c>
      <c r="C853" s="19" t="s">
        <v>1680</v>
      </c>
      <c r="D853" s="19" t="s">
        <v>1698</v>
      </c>
      <c r="E853" s="19">
        <v>10</v>
      </c>
      <c r="F853" s="37" t="s">
        <v>656</v>
      </c>
      <c r="G853" s="19" t="s">
        <v>45</v>
      </c>
      <c r="H853" s="19" t="s">
        <v>36</v>
      </c>
      <c r="I853" s="19" t="s">
        <v>46</v>
      </c>
      <c r="J853" s="52">
        <v>40</v>
      </c>
      <c r="K853" s="12" t="s">
        <v>408</v>
      </c>
      <c r="L853" s="192"/>
      <c r="M853" s="19">
        <v>1</v>
      </c>
      <c r="N853" s="19">
        <v>1486018</v>
      </c>
      <c r="O853" s="37" t="s">
        <v>1715</v>
      </c>
      <c r="P853" s="54" t="s">
        <v>162</v>
      </c>
      <c r="Q853" s="20">
        <v>0</v>
      </c>
      <c r="R853" s="20">
        <v>0</v>
      </c>
      <c r="S853" s="20">
        <v>0</v>
      </c>
      <c r="T853" s="19" t="s">
        <v>41</v>
      </c>
      <c r="V853" s="221" t="s">
        <v>76</v>
      </c>
      <c r="W853" s="131" t="s">
        <v>77</v>
      </c>
      <c r="X853" s="18" t="s">
        <v>58</v>
      </c>
    </row>
    <row r="854" spans="1:24" ht="42.75" hidden="1">
      <c r="A854" s="19" t="s">
        <v>1587</v>
      </c>
      <c r="B854" s="19" t="s">
        <v>1832</v>
      </c>
      <c r="C854" s="19" t="s">
        <v>1832</v>
      </c>
      <c r="D854" s="37" t="s">
        <v>1834</v>
      </c>
      <c r="E854" s="37">
        <v>12</v>
      </c>
      <c r="F854" s="37" t="s">
        <v>1845</v>
      </c>
      <c r="G854" s="37" t="s">
        <v>35</v>
      </c>
      <c r="H854" s="37" t="s">
        <v>36</v>
      </c>
      <c r="I854" s="37" t="s">
        <v>37</v>
      </c>
      <c r="J854" s="52">
        <v>40</v>
      </c>
      <c r="K854" s="12" t="s">
        <v>1230</v>
      </c>
      <c r="L854" s="192"/>
      <c r="M854" s="37">
        <v>1</v>
      </c>
      <c r="N854" s="37" t="s">
        <v>1230</v>
      </c>
      <c r="O854" s="37" t="s">
        <v>1230</v>
      </c>
      <c r="P854" s="19" t="s">
        <v>247</v>
      </c>
      <c r="Q854" s="60">
        <v>0</v>
      </c>
      <c r="R854" s="20">
        <v>0</v>
      </c>
      <c r="S854" s="60">
        <v>0</v>
      </c>
      <c r="T854" s="19" t="s">
        <v>41</v>
      </c>
      <c r="U854" s="131"/>
      <c r="V854" s="131" t="s">
        <v>866</v>
      </c>
      <c r="W854" s="216" t="s">
        <v>1014</v>
      </c>
      <c r="X854" s="23"/>
    </row>
    <row r="855" spans="1:24" ht="42.75" hidden="1">
      <c r="A855" s="19" t="s">
        <v>1587</v>
      </c>
      <c r="B855" s="19" t="s">
        <v>1832</v>
      </c>
      <c r="C855" s="19" t="s">
        <v>1890</v>
      </c>
      <c r="D855" s="37" t="s">
        <v>1834</v>
      </c>
      <c r="E855" s="37">
        <v>12</v>
      </c>
      <c r="F855" s="37" t="s">
        <v>1845</v>
      </c>
      <c r="G855" s="37" t="s">
        <v>35</v>
      </c>
      <c r="H855" s="37" t="s">
        <v>36</v>
      </c>
      <c r="I855" s="37" t="s">
        <v>37</v>
      </c>
      <c r="J855" s="52">
        <v>40</v>
      </c>
      <c r="K855" s="12" t="s">
        <v>1230</v>
      </c>
      <c r="L855" s="192"/>
      <c r="M855" s="37">
        <v>1</v>
      </c>
      <c r="N855" s="37" t="s">
        <v>1230</v>
      </c>
      <c r="O855" s="37" t="s">
        <v>1230</v>
      </c>
      <c r="P855" s="19" t="s">
        <v>247</v>
      </c>
      <c r="Q855" s="60">
        <v>0</v>
      </c>
      <c r="R855" s="20">
        <v>0</v>
      </c>
      <c r="S855" s="60">
        <v>0</v>
      </c>
      <c r="T855" s="19" t="s">
        <v>41</v>
      </c>
      <c r="U855" s="131"/>
      <c r="V855" s="131" t="s">
        <v>866</v>
      </c>
      <c r="W855" s="216" t="s">
        <v>1014</v>
      </c>
      <c r="X855" s="23"/>
    </row>
    <row r="856" spans="1:24" ht="42.75" hidden="1">
      <c r="A856" s="19" t="s">
        <v>1587</v>
      </c>
      <c r="B856" s="19" t="s">
        <v>1832</v>
      </c>
      <c r="C856" s="19" t="s">
        <v>1833</v>
      </c>
      <c r="D856" s="37" t="s">
        <v>1834</v>
      </c>
      <c r="E856" s="37">
        <v>12</v>
      </c>
      <c r="F856" s="37" t="s">
        <v>1845</v>
      </c>
      <c r="G856" s="37" t="s">
        <v>35</v>
      </c>
      <c r="H856" s="37" t="s">
        <v>36</v>
      </c>
      <c r="I856" s="37" t="s">
        <v>37</v>
      </c>
      <c r="J856" s="52">
        <v>40</v>
      </c>
      <c r="K856" s="12" t="s">
        <v>1230</v>
      </c>
      <c r="L856" s="192"/>
      <c r="M856" s="37">
        <v>1</v>
      </c>
      <c r="N856" s="37" t="s">
        <v>1230</v>
      </c>
      <c r="O856" s="37" t="s">
        <v>1230</v>
      </c>
      <c r="P856" s="19" t="s">
        <v>247</v>
      </c>
      <c r="Q856" s="60">
        <v>0</v>
      </c>
      <c r="R856" s="20">
        <v>0</v>
      </c>
      <c r="S856" s="60">
        <v>0</v>
      </c>
      <c r="T856" s="19" t="s">
        <v>41</v>
      </c>
      <c r="U856" s="131"/>
      <c r="V856" s="131" t="s">
        <v>866</v>
      </c>
      <c r="W856" s="216" t="s">
        <v>1014</v>
      </c>
      <c r="X856" s="23"/>
    </row>
    <row r="857" spans="1:24" ht="42.75" hidden="1">
      <c r="A857" s="57" t="s">
        <v>1587</v>
      </c>
      <c r="B857" s="57" t="s">
        <v>1832</v>
      </c>
      <c r="C857" s="57" t="s">
        <v>1852</v>
      </c>
      <c r="D857" s="56" t="s">
        <v>1834</v>
      </c>
      <c r="E857" s="56">
        <v>12</v>
      </c>
      <c r="F857" s="56" t="s">
        <v>1845</v>
      </c>
      <c r="G857" s="56" t="s">
        <v>35</v>
      </c>
      <c r="H857" s="56" t="s">
        <v>36</v>
      </c>
      <c r="I857" s="56" t="s">
        <v>37</v>
      </c>
      <c r="J857" s="52">
        <v>40</v>
      </c>
      <c r="K857" s="145" t="s">
        <v>1230</v>
      </c>
      <c r="L857" s="192"/>
      <c r="M857" s="56">
        <v>1</v>
      </c>
      <c r="N857" s="56" t="s">
        <v>1230</v>
      </c>
      <c r="O857" s="56" t="s">
        <v>1230</v>
      </c>
      <c r="P857" s="19" t="s">
        <v>247</v>
      </c>
      <c r="Q857" s="146">
        <v>0</v>
      </c>
      <c r="R857" s="20">
        <v>0</v>
      </c>
      <c r="S857" s="146">
        <v>0</v>
      </c>
      <c r="T857" s="19" t="s">
        <v>41</v>
      </c>
      <c r="U857" s="131"/>
      <c r="V857" s="131" t="s">
        <v>866</v>
      </c>
      <c r="W857" s="216" t="s">
        <v>1014</v>
      </c>
      <c r="X857" s="23"/>
    </row>
    <row r="858" spans="1:24" ht="142.5" hidden="1">
      <c r="A858" s="24" t="s">
        <v>1587</v>
      </c>
      <c r="B858" s="24" t="s">
        <v>1588</v>
      </c>
      <c r="C858" s="24" t="s">
        <v>1658</v>
      </c>
      <c r="D858" s="24" t="s">
        <v>1659</v>
      </c>
      <c r="E858" s="24">
        <v>15</v>
      </c>
      <c r="F858" s="24" t="s">
        <v>1631</v>
      </c>
      <c r="G858" s="24" t="s">
        <v>35</v>
      </c>
      <c r="H858" s="24" t="s">
        <v>36</v>
      </c>
      <c r="I858" s="24" t="s">
        <v>37</v>
      </c>
      <c r="J858" s="69">
        <v>40</v>
      </c>
      <c r="K858" s="24">
        <v>2020</v>
      </c>
      <c r="L858" s="193"/>
      <c r="M858" s="24">
        <v>5</v>
      </c>
      <c r="N858" s="27" t="s">
        <v>1230</v>
      </c>
      <c r="O858" s="27" t="s">
        <v>1230</v>
      </c>
      <c r="P858" s="24" t="s">
        <v>1592</v>
      </c>
      <c r="Q858" s="28">
        <v>0</v>
      </c>
      <c r="R858" s="28">
        <v>0</v>
      </c>
      <c r="S858" s="28">
        <v>0</v>
      </c>
      <c r="T858" s="24" t="s">
        <v>41</v>
      </c>
      <c r="U858" s="24" t="s">
        <v>2380</v>
      </c>
      <c r="V858" s="262" t="s">
        <v>218</v>
      </c>
      <c r="W858" s="262" t="s">
        <v>377</v>
      </c>
      <c r="X858" s="148"/>
    </row>
    <row r="859" spans="1:24" ht="142.5" hidden="1">
      <c r="A859" s="24" t="s">
        <v>1587</v>
      </c>
      <c r="B859" s="24" t="s">
        <v>1588</v>
      </c>
      <c r="C859" s="24" t="s">
        <v>1644</v>
      </c>
      <c r="D859" s="24" t="s">
        <v>1657</v>
      </c>
      <c r="E859" s="24">
        <v>15</v>
      </c>
      <c r="F859" s="24" t="s">
        <v>1631</v>
      </c>
      <c r="G859" s="24" t="s">
        <v>35</v>
      </c>
      <c r="H859" s="24" t="s">
        <v>36</v>
      </c>
      <c r="I859" s="24" t="s">
        <v>37</v>
      </c>
      <c r="J859" s="69">
        <v>40</v>
      </c>
      <c r="K859" s="24">
        <v>2020</v>
      </c>
      <c r="L859" s="193"/>
      <c r="M859" s="24">
        <v>5</v>
      </c>
      <c r="N859" s="27" t="s">
        <v>1230</v>
      </c>
      <c r="O859" s="27" t="s">
        <v>1230</v>
      </c>
      <c r="P859" s="24" t="s">
        <v>1592</v>
      </c>
      <c r="Q859" s="28">
        <v>0</v>
      </c>
      <c r="R859" s="28">
        <v>0</v>
      </c>
      <c r="S859" s="28">
        <v>0</v>
      </c>
      <c r="T859" s="24" t="s">
        <v>41</v>
      </c>
      <c r="U859" s="24" t="s">
        <v>2380</v>
      </c>
      <c r="V859" s="262" t="s">
        <v>218</v>
      </c>
      <c r="W859" s="262" t="s">
        <v>377</v>
      </c>
      <c r="X859" s="105"/>
    </row>
    <row r="860" spans="1:24" ht="99.75" hidden="1">
      <c r="A860" s="24" t="s">
        <v>1587</v>
      </c>
      <c r="B860" s="24" t="s">
        <v>1588</v>
      </c>
      <c r="C860" s="24" t="s">
        <v>1588</v>
      </c>
      <c r="D860" s="24" t="s">
        <v>1636</v>
      </c>
      <c r="E860" s="24">
        <v>15</v>
      </c>
      <c r="F860" s="24" t="s">
        <v>1631</v>
      </c>
      <c r="G860" s="24" t="s">
        <v>35</v>
      </c>
      <c r="H860" s="24" t="s">
        <v>36</v>
      </c>
      <c r="I860" s="24" t="s">
        <v>37</v>
      </c>
      <c r="J860" s="69">
        <v>40</v>
      </c>
      <c r="K860" s="24">
        <v>2020</v>
      </c>
      <c r="L860" s="193"/>
      <c r="M860" s="24">
        <v>5</v>
      </c>
      <c r="N860" s="27" t="s">
        <v>1230</v>
      </c>
      <c r="O860" s="27" t="s">
        <v>1230</v>
      </c>
      <c r="P860" s="24" t="s">
        <v>1592</v>
      </c>
      <c r="Q860" s="28">
        <v>0</v>
      </c>
      <c r="R860" s="28">
        <v>0</v>
      </c>
      <c r="S860" s="28">
        <v>0</v>
      </c>
      <c r="T860" s="24" t="s">
        <v>41</v>
      </c>
      <c r="U860" s="24" t="s">
        <v>2380</v>
      </c>
      <c r="V860" s="262" t="s">
        <v>218</v>
      </c>
      <c r="W860" s="262" t="s">
        <v>377</v>
      </c>
      <c r="X860" s="105"/>
    </row>
    <row r="861" spans="1:24" ht="99.75" hidden="1">
      <c r="A861" s="24" t="s">
        <v>1587</v>
      </c>
      <c r="B861" s="24" t="s">
        <v>1588</v>
      </c>
      <c r="C861" s="24" t="s">
        <v>1658</v>
      </c>
      <c r="D861" s="24" t="s">
        <v>1654</v>
      </c>
      <c r="E861" s="24">
        <v>15</v>
      </c>
      <c r="F861" s="24" t="s">
        <v>1631</v>
      </c>
      <c r="G861" s="24" t="s">
        <v>35</v>
      </c>
      <c r="H861" s="24" t="s">
        <v>36</v>
      </c>
      <c r="I861" s="24" t="s">
        <v>37</v>
      </c>
      <c r="J861" s="69">
        <v>40</v>
      </c>
      <c r="K861" s="24">
        <v>2020</v>
      </c>
      <c r="L861" s="193"/>
      <c r="M861" s="24">
        <v>5</v>
      </c>
      <c r="N861" s="27" t="s">
        <v>1230</v>
      </c>
      <c r="O861" s="27" t="s">
        <v>1230</v>
      </c>
      <c r="P861" s="24" t="s">
        <v>1592</v>
      </c>
      <c r="Q861" s="28">
        <v>0</v>
      </c>
      <c r="R861" s="28">
        <v>0</v>
      </c>
      <c r="S861" s="28">
        <v>0</v>
      </c>
      <c r="T861" s="24" t="s">
        <v>41</v>
      </c>
      <c r="U861" s="24" t="s">
        <v>2380</v>
      </c>
      <c r="V861" s="262" t="s">
        <v>218</v>
      </c>
      <c r="W861" s="262" t="s">
        <v>377</v>
      </c>
      <c r="X861" s="105"/>
    </row>
    <row r="862" spans="1:24" ht="114" hidden="1">
      <c r="A862" s="24" t="s">
        <v>1587</v>
      </c>
      <c r="B862" s="24" t="s">
        <v>1588</v>
      </c>
      <c r="C862" s="24" t="s">
        <v>1588</v>
      </c>
      <c r="D862" s="24" t="s">
        <v>1619</v>
      </c>
      <c r="E862" s="24">
        <v>15</v>
      </c>
      <c r="F862" s="24" t="s">
        <v>1631</v>
      </c>
      <c r="G862" s="24" t="s">
        <v>35</v>
      </c>
      <c r="H862" s="24" t="s">
        <v>36</v>
      </c>
      <c r="I862" s="24" t="s">
        <v>37</v>
      </c>
      <c r="J862" s="69">
        <v>40</v>
      </c>
      <c r="K862" s="24">
        <v>2020</v>
      </c>
      <c r="L862" s="193"/>
      <c r="M862" s="24">
        <v>5</v>
      </c>
      <c r="N862" s="27" t="s">
        <v>1230</v>
      </c>
      <c r="O862" s="27" t="s">
        <v>1230</v>
      </c>
      <c r="P862" s="24" t="s">
        <v>1592</v>
      </c>
      <c r="Q862" s="28">
        <v>0</v>
      </c>
      <c r="R862" s="28">
        <v>0</v>
      </c>
      <c r="S862" s="28">
        <v>0</v>
      </c>
      <c r="T862" s="24" t="s">
        <v>41</v>
      </c>
      <c r="U862" s="24" t="s">
        <v>2380</v>
      </c>
      <c r="V862" s="262" t="s">
        <v>218</v>
      </c>
      <c r="W862" s="262" t="s">
        <v>377</v>
      </c>
      <c r="X862" s="105"/>
    </row>
    <row r="863" spans="1:24" ht="85.5" hidden="1">
      <c r="A863" s="19" t="s">
        <v>1587</v>
      </c>
      <c r="B863" s="19" t="s">
        <v>1588</v>
      </c>
      <c r="C863" s="19" t="s">
        <v>1589</v>
      </c>
      <c r="D863" s="19" t="s">
        <v>1590</v>
      </c>
      <c r="E863" s="19">
        <v>15</v>
      </c>
      <c r="F863" s="19" t="s">
        <v>1605</v>
      </c>
      <c r="G863" s="19" t="s">
        <v>35</v>
      </c>
      <c r="H863" s="19" t="s">
        <v>36</v>
      </c>
      <c r="I863" s="19" t="s">
        <v>37</v>
      </c>
      <c r="J863" s="52">
        <v>40</v>
      </c>
      <c r="K863" s="8">
        <v>2020</v>
      </c>
      <c r="L863" s="192"/>
      <c r="M863" s="8">
        <v>5</v>
      </c>
      <c r="N863" s="12" t="s">
        <v>1230</v>
      </c>
      <c r="O863" s="12" t="s">
        <v>1230</v>
      </c>
      <c r="P863" s="8" t="s">
        <v>1592</v>
      </c>
      <c r="Q863" s="14">
        <v>0</v>
      </c>
      <c r="R863" s="14">
        <v>0</v>
      </c>
      <c r="S863" s="14">
        <v>0</v>
      </c>
      <c r="T863" s="19" t="s">
        <v>41</v>
      </c>
      <c r="U863" s="19"/>
      <c r="V863" s="216" t="s">
        <v>665</v>
      </c>
      <c r="W863" s="216" t="s">
        <v>665</v>
      </c>
      <c r="X863" s="23"/>
    </row>
    <row r="864" spans="1:24" ht="114" hidden="1">
      <c r="A864" s="19" t="s">
        <v>1587</v>
      </c>
      <c r="B864" s="19" t="s">
        <v>1891</v>
      </c>
      <c r="C864" s="19" t="s">
        <v>1902</v>
      </c>
      <c r="D864" s="19" t="s">
        <v>1917</v>
      </c>
      <c r="E864" s="19">
        <v>20</v>
      </c>
      <c r="F864" s="19" t="s">
        <v>1918</v>
      </c>
      <c r="G864" s="19" t="s">
        <v>35</v>
      </c>
      <c r="H864" s="19" t="s">
        <v>36</v>
      </c>
      <c r="I864" s="19" t="s">
        <v>46</v>
      </c>
      <c r="J864" s="52">
        <v>180</v>
      </c>
      <c r="K864" s="19" t="s">
        <v>1919</v>
      </c>
      <c r="L864" s="192"/>
      <c r="M864" s="19">
        <v>1</v>
      </c>
      <c r="N864" s="19">
        <v>1450086</v>
      </c>
      <c r="O864" s="19" t="s">
        <v>1920</v>
      </c>
      <c r="P864" s="54" t="s">
        <v>162</v>
      </c>
      <c r="Q864" s="20">
        <v>0</v>
      </c>
      <c r="R864" s="20">
        <v>0</v>
      </c>
      <c r="S864" s="20">
        <v>0</v>
      </c>
      <c r="T864" s="19" t="s">
        <v>68</v>
      </c>
      <c r="U864" s="19"/>
      <c r="V864" s="131" t="s">
        <v>148</v>
      </c>
      <c r="W864" s="131" t="s">
        <v>157</v>
      </c>
      <c r="X864" s="23"/>
    </row>
    <row r="865" spans="1:24" ht="128.25" hidden="1">
      <c r="A865" s="19" t="s">
        <v>1587</v>
      </c>
      <c r="B865" s="19" t="s">
        <v>1935</v>
      </c>
      <c r="C865" s="19" t="s">
        <v>2001</v>
      </c>
      <c r="D865" s="19" t="s">
        <v>2027</v>
      </c>
      <c r="E865" s="134">
        <v>15</v>
      </c>
      <c r="F865" s="19" t="s">
        <v>2028</v>
      </c>
      <c r="G865" s="37" t="s">
        <v>145</v>
      </c>
      <c r="H865" s="37" t="s">
        <v>36</v>
      </c>
      <c r="I865" s="19" t="s">
        <v>46</v>
      </c>
      <c r="J865" s="52">
        <v>100</v>
      </c>
      <c r="K865" s="150" t="s">
        <v>2029</v>
      </c>
      <c r="L865" s="204" t="s">
        <v>356</v>
      </c>
      <c r="M865" s="37">
        <v>1</v>
      </c>
      <c r="N865" s="19">
        <v>1061713</v>
      </c>
      <c r="O865" s="37" t="s">
        <v>2030</v>
      </c>
      <c r="P865" s="19" t="s">
        <v>268</v>
      </c>
      <c r="Q865" s="20">
        <v>0</v>
      </c>
      <c r="R865" s="20">
        <v>0</v>
      </c>
      <c r="S865" s="20">
        <v>0</v>
      </c>
      <c r="T865" s="19" t="s">
        <v>145</v>
      </c>
      <c r="U865" s="19" t="s">
        <v>2381</v>
      </c>
      <c r="V865" s="220" t="s">
        <v>176</v>
      </c>
      <c r="W865" s="216" t="s">
        <v>254</v>
      </c>
      <c r="X865" s="23"/>
    </row>
    <row r="866" spans="1:24" ht="171" hidden="1">
      <c r="A866" s="19" t="s">
        <v>1587</v>
      </c>
      <c r="B866" s="19" t="s">
        <v>1891</v>
      </c>
      <c r="C866" s="19" t="s">
        <v>1902</v>
      </c>
      <c r="D866" s="19" t="s">
        <v>1899</v>
      </c>
      <c r="E866" s="19">
        <v>20</v>
      </c>
      <c r="F866" s="19" t="s">
        <v>1921</v>
      </c>
      <c r="G866" s="19" t="s">
        <v>35</v>
      </c>
      <c r="H866" s="19" t="s">
        <v>310</v>
      </c>
      <c r="I866" s="19" t="s">
        <v>37</v>
      </c>
      <c r="J866" s="52">
        <v>16</v>
      </c>
      <c r="K866" s="19" t="s">
        <v>1922</v>
      </c>
      <c r="L866" s="192"/>
      <c r="M866" s="19">
        <v>1</v>
      </c>
      <c r="N866" s="19">
        <v>2114212</v>
      </c>
      <c r="O866" s="19" t="s">
        <v>1923</v>
      </c>
      <c r="P866" s="54" t="s">
        <v>162</v>
      </c>
      <c r="Q866" s="20">
        <v>1450</v>
      </c>
      <c r="R866" s="20">
        <v>14600</v>
      </c>
      <c r="S866" s="20">
        <v>16050</v>
      </c>
      <c r="T866" s="19" t="s">
        <v>41</v>
      </c>
      <c r="U866" s="19" t="s">
        <v>2382</v>
      </c>
      <c r="V866" s="131" t="s">
        <v>866</v>
      </c>
      <c r="W866" s="216" t="s">
        <v>1014</v>
      </c>
      <c r="X866" s="23"/>
    </row>
    <row r="867" spans="1:24" ht="142.5" hidden="1">
      <c r="A867" s="19" t="s">
        <v>1587</v>
      </c>
      <c r="B867" s="19" t="s">
        <v>1680</v>
      </c>
      <c r="C867" s="19" t="s">
        <v>1680</v>
      </c>
      <c r="D867" s="19" t="s">
        <v>1700</v>
      </c>
      <c r="E867" s="19">
        <v>15</v>
      </c>
      <c r="F867" s="37" t="s">
        <v>1726</v>
      </c>
      <c r="G867" s="19" t="s">
        <v>145</v>
      </c>
      <c r="H867" s="19" t="s">
        <v>36</v>
      </c>
      <c r="I867" s="19" t="s">
        <v>37</v>
      </c>
      <c r="J867" s="52">
        <v>120</v>
      </c>
      <c r="K867" s="12" t="s">
        <v>406</v>
      </c>
      <c r="L867" s="196" t="s">
        <v>216</v>
      </c>
      <c r="M867" s="19">
        <v>1</v>
      </c>
      <c r="N867" s="19">
        <v>1568085</v>
      </c>
      <c r="O867" s="37" t="s">
        <v>1721</v>
      </c>
      <c r="P867" s="54" t="s">
        <v>162</v>
      </c>
      <c r="Q867" s="20">
        <v>0</v>
      </c>
      <c r="R867" s="20">
        <v>0</v>
      </c>
      <c r="S867" s="20">
        <v>0</v>
      </c>
      <c r="T867" s="19" t="s">
        <v>145</v>
      </c>
      <c r="U867" s="19"/>
      <c r="V867" s="131" t="s">
        <v>235</v>
      </c>
      <c r="W867" s="216" t="s">
        <v>236</v>
      </c>
      <c r="X867" s="23"/>
    </row>
    <row r="868" spans="1:24" ht="142.5" hidden="1">
      <c r="A868" s="19" t="s">
        <v>1587</v>
      </c>
      <c r="B868" s="19" t="s">
        <v>1680</v>
      </c>
      <c r="C868" s="19" t="s">
        <v>1681</v>
      </c>
      <c r="D868" s="19" t="s">
        <v>1700</v>
      </c>
      <c r="E868" s="19">
        <v>15</v>
      </c>
      <c r="F868" s="37" t="s">
        <v>1701</v>
      </c>
      <c r="G868" s="19" t="s">
        <v>145</v>
      </c>
      <c r="H868" s="19" t="s">
        <v>36</v>
      </c>
      <c r="I868" s="19" t="s">
        <v>37</v>
      </c>
      <c r="J868" s="52">
        <v>240</v>
      </c>
      <c r="K868" s="8" t="s">
        <v>1702</v>
      </c>
      <c r="L868" s="194" t="s">
        <v>385</v>
      </c>
      <c r="M868" s="19">
        <v>1</v>
      </c>
      <c r="N868" s="19">
        <v>2322859</v>
      </c>
      <c r="O868" s="37" t="s">
        <v>1703</v>
      </c>
      <c r="P868" s="54" t="s">
        <v>162</v>
      </c>
      <c r="Q868" s="20">
        <v>0</v>
      </c>
      <c r="R868" s="20">
        <v>0</v>
      </c>
      <c r="S868" s="20">
        <v>0</v>
      </c>
      <c r="T868" s="19" t="s">
        <v>145</v>
      </c>
      <c r="U868" s="19" t="s">
        <v>2383</v>
      </c>
      <c r="V868" s="131" t="s">
        <v>235</v>
      </c>
      <c r="W868" s="216" t="s">
        <v>236</v>
      </c>
      <c r="X868" s="23"/>
    </row>
    <row r="869" spans="1:24" ht="142.5" hidden="1">
      <c r="A869" s="19" t="s">
        <v>1587</v>
      </c>
      <c r="B869" s="19" t="s">
        <v>1680</v>
      </c>
      <c r="C869" s="19" t="s">
        <v>1681</v>
      </c>
      <c r="D869" s="19" t="s">
        <v>1700</v>
      </c>
      <c r="E869" s="19">
        <v>15</v>
      </c>
      <c r="F869" s="37" t="s">
        <v>1704</v>
      </c>
      <c r="G869" s="19" t="s">
        <v>145</v>
      </c>
      <c r="H869" s="19" t="s">
        <v>36</v>
      </c>
      <c r="I869" s="19" t="s">
        <v>37</v>
      </c>
      <c r="J869" s="52">
        <v>120</v>
      </c>
      <c r="K869" s="8" t="s">
        <v>1705</v>
      </c>
      <c r="L869" s="194" t="s">
        <v>356</v>
      </c>
      <c r="M869" s="19">
        <v>1</v>
      </c>
      <c r="N869" s="19">
        <v>1570487</v>
      </c>
      <c r="O869" s="37" t="s">
        <v>1706</v>
      </c>
      <c r="P869" s="54" t="s">
        <v>162</v>
      </c>
      <c r="Q869" s="20">
        <v>0</v>
      </c>
      <c r="R869" s="20">
        <v>0</v>
      </c>
      <c r="S869" s="20">
        <v>0</v>
      </c>
      <c r="T869" s="19" t="s">
        <v>145</v>
      </c>
      <c r="U869" s="15" t="s">
        <v>1048</v>
      </c>
      <c r="V869" s="131" t="s">
        <v>235</v>
      </c>
      <c r="W869" s="216" t="s">
        <v>236</v>
      </c>
      <c r="X869" s="23"/>
    </row>
    <row r="870" spans="1:24" ht="142.5" hidden="1">
      <c r="A870" s="19" t="s">
        <v>1587</v>
      </c>
      <c r="B870" s="19" t="s">
        <v>1680</v>
      </c>
      <c r="C870" s="19" t="s">
        <v>1681</v>
      </c>
      <c r="D870" s="19" t="s">
        <v>1700</v>
      </c>
      <c r="E870" s="19">
        <v>15</v>
      </c>
      <c r="F870" s="37" t="s">
        <v>1704</v>
      </c>
      <c r="G870" s="19" t="s">
        <v>145</v>
      </c>
      <c r="H870" s="19" t="s">
        <v>36</v>
      </c>
      <c r="I870" s="19" t="s">
        <v>37</v>
      </c>
      <c r="J870" s="52">
        <v>160</v>
      </c>
      <c r="K870" s="12" t="s">
        <v>1707</v>
      </c>
      <c r="L870" s="196" t="s">
        <v>759</v>
      </c>
      <c r="M870" s="19">
        <v>1</v>
      </c>
      <c r="N870" s="19">
        <v>1567999</v>
      </c>
      <c r="O870" s="37" t="s">
        <v>1708</v>
      </c>
      <c r="P870" s="19" t="s">
        <v>107</v>
      </c>
      <c r="Q870" s="20">
        <v>0</v>
      </c>
      <c r="R870" s="20">
        <v>0</v>
      </c>
      <c r="S870" s="20">
        <v>0</v>
      </c>
      <c r="T870" s="19" t="s">
        <v>145</v>
      </c>
      <c r="U870" s="19" t="s">
        <v>2383</v>
      </c>
      <c r="V870" s="131" t="s">
        <v>235</v>
      </c>
      <c r="W870" s="216" t="s">
        <v>236</v>
      </c>
      <c r="X870" s="23"/>
    </row>
    <row r="871" spans="1:24" ht="142.5" hidden="1">
      <c r="A871" s="19" t="s">
        <v>1587</v>
      </c>
      <c r="B871" s="19" t="s">
        <v>1680</v>
      </c>
      <c r="C871" s="19" t="s">
        <v>1680</v>
      </c>
      <c r="D871" s="19" t="s">
        <v>1700</v>
      </c>
      <c r="E871" s="19">
        <v>15</v>
      </c>
      <c r="F871" s="37" t="s">
        <v>1704</v>
      </c>
      <c r="G871" s="19" t="s">
        <v>145</v>
      </c>
      <c r="H871" s="19" t="s">
        <v>36</v>
      </c>
      <c r="I871" s="19" t="s">
        <v>37</v>
      </c>
      <c r="J871" s="52">
        <v>120</v>
      </c>
      <c r="K871" s="12" t="s">
        <v>652</v>
      </c>
      <c r="L871" s="196" t="s">
        <v>385</v>
      </c>
      <c r="M871" s="19">
        <v>1</v>
      </c>
      <c r="N871" s="19">
        <v>1493295</v>
      </c>
      <c r="O871" s="37" t="s">
        <v>1697</v>
      </c>
      <c r="P871" s="54" t="s">
        <v>162</v>
      </c>
      <c r="Q871" s="20">
        <v>0</v>
      </c>
      <c r="R871" s="20">
        <v>0</v>
      </c>
      <c r="S871" s="20">
        <v>0</v>
      </c>
      <c r="T871" s="19" t="s">
        <v>145</v>
      </c>
      <c r="U871" s="15" t="s">
        <v>1048</v>
      </c>
      <c r="V871" s="131" t="s">
        <v>235</v>
      </c>
      <c r="W871" s="216" t="s">
        <v>236</v>
      </c>
      <c r="X871" s="23"/>
    </row>
    <row r="872" spans="1:24" ht="142.5" hidden="1">
      <c r="A872" s="19" t="s">
        <v>1587</v>
      </c>
      <c r="B872" s="19" t="s">
        <v>1680</v>
      </c>
      <c r="C872" s="19" t="s">
        <v>1680</v>
      </c>
      <c r="D872" s="19" t="s">
        <v>1700</v>
      </c>
      <c r="E872" s="19">
        <v>15</v>
      </c>
      <c r="F872" s="37" t="s">
        <v>1704</v>
      </c>
      <c r="G872" s="19" t="s">
        <v>145</v>
      </c>
      <c r="H872" s="19" t="s">
        <v>36</v>
      </c>
      <c r="I872" s="19" t="s">
        <v>37</v>
      </c>
      <c r="J872" s="52">
        <v>120</v>
      </c>
      <c r="K872" s="12" t="s">
        <v>414</v>
      </c>
      <c r="L872" s="196" t="s">
        <v>566</v>
      </c>
      <c r="M872" s="19">
        <v>1</v>
      </c>
      <c r="N872" s="19">
        <v>1486018</v>
      </c>
      <c r="O872" s="37" t="s">
        <v>1715</v>
      </c>
      <c r="P872" s="54" t="s">
        <v>162</v>
      </c>
      <c r="Q872" s="20">
        <v>0</v>
      </c>
      <c r="R872" s="20">
        <v>0</v>
      </c>
      <c r="S872" s="20">
        <v>0</v>
      </c>
      <c r="T872" s="19" t="s">
        <v>145</v>
      </c>
      <c r="U872" s="15" t="s">
        <v>1048</v>
      </c>
      <c r="V872" s="131" t="s">
        <v>235</v>
      </c>
      <c r="W872" s="216" t="s">
        <v>236</v>
      </c>
      <c r="X872" s="23"/>
    </row>
    <row r="873" spans="1:24" ht="142.5" hidden="1">
      <c r="A873" s="19" t="s">
        <v>1587</v>
      </c>
      <c r="B873" s="19" t="s">
        <v>1588</v>
      </c>
      <c r="C873" s="19" t="s">
        <v>1658</v>
      </c>
      <c r="D873" s="19" t="s">
        <v>1659</v>
      </c>
      <c r="E873" s="19">
        <v>15</v>
      </c>
      <c r="F873" s="19" t="s">
        <v>1677</v>
      </c>
      <c r="G873" s="19" t="s">
        <v>145</v>
      </c>
      <c r="H873" s="19" t="s">
        <v>36</v>
      </c>
      <c r="I873" s="19" t="s">
        <v>37</v>
      </c>
      <c r="J873" s="52">
        <v>100</v>
      </c>
      <c r="K873" s="141" t="s">
        <v>1678</v>
      </c>
      <c r="L873" s="202" t="s">
        <v>156</v>
      </c>
      <c r="M873" s="8">
        <v>1</v>
      </c>
      <c r="N873" s="8">
        <v>1491178</v>
      </c>
      <c r="O873" s="12" t="s">
        <v>1679</v>
      </c>
      <c r="P873" s="51" t="s">
        <v>162</v>
      </c>
      <c r="Q873" s="14">
        <v>0</v>
      </c>
      <c r="R873" s="14">
        <v>0</v>
      </c>
      <c r="S873" s="14">
        <v>0</v>
      </c>
      <c r="T873" s="19" t="s">
        <v>145</v>
      </c>
      <c r="U873" s="15" t="s">
        <v>1048</v>
      </c>
      <c r="V873" s="131" t="s">
        <v>235</v>
      </c>
      <c r="W873" s="216" t="s">
        <v>236</v>
      </c>
      <c r="X873" s="23"/>
    </row>
    <row r="874" spans="1:24" ht="85.5" hidden="1">
      <c r="A874" s="19" t="s">
        <v>1587</v>
      </c>
      <c r="B874" s="19" t="s">
        <v>1891</v>
      </c>
      <c r="C874" s="19" t="s">
        <v>1902</v>
      </c>
      <c r="D874" s="19" t="s">
        <v>1924</v>
      </c>
      <c r="E874" s="19">
        <v>20</v>
      </c>
      <c r="F874" s="19" t="s">
        <v>410</v>
      </c>
      <c r="G874" s="19" t="s">
        <v>145</v>
      </c>
      <c r="H874" s="19" t="s">
        <v>36</v>
      </c>
      <c r="I874" s="19" t="s">
        <v>37</v>
      </c>
      <c r="J874" s="52">
        <v>16</v>
      </c>
      <c r="K874" s="19" t="s">
        <v>1925</v>
      </c>
      <c r="L874" s="194" t="s">
        <v>216</v>
      </c>
      <c r="M874" s="19">
        <v>1</v>
      </c>
      <c r="N874" s="19">
        <v>2090489</v>
      </c>
      <c r="O874" s="19" t="s">
        <v>1926</v>
      </c>
      <c r="P874" s="19" t="s">
        <v>268</v>
      </c>
      <c r="Q874" s="20">
        <v>0</v>
      </c>
      <c r="R874" s="20">
        <v>0</v>
      </c>
      <c r="S874" s="20">
        <v>0</v>
      </c>
      <c r="T874" s="19" t="s">
        <v>145</v>
      </c>
      <c r="U874" s="19"/>
      <c r="V874" s="131" t="s">
        <v>235</v>
      </c>
      <c r="W874" s="216" t="s">
        <v>236</v>
      </c>
      <c r="X874" s="23"/>
    </row>
    <row r="875" spans="1:24" ht="142.5" hidden="1">
      <c r="A875" s="19" t="s">
        <v>1587</v>
      </c>
      <c r="B875" s="19" t="s">
        <v>1935</v>
      </c>
      <c r="C875" s="19" t="s">
        <v>2001</v>
      </c>
      <c r="D875" s="19" t="s">
        <v>2031</v>
      </c>
      <c r="E875" s="19">
        <v>15</v>
      </c>
      <c r="F875" s="19" t="s">
        <v>2032</v>
      </c>
      <c r="G875" s="19" t="s">
        <v>145</v>
      </c>
      <c r="H875" s="19" t="s">
        <v>36</v>
      </c>
      <c r="I875" s="19" t="s">
        <v>46</v>
      </c>
      <c r="J875" s="52">
        <v>100</v>
      </c>
      <c r="K875" s="12" t="s">
        <v>2029</v>
      </c>
      <c r="L875" s="201" t="s">
        <v>356</v>
      </c>
      <c r="M875" s="19">
        <v>1</v>
      </c>
      <c r="N875" s="37">
        <v>1061713</v>
      </c>
      <c r="O875" s="37" t="s">
        <v>2030</v>
      </c>
      <c r="P875" s="19" t="s">
        <v>268</v>
      </c>
      <c r="Q875" s="20">
        <v>0</v>
      </c>
      <c r="R875" s="20">
        <v>0</v>
      </c>
      <c r="S875" s="20">
        <v>0</v>
      </c>
      <c r="T875" s="19" t="s">
        <v>145</v>
      </c>
      <c r="U875" s="19"/>
      <c r="V875" s="216" t="s">
        <v>218</v>
      </c>
      <c r="W875" s="216" t="s">
        <v>219</v>
      </c>
      <c r="X875" s="23"/>
    </row>
    <row r="876" spans="1:24" ht="156.75" hidden="1">
      <c r="A876" s="19" t="s">
        <v>1587</v>
      </c>
      <c r="B876" s="19" t="s">
        <v>1935</v>
      </c>
      <c r="C876" s="19" t="s">
        <v>1936</v>
      </c>
      <c r="D876" s="19" t="s">
        <v>1944</v>
      </c>
      <c r="E876" s="19">
        <v>15</v>
      </c>
      <c r="F876" s="19" t="s">
        <v>1992</v>
      </c>
      <c r="G876" s="19" t="s">
        <v>145</v>
      </c>
      <c r="H876" s="19" t="s">
        <v>36</v>
      </c>
      <c r="I876" s="19" t="s">
        <v>46</v>
      </c>
      <c r="J876" s="52">
        <v>120</v>
      </c>
      <c r="K876" s="8" t="s">
        <v>1980</v>
      </c>
      <c r="L876" s="198" t="s">
        <v>224</v>
      </c>
      <c r="M876" s="19">
        <v>1</v>
      </c>
      <c r="N876" s="19">
        <v>1492150</v>
      </c>
      <c r="O876" s="37" t="s">
        <v>1991</v>
      </c>
      <c r="P876" s="54" t="s">
        <v>162</v>
      </c>
      <c r="Q876" s="20">
        <v>0</v>
      </c>
      <c r="R876" s="20">
        <v>0</v>
      </c>
      <c r="S876" s="20">
        <v>0</v>
      </c>
      <c r="T876" s="19" t="s">
        <v>145</v>
      </c>
      <c r="U876" s="19"/>
      <c r="V876" s="216" t="s">
        <v>218</v>
      </c>
      <c r="W876" s="216" t="s">
        <v>219</v>
      </c>
      <c r="X876" s="23"/>
    </row>
    <row r="877" spans="1:24" ht="128.25" hidden="1">
      <c r="A877" s="19" t="s">
        <v>1587</v>
      </c>
      <c r="B877" s="19" t="s">
        <v>1935</v>
      </c>
      <c r="C877" s="19" t="s">
        <v>2001</v>
      </c>
      <c r="D877" s="19" t="s">
        <v>1965</v>
      </c>
      <c r="E877" s="19">
        <v>15</v>
      </c>
      <c r="F877" s="19" t="s">
        <v>1993</v>
      </c>
      <c r="G877" s="19" t="s">
        <v>145</v>
      </c>
      <c r="H877" s="19" t="s">
        <v>36</v>
      </c>
      <c r="I877" s="19" t="s">
        <v>46</v>
      </c>
      <c r="J877" s="52">
        <v>240</v>
      </c>
      <c r="K877" s="141" t="s">
        <v>2033</v>
      </c>
      <c r="L877" s="202" t="s">
        <v>632</v>
      </c>
      <c r="M877" s="19">
        <v>1</v>
      </c>
      <c r="N877" s="19">
        <v>1542191</v>
      </c>
      <c r="O877" s="37" t="s">
        <v>2034</v>
      </c>
      <c r="P877" s="54" t="s">
        <v>162</v>
      </c>
      <c r="Q877" s="20">
        <v>0</v>
      </c>
      <c r="R877" s="20">
        <v>0</v>
      </c>
      <c r="S877" s="20">
        <v>0</v>
      </c>
      <c r="T877" s="19" t="s">
        <v>145</v>
      </c>
      <c r="U877" s="19"/>
      <c r="V877" s="210" t="s">
        <v>48</v>
      </c>
      <c r="W877" s="216" t="s">
        <v>274</v>
      </c>
      <c r="X877" s="23"/>
    </row>
    <row r="878" spans="1:24" ht="128.25" hidden="1">
      <c r="A878" s="19" t="s">
        <v>1587</v>
      </c>
      <c r="B878" s="19" t="s">
        <v>1935</v>
      </c>
      <c r="C878" s="19" t="s">
        <v>1936</v>
      </c>
      <c r="D878" s="19" t="s">
        <v>1965</v>
      </c>
      <c r="E878" s="19">
        <v>15</v>
      </c>
      <c r="F878" s="19" t="s">
        <v>1993</v>
      </c>
      <c r="G878" s="19" t="s">
        <v>35</v>
      </c>
      <c r="H878" s="19" t="s">
        <v>36</v>
      </c>
      <c r="I878" s="19" t="s">
        <v>46</v>
      </c>
      <c r="J878" s="52">
        <v>100</v>
      </c>
      <c r="K878" s="141">
        <v>44044</v>
      </c>
      <c r="L878" s="192"/>
      <c r="M878" s="19">
        <v>1</v>
      </c>
      <c r="N878" s="19">
        <v>1481088</v>
      </c>
      <c r="O878" s="37" t="s">
        <v>1964</v>
      </c>
      <c r="P878" s="54" t="s">
        <v>162</v>
      </c>
      <c r="Q878" s="20">
        <v>0</v>
      </c>
      <c r="R878" s="20">
        <v>0</v>
      </c>
      <c r="S878" s="20">
        <v>0</v>
      </c>
      <c r="T878" s="19" t="s">
        <v>41</v>
      </c>
      <c r="U878" s="19"/>
      <c r="V878" s="210" t="s">
        <v>48</v>
      </c>
      <c r="W878" s="216" t="s">
        <v>274</v>
      </c>
      <c r="X878" s="23"/>
    </row>
    <row r="879" spans="1:24" ht="114" hidden="1">
      <c r="A879" s="19" t="s">
        <v>1587</v>
      </c>
      <c r="B879" s="19" t="s">
        <v>1588</v>
      </c>
      <c r="C879" s="19" t="s">
        <v>1588</v>
      </c>
      <c r="D879" s="19" t="s">
        <v>1619</v>
      </c>
      <c r="E879" s="19">
        <v>15</v>
      </c>
      <c r="F879" s="19" t="s">
        <v>1643</v>
      </c>
      <c r="G879" s="19" t="s">
        <v>35</v>
      </c>
      <c r="H879" s="19" t="s">
        <v>265</v>
      </c>
      <c r="I879" s="19" t="s">
        <v>37</v>
      </c>
      <c r="J879" s="8">
        <v>444</v>
      </c>
      <c r="K879" s="141">
        <v>43922</v>
      </c>
      <c r="L879" s="192"/>
      <c r="M879" s="8">
        <v>1</v>
      </c>
      <c r="N879" s="8">
        <v>1492742</v>
      </c>
      <c r="O879" s="12" t="s">
        <v>1633</v>
      </c>
      <c r="P879" s="8" t="s">
        <v>107</v>
      </c>
      <c r="Q879" s="14">
        <v>0</v>
      </c>
      <c r="R879" s="14">
        <v>0</v>
      </c>
      <c r="S879" s="14">
        <v>0</v>
      </c>
      <c r="T879" s="19" t="s">
        <v>228</v>
      </c>
      <c r="U879" s="19" t="s">
        <v>2384</v>
      </c>
      <c r="V879" s="131" t="s">
        <v>148</v>
      </c>
      <c r="W879" s="216" t="s">
        <v>149</v>
      </c>
      <c r="X879" s="23"/>
    </row>
    <row r="880" spans="1:24" ht="171" hidden="1">
      <c r="A880" s="19" t="s">
        <v>1587</v>
      </c>
      <c r="B880" s="19" t="s">
        <v>1891</v>
      </c>
      <c r="C880" s="19" t="s">
        <v>1902</v>
      </c>
      <c r="D880" s="19" t="s">
        <v>1899</v>
      </c>
      <c r="E880" s="19">
        <v>20</v>
      </c>
      <c r="F880" s="19" t="s">
        <v>1927</v>
      </c>
      <c r="G880" s="19" t="s">
        <v>35</v>
      </c>
      <c r="H880" s="19" t="s">
        <v>154</v>
      </c>
      <c r="I880" s="19" t="s">
        <v>37</v>
      </c>
      <c r="J880" s="52">
        <v>780</v>
      </c>
      <c r="K880" s="19" t="s">
        <v>1928</v>
      </c>
      <c r="L880" s="192"/>
      <c r="M880" s="19">
        <v>1</v>
      </c>
      <c r="N880" s="19">
        <v>2114212</v>
      </c>
      <c r="O880" s="19" t="s">
        <v>1923</v>
      </c>
      <c r="P880" s="54" t="s">
        <v>162</v>
      </c>
      <c r="Q880" s="20">
        <v>0</v>
      </c>
      <c r="R880" s="20">
        <v>0</v>
      </c>
      <c r="S880" s="20">
        <v>0</v>
      </c>
      <c r="T880" s="19" t="s">
        <v>228</v>
      </c>
      <c r="U880" s="19" t="s">
        <v>2369</v>
      </c>
      <c r="V880" s="216" t="s">
        <v>218</v>
      </c>
      <c r="W880" s="216" t="s">
        <v>398</v>
      </c>
      <c r="X880" s="23"/>
    </row>
    <row r="881" spans="1:24" ht="128.25" hidden="1">
      <c r="A881" s="19" t="s">
        <v>1587</v>
      </c>
      <c r="B881" s="19" t="s">
        <v>1935</v>
      </c>
      <c r="C881" s="19" t="s">
        <v>2001</v>
      </c>
      <c r="D881" s="19" t="s">
        <v>1965</v>
      </c>
      <c r="E881" s="19">
        <v>15</v>
      </c>
      <c r="F881" s="19" t="s">
        <v>1995</v>
      </c>
      <c r="G881" s="19" t="s">
        <v>35</v>
      </c>
      <c r="H881" s="19" t="s">
        <v>36</v>
      </c>
      <c r="I881" s="19" t="s">
        <v>37</v>
      </c>
      <c r="J881" s="52">
        <v>10</v>
      </c>
      <c r="K881" s="143">
        <v>44013</v>
      </c>
      <c r="L881" s="192"/>
      <c r="M881" s="19">
        <v>1</v>
      </c>
      <c r="N881" s="19">
        <v>1627800</v>
      </c>
      <c r="O881" s="37" t="s">
        <v>2012</v>
      </c>
      <c r="P881" s="19" t="s">
        <v>268</v>
      </c>
      <c r="Q881" s="20">
        <v>0</v>
      </c>
      <c r="R881" s="20">
        <v>0</v>
      </c>
      <c r="S881" s="20">
        <v>0</v>
      </c>
      <c r="T881" s="19" t="s">
        <v>41</v>
      </c>
      <c r="U881" s="19"/>
      <c r="V881" s="37" t="s">
        <v>866</v>
      </c>
      <c r="W881" s="216" t="s">
        <v>1996</v>
      </c>
      <c r="X881" s="23"/>
    </row>
    <row r="882" spans="1:24" ht="128.25" hidden="1">
      <c r="A882" s="19" t="s">
        <v>1587</v>
      </c>
      <c r="B882" s="19" t="s">
        <v>1935</v>
      </c>
      <c r="C882" s="19" t="s">
        <v>1936</v>
      </c>
      <c r="D882" s="19" t="s">
        <v>1994</v>
      </c>
      <c r="E882" s="19">
        <v>15</v>
      </c>
      <c r="F882" s="19" t="s">
        <v>1995</v>
      </c>
      <c r="G882" s="19" t="s">
        <v>35</v>
      </c>
      <c r="H882" s="19" t="s">
        <v>36</v>
      </c>
      <c r="I882" s="19" t="s">
        <v>37</v>
      </c>
      <c r="J882" s="52">
        <v>10</v>
      </c>
      <c r="K882" s="141">
        <v>43922</v>
      </c>
      <c r="L882" s="192"/>
      <c r="M882" s="19">
        <v>1</v>
      </c>
      <c r="N882" s="19">
        <v>2114493</v>
      </c>
      <c r="O882" s="37" t="s">
        <v>1974</v>
      </c>
      <c r="P882" s="54" t="s">
        <v>162</v>
      </c>
      <c r="Q882" s="20">
        <v>0</v>
      </c>
      <c r="R882" s="20">
        <v>0</v>
      </c>
      <c r="S882" s="20">
        <v>0</v>
      </c>
      <c r="T882" s="19" t="s">
        <v>41</v>
      </c>
      <c r="U882" s="19"/>
      <c r="V882" s="37" t="s">
        <v>866</v>
      </c>
      <c r="W882" s="216" t="s">
        <v>1996</v>
      </c>
      <c r="X882" s="23"/>
    </row>
    <row r="883" spans="1:24" ht="57" hidden="1">
      <c r="A883" s="37" t="s">
        <v>1587</v>
      </c>
      <c r="B883" s="37" t="s">
        <v>1832</v>
      </c>
      <c r="C883" s="37" t="s">
        <v>1852</v>
      </c>
      <c r="D883" s="37" t="s">
        <v>1858</v>
      </c>
      <c r="E883" s="37">
        <v>15</v>
      </c>
      <c r="F883" s="37" t="s">
        <v>1859</v>
      </c>
      <c r="G883" s="37" t="s">
        <v>145</v>
      </c>
      <c r="H883" s="37" t="s">
        <v>154</v>
      </c>
      <c r="I883" s="19" t="s">
        <v>37</v>
      </c>
      <c r="J883" s="52">
        <v>120</v>
      </c>
      <c r="K883" s="8" t="s">
        <v>1230</v>
      </c>
      <c r="L883" s="192" t="s">
        <v>610</v>
      </c>
      <c r="M883" s="37">
        <v>1</v>
      </c>
      <c r="N883" s="37">
        <v>2090114</v>
      </c>
      <c r="O883" s="37" t="s">
        <v>1860</v>
      </c>
      <c r="P883" s="19" t="s">
        <v>268</v>
      </c>
      <c r="Q883" s="20">
        <v>0</v>
      </c>
      <c r="R883" s="20">
        <v>0</v>
      </c>
      <c r="S883" s="20">
        <v>0</v>
      </c>
      <c r="T883" s="37" t="s">
        <v>145</v>
      </c>
      <c r="U883" s="37" t="s">
        <v>2385</v>
      </c>
      <c r="V883" s="131" t="s">
        <v>184</v>
      </c>
      <c r="W883" s="216" t="s">
        <v>549</v>
      </c>
      <c r="X883" s="23"/>
    </row>
    <row r="884" spans="1:24" ht="45" hidden="1">
      <c r="A884" s="19" t="s">
        <v>1587</v>
      </c>
      <c r="B884" s="19" t="s">
        <v>1935</v>
      </c>
      <c r="C884" s="19" t="s">
        <v>2001</v>
      </c>
      <c r="D884" s="19" t="s">
        <v>1947</v>
      </c>
      <c r="E884" s="19">
        <v>15</v>
      </c>
      <c r="F884" s="19" t="s">
        <v>2035</v>
      </c>
      <c r="G884" s="19" t="s">
        <v>45</v>
      </c>
      <c r="H884" s="19" t="s">
        <v>36</v>
      </c>
      <c r="I884" s="19" t="s">
        <v>46</v>
      </c>
      <c r="J884" s="52">
        <v>100</v>
      </c>
      <c r="K884" s="8" t="s">
        <v>403</v>
      </c>
      <c r="L884" s="192"/>
      <c r="M884" s="19">
        <v>1</v>
      </c>
      <c r="N884" s="37">
        <v>1627800</v>
      </c>
      <c r="O884" s="37" t="s">
        <v>2012</v>
      </c>
      <c r="P884" s="19" t="s">
        <v>268</v>
      </c>
      <c r="Q884" s="60">
        <v>0</v>
      </c>
      <c r="R884" s="20">
        <v>0</v>
      </c>
      <c r="S884" s="60">
        <v>0</v>
      </c>
      <c r="T884" s="19" t="s">
        <v>41</v>
      </c>
      <c r="U884" s="20"/>
      <c r="V884" s="131" t="s">
        <v>48</v>
      </c>
      <c r="W884" s="216" t="s">
        <v>49</v>
      </c>
      <c r="X884" s="36" t="s">
        <v>50</v>
      </c>
    </row>
    <row r="885" spans="1:24" ht="114" hidden="1">
      <c r="A885" s="19" t="s">
        <v>1587</v>
      </c>
      <c r="B885" s="19" t="s">
        <v>1891</v>
      </c>
      <c r="C885" s="19" t="s">
        <v>1902</v>
      </c>
      <c r="D885" s="19" t="s">
        <v>1917</v>
      </c>
      <c r="E885" s="19">
        <v>20</v>
      </c>
      <c r="F885" s="19" t="s">
        <v>1929</v>
      </c>
      <c r="G885" s="19" t="s">
        <v>145</v>
      </c>
      <c r="H885" s="19" t="s">
        <v>36</v>
      </c>
      <c r="I885" s="19" t="s">
        <v>46</v>
      </c>
      <c r="J885" s="52">
        <v>180</v>
      </c>
      <c r="K885" s="8" t="s">
        <v>1930</v>
      </c>
      <c r="L885" s="192" t="s">
        <v>610</v>
      </c>
      <c r="M885" s="19">
        <v>1</v>
      </c>
      <c r="N885" s="19">
        <v>1861598</v>
      </c>
      <c r="O885" s="19" t="s">
        <v>1915</v>
      </c>
      <c r="P885" s="54" t="s">
        <v>162</v>
      </c>
      <c r="Q885" s="20">
        <v>0</v>
      </c>
      <c r="R885" s="20">
        <v>0</v>
      </c>
      <c r="S885" s="20">
        <v>0</v>
      </c>
      <c r="T885" s="19" t="s">
        <v>145</v>
      </c>
      <c r="U885" s="19" t="s">
        <v>2386</v>
      </c>
      <c r="V885" s="37"/>
      <c r="W885" s="216" t="s">
        <v>1328</v>
      </c>
      <c r="X885" s="23"/>
    </row>
    <row r="886" spans="1:24" ht="171" hidden="1">
      <c r="A886" s="19" t="s">
        <v>1587</v>
      </c>
      <c r="B886" s="19" t="s">
        <v>1891</v>
      </c>
      <c r="C886" s="19" t="s">
        <v>1902</v>
      </c>
      <c r="D886" s="19" t="s">
        <v>1899</v>
      </c>
      <c r="E886" s="19">
        <v>20</v>
      </c>
      <c r="F886" s="19" t="s">
        <v>1931</v>
      </c>
      <c r="G886" s="19" t="s">
        <v>145</v>
      </c>
      <c r="H886" s="19" t="s">
        <v>154</v>
      </c>
      <c r="I886" s="19" t="s">
        <v>37</v>
      </c>
      <c r="J886" s="52">
        <v>480</v>
      </c>
      <c r="K886" s="19" t="s">
        <v>1234</v>
      </c>
      <c r="L886" s="194" t="s">
        <v>356</v>
      </c>
      <c r="M886" s="19">
        <v>1</v>
      </c>
      <c r="N886" s="19">
        <v>1712490</v>
      </c>
      <c r="O886" s="19" t="s">
        <v>1905</v>
      </c>
      <c r="P886" s="54" t="s">
        <v>162</v>
      </c>
      <c r="Q886" s="20">
        <v>0</v>
      </c>
      <c r="R886" s="20">
        <v>0</v>
      </c>
      <c r="S886" s="20">
        <v>0</v>
      </c>
      <c r="T886" s="19" t="s">
        <v>145</v>
      </c>
      <c r="U886" s="19" t="s">
        <v>1929</v>
      </c>
      <c r="V886" s="37"/>
      <c r="W886" s="216" t="s">
        <v>1328</v>
      </c>
      <c r="X886" s="23"/>
    </row>
    <row r="887" spans="1:24" ht="171" hidden="1">
      <c r="A887" s="19" t="s">
        <v>1587</v>
      </c>
      <c r="B887" s="19" t="s">
        <v>1891</v>
      </c>
      <c r="C887" s="19" t="s">
        <v>1902</v>
      </c>
      <c r="D887" s="19" t="s">
        <v>1899</v>
      </c>
      <c r="E887" s="19">
        <v>20</v>
      </c>
      <c r="F887" s="19" t="s">
        <v>1932</v>
      </c>
      <c r="G887" s="19" t="s">
        <v>145</v>
      </c>
      <c r="H887" s="19" t="s">
        <v>154</v>
      </c>
      <c r="I887" s="19" t="s">
        <v>37</v>
      </c>
      <c r="J887" s="52">
        <v>528</v>
      </c>
      <c r="K887" s="11" t="s">
        <v>1933</v>
      </c>
      <c r="L887" s="192" t="s">
        <v>610</v>
      </c>
      <c r="M887" s="19">
        <v>1</v>
      </c>
      <c r="N887" s="19">
        <v>2114212</v>
      </c>
      <c r="O887" s="19" t="s">
        <v>1923</v>
      </c>
      <c r="P887" s="54" t="s">
        <v>162</v>
      </c>
      <c r="Q887" s="20">
        <v>0</v>
      </c>
      <c r="R887" s="20">
        <v>0</v>
      </c>
      <c r="S887" s="20">
        <v>0</v>
      </c>
      <c r="T887" s="19" t="s">
        <v>145</v>
      </c>
      <c r="U887" s="19" t="s">
        <v>1929</v>
      </c>
      <c r="V887" s="37"/>
      <c r="W887" s="216" t="s">
        <v>1328</v>
      </c>
      <c r="X887" s="23"/>
    </row>
    <row r="888" spans="1:24" ht="74.25" hidden="1">
      <c r="A888" s="19" t="s">
        <v>1587</v>
      </c>
      <c r="B888" s="19" t="s">
        <v>1832</v>
      </c>
      <c r="C888" s="19" t="s">
        <v>1832</v>
      </c>
      <c r="D888" s="37" t="s">
        <v>1850</v>
      </c>
      <c r="E888" s="37">
        <v>12</v>
      </c>
      <c r="F888" s="37" t="s">
        <v>1888</v>
      </c>
      <c r="G888" s="37" t="s">
        <v>35</v>
      </c>
      <c r="H888" s="37" t="s">
        <v>36</v>
      </c>
      <c r="I888" s="37" t="s">
        <v>37</v>
      </c>
      <c r="J888" s="52">
        <v>20</v>
      </c>
      <c r="K888" s="8" t="s">
        <v>1230</v>
      </c>
      <c r="L888" s="192"/>
      <c r="M888" s="37">
        <v>1</v>
      </c>
      <c r="N888" s="37">
        <v>1568321</v>
      </c>
      <c r="O888" s="37" t="s">
        <v>1876</v>
      </c>
      <c r="P888" s="19" t="s">
        <v>247</v>
      </c>
      <c r="Q888" s="60">
        <v>0</v>
      </c>
      <c r="R888" s="20">
        <v>0</v>
      </c>
      <c r="S888" s="60">
        <v>0</v>
      </c>
      <c r="T888" s="19" t="s">
        <v>41</v>
      </c>
      <c r="U888" s="37" t="s">
        <v>2387</v>
      </c>
      <c r="V888" s="210" t="s">
        <v>148</v>
      </c>
      <c r="W888" s="216" t="s">
        <v>225</v>
      </c>
      <c r="X888" s="23"/>
    </row>
    <row r="889" spans="1:24" ht="74.25" hidden="1">
      <c r="A889" s="19" t="s">
        <v>1587</v>
      </c>
      <c r="B889" s="19" t="s">
        <v>1832</v>
      </c>
      <c r="C889" s="19" t="s">
        <v>1832</v>
      </c>
      <c r="D889" s="37" t="s">
        <v>1850</v>
      </c>
      <c r="E889" s="37">
        <v>12</v>
      </c>
      <c r="F889" s="37" t="s">
        <v>1888</v>
      </c>
      <c r="G889" s="37" t="s">
        <v>35</v>
      </c>
      <c r="H889" s="37" t="s">
        <v>36</v>
      </c>
      <c r="I889" s="37" t="s">
        <v>37</v>
      </c>
      <c r="J889" s="52">
        <v>20</v>
      </c>
      <c r="K889" s="8" t="s">
        <v>1230</v>
      </c>
      <c r="L889" s="192"/>
      <c r="M889" s="37">
        <v>1</v>
      </c>
      <c r="N889" s="37">
        <v>1454945</v>
      </c>
      <c r="O889" s="37" t="s">
        <v>1877</v>
      </c>
      <c r="P889" s="19" t="s">
        <v>247</v>
      </c>
      <c r="Q889" s="60">
        <v>0</v>
      </c>
      <c r="R889" s="20">
        <v>0</v>
      </c>
      <c r="S889" s="60">
        <v>0</v>
      </c>
      <c r="T889" s="19" t="s">
        <v>41</v>
      </c>
      <c r="U889" s="37" t="s">
        <v>2387</v>
      </c>
      <c r="V889" s="210" t="s">
        <v>148</v>
      </c>
      <c r="W889" s="216" t="s">
        <v>225</v>
      </c>
      <c r="X889" s="23"/>
    </row>
    <row r="890" spans="1:24" ht="74.25" hidden="1">
      <c r="A890" s="19" t="s">
        <v>1587</v>
      </c>
      <c r="B890" s="19" t="s">
        <v>1832</v>
      </c>
      <c r="C890" s="19" t="s">
        <v>1832</v>
      </c>
      <c r="D890" s="37" t="s">
        <v>1850</v>
      </c>
      <c r="E890" s="37">
        <v>12</v>
      </c>
      <c r="F890" s="37" t="s">
        <v>1888</v>
      </c>
      <c r="G890" s="37" t="s">
        <v>35</v>
      </c>
      <c r="H890" s="37" t="s">
        <v>36</v>
      </c>
      <c r="I890" s="37" t="s">
        <v>37</v>
      </c>
      <c r="J890" s="52">
        <v>20</v>
      </c>
      <c r="K890" s="8" t="s">
        <v>1230</v>
      </c>
      <c r="L890" s="192"/>
      <c r="M890" s="37">
        <v>1</v>
      </c>
      <c r="N890" s="37">
        <v>1520670</v>
      </c>
      <c r="O890" s="37" t="s">
        <v>1878</v>
      </c>
      <c r="P890" s="19" t="s">
        <v>247</v>
      </c>
      <c r="Q890" s="60">
        <v>0</v>
      </c>
      <c r="R890" s="20">
        <v>0</v>
      </c>
      <c r="S890" s="60">
        <v>0</v>
      </c>
      <c r="T890" s="19" t="s">
        <v>41</v>
      </c>
      <c r="U890" s="37" t="s">
        <v>2387</v>
      </c>
      <c r="V890" s="210" t="s">
        <v>148</v>
      </c>
      <c r="W890" s="216" t="s">
        <v>225</v>
      </c>
      <c r="X890" s="23"/>
    </row>
    <row r="891" spans="1:24" ht="74.25" hidden="1">
      <c r="A891" s="19" t="s">
        <v>1587</v>
      </c>
      <c r="B891" s="19" t="s">
        <v>1832</v>
      </c>
      <c r="C891" s="19" t="s">
        <v>1832</v>
      </c>
      <c r="D891" s="37" t="s">
        <v>1850</v>
      </c>
      <c r="E891" s="37">
        <v>12</v>
      </c>
      <c r="F891" s="37" t="s">
        <v>1888</v>
      </c>
      <c r="G891" s="37" t="s">
        <v>35</v>
      </c>
      <c r="H891" s="37" t="s">
        <v>36</v>
      </c>
      <c r="I891" s="37" t="s">
        <v>37</v>
      </c>
      <c r="J891" s="52">
        <v>20</v>
      </c>
      <c r="K891" s="8" t="s">
        <v>1230</v>
      </c>
      <c r="L891" s="192"/>
      <c r="M891" s="37">
        <v>1</v>
      </c>
      <c r="N891" s="37">
        <v>2372649</v>
      </c>
      <c r="O891" s="37" t="s">
        <v>1879</v>
      </c>
      <c r="P891" s="19" t="s">
        <v>247</v>
      </c>
      <c r="Q891" s="60">
        <v>0</v>
      </c>
      <c r="R891" s="20">
        <v>0</v>
      </c>
      <c r="S891" s="60">
        <v>0</v>
      </c>
      <c r="T891" s="19" t="s">
        <v>41</v>
      </c>
      <c r="U891" s="37" t="s">
        <v>2387</v>
      </c>
      <c r="V891" s="210" t="s">
        <v>148</v>
      </c>
      <c r="W891" s="216" t="s">
        <v>225</v>
      </c>
      <c r="X891" s="23"/>
    </row>
    <row r="892" spans="1:24" ht="42.75" hidden="1">
      <c r="A892" s="19" t="s">
        <v>1587</v>
      </c>
      <c r="B892" s="19" t="s">
        <v>1832</v>
      </c>
      <c r="C892" s="19" t="s">
        <v>1832</v>
      </c>
      <c r="D892" s="37" t="s">
        <v>1834</v>
      </c>
      <c r="E892" s="37">
        <v>15</v>
      </c>
      <c r="F892" s="37" t="s">
        <v>1846</v>
      </c>
      <c r="G892" s="37" t="s">
        <v>35</v>
      </c>
      <c r="H892" s="37" t="s">
        <v>314</v>
      </c>
      <c r="I892" s="37" t="s">
        <v>37</v>
      </c>
      <c r="J892" s="52">
        <v>120</v>
      </c>
      <c r="K892" s="8" t="s">
        <v>1230</v>
      </c>
      <c r="L892" s="192"/>
      <c r="M892" s="37">
        <v>1</v>
      </c>
      <c r="N892" s="37" t="s">
        <v>1230</v>
      </c>
      <c r="O892" s="37" t="s">
        <v>1230</v>
      </c>
      <c r="P892" s="19" t="s">
        <v>247</v>
      </c>
      <c r="Q892" s="60">
        <v>0</v>
      </c>
      <c r="R892" s="20">
        <v>0</v>
      </c>
      <c r="S892" s="60">
        <v>0</v>
      </c>
      <c r="T892" s="37" t="s">
        <v>41</v>
      </c>
      <c r="U892" s="131"/>
      <c r="V892" s="131" t="s">
        <v>184</v>
      </c>
      <c r="W892" s="216" t="s">
        <v>549</v>
      </c>
      <c r="X892" s="23"/>
    </row>
    <row r="893" spans="1:24" ht="42.75" hidden="1">
      <c r="A893" s="19" t="s">
        <v>1587</v>
      </c>
      <c r="B893" s="19" t="s">
        <v>1832</v>
      </c>
      <c r="C893" s="19" t="s">
        <v>1890</v>
      </c>
      <c r="D893" s="37" t="s">
        <v>1834</v>
      </c>
      <c r="E893" s="37">
        <v>15</v>
      </c>
      <c r="F893" s="37" t="s">
        <v>1846</v>
      </c>
      <c r="G893" s="37" t="s">
        <v>35</v>
      </c>
      <c r="H893" s="37" t="s">
        <v>314</v>
      </c>
      <c r="I893" s="37" t="s">
        <v>37</v>
      </c>
      <c r="J893" s="52">
        <v>120</v>
      </c>
      <c r="K893" s="8" t="s">
        <v>1230</v>
      </c>
      <c r="L893" s="192"/>
      <c r="M893" s="37">
        <v>1</v>
      </c>
      <c r="N893" s="37" t="s">
        <v>1230</v>
      </c>
      <c r="O893" s="37" t="s">
        <v>1230</v>
      </c>
      <c r="P893" s="19" t="s">
        <v>247</v>
      </c>
      <c r="Q893" s="60">
        <v>0</v>
      </c>
      <c r="R893" s="20">
        <v>0</v>
      </c>
      <c r="S893" s="60">
        <v>0</v>
      </c>
      <c r="T893" s="37" t="s">
        <v>41</v>
      </c>
      <c r="U893" s="131"/>
      <c r="V893" s="131" t="s">
        <v>184</v>
      </c>
      <c r="W893" s="216" t="s">
        <v>549</v>
      </c>
      <c r="X893" s="23"/>
    </row>
    <row r="894" spans="1:24" ht="42.75" hidden="1">
      <c r="A894" s="19" t="s">
        <v>1587</v>
      </c>
      <c r="B894" s="19" t="s">
        <v>1832</v>
      </c>
      <c r="C894" s="19" t="s">
        <v>1833</v>
      </c>
      <c r="D894" s="37" t="s">
        <v>1834</v>
      </c>
      <c r="E894" s="37">
        <v>15</v>
      </c>
      <c r="F894" s="37" t="s">
        <v>1846</v>
      </c>
      <c r="G894" s="37" t="s">
        <v>35</v>
      </c>
      <c r="H894" s="37" t="s">
        <v>314</v>
      </c>
      <c r="I894" s="37" t="s">
        <v>37</v>
      </c>
      <c r="J894" s="52">
        <v>120</v>
      </c>
      <c r="K894" s="8" t="s">
        <v>1230</v>
      </c>
      <c r="L894" s="192"/>
      <c r="M894" s="37">
        <v>1</v>
      </c>
      <c r="N894" s="37" t="s">
        <v>1230</v>
      </c>
      <c r="O894" s="37" t="s">
        <v>1230</v>
      </c>
      <c r="P894" s="19" t="s">
        <v>247</v>
      </c>
      <c r="Q894" s="60">
        <v>0</v>
      </c>
      <c r="R894" s="20">
        <v>0</v>
      </c>
      <c r="S894" s="60">
        <v>0</v>
      </c>
      <c r="T894" s="37" t="s">
        <v>41</v>
      </c>
      <c r="U894" s="131"/>
      <c r="V894" s="131" t="s">
        <v>184</v>
      </c>
      <c r="W894" s="216" t="s">
        <v>549</v>
      </c>
      <c r="X894" s="23"/>
    </row>
    <row r="895" spans="1:24" ht="42.75" hidden="1">
      <c r="A895" s="19" t="s">
        <v>1587</v>
      </c>
      <c r="B895" s="19" t="s">
        <v>1832</v>
      </c>
      <c r="C895" s="19" t="s">
        <v>1852</v>
      </c>
      <c r="D895" s="37" t="s">
        <v>1834</v>
      </c>
      <c r="E895" s="37">
        <v>15</v>
      </c>
      <c r="F895" s="37" t="s">
        <v>1846</v>
      </c>
      <c r="G895" s="37" t="s">
        <v>35</v>
      </c>
      <c r="H895" s="37" t="s">
        <v>314</v>
      </c>
      <c r="I895" s="37" t="s">
        <v>37</v>
      </c>
      <c r="J895" s="52">
        <v>120</v>
      </c>
      <c r="K895" s="8" t="s">
        <v>1230</v>
      </c>
      <c r="L895" s="192"/>
      <c r="M895" s="37">
        <v>1</v>
      </c>
      <c r="N895" s="37" t="s">
        <v>1230</v>
      </c>
      <c r="O895" s="37" t="s">
        <v>1230</v>
      </c>
      <c r="P895" s="19" t="s">
        <v>247</v>
      </c>
      <c r="Q895" s="60">
        <v>0</v>
      </c>
      <c r="R895" s="20">
        <v>0</v>
      </c>
      <c r="S895" s="60">
        <v>0</v>
      </c>
      <c r="T895" s="37" t="s">
        <v>41</v>
      </c>
      <c r="U895" s="131"/>
      <c r="V895" s="131" t="s">
        <v>184</v>
      </c>
      <c r="W895" s="216" t="s">
        <v>549</v>
      </c>
      <c r="X895" s="23"/>
    </row>
    <row r="896" spans="1:24" ht="85.5" hidden="1">
      <c r="A896" s="19" t="s">
        <v>1587</v>
      </c>
      <c r="B896" s="19" t="s">
        <v>1588</v>
      </c>
      <c r="C896" s="19" t="s">
        <v>1589</v>
      </c>
      <c r="D896" s="19" t="s">
        <v>1590</v>
      </c>
      <c r="E896" s="19">
        <v>15</v>
      </c>
      <c r="F896" s="19" t="s">
        <v>1606</v>
      </c>
      <c r="G896" s="19" t="s">
        <v>35</v>
      </c>
      <c r="H896" s="19" t="s">
        <v>36</v>
      </c>
      <c r="I896" s="19" t="s">
        <v>46</v>
      </c>
      <c r="J896" s="52">
        <v>32</v>
      </c>
      <c r="K896" s="8">
        <v>2020</v>
      </c>
      <c r="L896" s="192"/>
      <c r="M896" s="8">
        <v>3</v>
      </c>
      <c r="N896" s="12" t="s">
        <v>1230</v>
      </c>
      <c r="O896" s="12" t="s">
        <v>1230</v>
      </c>
      <c r="P896" s="8" t="s">
        <v>1592</v>
      </c>
      <c r="Q896" s="14">
        <v>4000</v>
      </c>
      <c r="R896" s="14">
        <v>0</v>
      </c>
      <c r="S896" s="14">
        <v>12000</v>
      </c>
      <c r="T896" s="19" t="s">
        <v>41</v>
      </c>
      <c r="U896" s="19"/>
      <c r="V896" s="216" t="s">
        <v>218</v>
      </c>
      <c r="W896" s="216" t="s">
        <v>377</v>
      </c>
      <c r="X896" s="23"/>
    </row>
    <row r="897" spans="1:24" ht="185.25" hidden="1">
      <c r="A897" s="19" t="s">
        <v>1587</v>
      </c>
      <c r="B897" s="19" t="s">
        <v>1891</v>
      </c>
      <c r="C897" s="19" t="s">
        <v>1902</v>
      </c>
      <c r="D897" s="19" t="s">
        <v>1893</v>
      </c>
      <c r="E897" s="19">
        <v>20</v>
      </c>
      <c r="F897" s="19" t="s">
        <v>898</v>
      </c>
      <c r="G897" s="19" t="s">
        <v>145</v>
      </c>
      <c r="H897" s="19" t="s">
        <v>36</v>
      </c>
      <c r="I897" s="19" t="s">
        <v>46</v>
      </c>
      <c r="J897" s="52">
        <v>120</v>
      </c>
      <c r="K897" s="19" t="s">
        <v>1230</v>
      </c>
      <c r="L897" s="192" t="s">
        <v>610</v>
      </c>
      <c r="M897" s="19">
        <v>1</v>
      </c>
      <c r="N897" s="19">
        <v>2091100</v>
      </c>
      <c r="O897" s="19" t="s">
        <v>1908</v>
      </c>
      <c r="P897" s="19" t="s">
        <v>268</v>
      </c>
      <c r="Q897" s="20">
        <v>0</v>
      </c>
      <c r="R897" s="20">
        <v>0</v>
      </c>
      <c r="S897" s="20">
        <v>0</v>
      </c>
      <c r="T897" s="19" t="s">
        <v>145</v>
      </c>
      <c r="V897" s="131" t="s">
        <v>201</v>
      </c>
      <c r="W897" s="131" t="s">
        <v>202</v>
      </c>
      <c r="X897" s="23"/>
    </row>
    <row r="898" spans="1:24" ht="85.5" hidden="1">
      <c r="A898" s="19" t="s">
        <v>1587</v>
      </c>
      <c r="B898" s="19" t="s">
        <v>1588</v>
      </c>
      <c r="C898" s="19" t="s">
        <v>1608</v>
      </c>
      <c r="D898" s="19" t="s">
        <v>1610</v>
      </c>
      <c r="E898" s="19">
        <v>20</v>
      </c>
      <c r="F898" s="19" t="s">
        <v>1614</v>
      </c>
      <c r="G898" s="19" t="s">
        <v>145</v>
      </c>
      <c r="H898" s="19" t="s">
        <v>36</v>
      </c>
      <c r="I898" s="19" t="s">
        <v>46</v>
      </c>
      <c r="J898" s="52">
        <v>180</v>
      </c>
      <c r="K898" s="8" t="s">
        <v>1615</v>
      </c>
      <c r="L898" s="198" t="s">
        <v>224</v>
      </c>
      <c r="M898" s="8">
        <v>1</v>
      </c>
      <c r="N898" s="8">
        <v>1548873</v>
      </c>
      <c r="O898" s="12" t="s">
        <v>1616</v>
      </c>
      <c r="P898" s="51" t="s">
        <v>162</v>
      </c>
      <c r="Q898" s="14">
        <v>0</v>
      </c>
      <c r="R898" s="14">
        <v>0</v>
      </c>
      <c r="S898" s="14">
        <v>0</v>
      </c>
      <c r="T898" s="19" t="s">
        <v>145</v>
      </c>
      <c r="V898" s="131" t="s">
        <v>201</v>
      </c>
      <c r="W898" s="131" t="s">
        <v>202</v>
      </c>
      <c r="X898" s="23"/>
    </row>
    <row r="899" spans="1:24" ht="128.25" hidden="1">
      <c r="A899" s="19" t="s">
        <v>1587</v>
      </c>
      <c r="B899" s="19" t="s">
        <v>1935</v>
      </c>
      <c r="C899" s="19" t="s">
        <v>1936</v>
      </c>
      <c r="D899" s="19" t="s">
        <v>1965</v>
      </c>
      <c r="E899" s="19">
        <v>15</v>
      </c>
      <c r="F899" s="19" t="s">
        <v>1997</v>
      </c>
      <c r="G899" s="19" t="s">
        <v>35</v>
      </c>
      <c r="H899" s="19" t="s">
        <v>36</v>
      </c>
      <c r="I899" s="19" t="s">
        <v>46</v>
      </c>
      <c r="J899" s="52">
        <v>100</v>
      </c>
      <c r="K899" s="8">
        <v>44013</v>
      </c>
      <c r="L899" s="192"/>
      <c r="M899" s="19">
        <v>1</v>
      </c>
      <c r="N899" s="19">
        <v>1481088</v>
      </c>
      <c r="O899" s="37" t="s">
        <v>1964</v>
      </c>
      <c r="P899" s="54" t="s">
        <v>162</v>
      </c>
      <c r="Q899" s="20">
        <v>0</v>
      </c>
      <c r="R899" s="20">
        <v>0</v>
      </c>
      <c r="S899" s="20">
        <v>0</v>
      </c>
      <c r="T899" s="19" t="s">
        <v>41</v>
      </c>
      <c r="U899" s="19"/>
      <c r="V899" s="131" t="s">
        <v>184</v>
      </c>
      <c r="W899" s="216" t="s">
        <v>269</v>
      </c>
      <c r="X899" s="23"/>
    </row>
    <row r="900" spans="1:24" ht="128.25" hidden="1">
      <c r="A900" s="19" t="s">
        <v>1587</v>
      </c>
      <c r="B900" s="19" t="s">
        <v>1588</v>
      </c>
      <c r="C900" s="19" t="s">
        <v>1608</v>
      </c>
      <c r="D900" s="19" t="s">
        <v>1611</v>
      </c>
      <c r="E900" s="19">
        <v>15</v>
      </c>
      <c r="F900" s="19" t="s">
        <v>1617</v>
      </c>
      <c r="G900" s="19" t="s">
        <v>45</v>
      </c>
      <c r="H900" s="19" t="s">
        <v>36</v>
      </c>
      <c r="I900" s="19" t="s">
        <v>37</v>
      </c>
      <c r="J900" s="52">
        <v>40</v>
      </c>
      <c r="K900" s="8">
        <v>2020</v>
      </c>
      <c r="L900" s="192"/>
      <c r="M900" s="8">
        <v>6</v>
      </c>
      <c r="N900" s="12" t="s">
        <v>1230</v>
      </c>
      <c r="O900" s="12" t="s">
        <v>1230</v>
      </c>
      <c r="P900" s="8" t="s">
        <v>1592</v>
      </c>
      <c r="Q900" s="14">
        <v>0</v>
      </c>
      <c r="R900" s="14">
        <v>0</v>
      </c>
      <c r="S900" s="14">
        <v>0</v>
      </c>
      <c r="T900" s="19" t="s">
        <v>41</v>
      </c>
      <c r="U900" s="19"/>
      <c r="V900" s="131" t="s">
        <v>48</v>
      </c>
      <c r="W900" s="216" t="s">
        <v>455</v>
      </c>
      <c r="X900" s="18" t="s">
        <v>58</v>
      </c>
    </row>
    <row r="901" spans="1:24" ht="85.5" hidden="1">
      <c r="A901" s="19" t="s">
        <v>1587</v>
      </c>
      <c r="B901" s="19" t="s">
        <v>1588</v>
      </c>
      <c r="C901" s="19" t="s">
        <v>1589</v>
      </c>
      <c r="D901" s="19" t="s">
        <v>1590</v>
      </c>
      <c r="E901" s="19">
        <v>15</v>
      </c>
      <c r="F901" s="19" t="s">
        <v>1607</v>
      </c>
      <c r="G901" s="19" t="s">
        <v>35</v>
      </c>
      <c r="H901" s="19" t="s">
        <v>36</v>
      </c>
      <c r="I901" s="19" t="s">
        <v>37</v>
      </c>
      <c r="J901" s="52">
        <v>40</v>
      </c>
      <c r="K901" s="8">
        <v>2020</v>
      </c>
      <c r="L901" s="192"/>
      <c r="M901" s="8">
        <v>10</v>
      </c>
      <c r="N901" s="12" t="s">
        <v>1230</v>
      </c>
      <c r="O901" s="12" t="s">
        <v>1230</v>
      </c>
      <c r="P901" s="8" t="s">
        <v>1592</v>
      </c>
      <c r="Q901" s="14">
        <v>0</v>
      </c>
      <c r="R901" s="14">
        <v>0</v>
      </c>
      <c r="S901" s="14">
        <v>0</v>
      </c>
      <c r="T901" s="19" t="s">
        <v>41</v>
      </c>
      <c r="U901" s="19"/>
      <c r="V901" s="213" t="s">
        <v>539</v>
      </c>
      <c r="W901" s="216" t="s">
        <v>540</v>
      </c>
      <c r="X901" s="23"/>
    </row>
    <row r="902" spans="1:24" ht="128.25" hidden="1">
      <c r="A902" s="19" t="s">
        <v>1587</v>
      </c>
      <c r="B902" s="19" t="s">
        <v>1832</v>
      </c>
      <c r="C902" s="19" t="s">
        <v>1852</v>
      </c>
      <c r="D902" s="37" t="s">
        <v>1853</v>
      </c>
      <c r="E902" s="37">
        <v>15</v>
      </c>
      <c r="F902" s="37" t="s">
        <v>1861</v>
      </c>
      <c r="G902" s="37" t="s">
        <v>35</v>
      </c>
      <c r="H902" s="37" t="s">
        <v>1839</v>
      </c>
      <c r="I902" s="19" t="s">
        <v>37</v>
      </c>
      <c r="J902" s="52">
        <v>80</v>
      </c>
      <c r="K902" s="8" t="s">
        <v>1862</v>
      </c>
      <c r="L902" s="192"/>
      <c r="M902" s="37">
        <v>1</v>
      </c>
      <c r="N902" s="37">
        <v>1491064</v>
      </c>
      <c r="O902" s="37" t="s">
        <v>1857</v>
      </c>
      <c r="P902" s="54" t="s">
        <v>162</v>
      </c>
      <c r="Q902" s="60">
        <v>11322.24</v>
      </c>
      <c r="R902" s="60">
        <v>11788.57</v>
      </c>
      <c r="S902" s="60">
        <v>23110.81</v>
      </c>
      <c r="T902" s="19" t="s">
        <v>41</v>
      </c>
      <c r="U902" s="37"/>
      <c r="V902" s="131" t="s">
        <v>184</v>
      </c>
      <c r="W902" s="216" t="s">
        <v>549</v>
      </c>
      <c r="X902" s="23"/>
    </row>
    <row r="903" spans="1:24" ht="42.75" hidden="1">
      <c r="A903" s="19" t="s">
        <v>1587</v>
      </c>
      <c r="B903" s="19" t="s">
        <v>1832</v>
      </c>
      <c r="C903" s="19" t="s">
        <v>1832</v>
      </c>
      <c r="D903" s="37" t="s">
        <v>1834</v>
      </c>
      <c r="E903" s="37">
        <v>15</v>
      </c>
      <c r="F903" s="37" t="s">
        <v>1889</v>
      </c>
      <c r="G903" s="37" t="s">
        <v>35</v>
      </c>
      <c r="H903" s="37" t="s">
        <v>825</v>
      </c>
      <c r="I903" s="37" t="s">
        <v>37</v>
      </c>
      <c r="J903" s="52">
        <v>120</v>
      </c>
      <c r="K903" s="8" t="s">
        <v>1230</v>
      </c>
      <c r="L903" s="192"/>
      <c r="M903" s="37">
        <v>1</v>
      </c>
      <c r="N903" s="37" t="s">
        <v>1230</v>
      </c>
      <c r="O903" s="37" t="s">
        <v>1230</v>
      </c>
      <c r="P903" s="19" t="s">
        <v>247</v>
      </c>
      <c r="Q903" s="60">
        <v>0</v>
      </c>
      <c r="R903" s="20">
        <v>0</v>
      </c>
      <c r="S903" s="60">
        <v>0</v>
      </c>
      <c r="T903" s="19" t="s">
        <v>41</v>
      </c>
      <c r="U903" s="131"/>
      <c r="V903" s="131" t="s">
        <v>184</v>
      </c>
      <c r="W903" s="216" t="s">
        <v>549</v>
      </c>
      <c r="X903" s="23"/>
    </row>
    <row r="904" spans="1:24" ht="171" hidden="1">
      <c r="A904" s="19" t="s">
        <v>1587</v>
      </c>
      <c r="B904" s="19" t="s">
        <v>1891</v>
      </c>
      <c r="C904" s="19" t="s">
        <v>1892</v>
      </c>
      <c r="D904" s="19" t="s">
        <v>1899</v>
      </c>
      <c r="E904" s="19">
        <v>20</v>
      </c>
      <c r="F904" s="19" t="s">
        <v>1901</v>
      </c>
      <c r="G904" s="19" t="s">
        <v>35</v>
      </c>
      <c r="H904" s="19" t="s">
        <v>36</v>
      </c>
      <c r="I904" s="19" t="s">
        <v>37</v>
      </c>
      <c r="J904" s="52">
        <v>40</v>
      </c>
      <c r="K904" s="19" t="s">
        <v>1230</v>
      </c>
      <c r="L904" s="192"/>
      <c r="M904" s="19">
        <v>1</v>
      </c>
      <c r="N904" s="19">
        <v>1491165</v>
      </c>
      <c r="O904" s="19" t="s">
        <v>1898</v>
      </c>
      <c r="P904" s="54" t="s">
        <v>162</v>
      </c>
      <c r="Q904" s="20">
        <v>0</v>
      </c>
      <c r="R904" s="20">
        <v>0</v>
      </c>
      <c r="S904" s="20">
        <v>0</v>
      </c>
      <c r="T904" s="19" t="s">
        <v>41</v>
      </c>
      <c r="U904" s="19"/>
      <c r="V904" s="131" t="s">
        <v>866</v>
      </c>
      <c r="W904" s="216" t="s">
        <v>1014</v>
      </c>
      <c r="X904" s="23"/>
    </row>
    <row r="905" spans="1:24" ht="85.5" hidden="1">
      <c r="A905" s="19" t="s">
        <v>1587</v>
      </c>
      <c r="B905" s="19" t="s">
        <v>1935</v>
      </c>
      <c r="C905" s="19" t="s">
        <v>1936</v>
      </c>
      <c r="D905" s="19" t="s">
        <v>1998</v>
      </c>
      <c r="E905" s="19">
        <v>15</v>
      </c>
      <c r="F905" s="19" t="s">
        <v>1999</v>
      </c>
      <c r="G905" s="19" t="s">
        <v>35</v>
      </c>
      <c r="H905" s="19" t="s">
        <v>310</v>
      </c>
      <c r="I905" s="19" t="s">
        <v>37</v>
      </c>
      <c r="J905" s="52">
        <v>40</v>
      </c>
      <c r="K905" s="8" t="s">
        <v>2000</v>
      </c>
      <c r="L905" s="192"/>
      <c r="M905" s="19">
        <v>1</v>
      </c>
      <c r="N905" s="19">
        <v>1491202</v>
      </c>
      <c r="O905" s="37" t="s">
        <v>1975</v>
      </c>
      <c r="P905" s="37" t="s">
        <v>611</v>
      </c>
      <c r="Q905" s="20">
        <v>2826</v>
      </c>
      <c r="R905" s="20">
        <v>16000</v>
      </c>
      <c r="S905" s="20">
        <v>18826</v>
      </c>
      <c r="T905" s="19" t="s">
        <v>41</v>
      </c>
      <c r="U905" s="19"/>
      <c r="V905" s="131" t="s">
        <v>184</v>
      </c>
      <c r="W905" s="131" t="s">
        <v>706</v>
      </c>
      <c r="X905" s="23"/>
    </row>
    <row r="906" spans="1:24" ht="85.5" hidden="1">
      <c r="A906" s="19" t="s">
        <v>1587</v>
      </c>
      <c r="B906" s="19" t="s">
        <v>1935</v>
      </c>
      <c r="C906" s="19" t="s">
        <v>1936</v>
      </c>
      <c r="D906" s="19" t="s">
        <v>1953</v>
      </c>
      <c r="E906" s="19">
        <v>15</v>
      </c>
      <c r="F906" s="19" t="s">
        <v>1999</v>
      </c>
      <c r="G906" s="19" t="s">
        <v>35</v>
      </c>
      <c r="H906" s="19" t="s">
        <v>310</v>
      </c>
      <c r="I906" s="19" t="s">
        <v>37</v>
      </c>
      <c r="J906" s="52">
        <v>40</v>
      </c>
      <c r="K906" s="8" t="s">
        <v>2000</v>
      </c>
      <c r="L906" s="192"/>
      <c r="M906" s="19">
        <v>1</v>
      </c>
      <c r="N906" s="19">
        <v>2114493</v>
      </c>
      <c r="O906" s="37" t="s">
        <v>1974</v>
      </c>
      <c r="P906" s="37" t="s">
        <v>611</v>
      </c>
      <c r="Q906" s="20">
        <v>2826</v>
      </c>
      <c r="R906" s="20">
        <v>16000</v>
      </c>
      <c r="S906" s="20">
        <v>18826</v>
      </c>
      <c r="T906" s="19" t="s">
        <v>41</v>
      </c>
      <c r="U906" s="19"/>
      <c r="V906" s="131" t="s">
        <v>184</v>
      </c>
      <c r="W906" s="131" t="s">
        <v>706</v>
      </c>
      <c r="X906" s="23"/>
    </row>
    <row r="907" spans="1:24" ht="71.25" hidden="1">
      <c r="A907" s="19" t="s">
        <v>1587</v>
      </c>
      <c r="B907" s="19" t="s">
        <v>1832</v>
      </c>
      <c r="C907" s="19" t="s">
        <v>1832</v>
      </c>
      <c r="D907" s="37" t="s">
        <v>1847</v>
      </c>
      <c r="E907" s="37">
        <v>15</v>
      </c>
      <c r="F907" s="37" t="s">
        <v>1848</v>
      </c>
      <c r="G907" s="37" t="s">
        <v>35</v>
      </c>
      <c r="H907" s="37" t="s">
        <v>1839</v>
      </c>
      <c r="I907" s="37" t="s">
        <v>37</v>
      </c>
      <c r="J907" s="52">
        <v>20</v>
      </c>
      <c r="K907" s="8" t="s">
        <v>1230</v>
      </c>
      <c r="L907" s="192"/>
      <c r="M907" s="37">
        <v>1</v>
      </c>
      <c r="N907" s="37" t="s">
        <v>1230</v>
      </c>
      <c r="O907" s="37" t="s">
        <v>1230</v>
      </c>
      <c r="P907" s="19" t="s">
        <v>247</v>
      </c>
      <c r="Q907" s="151">
        <v>300</v>
      </c>
      <c r="R907" s="138">
        <v>2000</v>
      </c>
      <c r="S907" s="151">
        <v>2300</v>
      </c>
      <c r="T907" s="19" t="s">
        <v>41</v>
      </c>
      <c r="U907" s="37"/>
      <c r="V907" s="131" t="s">
        <v>184</v>
      </c>
      <c r="W907" s="264" t="s">
        <v>549</v>
      </c>
      <c r="X907" s="23"/>
    </row>
    <row r="908" spans="1:24" ht="71.25" hidden="1">
      <c r="A908" s="19" t="s">
        <v>1587</v>
      </c>
      <c r="B908" s="19" t="s">
        <v>1832</v>
      </c>
      <c r="C908" s="19" t="s">
        <v>1890</v>
      </c>
      <c r="D908" s="37" t="s">
        <v>1847</v>
      </c>
      <c r="E908" s="37">
        <v>15</v>
      </c>
      <c r="F908" s="37" t="s">
        <v>1848</v>
      </c>
      <c r="G908" s="37" t="s">
        <v>35</v>
      </c>
      <c r="H908" s="37" t="s">
        <v>1839</v>
      </c>
      <c r="I908" s="37" t="s">
        <v>37</v>
      </c>
      <c r="J908" s="52">
        <v>20</v>
      </c>
      <c r="K908" s="8" t="s">
        <v>1230</v>
      </c>
      <c r="L908" s="192"/>
      <c r="M908" s="37">
        <v>1</v>
      </c>
      <c r="N908" s="37" t="s">
        <v>1230</v>
      </c>
      <c r="O908" s="37" t="s">
        <v>1230</v>
      </c>
      <c r="P908" s="19" t="s">
        <v>247</v>
      </c>
      <c r="Q908" s="151">
        <v>300</v>
      </c>
      <c r="R908" s="138">
        <v>2000</v>
      </c>
      <c r="S908" s="151">
        <v>2300</v>
      </c>
      <c r="T908" s="19" t="s">
        <v>41</v>
      </c>
      <c r="U908" s="37"/>
      <c r="V908" s="131" t="s">
        <v>184</v>
      </c>
      <c r="W908" s="264" t="s">
        <v>549</v>
      </c>
      <c r="X908" s="23"/>
    </row>
    <row r="909" spans="1:24" ht="71.25" hidden="1">
      <c r="A909" s="19" t="s">
        <v>1587</v>
      </c>
      <c r="B909" s="19" t="s">
        <v>1832</v>
      </c>
      <c r="C909" s="19" t="s">
        <v>1890</v>
      </c>
      <c r="D909" s="37" t="s">
        <v>1847</v>
      </c>
      <c r="E909" s="37">
        <v>15</v>
      </c>
      <c r="F909" s="37" t="s">
        <v>1848</v>
      </c>
      <c r="G909" s="37" t="s">
        <v>35</v>
      </c>
      <c r="H909" s="37" t="s">
        <v>1839</v>
      </c>
      <c r="I909" s="37" t="s">
        <v>37</v>
      </c>
      <c r="J909" s="52">
        <v>20</v>
      </c>
      <c r="K909" s="8" t="s">
        <v>1230</v>
      </c>
      <c r="L909" s="192"/>
      <c r="M909" s="37">
        <v>1</v>
      </c>
      <c r="N909" s="37" t="s">
        <v>1230</v>
      </c>
      <c r="O909" s="37" t="s">
        <v>1230</v>
      </c>
      <c r="P909" s="19" t="s">
        <v>247</v>
      </c>
      <c r="Q909" s="151">
        <v>300</v>
      </c>
      <c r="R909" s="138">
        <v>2000</v>
      </c>
      <c r="S909" s="151">
        <v>2300</v>
      </c>
      <c r="T909" s="19" t="s">
        <v>41</v>
      </c>
      <c r="U909" s="37"/>
      <c r="V909" s="131" t="s">
        <v>184</v>
      </c>
      <c r="W909" s="264" t="s">
        <v>549</v>
      </c>
      <c r="X909" s="23"/>
    </row>
    <row r="910" spans="1:24" ht="71.25" hidden="1">
      <c r="A910" s="19" t="s">
        <v>1587</v>
      </c>
      <c r="B910" s="19" t="s">
        <v>1832</v>
      </c>
      <c r="C910" s="19" t="s">
        <v>1833</v>
      </c>
      <c r="D910" s="37" t="s">
        <v>1847</v>
      </c>
      <c r="E910" s="37">
        <v>15</v>
      </c>
      <c r="F910" s="37" t="s">
        <v>1848</v>
      </c>
      <c r="G910" s="37" t="s">
        <v>35</v>
      </c>
      <c r="H910" s="37" t="s">
        <v>1839</v>
      </c>
      <c r="I910" s="37" t="s">
        <v>37</v>
      </c>
      <c r="J910" s="52">
        <v>20</v>
      </c>
      <c r="K910" s="8" t="s">
        <v>1230</v>
      </c>
      <c r="L910" s="192"/>
      <c r="M910" s="37">
        <v>1</v>
      </c>
      <c r="N910" s="37" t="s">
        <v>1230</v>
      </c>
      <c r="O910" s="37" t="s">
        <v>1230</v>
      </c>
      <c r="P910" s="19" t="s">
        <v>247</v>
      </c>
      <c r="Q910" s="151">
        <v>300</v>
      </c>
      <c r="R910" s="138">
        <v>2000</v>
      </c>
      <c r="S910" s="151">
        <v>2300</v>
      </c>
      <c r="T910" s="19" t="s">
        <v>41</v>
      </c>
      <c r="U910" s="37"/>
      <c r="V910" s="131" t="s">
        <v>184</v>
      </c>
      <c r="W910" s="264" t="s">
        <v>549</v>
      </c>
      <c r="X910" s="23"/>
    </row>
    <row r="911" spans="1:24" ht="71.25" hidden="1">
      <c r="A911" s="19" t="s">
        <v>1587</v>
      </c>
      <c r="B911" s="19" t="s">
        <v>1832</v>
      </c>
      <c r="C911" s="19" t="s">
        <v>1833</v>
      </c>
      <c r="D911" s="37" t="s">
        <v>1847</v>
      </c>
      <c r="E911" s="37">
        <v>15</v>
      </c>
      <c r="F911" s="37" t="s">
        <v>1848</v>
      </c>
      <c r="G911" s="37" t="s">
        <v>35</v>
      </c>
      <c r="H911" s="37" t="s">
        <v>1839</v>
      </c>
      <c r="I911" s="37" t="s">
        <v>37</v>
      </c>
      <c r="J911" s="52">
        <v>20</v>
      </c>
      <c r="K911" s="8" t="s">
        <v>1230</v>
      </c>
      <c r="L911" s="192"/>
      <c r="M911" s="37">
        <v>1</v>
      </c>
      <c r="N911" s="37" t="s">
        <v>1230</v>
      </c>
      <c r="O911" s="37" t="s">
        <v>1230</v>
      </c>
      <c r="P911" s="19" t="s">
        <v>247</v>
      </c>
      <c r="Q911" s="151">
        <v>300</v>
      </c>
      <c r="R911" s="138">
        <v>2000</v>
      </c>
      <c r="S911" s="151">
        <v>2300</v>
      </c>
      <c r="T911" s="19" t="s">
        <v>41</v>
      </c>
      <c r="U911" s="37"/>
      <c r="V911" s="131" t="s">
        <v>184</v>
      </c>
      <c r="W911" s="264" t="s">
        <v>549</v>
      </c>
      <c r="X911" s="23"/>
    </row>
    <row r="912" spans="1:24" ht="71.25" hidden="1">
      <c r="A912" s="19" t="s">
        <v>1587</v>
      </c>
      <c r="B912" s="19" t="s">
        <v>1832</v>
      </c>
      <c r="C912" s="19" t="s">
        <v>1852</v>
      </c>
      <c r="D912" s="37" t="s">
        <v>1847</v>
      </c>
      <c r="E912" s="37">
        <v>15</v>
      </c>
      <c r="F912" s="37" t="s">
        <v>1848</v>
      </c>
      <c r="G912" s="37" t="s">
        <v>35</v>
      </c>
      <c r="H912" s="37" t="s">
        <v>1839</v>
      </c>
      <c r="I912" s="37" t="s">
        <v>37</v>
      </c>
      <c r="J912" s="52">
        <v>20</v>
      </c>
      <c r="K912" s="8" t="s">
        <v>1230</v>
      </c>
      <c r="L912" s="192"/>
      <c r="M912" s="37">
        <v>1</v>
      </c>
      <c r="N912" s="37" t="s">
        <v>1230</v>
      </c>
      <c r="O912" s="37" t="s">
        <v>1230</v>
      </c>
      <c r="P912" s="19" t="s">
        <v>247</v>
      </c>
      <c r="Q912" s="151">
        <v>300</v>
      </c>
      <c r="R912" s="138">
        <v>2000</v>
      </c>
      <c r="S912" s="151">
        <v>2300</v>
      </c>
      <c r="T912" s="19" t="s">
        <v>41</v>
      </c>
      <c r="U912" s="37"/>
      <c r="V912" s="131" t="s">
        <v>184</v>
      </c>
      <c r="W912" s="264" t="s">
        <v>549</v>
      </c>
      <c r="X912" s="23"/>
    </row>
    <row r="913" spans="1:24" ht="228" hidden="1">
      <c r="A913" s="19" t="s">
        <v>158</v>
      </c>
      <c r="B913" s="19" t="s">
        <v>498</v>
      </c>
      <c r="C913" s="19" t="s">
        <v>498</v>
      </c>
      <c r="D913" s="19" t="s">
        <v>499</v>
      </c>
      <c r="E913" s="19">
        <v>15</v>
      </c>
      <c r="F913" s="19" t="s">
        <v>500</v>
      </c>
      <c r="G913" s="19" t="s">
        <v>145</v>
      </c>
      <c r="H913" s="19" t="s">
        <v>36</v>
      </c>
      <c r="I913" s="19" t="s">
        <v>46</v>
      </c>
      <c r="J913" s="52">
        <v>130</v>
      </c>
      <c r="K913" s="8" t="s">
        <v>501</v>
      </c>
      <c r="L913" s="192" t="s">
        <v>216</v>
      </c>
      <c r="M913" s="19">
        <v>1</v>
      </c>
      <c r="N913" s="12">
        <v>2110511</v>
      </c>
      <c r="O913" s="12" t="s">
        <v>502</v>
      </c>
      <c r="P913" s="54" t="s">
        <v>162</v>
      </c>
      <c r="Q913" s="49">
        <v>0</v>
      </c>
      <c r="R913" s="20">
        <v>0</v>
      </c>
      <c r="S913" s="20">
        <f t="shared" ref="S913:S976" si="14">(R913+Q913)*M913</f>
        <v>0</v>
      </c>
      <c r="T913" s="19" t="s">
        <v>145</v>
      </c>
      <c r="U913" s="15" t="s">
        <v>2388</v>
      </c>
      <c r="V913" s="131" t="s">
        <v>503</v>
      </c>
      <c r="W913" s="131" t="s">
        <v>504</v>
      </c>
      <c r="X913" s="23"/>
    </row>
    <row r="914" spans="1:24" ht="85.5" hidden="1">
      <c r="A914" s="19" t="s">
        <v>158</v>
      </c>
      <c r="B914" s="19" t="s">
        <v>498</v>
      </c>
      <c r="C914" s="19" t="s">
        <v>498</v>
      </c>
      <c r="D914" s="19" t="s">
        <v>505</v>
      </c>
      <c r="E914" s="19">
        <v>12</v>
      </c>
      <c r="F914" s="19" t="s">
        <v>506</v>
      </c>
      <c r="G914" s="19" t="s">
        <v>145</v>
      </c>
      <c r="H914" s="19" t="s">
        <v>36</v>
      </c>
      <c r="I914" s="19" t="s">
        <v>46</v>
      </c>
      <c r="J914" s="52">
        <v>150</v>
      </c>
      <c r="K914" s="8" t="s">
        <v>507</v>
      </c>
      <c r="L914" s="192" t="s">
        <v>152</v>
      </c>
      <c r="M914" s="19">
        <v>1</v>
      </c>
      <c r="N914" s="8">
        <v>1568278</v>
      </c>
      <c r="O914" s="8" t="s">
        <v>508</v>
      </c>
      <c r="P914" s="54" t="s">
        <v>162</v>
      </c>
      <c r="Q914" s="20">
        <v>0</v>
      </c>
      <c r="R914" s="20">
        <v>0</v>
      </c>
      <c r="S914" s="20">
        <f t="shared" si="14"/>
        <v>0</v>
      </c>
      <c r="T914" s="19" t="s">
        <v>145</v>
      </c>
      <c r="U914" s="15" t="s">
        <v>2388</v>
      </c>
      <c r="V914" s="131" t="s">
        <v>48</v>
      </c>
      <c r="W914" s="131" t="s">
        <v>188</v>
      </c>
      <c r="X914" s="23"/>
    </row>
    <row r="915" spans="1:24" ht="85.5" hidden="1">
      <c r="A915" s="19" t="s">
        <v>158</v>
      </c>
      <c r="B915" s="19" t="s">
        <v>498</v>
      </c>
      <c r="C915" s="19" t="s">
        <v>498</v>
      </c>
      <c r="D915" s="19" t="s">
        <v>505</v>
      </c>
      <c r="E915" s="19">
        <v>12</v>
      </c>
      <c r="F915" s="19" t="s">
        <v>506</v>
      </c>
      <c r="G915" s="19" t="s">
        <v>145</v>
      </c>
      <c r="H915" s="19" t="s">
        <v>36</v>
      </c>
      <c r="I915" s="19" t="s">
        <v>46</v>
      </c>
      <c r="J915" s="52">
        <v>270</v>
      </c>
      <c r="K915" s="8" t="s">
        <v>509</v>
      </c>
      <c r="L915" s="192" t="s">
        <v>356</v>
      </c>
      <c r="M915" s="19">
        <v>1</v>
      </c>
      <c r="N915" s="8">
        <v>2090964</v>
      </c>
      <c r="O915" s="8" t="s">
        <v>510</v>
      </c>
      <c r="P915" s="54" t="s">
        <v>268</v>
      </c>
      <c r="Q915" s="20">
        <v>0</v>
      </c>
      <c r="R915" s="20">
        <v>0</v>
      </c>
      <c r="S915" s="20">
        <f t="shared" si="14"/>
        <v>0</v>
      </c>
      <c r="T915" s="19" t="s">
        <v>145</v>
      </c>
      <c r="U915" s="15" t="s">
        <v>2388</v>
      </c>
      <c r="V915" s="131" t="s">
        <v>48</v>
      </c>
      <c r="W915" s="131" t="s">
        <v>188</v>
      </c>
      <c r="X915" s="23"/>
    </row>
    <row r="916" spans="1:24" ht="99.75" hidden="1">
      <c r="A916" s="19" t="s">
        <v>158</v>
      </c>
      <c r="B916" s="19" t="s">
        <v>429</v>
      </c>
      <c r="C916" s="19" t="s">
        <v>429</v>
      </c>
      <c r="D916" s="19" t="s">
        <v>430</v>
      </c>
      <c r="E916" s="19">
        <v>15</v>
      </c>
      <c r="F916" s="19" t="s">
        <v>168</v>
      </c>
      <c r="G916" s="19" t="s">
        <v>45</v>
      </c>
      <c r="H916" s="19" t="s">
        <v>36</v>
      </c>
      <c r="I916" s="19" t="s">
        <v>37</v>
      </c>
      <c r="J916" s="52">
        <v>40</v>
      </c>
      <c r="K916" s="153"/>
      <c r="L916" s="201"/>
      <c r="M916" s="19">
        <v>6</v>
      </c>
      <c r="N916" s="153"/>
      <c r="O916" s="153"/>
      <c r="P916" s="54" t="s">
        <v>162</v>
      </c>
      <c r="Q916" s="49">
        <v>0</v>
      </c>
      <c r="R916" s="20">
        <v>0</v>
      </c>
      <c r="S916" s="20">
        <f t="shared" si="14"/>
        <v>0</v>
      </c>
      <c r="T916" s="19" t="s">
        <v>41</v>
      </c>
      <c r="U916" s="15" t="s">
        <v>2267</v>
      </c>
      <c r="V916" s="221" t="s">
        <v>48</v>
      </c>
      <c r="W916" s="221" t="s">
        <v>163</v>
      </c>
      <c r="X916" s="36" t="s">
        <v>50</v>
      </c>
    </row>
    <row r="917" spans="1:24" ht="99.75" hidden="1">
      <c r="A917" s="19" t="s">
        <v>158</v>
      </c>
      <c r="B917" s="19" t="s">
        <v>429</v>
      </c>
      <c r="C917" s="19" t="s">
        <v>429</v>
      </c>
      <c r="D917" s="19" t="s">
        <v>430</v>
      </c>
      <c r="E917" s="19">
        <v>15</v>
      </c>
      <c r="F917" s="19" t="s">
        <v>49</v>
      </c>
      <c r="G917" s="19" t="s">
        <v>45</v>
      </c>
      <c r="H917" s="19" t="s">
        <v>36</v>
      </c>
      <c r="I917" s="19" t="s">
        <v>37</v>
      </c>
      <c r="J917" s="52">
        <v>40</v>
      </c>
      <c r="K917" s="153"/>
      <c r="L917" s="201"/>
      <c r="M917" s="19">
        <v>6</v>
      </c>
      <c r="N917" s="153"/>
      <c r="O917" s="153"/>
      <c r="P917" s="54" t="s">
        <v>162</v>
      </c>
      <c r="Q917" s="49">
        <v>0</v>
      </c>
      <c r="R917" s="20">
        <v>0</v>
      </c>
      <c r="S917" s="20">
        <f t="shared" si="14"/>
        <v>0</v>
      </c>
      <c r="T917" s="19" t="s">
        <v>41</v>
      </c>
      <c r="U917" s="15" t="s">
        <v>2267</v>
      </c>
      <c r="V917" s="131" t="s">
        <v>48</v>
      </c>
      <c r="W917" s="131" t="s">
        <v>49</v>
      </c>
      <c r="X917" s="36" t="s">
        <v>50</v>
      </c>
    </row>
    <row r="918" spans="1:24" ht="114" hidden="1">
      <c r="A918" s="19" t="s">
        <v>158</v>
      </c>
      <c r="B918" s="19" t="s">
        <v>429</v>
      </c>
      <c r="C918" s="19" t="s">
        <v>429</v>
      </c>
      <c r="D918" s="19" t="s">
        <v>431</v>
      </c>
      <c r="E918" s="19">
        <v>15</v>
      </c>
      <c r="F918" s="19" t="s">
        <v>432</v>
      </c>
      <c r="G918" s="19" t="s">
        <v>145</v>
      </c>
      <c r="H918" s="19" t="s">
        <v>36</v>
      </c>
      <c r="I918" s="19" t="s">
        <v>46</v>
      </c>
      <c r="J918" s="52">
        <v>100</v>
      </c>
      <c r="K918" s="8" t="s">
        <v>433</v>
      </c>
      <c r="L918" s="192" t="s">
        <v>272</v>
      </c>
      <c r="M918" s="19">
        <v>1</v>
      </c>
      <c r="N918" s="37">
        <v>1492168</v>
      </c>
      <c r="O918" s="37" t="s">
        <v>434</v>
      </c>
      <c r="P918" s="54" t="s">
        <v>162</v>
      </c>
      <c r="Q918" s="20">
        <v>0</v>
      </c>
      <c r="R918" s="20">
        <v>0</v>
      </c>
      <c r="S918" s="20">
        <f t="shared" si="14"/>
        <v>0</v>
      </c>
      <c r="T918" s="19" t="s">
        <v>145</v>
      </c>
      <c r="U918" s="19" t="s">
        <v>2381</v>
      </c>
      <c r="V918" s="131" t="s">
        <v>176</v>
      </c>
      <c r="W918" s="216" t="s">
        <v>177</v>
      </c>
      <c r="X918" s="23"/>
    </row>
    <row r="919" spans="1:24" ht="114" hidden="1">
      <c r="A919" s="19" t="s">
        <v>158</v>
      </c>
      <c r="B919" s="19" t="s">
        <v>429</v>
      </c>
      <c r="C919" s="19" t="s">
        <v>429</v>
      </c>
      <c r="D919" s="19" t="s">
        <v>431</v>
      </c>
      <c r="E919" s="19">
        <v>15</v>
      </c>
      <c r="F919" s="19" t="s">
        <v>435</v>
      </c>
      <c r="G919" s="19" t="s">
        <v>145</v>
      </c>
      <c r="H919" s="19" t="s">
        <v>36</v>
      </c>
      <c r="I919" s="19" t="s">
        <v>46</v>
      </c>
      <c r="J919" s="52">
        <v>100</v>
      </c>
      <c r="K919" s="8" t="s">
        <v>436</v>
      </c>
      <c r="L919" s="192" t="s">
        <v>216</v>
      </c>
      <c r="M919" s="19">
        <v>1</v>
      </c>
      <c r="N919" s="37">
        <v>1222297</v>
      </c>
      <c r="O919" s="37" t="s">
        <v>437</v>
      </c>
      <c r="P919" s="54" t="s">
        <v>162</v>
      </c>
      <c r="Q919" s="20">
        <v>0</v>
      </c>
      <c r="R919" s="20">
        <v>0</v>
      </c>
      <c r="S919" s="20">
        <f t="shared" si="14"/>
        <v>0</v>
      </c>
      <c r="T919" s="19" t="s">
        <v>145</v>
      </c>
      <c r="U919" s="19"/>
      <c r="V919" s="131" t="s">
        <v>148</v>
      </c>
      <c r="W919" s="131" t="s">
        <v>157</v>
      </c>
      <c r="X919" s="23"/>
    </row>
    <row r="920" spans="1:24" ht="114" hidden="1">
      <c r="A920" s="19" t="s">
        <v>158</v>
      </c>
      <c r="B920" s="19" t="s">
        <v>498</v>
      </c>
      <c r="C920" s="19" t="s">
        <v>498</v>
      </c>
      <c r="D920" s="19" t="s">
        <v>511</v>
      </c>
      <c r="E920" s="19">
        <v>16</v>
      </c>
      <c r="F920" s="19" t="s">
        <v>512</v>
      </c>
      <c r="G920" s="19" t="s">
        <v>145</v>
      </c>
      <c r="H920" s="19" t="s">
        <v>36</v>
      </c>
      <c r="I920" s="19" t="s">
        <v>46</v>
      </c>
      <c r="J920" s="52">
        <v>30</v>
      </c>
      <c r="K920" s="8" t="s">
        <v>507</v>
      </c>
      <c r="L920" s="192" t="s">
        <v>152</v>
      </c>
      <c r="M920" s="19">
        <v>1</v>
      </c>
      <c r="N920" s="37">
        <v>1568278</v>
      </c>
      <c r="O920" s="37" t="s">
        <v>508</v>
      </c>
      <c r="P920" s="54" t="s">
        <v>162</v>
      </c>
      <c r="Q920" s="20">
        <v>0</v>
      </c>
      <c r="R920" s="20">
        <v>0</v>
      </c>
      <c r="S920" s="20">
        <f t="shared" si="14"/>
        <v>0</v>
      </c>
      <c r="T920" s="19" t="s">
        <v>145</v>
      </c>
      <c r="U920" s="15" t="s">
        <v>2388</v>
      </c>
      <c r="V920" s="131" t="s">
        <v>48</v>
      </c>
      <c r="W920" s="216" t="s">
        <v>188</v>
      </c>
      <c r="X920" s="23"/>
    </row>
    <row r="921" spans="1:24" ht="114" hidden="1">
      <c r="A921" s="19" t="s">
        <v>158</v>
      </c>
      <c r="B921" s="19" t="s">
        <v>429</v>
      </c>
      <c r="C921" s="19" t="s">
        <v>429</v>
      </c>
      <c r="D921" s="19" t="s">
        <v>431</v>
      </c>
      <c r="E921" s="19">
        <v>15</v>
      </c>
      <c r="F921" s="19" t="s">
        <v>438</v>
      </c>
      <c r="G921" s="19" t="s">
        <v>145</v>
      </c>
      <c r="H921" s="19" t="s">
        <v>36</v>
      </c>
      <c r="I921" s="19" t="s">
        <v>46</v>
      </c>
      <c r="J921" s="52">
        <v>10</v>
      </c>
      <c r="K921" s="8" t="s">
        <v>433</v>
      </c>
      <c r="L921" s="192" t="s">
        <v>272</v>
      </c>
      <c r="M921" s="19">
        <v>1</v>
      </c>
      <c r="N921" s="37">
        <v>1491218</v>
      </c>
      <c r="O921" s="37" t="s">
        <v>439</v>
      </c>
      <c r="P921" s="54" t="s">
        <v>162</v>
      </c>
      <c r="Q921" s="20">
        <v>0</v>
      </c>
      <c r="R921" s="20">
        <v>0</v>
      </c>
      <c r="S921" s="20">
        <f t="shared" si="14"/>
        <v>0</v>
      </c>
      <c r="T921" s="19" t="s">
        <v>145</v>
      </c>
      <c r="U921" s="15" t="s">
        <v>2389</v>
      </c>
      <c r="V921" s="131" t="s">
        <v>201</v>
      </c>
      <c r="W921" s="131" t="s">
        <v>202</v>
      </c>
      <c r="X921" s="23"/>
    </row>
    <row r="922" spans="1:24" ht="114" hidden="1">
      <c r="A922" s="19" t="s">
        <v>158</v>
      </c>
      <c r="B922" s="54" t="s">
        <v>429</v>
      </c>
      <c r="C922" s="54" t="s">
        <v>429</v>
      </c>
      <c r="D922" s="54" t="s">
        <v>431</v>
      </c>
      <c r="E922" s="54">
        <v>15</v>
      </c>
      <c r="F922" s="19" t="s">
        <v>438</v>
      </c>
      <c r="G922" s="54" t="s">
        <v>145</v>
      </c>
      <c r="H922" s="54" t="s">
        <v>36</v>
      </c>
      <c r="I922" s="19" t="s">
        <v>46</v>
      </c>
      <c r="J922" s="52">
        <v>250</v>
      </c>
      <c r="K922" s="8" t="s">
        <v>433</v>
      </c>
      <c r="L922" s="192" t="s">
        <v>272</v>
      </c>
      <c r="M922" s="54">
        <v>1</v>
      </c>
      <c r="N922" s="54">
        <v>1492981</v>
      </c>
      <c r="O922" s="37" t="s">
        <v>440</v>
      </c>
      <c r="P922" s="54" t="s">
        <v>162</v>
      </c>
      <c r="Q922" s="20">
        <v>0</v>
      </c>
      <c r="R922" s="20">
        <v>0</v>
      </c>
      <c r="S922" s="20">
        <f t="shared" si="14"/>
        <v>0</v>
      </c>
      <c r="T922" s="54" t="s">
        <v>145</v>
      </c>
      <c r="U922" s="15" t="s">
        <v>2389</v>
      </c>
      <c r="V922" s="131" t="s">
        <v>201</v>
      </c>
      <c r="W922" s="131" t="s">
        <v>202</v>
      </c>
      <c r="X922" s="23"/>
    </row>
    <row r="923" spans="1:24" ht="85.5" hidden="1">
      <c r="A923" s="19" t="s">
        <v>158</v>
      </c>
      <c r="B923" s="19" t="s">
        <v>429</v>
      </c>
      <c r="C923" s="19" t="s">
        <v>429</v>
      </c>
      <c r="D923" s="19" t="s">
        <v>362</v>
      </c>
      <c r="E923" s="19">
        <v>15</v>
      </c>
      <c r="F923" s="19" t="s">
        <v>438</v>
      </c>
      <c r="G923" s="19" t="s">
        <v>145</v>
      </c>
      <c r="H923" s="19" t="s">
        <v>36</v>
      </c>
      <c r="I923" s="19" t="s">
        <v>46</v>
      </c>
      <c r="J923" s="52">
        <v>100</v>
      </c>
      <c r="K923" s="8" t="s">
        <v>436</v>
      </c>
      <c r="L923" s="192" t="s">
        <v>216</v>
      </c>
      <c r="M923" s="19">
        <v>1</v>
      </c>
      <c r="N923" s="37">
        <v>1222297</v>
      </c>
      <c r="O923" s="37" t="s">
        <v>437</v>
      </c>
      <c r="P923" s="54" t="s">
        <v>162</v>
      </c>
      <c r="Q923" s="20">
        <v>0</v>
      </c>
      <c r="R923" s="20">
        <v>0</v>
      </c>
      <c r="S923" s="20">
        <f t="shared" si="14"/>
        <v>0</v>
      </c>
      <c r="T923" s="19" t="s">
        <v>145</v>
      </c>
      <c r="U923" s="15" t="s">
        <v>2389</v>
      </c>
      <c r="V923" s="131" t="s">
        <v>201</v>
      </c>
      <c r="W923" s="131" t="s">
        <v>202</v>
      </c>
      <c r="X923" s="23"/>
    </row>
    <row r="924" spans="1:24" ht="114" hidden="1">
      <c r="A924" s="19" t="s">
        <v>158</v>
      </c>
      <c r="B924" s="19" t="s">
        <v>429</v>
      </c>
      <c r="C924" s="19" t="s">
        <v>429</v>
      </c>
      <c r="D924" s="19" t="s">
        <v>431</v>
      </c>
      <c r="E924" s="19">
        <v>15</v>
      </c>
      <c r="F924" s="19" t="s">
        <v>441</v>
      </c>
      <c r="G924" s="19" t="s">
        <v>145</v>
      </c>
      <c r="H924" s="19" t="s">
        <v>36</v>
      </c>
      <c r="I924" s="19" t="s">
        <v>46</v>
      </c>
      <c r="J924" s="52">
        <v>10</v>
      </c>
      <c r="K924" s="8" t="s">
        <v>436</v>
      </c>
      <c r="L924" s="192" t="s">
        <v>216</v>
      </c>
      <c r="M924" s="19">
        <v>1</v>
      </c>
      <c r="N924" s="37">
        <v>1222297</v>
      </c>
      <c r="O924" s="37" t="s">
        <v>437</v>
      </c>
      <c r="P924" s="54" t="s">
        <v>162</v>
      </c>
      <c r="Q924" s="20">
        <v>0</v>
      </c>
      <c r="R924" s="20">
        <v>0</v>
      </c>
      <c r="S924" s="20">
        <f t="shared" si="14"/>
        <v>0</v>
      </c>
      <c r="T924" s="19" t="s">
        <v>145</v>
      </c>
      <c r="U924" s="15"/>
      <c r="V924" s="216" t="s">
        <v>56</v>
      </c>
      <c r="W924" s="216" t="s">
        <v>57</v>
      </c>
      <c r="X924" s="23"/>
    </row>
    <row r="925" spans="1:24" ht="114" hidden="1">
      <c r="A925" s="19" t="s">
        <v>158</v>
      </c>
      <c r="B925" s="19" t="s">
        <v>498</v>
      </c>
      <c r="C925" s="19" t="s">
        <v>498</v>
      </c>
      <c r="D925" s="19" t="s">
        <v>513</v>
      </c>
      <c r="E925" s="19">
        <v>15</v>
      </c>
      <c r="F925" s="19" t="s">
        <v>514</v>
      </c>
      <c r="G925" s="19" t="s">
        <v>35</v>
      </c>
      <c r="H925" s="19" t="s">
        <v>36</v>
      </c>
      <c r="I925" s="19" t="s">
        <v>46</v>
      </c>
      <c r="J925" s="52">
        <v>30</v>
      </c>
      <c r="K925" s="52" t="s">
        <v>515</v>
      </c>
      <c r="L925" s="201"/>
      <c r="M925" s="19">
        <v>1</v>
      </c>
      <c r="N925" s="37">
        <v>1914787</v>
      </c>
      <c r="O925" s="37" t="s">
        <v>516</v>
      </c>
      <c r="P925" s="19" t="s">
        <v>40</v>
      </c>
      <c r="Q925" s="154">
        <v>0</v>
      </c>
      <c r="R925" s="20">
        <v>0</v>
      </c>
      <c r="S925" s="60">
        <f t="shared" si="14"/>
        <v>0</v>
      </c>
      <c r="T925" s="19" t="s">
        <v>41</v>
      </c>
      <c r="U925" s="15" t="s">
        <v>2390</v>
      </c>
      <c r="V925" s="131" t="s">
        <v>92</v>
      </c>
      <c r="W925" s="216" t="s">
        <v>517</v>
      </c>
      <c r="X925" s="23"/>
    </row>
    <row r="926" spans="1:24" ht="185.25" hidden="1">
      <c r="A926" s="19" t="s">
        <v>158</v>
      </c>
      <c r="B926" s="19" t="s">
        <v>498</v>
      </c>
      <c r="C926" s="19" t="s">
        <v>498</v>
      </c>
      <c r="D926" s="19" t="s">
        <v>518</v>
      </c>
      <c r="E926" s="19">
        <v>12</v>
      </c>
      <c r="F926" s="19" t="s">
        <v>519</v>
      </c>
      <c r="G926" s="19" t="s">
        <v>145</v>
      </c>
      <c r="H926" s="19" t="s">
        <v>36</v>
      </c>
      <c r="I926" s="19" t="s">
        <v>37</v>
      </c>
      <c r="J926" s="52">
        <v>30</v>
      </c>
      <c r="K926" s="52" t="s">
        <v>520</v>
      </c>
      <c r="L926" s="198" t="s">
        <v>224</v>
      </c>
      <c r="M926" s="19">
        <v>1</v>
      </c>
      <c r="N926" s="19">
        <v>2110511</v>
      </c>
      <c r="O926" s="19" t="s">
        <v>502</v>
      </c>
      <c r="P926" s="54" t="s">
        <v>162</v>
      </c>
      <c r="Q926" s="20">
        <v>0</v>
      </c>
      <c r="R926" s="20">
        <v>0</v>
      </c>
      <c r="S926" s="20">
        <f t="shared" si="14"/>
        <v>0</v>
      </c>
      <c r="T926" s="19" t="s">
        <v>145</v>
      </c>
      <c r="U926" s="15" t="s">
        <v>2388</v>
      </c>
      <c r="V926" s="131" t="s">
        <v>235</v>
      </c>
      <c r="W926" s="216" t="s">
        <v>236</v>
      </c>
      <c r="X926" s="23"/>
    </row>
    <row r="927" spans="1:24" ht="185.25" hidden="1">
      <c r="A927" s="19" t="s">
        <v>158</v>
      </c>
      <c r="B927" s="19" t="s">
        <v>498</v>
      </c>
      <c r="C927" s="19" t="s">
        <v>498</v>
      </c>
      <c r="D927" s="19" t="s">
        <v>518</v>
      </c>
      <c r="E927" s="19">
        <v>12</v>
      </c>
      <c r="F927" s="19" t="s">
        <v>442</v>
      </c>
      <c r="G927" s="19" t="s">
        <v>35</v>
      </c>
      <c r="H927" s="19" t="s">
        <v>36</v>
      </c>
      <c r="I927" s="19" t="s">
        <v>37</v>
      </c>
      <c r="J927" s="52">
        <v>80</v>
      </c>
      <c r="K927" s="52" t="s">
        <v>521</v>
      </c>
      <c r="L927" s="201"/>
      <c r="M927" s="19">
        <v>1</v>
      </c>
      <c r="N927" s="19">
        <v>1441282</v>
      </c>
      <c r="O927" s="19" t="s">
        <v>522</v>
      </c>
      <c r="P927" s="54" t="s">
        <v>162</v>
      </c>
      <c r="Q927" s="20">
        <v>5550</v>
      </c>
      <c r="R927" s="20">
        <v>0</v>
      </c>
      <c r="S927" s="20">
        <f t="shared" si="14"/>
        <v>5550</v>
      </c>
      <c r="T927" s="19" t="s">
        <v>235</v>
      </c>
      <c r="U927" s="15" t="s">
        <v>2391</v>
      </c>
      <c r="V927" s="131" t="s">
        <v>235</v>
      </c>
      <c r="W927" s="216" t="s">
        <v>236</v>
      </c>
      <c r="X927" s="23"/>
    </row>
    <row r="928" spans="1:24" ht="185.25" hidden="1">
      <c r="A928" s="19" t="s">
        <v>158</v>
      </c>
      <c r="B928" s="19" t="s">
        <v>498</v>
      </c>
      <c r="C928" s="19" t="s">
        <v>498</v>
      </c>
      <c r="D928" s="19" t="s">
        <v>518</v>
      </c>
      <c r="E928" s="19">
        <v>12</v>
      </c>
      <c r="F928" s="19" t="s">
        <v>442</v>
      </c>
      <c r="G928" s="19" t="s">
        <v>145</v>
      </c>
      <c r="H928" s="19" t="s">
        <v>36</v>
      </c>
      <c r="I928" s="19" t="s">
        <v>91</v>
      </c>
      <c r="J928" s="52">
        <v>30</v>
      </c>
      <c r="K928" s="52" t="s">
        <v>507</v>
      </c>
      <c r="L928" s="205" t="s">
        <v>152</v>
      </c>
      <c r="M928" s="19">
        <v>1</v>
      </c>
      <c r="N928" s="19">
        <v>1568278</v>
      </c>
      <c r="O928" s="19" t="s">
        <v>508</v>
      </c>
      <c r="P928" s="54" t="s">
        <v>162</v>
      </c>
      <c r="Q928" s="20">
        <v>0</v>
      </c>
      <c r="R928" s="20">
        <v>0</v>
      </c>
      <c r="S928" s="20">
        <f t="shared" si="14"/>
        <v>0</v>
      </c>
      <c r="T928" s="19" t="s">
        <v>145</v>
      </c>
      <c r="U928" s="15" t="s">
        <v>2388</v>
      </c>
      <c r="V928" s="131" t="s">
        <v>235</v>
      </c>
      <c r="W928" s="216" t="s">
        <v>236</v>
      </c>
      <c r="X928" s="23"/>
    </row>
    <row r="929" spans="1:24" ht="85.5" hidden="1">
      <c r="A929" s="19" t="s">
        <v>158</v>
      </c>
      <c r="B929" s="19" t="s">
        <v>429</v>
      </c>
      <c r="C929" s="19" t="s">
        <v>429</v>
      </c>
      <c r="D929" s="19" t="s">
        <v>362</v>
      </c>
      <c r="E929" s="19">
        <v>15</v>
      </c>
      <c r="F929" s="19" t="s">
        <v>442</v>
      </c>
      <c r="G929" s="19" t="s">
        <v>35</v>
      </c>
      <c r="H929" s="19" t="s">
        <v>36</v>
      </c>
      <c r="I929" s="19" t="s">
        <v>37</v>
      </c>
      <c r="J929" s="52">
        <v>430</v>
      </c>
      <c r="K929" s="52" t="s">
        <v>443</v>
      </c>
      <c r="L929" s="201"/>
      <c r="M929" s="19">
        <v>1</v>
      </c>
      <c r="N929" s="37">
        <v>1491218</v>
      </c>
      <c r="O929" s="37" t="s">
        <v>439</v>
      </c>
      <c r="P929" s="54" t="s">
        <v>162</v>
      </c>
      <c r="Q929" s="49">
        <v>1680</v>
      </c>
      <c r="R929" s="20">
        <v>0</v>
      </c>
      <c r="S929" s="20">
        <f t="shared" si="14"/>
        <v>1680</v>
      </c>
      <c r="T929" s="19" t="s">
        <v>235</v>
      </c>
      <c r="U929" s="15" t="s">
        <v>2391</v>
      </c>
      <c r="V929" s="131" t="s">
        <v>235</v>
      </c>
      <c r="W929" s="216" t="s">
        <v>236</v>
      </c>
      <c r="X929" s="23"/>
    </row>
    <row r="930" spans="1:24" ht="85.5" hidden="1">
      <c r="A930" s="19" t="s">
        <v>158</v>
      </c>
      <c r="B930" s="19" t="s">
        <v>429</v>
      </c>
      <c r="C930" s="19" t="s">
        <v>429</v>
      </c>
      <c r="D930" s="19" t="s">
        <v>362</v>
      </c>
      <c r="E930" s="19">
        <v>15</v>
      </c>
      <c r="F930" s="19" t="s">
        <v>442</v>
      </c>
      <c r="G930" s="19" t="s">
        <v>35</v>
      </c>
      <c r="H930" s="19" t="s">
        <v>36</v>
      </c>
      <c r="I930" s="19" t="s">
        <v>37</v>
      </c>
      <c r="J930" s="52">
        <v>430</v>
      </c>
      <c r="K930" s="52" t="s">
        <v>443</v>
      </c>
      <c r="L930" s="201"/>
      <c r="M930" s="19">
        <v>1</v>
      </c>
      <c r="N930" s="37">
        <v>1492981</v>
      </c>
      <c r="O930" s="37" t="s">
        <v>440</v>
      </c>
      <c r="P930" s="54" t="s">
        <v>162</v>
      </c>
      <c r="Q930" s="49">
        <v>1680</v>
      </c>
      <c r="R930" s="20">
        <v>0</v>
      </c>
      <c r="S930" s="20">
        <f t="shared" si="14"/>
        <v>1680</v>
      </c>
      <c r="T930" s="19" t="s">
        <v>235</v>
      </c>
      <c r="U930" s="15" t="s">
        <v>2391</v>
      </c>
      <c r="V930" s="131" t="s">
        <v>235</v>
      </c>
      <c r="W930" s="216" t="s">
        <v>236</v>
      </c>
      <c r="X930" s="23"/>
    </row>
    <row r="931" spans="1:24" ht="85.5" hidden="1">
      <c r="A931" s="19" t="s">
        <v>158</v>
      </c>
      <c r="B931" s="19" t="s">
        <v>429</v>
      </c>
      <c r="C931" s="19" t="s">
        <v>429</v>
      </c>
      <c r="D931" s="19" t="s">
        <v>362</v>
      </c>
      <c r="E931" s="19">
        <v>15</v>
      </c>
      <c r="F931" s="19" t="s">
        <v>444</v>
      </c>
      <c r="G931" s="19" t="s">
        <v>145</v>
      </c>
      <c r="H931" s="19" t="s">
        <v>36</v>
      </c>
      <c r="I931" s="19" t="s">
        <v>46</v>
      </c>
      <c r="J931" s="52">
        <v>20</v>
      </c>
      <c r="K931" s="52" t="s">
        <v>436</v>
      </c>
      <c r="L931" s="205" t="s">
        <v>216</v>
      </c>
      <c r="M931" s="19">
        <v>1</v>
      </c>
      <c r="N931" s="37">
        <v>1222297</v>
      </c>
      <c r="O931" s="37" t="s">
        <v>437</v>
      </c>
      <c r="P931" s="54" t="s">
        <v>162</v>
      </c>
      <c r="Q931" s="20">
        <v>0</v>
      </c>
      <c r="R931" s="20">
        <v>0</v>
      </c>
      <c r="S931" s="20">
        <f t="shared" si="14"/>
        <v>0</v>
      </c>
      <c r="T931" s="19" t="s">
        <v>145</v>
      </c>
      <c r="U931" s="15"/>
      <c r="V931" s="131" t="s">
        <v>243</v>
      </c>
      <c r="W931" s="216" t="s">
        <v>244</v>
      </c>
      <c r="X931" s="23"/>
    </row>
    <row r="932" spans="1:24" ht="99.75" hidden="1">
      <c r="A932" s="19" t="s">
        <v>158</v>
      </c>
      <c r="B932" s="19" t="s">
        <v>429</v>
      </c>
      <c r="C932" s="19" t="s">
        <v>429</v>
      </c>
      <c r="D932" s="19" t="s">
        <v>445</v>
      </c>
      <c r="E932" s="19">
        <v>15</v>
      </c>
      <c r="F932" s="19" t="s">
        <v>446</v>
      </c>
      <c r="G932" s="19" t="s">
        <v>35</v>
      </c>
      <c r="H932" s="19" t="s">
        <v>36</v>
      </c>
      <c r="I932" s="19" t="s">
        <v>37</v>
      </c>
      <c r="J932" s="52">
        <v>720</v>
      </c>
      <c r="K932" s="52" t="s">
        <v>447</v>
      </c>
      <c r="L932" s="201"/>
      <c r="M932" s="19">
        <v>1</v>
      </c>
      <c r="N932" s="37">
        <v>1492148</v>
      </c>
      <c r="O932" s="37" t="s">
        <v>448</v>
      </c>
      <c r="P932" s="54" t="s">
        <v>162</v>
      </c>
      <c r="Q932" s="154">
        <v>0</v>
      </c>
      <c r="R932" s="20">
        <v>0</v>
      </c>
      <c r="S932" s="60">
        <f t="shared" si="14"/>
        <v>0</v>
      </c>
      <c r="T932" s="19" t="s">
        <v>228</v>
      </c>
      <c r="U932" s="15" t="s">
        <v>2392</v>
      </c>
      <c r="V932" s="131" t="s">
        <v>63</v>
      </c>
      <c r="W932" s="216" t="s">
        <v>449</v>
      </c>
      <c r="X932" s="23"/>
    </row>
    <row r="933" spans="1:24" ht="99.75" hidden="1">
      <c r="A933" s="19" t="s">
        <v>158</v>
      </c>
      <c r="B933" s="54" t="s">
        <v>429</v>
      </c>
      <c r="C933" s="54" t="s">
        <v>429</v>
      </c>
      <c r="D933" s="54" t="s">
        <v>445</v>
      </c>
      <c r="E933" s="54">
        <v>15</v>
      </c>
      <c r="F933" s="54" t="s">
        <v>450</v>
      </c>
      <c r="G933" s="54" t="s">
        <v>145</v>
      </c>
      <c r="H933" s="54" t="s">
        <v>36</v>
      </c>
      <c r="I933" s="19" t="s">
        <v>46</v>
      </c>
      <c r="J933" s="52">
        <v>140</v>
      </c>
      <c r="K933" s="52" t="s">
        <v>433</v>
      </c>
      <c r="L933" s="205" t="s">
        <v>272</v>
      </c>
      <c r="M933" s="54">
        <v>1</v>
      </c>
      <c r="N933" s="54">
        <v>1492981</v>
      </c>
      <c r="O933" s="37" t="s">
        <v>440</v>
      </c>
      <c r="P933" s="54" t="s">
        <v>162</v>
      </c>
      <c r="Q933" s="20">
        <v>0</v>
      </c>
      <c r="R933" s="20">
        <v>0</v>
      </c>
      <c r="S933" s="20">
        <f t="shared" si="14"/>
        <v>0</v>
      </c>
      <c r="T933" s="54" t="s">
        <v>145</v>
      </c>
      <c r="U933" s="15" t="s">
        <v>995</v>
      </c>
      <c r="V933" s="210" t="s">
        <v>148</v>
      </c>
      <c r="W933" s="216" t="s">
        <v>225</v>
      </c>
      <c r="X933" s="23"/>
    </row>
    <row r="934" spans="1:24" ht="185.25" hidden="1">
      <c r="A934" s="19" t="s">
        <v>158</v>
      </c>
      <c r="B934" s="19" t="s">
        <v>498</v>
      </c>
      <c r="C934" s="19" t="s">
        <v>498</v>
      </c>
      <c r="D934" s="19" t="s">
        <v>518</v>
      </c>
      <c r="E934" s="19">
        <v>12</v>
      </c>
      <c r="F934" s="19" t="s">
        <v>523</v>
      </c>
      <c r="G934" s="19" t="s">
        <v>35</v>
      </c>
      <c r="H934" s="19" t="s">
        <v>36</v>
      </c>
      <c r="I934" s="19" t="s">
        <v>37</v>
      </c>
      <c r="J934" s="52">
        <v>80</v>
      </c>
      <c r="K934" s="52" t="s">
        <v>521</v>
      </c>
      <c r="L934" s="201"/>
      <c r="M934" s="19">
        <v>1</v>
      </c>
      <c r="N934" s="19">
        <v>1493291</v>
      </c>
      <c r="O934" s="19" t="s">
        <v>524</v>
      </c>
      <c r="P934" s="54" t="s">
        <v>162</v>
      </c>
      <c r="Q934" s="20">
        <v>2350</v>
      </c>
      <c r="R934" s="20">
        <v>0</v>
      </c>
      <c r="S934" s="20">
        <f t="shared" si="14"/>
        <v>2350</v>
      </c>
      <c r="T934" s="19" t="s">
        <v>235</v>
      </c>
      <c r="U934" s="15" t="s">
        <v>2391</v>
      </c>
      <c r="V934" s="131" t="s">
        <v>235</v>
      </c>
      <c r="W934" s="216" t="s">
        <v>236</v>
      </c>
      <c r="X934" s="23"/>
    </row>
    <row r="935" spans="1:24" ht="114" hidden="1">
      <c r="A935" s="19" t="s">
        <v>158</v>
      </c>
      <c r="B935" s="19" t="s">
        <v>429</v>
      </c>
      <c r="C935" s="19" t="s">
        <v>429</v>
      </c>
      <c r="D935" s="19" t="s">
        <v>431</v>
      </c>
      <c r="E935" s="19">
        <v>15</v>
      </c>
      <c r="F935" s="19" t="s">
        <v>229</v>
      </c>
      <c r="G935" s="19" t="s">
        <v>145</v>
      </c>
      <c r="H935" s="19" t="s">
        <v>36</v>
      </c>
      <c r="I935" s="19" t="s">
        <v>46</v>
      </c>
      <c r="J935" s="52">
        <v>20</v>
      </c>
      <c r="K935" s="52" t="s">
        <v>436</v>
      </c>
      <c r="L935" s="205" t="s">
        <v>216</v>
      </c>
      <c r="M935" s="19">
        <v>1</v>
      </c>
      <c r="N935" s="37">
        <v>1222297</v>
      </c>
      <c r="O935" s="37" t="s">
        <v>437</v>
      </c>
      <c r="P935" s="54" t="s">
        <v>162</v>
      </c>
      <c r="Q935" s="20">
        <v>0</v>
      </c>
      <c r="R935" s="20">
        <v>0</v>
      </c>
      <c r="S935" s="20">
        <f t="shared" si="14"/>
        <v>0</v>
      </c>
      <c r="T935" s="19" t="s">
        <v>145</v>
      </c>
      <c r="U935" s="15" t="s">
        <v>2393</v>
      </c>
      <c r="V935" s="216" t="s">
        <v>230</v>
      </c>
      <c r="W935" s="216" t="s">
        <v>231</v>
      </c>
      <c r="X935" s="23"/>
    </row>
    <row r="936" spans="1:24" ht="114" hidden="1">
      <c r="A936" s="19" t="s">
        <v>158</v>
      </c>
      <c r="B936" s="19" t="s">
        <v>429</v>
      </c>
      <c r="C936" s="19" t="s">
        <v>429</v>
      </c>
      <c r="D936" s="19" t="s">
        <v>431</v>
      </c>
      <c r="E936" s="19">
        <v>15</v>
      </c>
      <c r="F936" s="57" t="s">
        <v>451</v>
      </c>
      <c r="G936" s="19" t="s">
        <v>145</v>
      </c>
      <c r="H936" s="19" t="s">
        <v>36</v>
      </c>
      <c r="I936" s="19" t="s">
        <v>46</v>
      </c>
      <c r="J936" s="52">
        <v>200</v>
      </c>
      <c r="K936" s="52" t="s">
        <v>433</v>
      </c>
      <c r="L936" s="205" t="s">
        <v>272</v>
      </c>
      <c r="M936" s="19">
        <v>1</v>
      </c>
      <c r="N936" s="37">
        <v>1492168</v>
      </c>
      <c r="O936" s="37" t="s">
        <v>434</v>
      </c>
      <c r="P936" s="54" t="s">
        <v>162</v>
      </c>
      <c r="Q936" s="20">
        <v>0</v>
      </c>
      <c r="R936" s="20">
        <v>0</v>
      </c>
      <c r="S936" s="20">
        <f t="shared" si="14"/>
        <v>0</v>
      </c>
      <c r="T936" s="19" t="s">
        <v>145</v>
      </c>
      <c r="V936" s="210" t="s">
        <v>48</v>
      </c>
      <c r="W936" s="131" t="s">
        <v>274</v>
      </c>
      <c r="X936" s="23"/>
    </row>
    <row r="937" spans="1:24" ht="85.5" hidden="1">
      <c r="A937" s="19" t="s">
        <v>158</v>
      </c>
      <c r="B937" s="19" t="s">
        <v>429</v>
      </c>
      <c r="C937" s="19" t="s">
        <v>429</v>
      </c>
      <c r="D937" s="19" t="s">
        <v>362</v>
      </c>
      <c r="E937" s="19">
        <v>15</v>
      </c>
      <c r="F937" s="19" t="s">
        <v>452</v>
      </c>
      <c r="G937" s="19" t="s">
        <v>145</v>
      </c>
      <c r="H937" s="19" t="s">
        <v>36</v>
      </c>
      <c r="I937" s="19" t="s">
        <v>46</v>
      </c>
      <c r="J937" s="52">
        <v>20</v>
      </c>
      <c r="K937" s="52" t="s">
        <v>436</v>
      </c>
      <c r="L937" s="205" t="s">
        <v>216</v>
      </c>
      <c r="M937" s="19">
        <v>1</v>
      </c>
      <c r="N937" s="37">
        <v>1222297</v>
      </c>
      <c r="O937" s="37" t="s">
        <v>437</v>
      </c>
      <c r="P937" s="54" t="s">
        <v>162</v>
      </c>
      <c r="Q937" s="20">
        <v>0</v>
      </c>
      <c r="R937" s="20">
        <v>0</v>
      </c>
      <c r="S937" s="20">
        <f t="shared" si="14"/>
        <v>0</v>
      </c>
      <c r="T937" s="19" t="s">
        <v>145</v>
      </c>
      <c r="V937" s="131" t="s">
        <v>48</v>
      </c>
      <c r="W937" s="131" t="s">
        <v>69</v>
      </c>
      <c r="X937" s="23"/>
    </row>
    <row r="938" spans="1:24" ht="85.5" hidden="1">
      <c r="A938" s="19" t="s">
        <v>158</v>
      </c>
      <c r="B938" s="19" t="s">
        <v>429</v>
      </c>
      <c r="C938" s="19" t="s">
        <v>429</v>
      </c>
      <c r="D938" s="19" t="s">
        <v>362</v>
      </c>
      <c r="E938" s="19">
        <v>15</v>
      </c>
      <c r="F938" s="19" t="s">
        <v>453</v>
      </c>
      <c r="G938" s="19" t="s">
        <v>145</v>
      </c>
      <c r="H938" s="19" t="s">
        <v>36</v>
      </c>
      <c r="I938" s="19" t="s">
        <v>46</v>
      </c>
      <c r="J938" s="52">
        <v>50</v>
      </c>
      <c r="K938" s="52" t="s">
        <v>436</v>
      </c>
      <c r="L938" s="205" t="s">
        <v>216</v>
      </c>
      <c r="M938" s="19">
        <v>1</v>
      </c>
      <c r="N938" s="19">
        <v>1222297</v>
      </c>
      <c r="O938" s="19" t="s">
        <v>437</v>
      </c>
      <c r="P938" s="54" t="s">
        <v>162</v>
      </c>
      <c r="Q938" s="20">
        <v>0</v>
      </c>
      <c r="R938" s="20">
        <v>0</v>
      </c>
      <c r="S938" s="20">
        <f t="shared" si="14"/>
        <v>0</v>
      </c>
      <c r="T938" s="19" t="s">
        <v>145</v>
      </c>
      <c r="U938" s="15" t="s">
        <v>2381</v>
      </c>
      <c r="V938" s="220" t="s">
        <v>176</v>
      </c>
      <c r="W938" s="216" t="s">
        <v>254</v>
      </c>
      <c r="X938" s="23"/>
    </row>
    <row r="939" spans="1:24" ht="114" hidden="1">
      <c r="A939" s="19" t="s">
        <v>158</v>
      </c>
      <c r="B939" s="19" t="s">
        <v>429</v>
      </c>
      <c r="C939" s="19" t="s">
        <v>429</v>
      </c>
      <c r="D939" s="19" t="s">
        <v>431</v>
      </c>
      <c r="E939" s="19">
        <v>15</v>
      </c>
      <c r="F939" s="19" t="s">
        <v>454</v>
      </c>
      <c r="G939" s="19" t="s">
        <v>145</v>
      </c>
      <c r="H939" s="19" t="s">
        <v>36</v>
      </c>
      <c r="I939" s="19" t="s">
        <v>46</v>
      </c>
      <c r="J939" s="52">
        <v>20</v>
      </c>
      <c r="K939" s="52" t="s">
        <v>436</v>
      </c>
      <c r="L939" s="205" t="s">
        <v>216</v>
      </c>
      <c r="M939" s="19">
        <v>1</v>
      </c>
      <c r="N939" s="37">
        <v>1222297</v>
      </c>
      <c r="O939" s="37" t="s">
        <v>437</v>
      </c>
      <c r="P939" s="54" t="s">
        <v>162</v>
      </c>
      <c r="Q939" s="20">
        <v>0</v>
      </c>
      <c r="R939" s="20">
        <v>0</v>
      </c>
      <c r="S939" s="20">
        <f t="shared" si="14"/>
        <v>0</v>
      </c>
      <c r="T939" s="19" t="s">
        <v>145</v>
      </c>
      <c r="U939" s="15"/>
      <c r="V939" s="131" t="s">
        <v>48</v>
      </c>
      <c r="W939" s="216" t="s">
        <v>455</v>
      </c>
      <c r="X939" s="23"/>
    </row>
    <row r="940" spans="1:24" ht="114" hidden="1">
      <c r="A940" s="19" t="s">
        <v>158</v>
      </c>
      <c r="B940" s="19" t="s">
        <v>429</v>
      </c>
      <c r="C940" s="19" t="s">
        <v>429</v>
      </c>
      <c r="D940" s="19" t="s">
        <v>431</v>
      </c>
      <c r="E940" s="19">
        <v>15</v>
      </c>
      <c r="F940" s="19" t="s">
        <v>456</v>
      </c>
      <c r="G940" s="19" t="s">
        <v>145</v>
      </c>
      <c r="H940" s="19" t="s">
        <v>36</v>
      </c>
      <c r="I940" s="19" t="s">
        <v>46</v>
      </c>
      <c r="J940" s="52">
        <v>10</v>
      </c>
      <c r="K940" s="52" t="s">
        <v>436</v>
      </c>
      <c r="L940" s="205" t="s">
        <v>216</v>
      </c>
      <c r="M940" s="19">
        <v>1</v>
      </c>
      <c r="N940" s="37">
        <v>1222297</v>
      </c>
      <c r="O940" s="37" t="s">
        <v>437</v>
      </c>
      <c r="P940" s="54" t="s">
        <v>162</v>
      </c>
      <c r="Q940" s="20">
        <v>0</v>
      </c>
      <c r="R940" s="20">
        <v>0</v>
      </c>
      <c r="S940" s="20">
        <f t="shared" si="14"/>
        <v>0</v>
      </c>
      <c r="T940" s="19" t="s">
        <v>145</v>
      </c>
      <c r="U940" s="15"/>
      <c r="V940" s="216" t="s">
        <v>56</v>
      </c>
      <c r="W940" s="216" t="s">
        <v>57</v>
      </c>
      <c r="X940" s="23"/>
    </row>
    <row r="941" spans="1:24" ht="114" hidden="1">
      <c r="A941" s="19" t="s">
        <v>158</v>
      </c>
      <c r="B941" s="19" t="s">
        <v>429</v>
      </c>
      <c r="C941" s="19" t="s">
        <v>429</v>
      </c>
      <c r="D941" s="19" t="s">
        <v>431</v>
      </c>
      <c r="E941" s="19">
        <v>15</v>
      </c>
      <c r="F941" s="19" t="s">
        <v>457</v>
      </c>
      <c r="G941" s="19" t="s">
        <v>145</v>
      </c>
      <c r="H941" s="19" t="s">
        <v>36</v>
      </c>
      <c r="I941" s="19" t="s">
        <v>46</v>
      </c>
      <c r="J941" s="52">
        <v>20</v>
      </c>
      <c r="K941" s="52" t="s">
        <v>436</v>
      </c>
      <c r="L941" s="205" t="s">
        <v>216</v>
      </c>
      <c r="M941" s="19">
        <v>1</v>
      </c>
      <c r="N941" s="37">
        <v>1222297</v>
      </c>
      <c r="O941" s="37" t="s">
        <v>437</v>
      </c>
      <c r="P941" s="54" t="s">
        <v>162</v>
      </c>
      <c r="Q941" s="20">
        <v>0</v>
      </c>
      <c r="R941" s="20">
        <v>0</v>
      </c>
      <c r="S941" s="20">
        <f t="shared" si="14"/>
        <v>0</v>
      </c>
      <c r="T941" s="19" t="s">
        <v>145</v>
      </c>
      <c r="U941" s="15"/>
      <c r="V941" s="131" t="s">
        <v>63</v>
      </c>
      <c r="W941" s="216" t="s">
        <v>64</v>
      </c>
      <c r="X941" s="23"/>
    </row>
    <row r="942" spans="1:24" ht="114" hidden="1">
      <c r="A942" s="19" t="s">
        <v>158</v>
      </c>
      <c r="B942" s="19" t="s">
        <v>429</v>
      </c>
      <c r="C942" s="19" t="s">
        <v>429</v>
      </c>
      <c r="D942" s="19" t="s">
        <v>431</v>
      </c>
      <c r="E942" s="19">
        <v>15</v>
      </c>
      <c r="F942" s="19" t="s">
        <v>458</v>
      </c>
      <c r="G942" s="19" t="s">
        <v>145</v>
      </c>
      <c r="H942" s="19" t="s">
        <v>36</v>
      </c>
      <c r="I942" s="19" t="s">
        <v>46</v>
      </c>
      <c r="J942" s="52">
        <v>100</v>
      </c>
      <c r="K942" s="52" t="s">
        <v>459</v>
      </c>
      <c r="L942" s="205" t="s">
        <v>272</v>
      </c>
      <c r="M942" s="19">
        <v>1</v>
      </c>
      <c r="N942" s="37">
        <v>1492168</v>
      </c>
      <c r="O942" s="37" t="s">
        <v>434</v>
      </c>
      <c r="P942" s="54" t="s">
        <v>162</v>
      </c>
      <c r="Q942" s="20">
        <v>0</v>
      </c>
      <c r="R942" s="20">
        <v>0</v>
      </c>
      <c r="S942" s="20">
        <f t="shared" si="14"/>
        <v>0</v>
      </c>
      <c r="T942" s="19" t="s">
        <v>145</v>
      </c>
      <c r="U942" s="37" t="s">
        <v>2381</v>
      </c>
      <c r="V942" s="37" t="s">
        <v>176</v>
      </c>
      <c r="W942" s="216" t="s">
        <v>460</v>
      </c>
      <c r="X942" s="23"/>
    </row>
    <row r="943" spans="1:24" ht="228" hidden="1">
      <c r="A943" s="19" t="s">
        <v>158</v>
      </c>
      <c r="B943" s="19" t="s">
        <v>498</v>
      </c>
      <c r="C943" s="19" t="s">
        <v>498</v>
      </c>
      <c r="D943" s="19" t="s">
        <v>499</v>
      </c>
      <c r="E943" s="19">
        <v>15</v>
      </c>
      <c r="F943" s="19" t="s">
        <v>525</v>
      </c>
      <c r="G943" s="19" t="s">
        <v>145</v>
      </c>
      <c r="H943" s="19" t="s">
        <v>36</v>
      </c>
      <c r="I943" s="19" t="s">
        <v>46</v>
      </c>
      <c r="J943" s="52">
        <v>30</v>
      </c>
      <c r="K943" s="52" t="s">
        <v>501</v>
      </c>
      <c r="L943" s="205" t="s">
        <v>216</v>
      </c>
      <c r="M943" s="19">
        <v>1</v>
      </c>
      <c r="N943" s="37">
        <v>2110511</v>
      </c>
      <c r="O943" s="37" t="s">
        <v>502</v>
      </c>
      <c r="P943" s="54" t="s">
        <v>162</v>
      </c>
      <c r="Q943" s="20">
        <v>0</v>
      </c>
      <c r="R943" s="20">
        <v>0</v>
      </c>
      <c r="S943" s="20">
        <f t="shared" si="14"/>
        <v>0</v>
      </c>
      <c r="T943" s="19" t="s">
        <v>145</v>
      </c>
      <c r="U943" s="19" t="s">
        <v>2388</v>
      </c>
      <c r="V943" s="131" t="s">
        <v>503</v>
      </c>
      <c r="W943" s="216" t="s">
        <v>504</v>
      </c>
      <c r="X943" s="23"/>
    </row>
    <row r="944" spans="1:24" ht="85.5" hidden="1">
      <c r="A944" s="19" t="s">
        <v>158</v>
      </c>
      <c r="B944" s="19" t="s">
        <v>429</v>
      </c>
      <c r="C944" s="19" t="s">
        <v>429</v>
      </c>
      <c r="D944" s="19" t="s">
        <v>362</v>
      </c>
      <c r="E944" s="19">
        <v>15</v>
      </c>
      <c r="F944" s="19" t="s">
        <v>461</v>
      </c>
      <c r="G944" s="19" t="s">
        <v>35</v>
      </c>
      <c r="H944" s="19" t="s">
        <v>265</v>
      </c>
      <c r="I944" s="19" t="s">
        <v>37</v>
      </c>
      <c r="J944" s="52">
        <v>588</v>
      </c>
      <c r="K944" s="19" t="s">
        <v>462</v>
      </c>
      <c r="L944" s="194"/>
      <c r="M944" s="19">
        <v>1</v>
      </c>
      <c r="N944" s="19">
        <v>1493407</v>
      </c>
      <c r="O944" s="19" t="s">
        <v>279</v>
      </c>
      <c r="P944" s="54" t="s">
        <v>162</v>
      </c>
      <c r="Q944" s="20"/>
      <c r="R944" s="20">
        <v>9500</v>
      </c>
      <c r="S944" s="20">
        <f t="shared" si="14"/>
        <v>9500</v>
      </c>
      <c r="T944" s="19" t="s">
        <v>228</v>
      </c>
      <c r="U944" s="155" t="s">
        <v>2394</v>
      </c>
      <c r="V944" s="131" t="s">
        <v>148</v>
      </c>
      <c r="W944" s="216" t="s">
        <v>149</v>
      </c>
      <c r="X944" s="23"/>
    </row>
    <row r="945" spans="1:24" ht="114" hidden="1">
      <c r="A945" s="19" t="s">
        <v>158</v>
      </c>
      <c r="B945" s="19" t="s">
        <v>429</v>
      </c>
      <c r="C945" s="19" t="s">
        <v>429</v>
      </c>
      <c r="D945" s="19" t="s">
        <v>431</v>
      </c>
      <c r="E945" s="19">
        <v>15</v>
      </c>
      <c r="F945" s="19" t="s">
        <v>463</v>
      </c>
      <c r="G945" s="19" t="s">
        <v>145</v>
      </c>
      <c r="H945" s="19" t="s">
        <v>36</v>
      </c>
      <c r="I945" s="19" t="s">
        <v>46</v>
      </c>
      <c r="J945" s="52">
        <v>20</v>
      </c>
      <c r="K945" s="19" t="s">
        <v>436</v>
      </c>
      <c r="L945" s="193" t="s">
        <v>216</v>
      </c>
      <c r="M945" s="19">
        <v>1</v>
      </c>
      <c r="N945" s="37">
        <v>1222297</v>
      </c>
      <c r="O945" s="37" t="s">
        <v>437</v>
      </c>
      <c r="P945" s="54" t="s">
        <v>162</v>
      </c>
      <c r="Q945" s="20">
        <v>0</v>
      </c>
      <c r="R945" s="20">
        <v>0</v>
      </c>
      <c r="S945" s="20">
        <f t="shared" si="14"/>
        <v>0</v>
      </c>
      <c r="T945" s="19" t="s">
        <v>145</v>
      </c>
      <c r="U945" s="19"/>
      <c r="V945" s="131" t="s">
        <v>48</v>
      </c>
      <c r="W945" s="216" t="s">
        <v>464</v>
      </c>
      <c r="X945" s="23"/>
    </row>
    <row r="946" spans="1:24" ht="85.5" hidden="1">
      <c r="A946" s="19" t="s">
        <v>158</v>
      </c>
      <c r="B946" s="19" t="s">
        <v>498</v>
      </c>
      <c r="C946" s="19" t="s">
        <v>498</v>
      </c>
      <c r="D946" s="19" t="s">
        <v>505</v>
      </c>
      <c r="E946" s="19">
        <v>12</v>
      </c>
      <c r="F946" s="19" t="s">
        <v>506</v>
      </c>
      <c r="G946" s="19" t="s">
        <v>145</v>
      </c>
      <c r="H946" s="19" t="s">
        <v>36</v>
      </c>
      <c r="I946" s="19" t="s">
        <v>46</v>
      </c>
      <c r="J946" s="52">
        <v>30</v>
      </c>
      <c r="K946" s="19" t="s">
        <v>507</v>
      </c>
      <c r="L946" s="194" t="s">
        <v>152</v>
      </c>
      <c r="M946" s="19">
        <v>1</v>
      </c>
      <c r="N946" s="37">
        <v>1568278</v>
      </c>
      <c r="O946" s="37" t="s">
        <v>508</v>
      </c>
      <c r="P946" s="54" t="s">
        <v>162</v>
      </c>
      <c r="Q946" s="20">
        <v>0</v>
      </c>
      <c r="R946" s="20">
        <v>0</v>
      </c>
      <c r="S946" s="20">
        <f t="shared" si="14"/>
        <v>0</v>
      </c>
      <c r="T946" s="19" t="s">
        <v>145</v>
      </c>
      <c r="U946" s="19" t="s">
        <v>2388</v>
      </c>
      <c r="V946" s="131" t="s">
        <v>48</v>
      </c>
      <c r="W946" s="216" t="s">
        <v>188</v>
      </c>
      <c r="X946" s="23"/>
    </row>
    <row r="947" spans="1:24" ht="85.5" hidden="1">
      <c r="A947" s="19" t="s">
        <v>158</v>
      </c>
      <c r="B947" s="19" t="s">
        <v>498</v>
      </c>
      <c r="C947" s="19" t="s">
        <v>498</v>
      </c>
      <c r="D947" s="19" t="s">
        <v>505</v>
      </c>
      <c r="E947" s="19">
        <v>12</v>
      </c>
      <c r="F947" s="19" t="s">
        <v>506</v>
      </c>
      <c r="G947" s="19" t="s">
        <v>145</v>
      </c>
      <c r="H947" s="19" t="s">
        <v>36</v>
      </c>
      <c r="I947" s="19" t="s">
        <v>46</v>
      </c>
      <c r="J947" s="52">
        <v>30</v>
      </c>
      <c r="K947" s="19" t="s">
        <v>509</v>
      </c>
      <c r="L947" s="194" t="s">
        <v>356</v>
      </c>
      <c r="M947" s="19">
        <v>1</v>
      </c>
      <c r="N947" s="37">
        <v>2090964</v>
      </c>
      <c r="O947" s="37" t="s">
        <v>510</v>
      </c>
      <c r="P947" s="19" t="s">
        <v>268</v>
      </c>
      <c r="Q947" s="20">
        <v>0</v>
      </c>
      <c r="R947" s="20">
        <v>0</v>
      </c>
      <c r="S947" s="20">
        <f t="shared" si="14"/>
        <v>0</v>
      </c>
      <c r="T947" s="19" t="s">
        <v>145</v>
      </c>
      <c r="U947" s="19" t="s">
        <v>2388</v>
      </c>
      <c r="V947" s="131" t="s">
        <v>48</v>
      </c>
      <c r="W947" s="216" t="s">
        <v>188</v>
      </c>
      <c r="X947" s="23"/>
    </row>
    <row r="948" spans="1:24" ht="399" hidden="1">
      <c r="A948" s="19" t="s">
        <v>158</v>
      </c>
      <c r="B948" s="19" t="s">
        <v>617</v>
      </c>
      <c r="C948" s="19" t="s">
        <v>617</v>
      </c>
      <c r="D948" s="19" t="s">
        <v>653</v>
      </c>
      <c r="E948" s="19">
        <v>15</v>
      </c>
      <c r="F948" s="19" t="s">
        <v>785</v>
      </c>
      <c r="G948" s="19" t="s">
        <v>45</v>
      </c>
      <c r="H948" s="19" t="s">
        <v>36</v>
      </c>
      <c r="I948" s="19" t="s">
        <v>37</v>
      </c>
      <c r="J948" s="52">
        <v>40</v>
      </c>
      <c r="K948" s="19" t="s">
        <v>786</v>
      </c>
      <c r="L948" s="201"/>
      <c r="M948" s="19">
        <v>5</v>
      </c>
      <c r="N948" s="37"/>
      <c r="O948" s="37"/>
      <c r="P948" s="19" t="s">
        <v>162</v>
      </c>
      <c r="Q948" s="20">
        <v>0</v>
      </c>
      <c r="R948" s="20">
        <v>2250</v>
      </c>
      <c r="S948" s="20">
        <f t="shared" si="14"/>
        <v>11250</v>
      </c>
      <c r="T948" s="19" t="s">
        <v>41</v>
      </c>
      <c r="U948" s="19" t="s">
        <v>2395</v>
      </c>
      <c r="V948" s="216" t="s">
        <v>184</v>
      </c>
      <c r="W948" s="216" t="s">
        <v>248</v>
      </c>
      <c r="X948" s="93" t="s">
        <v>78</v>
      </c>
    </row>
    <row r="949" spans="1:24" ht="399" hidden="1">
      <c r="A949" s="19" t="s">
        <v>158</v>
      </c>
      <c r="B949" s="19" t="s">
        <v>617</v>
      </c>
      <c r="C949" s="19" t="s">
        <v>617</v>
      </c>
      <c r="D949" s="19" t="s">
        <v>653</v>
      </c>
      <c r="E949" s="19">
        <v>15</v>
      </c>
      <c r="F949" s="19" t="s">
        <v>787</v>
      </c>
      <c r="G949" s="19" t="s">
        <v>45</v>
      </c>
      <c r="H949" s="19" t="s">
        <v>36</v>
      </c>
      <c r="I949" s="19" t="s">
        <v>37</v>
      </c>
      <c r="J949" s="52">
        <v>62</v>
      </c>
      <c r="K949" s="19" t="s">
        <v>788</v>
      </c>
      <c r="L949" s="201"/>
      <c r="M949" s="19">
        <v>7</v>
      </c>
      <c r="N949" s="37"/>
      <c r="O949" s="37"/>
      <c r="P949" s="19" t="s">
        <v>162</v>
      </c>
      <c r="Q949" s="20">
        <v>0</v>
      </c>
      <c r="R949" s="20">
        <v>2250</v>
      </c>
      <c r="S949" s="20">
        <f t="shared" si="14"/>
        <v>15750</v>
      </c>
      <c r="T949" s="19" t="s">
        <v>41</v>
      </c>
      <c r="U949" s="19" t="s">
        <v>2395</v>
      </c>
      <c r="V949" s="216" t="s">
        <v>184</v>
      </c>
      <c r="W949" s="216" t="s">
        <v>248</v>
      </c>
      <c r="X949" s="93" t="s">
        <v>78</v>
      </c>
    </row>
    <row r="950" spans="1:24" ht="399" hidden="1">
      <c r="A950" s="19" t="s">
        <v>158</v>
      </c>
      <c r="B950" s="19" t="s">
        <v>617</v>
      </c>
      <c r="C950" s="19" t="s">
        <v>617</v>
      </c>
      <c r="D950" s="19" t="s">
        <v>653</v>
      </c>
      <c r="E950" s="19">
        <v>15</v>
      </c>
      <c r="F950" s="19" t="s">
        <v>789</v>
      </c>
      <c r="G950" s="19" t="s">
        <v>45</v>
      </c>
      <c r="H950" s="19" t="s">
        <v>36</v>
      </c>
      <c r="I950" s="19" t="s">
        <v>37</v>
      </c>
      <c r="J950" s="52">
        <v>64</v>
      </c>
      <c r="K950" s="19" t="s">
        <v>790</v>
      </c>
      <c r="L950" s="201"/>
      <c r="M950" s="19">
        <v>5</v>
      </c>
      <c r="N950" s="37"/>
      <c r="O950" s="37"/>
      <c r="P950" s="19" t="s">
        <v>162</v>
      </c>
      <c r="Q950" s="20">
        <v>0</v>
      </c>
      <c r="R950" s="20">
        <v>3000</v>
      </c>
      <c r="S950" s="20">
        <f t="shared" si="14"/>
        <v>15000</v>
      </c>
      <c r="T950" s="19" t="s">
        <v>41</v>
      </c>
      <c r="U950" s="19" t="s">
        <v>2396</v>
      </c>
      <c r="V950" s="216" t="s">
        <v>184</v>
      </c>
      <c r="W950" s="216" t="s">
        <v>248</v>
      </c>
      <c r="X950" s="93" t="s">
        <v>78</v>
      </c>
    </row>
    <row r="951" spans="1:24" ht="399" hidden="1">
      <c r="A951" s="19" t="s">
        <v>158</v>
      </c>
      <c r="B951" s="19" t="s">
        <v>617</v>
      </c>
      <c r="C951" s="19" t="s">
        <v>617</v>
      </c>
      <c r="D951" s="19" t="s">
        <v>653</v>
      </c>
      <c r="E951" s="19">
        <v>15</v>
      </c>
      <c r="F951" s="19" t="s">
        <v>791</v>
      </c>
      <c r="G951" s="19" t="s">
        <v>45</v>
      </c>
      <c r="H951" s="19" t="s">
        <v>36</v>
      </c>
      <c r="I951" s="19" t="s">
        <v>46</v>
      </c>
      <c r="J951" s="52">
        <v>8</v>
      </c>
      <c r="K951" s="19" t="s">
        <v>297</v>
      </c>
      <c r="L951" s="201"/>
      <c r="M951" s="19">
        <v>40</v>
      </c>
      <c r="N951" s="37"/>
      <c r="O951" s="37"/>
      <c r="P951" s="19" t="s">
        <v>162</v>
      </c>
      <c r="Q951" s="20">
        <v>0</v>
      </c>
      <c r="R951" s="20">
        <v>0</v>
      </c>
      <c r="S951" s="20">
        <f t="shared" si="14"/>
        <v>0</v>
      </c>
      <c r="T951" s="19" t="s">
        <v>41</v>
      </c>
      <c r="U951" s="19" t="s">
        <v>2397</v>
      </c>
      <c r="V951" s="216" t="s">
        <v>184</v>
      </c>
      <c r="W951" s="216" t="s">
        <v>248</v>
      </c>
      <c r="X951" s="93" t="s">
        <v>78</v>
      </c>
    </row>
    <row r="952" spans="1:24" ht="199.5" hidden="1">
      <c r="A952" s="19" t="s">
        <v>158</v>
      </c>
      <c r="B952" s="19" t="s">
        <v>617</v>
      </c>
      <c r="C952" s="19" t="s">
        <v>692</v>
      </c>
      <c r="D952" s="19" t="s">
        <v>693</v>
      </c>
      <c r="E952" s="19">
        <v>15</v>
      </c>
      <c r="F952" s="19" t="s">
        <v>694</v>
      </c>
      <c r="G952" s="19" t="s">
        <v>35</v>
      </c>
      <c r="H952" s="19" t="s">
        <v>36</v>
      </c>
      <c r="I952" s="19" t="s">
        <v>37</v>
      </c>
      <c r="J952" s="52">
        <v>40</v>
      </c>
      <c r="K952" s="19" t="s">
        <v>406</v>
      </c>
      <c r="L952" s="201"/>
      <c r="M952" s="19">
        <v>1</v>
      </c>
      <c r="N952" s="37">
        <v>1445476</v>
      </c>
      <c r="O952" s="37" t="s">
        <v>695</v>
      </c>
      <c r="P952" s="19" t="s">
        <v>162</v>
      </c>
      <c r="Q952" s="20">
        <v>0</v>
      </c>
      <c r="R952" s="20">
        <v>2250</v>
      </c>
      <c r="S952" s="20">
        <f t="shared" si="14"/>
        <v>2250</v>
      </c>
      <c r="T952" s="19" t="s">
        <v>41</v>
      </c>
      <c r="U952" s="156" t="s">
        <v>2398</v>
      </c>
      <c r="V952" s="210" t="s">
        <v>184</v>
      </c>
      <c r="W952" s="216" t="s">
        <v>696</v>
      </c>
      <c r="X952" s="71" t="s">
        <v>78</v>
      </c>
    </row>
    <row r="953" spans="1:24" ht="199.5" hidden="1">
      <c r="A953" s="19" t="s">
        <v>158</v>
      </c>
      <c r="B953" s="19" t="s">
        <v>617</v>
      </c>
      <c r="C953" s="19" t="s">
        <v>692</v>
      </c>
      <c r="D953" s="19" t="s">
        <v>693</v>
      </c>
      <c r="E953" s="19">
        <v>15</v>
      </c>
      <c r="F953" s="19" t="s">
        <v>694</v>
      </c>
      <c r="G953" s="19" t="s">
        <v>35</v>
      </c>
      <c r="H953" s="19" t="s">
        <v>36</v>
      </c>
      <c r="I953" s="19" t="s">
        <v>37</v>
      </c>
      <c r="J953" s="52">
        <v>40</v>
      </c>
      <c r="K953" s="19" t="s">
        <v>406</v>
      </c>
      <c r="L953" s="201"/>
      <c r="M953" s="19">
        <v>1</v>
      </c>
      <c r="N953" s="37">
        <v>2325758</v>
      </c>
      <c r="O953" s="37" t="s">
        <v>697</v>
      </c>
      <c r="P953" s="19" t="s">
        <v>162</v>
      </c>
      <c r="Q953" s="20">
        <v>0</v>
      </c>
      <c r="R953" s="20">
        <v>2250</v>
      </c>
      <c r="S953" s="20">
        <f t="shared" si="14"/>
        <v>2250</v>
      </c>
      <c r="T953" s="19" t="s">
        <v>41</v>
      </c>
      <c r="U953" s="156" t="s">
        <v>2398</v>
      </c>
      <c r="V953" s="210" t="s">
        <v>184</v>
      </c>
      <c r="W953" s="216" t="s">
        <v>696</v>
      </c>
      <c r="X953" s="71" t="s">
        <v>78</v>
      </c>
    </row>
    <row r="954" spans="1:24" ht="199.5" hidden="1">
      <c r="A954" s="19" t="s">
        <v>158</v>
      </c>
      <c r="B954" s="19" t="s">
        <v>617</v>
      </c>
      <c r="C954" s="19" t="s">
        <v>692</v>
      </c>
      <c r="D954" s="19" t="s">
        <v>693</v>
      </c>
      <c r="E954" s="19">
        <v>15</v>
      </c>
      <c r="F954" s="19" t="s">
        <v>694</v>
      </c>
      <c r="G954" s="19" t="s">
        <v>35</v>
      </c>
      <c r="H954" s="19" t="s">
        <v>36</v>
      </c>
      <c r="I954" s="19" t="s">
        <v>37</v>
      </c>
      <c r="J954" s="52">
        <v>40</v>
      </c>
      <c r="K954" s="19" t="s">
        <v>406</v>
      </c>
      <c r="L954" s="201"/>
      <c r="M954" s="19">
        <v>1</v>
      </c>
      <c r="N954" s="37">
        <v>1367615</v>
      </c>
      <c r="O954" s="37" t="s">
        <v>698</v>
      </c>
      <c r="P954" s="19" t="s">
        <v>162</v>
      </c>
      <c r="Q954" s="20">
        <v>0</v>
      </c>
      <c r="R954" s="20">
        <v>2250</v>
      </c>
      <c r="S954" s="20">
        <f t="shared" si="14"/>
        <v>2250</v>
      </c>
      <c r="T954" s="19" t="s">
        <v>41</v>
      </c>
      <c r="U954" s="156" t="s">
        <v>2398</v>
      </c>
      <c r="V954" s="210" t="s">
        <v>184</v>
      </c>
      <c r="W954" s="216" t="s">
        <v>696</v>
      </c>
      <c r="X954" s="71" t="s">
        <v>78</v>
      </c>
    </row>
    <row r="955" spans="1:24" ht="199.5" hidden="1">
      <c r="A955" s="19" t="s">
        <v>158</v>
      </c>
      <c r="B955" s="19" t="s">
        <v>617</v>
      </c>
      <c r="C955" s="19" t="s">
        <v>692</v>
      </c>
      <c r="D955" s="19" t="s">
        <v>693</v>
      </c>
      <c r="E955" s="19">
        <v>15</v>
      </c>
      <c r="F955" s="19" t="s">
        <v>699</v>
      </c>
      <c r="G955" s="19" t="s">
        <v>35</v>
      </c>
      <c r="H955" s="19" t="s">
        <v>36</v>
      </c>
      <c r="I955" s="19" t="s">
        <v>37</v>
      </c>
      <c r="J955" s="52">
        <v>40</v>
      </c>
      <c r="K955" s="19" t="s">
        <v>408</v>
      </c>
      <c r="L955" s="201"/>
      <c r="M955" s="19">
        <v>1</v>
      </c>
      <c r="N955" s="37">
        <v>1568125</v>
      </c>
      <c r="O955" s="37" t="s">
        <v>700</v>
      </c>
      <c r="P955" s="19" t="s">
        <v>162</v>
      </c>
      <c r="Q955" s="20">
        <v>0</v>
      </c>
      <c r="R955" s="20">
        <v>2250</v>
      </c>
      <c r="S955" s="20">
        <f t="shared" si="14"/>
        <v>2250</v>
      </c>
      <c r="T955" s="19" t="s">
        <v>41</v>
      </c>
      <c r="U955" s="19" t="s">
        <v>2399</v>
      </c>
      <c r="V955" s="210" t="s">
        <v>184</v>
      </c>
      <c r="W955" s="216" t="s">
        <v>696</v>
      </c>
      <c r="X955" s="71" t="s">
        <v>78</v>
      </c>
    </row>
    <row r="956" spans="1:24" ht="199.5" hidden="1">
      <c r="A956" s="19" t="s">
        <v>158</v>
      </c>
      <c r="B956" s="19" t="s">
        <v>617</v>
      </c>
      <c r="C956" s="19" t="s">
        <v>692</v>
      </c>
      <c r="D956" s="19" t="s">
        <v>693</v>
      </c>
      <c r="E956" s="19">
        <v>15</v>
      </c>
      <c r="F956" s="19" t="s">
        <v>701</v>
      </c>
      <c r="G956" s="19" t="s">
        <v>35</v>
      </c>
      <c r="H956" s="19" t="s">
        <v>36</v>
      </c>
      <c r="I956" s="19" t="s">
        <v>37</v>
      </c>
      <c r="J956" s="52">
        <v>40</v>
      </c>
      <c r="K956" s="19" t="s">
        <v>408</v>
      </c>
      <c r="L956" s="201"/>
      <c r="M956" s="19">
        <v>1</v>
      </c>
      <c r="N956" s="37">
        <v>1568927</v>
      </c>
      <c r="O956" s="37" t="s">
        <v>702</v>
      </c>
      <c r="P956" s="19" t="s">
        <v>162</v>
      </c>
      <c r="Q956" s="20">
        <v>0</v>
      </c>
      <c r="R956" s="20">
        <v>2500</v>
      </c>
      <c r="S956" s="20">
        <f t="shared" si="14"/>
        <v>2500</v>
      </c>
      <c r="T956" s="19" t="s">
        <v>41</v>
      </c>
      <c r="U956" s="19" t="s">
        <v>2400</v>
      </c>
      <c r="V956" s="210" t="s">
        <v>184</v>
      </c>
      <c r="W956" s="216" t="s">
        <v>696</v>
      </c>
      <c r="X956" s="71" t="s">
        <v>78</v>
      </c>
    </row>
    <row r="957" spans="1:24" ht="199.5" hidden="1">
      <c r="A957" s="19" t="s">
        <v>158</v>
      </c>
      <c r="B957" s="19" t="s">
        <v>617</v>
      </c>
      <c r="C957" s="19" t="s">
        <v>692</v>
      </c>
      <c r="D957" s="19" t="s">
        <v>693</v>
      </c>
      <c r="E957" s="19">
        <v>15</v>
      </c>
      <c r="F957" s="19" t="s">
        <v>703</v>
      </c>
      <c r="G957" s="19" t="s">
        <v>35</v>
      </c>
      <c r="H957" s="19" t="s">
        <v>36</v>
      </c>
      <c r="I957" s="19" t="s">
        <v>37</v>
      </c>
      <c r="J957" s="52">
        <v>16</v>
      </c>
      <c r="K957" s="19" t="s">
        <v>704</v>
      </c>
      <c r="L957" s="201"/>
      <c r="M957" s="19">
        <v>1</v>
      </c>
      <c r="N957" s="37">
        <v>1405631</v>
      </c>
      <c r="O957" s="37" t="s">
        <v>705</v>
      </c>
      <c r="P957" s="19" t="s">
        <v>162</v>
      </c>
      <c r="Q957" s="20">
        <v>380</v>
      </c>
      <c r="R957" s="20">
        <v>1500</v>
      </c>
      <c r="S957" s="20">
        <f t="shared" si="14"/>
        <v>1880</v>
      </c>
      <c r="T957" s="19" t="s">
        <v>41</v>
      </c>
      <c r="U957" s="155" t="s">
        <v>2401</v>
      </c>
      <c r="V957" s="131" t="s">
        <v>184</v>
      </c>
      <c r="W957" s="216" t="s">
        <v>706</v>
      </c>
      <c r="X957" s="71" t="s">
        <v>78</v>
      </c>
    </row>
    <row r="958" spans="1:24" ht="199.5" hidden="1">
      <c r="A958" s="19" t="s">
        <v>158</v>
      </c>
      <c r="B958" s="19" t="s">
        <v>617</v>
      </c>
      <c r="C958" s="19" t="s">
        <v>692</v>
      </c>
      <c r="D958" s="19" t="s">
        <v>693</v>
      </c>
      <c r="E958" s="19">
        <v>15</v>
      </c>
      <c r="F958" s="19" t="s">
        <v>703</v>
      </c>
      <c r="G958" s="19" t="s">
        <v>35</v>
      </c>
      <c r="H958" s="19" t="s">
        <v>36</v>
      </c>
      <c r="I958" s="19" t="s">
        <v>37</v>
      </c>
      <c r="J958" s="52">
        <v>16</v>
      </c>
      <c r="K958" s="19" t="s">
        <v>707</v>
      </c>
      <c r="L958" s="201"/>
      <c r="M958" s="19">
        <v>1</v>
      </c>
      <c r="N958" s="37">
        <v>1367615</v>
      </c>
      <c r="O958" s="37" t="s">
        <v>698</v>
      </c>
      <c r="P958" s="19" t="s">
        <v>162</v>
      </c>
      <c r="Q958" s="20">
        <v>380</v>
      </c>
      <c r="R958" s="20">
        <v>1500</v>
      </c>
      <c r="S958" s="20">
        <f t="shared" si="14"/>
        <v>1880</v>
      </c>
      <c r="T958" s="19" t="s">
        <v>41</v>
      </c>
      <c r="U958" s="155" t="s">
        <v>2401</v>
      </c>
      <c r="V958" s="131" t="s">
        <v>184</v>
      </c>
      <c r="W958" s="216" t="s">
        <v>706</v>
      </c>
      <c r="X958" s="71" t="s">
        <v>78</v>
      </c>
    </row>
    <row r="959" spans="1:24" ht="199.5" hidden="1">
      <c r="A959" s="19" t="s">
        <v>158</v>
      </c>
      <c r="B959" s="19" t="s">
        <v>617</v>
      </c>
      <c r="C959" s="19" t="s">
        <v>692</v>
      </c>
      <c r="D959" s="19" t="s">
        <v>693</v>
      </c>
      <c r="E959" s="19">
        <v>15</v>
      </c>
      <c r="F959" s="19" t="s">
        <v>703</v>
      </c>
      <c r="G959" s="19" t="s">
        <v>35</v>
      </c>
      <c r="H959" s="19" t="s">
        <v>36</v>
      </c>
      <c r="I959" s="19" t="s">
        <v>37</v>
      </c>
      <c r="J959" s="52">
        <v>16</v>
      </c>
      <c r="K959" s="19" t="s">
        <v>707</v>
      </c>
      <c r="L959" s="201"/>
      <c r="M959" s="19">
        <v>1</v>
      </c>
      <c r="N959" s="37">
        <v>1568125</v>
      </c>
      <c r="O959" s="37" t="s">
        <v>700</v>
      </c>
      <c r="P959" s="19" t="s">
        <v>162</v>
      </c>
      <c r="Q959" s="20">
        <v>380</v>
      </c>
      <c r="R959" s="20">
        <v>1500</v>
      </c>
      <c r="S959" s="20">
        <f t="shared" si="14"/>
        <v>1880</v>
      </c>
      <c r="T959" s="19" t="s">
        <v>41</v>
      </c>
      <c r="U959" s="155" t="s">
        <v>2401</v>
      </c>
      <c r="V959" s="131" t="s">
        <v>184</v>
      </c>
      <c r="W959" s="216" t="s">
        <v>706</v>
      </c>
      <c r="X959" s="71" t="s">
        <v>78</v>
      </c>
    </row>
    <row r="960" spans="1:24" ht="199.5" hidden="1">
      <c r="A960" s="19" t="s">
        <v>158</v>
      </c>
      <c r="B960" s="19" t="s">
        <v>617</v>
      </c>
      <c r="C960" s="19" t="s">
        <v>692</v>
      </c>
      <c r="D960" s="19" t="s">
        <v>693</v>
      </c>
      <c r="E960" s="19">
        <v>15</v>
      </c>
      <c r="F960" s="19" t="s">
        <v>708</v>
      </c>
      <c r="G960" s="19" t="s">
        <v>35</v>
      </c>
      <c r="H960" s="19" t="s">
        <v>36</v>
      </c>
      <c r="I960" s="19" t="s">
        <v>37</v>
      </c>
      <c r="J960" s="52">
        <v>16</v>
      </c>
      <c r="K960" s="19" t="s">
        <v>707</v>
      </c>
      <c r="L960" s="201"/>
      <c r="M960" s="19">
        <v>1</v>
      </c>
      <c r="N960" s="37">
        <v>1491425</v>
      </c>
      <c r="O960" s="37" t="s">
        <v>709</v>
      </c>
      <c r="P960" s="19" t="s">
        <v>162</v>
      </c>
      <c r="Q960" s="20">
        <v>380</v>
      </c>
      <c r="R960" s="20">
        <v>1500</v>
      </c>
      <c r="S960" s="20">
        <f t="shared" si="14"/>
        <v>1880</v>
      </c>
      <c r="T960" s="19" t="s">
        <v>41</v>
      </c>
      <c r="U960" s="155" t="s">
        <v>2402</v>
      </c>
      <c r="V960" s="131" t="s">
        <v>184</v>
      </c>
      <c r="W960" s="216" t="s">
        <v>706</v>
      </c>
      <c r="X960" s="71" t="s">
        <v>78</v>
      </c>
    </row>
    <row r="961" spans="1:24" ht="199.5" hidden="1">
      <c r="A961" s="19" t="s">
        <v>158</v>
      </c>
      <c r="B961" s="19" t="s">
        <v>617</v>
      </c>
      <c r="C961" s="19" t="s">
        <v>692</v>
      </c>
      <c r="D961" s="19" t="s">
        <v>693</v>
      </c>
      <c r="E961" s="19">
        <v>15</v>
      </c>
      <c r="F961" s="19" t="s">
        <v>708</v>
      </c>
      <c r="G961" s="19" t="s">
        <v>35</v>
      </c>
      <c r="H961" s="19" t="s">
        <v>36</v>
      </c>
      <c r="I961" s="19" t="s">
        <v>37</v>
      </c>
      <c r="J961" s="52">
        <v>16</v>
      </c>
      <c r="K961" s="19" t="s">
        <v>707</v>
      </c>
      <c r="L961" s="201"/>
      <c r="M961" s="19">
        <v>1</v>
      </c>
      <c r="N961" s="37" t="s">
        <v>710</v>
      </c>
      <c r="O961" s="37" t="s">
        <v>695</v>
      </c>
      <c r="P961" s="19" t="s">
        <v>162</v>
      </c>
      <c r="Q961" s="20">
        <v>380</v>
      </c>
      <c r="R961" s="20">
        <v>1500</v>
      </c>
      <c r="S961" s="20">
        <f t="shared" si="14"/>
        <v>1880</v>
      </c>
      <c r="T961" s="19" t="s">
        <v>41</v>
      </c>
      <c r="U961" s="155" t="s">
        <v>2403</v>
      </c>
      <c r="V961" s="131" t="s">
        <v>184</v>
      </c>
      <c r="W961" s="216" t="s">
        <v>706</v>
      </c>
      <c r="X961" s="71" t="s">
        <v>78</v>
      </c>
    </row>
    <row r="962" spans="1:24" ht="99.75" hidden="1">
      <c r="A962" s="19" t="s">
        <v>158</v>
      </c>
      <c r="B962" s="19" t="s">
        <v>617</v>
      </c>
      <c r="C962" s="19" t="s">
        <v>618</v>
      </c>
      <c r="D962" s="19" t="s">
        <v>258</v>
      </c>
      <c r="E962" s="19">
        <v>15</v>
      </c>
      <c r="F962" s="19" t="s">
        <v>528</v>
      </c>
      <c r="G962" s="19" t="s">
        <v>45</v>
      </c>
      <c r="H962" s="19" t="s">
        <v>36</v>
      </c>
      <c r="I962" s="19" t="s">
        <v>37</v>
      </c>
      <c r="J962" s="52">
        <v>40</v>
      </c>
      <c r="K962" s="19" t="s">
        <v>619</v>
      </c>
      <c r="L962" s="201"/>
      <c r="M962" s="19">
        <v>1</v>
      </c>
      <c r="N962" s="37">
        <v>1493474</v>
      </c>
      <c r="O962" s="37" t="s">
        <v>620</v>
      </c>
      <c r="P962" s="19" t="s">
        <v>247</v>
      </c>
      <c r="Q962" s="20">
        <v>0</v>
      </c>
      <c r="R962" s="20">
        <v>0</v>
      </c>
      <c r="S962" s="20">
        <f t="shared" si="14"/>
        <v>0</v>
      </c>
      <c r="T962" s="19" t="s">
        <v>41</v>
      </c>
      <c r="U962" s="19" t="s">
        <v>2267</v>
      </c>
      <c r="V962" s="221" t="s">
        <v>48</v>
      </c>
      <c r="W962" s="221" t="s">
        <v>163</v>
      </c>
      <c r="X962" s="36" t="s">
        <v>50</v>
      </c>
    </row>
    <row r="963" spans="1:24" ht="99.75" hidden="1">
      <c r="A963" s="19" t="s">
        <v>158</v>
      </c>
      <c r="B963" s="19" t="s">
        <v>617</v>
      </c>
      <c r="C963" s="19" t="s">
        <v>618</v>
      </c>
      <c r="D963" s="19" t="s">
        <v>258</v>
      </c>
      <c r="E963" s="19">
        <v>15</v>
      </c>
      <c r="F963" s="19" t="s">
        <v>528</v>
      </c>
      <c r="G963" s="19" t="s">
        <v>45</v>
      </c>
      <c r="H963" s="19" t="s">
        <v>36</v>
      </c>
      <c r="I963" s="19" t="s">
        <v>37</v>
      </c>
      <c r="J963" s="52">
        <v>40</v>
      </c>
      <c r="K963" s="19" t="s">
        <v>619</v>
      </c>
      <c r="L963" s="201"/>
      <c r="M963" s="19">
        <v>1</v>
      </c>
      <c r="N963" s="37">
        <v>1491471</v>
      </c>
      <c r="O963" s="37" t="s">
        <v>621</v>
      </c>
      <c r="P963" s="19" t="s">
        <v>247</v>
      </c>
      <c r="Q963" s="20">
        <v>0</v>
      </c>
      <c r="R963" s="20">
        <v>0</v>
      </c>
      <c r="S963" s="20">
        <f t="shared" si="14"/>
        <v>0</v>
      </c>
      <c r="T963" s="19" t="s">
        <v>41</v>
      </c>
      <c r="U963" s="19" t="s">
        <v>2267</v>
      </c>
      <c r="V963" s="221" t="s">
        <v>48</v>
      </c>
      <c r="W963" s="221" t="s">
        <v>163</v>
      </c>
      <c r="X963" s="36" t="s">
        <v>50</v>
      </c>
    </row>
    <row r="964" spans="1:24" ht="99.75" hidden="1">
      <c r="A964" s="19" t="s">
        <v>158</v>
      </c>
      <c r="B964" s="19" t="s">
        <v>617</v>
      </c>
      <c r="C964" s="19" t="s">
        <v>618</v>
      </c>
      <c r="D964" s="19" t="s">
        <v>258</v>
      </c>
      <c r="E964" s="19">
        <v>15</v>
      </c>
      <c r="F964" s="19" t="s">
        <v>528</v>
      </c>
      <c r="G964" s="19" t="s">
        <v>45</v>
      </c>
      <c r="H964" s="19" t="s">
        <v>36</v>
      </c>
      <c r="I964" s="19" t="s">
        <v>37</v>
      </c>
      <c r="J964" s="52">
        <v>40</v>
      </c>
      <c r="K964" s="19" t="s">
        <v>619</v>
      </c>
      <c r="L964" s="201"/>
      <c r="M964" s="19">
        <v>1</v>
      </c>
      <c r="N964" s="37">
        <v>1492164</v>
      </c>
      <c r="O964" s="37" t="s">
        <v>622</v>
      </c>
      <c r="P964" s="19" t="s">
        <v>247</v>
      </c>
      <c r="Q964" s="20">
        <v>0</v>
      </c>
      <c r="R964" s="20">
        <v>0</v>
      </c>
      <c r="S964" s="20">
        <f t="shared" si="14"/>
        <v>0</v>
      </c>
      <c r="T964" s="19" t="s">
        <v>41</v>
      </c>
      <c r="U964" s="19" t="s">
        <v>2267</v>
      </c>
      <c r="V964" s="221" t="s">
        <v>48</v>
      </c>
      <c r="W964" s="221" t="s">
        <v>163</v>
      </c>
      <c r="X964" s="36" t="s">
        <v>50</v>
      </c>
    </row>
    <row r="965" spans="1:24" ht="99.75" hidden="1">
      <c r="A965" s="19" t="s">
        <v>158</v>
      </c>
      <c r="B965" s="19" t="s">
        <v>617</v>
      </c>
      <c r="C965" s="19" t="s">
        <v>618</v>
      </c>
      <c r="D965" s="19" t="s">
        <v>258</v>
      </c>
      <c r="E965" s="19">
        <v>15</v>
      </c>
      <c r="F965" s="19" t="s">
        <v>528</v>
      </c>
      <c r="G965" s="19" t="s">
        <v>45</v>
      </c>
      <c r="H965" s="19" t="s">
        <v>36</v>
      </c>
      <c r="I965" s="19" t="s">
        <v>37</v>
      </c>
      <c r="J965" s="52">
        <v>40</v>
      </c>
      <c r="K965" s="19" t="s">
        <v>619</v>
      </c>
      <c r="L965" s="201"/>
      <c r="M965" s="19">
        <v>1</v>
      </c>
      <c r="N965" s="37">
        <v>1123136</v>
      </c>
      <c r="O965" s="37" t="s">
        <v>623</v>
      </c>
      <c r="P965" s="19" t="s">
        <v>247</v>
      </c>
      <c r="Q965" s="20">
        <v>0</v>
      </c>
      <c r="R965" s="20">
        <v>0</v>
      </c>
      <c r="S965" s="20">
        <f t="shared" si="14"/>
        <v>0</v>
      </c>
      <c r="T965" s="19" t="s">
        <v>41</v>
      </c>
      <c r="U965" s="19" t="s">
        <v>2267</v>
      </c>
      <c r="V965" s="221" t="s">
        <v>48</v>
      </c>
      <c r="W965" s="221" t="s">
        <v>163</v>
      </c>
      <c r="X965" s="36" t="s">
        <v>50</v>
      </c>
    </row>
    <row r="966" spans="1:24" ht="165" hidden="1">
      <c r="A966" s="19" t="s">
        <v>158</v>
      </c>
      <c r="B966" s="19" t="s">
        <v>617</v>
      </c>
      <c r="C966" s="19" t="s">
        <v>649</v>
      </c>
      <c r="D966" s="19" t="s">
        <v>650</v>
      </c>
      <c r="E966" s="19">
        <v>15</v>
      </c>
      <c r="F966" s="19" t="s">
        <v>651</v>
      </c>
      <c r="G966" s="19" t="s">
        <v>45</v>
      </c>
      <c r="H966" s="19" t="s">
        <v>36</v>
      </c>
      <c r="I966" s="19" t="s">
        <v>37</v>
      </c>
      <c r="J966" s="52">
        <v>16</v>
      </c>
      <c r="K966" s="19" t="s">
        <v>652</v>
      </c>
      <c r="L966" s="201"/>
      <c r="M966" s="19">
        <v>3</v>
      </c>
      <c r="N966" s="37"/>
      <c r="O966" s="37"/>
      <c r="P966" s="19" t="s">
        <v>247</v>
      </c>
      <c r="Q966" s="20">
        <v>0</v>
      </c>
      <c r="R966" s="20">
        <v>1000</v>
      </c>
      <c r="S966" s="20">
        <f t="shared" si="14"/>
        <v>3000</v>
      </c>
      <c r="T966" s="19" t="s">
        <v>41</v>
      </c>
      <c r="U966" s="155" t="s">
        <v>2404</v>
      </c>
      <c r="V966" s="131" t="s">
        <v>184</v>
      </c>
      <c r="W966" s="216" t="s">
        <v>547</v>
      </c>
      <c r="X966" s="93" t="s">
        <v>78</v>
      </c>
    </row>
    <row r="967" spans="1:24" ht="399" hidden="1">
      <c r="A967" s="19" t="s">
        <v>158</v>
      </c>
      <c r="B967" s="19" t="s">
        <v>617</v>
      </c>
      <c r="C967" s="19" t="s">
        <v>617</v>
      </c>
      <c r="D967" s="19" t="s">
        <v>653</v>
      </c>
      <c r="E967" s="19">
        <v>15</v>
      </c>
      <c r="F967" s="19" t="s">
        <v>792</v>
      </c>
      <c r="G967" s="19" t="s">
        <v>45</v>
      </c>
      <c r="H967" s="19" t="s">
        <v>36</v>
      </c>
      <c r="I967" s="19" t="s">
        <v>37</v>
      </c>
      <c r="J967" s="52">
        <v>24</v>
      </c>
      <c r="K967" s="19" t="s">
        <v>288</v>
      </c>
      <c r="L967" s="201"/>
      <c r="M967" s="19">
        <v>20</v>
      </c>
      <c r="N967" s="37"/>
      <c r="O967" s="37"/>
      <c r="P967" s="19" t="s">
        <v>162</v>
      </c>
      <c r="Q967" s="20">
        <v>0</v>
      </c>
      <c r="R967" s="20">
        <v>1750</v>
      </c>
      <c r="S967" s="20">
        <f t="shared" si="14"/>
        <v>35000</v>
      </c>
      <c r="T967" s="19" t="s">
        <v>41</v>
      </c>
      <c r="U967" s="156" t="s">
        <v>2405</v>
      </c>
      <c r="V967" s="131" t="s">
        <v>48</v>
      </c>
      <c r="W967" s="216" t="s">
        <v>188</v>
      </c>
      <c r="X967" s="93" t="s">
        <v>78</v>
      </c>
    </row>
    <row r="968" spans="1:24" ht="199.5" hidden="1">
      <c r="A968" s="19" t="s">
        <v>158</v>
      </c>
      <c r="B968" s="19" t="s">
        <v>617</v>
      </c>
      <c r="C968" s="19" t="s">
        <v>688</v>
      </c>
      <c r="D968" s="19" t="s">
        <v>673</v>
      </c>
      <c r="E968" s="19">
        <v>15</v>
      </c>
      <c r="F968" s="19" t="s">
        <v>689</v>
      </c>
      <c r="G968" s="19" t="s">
        <v>35</v>
      </c>
      <c r="H968" s="19" t="s">
        <v>314</v>
      </c>
      <c r="I968" s="19" t="s">
        <v>37</v>
      </c>
      <c r="J968" s="52">
        <v>20</v>
      </c>
      <c r="K968" s="19" t="s">
        <v>305</v>
      </c>
      <c r="L968" s="201"/>
      <c r="M968" s="19">
        <v>1</v>
      </c>
      <c r="N968" s="37">
        <v>1491234</v>
      </c>
      <c r="O968" s="37" t="s">
        <v>690</v>
      </c>
      <c r="P968" s="19" t="s">
        <v>162</v>
      </c>
      <c r="Q968" s="20">
        <v>0</v>
      </c>
      <c r="R968" s="20">
        <v>13200</v>
      </c>
      <c r="S968" s="20">
        <f t="shared" si="14"/>
        <v>13200</v>
      </c>
      <c r="T968" s="19" t="s">
        <v>41</v>
      </c>
      <c r="U968" s="155" t="s">
        <v>2406</v>
      </c>
      <c r="V968" s="131" t="s">
        <v>184</v>
      </c>
      <c r="W968" s="216" t="s">
        <v>626</v>
      </c>
      <c r="X968" s="23"/>
    </row>
    <row r="969" spans="1:24" ht="399" hidden="1">
      <c r="A969" s="19" t="s">
        <v>158</v>
      </c>
      <c r="B969" s="19" t="s">
        <v>617</v>
      </c>
      <c r="C969" s="19" t="s">
        <v>751</v>
      </c>
      <c r="D969" s="19" t="s">
        <v>653</v>
      </c>
      <c r="E969" s="19">
        <v>15</v>
      </c>
      <c r="F969" s="19" t="s">
        <v>752</v>
      </c>
      <c r="G969" s="19" t="s">
        <v>45</v>
      </c>
      <c r="H969" s="19" t="s">
        <v>36</v>
      </c>
      <c r="I969" s="19" t="s">
        <v>37</v>
      </c>
      <c r="J969" s="52">
        <v>40</v>
      </c>
      <c r="K969" s="19" t="s">
        <v>652</v>
      </c>
      <c r="L969" s="201"/>
      <c r="M969" s="19">
        <v>10</v>
      </c>
      <c r="N969" s="37"/>
      <c r="O969" s="37"/>
      <c r="P969" s="19" t="s">
        <v>162</v>
      </c>
      <c r="Q969" s="20">
        <v>2600</v>
      </c>
      <c r="R969" s="20">
        <v>2250</v>
      </c>
      <c r="S969" s="20">
        <f t="shared" si="14"/>
        <v>48500</v>
      </c>
      <c r="T969" s="19" t="s">
        <v>41</v>
      </c>
      <c r="U969" s="155" t="s">
        <v>2407</v>
      </c>
      <c r="V969" s="131" t="s">
        <v>184</v>
      </c>
      <c r="W969" s="216" t="s">
        <v>185</v>
      </c>
      <c r="X969" s="93" t="s">
        <v>78</v>
      </c>
    </row>
    <row r="970" spans="1:24" ht="399" hidden="1">
      <c r="A970" s="19" t="s">
        <v>158</v>
      </c>
      <c r="B970" s="19" t="s">
        <v>617</v>
      </c>
      <c r="C970" s="19" t="s">
        <v>617</v>
      </c>
      <c r="D970" s="19" t="s">
        <v>653</v>
      </c>
      <c r="E970" s="19">
        <v>15</v>
      </c>
      <c r="F970" s="19" t="s">
        <v>793</v>
      </c>
      <c r="G970" s="19" t="s">
        <v>45</v>
      </c>
      <c r="H970" s="19" t="s">
        <v>36</v>
      </c>
      <c r="I970" s="19" t="s">
        <v>46</v>
      </c>
      <c r="J970" s="52">
        <v>4</v>
      </c>
      <c r="K970" s="19" t="s">
        <v>293</v>
      </c>
      <c r="L970" s="201"/>
      <c r="M970" s="19">
        <v>40</v>
      </c>
      <c r="N970" s="37"/>
      <c r="O970" s="37"/>
      <c r="P970" s="19" t="s">
        <v>162</v>
      </c>
      <c r="Q970" s="20">
        <v>0</v>
      </c>
      <c r="R970" s="20">
        <v>0</v>
      </c>
      <c r="S970" s="20">
        <f t="shared" si="14"/>
        <v>0</v>
      </c>
      <c r="T970" s="19" t="s">
        <v>41</v>
      </c>
      <c r="U970" s="155" t="s">
        <v>2408</v>
      </c>
      <c r="V970" s="131" t="s">
        <v>184</v>
      </c>
      <c r="W970" s="216" t="s">
        <v>185</v>
      </c>
      <c r="X970" s="93" t="s">
        <v>78</v>
      </c>
    </row>
    <row r="971" spans="1:24" ht="85.5" hidden="1">
      <c r="A971" s="19" t="s">
        <v>158</v>
      </c>
      <c r="B971" s="19" t="s">
        <v>617</v>
      </c>
      <c r="C971" s="19" t="s">
        <v>618</v>
      </c>
      <c r="D971" s="19" t="s">
        <v>624</v>
      </c>
      <c r="E971" s="19">
        <v>15</v>
      </c>
      <c r="F971" s="19" t="s">
        <v>625</v>
      </c>
      <c r="G971" s="19" t="s">
        <v>35</v>
      </c>
      <c r="H971" s="19" t="s">
        <v>36</v>
      </c>
      <c r="I971" s="19" t="s">
        <v>37</v>
      </c>
      <c r="J971" s="52">
        <v>40</v>
      </c>
      <c r="K971" s="19" t="s">
        <v>406</v>
      </c>
      <c r="L971" s="201"/>
      <c r="M971" s="19">
        <v>5</v>
      </c>
      <c r="N971" s="37"/>
      <c r="O971" s="37"/>
      <c r="P971" s="19" t="s">
        <v>162</v>
      </c>
      <c r="Q971" s="20">
        <v>2900</v>
      </c>
      <c r="R971" s="20">
        <v>0</v>
      </c>
      <c r="S971" s="20">
        <f t="shared" si="14"/>
        <v>14500</v>
      </c>
      <c r="T971" s="19" t="s">
        <v>41</v>
      </c>
      <c r="U971" s="155" t="s">
        <v>2409</v>
      </c>
      <c r="V971" s="131" t="s">
        <v>184</v>
      </c>
      <c r="W971" s="221" t="s">
        <v>626</v>
      </c>
      <c r="X971" s="23"/>
    </row>
    <row r="972" spans="1:24" ht="199.5" hidden="1">
      <c r="A972" s="19" t="s">
        <v>158</v>
      </c>
      <c r="B972" s="19" t="s">
        <v>617</v>
      </c>
      <c r="C972" s="19" t="s">
        <v>692</v>
      </c>
      <c r="D972" s="19" t="s">
        <v>693</v>
      </c>
      <c r="E972" s="19">
        <v>15</v>
      </c>
      <c r="F972" s="19" t="s">
        <v>711</v>
      </c>
      <c r="G972" s="19" t="s">
        <v>35</v>
      </c>
      <c r="H972" s="19" t="s">
        <v>36</v>
      </c>
      <c r="I972" s="19" t="s">
        <v>46</v>
      </c>
      <c r="J972" s="52">
        <v>5</v>
      </c>
      <c r="K972" s="19" t="s">
        <v>712</v>
      </c>
      <c r="L972" s="201"/>
      <c r="M972" s="19">
        <v>1</v>
      </c>
      <c r="N972" s="37">
        <v>1405631</v>
      </c>
      <c r="O972" s="37" t="s">
        <v>705</v>
      </c>
      <c r="P972" s="19" t="s">
        <v>162</v>
      </c>
      <c r="Q972" s="20">
        <v>1060</v>
      </c>
      <c r="R972" s="20">
        <v>0</v>
      </c>
      <c r="S972" s="20">
        <f t="shared" si="14"/>
        <v>1060</v>
      </c>
      <c r="T972" s="19" t="s">
        <v>41</v>
      </c>
      <c r="U972" s="155" t="s">
        <v>2410</v>
      </c>
      <c r="V972" s="131" t="s">
        <v>184</v>
      </c>
      <c r="W972" s="216" t="s">
        <v>626</v>
      </c>
      <c r="X972" s="23"/>
    </row>
    <row r="973" spans="1:24" ht="105" hidden="1">
      <c r="A973" s="19" t="s">
        <v>158</v>
      </c>
      <c r="B973" s="19" t="s">
        <v>617</v>
      </c>
      <c r="C973" s="19" t="s">
        <v>617</v>
      </c>
      <c r="D973" s="19" t="s">
        <v>659</v>
      </c>
      <c r="E973" s="19">
        <v>15</v>
      </c>
      <c r="F973" s="19" t="s">
        <v>794</v>
      </c>
      <c r="G973" s="19" t="s">
        <v>35</v>
      </c>
      <c r="H973" s="19" t="s">
        <v>314</v>
      </c>
      <c r="I973" s="19" t="s">
        <v>37</v>
      </c>
      <c r="J973" s="52">
        <v>40</v>
      </c>
      <c r="K973" s="19" t="s">
        <v>795</v>
      </c>
      <c r="L973" s="201"/>
      <c r="M973" s="19">
        <v>5</v>
      </c>
      <c r="N973" s="153"/>
      <c r="O973" s="153"/>
      <c r="P973" s="19" t="s">
        <v>162</v>
      </c>
      <c r="Q973" s="20">
        <v>0</v>
      </c>
      <c r="R973" s="20">
        <v>6000</v>
      </c>
      <c r="S973" s="20">
        <f t="shared" si="14"/>
        <v>30000</v>
      </c>
      <c r="T973" s="19" t="s">
        <v>41</v>
      </c>
      <c r="U973" s="155" t="s">
        <v>2411</v>
      </c>
      <c r="V973" s="131" t="s">
        <v>184</v>
      </c>
      <c r="W973" s="216" t="s">
        <v>626</v>
      </c>
      <c r="X973" s="93"/>
    </row>
    <row r="974" spans="1:24" ht="399" hidden="1">
      <c r="A974" s="19" t="s">
        <v>158</v>
      </c>
      <c r="B974" s="19" t="s">
        <v>617</v>
      </c>
      <c r="C974" s="19" t="s">
        <v>617</v>
      </c>
      <c r="D974" s="19" t="s">
        <v>653</v>
      </c>
      <c r="E974" s="19">
        <v>15</v>
      </c>
      <c r="F974" s="19" t="s">
        <v>796</v>
      </c>
      <c r="G974" s="19" t="s">
        <v>45</v>
      </c>
      <c r="H974" s="19" t="s">
        <v>36</v>
      </c>
      <c r="I974" s="19" t="s">
        <v>37</v>
      </c>
      <c r="J974" s="52">
        <v>40</v>
      </c>
      <c r="K974" s="19" t="s">
        <v>797</v>
      </c>
      <c r="L974" s="201"/>
      <c r="M974" s="19">
        <v>40</v>
      </c>
      <c r="N974" s="153"/>
      <c r="O974" s="153"/>
      <c r="P974" s="19" t="s">
        <v>162</v>
      </c>
      <c r="Q974" s="20">
        <v>0</v>
      </c>
      <c r="R974" s="20">
        <v>3000</v>
      </c>
      <c r="S974" s="20">
        <f t="shared" si="14"/>
        <v>120000</v>
      </c>
      <c r="T974" s="19" t="s">
        <v>41</v>
      </c>
      <c r="U974" s="19" t="s">
        <v>2412</v>
      </c>
      <c r="V974" s="131" t="s">
        <v>184</v>
      </c>
      <c r="W974" s="216" t="s">
        <v>185</v>
      </c>
      <c r="X974" s="93" t="s">
        <v>78</v>
      </c>
    </row>
    <row r="975" spans="1:24" ht="399" hidden="1">
      <c r="A975" s="19" t="s">
        <v>158</v>
      </c>
      <c r="B975" s="19" t="s">
        <v>617</v>
      </c>
      <c r="C975" s="19" t="s">
        <v>649</v>
      </c>
      <c r="D975" s="19" t="s">
        <v>653</v>
      </c>
      <c r="E975" s="19">
        <v>15</v>
      </c>
      <c r="F975" s="19" t="s">
        <v>654</v>
      </c>
      <c r="G975" s="19" t="s">
        <v>45</v>
      </c>
      <c r="H975" s="19" t="s">
        <v>36</v>
      </c>
      <c r="I975" s="19" t="s">
        <v>37</v>
      </c>
      <c r="J975" s="52">
        <v>8</v>
      </c>
      <c r="K975" s="19" t="s">
        <v>655</v>
      </c>
      <c r="L975" s="201"/>
      <c r="M975" s="19">
        <v>10</v>
      </c>
      <c r="N975" s="153"/>
      <c r="O975" s="153"/>
      <c r="P975" s="19" t="s">
        <v>162</v>
      </c>
      <c r="Q975" s="20">
        <v>0</v>
      </c>
      <c r="R975" s="20">
        <v>0</v>
      </c>
      <c r="S975" s="20">
        <f t="shared" si="14"/>
        <v>0</v>
      </c>
      <c r="T975" s="19" t="s">
        <v>41</v>
      </c>
      <c r="U975" s="19" t="s">
        <v>2413</v>
      </c>
      <c r="V975" s="131" t="s">
        <v>184</v>
      </c>
      <c r="W975" s="216" t="s">
        <v>185</v>
      </c>
      <c r="X975" s="93" t="s">
        <v>78</v>
      </c>
    </row>
    <row r="976" spans="1:24" ht="99.75" hidden="1">
      <c r="A976" s="19" t="s">
        <v>158</v>
      </c>
      <c r="B976" s="19" t="s">
        <v>617</v>
      </c>
      <c r="C976" s="19" t="s">
        <v>618</v>
      </c>
      <c r="D976" s="19" t="s">
        <v>258</v>
      </c>
      <c r="E976" s="19">
        <v>15</v>
      </c>
      <c r="F976" s="19" t="s">
        <v>627</v>
      </c>
      <c r="G976" s="19" t="s">
        <v>45</v>
      </c>
      <c r="H976" s="19" t="s">
        <v>36</v>
      </c>
      <c r="I976" s="19" t="s">
        <v>37</v>
      </c>
      <c r="J976" s="52">
        <v>40</v>
      </c>
      <c r="K976" s="19" t="s">
        <v>619</v>
      </c>
      <c r="L976" s="201"/>
      <c r="M976" s="19">
        <v>1</v>
      </c>
      <c r="N976" s="37">
        <v>1123136</v>
      </c>
      <c r="O976" s="37" t="s">
        <v>623</v>
      </c>
      <c r="P976" s="19" t="s">
        <v>247</v>
      </c>
      <c r="Q976" s="20">
        <v>0</v>
      </c>
      <c r="R976" s="20">
        <v>0</v>
      </c>
      <c r="S976" s="20">
        <f t="shared" si="14"/>
        <v>0</v>
      </c>
      <c r="T976" s="19" t="s">
        <v>41</v>
      </c>
      <c r="U976" s="19" t="s">
        <v>2414</v>
      </c>
      <c r="V976" s="131" t="s">
        <v>48</v>
      </c>
      <c r="W976" s="216" t="s">
        <v>49</v>
      </c>
      <c r="X976" s="36" t="s">
        <v>50</v>
      </c>
    </row>
    <row r="977" spans="1:24" ht="99.75" hidden="1">
      <c r="A977" s="19" t="s">
        <v>158</v>
      </c>
      <c r="B977" s="19" t="s">
        <v>617</v>
      </c>
      <c r="C977" s="19" t="s">
        <v>618</v>
      </c>
      <c r="D977" s="19" t="s">
        <v>258</v>
      </c>
      <c r="E977" s="19">
        <v>15</v>
      </c>
      <c r="F977" s="19" t="s">
        <v>628</v>
      </c>
      <c r="G977" s="19" t="s">
        <v>45</v>
      </c>
      <c r="H977" s="19" t="s">
        <v>36</v>
      </c>
      <c r="I977" s="19" t="s">
        <v>37</v>
      </c>
      <c r="J977" s="52">
        <v>40</v>
      </c>
      <c r="K977" s="19" t="s">
        <v>619</v>
      </c>
      <c r="L977" s="201"/>
      <c r="M977" s="19">
        <v>1</v>
      </c>
      <c r="N977" s="37">
        <v>1493474</v>
      </c>
      <c r="O977" s="37" t="s">
        <v>620</v>
      </c>
      <c r="P977" s="19" t="s">
        <v>247</v>
      </c>
      <c r="Q977" s="20">
        <v>0</v>
      </c>
      <c r="R977" s="20">
        <v>0</v>
      </c>
      <c r="S977" s="20">
        <f t="shared" ref="S977:S1040" si="15">(R977+Q977)*M977</f>
        <v>0</v>
      </c>
      <c r="T977" s="19" t="s">
        <v>41</v>
      </c>
      <c r="U977" s="19" t="s">
        <v>2267</v>
      </c>
      <c r="V977" s="131" t="s">
        <v>48</v>
      </c>
      <c r="W977" s="216" t="s">
        <v>49</v>
      </c>
      <c r="X977" s="36" t="s">
        <v>50</v>
      </c>
    </row>
    <row r="978" spans="1:24" ht="99.75" hidden="1">
      <c r="A978" s="19" t="s">
        <v>158</v>
      </c>
      <c r="B978" s="19" t="s">
        <v>617</v>
      </c>
      <c r="C978" s="19" t="s">
        <v>618</v>
      </c>
      <c r="D978" s="19" t="s">
        <v>258</v>
      </c>
      <c r="E978" s="19">
        <v>15</v>
      </c>
      <c r="F978" s="19" t="s">
        <v>628</v>
      </c>
      <c r="G978" s="19" t="s">
        <v>45</v>
      </c>
      <c r="H978" s="19" t="s">
        <v>36</v>
      </c>
      <c r="I978" s="19" t="s">
        <v>37</v>
      </c>
      <c r="J978" s="52">
        <v>40</v>
      </c>
      <c r="K978" s="19" t="s">
        <v>619</v>
      </c>
      <c r="L978" s="201"/>
      <c r="M978" s="19">
        <v>1</v>
      </c>
      <c r="N978" s="37">
        <v>1492164</v>
      </c>
      <c r="O978" s="37" t="s">
        <v>622</v>
      </c>
      <c r="P978" s="19" t="s">
        <v>247</v>
      </c>
      <c r="Q978" s="20">
        <v>0</v>
      </c>
      <c r="R978" s="20">
        <v>0</v>
      </c>
      <c r="S978" s="20">
        <f t="shared" si="15"/>
        <v>0</v>
      </c>
      <c r="T978" s="19" t="s">
        <v>41</v>
      </c>
      <c r="U978" s="19" t="s">
        <v>2267</v>
      </c>
      <c r="V978" s="131" t="s">
        <v>48</v>
      </c>
      <c r="W978" s="216" t="s">
        <v>49</v>
      </c>
      <c r="X978" s="36" t="s">
        <v>50</v>
      </c>
    </row>
    <row r="979" spans="1:24" ht="85.5" hidden="1">
      <c r="A979" s="19" t="s">
        <v>158</v>
      </c>
      <c r="B979" s="19" t="s">
        <v>617</v>
      </c>
      <c r="C979" s="19" t="s">
        <v>729</v>
      </c>
      <c r="D979" s="19" t="s">
        <v>249</v>
      </c>
      <c r="E979" s="19">
        <v>20</v>
      </c>
      <c r="F979" s="19" t="s">
        <v>730</v>
      </c>
      <c r="G979" s="19" t="s">
        <v>45</v>
      </c>
      <c r="H979" s="19" t="s">
        <v>36</v>
      </c>
      <c r="I979" s="19" t="s">
        <v>37</v>
      </c>
      <c r="J979" s="52">
        <v>40</v>
      </c>
      <c r="K979" s="19" t="s">
        <v>619</v>
      </c>
      <c r="L979" s="201"/>
      <c r="M979" s="19">
        <v>1</v>
      </c>
      <c r="N979" s="37">
        <v>1517709</v>
      </c>
      <c r="O979" s="37" t="s">
        <v>731</v>
      </c>
      <c r="P979" s="19" t="s">
        <v>162</v>
      </c>
      <c r="Q979" s="20">
        <v>0</v>
      </c>
      <c r="R979" s="20">
        <v>0</v>
      </c>
      <c r="S979" s="20">
        <f t="shared" si="15"/>
        <v>0</v>
      </c>
      <c r="T979" s="19" t="s">
        <v>41</v>
      </c>
      <c r="U979" s="19" t="s">
        <v>2267</v>
      </c>
      <c r="V979" s="131" t="s">
        <v>201</v>
      </c>
      <c r="W979" s="131" t="s">
        <v>202</v>
      </c>
      <c r="X979" s="36" t="s">
        <v>50</v>
      </c>
    </row>
    <row r="980" spans="1:24" ht="85.5" hidden="1">
      <c r="A980" s="19" t="s">
        <v>158</v>
      </c>
      <c r="B980" s="19" t="s">
        <v>617</v>
      </c>
      <c r="C980" s="19" t="s">
        <v>729</v>
      </c>
      <c r="D980" s="19" t="s">
        <v>249</v>
      </c>
      <c r="E980" s="19">
        <v>20</v>
      </c>
      <c r="F980" s="19" t="s">
        <v>730</v>
      </c>
      <c r="G980" s="19" t="s">
        <v>45</v>
      </c>
      <c r="H980" s="19" t="s">
        <v>36</v>
      </c>
      <c r="I980" s="19" t="s">
        <v>37</v>
      </c>
      <c r="J980" s="52">
        <v>40</v>
      </c>
      <c r="K980" s="19" t="s">
        <v>619</v>
      </c>
      <c r="L980" s="201"/>
      <c r="M980" s="19">
        <v>1</v>
      </c>
      <c r="N980" s="37">
        <v>1492817</v>
      </c>
      <c r="O980" s="37" t="s">
        <v>732</v>
      </c>
      <c r="P980" s="19" t="s">
        <v>162</v>
      </c>
      <c r="Q980" s="20">
        <v>0</v>
      </c>
      <c r="R980" s="20">
        <v>0</v>
      </c>
      <c r="S980" s="20">
        <f t="shared" si="15"/>
        <v>0</v>
      </c>
      <c r="T980" s="19" t="s">
        <v>41</v>
      </c>
      <c r="U980" s="19" t="s">
        <v>2267</v>
      </c>
      <c r="V980" s="131" t="s">
        <v>201</v>
      </c>
      <c r="W980" s="131" t="s">
        <v>202</v>
      </c>
      <c r="X980" s="36" t="s">
        <v>50</v>
      </c>
    </row>
    <row r="981" spans="1:24" ht="85.5" hidden="1">
      <c r="A981" s="19" t="s">
        <v>158</v>
      </c>
      <c r="B981" s="19" t="s">
        <v>617</v>
      </c>
      <c r="C981" s="19" t="s">
        <v>729</v>
      </c>
      <c r="D981" s="19" t="s">
        <v>249</v>
      </c>
      <c r="E981" s="19">
        <v>20</v>
      </c>
      <c r="F981" s="19" t="s">
        <v>730</v>
      </c>
      <c r="G981" s="19" t="s">
        <v>45</v>
      </c>
      <c r="H981" s="19" t="s">
        <v>36</v>
      </c>
      <c r="I981" s="19" t="s">
        <v>37</v>
      </c>
      <c r="J981" s="52">
        <v>40</v>
      </c>
      <c r="K981" s="19" t="s">
        <v>619</v>
      </c>
      <c r="L981" s="201"/>
      <c r="M981" s="19">
        <v>1</v>
      </c>
      <c r="N981" s="37">
        <v>1492817</v>
      </c>
      <c r="O981" s="37" t="s">
        <v>733</v>
      </c>
      <c r="P981" s="19" t="s">
        <v>162</v>
      </c>
      <c r="Q981" s="20">
        <v>0</v>
      </c>
      <c r="R981" s="20">
        <v>0</v>
      </c>
      <c r="S981" s="20">
        <f t="shared" si="15"/>
        <v>0</v>
      </c>
      <c r="T981" s="19" t="s">
        <v>41</v>
      </c>
      <c r="U981" s="19" t="s">
        <v>2267</v>
      </c>
      <c r="V981" s="131" t="s">
        <v>201</v>
      </c>
      <c r="W981" s="131" t="s">
        <v>202</v>
      </c>
      <c r="X981" s="36" t="s">
        <v>50</v>
      </c>
    </row>
    <row r="982" spans="1:24" ht="85.5" hidden="1">
      <c r="A982" s="19" t="s">
        <v>158</v>
      </c>
      <c r="B982" s="19" t="s">
        <v>617</v>
      </c>
      <c r="C982" s="19" t="s">
        <v>729</v>
      </c>
      <c r="D982" s="19" t="s">
        <v>249</v>
      </c>
      <c r="E982" s="19">
        <v>20</v>
      </c>
      <c r="F982" s="19" t="s">
        <v>730</v>
      </c>
      <c r="G982" s="19" t="s">
        <v>45</v>
      </c>
      <c r="H982" s="19" t="s">
        <v>36</v>
      </c>
      <c r="I982" s="19" t="s">
        <v>37</v>
      </c>
      <c r="J982" s="52">
        <v>40</v>
      </c>
      <c r="K982" s="19" t="s">
        <v>619</v>
      </c>
      <c r="L982" s="201"/>
      <c r="M982" s="19">
        <v>1</v>
      </c>
      <c r="N982" s="37">
        <v>1450120</v>
      </c>
      <c r="O982" s="37" t="s">
        <v>734</v>
      </c>
      <c r="P982" s="19" t="s">
        <v>162</v>
      </c>
      <c r="Q982" s="20">
        <v>0</v>
      </c>
      <c r="R982" s="20">
        <v>0</v>
      </c>
      <c r="S982" s="20">
        <f t="shared" si="15"/>
        <v>0</v>
      </c>
      <c r="T982" s="19" t="s">
        <v>41</v>
      </c>
      <c r="U982" s="19" t="s">
        <v>2267</v>
      </c>
      <c r="V982" s="131" t="s">
        <v>201</v>
      </c>
      <c r="W982" s="131" t="s">
        <v>202</v>
      </c>
      <c r="X982" s="36" t="s">
        <v>50</v>
      </c>
    </row>
    <row r="983" spans="1:24" ht="85.5" hidden="1">
      <c r="A983" s="19" t="s">
        <v>158</v>
      </c>
      <c r="B983" s="19" t="s">
        <v>617</v>
      </c>
      <c r="C983" s="19" t="s">
        <v>729</v>
      </c>
      <c r="D983" s="19" t="s">
        <v>249</v>
      </c>
      <c r="E983" s="19">
        <v>20</v>
      </c>
      <c r="F983" s="19" t="s">
        <v>730</v>
      </c>
      <c r="G983" s="19" t="s">
        <v>45</v>
      </c>
      <c r="H983" s="19" t="s">
        <v>36</v>
      </c>
      <c r="I983" s="19" t="s">
        <v>37</v>
      </c>
      <c r="J983" s="52">
        <v>40</v>
      </c>
      <c r="K983" s="19" t="s">
        <v>619</v>
      </c>
      <c r="L983" s="201"/>
      <c r="M983" s="19">
        <v>1</v>
      </c>
      <c r="N983" s="37">
        <v>1492215</v>
      </c>
      <c r="O983" s="37" t="s">
        <v>735</v>
      </c>
      <c r="P983" s="19" t="s">
        <v>162</v>
      </c>
      <c r="Q983" s="20">
        <v>0</v>
      </c>
      <c r="R983" s="20">
        <v>0</v>
      </c>
      <c r="S983" s="20">
        <f t="shared" si="15"/>
        <v>0</v>
      </c>
      <c r="T983" s="19" t="s">
        <v>41</v>
      </c>
      <c r="U983" s="19" t="s">
        <v>2267</v>
      </c>
      <c r="V983" s="131" t="s">
        <v>201</v>
      </c>
      <c r="W983" s="131" t="s">
        <v>202</v>
      </c>
      <c r="X983" s="36" t="s">
        <v>50</v>
      </c>
    </row>
    <row r="984" spans="1:24" ht="85.5" hidden="1">
      <c r="A984" s="19" t="s">
        <v>158</v>
      </c>
      <c r="B984" s="19" t="s">
        <v>617</v>
      </c>
      <c r="C984" s="19" t="s">
        <v>729</v>
      </c>
      <c r="D984" s="19" t="s">
        <v>249</v>
      </c>
      <c r="E984" s="19">
        <v>20</v>
      </c>
      <c r="F984" s="19" t="s">
        <v>730</v>
      </c>
      <c r="G984" s="19" t="s">
        <v>45</v>
      </c>
      <c r="H984" s="19" t="s">
        <v>36</v>
      </c>
      <c r="I984" s="19" t="s">
        <v>37</v>
      </c>
      <c r="J984" s="52">
        <v>40</v>
      </c>
      <c r="K984" s="19" t="s">
        <v>619</v>
      </c>
      <c r="L984" s="201"/>
      <c r="M984" s="19">
        <v>1</v>
      </c>
      <c r="N984" s="37">
        <v>1568100</v>
      </c>
      <c r="O984" s="37" t="s">
        <v>736</v>
      </c>
      <c r="P984" s="19" t="s">
        <v>162</v>
      </c>
      <c r="Q984" s="20">
        <v>0</v>
      </c>
      <c r="R984" s="20">
        <v>0</v>
      </c>
      <c r="S984" s="20">
        <f t="shared" si="15"/>
        <v>0</v>
      </c>
      <c r="T984" s="19" t="s">
        <v>41</v>
      </c>
      <c r="U984" s="19" t="s">
        <v>2267</v>
      </c>
      <c r="V984" s="131" t="s">
        <v>201</v>
      </c>
      <c r="W984" s="131" t="s">
        <v>202</v>
      </c>
      <c r="X984" s="36" t="s">
        <v>50</v>
      </c>
    </row>
    <row r="985" spans="1:24" ht="85.5" hidden="1">
      <c r="A985" s="19" t="s">
        <v>158</v>
      </c>
      <c r="B985" s="19" t="s">
        <v>617</v>
      </c>
      <c r="C985" s="19" t="s">
        <v>729</v>
      </c>
      <c r="D985" s="19" t="s">
        <v>249</v>
      </c>
      <c r="E985" s="19">
        <v>20</v>
      </c>
      <c r="F985" s="19" t="s">
        <v>730</v>
      </c>
      <c r="G985" s="19" t="s">
        <v>45</v>
      </c>
      <c r="H985" s="19" t="s">
        <v>36</v>
      </c>
      <c r="I985" s="19" t="s">
        <v>37</v>
      </c>
      <c r="J985" s="52">
        <v>40</v>
      </c>
      <c r="K985" s="19" t="s">
        <v>619</v>
      </c>
      <c r="L985" s="201"/>
      <c r="M985" s="19">
        <v>1</v>
      </c>
      <c r="N985" s="37">
        <v>1491394</v>
      </c>
      <c r="O985" s="37" t="s">
        <v>737</v>
      </c>
      <c r="P985" s="19" t="s">
        <v>162</v>
      </c>
      <c r="Q985" s="20">
        <v>0</v>
      </c>
      <c r="R985" s="20">
        <v>0</v>
      </c>
      <c r="S985" s="20">
        <f t="shared" si="15"/>
        <v>0</v>
      </c>
      <c r="T985" s="19" t="s">
        <v>41</v>
      </c>
      <c r="U985" s="19" t="s">
        <v>2267</v>
      </c>
      <c r="V985" s="131" t="s">
        <v>201</v>
      </c>
      <c r="W985" s="131" t="s">
        <v>202</v>
      </c>
      <c r="X985" s="36" t="s">
        <v>50</v>
      </c>
    </row>
    <row r="986" spans="1:24" ht="85.5" hidden="1">
      <c r="A986" s="19" t="s">
        <v>158</v>
      </c>
      <c r="B986" s="19" t="s">
        <v>617</v>
      </c>
      <c r="C986" s="19" t="s">
        <v>729</v>
      </c>
      <c r="D986" s="19" t="s">
        <v>249</v>
      </c>
      <c r="E986" s="19">
        <v>20</v>
      </c>
      <c r="F986" s="19" t="s">
        <v>730</v>
      </c>
      <c r="G986" s="19" t="s">
        <v>45</v>
      </c>
      <c r="H986" s="19" t="s">
        <v>36</v>
      </c>
      <c r="I986" s="19" t="s">
        <v>37</v>
      </c>
      <c r="J986" s="52">
        <v>40</v>
      </c>
      <c r="K986" s="19" t="s">
        <v>619</v>
      </c>
      <c r="L986" s="201"/>
      <c r="M986" s="19">
        <v>1</v>
      </c>
      <c r="N986" s="37">
        <v>3002418</v>
      </c>
      <c r="O986" s="37" t="s">
        <v>738</v>
      </c>
      <c r="P986" s="19" t="s">
        <v>162</v>
      </c>
      <c r="Q986" s="20">
        <v>0</v>
      </c>
      <c r="R986" s="20">
        <v>0</v>
      </c>
      <c r="S986" s="20">
        <f t="shared" si="15"/>
        <v>0</v>
      </c>
      <c r="T986" s="19" t="s">
        <v>41</v>
      </c>
      <c r="U986" s="19" t="s">
        <v>2267</v>
      </c>
      <c r="V986" s="131" t="s">
        <v>201</v>
      </c>
      <c r="W986" s="131" t="s">
        <v>202</v>
      </c>
      <c r="X986" s="36" t="s">
        <v>50</v>
      </c>
    </row>
    <row r="987" spans="1:24" ht="85.5" hidden="1">
      <c r="A987" s="19" t="s">
        <v>158</v>
      </c>
      <c r="B987" s="19" t="s">
        <v>617</v>
      </c>
      <c r="C987" s="19" t="s">
        <v>729</v>
      </c>
      <c r="D987" s="19" t="s">
        <v>249</v>
      </c>
      <c r="E987" s="19">
        <v>20</v>
      </c>
      <c r="F987" s="19" t="s">
        <v>730</v>
      </c>
      <c r="G987" s="19" t="s">
        <v>45</v>
      </c>
      <c r="H987" s="19" t="s">
        <v>36</v>
      </c>
      <c r="I987" s="19" t="s">
        <v>37</v>
      </c>
      <c r="J987" s="52">
        <v>40</v>
      </c>
      <c r="K987" s="19" t="s">
        <v>619</v>
      </c>
      <c r="L987" s="201"/>
      <c r="M987" s="19">
        <v>1</v>
      </c>
      <c r="N987" s="37">
        <v>1568612</v>
      </c>
      <c r="O987" s="37" t="s">
        <v>739</v>
      </c>
      <c r="P987" s="19" t="s">
        <v>162</v>
      </c>
      <c r="Q987" s="20">
        <v>0</v>
      </c>
      <c r="R987" s="20">
        <v>0</v>
      </c>
      <c r="S987" s="20">
        <f t="shared" si="15"/>
        <v>0</v>
      </c>
      <c r="T987" s="19" t="s">
        <v>41</v>
      </c>
      <c r="U987" s="19" t="s">
        <v>2267</v>
      </c>
      <c r="V987" s="131" t="s">
        <v>201</v>
      </c>
      <c r="W987" s="131" t="s">
        <v>202</v>
      </c>
      <c r="X987" s="36" t="s">
        <v>50</v>
      </c>
    </row>
    <row r="988" spans="1:24" ht="399" hidden="1">
      <c r="A988" s="19" t="s">
        <v>158</v>
      </c>
      <c r="B988" s="19" t="s">
        <v>617</v>
      </c>
      <c r="C988" s="19" t="s">
        <v>617</v>
      </c>
      <c r="D988" s="19" t="s">
        <v>653</v>
      </c>
      <c r="E988" s="19">
        <v>15</v>
      </c>
      <c r="F988" s="19" t="s">
        <v>798</v>
      </c>
      <c r="G988" s="19" t="s">
        <v>45</v>
      </c>
      <c r="H988" s="19" t="s">
        <v>36</v>
      </c>
      <c r="I988" s="19" t="s">
        <v>46</v>
      </c>
      <c r="J988" s="52">
        <v>8</v>
      </c>
      <c r="K988" s="19" t="s">
        <v>403</v>
      </c>
      <c r="L988" s="201"/>
      <c r="M988" s="19">
        <v>20</v>
      </c>
      <c r="N988" s="153"/>
      <c r="O988" s="153"/>
      <c r="P988" s="19" t="s">
        <v>162</v>
      </c>
      <c r="Q988" s="20">
        <v>0</v>
      </c>
      <c r="R988" s="20">
        <v>0</v>
      </c>
      <c r="S988" s="20">
        <f t="shared" si="15"/>
        <v>0</v>
      </c>
      <c r="T988" s="19" t="s">
        <v>41</v>
      </c>
      <c r="U988" s="155" t="s">
        <v>2415</v>
      </c>
      <c r="V988" s="216" t="s">
        <v>184</v>
      </c>
      <c r="W988" s="216" t="s">
        <v>799</v>
      </c>
      <c r="X988" s="93" t="s">
        <v>78</v>
      </c>
    </row>
    <row r="989" spans="1:24" ht="199.5" hidden="1">
      <c r="A989" s="19" t="s">
        <v>158</v>
      </c>
      <c r="B989" s="19" t="s">
        <v>617</v>
      </c>
      <c r="C989" s="19" t="s">
        <v>692</v>
      </c>
      <c r="D989" s="19" t="s">
        <v>693</v>
      </c>
      <c r="E989" s="19">
        <v>15</v>
      </c>
      <c r="F989" s="19" t="s">
        <v>713</v>
      </c>
      <c r="G989" s="19" t="s">
        <v>145</v>
      </c>
      <c r="H989" s="19" t="s">
        <v>544</v>
      </c>
      <c r="I989" s="19" t="s">
        <v>37</v>
      </c>
      <c r="J989" s="52">
        <v>120</v>
      </c>
      <c r="K989" s="19" t="s">
        <v>714</v>
      </c>
      <c r="L989" s="194" t="s">
        <v>632</v>
      </c>
      <c r="M989" s="19">
        <v>1</v>
      </c>
      <c r="N989" s="37" t="s">
        <v>715</v>
      </c>
      <c r="O989" s="37" t="s">
        <v>700</v>
      </c>
      <c r="P989" s="19" t="s">
        <v>162</v>
      </c>
      <c r="Q989" s="20">
        <v>0</v>
      </c>
      <c r="R989" s="20">
        <v>0</v>
      </c>
      <c r="S989" s="20">
        <f t="shared" si="15"/>
        <v>0</v>
      </c>
      <c r="T989" s="19" t="s">
        <v>145</v>
      </c>
      <c r="U989" s="19"/>
      <c r="V989" s="131" t="s">
        <v>184</v>
      </c>
      <c r="W989" s="216" t="s">
        <v>185</v>
      </c>
      <c r="X989" s="23"/>
    </row>
    <row r="990" spans="1:24" ht="399" hidden="1">
      <c r="A990" s="19" t="s">
        <v>158</v>
      </c>
      <c r="B990" s="19" t="s">
        <v>617</v>
      </c>
      <c r="C990" s="19" t="s">
        <v>666</v>
      </c>
      <c r="D990" s="19" t="s">
        <v>653</v>
      </c>
      <c r="E990" s="19">
        <v>15</v>
      </c>
      <c r="F990" s="19" t="s">
        <v>667</v>
      </c>
      <c r="G990" s="19" t="s">
        <v>145</v>
      </c>
      <c r="H990" s="19" t="s">
        <v>36</v>
      </c>
      <c r="I990" s="19" t="s">
        <v>46</v>
      </c>
      <c r="J990" s="52">
        <v>128</v>
      </c>
      <c r="K990" s="19" t="s">
        <v>668</v>
      </c>
      <c r="L990" s="194" t="s">
        <v>272</v>
      </c>
      <c r="M990" s="19">
        <v>1</v>
      </c>
      <c r="N990" s="37">
        <v>1491057</v>
      </c>
      <c r="O990" s="37" t="s">
        <v>669</v>
      </c>
      <c r="P990" s="19" t="s">
        <v>162</v>
      </c>
      <c r="Q990" s="20">
        <v>0</v>
      </c>
      <c r="R990" s="20">
        <v>0</v>
      </c>
      <c r="S990" s="20">
        <f t="shared" si="15"/>
        <v>0</v>
      </c>
      <c r="T990" s="19" t="s">
        <v>145</v>
      </c>
      <c r="U990" s="19"/>
      <c r="V990" s="131" t="s">
        <v>184</v>
      </c>
      <c r="W990" s="216" t="s">
        <v>185</v>
      </c>
      <c r="X990" s="23"/>
    </row>
    <row r="991" spans="1:24" ht="256.5" hidden="1">
      <c r="A991" s="19" t="s">
        <v>158</v>
      </c>
      <c r="B991" s="19" t="s">
        <v>617</v>
      </c>
      <c r="C991" s="19" t="s">
        <v>666</v>
      </c>
      <c r="D991" s="19" t="s">
        <v>659</v>
      </c>
      <c r="E991" s="19">
        <v>15</v>
      </c>
      <c r="F991" s="19" t="s">
        <v>670</v>
      </c>
      <c r="G991" s="19" t="s">
        <v>145</v>
      </c>
      <c r="H991" s="19" t="s">
        <v>36</v>
      </c>
      <c r="I991" s="19" t="s">
        <v>46</v>
      </c>
      <c r="J991" s="52">
        <v>396</v>
      </c>
      <c r="K991" s="19" t="s">
        <v>671</v>
      </c>
      <c r="L991" s="194" t="s">
        <v>272</v>
      </c>
      <c r="M991" s="19">
        <v>1</v>
      </c>
      <c r="N991" s="37">
        <v>1491055</v>
      </c>
      <c r="O991" s="37" t="s">
        <v>672</v>
      </c>
      <c r="P991" s="19" t="s">
        <v>162</v>
      </c>
      <c r="Q991" s="20">
        <v>0</v>
      </c>
      <c r="R991" s="20">
        <v>0</v>
      </c>
      <c r="S991" s="20">
        <f t="shared" si="15"/>
        <v>0</v>
      </c>
      <c r="T991" s="19" t="s">
        <v>145</v>
      </c>
      <c r="U991" s="19"/>
      <c r="V991" s="131" t="s">
        <v>184</v>
      </c>
      <c r="W991" s="216" t="s">
        <v>549</v>
      </c>
      <c r="X991" s="23"/>
    </row>
    <row r="992" spans="1:24" ht="99.75" hidden="1">
      <c r="A992" s="19" t="s">
        <v>158</v>
      </c>
      <c r="B992" s="19" t="s">
        <v>617</v>
      </c>
      <c r="C992" s="19" t="s">
        <v>729</v>
      </c>
      <c r="D992" s="19" t="s">
        <v>740</v>
      </c>
      <c r="E992" s="19">
        <v>12</v>
      </c>
      <c r="F992" s="19" t="s">
        <v>741</v>
      </c>
      <c r="G992" s="19" t="s">
        <v>145</v>
      </c>
      <c r="H992" s="19" t="s">
        <v>36</v>
      </c>
      <c r="I992" s="19" t="s">
        <v>46</v>
      </c>
      <c r="J992" s="52">
        <v>140</v>
      </c>
      <c r="K992" s="19" t="s">
        <v>742</v>
      </c>
      <c r="L992" s="194" t="s">
        <v>156</v>
      </c>
      <c r="M992" s="19">
        <v>1</v>
      </c>
      <c r="N992" s="37">
        <v>1450120</v>
      </c>
      <c r="O992" s="37" t="s">
        <v>743</v>
      </c>
      <c r="P992" s="19" t="s">
        <v>162</v>
      </c>
      <c r="Q992" s="20">
        <v>0</v>
      </c>
      <c r="R992" s="20">
        <v>0</v>
      </c>
      <c r="S992" s="20">
        <f t="shared" si="15"/>
        <v>0</v>
      </c>
      <c r="T992" s="19" t="s">
        <v>145</v>
      </c>
      <c r="U992" s="19"/>
      <c r="V992" s="210" t="s">
        <v>148</v>
      </c>
      <c r="W992" s="216" t="s">
        <v>225</v>
      </c>
      <c r="X992" s="23"/>
    </row>
    <row r="993" spans="1:24" ht="171" hidden="1">
      <c r="A993" s="19" t="s">
        <v>158</v>
      </c>
      <c r="B993" s="19" t="s">
        <v>617</v>
      </c>
      <c r="C993" s="19" t="s">
        <v>618</v>
      </c>
      <c r="D993" s="19" t="s">
        <v>629</v>
      </c>
      <c r="E993" s="19">
        <v>12</v>
      </c>
      <c r="F993" s="19" t="s">
        <v>630</v>
      </c>
      <c r="G993" s="19" t="s">
        <v>145</v>
      </c>
      <c r="H993" s="19" t="s">
        <v>36</v>
      </c>
      <c r="I993" s="19" t="s">
        <v>46</v>
      </c>
      <c r="J993" s="52">
        <v>180</v>
      </c>
      <c r="K993" s="19" t="s">
        <v>631</v>
      </c>
      <c r="L993" s="194" t="s">
        <v>632</v>
      </c>
      <c r="M993" s="19">
        <v>1</v>
      </c>
      <c r="N993" s="37">
        <v>1493474</v>
      </c>
      <c r="O993" s="37" t="s">
        <v>620</v>
      </c>
      <c r="P993" s="19" t="s">
        <v>162</v>
      </c>
      <c r="Q993" s="20">
        <v>0</v>
      </c>
      <c r="R993" s="20">
        <v>0</v>
      </c>
      <c r="S993" s="20">
        <f t="shared" si="15"/>
        <v>0</v>
      </c>
      <c r="T993" s="19" t="s">
        <v>145</v>
      </c>
      <c r="U993" s="19" t="s">
        <v>2416</v>
      </c>
      <c r="V993" s="210" t="s">
        <v>48</v>
      </c>
      <c r="W993" s="216" t="s">
        <v>274</v>
      </c>
      <c r="X993" s="23"/>
    </row>
    <row r="994" spans="1:24" ht="156.75" hidden="1">
      <c r="A994" s="19" t="s">
        <v>158</v>
      </c>
      <c r="B994" s="19" t="s">
        <v>617</v>
      </c>
      <c r="C994" s="19" t="s">
        <v>692</v>
      </c>
      <c r="D994" s="19" t="s">
        <v>252</v>
      </c>
      <c r="E994" s="19">
        <v>15</v>
      </c>
      <c r="F994" s="19" t="s">
        <v>716</v>
      </c>
      <c r="G994" s="19" t="s">
        <v>145</v>
      </c>
      <c r="H994" s="19" t="s">
        <v>36</v>
      </c>
      <c r="I994" s="19" t="s">
        <v>46</v>
      </c>
      <c r="J994" s="52">
        <v>10</v>
      </c>
      <c r="K994" s="19" t="s">
        <v>717</v>
      </c>
      <c r="L994" s="198" t="s">
        <v>224</v>
      </c>
      <c r="M994" s="19">
        <v>1</v>
      </c>
      <c r="N994" s="37">
        <v>1568927</v>
      </c>
      <c r="O994" s="37" t="s">
        <v>702</v>
      </c>
      <c r="P994" s="19" t="s">
        <v>162</v>
      </c>
      <c r="Q994" s="20">
        <v>0</v>
      </c>
      <c r="R994" s="20">
        <v>0</v>
      </c>
      <c r="S994" s="20">
        <f t="shared" si="15"/>
        <v>0</v>
      </c>
      <c r="T994" s="19" t="s">
        <v>145</v>
      </c>
      <c r="U994" s="19"/>
      <c r="V994" s="216" t="s">
        <v>56</v>
      </c>
      <c r="W994" s="216" t="s">
        <v>57</v>
      </c>
      <c r="X994" s="23"/>
    </row>
    <row r="995" spans="1:24" ht="156.75" hidden="1">
      <c r="A995" s="19" t="s">
        <v>158</v>
      </c>
      <c r="B995" s="19" t="s">
        <v>617</v>
      </c>
      <c r="C995" s="19" t="s">
        <v>692</v>
      </c>
      <c r="D995" s="19" t="s">
        <v>252</v>
      </c>
      <c r="E995" s="19">
        <v>15</v>
      </c>
      <c r="F995" s="19" t="s">
        <v>716</v>
      </c>
      <c r="G995" s="19" t="s">
        <v>145</v>
      </c>
      <c r="H995" s="19" t="s">
        <v>36</v>
      </c>
      <c r="I995" s="19" t="s">
        <v>46</v>
      </c>
      <c r="J995" s="52">
        <v>10</v>
      </c>
      <c r="K995" s="19" t="s">
        <v>718</v>
      </c>
      <c r="L995" s="194" t="s">
        <v>152</v>
      </c>
      <c r="M995" s="19">
        <v>1</v>
      </c>
      <c r="N995" s="37" t="s">
        <v>715</v>
      </c>
      <c r="O995" s="37" t="s">
        <v>700</v>
      </c>
      <c r="P995" s="19" t="s">
        <v>162</v>
      </c>
      <c r="Q995" s="20">
        <v>0</v>
      </c>
      <c r="R995" s="20">
        <v>0</v>
      </c>
      <c r="S995" s="20">
        <f t="shared" si="15"/>
        <v>0</v>
      </c>
      <c r="T995" s="19" t="s">
        <v>145</v>
      </c>
      <c r="U995" s="19"/>
      <c r="V995" s="216" t="s">
        <v>56</v>
      </c>
      <c r="W995" s="216" t="s">
        <v>57</v>
      </c>
      <c r="X995" s="23"/>
    </row>
    <row r="996" spans="1:24" ht="85.5" hidden="1">
      <c r="A996" s="19" t="s">
        <v>158</v>
      </c>
      <c r="B996" s="19" t="s">
        <v>617</v>
      </c>
      <c r="C996" s="19" t="s">
        <v>617</v>
      </c>
      <c r="D996" s="19" t="s">
        <v>800</v>
      </c>
      <c r="E996" s="19">
        <v>15</v>
      </c>
      <c r="F996" s="19" t="s">
        <v>801</v>
      </c>
      <c r="G996" s="19" t="s">
        <v>35</v>
      </c>
      <c r="H996" s="19" t="s">
        <v>265</v>
      </c>
      <c r="I996" s="19" t="s">
        <v>37</v>
      </c>
      <c r="J996" s="52">
        <v>568</v>
      </c>
      <c r="K996" s="19" t="s">
        <v>802</v>
      </c>
      <c r="L996" s="201"/>
      <c r="M996" s="19">
        <v>1</v>
      </c>
      <c r="N996" s="37">
        <v>1518435</v>
      </c>
      <c r="O996" s="37" t="s">
        <v>803</v>
      </c>
      <c r="P996" s="19" t="s">
        <v>804</v>
      </c>
      <c r="Q996" s="20">
        <v>0</v>
      </c>
      <c r="R996" s="20">
        <v>9500</v>
      </c>
      <c r="S996" s="20">
        <f t="shared" si="15"/>
        <v>9500</v>
      </c>
      <c r="T996" s="19" t="s">
        <v>228</v>
      </c>
      <c r="U996" s="155" t="s">
        <v>2417</v>
      </c>
      <c r="V996" s="131" t="s">
        <v>148</v>
      </c>
      <c r="W996" s="216" t="s">
        <v>149</v>
      </c>
      <c r="X996" s="23"/>
    </row>
    <row r="997" spans="1:24" ht="85.5" hidden="1">
      <c r="A997" s="19" t="s">
        <v>158</v>
      </c>
      <c r="B997" s="19" t="s">
        <v>617</v>
      </c>
      <c r="C997" s="19" t="s">
        <v>618</v>
      </c>
      <c r="D997" s="19" t="s">
        <v>633</v>
      </c>
      <c r="E997" s="19">
        <v>12</v>
      </c>
      <c r="F997" s="19" t="s">
        <v>634</v>
      </c>
      <c r="G997" s="19" t="s">
        <v>145</v>
      </c>
      <c r="H997" s="19" t="s">
        <v>36</v>
      </c>
      <c r="I997" s="19" t="s">
        <v>46</v>
      </c>
      <c r="J997" s="52">
        <v>360</v>
      </c>
      <c r="K997" s="19" t="s">
        <v>635</v>
      </c>
      <c r="L997" s="194" t="s">
        <v>636</v>
      </c>
      <c r="M997" s="19">
        <v>1</v>
      </c>
      <c r="N997" s="37">
        <v>1492164</v>
      </c>
      <c r="O997" s="37" t="s">
        <v>622</v>
      </c>
      <c r="P997" s="19" t="s">
        <v>162</v>
      </c>
      <c r="Q997" s="20">
        <v>0</v>
      </c>
      <c r="R997" s="20">
        <v>0</v>
      </c>
      <c r="S997" s="20">
        <f t="shared" si="15"/>
        <v>0</v>
      </c>
      <c r="T997" s="19" t="s">
        <v>145</v>
      </c>
      <c r="U997" s="19"/>
      <c r="V997" s="216" t="s">
        <v>184</v>
      </c>
      <c r="W997" s="216" t="s">
        <v>637</v>
      </c>
      <c r="X997" s="23"/>
    </row>
    <row r="998" spans="1:24" ht="99.75" hidden="1">
      <c r="A998" s="19" t="s">
        <v>158</v>
      </c>
      <c r="B998" s="19" t="s">
        <v>617</v>
      </c>
      <c r="C998" s="19" t="s">
        <v>618</v>
      </c>
      <c r="D998" s="19" t="s">
        <v>638</v>
      </c>
      <c r="E998" s="19">
        <v>12</v>
      </c>
      <c r="F998" s="19" t="s">
        <v>639</v>
      </c>
      <c r="G998" s="19" t="s">
        <v>145</v>
      </c>
      <c r="H998" s="19" t="s">
        <v>36</v>
      </c>
      <c r="I998" s="19" t="s">
        <v>46</v>
      </c>
      <c r="J998" s="52">
        <v>180</v>
      </c>
      <c r="K998" s="19" t="s">
        <v>631</v>
      </c>
      <c r="L998" s="194" t="s">
        <v>632</v>
      </c>
      <c r="M998" s="19">
        <v>1</v>
      </c>
      <c r="N998" s="37">
        <v>1493474</v>
      </c>
      <c r="O998" s="37" t="s">
        <v>620</v>
      </c>
      <c r="P998" s="19" t="s">
        <v>162</v>
      </c>
      <c r="Q998" s="20">
        <v>0</v>
      </c>
      <c r="R998" s="20">
        <v>0</v>
      </c>
      <c r="S998" s="20">
        <f t="shared" si="15"/>
        <v>0</v>
      </c>
      <c r="T998" s="19" t="s">
        <v>145</v>
      </c>
      <c r="U998" s="19"/>
      <c r="V998" s="131" t="s">
        <v>184</v>
      </c>
      <c r="W998" s="216" t="s">
        <v>637</v>
      </c>
      <c r="X998" s="23"/>
    </row>
    <row r="999" spans="1:24" ht="171" hidden="1">
      <c r="A999" s="19" t="s">
        <v>158</v>
      </c>
      <c r="B999" s="19" t="s">
        <v>617</v>
      </c>
      <c r="C999" s="19" t="s">
        <v>618</v>
      </c>
      <c r="D999" s="19" t="s">
        <v>633</v>
      </c>
      <c r="E999" s="19">
        <v>12</v>
      </c>
      <c r="F999" s="19" t="s">
        <v>640</v>
      </c>
      <c r="G999" s="19" t="s">
        <v>145</v>
      </c>
      <c r="H999" s="19" t="s">
        <v>36</v>
      </c>
      <c r="I999" s="19" t="s">
        <v>46</v>
      </c>
      <c r="J999" s="52">
        <v>240</v>
      </c>
      <c r="K999" s="19" t="s">
        <v>641</v>
      </c>
      <c r="L999" s="194" t="s">
        <v>152</v>
      </c>
      <c r="M999" s="19">
        <v>1</v>
      </c>
      <c r="N999" s="37">
        <v>1491471</v>
      </c>
      <c r="O999" s="37" t="s">
        <v>642</v>
      </c>
      <c r="P999" s="19" t="s">
        <v>162</v>
      </c>
      <c r="Q999" s="20">
        <v>0</v>
      </c>
      <c r="R999" s="20">
        <v>0</v>
      </c>
      <c r="S999" s="20">
        <f t="shared" si="15"/>
        <v>0</v>
      </c>
      <c r="T999" s="19" t="s">
        <v>145</v>
      </c>
      <c r="U999" s="19" t="s">
        <v>2418</v>
      </c>
      <c r="V999" s="131" t="s">
        <v>184</v>
      </c>
      <c r="W999" s="216" t="s">
        <v>637</v>
      </c>
      <c r="X999" s="23"/>
    </row>
    <row r="1000" spans="1:24" ht="99.75" hidden="1">
      <c r="A1000" s="19" t="s">
        <v>158</v>
      </c>
      <c r="B1000" s="19" t="s">
        <v>617</v>
      </c>
      <c r="C1000" s="19" t="s">
        <v>729</v>
      </c>
      <c r="D1000" s="19" t="s">
        <v>740</v>
      </c>
      <c r="E1000" s="19">
        <v>12</v>
      </c>
      <c r="F1000" s="19" t="s">
        <v>744</v>
      </c>
      <c r="G1000" s="19" t="s">
        <v>145</v>
      </c>
      <c r="H1000" s="19" t="s">
        <v>36</v>
      </c>
      <c r="I1000" s="19" t="s">
        <v>46</v>
      </c>
      <c r="J1000" s="52">
        <v>120</v>
      </c>
      <c r="K1000" s="19" t="s">
        <v>745</v>
      </c>
      <c r="L1000" s="194" t="s">
        <v>636</v>
      </c>
      <c r="M1000" s="19">
        <v>1</v>
      </c>
      <c r="N1000" s="37">
        <v>1491394</v>
      </c>
      <c r="O1000" s="37" t="s">
        <v>737</v>
      </c>
      <c r="P1000" s="19" t="s">
        <v>162</v>
      </c>
      <c r="Q1000" s="20">
        <v>0</v>
      </c>
      <c r="R1000" s="20">
        <v>0</v>
      </c>
      <c r="S1000" s="20">
        <f t="shared" si="15"/>
        <v>0</v>
      </c>
      <c r="T1000" s="19" t="s">
        <v>145</v>
      </c>
      <c r="U1000" s="19"/>
      <c r="V1000" s="210" t="s">
        <v>148</v>
      </c>
      <c r="W1000" s="216" t="s">
        <v>225</v>
      </c>
      <c r="X1000" s="23"/>
    </row>
    <row r="1001" spans="1:24" ht="85.5" hidden="1">
      <c r="A1001" s="19" t="s">
        <v>158</v>
      </c>
      <c r="B1001" s="19" t="s">
        <v>617</v>
      </c>
      <c r="C1001" s="19" t="s">
        <v>729</v>
      </c>
      <c r="D1001" s="19" t="s">
        <v>249</v>
      </c>
      <c r="E1001" s="19">
        <v>20</v>
      </c>
      <c r="F1001" s="19" t="s">
        <v>746</v>
      </c>
      <c r="G1001" s="19" t="s">
        <v>145</v>
      </c>
      <c r="H1001" s="19" t="s">
        <v>36</v>
      </c>
      <c r="I1001" s="19" t="s">
        <v>46</v>
      </c>
      <c r="J1001" s="52">
        <v>120</v>
      </c>
      <c r="K1001" s="19" t="s">
        <v>747</v>
      </c>
      <c r="L1001" s="194" t="s">
        <v>152</v>
      </c>
      <c r="M1001" s="19">
        <v>1</v>
      </c>
      <c r="N1001" s="37">
        <v>1517709</v>
      </c>
      <c r="O1001" s="37" t="s">
        <v>731</v>
      </c>
      <c r="P1001" s="19" t="s">
        <v>162</v>
      </c>
      <c r="Q1001" s="20">
        <v>0</v>
      </c>
      <c r="R1001" s="20">
        <v>0</v>
      </c>
      <c r="S1001" s="20">
        <f t="shared" si="15"/>
        <v>0</v>
      </c>
      <c r="T1001" s="19" t="s">
        <v>145</v>
      </c>
      <c r="U1001" s="19"/>
      <c r="V1001" s="131" t="s">
        <v>201</v>
      </c>
      <c r="W1001" s="131" t="s">
        <v>202</v>
      </c>
      <c r="X1001" s="23"/>
    </row>
    <row r="1002" spans="1:24" ht="85.5" hidden="1">
      <c r="A1002" s="19" t="s">
        <v>158</v>
      </c>
      <c r="B1002" s="19" t="s">
        <v>617</v>
      </c>
      <c r="C1002" s="19" t="s">
        <v>751</v>
      </c>
      <c r="D1002" s="19" t="s">
        <v>659</v>
      </c>
      <c r="E1002" s="19">
        <v>15</v>
      </c>
      <c r="F1002" s="19" t="s">
        <v>564</v>
      </c>
      <c r="G1002" s="19" t="s">
        <v>145</v>
      </c>
      <c r="H1002" s="19" t="s">
        <v>36</v>
      </c>
      <c r="I1002" s="19" t="s">
        <v>46</v>
      </c>
      <c r="J1002" s="52">
        <v>100</v>
      </c>
      <c r="K1002" s="19" t="s">
        <v>753</v>
      </c>
      <c r="L1002" s="194" t="s">
        <v>636</v>
      </c>
      <c r="M1002" s="19">
        <v>1</v>
      </c>
      <c r="N1002" s="37">
        <v>1492965</v>
      </c>
      <c r="O1002" s="37" t="s">
        <v>754</v>
      </c>
      <c r="P1002" s="19" t="s">
        <v>162</v>
      </c>
      <c r="Q1002" s="20">
        <v>0</v>
      </c>
      <c r="R1002" s="20">
        <v>0</v>
      </c>
      <c r="S1002" s="20">
        <f t="shared" si="15"/>
        <v>0</v>
      </c>
      <c r="T1002" s="19" t="s">
        <v>145</v>
      </c>
      <c r="U1002" s="19"/>
      <c r="V1002" s="227" t="s">
        <v>218</v>
      </c>
      <c r="W1002" s="216" t="s">
        <v>568</v>
      </c>
      <c r="X1002" s="23"/>
    </row>
    <row r="1003" spans="1:24" ht="85.5" hidden="1">
      <c r="A1003" s="19" t="s">
        <v>158</v>
      </c>
      <c r="B1003" s="19" t="s">
        <v>617</v>
      </c>
      <c r="C1003" s="19" t="s">
        <v>751</v>
      </c>
      <c r="D1003" s="19" t="s">
        <v>659</v>
      </c>
      <c r="E1003" s="19">
        <v>15</v>
      </c>
      <c r="F1003" s="19" t="s">
        <v>755</v>
      </c>
      <c r="G1003" s="19" t="s">
        <v>145</v>
      </c>
      <c r="H1003" s="19" t="s">
        <v>36</v>
      </c>
      <c r="I1003" s="19" t="s">
        <v>46</v>
      </c>
      <c r="J1003" s="52">
        <v>180</v>
      </c>
      <c r="K1003" s="19" t="s">
        <v>297</v>
      </c>
      <c r="L1003" s="198" t="s">
        <v>224</v>
      </c>
      <c r="M1003" s="19">
        <v>1</v>
      </c>
      <c r="N1003" s="37">
        <v>1476117</v>
      </c>
      <c r="O1003" s="37" t="s">
        <v>756</v>
      </c>
      <c r="P1003" s="19" t="s">
        <v>757</v>
      </c>
      <c r="Q1003" s="20">
        <v>0</v>
      </c>
      <c r="R1003" s="20">
        <v>0</v>
      </c>
      <c r="S1003" s="20">
        <f t="shared" si="15"/>
        <v>0</v>
      </c>
      <c r="T1003" s="19" t="s">
        <v>145</v>
      </c>
      <c r="U1003" s="19"/>
      <c r="V1003" s="227" t="s">
        <v>218</v>
      </c>
      <c r="W1003" s="216" t="s">
        <v>568</v>
      </c>
      <c r="X1003" s="23"/>
    </row>
    <row r="1004" spans="1:24" ht="399" hidden="1">
      <c r="A1004" s="19" t="s">
        <v>158</v>
      </c>
      <c r="B1004" s="19" t="s">
        <v>617</v>
      </c>
      <c r="C1004" s="19" t="s">
        <v>816</v>
      </c>
      <c r="D1004" s="19" t="s">
        <v>653</v>
      </c>
      <c r="E1004" s="19">
        <v>15</v>
      </c>
      <c r="F1004" s="19" t="s">
        <v>817</v>
      </c>
      <c r="G1004" s="19" t="s">
        <v>145</v>
      </c>
      <c r="H1004" s="19" t="s">
        <v>544</v>
      </c>
      <c r="I1004" s="19" t="s">
        <v>37</v>
      </c>
      <c r="J1004" s="52">
        <v>30</v>
      </c>
      <c r="K1004" s="19" t="s">
        <v>818</v>
      </c>
      <c r="L1004" s="194" t="s">
        <v>156</v>
      </c>
      <c r="M1004" s="19">
        <v>1</v>
      </c>
      <c r="N1004" s="37">
        <v>1492949</v>
      </c>
      <c r="O1004" s="37" t="s">
        <v>819</v>
      </c>
      <c r="P1004" s="19" t="s">
        <v>162</v>
      </c>
      <c r="Q1004" s="20">
        <v>0</v>
      </c>
      <c r="R1004" s="20">
        <v>0</v>
      </c>
      <c r="S1004" s="20">
        <f t="shared" si="15"/>
        <v>0</v>
      </c>
      <c r="T1004" s="19" t="s">
        <v>145</v>
      </c>
      <c r="U1004" s="19"/>
      <c r="V1004" s="131" t="s">
        <v>184</v>
      </c>
      <c r="W1004" s="216" t="s">
        <v>185</v>
      </c>
      <c r="X1004" s="23"/>
    </row>
    <row r="1005" spans="1:24" ht="399" hidden="1">
      <c r="A1005" s="19" t="s">
        <v>158</v>
      </c>
      <c r="B1005" s="19" t="s">
        <v>617</v>
      </c>
      <c r="C1005" s="19" t="s">
        <v>816</v>
      </c>
      <c r="D1005" s="19" t="s">
        <v>653</v>
      </c>
      <c r="E1005" s="19">
        <v>15</v>
      </c>
      <c r="F1005" s="19" t="s">
        <v>820</v>
      </c>
      <c r="G1005" s="19" t="s">
        <v>145</v>
      </c>
      <c r="H1005" s="19" t="s">
        <v>544</v>
      </c>
      <c r="I1005" s="19" t="s">
        <v>37</v>
      </c>
      <c r="J1005" s="52">
        <v>180</v>
      </c>
      <c r="K1005" s="19" t="s">
        <v>303</v>
      </c>
      <c r="L1005" s="194" t="s">
        <v>216</v>
      </c>
      <c r="M1005" s="19">
        <v>1</v>
      </c>
      <c r="N1005" s="37">
        <v>1568327</v>
      </c>
      <c r="O1005" s="37" t="s">
        <v>821</v>
      </c>
      <c r="P1005" s="19" t="s">
        <v>162</v>
      </c>
      <c r="Q1005" s="20">
        <v>0</v>
      </c>
      <c r="R1005" s="20">
        <v>0</v>
      </c>
      <c r="S1005" s="20">
        <f t="shared" si="15"/>
        <v>0</v>
      </c>
      <c r="T1005" s="19" t="s">
        <v>145</v>
      </c>
      <c r="U1005" s="19"/>
      <c r="V1005" s="131" t="s">
        <v>184</v>
      </c>
      <c r="W1005" s="216" t="s">
        <v>185</v>
      </c>
      <c r="X1005" s="23"/>
    </row>
    <row r="1006" spans="1:24" ht="399" hidden="1">
      <c r="A1006" s="19" t="s">
        <v>158</v>
      </c>
      <c r="B1006" s="19" t="s">
        <v>617</v>
      </c>
      <c r="C1006" s="19" t="s">
        <v>816</v>
      </c>
      <c r="D1006" s="19" t="s">
        <v>653</v>
      </c>
      <c r="E1006" s="19">
        <v>15</v>
      </c>
      <c r="F1006" s="19" t="s">
        <v>822</v>
      </c>
      <c r="G1006" s="19" t="s">
        <v>145</v>
      </c>
      <c r="H1006" s="19" t="s">
        <v>544</v>
      </c>
      <c r="I1006" s="19" t="s">
        <v>37</v>
      </c>
      <c r="J1006" s="52">
        <v>360</v>
      </c>
      <c r="K1006" s="19" t="s">
        <v>416</v>
      </c>
      <c r="L1006" s="194" t="s">
        <v>152</v>
      </c>
      <c r="M1006" s="19">
        <v>1</v>
      </c>
      <c r="N1006" s="37">
        <v>1492964</v>
      </c>
      <c r="O1006" s="37" t="s">
        <v>823</v>
      </c>
      <c r="P1006" s="19" t="s">
        <v>162</v>
      </c>
      <c r="Q1006" s="20">
        <v>0</v>
      </c>
      <c r="R1006" s="20">
        <v>0</v>
      </c>
      <c r="S1006" s="20">
        <f t="shared" si="15"/>
        <v>0</v>
      </c>
      <c r="T1006" s="19" t="s">
        <v>145</v>
      </c>
      <c r="U1006" s="19" t="s">
        <v>2419</v>
      </c>
      <c r="V1006" s="131" t="s">
        <v>184</v>
      </c>
      <c r="W1006" s="216" t="s">
        <v>185</v>
      </c>
      <c r="X1006" s="23"/>
    </row>
    <row r="1007" spans="1:24" ht="99.75" hidden="1">
      <c r="A1007" s="19" t="s">
        <v>158</v>
      </c>
      <c r="B1007" s="19" t="s">
        <v>617</v>
      </c>
      <c r="C1007" s="19" t="s">
        <v>751</v>
      </c>
      <c r="D1007" s="19" t="s">
        <v>258</v>
      </c>
      <c r="E1007" s="19">
        <v>15</v>
      </c>
      <c r="F1007" s="19" t="s">
        <v>758</v>
      </c>
      <c r="G1007" s="19" t="s">
        <v>145</v>
      </c>
      <c r="H1007" s="19" t="s">
        <v>36</v>
      </c>
      <c r="I1007" s="19" t="s">
        <v>46</v>
      </c>
      <c r="J1007" s="52">
        <v>48</v>
      </c>
      <c r="K1007" s="19" t="s">
        <v>288</v>
      </c>
      <c r="L1007" s="194" t="s">
        <v>759</v>
      </c>
      <c r="M1007" s="19">
        <v>1</v>
      </c>
      <c r="N1007" s="37">
        <v>1050191</v>
      </c>
      <c r="O1007" s="37" t="s">
        <v>760</v>
      </c>
      <c r="P1007" s="19" t="s">
        <v>757</v>
      </c>
      <c r="Q1007" s="20">
        <v>0</v>
      </c>
      <c r="R1007" s="20">
        <v>0</v>
      </c>
      <c r="S1007" s="20">
        <f t="shared" si="15"/>
        <v>0</v>
      </c>
      <c r="T1007" s="19" t="s">
        <v>145</v>
      </c>
      <c r="U1007" s="19"/>
      <c r="V1007" s="221" t="s">
        <v>48</v>
      </c>
      <c r="W1007" s="216" t="s">
        <v>163</v>
      </c>
      <c r="X1007" s="23"/>
    </row>
    <row r="1008" spans="1:24" ht="156.75" hidden="1">
      <c r="A1008" s="19" t="s">
        <v>158</v>
      </c>
      <c r="B1008" s="19" t="s">
        <v>617</v>
      </c>
      <c r="C1008" s="19" t="s">
        <v>692</v>
      </c>
      <c r="D1008" s="19" t="s">
        <v>252</v>
      </c>
      <c r="E1008" s="19">
        <v>15</v>
      </c>
      <c r="F1008" s="19" t="s">
        <v>719</v>
      </c>
      <c r="G1008" s="19" t="s">
        <v>145</v>
      </c>
      <c r="H1008" s="19" t="s">
        <v>36</v>
      </c>
      <c r="I1008" s="19" t="s">
        <v>46</v>
      </c>
      <c r="J1008" s="52">
        <v>320</v>
      </c>
      <c r="K1008" s="19" t="s">
        <v>720</v>
      </c>
      <c r="L1008" s="194" t="s">
        <v>566</v>
      </c>
      <c r="M1008" s="19">
        <v>1</v>
      </c>
      <c r="N1008" s="37">
        <v>1367615</v>
      </c>
      <c r="O1008" s="37" t="s">
        <v>698</v>
      </c>
      <c r="P1008" s="19" t="s">
        <v>162</v>
      </c>
      <c r="Q1008" s="20">
        <v>0</v>
      </c>
      <c r="R1008" s="20">
        <v>0</v>
      </c>
      <c r="S1008" s="20">
        <f t="shared" si="15"/>
        <v>0</v>
      </c>
      <c r="T1008" s="19" t="s">
        <v>145</v>
      </c>
      <c r="U1008" s="19"/>
      <c r="V1008" s="131" t="s">
        <v>48</v>
      </c>
      <c r="W1008" s="216" t="s">
        <v>455</v>
      </c>
      <c r="X1008" s="23"/>
    </row>
    <row r="1009" spans="1:24" ht="156.75" hidden="1">
      <c r="A1009" s="19" t="s">
        <v>158</v>
      </c>
      <c r="B1009" s="19" t="s">
        <v>617</v>
      </c>
      <c r="C1009" s="19" t="s">
        <v>692</v>
      </c>
      <c r="D1009" s="19" t="s">
        <v>252</v>
      </c>
      <c r="E1009" s="19">
        <v>15</v>
      </c>
      <c r="F1009" s="19" t="s">
        <v>721</v>
      </c>
      <c r="G1009" s="19" t="s">
        <v>145</v>
      </c>
      <c r="H1009" s="19" t="s">
        <v>36</v>
      </c>
      <c r="I1009" s="19" t="s">
        <v>46</v>
      </c>
      <c r="J1009" s="52">
        <v>20</v>
      </c>
      <c r="K1009" s="19" t="s">
        <v>717</v>
      </c>
      <c r="L1009" s="198" t="s">
        <v>224</v>
      </c>
      <c r="M1009" s="19">
        <v>1</v>
      </c>
      <c r="N1009" s="37">
        <v>1568927</v>
      </c>
      <c r="O1009" s="37" t="s">
        <v>702</v>
      </c>
      <c r="P1009" s="19" t="s">
        <v>162</v>
      </c>
      <c r="Q1009" s="20">
        <v>0</v>
      </c>
      <c r="R1009" s="20">
        <v>0</v>
      </c>
      <c r="S1009" s="20">
        <f t="shared" si="15"/>
        <v>0</v>
      </c>
      <c r="T1009" s="19" t="s">
        <v>145</v>
      </c>
      <c r="U1009" s="19"/>
      <c r="V1009" s="131" t="s">
        <v>148</v>
      </c>
      <c r="W1009" s="216" t="s">
        <v>149</v>
      </c>
      <c r="X1009" s="23"/>
    </row>
    <row r="1010" spans="1:24" ht="156.75" hidden="1">
      <c r="A1010" s="19" t="s">
        <v>158</v>
      </c>
      <c r="B1010" s="19" t="s">
        <v>617</v>
      </c>
      <c r="C1010" s="19" t="s">
        <v>692</v>
      </c>
      <c r="D1010" s="19" t="s">
        <v>252</v>
      </c>
      <c r="E1010" s="19">
        <v>15</v>
      </c>
      <c r="F1010" s="19" t="s">
        <v>721</v>
      </c>
      <c r="G1010" s="19" t="s">
        <v>145</v>
      </c>
      <c r="H1010" s="19" t="s">
        <v>36</v>
      </c>
      <c r="I1010" s="19" t="s">
        <v>46</v>
      </c>
      <c r="J1010" s="52">
        <v>20</v>
      </c>
      <c r="K1010" s="19" t="s">
        <v>718</v>
      </c>
      <c r="L1010" s="194" t="s">
        <v>152</v>
      </c>
      <c r="M1010" s="19">
        <v>1</v>
      </c>
      <c r="N1010" s="37" t="s">
        <v>715</v>
      </c>
      <c r="O1010" s="37" t="s">
        <v>700</v>
      </c>
      <c r="P1010" s="19" t="s">
        <v>162</v>
      </c>
      <c r="Q1010" s="20">
        <v>0</v>
      </c>
      <c r="R1010" s="20">
        <v>0</v>
      </c>
      <c r="S1010" s="20">
        <f t="shared" si="15"/>
        <v>0</v>
      </c>
      <c r="T1010" s="19" t="s">
        <v>145</v>
      </c>
      <c r="U1010" s="19"/>
      <c r="V1010" s="131" t="s">
        <v>63</v>
      </c>
      <c r="W1010" s="216" t="s">
        <v>64</v>
      </c>
      <c r="X1010" s="23"/>
    </row>
    <row r="1011" spans="1:24" ht="156.75" hidden="1">
      <c r="A1011" s="19" t="s">
        <v>158</v>
      </c>
      <c r="B1011" s="19" t="s">
        <v>617</v>
      </c>
      <c r="C1011" s="19" t="s">
        <v>617</v>
      </c>
      <c r="D1011" s="19" t="s">
        <v>252</v>
      </c>
      <c r="E1011" s="19">
        <v>15</v>
      </c>
      <c r="F1011" s="19" t="s">
        <v>805</v>
      </c>
      <c r="G1011" s="19" t="s">
        <v>145</v>
      </c>
      <c r="H1011" s="19" t="s">
        <v>36</v>
      </c>
      <c r="I1011" s="19" t="s">
        <v>46</v>
      </c>
      <c r="J1011" s="52">
        <v>180</v>
      </c>
      <c r="K1011" s="19" t="s">
        <v>806</v>
      </c>
      <c r="L1011" s="194" t="s">
        <v>636</v>
      </c>
      <c r="M1011" s="19">
        <v>1</v>
      </c>
      <c r="N1011" s="37">
        <v>1452926</v>
      </c>
      <c r="O1011" s="37" t="s">
        <v>807</v>
      </c>
      <c r="P1011" s="19" t="s">
        <v>804</v>
      </c>
      <c r="Q1011" s="20">
        <v>0</v>
      </c>
      <c r="R1011" s="20">
        <v>0</v>
      </c>
      <c r="S1011" s="20">
        <f t="shared" si="15"/>
        <v>0</v>
      </c>
      <c r="T1011" s="19" t="s">
        <v>145</v>
      </c>
      <c r="U1011" s="19"/>
      <c r="V1011" s="131" t="s">
        <v>48</v>
      </c>
      <c r="W1011" s="216" t="s">
        <v>69</v>
      </c>
      <c r="X1011" s="23"/>
    </row>
    <row r="1012" spans="1:24" ht="156.75" hidden="1">
      <c r="A1012" s="19" t="s">
        <v>158</v>
      </c>
      <c r="B1012" s="19" t="s">
        <v>617</v>
      </c>
      <c r="C1012" s="19" t="s">
        <v>649</v>
      </c>
      <c r="D1012" s="19" t="s">
        <v>252</v>
      </c>
      <c r="E1012" s="19">
        <v>15</v>
      </c>
      <c r="F1012" s="19" t="s">
        <v>656</v>
      </c>
      <c r="G1012" s="19" t="s">
        <v>145</v>
      </c>
      <c r="H1012" s="19" t="s">
        <v>36</v>
      </c>
      <c r="I1012" s="19" t="s">
        <v>46</v>
      </c>
      <c r="J1012" s="52">
        <v>120</v>
      </c>
      <c r="K1012" s="19" t="s">
        <v>657</v>
      </c>
      <c r="L1012" s="194" t="s">
        <v>272</v>
      </c>
      <c r="M1012" s="19">
        <v>1</v>
      </c>
      <c r="N1012" s="37">
        <v>1492790</v>
      </c>
      <c r="O1012" s="37" t="s">
        <v>658</v>
      </c>
      <c r="P1012" s="19" t="s">
        <v>162</v>
      </c>
      <c r="Q1012" s="20">
        <v>0</v>
      </c>
      <c r="R1012" s="20">
        <v>0</v>
      </c>
      <c r="S1012" s="20">
        <f t="shared" si="15"/>
        <v>0</v>
      </c>
      <c r="T1012" s="19" t="s">
        <v>145</v>
      </c>
      <c r="U1012" s="19"/>
      <c r="V1012" s="221" t="s">
        <v>76</v>
      </c>
      <c r="W1012" s="216" t="s">
        <v>77</v>
      </c>
      <c r="X1012" s="23"/>
    </row>
    <row r="1013" spans="1:24" ht="156.75" hidden="1">
      <c r="A1013" s="19" t="s">
        <v>158</v>
      </c>
      <c r="B1013" s="19" t="s">
        <v>617</v>
      </c>
      <c r="C1013" s="19" t="s">
        <v>692</v>
      </c>
      <c r="D1013" s="19" t="s">
        <v>252</v>
      </c>
      <c r="E1013" s="19">
        <v>15</v>
      </c>
      <c r="F1013" s="19" t="s">
        <v>722</v>
      </c>
      <c r="G1013" s="19" t="s">
        <v>145</v>
      </c>
      <c r="H1013" s="19" t="s">
        <v>36</v>
      </c>
      <c r="I1013" s="19" t="s">
        <v>46</v>
      </c>
      <c r="J1013" s="52">
        <v>50</v>
      </c>
      <c r="K1013" s="19" t="s">
        <v>717</v>
      </c>
      <c r="L1013" s="198" t="s">
        <v>224</v>
      </c>
      <c r="M1013" s="19">
        <v>1</v>
      </c>
      <c r="N1013" s="37">
        <v>1568927</v>
      </c>
      <c r="O1013" s="37" t="s">
        <v>702</v>
      </c>
      <c r="P1013" s="19" t="s">
        <v>162</v>
      </c>
      <c r="Q1013" s="20">
        <v>0</v>
      </c>
      <c r="R1013" s="20">
        <v>0</v>
      </c>
      <c r="S1013" s="20">
        <f t="shared" si="15"/>
        <v>0</v>
      </c>
      <c r="T1013" s="19" t="s">
        <v>145</v>
      </c>
      <c r="U1013" s="19" t="s">
        <v>2420</v>
      </c>
      <c r="V1013" s="220" t="s">
        <v>176</v>
      </c>
      <c r="W1013" s="216" t="s">
        <v>254</v>
      </c>
      <c r="X1013" s="23"/>
    </row>
    <row r="1014" spans="1:24" ht="156.75" hidden="1">
      <c r="A1014" s="19" t="s">
        <v>158</v>
      </c>
      <c r="B1014" s="19" t="s">
        <v>617</v>
      </c>
      <c r="C1014" s="19" t="s">
        <v>692</v>
      </c>
      <c r="D1014" s="19" t="s">
        <v>252</v>
      </c>
      <c r="E1014" s="19">
        <v>15</v>
      </c>
      <c r="F1014" s="19" t="s">
        <v>722</v>
      </c>
      <c r="G1014" s="19" t="s">
        <v>145</v>
      </c>
      <c r="H1014" s="19" t="s">
        <v>36</v>
      </c>
      <c r="I1014" s="19" t="s">
        <v>46</v>
      </c>
      <c r="J1014" s="52">
        <v>50</v>
      </c>
      <c r="K1014" s="19" t="s">
        <v>718</v>
      </c>
      <c r="L1014" s="194" t="s">
        <v>152</v>
      </c>
      <c r="M1014" s="19">
        <v>1</v>
      </c>
      <c r="N1014" s="37" t="s">
        <v>715</v>
      </c>
      <c r="O1014" s="37" t="s">
        <v>700</v>
      </c>
      <c r="P1014" s="19" t="s">
        <v>162</v>
      </c>
      <c r="Q1014" s="20">
        <v>0</v>
      </c>
      <c r="R1014" s="20">
        <v>0</v>
      </c>
      <c r="S1014" s="20">
        <f t="shared" si="15"/>
        <v>0</v>
      </c>
      <c r="T1014" s="19" t="s">
        <v>145</v>
      </c>
      <c r="U1014" s="19" t="s">
        <v>2420</v>
      </c>
      <c r="V1014" s="220" t="s">
        <v>176</v>
      </c>
      <c r="W1014" s="216" t="s">
        <v>254</v>
      </c>
      <c r="X1014" s="23"/>
    </row>
    <row r="1015" spans="1:24" ht="156.75" hidden="1">
      <c r="A1015" s="19" t="s">
        <v>158</v>
      </c>
      <c r="B1015" s="19" t="s">
        <v>617</v>
      </c>
      <c r="C1015" s="19" t="s">
        <v>692</v>
      </c>
      <c r="D1015" s="19" t="s">
        <v>252</v>
      </c>
      <c r="E1015" s="19">
        <v>15</v>
      </c>
      <c r="F1015" s="19" t="s">
        <v>722</v>
      </c>
      <c r="G1015" s="19" t="s">
        <v>145</v>
      </c>
      <c r="H1015" s="19" t="s">
        <v>36</v>
      </c>
      <c r="I1015" s="19" t="s">
        <v>46</v>
      </c>
      <c r="J1015" s="52">
        <v>50</v>
      </c>
      <c r="K1015" s="19" t="s">
        <v>723</v>
      </c>
      <c r="L1015" s="194" t="s">
        <v>272</v>
      </c>
      <c r="M1015" s="19">
        <v>1</v>
      </c>
      <c r="N1015" s="37">
        <v>1491432</v>
      </c>
      <c r="O1015" s="37" t="s">
        <v>724</v>
      </c>
      <c r="P1015" s="19" t="s">
        <v>162</v>
      </c>
      <c r="Q1015" s="20">
        <v>0</v>
      </c>
      <c r="R1015" s="20">
        <v>0</v>
      </c>
      <c r="S1015" s="20">
        <f t="shared" si="15"/>
        <v>0</v>
      </c>
      <c r="T1015" s="19" t="s">
        <v>145</v>
      </c>
      <c r="U1015" s="19" t="s">
        <v>2420</v>
      </c>
      <c r="V1015" s="220" t="s">
        <v>176</v>
      </c>
      <c r="W1015" s="216" t="s">
        <v>254</v>
      </c>
      <c r="X1015" s="23"/>
    </row>
    <row r="1016" spans="1:24" ht="156.75" hidden="1">
      <c r="A1016" s="19" t="s">
        <v>158</v>
      </c>
      <c r="B1016" s="19" t="s">
        <v>617</v>
      </c>
      <c r="C1016" s="19" t="s">
        <v>751</v>
      </c>
      <c r="D1016" s="19" t="s">
        <v>252</v>
      </c>
      <c r="E1016" s="19">
        <v>15</v>
      </c>
      <c r="F1016" s="19" t="s">
        <v>407</v>
      </c>
      <c r="G1016" s="19" t="s">
        <v>145</v>
      </c>
      <c r="H1016" s="19" t="s">
        <v>36</v>
      </c>
      <c r="I1016" s="19" t="s">
        <v>46</v>
      </c>
      <c r="J1016" s="52">
        <v>420</v>
      </c>
      <c r="K1016" s="19" t="s">
        <v>761</v>
      </c>
      <c r="L1016" s="194" t="s">
        <v>272</v>
      </c>
      <c r="M1016" s="19">
        <v>1</v>
      </c>
      <c r="N1016" s="37">
        <v>1491179</v>
      </c>
      <c r="O1016" s="37" t="s">
        <v>762</v>
      </c>
      <c r="P1016" s="19" t="s">
        <v>162</v>
      </c>
      <c r="Q1016" s="20">
        <v>0</v>
      </c>
      <c r="R1016" s="20">
        <v>0</v>
      </c>
      <c r="S1016" s="20">
        <f t="shared" si="15"/>
        <v>0</v>
      </c>
      <c r="T1016" s="19" t="s">
        <v>145</v>
      </c>
      <c r="U1016" s="19"/>
      <c r="V1016" s="131" t="s">
        <v>148</v>
      </c>
      <c r="W1016" s="216" t="s">
        <v>149</v>
      </c>
      <c r="X1016" s="23"/>
    </row>
    <row r="1017" spans="1:24" ht="156.75" hidden="1">
      <c r="A1017" s="19" t="s">
        <v>158</v>
      </c>
      <c r="B1017" s="19" t="s">
        <v>617</v>
      </c>
      <c r="C1017" s="19" t="s">
        <v>692</v>
      </c>
      <c r="D1017" s="19" t="s">
        <v>252</v>
      </c>
      <c r="E1017" s="19">
        <v>15</v>
      </c>
      <c r="F1017" s="19" t="s">
        <v>725</v>
      </c>
      <c r="G1017" s="19" t="s">
        <v>145</v>
      </c>
      <c r="H1017" s="19" t="s">
        <v>36</v>
      </c>
      <c r="I1017" s="19" t="s">
        <v>46</v>
      </c>
      <c r="J1017" s="52">
        <v>40</v>
      </c>
      <c r="K1017" s="19" t="s">
        <v>723</v>
      </c>
      <c r="L1017" s="194" t="s">
        <v>272</v>
      </c>
      <c r="M1017" s="19">
        <v>1</v>
      </c>
      <c r="N1017" s="37">
        <v>1491432</v>
      </c>
      <c r="O1017" s="37" t="s">
        <v>724</v>
      </c>
      <c r="P1017" s="19" t="s">
        <v>162</v>
      </c>
      <c r="Q1017" s="20">
        <v>0</v>
      </c>
      <c r="R1017" s="20">
        <v>0</v>
      </c>
      <c r="S1017" s="20">
        <f t="shared" si="15"/>
        <v>0</v>
      </c>
      <c r="T1017" s="19" t="s">
        <v>145</v>
      </c>
      <c r="U1017" s="19"/>
      <c r="V1017" s="131" t="s">
        <v>56</v>
      </c>
      <c r="W1017" s="216" t="s">
        <v>726</v>
      </c>
      <c r="X1017" s="36" t="s">
        <v>50</v>
      </c>
    </row>
    <row r="1018" spans="1:24" ht="85.5" hidden="1">
      <c r="A1018" s="19" t="s">
        <v>158</v>
      </c>
      <c r="B1018" s="19" t="s">
        <v>617</v>
      </c>
      <c r="C1018" s="19" t="s">
        <v>649</v>
      </c>
      <c r="D1018" s="19" t="s">
        <v>659</v>
      </c>
      <c r="E1018" s="19">
        <v>15</v>
      </c>
      <c r="F1018" s="19" t="s">
        <v>660</v>
      </c>
      <c r="G1018" s="19" t="s">
        <v>35</v>
      </c>
      <c r="H1018" s="19" t="s">
        <v>36</v>
      </c>
      <c r="I1018" s="19" t="s">
        <v>37</v>
      </c>
      <c r="J1018" s="52">
        <v>40</v>
      </c>
      <c r="K1018" s="19" t="s">
        <v>408</v>
      </c>
      <c r="L1018" s="194"/>
      <c r="M1018" s="19">
        <v>1</v>
      </c>
      <c r="N1018" s="37">
        <v>1841303</v>
      </c>
      <c r="O1018" s="37" t="s">
        <v>661</v>
      </c>
      <c r="P1018" s="19" t="s">
        <v>162</v>
      </c>
      <c r="Q1018" s="20">
        <v>2600</v>
      </c>
      <c r="R1018" s="20">
        <v>1700</v>
      </c>
      <c r="S1018" s="20">
        <f t="shared" si="15"/>
        <v>4300</v>
      </c>
      <c r="T1018" s="19" t="s">
        <v>41</v>
      </c>
      <c r="U1018" s="15" t="s">
        <v>2421</v>
      </c>
      <c r="V1018" s="131" t="s">
        <v>184</v>
      </c>
      <c r="W1018" s="216" t="s">
        <v>547</v>
      </c>
      <c r="X1018" s="71" t="s">
        <v>78</v>
      </c>
    </row>
    <row r="1019" spans="1:24" ht="128.25" hidden="1">
      <c r="A1019" s="19" t="s">
        <v>158</v>
      </c>
      <c r="B1019" s="19" t="s">
        <v>617</v>
      </c>
      <c r="C1019" s="19" t="s">
        <v>618</v>
      </c>
      <c r="D1019" s="19" t="s">
        <v>277</v>
      </c>
      <c r="E1019" s="19">
        <v>15</v>
      </c>
      <c r="F1019" s="19" t="s">
        <v>643</v>
      </c>
      <c r="G1019" s="19" t="s">
        <v>145</v>
      </c>
      <c r="H1019" s="19" t="s">
        <v>36</v>
      </c>
      <c r="I1019" s="19" t="s">
        <v>46</v>
      </c>
      <c r="J1019" s="52">
        <v>160</v>
      </c>
      <c r="K1019" s="19" t="s">
        <v>644</v>
      </c>
      <c r="L1019" s="194" t="s">
        <v>272</v>
      </c>
      <c r="M1019" s="19">
        <v>1</v>
      </c>
      <c r="N1019" s="37">
        <v>1491221</v>
      </c>
      <c r="O1019" s="37" t="s">
        <v>645</v>
      </c>
      <c r="P1019" s="19" t="s">
        <v>162</v>
      </c>
      <c r="Q1019" s="20">
        <v>0</v>
      </c>
      <c r="R1019" s="20">
        <v>0</v>
      </c>
      <c r="S1019" s="20">
        <f t="shared" si="15"/>
        <v>0</v>
      </c>
      <c r="T1019" s="19" t="s">
        <v>145</v>
      </c>
      <c r="U1019" s="19"/>
      <c r="V1019" s="131" t="s">
        <v>235</v>
      </c>
      <c r="W1019" s="216" t="s">
        <v>236</v>
      </c>
      <c r="X1019" s="23"/>
    </row>
    <row r="1020" spans="1:24" ht="199.5" hidden="1">
      <c r="A1020" s="19" t="s">
        <v>158</v>
      </c>
      <c r="B1020" s="19" t="s">
        <v>617</v>
      </c>
      <c r="C1020" s="19" t="s">
        <v>816</v>
      </c>
      <c r="D1020" s="19" t="s">
        <v>673</v>
      </c>
      <c r="E1020" s="19">
        <v>15</v>
      </c>
      <c r="F1020" s="19" t="s">
        <v>824</v>
      </c>
      <c r="G1020" s="19" t="s">
        <v>145</v>
      </c>
      <c r="H1020" s="19" t="s">
        <v>825</v>
      </c>
      <c r="I1020" s="19" t="s">
        <v>37</v>
      </c>
      <c r="J1020" s="52">
        <v>160</v>
      </c>
      <c r="K1020" s="19" t="s">
        <v>826</v>
      </c>
      <c r="L1020" s="194" t="s">
        <v>385</v>
      </c>
      <c r="M1020" s="19">
        <v>1</v>
      </c>
      <c r="N1020" s="37">
        <v>2109791</v>
      </c>
      <c r="O1020" s="37" t="s">
        <v>827</v>
      </c>
      <c r="P1020" s="19" t="s">
        <v>162</v>
      </c>
      <c r="Q1020" s="20">
        <v>0</v>
      </c>
      <c r="R1020" s="20">
        <v>0</v>
      </c>
      <c r="S1020" s="20">
        <f t="shared" si="15"/>
        <v>0</v>
      </c>
      <c r="T1020" s="19" t="s">
        <v>145</v>
      </c>
      <c r="U1020" s="19" t="s">
        <v>1048</v>
      </c>
      <c r="V1020" s="131" t="s">
        <v>235</v>
      </c>
      <c r="W1020" s="216" t="s">
        <v>236</v>
      </c>
      <c r="X1020" s="23"/>
    </row>
    <row r="1021" spans="1:24" ht="128.25" hidden="1">
      <c r="A1021" s="19" t="s">
        <v>158</v>
      </c>
      <c r="B1021" s="19" t="s">
        <v>617</v>
      </c>
      <c r="C1021" s="19" t="s">
        <v>813</v>
      </c>
      <c r="D1021" s="19" t="s">
        <v>277</v>
      </c>
      <c r="E1021" s="19">
        <v>15</v>
      </c>
      <c r="F1021" s="19" t="s">
        <v>232</v>
      </c>
      <c r="G1021" s="19" t="s">
        <v>145</v>
      </c>
      <c r="H1021" s="19" t="s">
        <v>36</v>
      </c>
      <c r="I1021" s="19" t="s">
        <v>37</v>
      </c>
      <c r="J1021" s="52">
        <v>390</v>
      </c>
      <c r="K1021" s="19" t="s">
        <v>810</v>
      </c>
      <c r="L1021" s="194" t="s">
        <v>759</v>
      </c>
      <c r="M1021" s="19">
        <v>1</v>
      </c>
      <c r="N1021" s="37">
        <v>1475120</v>
      </c>
      <c r="O1021" s="37" t="s">
        <v>814</v>
      </c>
      <c r="P1021" s="19" t="s">
        <v>815</v>
      </c>
      <c r="Q1021" s="20">
        <v>0</v>
      </c>
      <c r="R1021" s="20">
        <v>0</v>
      </c>
      <c r="S1021" s="20">
        <f t="shared" si="15"/>
        <v>0</v>
      </c>
      <c r="T1021" s="19" t="s">
        <v>145</v>
      </c>
      <c r="U1021" s="19" t="s">
        <v>2422</v>
      </c>
      <c r="V1021" s="131" t="s">
        <v>235</v>
      </c>
      <c r="W1021" s="216" t="s">
        <v>236</v>
      </c>
      <c r="X1021" s="23"/>
    </row>
    <row r="1022" spans="1:24" ht="128.25" hidden="1">
      <c r="A1022" s="19" t="s">
        <v>158</v>
      </c>
      <c r="B1022" s="19" t="s">
        <v>617</v>
      </c>
      <c r="C1022" s="19" t="s">
        <v>617</v>
      </c>
      <c r="D1022" s="19" t="s">
        <v>277</v>
      </c>
      <c r="E1022" s="19">
        <v>15</v>
      </c>
      <c r="F1022" s="19" t="s">
        <v>232</v>
      </c>
      <c r="G1022" s="19" t="s">
        <v>145</v>
      </c>
      <c r="H1022" s="19" t="s">
        <v>36</v>
      </c>
      <c r="I1022" s="19" t="s">
        <v>37</v>
      </c>
      <c r="J1022" s="52">
        <v>120</v>
      </c>
      <c r="K1022" s="19" t="s">
        <v>652</v>
      </c>
      <c r="L1022" s="194" t="s">
        <v>385</v>
      </c>
      <c r="M1022" s="19">
        <v>1</v>
      </c>
      <c r="N1022" s="37">
        <v>1568400</v>
      </c>
      <c r="O1022" s="37" t="s">
        <v>808</v>
      </c>
      <c r="P1022" s="19" t="s">
        <v>804</v>
      </c>
      <c r="Q1022" s="20">
        <v>0</v>
      </c>
      <c r="R1022" s="20">
        <v>0</v>
      </c>
      <c r="S1022" s="20">
        <f t="shared" si="15"/>
        <v>0</v>
      </c>
      <c r="T1022" s="19" t="s">
        <v>145</v>
      </c>
      <c r="U1022" s="19" t="s">
        <v>2422</v>
      </c>
      <c r="V1022" s="131" t="s">
        <v>235</v>
      </c>
      <c r="W1022" s="216" t="s">
        <v>236</v>
      </c>
      <c r="X1022" s="23"/>
    </row>
    <row r="1023" spans="1:24" ht="128.25" hidden="1">
      <c r="A1023" s="19" t="s">
        <v>158</v>
      </c>
      <c r="B1023" s="19" t="s">
        <v>617</v>
      </c>
      <c r="C1023" s="19" t="s">
        <v>751</v>
      </c>
      <c r="D1023" s="19" t="s">
        <v>277</v>
      </c>
      <c r="E1023" s="19">
        <v>15</v>
      </c>
      <c r="F1023" s="19" t="s">
        <v>232</v>
      </c>
      <c r="G1023" s="19" t="s">
        <v>145</v>
      </c>
      <c r="H1023" s="19" t="s">
        <v>36</v>
      </c>
      <c r="I1023" s="19" t="s">
        <v>46</v>
      </c>
      <c r="J1023" s="52">
        <v>360</v>
      </c>
      <c r="K1023" s="19" t="s">
        <v>303</v>
      </c>
      <c r="L1023" s="194" t="s">
        <v>216</v>
      </c>
      <c r="M1023" s="19">
        <v>1</v>
      </c>
      <c r="N1023" s="37">
        <v>1050191</v>
      </c>
      <c r="O1023" s="37" t="s">
        <v>760</v>
      </c>
      <c r="P1023" s="19" t="s">
        <v>757</v>
      </c>
      <c r="Q1023" s="20">
        <v>0</v>
      </c>
      <c r="R1023" s="20">
        <v>0</v>
      </c>
      <c r="S1023" s="20">
        <f t="shared" si="15"/>
        <v>0</v>
      </c>
      <c r="T1023" s="19" t="s">
        <v>145</v>
      </c>
      <c r="U1023" s="19"/>
      <c r="V1023" s="131" t="s">
        <v>235</v>
      </c>
      <c r="W1023" s="216" t="s">
        <v>236</v>
      </c>
      <c r="X1023" s="23"/>
    </row>
    <row r="1024" spans="1:24" ht="199.5" hidden="1">
      <c r="A1024" s="19" t="s">
        <v>158</v>
      </c>
      <c r="B1024" s="19" t="s">
        <v>617</v>
      </c>
      <c r="C1024" s="19" t="s">
        <v>751</v>
      </c>
      <c r="D1024" s="19" t="s">
        <v>673</v>
      </c>
      <c r="E1024" s="19">
        <v>15</v>
      </c>
      <c r="F1024" s="19" t="s">
        <v>232</v>
      </c>
      <c r="G1024" s="19" t="s">
        <v>145</v>
      </c>
      <c r="H1024" s="19" t="s">
        <v>36</v>
      </c>
      <c r="I1024" s="19" t="s">
        <v>46</v>
      </c>
      <c r="J1024" s="52">
        <v>140</v>
      </c>
      <c r="K1024" s="19" t="s">
        <v>763</v>
      </c>
      <c r="L1024" s="194" t="s">
        <v>156</v>
      </c>
      <c r="M1024" s="19">
        <v>1</v>
      </c>
      <c r="N1024" s="37">
        <v>1491468</v>
      </c>
      <c r="O1024" s="37" t="s">
        <v>764</v>
      </c>
      <c r="P1024" s="19" t="s">
        <v>162</v>
      </c>
      <c r="Q1024" s="20">
        <v>0</v>
      </c>
      <c r="R1024" s="20">
        <v>0</v>
      </c>
      <c r="S1024" s="20">
        <f t="shared" si="15"/>
        <v>0</v>
      </c>
      <c r="T1024" s="19" t="s">
        <v>145</v>
      </c>
      <c r="U1024" s="19"/>
      <c r="V1024" s="131" t="s">
        <v>235</v>
      </c>
      <c r="W1024" s="216" t="s">
        <v>236</v>
      </c>
      <c r="X1024" s="23"/>
    </row>
    <row r="1025" spans="1:24" ht="199.5" hidden="1">
      <c r="A1025" s="19" t="s">
        <v>158</v>
      </c>
      <c r="B1025" s="19" t="s">
        <v>617</v>
      </c>
      <c r="C1025" s="19" t="s">
        <v>751</v>
      </c>
      <c r="D1025" s="19" t="s">
        <v>673</v>
      </c>
      <c r="E1025" s="19">
        <v>15</v>
      </c>
      <c r="F1025" s="19" t="s">
        <v>232</v>
      </c>
      <c r="G1025" s="19" t="s">
        <v>145</v>
      </c>
      <c r="H1025" s="19" t="s">
        <v>36</v>
      </c>
      <c r="I1025" s="19" t="s">
        <v>46</v>
      </c>
      <c r="J1025" s="52">
        <v>240</v>
      </c>
      <c r="K1025" s="19" t="s">
        <v>765</v>
      </c>
      <c r="L1025" s="194" t="s">
        <v>156</v>
      </c>
      <c r="M1025" s="19">
        <v>1</v>
      </c>
      <c r="N1025" s="37">
        <v>1491461</v>
      </c>
      <c r="O1025" s="37" t="s">
        <v>766</v>
      </c>
      <c r="P1025" s="19" t="s">
        <v>162</v>
      </c>
      <c r="Q1025" s="20">
        <v>0</v>
      </c>
      <c r="R1025" s="20">
        <v>0</v>
      </c>
      <c r="S1025" s="20">
        <f t="shared" si="15"/>
        <v>0</v>
      </c>
      <c r="T1025" s="19" t="s">
        <v>145</v>
      </c>
      <c r="U1025" s="19"/>
      <c r="V1025" s="131" t="s">
        <v>235</v>
      </c>
      <c r="W1025" s="216" t="s">
        <v>236</v>
      </c>
      <c r="X1025" s="23"/>
    </row>
    <row r="1026" spans="1:24" ht="199.5" hidden="1">
      <c r="A1026" s="19" t="s">
        <v>158</v>
      </c>
      <c r="B1026" s="19" t="s">
        <v>617</v>
      </c>
      <c r="C1026" s="19" t="s">
        <v>751</v>
      </c>
      <c r="D1026" s="19" t="s">
        <v>673</v>
      </c>
      <c r="E1026" s="19">
        <v>15</v>
      </c>
      <c r="F1026" s="19" t="s">
        <v>232</v>
      </c>
      <c r="G1026" s="19" t="s">
        <v>145</v>
      </c>
      <c r="H1026" s="19" t="s">
        <v>36</v>
      </c>
      <c r="I1026" s="19" t="s">
        <v>46</v>
      </c>
      <c r="J1026" s="52">
        <v>300</v>
      </c>
      <c r="K1026" s="19" t="s">
        <v>767</v>
      </c>
      <c r="L1026" s="194" t="s">
        <v>156</v>
      </c>
      <c r="M1026" s="19">
        <v>1</v>
      </c>
      <c r="N1026" s="37">
        <v>1491060</v>
      </c>
      <c r="O1026" s="37" t="s">
        <v>768</v>
      </c>
      <c r="P1026" s="19" t="s">
        <v>162</v>
      </c>
      <c r="Q1026" s="20">
        <v>0</v>
      </c>
      <c r="R1026" s="20">
        <v>0</v>
      </c>
      <c r="S1026" s="20">
        <f t="shared" si="15"/>
        <v>0</v>
      </c>
      <c r="T1026" s="19" t="s">
        <v>145</v>
      </c>
      <c r="U1026" s="19"/>
      <c r="V1026" s="131" t="s">
        <v>235</v>
      </c>
      <c r="W1026" s="216" t="s">
        <v>236</v>
      </c>
      <c r="X1026" s="23"/>
    </row>
    <row r="1027" spans="1:24" ht="199.5" hidden="1">
      <c r="A1027" s="19" t="s">
        <v>158</v>
      </c>
      <c r="B1027" s="19" t="s">
        <v>617</v>
      </c>
      <c r="C1027" s="19" t="s">
        <v>751</v>
      </c>
      <c r="D1027" s="19" t="s">
        <v>673</v>
      </c>
      <c r="E1027" s="19">
        <v>15</v>
      </c>
      <c r="F1027" s="19" t="s">
        <v>232</v>
      </c>
      <c r="G1027" s="19" t="s">
        <v>145</v>
      </c>
      <c r="H1027" s="19" t="s">
        <v>36</v>
      </c>
      <c r="I1027" s="19" t="s">
        <v>37</v>
      </c>
      <c r="J1027" s="52">
        <v>390</v>
      </c>
      <c r="K1027" s="19" t="s">
        <v>433</v>
      </c>
      <c r="L1027" s="194" t="s">
        <v>272</v>
      </c>
      <c r="M1027" s="19">
        <v>1</v>
      </c>
      <c r="N1027" s="37">
        <v>1492776</v>
      </c>
      <c r="O1027" s="37" t="s">
        <v>769</v>
      </c>
      <c r="P1027" s="19" t="s">
        <v>162</v>
      </c>
      <c r="Q1027" s="20">
        <v>0</v>
      </c>
      <c r="R1027" s="20">
        <v>0</v>
      </c>
      <c r="S1027" s="20">
        <f t="shared" si="15"/>
        <v>0</v>
      </c>
      <c r="T1027" s="19" t="s">
        <v>145</v>
      </c>
      <c r="U1027" s="19"/>
      <c r="V1027" s="131" t="s">
        <v>235</v>
      </c>
      <c r="W1027" s="216" t="s">
        <v>236</v>
      </c>
      <c r="X1027" s="23"/>
    </row>
    <row r="1028" spans="1:24" ht="128.25" hidden="1">
      <c r="A1028" s="19" t="s">
        <v>158</v>
      </c>
      <c r="B1028" s="19" t="s">
        <v>617</v>
      </c>
      <c r="C1028" s="19" t="s">
        <v>618</v>
      </c>
      <c r="D1028" s="19" t="s">
        <v>277</v>
      </c>
      <c r="E1028" s="19">
        <v>15</v>
      </c>
      <c r="F1028" s="19" t="s">
        <v>232</v>
      </c>
      <c r="G1028" s="19" t="s">
        <v>145</v>
      </c>
      <c r="H1028" s="19" t="s">
        <v>36</v>
      </c>
      <c r="I1028" s="19" t="s">
        <v>46</v>
      </c>
      <c r="J1028" s="52">
        <v>280</v>
      </c>
      <c r="K1028" s="19" t="s">
        <v>646</v>
      </c>
      <c r="L1028" s="194" t="s">
        <v>156</v>
      </c>
      <c r="M1028" s="19">
        <v>1</v>
      </c>
      <c r="N1028" s="37" t="s">
        <v>647</v>
      </c>
      <c r="O1028" s="37" t="s">
        <v>648</v>
      </c>
      <c r="P1028" s="19" t="s">
        <v>162</v>
      </c>
      <c r="Q1028" s="20">
        <v>0</v>
      </c>
      <c r="R1028" s="20">
        <v>0</v>
      </c>
      <c r="S1028" s="20">
        <f t="shared" si="15"/>
        <v>0</v>
      </c>
      <c r="T1028" s="19" t="s">
        <v>145</v>
      </c>
      <c r="U1028" s="19"/>
      <c r="V1028" s="131" t="s">
        <v>235</v>
      </c>
      <c r="W1028" s="216" t="s">
        <v>236</v>
      </c>
      <c r="X1028" s="23"/>
    </row>
    <row r="1029" spans="1:24" ht="199.5" hidden="1">
      <c r="A1029" s="19" t="s">
        <v>158</v>
      </c>
      <c r="B1029" s="19" t="s">
        <v>617</v>
      </c>
      <c r="C1029" s="19" t="s">
        <v>666</v>
      </c>
      <c r="D1029" s="19" t="s">
        <v>673</v>
      </c>
      <c r="E1029" s="19">
        <v>15</v>
      </c>
      <c r="F1029" s="19" t="s">
        <v>232</v>
      </c>
      <c r="G1029" s="19" t="s">
        <v>145</v>
      </c>
      <c r="H1029" s="19" t="s">
        <v>36</v>
      </c>
      <c r="I1029" s="19" t="s">
        <v>37</v>
      </c>
      <c r="J1029" s="52">
        <v>360</v>
      </c>
      <c r="K1029" s="19" t="s">
        <v>674</v>
      </c>
      <c r="L1029" s="194" t="s">
        <v>566</v>
      </c>
      <c r="M1029" s="19">
        <v>1</v>
      </c>
      <c r="N1029" s="37">
        <v>6272660</v>
      </c>
      <c r="O1029" s="37" t="s">
        <v>675</v>
      </c>
      <c r="P1029" s="19" t="s">
        <v>162</v>
      </c>
      <c r="Q1029" s="20">
        <v>0</v>
      </c>
      <c r="R1029" s="20">
        <v>0</v>
      </c>
      <c r="S1029" s="20">
        <f t="shared" si="15"/>
        <v>0</v>
      </c>
      <c r="T1029" s="19" t="s">
        <v>145</v>
      </c>
      <c r="U1029" s="19"/>
      <c r="V1029" s="131" t="s">
        <v>235</v>
      </c>
      <c r="W1029" s="216" t="s">
        <v>236</v>
      </c>
      <c r="X1029" s="23"/>
    </row>
    <row r="1030" spans="1:24" ht="199.5" hidden="1">
      <c r="A1030" s="19" t="s">
        <v>158</v>
      </c>
      <c r="B1030" s="19" t="s">
        <v>617</v>
      </c>
      <c r="C1030" s="19" t="s">
        <v>666</v>
      </c>
      <c r="D1030" s="19" t="s">
        <v>673</v>
      </c>
      <c r="E1030" s="19">
        <v>15</v>
      </c>
      <c r="F1030" s="19" t="s">
        <v>232</v>
      </c>
      <c r="G1030" s="19" t="s">
        <v>145</v>
      </c>
      <c r="H1030" s="19" t="s">
        <v>36</v>
      </c>
      <c r="I1030" s="19" t="s">
        <v>37</v>
      </c>
      <c r="J1030" s="52">
        <v>120</v>
      </c>
      <c r="K1030" s="19" t="s">
        <v>676</v>
      </c>
      <c r="L1030" s="194" t="s">
        <v>566</v>
      </c>
      <c r="M1030" s="19">
        <v>1</v>
      </c>
      <c r="N1030" s="37">
        <v>2114524</v>
      </c>
      <c r="O1030" s="37" t="s">
        <v>677</v>
      </c>
      <c r="P1030" s="19" t="s">
        <v>162</v>
      </c>
      <c r="Q1030" s="20">
        <v>0</v>
      </c>
      <c r="R1030" s="20">
        <v>0</v>
      </c>
      <c r="S1030" s="20">
        <f t="shared" si="15"/>
        <v>0</v>
      </c>
      <c r="T1030" s="19" t="s">
        <v>145</v>
      </c>
      <c r="U1030" s="19" t="s">
        <v>2422</v>
      </c>
      <c r="V1030" s="131" t="s">
        <v>235</v>
      </c>
      <c r="W1030" s="216" t="s">
        <v>236</v>
      </c>
      <c r="X1030" s="23"/>
    </row>
    <row r="1031" spans="1:24" ht="399" hidden="1">
      <c r="A1031" s="19" t="s">
        <v>158</v>
      </c>
      <c r="B1031" s="19" t="s">
        <v>617</v>
      </c>
      <c r="C1031" s="19" t="s">
        <v>666</v>
      </c>
      <c r="D1031" s="19" t="s">
        <v>653</v>
      </c>
      <c r="E1031" s="19">
        <v>15</v>
      </c>
      <c r="F1031" s="19" t="s">
        <v>678</v>
      </c>
      <c r="G1031" s="19" t="s">
        <v>145</v>
      </c>
      <c r="H1031" s="19" t="s">
        <v>36</v>
      </c>
      <c r="I1031" s="19" t="s">
        <v>46</v>
      </c>
      <c r="J1031" s="52">
        <v>166</v>
      </c>
      <c r="K1031" s="19" t="s">
        <v>679</v>
      </c>
      <c r="L1031" s="194" t="s">
        <v>156</v>
      </c>
      <c r="M1031" s="19">
        <v>1</v>
      </c>
      <c r="N1031" s="37" t="s">
        <v>680</v>
      </c>
      <c r="O1031" s="37" t="s">
        <v>681</v>
      </c>
      <c r="P1031" s="19" t="s">
        <v>162</v>
      </c>
      <c r="Q1031" s="20">
        <v>0</v>
      </c>
      <c r="R1031" s="20">
        <v>0</v>
      </c>
      <c r="S1031" s="20">
        <f t="shared" si="15"/>
        <v>0</v>
      </c>
      <c r="T1031" s="19" t="s">
        <v>145</v>
      </c>
      <c r="U1031" s="19"/>
      <c r="V1031" s="131" t="s">
        <v>184</v>
      </c>
      <c r="W1031" s="216" t="s">
        <v>185</v>
      </c>
      <c r="X1031" s="23"/>
    </row>
    <row r="1032" spans="1:24" ht="156.75" hidden="1">
      <c r="A1032" s="19" t="s">
        <v>158</v>
      </c>
      <c r="B1032" s="19" t="s">
        <v>617</v>
      </c>
      <c r="C1032" s="19" t="s">
        <v>692</v>
      </c>
      <c r="D1032" s="19" t="s">
        <v>252</v>
      </c>
      <c r="E1032" s="19">
        <v>15</v>
      </c>
      <c r="F1032" s="19" t="s">
        <v>727</v>
      </c>
      <c r="G1032" s="19" t="s">
        <v>145</v>
      </c>
      <c r="H1032" s="19" t="s">
        <v>36</v>
      </c>
      <c r="I1032" s="19" t="s">
        <v>46</v>
      </c>
      <c r="J1032" s="52">
        <v>30</v>
      </c>
      <c r="K1032" s="19" t="s">
        <v>723</v>
      </c>
      <c r="L1032" s="194" t="s">
        <v>272</v>
      </c>
      <c r="M1032" s="19">
        <v>1</v>
      </c>
      <c r="N1032" s="37">
        <v>1491432</v>
      </c>
      <c r="O1032" s="37" t="s">
        <v>724</v>
      </c>
      <c r="P1032" s="19" t="s">
        <v>162</v>
      </c>
      <c r="Q1032" s="20">
        <v>0</v>
      </c>
      <c r="R1032" s="20">
        <v>0</v>
      </c>
      <c r="S1032" s="20">
        <f t="shared" si="15"/>
        <v>0</v>
      </c>
      <c r="T1032" s="19" t="s">
        <v>145</v>
      </c>
      <c r="U1032" s="19"/>
      <c r="V1032" s="131" t="s">
        <v>148</v>
      </c>
      <c r="W1032" s="216" t="s">
        <v>157</v>
      </c>
      <c r="X1032" s="23"/>
    </row>
    <row r="1033" spans="1:24" ht="85.5" hidden="1">
      <c r="A1033" s="19" t="s">
        <v>158</v>
      </c>
      <c r="B1033" s="19" t="s">
        <v>617</v>
      </c>
      <c r="C1033" s="19" t="s">
        <v>751</v>
      </c>
      <c r="D1033" s="19" t="s">
        <v>659</v>
      </c>
      <c r="E1033" s="19">
        <v>15</v>
      </c>
      <c r="F1033" s="19" t="s">
        <v>770</v>
      </c>
      <c r="G1033" s="19" t="s">
        <v>35</v>
      </c>
      <c r="H1033" s="19" t="s">
        <v>154</v>
      </c>
      <c r="I1033" s="19" t="s">
        <v>37</v>
      </c>
      <c r="J1033" s="52">
        <v>360</v>
      </c>
      <c r="K1033" s="19" t="s">
        <v>771</v>
      </c>
      <c r="L1033" s="194"/>
      <c r="M1033" s="19">
        <v>1</v>
      </c>
      <c r="N1033" s="37">
        <v>1489247</v>
      </c>
      <c r="O1033" s="37" t="s">
        <v>772</v>
      </c>
      <c r="P1033" s="19" t="s">
        <v>162</v>
      </c>
      <c r="Q1033" s="20">
        <v>0</v>
      </c>
      <c r="R1033" s="20">
        <v>0</v>
      </c>
      <c r="S1033" s="20">
        <f t="shared" si="15"/>
        <v>0</v>
      </c>
      <c r="T1033" s="19" t="s">
        <v>228</v>
      </c>
      <c r="U1033" s="19" t="s">
        <v>2423</v>
      </c>
      <c r="V1033" s="216" t="s">
        <v>218</v>
      </c>
      <c r="W1033" s="216" t="s">
        <v>398</v>
      </c>
      <c r="X1033" s="23"/>
    </row>
    <row r="1034" spans="1:24" ht="156.75" hidden="1">
      <c r="A1034" s="19" t="s">
        <v>158</v>
      </c>
      <c r="B1034" s="19" t="s">
        <v>617</v>
      </c>
      <c r="C1034" s="19" t="s">
        <v>666</v>
      </c>
      <c r="D1034" s="19" t="s">
        <v>252</v>
      </c>
      <c r="E1034" s="19">
        <v>15</v>
      </c>
      <c r="F1034" s="19" t="s">
        <v>682</v>
      </c>
      <c r="G1034" s="19" t="s">
        <v>145</v>
      </c>
      <c r="H1034" s="19" t="s">
        <v>154</v>
      </c>
      <c r="I1034" s="19" t="s">
        <v>37</v>
      </c>
      <c r="J1034" s="52">
        <v>50</v>
      </c>
      <c r="K1034" s="19" t="s">
        <v>683</v>
      </c>
      <c r="L1034" s="194" t="s">
        <v>156</v>
      </c>
      <c r="M1034" s="19">
        <v>1</v>
      </c>
      <c r="N1034" s="37">
        <v>2110788</v>
      </c>
      <c r="O1034" s="37" t="s">
        <v>684</v>
      </c>
      <c r="P1034" s="19" t="s">
        <v>162</v>
      </c>
      <c r="Q1034" s="20">
        <v>0</v>
      </c>
      <c r="R1034" s="20">
        <v>0</v>
      </c>
      <c r="S1034" s="20">
        <f t="shared" si="15"/>
        <v>0</v>
      </c>
      <c r="T1034" s="19" t="s">
        <v>145</v>
      </c>
      <c r="U1034" s="19" t="s">
        <v>1328</v>
      </c>
      <c r="V1034" s="131" t="s">
        <v>148</v>
      </c>
      <c r="W1034" s="216" t="s">
        <v>157</v>
      </c>
      <c r="X1034" s="23"/>
    </row>
    <row r="1035" spans="1:24" ht="156.75" hidden="1">
      <c r="A1035" s="19" t="s">
        <v>158</v>
      </c>
      <c r="B1035" s="19" t="s">
        <v>617</v>
      </c>
      <c r="C1035" s="19" t="s">
        <v>688</v>
      </c>
      <c r="D1035" s="19" t="s">
        <v>252</v>
      </c>
      <c r="E1035" s="19">
        <v>15</v>
      </c>
      <c r="F1035" s="19" t="s">
        <v>682</v>
      </c>
      <c r="G1035" s="19" t="s">
        <v>145</v>
      </c>
      <c r="H1035" s="19" t="s">
        <v>154</v>
      </c>
      <c r="I1035" s="19" t="s">
        <v>37</v>
      </c>
      <c r="J1035" s="52">
        <v>50</v>
      </c>
      <c r="K1035" s="19" t="s">
        <v>683</v>
      </c>
      <c r="L1035" s="194" t="s">
        <v>156</v>
      </c>
      <c r="M1035" s="19">
        <v>1</v>
      </c>
      <c r="N1035" s="37">
        <v>1568223</v>
      </c>
      <c r="O1035" s="37" t="s">
        <v>691</v>
      </c>
      <c r="P1035" s="19" t="s">
        <v>162</v>
      </c>
      <c r="Q1035" s="20">
        <v>0</v>
      </c>
      <c r="R1035" s="20">
        <v>0</v>
      </c>
      <c r="S1035" s="20">
        <f t="shared" si="15"/>
        <v>0</v>
      </c>
      <c r="T1035" s="19" t="s">
        <v>145</v>
      </c>
      <c r="U1035" s="19" t="s">
        <v>1328</v>
      </c>
      <c r="V1035" s="131" t="s">
        <v>148</v>
      </c>
      <c r="W1035" s="216" t="s">
        <v>157</v>
      </c>
      <c r="X1035" s="23"/>
    </row>
    <row r="1036" spans="1:24" ht="85.5" hidden="1">
      <c r="A1036" s="19" t="s">
        <v>158</v>
      </c>
      <c r="B1036" s="24" t="s">
        <v>617</v>
      </c>
      <c r="C1036" s="24" t="s">
        <v>649</v>
      </c>
      <c r="D1036" s="24" t="s">
        <v>263</v>
      </c>
      <c r="E1036" s="24">
        <v>15</v>
      </c>
      <c r="F1036" s="24" t="s">
        <v>662</v>
      </c>
      <c r="G1036" s="24" t="s">
        <v>35</v>
      </c>
      <c r="H1036" s="24" t="s">
        <v>154</v>
      </c>
      <c r="I1036" s="24" t="s">
        <v>37</v>
      </c>
      <c r="J1036" s="69">
        <v>540</v>
      </c>
      <c r="K1036" s="24" t="s">
        <v>663</v>
      </c>
      <c r="L1036" s="193"/>
      <c r="M1036" s="24">
        <v>1</v>
      </c>
      <c r="N1036" s="27">
        <v>2579353</v>
      </c>
      <c r="O1036" s="27" t="s">
        <v>664</v>
      </c>
      <c r="P1036" s="24" t="s">
        <v>162</v>
      </c>
      <c r="Q1036" s="28">
        <v>0</v>
      </c>
      <c r="R1036" s="28">
        <v>0</v>
      </c>
      <c r="S1036" s="28">
        <f t="shared" si="15"/>
        <v>0</v>
      </c>
      <c r="T1036" s="24" t="s">
        <v>228</v>
      </c>
      <c r="U1036" s="24" t="s">
        <v>2424</v>
      </c>
      <c r="V1036" s="262" t="s">
        <v>665</v>
      </c>
      <c r="W1036" s="262" t="s">
        <v>665</v>
      </c>
      <c r="X1036" s="23"/>
    </row>
    <row r="1037" spans="1:24" ht="156.75" hidden="1">
      <c r="A1037" s="19" t="s">
        <v>158</v>
      </c>
      <c r="B1037" s="19" t="s">
        <v>617</v>
      </c>
      <c r="C1037" s="19" t="s">
        <v>692</v>
      </c>
      <c r="D1037" s="19" t="s">
        <v>252</v>
      </c>
      <c r="E1037" s="19">
        <v>15</v>
      </c>
      <c r="F1037" s="19" t="s">
        <v>728</v>
      </c>
      <c r="G1037" s="19" t="s">
        <v>145</v>
      </c>
      <c r="H1037" s="19" t="s">
        <v>36</v>
      </c>
      <c r="I1037" s="19" t="s">
        <v>46</v>
      </c>
      <c r="J1037" s="52">
        <v>40</v>
      </c>
      <c r="K1037" s="19" t="s">
        <v>717</v>
      </c>
      <c r="L1037" s="198" t="s">
        <v>224</v>
      </c>
      <c r="M1037" s="19">
        <v>1</v>
      </c>
      <c r="N1037" s="37">
        <v>1568927</v>
      </c>
      <c r="O1037" s="37" t="s">
        <v>702</v>
      </c>
      <c r="P1037" s="19" t="s">
        <v>162</v>
      </c>
      <c r="Q1037" s="20">
        <v>0</v>
      </c>
      <c r="R1037" s="20">
        <v>0</v>
      </c>
      <c r="S1037" s="20">
        <f t="shared" si="15"/>
        <v>0</v>
      </c>
      <c r="T1037" s="19" t="s">
        <v>145</v>
      </c>
      <c r="U1037" s="19"/>
      <c r="V1037" s="131" t="s">
        <v>63</v>
      </c>
      <c r="W1037" s="216" t="s">
        <v>64</v>
      </c>
      <c r="X1037" s="23"/>
    </row>
    <row r="1038" spans="1:24" ht="156.75" hidden="1">
      <c r="A1038" s="19" t="s">
        <v>158</v>
      </c>
      <c r="B1038" s="19" t="s">
        <v>617</v>
      </c>
      <c r="C1038" s="19" t="s">
        <v>692</v>
      </c>
      <c r="D1038" s="19" t="s">
        <v>252</v>
      </c>
      <c r="E1038" s="19">
        <v>15</v>
      </c>
      <c r="F1038" s="19" t="s">
        <v>728</v>
      </c>
      <c r="G1038" s="19" t="s">
        <v>145</v>
      </c>
      <c r="H1038" s="19" t="s">
        <v>36</v>
      </c>
      <c r="I1038" s="19" t="s">
        <v>46</v>
      </c>
      <c r="J1038" s="52">
        <v>40</v>
      </c>
      <c r="K1038" s="19" t="s">
        <v>718</v>
      </c>
      <c r="L1038" s="194" t="s">
        <v>152</v>
      </c>
      <c r="M1038" s="19">
        <v>1</v>
      </c>
      <c r="N1038" s="37" t="s">
        <v>715</v>
      </c>
      <c r="O1038" s="37" t="s">
        <v>700</v>
      </c>
      <c r="P1038" s="19" t="s">
        <v>162</v>
      </c>
      <c r="Q1038" s="20">
        <v>0</v>
      </c>
      <c r="R1038" s="20">
        <v>0</v>
      </c>
      <c r="S1038" s="20">
        <f t="shared" si="15"/>
        <v>0</v>
      </c>
      <c r="T1038" s="19" t="s">
        <v>145</v>
      </c>
      <c r="U1038" s="19"/>
      <c r="V1038" s="131" t="s">
        <v>63</v>
      </c>
      <c r="W1038" s="216" t="s">
        <v>64</v>
      </c>
      <c r="X1038" s="23"/>
    </row>
    <row r="1039" spans="1:24" ht="99.75" hidden="1">
      <c r="A1039" s="19" t="s">
        <v>158</v>
      </c>
      <c r="B1039" s="19" t="s">
        <v>617</v>
      </c>
      <c r="C1039" s="19" t="s">
        <v>751</v>
      </c>
      <c r="D1039" s="19" t="s">
        <v>258</v>
      </c>
      <c r="E1039" s="19">
        <v>15</v>
      </c>
      <c r="F1039" s="19" t="s">
        <v>773</v>
      </c>
      <c r="G1039" s="19" t="s">
        <v>145</v>
      </c>
      <c r="H1039" s="19" t="s">
        <v>36</v>
      </c>
      <c r="I1039" s="19" t="s">
        <v>46</v>
      </c>
      <c r="J1039" s="52">
        <v>240</v>
      </c>
      <c r="K1039" s="19" t="s">
        <v>774</v>
      </c>
      <c r="L1039" s="194" t="s">
        <v>216</v>
      </c>
      <c r="M1039" s="19">
        <v>1</v>
      </c>
      <c r="N1039" s="37">
        <v>2110057</v>
      </c>
      <c r="O1039" s="37" t="s">
        <v>775</v>
      </c>
      <c r="P1039" s="19" t="s">
        <v>757</v>
      </c>
      <c r="Q1039" s="20">
        <v>0</v>
      </c>
      <c r="R1039" s="20">
        <v>0</v>
      </c>
      <c r="S1039" s="20">
        <f t="shared" si="15"/>
        <v>0</v>
      </c>
      <c r="T1039" s="19" t="s">
        <v>145</v>
      </c>
      <c r="U1039" s="19" t="s">
        <v>2425</v>
      </c>
      <c r="V1039" s="131" t="s">
        <v>48</v>
      </c>
      <c r="W1039" s="216" t="s">
        <v>49</v>
      </c>
      <c r="X1039" s="23"/>
    </row>
    <row r="1040" spans="1:24" ht="99.75" hidden="1">
      <c r="A1040" s="19" t="s">
        <v>158</v>
      </c>
      <c r="B1040" s="19" t="s">
        <v>617</v>
      </c>
      <c r="C1040" s="19" t="s">
        <v>828</v>
      </c>
      <c r="D1040" s="19" t="s">
        <v>258</v>
      </c>
      <c r="E1040" s="19">
        <v>15</v>
      </c>
      <c r="F1040" s="19" t="s">
        <v>829</v>
      </c>
      <c r="G1040" s="19" t="s">
        <v>145</v>
      </c>
      <c r="H1040" s="19" t="s">
        <v>36</v>
      </c>
      <c r="I1040" s="19" t="s">
        <v>46</v>
      </c>
      <c r="J1040" s="52">
        <v>240</v>
      </c>
      <c r="K1040" s="19" t="s">
        <v>714</v>
      </c>
      <c r="L1040" s="194" t="s">
        <v>632</v>
      </c>
      <c r="M1040" s="19">
        <v>1</v>
      </c>
      <c r="N1040" s="37">
        <v>1559807</v>
      </c>
      <c r="O1040" s="37" t="s">
        <v>830</v>
      </c>
      <c r="P1040" s="19" t="s">
        <v>611</v>
      </c>
      <c r="Q1040" s="20">
        <v>0</v>
      </c>
      <c r="R1040" s="20">
        <v>0</v>
      </c>
      <c r="S1040" s="20">
        <f t="shared" si="15"/>
        <v>0</v>
      </c>
      <c r="T1040" s="19" t="s">
        <v>145</v>
      </c>
      <c r="U1040" s="19" t="s">
        <v>2425</v>
      </c>
      <c r="V1040" s="131" t="s">
        <v>48</v>
      </c>
      <c r="W1040" s="216" t="s">
        <v>49</v>
      </c>
      <c r="X1040" s="23"/>
    </row>
    <row r="1041" spans="1:24" ht="99.75" hidden="1">
      <c r="A1041" s="19" t="s">
        <v>158</v>
      </c>
      <c r="B1041" s="19" t="s">
        <v>617</v>
      </c>
      <c r="C1041" s="19" t="s">
        <v>751</v>
      </c>
      <c r="D1041" s="19" t="s">
        <v>258</v>
      </c>
      <c r="E1041" s="19">
        <v>15</v>
      </c>
      <c r="F1041" s="19" t="s">
        <v>776</v>
      </c>
      <c r="G1041" s="19" t="s">
        <v>145</v>
      </c>
      <c r="H1041" s="19" t="s">
        <v>36</v>
      </c>
      <c r="I1041" s="19" t="s">
        <v>46</v>
      </c>
      <c r="J1041" s="52">
        <v>680</v>
      </c>
      <c r="K1041" s="19" t="s">
        <v>777</v>
      </c>
      <c r="L1041" s="194" t="s">
        <v>759</v>
      </c>
      <c r="M1041" s="19">
        <v>1</v>
      </c>
      <c r="N1041" s="37">
        <v>1491430</v>
      </c>
      <c r="O1041" s="37" t="s">
        <v>778</v>
      </c>
      <c r="P1041" s="19" t="s">
        <v>779</v>
      </c>
      <c r="Q1041" s="20">
        <v>0</v>
      </c>
      <c r="R1041" s="20">
        <v>0</v>
      </c>
      <c r="S1041" s="20">
        <f t="shared" ref="S1041:S1104" si="16">(R1041+Q1041)*M1041</f>
        <v>0</v>
      </c>
      <c r="T1041" s="19" t="s">
        <v>145</v>
      </c>
      <c r="U1041" s="19" t="s">
        <v>2425</v>
      </c>
      <c r="V1041" s="131" t="s">
        <v>48</v>
      </c>
      <c r="W1041" s="216" t="s">
        <v>49</v>
      </c>
      <c r="X1041" s="23"/>
    </row>
    <row r="1042" spans="1:24" ht="99.75" hidden="1">
      <c r="A1042" s="19" t="s">
        <v>158</v>
      </c>
      <c r="B1042" s="19" t="s">
        <v>617</v>
      </c>
      <c r="C1042" s="19" t="s">
        <v>751</v>
      </c>
      <c r="D1042" s="19" t="s">
        <v>258</v>
      </c>
      <c r="E1042" s="19">
        <v>15</v>
      </c>
      <c r="F1042" s="19" t="s">
        <v>776</v>
      </c>
      <c r="G1042" s="19" t="s">
        <v>145</v>
      </c>
      <c r="H1042" s="19" t="s">
        <v>36</v>
      </c>
      <c r="I1042" s="19" t="s">
        <v>46</v>
      </c>
      <c r="J1042" s="52">
        <v>680</v>
      </c>
      <c r="K1042" s="19" t="s">
        <v>780</v>
      </c>
      <c r="L1042" s="194" t="s">
        <v>147</v>
      </c>
      <c r="M1042" s="19">
        <v>1</v>
      </c>
      <c r="N1042" s="37">
        <v>2326638</v>
      </c>
      <c r="O1042" s="37" t="s">
        <v>781</v>
      </c>
      <c r="P1042" s="19" t="s">
        <v>162</v>
      </c>
      <c r="Q1042" s="20">
        <v>0</v>
      </c>
      <c r="R1042" s="20">
        <v>0</v>
      </c>
      <c r="S1042" s="20">
        <f t="shared" si="16"/>
        <v>0</v>
      </c>
      <c r="T1042" s="19" t="s">
        <v>145</v>
      </c>
      <c r="U1042" s="19" t="s">
        <v>2425</v>
      </c>
      <c r="V1042" s="131" t="s">
        <v>48</v>
      </c>
      <c r="W1042" s="216" t="s">
        <v>49</v>
      </c>
      <c r="X1042" s="23"/>
    </row>
    <row r="1043" spans="1:24" ht="156.75" hidden="1">
      <c r="A1043" s="19" t="s">
        <v>158</v>
      </c>
      <c r="B1043" s="19" t="s">
        <v>617</v>
      </c>
      <c r="C1043" s="19" t="s">
        <v>617</v>
      </c>
      <c r="D1043" s="19" t="s">
        <v>252</v>
      </c>
      <c r="E1043" s="19">
        <v>15</v>
      </c>
      <c r="F1043" s="19" t="s">
        <v>809</v>
      </c>
      <c r="G1043" s="19" t="s">
        <v>145</v>
      </c>
      <c r="H1043" s="19" t="s">
        <v>36</v>
      </c>
      <c r="I1043" s="19" t="s">
        <v>46</v>
      </c>
      <c r="J1043" s="52">
        <v>390</v>
      </c>
      <c r="K1043" s="19" t="s">
        <v>810</v>
      </c>
      <c r="L1043" s="194" t="s">
        <v>759</v>
      </c>
      <c r="M1043" s="19">
        <v>1</v>
      </c>
      <c r="N1043" s="37">
        <v>1491058</v>
      </c>
      <c r="O1043" s="37" t="s">
        <v>811</v>
      </c>
      <c r="P1043" s="19" t="s">
        <v>812</v>
      </c>
      <c r="Q1043" s="20">
        <v>0</v>
      </c>
      <c r="R1043" s="20">
        <v>0</v>
      </c>
      <c r="S1043" s="20">
        <f t="shared" si="16"/>
        <v>0</v>
      </c>
      <c r="T1043" s="19" t="s">
        <v>145</v>
      </c>
      <c r="U1043" s="19" t="s">
        <v>2425</v>
      </c>
      <c r="V1043" s="131" t="s">
        <v>48</v>
      </c>
      <c r="W1043" s="216" t="s">
        <v>49</v>
      </c>
      <c r="X1043" s="23"/>
    </row>
    <row r="1044" spans="1:24" ht="99.75" hidden="1">
      <c r="A1044" s="19" t="s">
        <v>158</v>
      </c>
      <c r="B1044" s="19" t="s">
        <v>617</v>
      </c>
      <c r="C1044" s="19" t="s">
        <v>729</v>
      </c>
      <c r="D1044" s="19" t="s">
        <v>740</v>
      </c>
      <c r="E1044" s="19">
        <v>12</v>
      </c>
      <c r="F1044" s="19" t="s">
        <v>748</v>
      </c>
      <c r="G1044" s="19" t="s">
        <v>145</v>
      </c>
      <c r="H1044" s="19" t="s">
        <v>36</v>
      </c>
      <c r="I1044" s="19" t="s">
        <v>46</v>
      </c>
      <c r="J1044" s="52">
        <v>120</v>
      </c>
      <c r="K1044" s="19" t="s">
        <v>749</v>
      </c>
      <c r="L1044" s="198" t="s">
        <v>224</v>
      </c>
      <c r="M1044" s="19">
        <v>1</v>
      </c>
      <c r="N1044" s="37">
        <v>1568100</v>
      </c>
      <c r="O1044" s="37" t="s">
        <v>736</v>
      </c>
      <c r="P1044" s="19" t="s">
        <v>162</v>
      </c>
      <c r="Q1044" s="20">
        <v>0</v>
      </c>
      <c r="R1044" s="20">
        <v>0</v>
      </c>
      <c r="S1044" s="20">
        <f t="shared" si="16"/>
        <v>0</v>
      </c>
      <c r="T1044" s="19" t="s">
        <v>145</v>
      </c>
      <c r="U1044" s="19"/>
      <c r="V1044" s="210" t="s">
        <v>148</v>
      </c>
      <c r="W1044" s="216" t="s">
        <v>225</v>
      </c>
      <c r="X1044" s="23"/>
    </row>
    <row r="1045" spans="1:24" ht="99.75" hidden="1">
      <c r="A1045" s="19" t="s">
        <v>158</v>
      </c>
      <c r="B1045" s="19" t="s">
        <v>617</v>
      </c>
      <c r="C1045" s="19" t="s">
        <v>729</v>
      </c>
      <c r="D1045" s="19" t="s">
        <v>740</v>
      </c>
      <c r="E1045" s="19">
        <v>12</v>
      </c>
      <c r="F1045" s="19" t="s">
        <v>748</v>
      </c>
      <c r="G1045" s="19" t="s">
        <v>145</v>
      </c>
      <c r="H1045" s="19" t="s">
        <v>36</v>
      </c>
      <c r="I1045" s="19" t="s">
        <v>46</v>
      </c>
      <c r="J1045" s="52">
        <v>120</v>
      </c>
      <c r="K1045" s="19" t="s">
        <v>750</v>
      </c>
      <c r="L1045" s="194" t="s">
        <v>356</v>
      </c>
      <c r="M1045" s="19">
        <v>1</v>
      </c>
      <c r="N1045" s="37">
        <v>1517709</v>
      </c>
      <c r="O1045" s="37" t="s">
        <v>731</v>
      </c>
      <c r="P1045" s="19" t="s">
        <v>162</v>
      </c>
      <c r="Q1045" s="20">
        <v>0</v>
      </c>
      <c r="R1045" s="20">
        <v>0</v>
      </c>
      <c r="S1045" s="20">
        <f t="shared" si="16"/>
        <v>0</v>
      </c>
      <c r="T1045" s="19" t="s">
        <v>145</v>
      </c>
      <c r="U1045" s="19"/>
      <c r="V1045" s="210" t="s">
        <v>148</v>
      </c>
      <c r="W1045" s="216" t="s">
        <v>225</v>
      </c>
      <c r="X1045" s="23"/>
    </row>
    <row r="1046" spans="1:24" ht="156.75" hidden="1">
      <c r="A1046" s="19" t="s">
        <v>158</v>
      </c>
      <c r="B1046" s="19" t="s">
        <v>617</v>
      </c>
      <c r="C1046" s="19" t="s">
        <v>666</v>
      </c>
      <c r="D1046" s="19" t="s">
        <v>252</v>
      </c>
      <c r="E1046" s="19">
        <v>15</v>
      </c>
      <c r="F1046" s="19" t="s">
        <v>685</v>
      </c>
      <c r="G1046" s="19" t="s">
        <v>145</v>
      </c>
      <c r="H1046" s="19" t="s">
        <v>36</v>
      </c>
      <c r="I1046" s="19" t="s">
        <v>46</v>
      </c>
      <c r="J1046" s="52">
        <v>246</v>
      </c>
      <c r="K1046" s="19" t="s">
        <v>686</v>
      </c>
      <c r="L1046" s="194" t="s">
        <v>147</v>
      </c>
      <c r="M1046" s="19">
        <v>1</v>
      </c>
      <c r="N1046" s="37">
        <v>1568911</v>
      </c>
      <c r="O1046" s="37" t="s">
        <v>687</v>
      </c>
      <c r="P1046" s="19" t="s">
        <v>162</v>
      </c>
      <c r="Q1046" s="20">
        <v>0</v>
      </c>
      <c r="R1046" s="20">
        <v>0</v>
      </c>
      <c r="S1046" s="20">
        <f t="shared" si="16"/>
        <v>0</v>
      </c>
      <c r="T1046" s="19" t="s">
        <v>145</v>
      </c>
      <c r="U1046" s="19"/>
      <c r="V1046" s="131" t="s">
        <v>184</v>
      </c>
      <c r="W1046" s="216" t="s">
        <v>269</v>
      </c>
      <c r="X1046" s="23"/>
    </row>
    <row r="1047" spans="1:24" ht="99.75" hidden="1">
      <c r="A1047" s="19" t="s">
        <v>158</v>
      </c>
      <c r="B1047" s="19" t="s">
        <v>617</v>
      </c>
      <c r="C1047" s="19" t="s">
        <v>751</v>
      </c>
      <c r="D1047" s="19" t="s">
        <v>258</v>
      </c>
      <c r="E1047" s="19">
        <v>15</v>
      </c>
      <c r="F1047" s="19" t="s">
        <v>782</v>
      </c>
      <c r="G1047" s="19" t="s">
        <v>145</v>
      </c>
      <c r="H1047" s="19" t="s">
        <v>36</v>
      </c>
      <c r="I1047" s="19" t="s">
        <v>46</v>
      </c>
      <c r="J1047" s="52">
        <v>400</v>
      </c>
      <c r="K1047" s="19" t="s">
        <v>783</v>
      </c>
      <c r="L1047" s="194" t="s">
        <v>272</v>
      </c>
      <c r="M1047" s="19">
        <v>1</v>
      </c>
      <c r="N1047" s="37">
        <v>1491395</v>
      </c>
      <c r="O1047" s="37" t="s">
        <v>784</v>
      </c>
      <c r="P1047" s="19" t="s">
        <v>162</v>
      </c>
      <c r="Q1047" s="20">
        <v>0</v>
      </c>
      <c r="R1047" s="20">
        <v>0</v>
      </c>
      <c r="S1047" s="20">
        <f t="shared" si="16"/>
        <v>0</v>
      </c>
      <c r="T1047" s="19" t="s">
        <v>145</v>
      </c>
      <c r="U1047" s="19"/>
      <c r="V1047" s="131" t="s">
        <v>184</v>
      </c>
      <c r="W1047" s="216" t="s">
        <v>637</v>
      </c>
      <c r="X1047" s="23"/>
    </row>
    <row r="1048" spans="1:24" ht="114" hidden="1">
      <c r="A1048" s="19" t="s">
        <v>158</v>
      </c>
      <c r="B1048" s="19" t="s">
        <v>239</v>
      </c>
      <c r="C1048" s="19" t="s">
        <v>239</v>
      </c>
      <c r="D1048" s="19" t="s">
        <v>240</v>
      </c>
      <c r="E1048" s="19">
        <v>12</v>
      </c>
      <c r="F1048" s="19" t="s">
        <v>241</v>
      </c>
      <c r="G1048" s="19" t="s">
        <v>45</v>
      </c>
      <c r="H1048" s="19" t="s">
        <v>36</v>
      </c>
      <c r="I1048" s="19" t="s">
        <v>46</v>
      </c>
      <c r="J1048" s="52">
        <v>8</v>
      </c>
      <c r="K1048" s="19">
        <v>44013</v>
      </c>
      <c r="L1048" s="201"/>
      <c r="M1048" s="19">
        <v>6</v>
      </c>
      <c r="N1048" s="153"/>
      <c r="O1048" s="153"/>
      <c r="P1048" s="19" t="s">
        <v>242</v>
      </c>
      <c r="Q1048" s="20">
        <v>0</v>
      </c>
      <c r="R1048" s="20">
        <v>0</v>
      </c>
      <c r="S1048" s="20">
        <f t="shared" si="16"/>
        <v>0</v>
      </c>
      <c r="T1048" s="19" t="s">
        <v>41</v>
      </c>
      <c r="U1048" s="19" t="s">
        <v>2267</v>
      </c>
      <c r="V1048" s="131" t="s">
        <v>243</v>
      </c>
      <c r="W1048" s="216" t="s">
        <v>244</v>
      </c>
      <c r="X1048" s="18" t="s">
        <v>58</v>
      </c>
    </row>
    <row r="1049" spans="1:24" ht="114" hidden="1">
      <c r="A1049" s="19" t="s">
        <v>158</v>
      </c>
      <c r="B1049" s="19" t="s">
        <v>239</v>
      </c>
      <c r="C1049" s="19" t="s">
        <v>239</v>
      </c>
      <c r="D1049" s="19" t="s">
        <v>245</v>
      </c>
      <c r="E1049" s="19">
        <v>15</v>
      </c>
      <c r="F1049" s="19" t="s">
        <v>246</v>
      </c>
      <c r="G1049" s="19" t="s">
        <v>45</v>
      </c>
      <c r="H1049" s="19" t="s">
        <v>36</v>
      </c>
      <c r="I1049" s="19" t="s">
        <v>37</v>
      </c>
      <c r="J1049" s="52">
        <v>40</v>
      </c>
      <c r="K1049" s="19">
        <v>44044</v>
      </c>
      <c r="L1049" s="201"/>
      <c r="M1049" s="19">
        <v>12</v>
      </c>
      <c r="N1049" s="153"/>
      <c r="O1049" s="153"/>
      <c r="P1049" s="19" t="s">
        <v>247</v>
      </c>
      <c r="Q1049" s="20">
        <v>0</v>
      </c>
      <c r="R1049" s="20">
        <v>0</v>
      </c>
      <c r="S1049" s="20">
        <f t="shared" si="16"/>
        <v>0</v>
      </c>
      <c r="T1049" s="19" t="s">
        <v>41</v>
      </c>
      <c r="U1049" s="19" t="s">
        <v>2426</v>
      </c>
      <c r="V1049" s="216" t="s">
        <v>184</v>
      </c>
      <c r="W1049" s="216" t="s">
        <v>248</v>
      </c>
      <c r="X1049" s="93" t="s">
        <v>78</v>
      </c>
    </row>
    <row r="1050" spans="1:24" ht="85.5" hidden="1">
      <c r="A1050" s="19" t="s">
        <v>158</v>
      </c>
      <c r="B1050" s="19" t="s">
        <v>239</v>
      </c>
      <c r="C1050" s="19" t="s">
        <v>239</v>
      </c>
      <c r="D1050" s="19" t="s">
        <v>249</v>
      </c>
      <c r="E1050" s="19">
        <v>12</v>
      </c>
      <c r="F1050" s="19" t="s">
        <v>250</v>
      </c>
      <c r="G1050" s="19" t="s">
        <v>45</v>
      </c>
      <c r="H1050" s="19" t="s">
        <v>36</v>
      </c>
      <c r="I1050" s="19" t="s">
        <v>37</v>
      </c>
      <c r="J1050" s="52">
        <v>16</v>
      </c>
      <c r="K1050" s="19">
        <v>44105</v>
      </c>
      <c r="L1050" s="201"/>
      <c r="M1050" s="19">
        <v>6</v>
      </c>
      <c r="N1050" s="153"/>
      <c r="O1050" s="153"/>
      <c r="P1050" s="19" t="s">
        <v>251</v>
      </c>
      <c r="Q1050" s="20">
        <v>0</v>
      </c>
      <c r="R1050" s="20">
        <v>0</v>
      </c>
      <c r="S1050" s="20">
        <f t="shared" si="16"/>
        <v>0</v>
      </c>
      <c r="T1050" s="19" t="s">
        <v>68</v>
      </c>
      <c r="U1050" s="19"/>
      <c r="V1050" s="131" t="s">
        <v>63</v>
      </c>
      <c r="W1050" s="216" t="s">
        <v>181</v>
      </c>
      <c r="X1050" s="126" t="s">
        <v>58</v>
      </c>
    </row>
    <row r="1051" spans="1:24" ht="156.75" hidden="1">
      <c r="A1051" s="19" t="s">
        <v>158</v>
      </c>
      <c r="B1051" s="19" t="s">
        <v>239</v>
      </c>
      <c r="C1051" s="19" t="s">
        <v>239</v>
      </c>
      <c r="D1051" s="19" t="s">
        <v>252</v>
      </c>
      <c r="E1051" s="19">
        <v>15</v>
      </c>
      <c r="F1051" s="19" t="s">
        <v>253</v>
      </c>
      <c r="G1051" s="19" t="s">
        <v>45</v>
      </c>
      <c r="H1051" s="19" t="s">
        <v>36</v>
      </c>
      <c r="I1051" s="19" t="s">
        <v>37</v>
      </c>
      <c r="J1051" s="52">
        <v>24</v>
      </c>
      <c r="K1051" s="19">
        <v>44075</v>
      </c>
      <c r="L1051" s="201"/>
      <c r="M1051" s="19">
        <v>3</v>
      </c>
      <c r="N1051" s="153"/>
      <c r="O1051" s="153"/>
      <c r="P1051" s="19" t="s">
        <v>247</v>
      </c>
      <c r="Q1051" s="20">
        <v>0</v>
      </c>
      <c r="R1051" s="20">
        <v>0</v>
      </c>
      <c r="S1051" s="20">
        <f t="shared" si="16"/>
        <v>0</v>
      </c>
      <c r="T1051" s="19" t="s">
        <v>68</v>
      </c>
      <c r="U1051" s="19" t="s">
        <v>2222</v>
      </c>
      <c r="V1051" s="220" t="s">
        <v>176</v>
      </c>
      <c r="W1051" s="216" t="s">
        <v>254</v>
      </c>
      <c r="X1051" s="36" t="s">
        <v>50</v>
      </c>
    </row>
    <row r="1052" spans="1:24" ht="85.5" hidden="1">
      <c r="A1052" s="19" t="s">
        <v>158</v>
      </c>
      <c r="B1052" s="19" t="s">
        <v>239</v>
      </c>
      <c r="C1052" s="19" t="s">
        <v>239</v>
      </c>
      <c r="D1052" s="19" t="s">
        <v>255</v>
      </c>
      <c r="E1052" s="19">
        <v>12</v>
      </c>
      <c r="F1052" s="19" t="s">
        <v>256</v>
      </c>
      <c r="G1052" s="19" t="s">
        <v>45</v>
      </c>
      <c r="H1052" s="19" t="s">
        <v>36</v>
      </c>
      <c r="I1052" s="19" t="s">
        <v>91</v>
      </c>
      <c r="J1052" s="52">
        <v>16</v>
      </c>
      <c r="K1052" s="19">
        <v>44013</v>
      </c>
      <c r="L1052" s="201"/>
      <c r="M1052" s="19">
        <v>4</v>
      </c>
      <c r="N1052" s="153"/>
      <c r="O1052" s="153"/>
      <c r="P1052" s="19" t="s">
        <v>251</v>
      </c>
      <c r="Q1052" s="20">
        <v>0</v>
      </c>
      <c r="R1052" s="20">
        <v>0</v>
      </c>
      <c r="S1052" s="20">
        <f t="shared" si="16"/>
        <v>0</v>
      </c>
      <c r="T1052" s="19" t="s">
        <v>41</v>
      </c>
      <c r="U1052" s="19" t="s">
        <v>2427</v>
      </c>
      <c r="V1052" s="131" t="s">
        <v>76</v>
      </c>
      <c r="W1052" s="216" t="s">
        <v>257</v>
      </c>
      <c r="X1052" s="93" t="s">
        <v>78</v>
      </c>
    </row>
    <row r="1053" spans="1:24" ht="99.75" hidden="1">
      <c r="A1053" s="19" t="s">
        <v>158</v>
      </c>
      <c r="B1053" s="19" t="s">
        <v>239</v>
      </c>
      <c r="C1053" s="19" t="s">
        <v>239</v>
      </c>
      <c r="D1053" s="19" t="s">
        <v>258</v>
      </c>
      <c r="E1053" s="19">
        <v>15</v>
      </c>
      <c r="F1053" s="19" t="s">
        <v>49</v>
      </c>
      <c r="G1053" s="19" t="s">
        <v>45</v>
      </c>
      <c r="H1053" s="19" t="s">
        <v>36</v>
      </c>
      <c r="I1053" s="19" t="s">
        <v>37</v>
      </c>
      <c r="J1053" s="52">
        <v>30</v>
      </c>
      <c r="K1053" s="19">
        <v>44044</v>
      </c>
      <c r="L1053" s="201"/>
      <c r="M1053" s="19">
        <v>2</v>
      </c>
      <c r="N1053" s="153"/>
      <c r="O1053" s="153"/>
      <c r="P1053" s="19" t="s">
        <v>259</v>
      </c>
      <c r="Q1053" s="20">
        <v>0</v>
      </c>
      <c r="R1053" s="20">
        <v>0</v>
      </c>
      <c r="S1053" s="20">
        <f t="shared" si="16"/>
        <v>0</v>
      </c>
      <c r="T1053" s="19" t="s">
        <v>41</v>
      </c>
      <c r="U1053" s="19" t="s">
        <v>2267</v>
      </c>
      <c r="V1053" s="131" t="s">
        <v>48</v>
      </c>
      <c r="W1053" s="216" t="s">
        <v>49</v>
      </c>
      <c r="X1053" s="36" t="s">
        <v>50</v>
      </c>
    </row>
    <row r="1054" spans="1:24" ht="85.5" hidden="1">
      <c r="A1054" s="19" t="s">
        <v>158</v>
      </c>
      <c r="B1054" s="19" t="s">
        <v>239</v>
      </c>
      <c r="C1054" s="19" t="s">
        <v>239</v>
      </c>
      <c r="D1054" s="19" t="s">
        <v>260</v>
      </c>
      <c r="E1054" s="19">
        <v>12</v>
      </c>
      <c r="F1054" s="19" t="s">
        <v>261</v>
      </c>
      <c r="G1054" s="19" t="s">
        <v>45</v>
      </c>
      <c r="H1054" s="19" t="s">
        <v>36</v>
      </c>
      <c r="I1054" s="19" t="s">
        <v>37</v>
      </c>
      <c r="J1054" s="52">
        <v>16</v>
      </c>
      <c r="K1054" s="19">
        <v>43983</v>
      </c>
      <c r="L1054" s="201"/>
      <c r="M1054" s="19">
        <v>3</v>
      </c>
      <c r="N1054" s="153"/>
      <c r="O1054" s="153"/>
      <c r="P1054" s="19" t="s">
        <v>247</v>
      </c>
      <c r="Q1054" s="20">
        <v>0</v>
      </c>
      <c r="R1054" s="20">
        <v>0</v>
      </c>
      <c r="S1054" s="20">
        <f t="shared" si="16"/>
        <v>0</v>
      </c>
      <c r="T1054" s="19" t="s">
        <v>68</v>
      </c>
      <c r="U1054" s="19" t="s">
        <v>64</v>
      </c>
      <c r="V1054" s="131" t="s">
        <v>63</v>
      </c>
      <c r="W1054" s="216" t="s">
        <v>64</v>
      </c>
      <c r="X1054" s="126" t="s">
        <v>58</v>
      </c>
    </row>
    <row r="1055" spans="1:24" ht="99.75" hidden="1">
      <c r="A1055" s="19" t="s">
        <v>158</v>
      </c>
      <c r="B1055" s="19" t="s">
        <v>239</v>
      </c>
      <c r="C1055" s="19" t="s">
        <v>239</v>
      </c>
      <c r="D1055" s="19" t="s">
        <v>249</v>
      </c>
      <c r="E1055" s="19">
        <v>12</v>
      </c>
      <c r="F1055" s="19" t="s">
        <v>262</v>
      </c>
      <c r="G1055" s="19" t="s">
        <v>45</v>
      </c>
      <c r="H1055" s="19" t="s">
        <v>36</v>
      </c>
      <c r="I1055" s="19" t="s">
        <v>46</v>
      </c>
      <c r="J1055" s="52">
        <v>21</v>
      </c>
      <c r="K1055" s="19">
        <v>44044</v>
      </c>
      <c r="L1055" s="201"/>
      <c r="M1055" s="19">
        <v>7</v>
      </c>
      <c r="N1055" s="153"/>
      <c r="O1055" s="153"/>
      <c r="P1055" s="19" t="s">
        <v>242</v>
      </c>
      <c r="Q1055" s="20">
        <v>0</v>
      </c>
      <c r="R1055" s="20">
        <v>0</v>
      </c>
      <c r="S1055" s="20">
        <f t="shared" si="16"/>
        <v>0</v>
      </c>
      <c r="T1055" s="19" t="s">
        <v>41</v>
      </c>
      <c r="U1055" s="19" t="s">
        <v>2267</v>
      </c>
      <c r="V1055" s="131" t="s">
        <v>201</v>
      </c>
      <c r="W1055" s="131" t="s">
        <v>202</v>
      </c>
      <c r="X1055" s="36" t="s">
        <v>50</v>
      </c>
    </row>
    <row r="1056" spans="1:24" ht="85.5" hidden="1">
      <c r="A1056" s="19" t="s">
        <v>158</v>
      </c>
      <c r="B1056" s="19" t="s">
        <v>239</v>
      </c>
      <c r="C1056" s="19" t="s">
        <v>239</v>
      </c>
      <c r="D1056" s="19" t="s">
        <v>263</v>
      </c>
      <c r="E1056" s="19">
        <v>15</v>
      </c>
      <c r="F1056" s="19" t="s">
        <v>264</v>
      </c>
      <c r="G1056" s="19" t="s">
        <v>35</v>
      </c>
      <c r="H1056" s="19" t="s">
        <v>265</v>
      </c>
      <c r="I1056" s="19" t="s">
        <v>91</v>
      </c>
      <c r="J1056" s="52">
        <v>360</v>
      </c>
      <c r="K1056" s="19" t="s">
        <v>266</v>
      </c>
      <c r="L1056" s="201"/>
      <c r="M1056" s="19">
        <v>1</v>
      </c>
      <c r="N1056" s="37">
        <v>2090498</v>
      </c>
      <c r="O1056" s="37" t="s">
        <v>267</v>
      </c>
      <c r="P1056" s="19" t="s">
        <v>268</v>
      </c>
      <c r="Q1056" s="20">
        <v>0</v>
      </c>
      <c r="R1056" s="20">
        <v>0</v>
      </c>
      <c r="S1056" s="20">
        <f t="shared" si="16"/>
        <v>0</v>
      </c>
      <c r="T1056" s="19" t="s">
        <v>228</v>
      </c>
      <c r="U1056" s="19" t="s">
        <v>2428</v>
      </c>
      <c r="V1056" s="131" t="s">
        <v>184</v>
      </c>
      <c r="W1056" s="216" t="s">
        <v>269</v>
      </c>
      <c r="X1056" s="23"/>
    </row>
    <row r="1057" spans="1:24" ht="156.75" hidden="1">
      <c r="A1057" s="19" t="s">
        <v>158</v>
      </c>
      <c r="B1057" s="19" t="s">
        <v>239</v>
      </c>
      <c r="C1057" s="19" t="s">
        <v>239</v>
      </c>
      <c r="D1057" s="19" t="s">
        <v>252</v>
      </c>
      <c r="E1057" s="19">
        <v>15</v>
      </c>
      <c r="F1057" s="19" t="s">
        <v>270</v>
      </c>
      <c r="G1057" s="19" t="s">
        <v>145</v>
      </c>
      <c r="H1057" s="19" t="s">
        <v>36</v>
      </c>
      <c r="I1057" s="19" t="s">
        <v>46</v>
      </c>
      <c r="J1057" s="52">
        <v>280</v>
      </c>
      <c r="K1057" s="19" t="s">
        <v>271</v>
      </c>
      <c r="L1057" s="194" t="s">
        <v>272</v>
      </c>
      <c r="M1057" s="19">
        <v>1</v>
      </c>
      <c r="N1057" s="37">
        <v>1491472</v>
      </c>
      <c r="O1057" s="37" t="s">
        <v>273</v>
      </c>
      <c r="P1057" s="19" t="s">
        <v>162</v>
      </c>
      <c r="Q1057" s="20">
        <v>0</v>
      </c>
      <c r="R1057" s="20">
        <v>0</v>
      </c>
      <c r="S1057" s="20">
        <f t="shared" si="16"/>
        <v>0</v>
      </c>
      <c r="T1057" s="19" t="s">
        <v>145</v>
      </c>
      <c r="U1057" s="19"/>
      <c r="V1057" s="210" t="s">
        <v>48</v>
      </c>
      <c r="W1057" s="216" t="s">
        <v>274</v>
      </c>
      <c r="X1057" s="23"/>
    </row>
    <row r="1058" spans="1:24" ht="185.25" hidden="1">
      <c r="A1058" s="19" t="s">
        <v>158</v>
      </c>
      <c r="B1058" s="19" t="s">
        <v>239</v>
      </c>
      <c r="C1058" s="19" t="s">
        <v>239</v>
      </c>
      <c r="D1058" s="19" t="s">
        <v>275</v>
      </c>
      <c r="E1058" s="19">
        <v>15</v>
      </c>
      <c r="F1058" s="19" t="s">
        <v>276</v>
      </c>
      <c r="G1058" s="19" t="s">
        <v>45</v>
      </c>
      <c r="H1058" s="19" t="s">
        <v>36</v>
      </c>
      <c r="I1058" s="19" t="s">
        <v>46</v>
      </c>
      <c r="J1058" s="52">
        <v>40</v>
      </c>
      <c r="K1058" s="19">
        <v>44136</v>
      </c>
      <c r="L1058" s="201"/>
      <c r="M1058" s="19">
        <v>3</v>
      </c>
      <c r="N1058" s="153"/>
      <c r="O1058" s="153"/>
      <c r="P1058" s="19" t="s">
        <v>268</v>
      </c>
      <c r="Q1058" s="20">
        <v>0</v>
      </c>
      <c r="R1058" s="20">
        <v>0</v>
      </c>
      <c r="S1058" s="20">
        <f t="shared" si="16"/>
        <v>0</v>
      </c>
      <c r="T1058" s="19" t="s">
        <v>41</v>
      </c>
      <c r="U1058" s="19"/>
      <c r="V1058" s="131" t="s">
        <v>92</v>
      </c>
      <c r="W1058" s="216" t="s">
        <v>93</v>
      </c>
      <c r="X1058" s="36" t="s">
        <v>50</v>
      </c>
    </row>
    <row r="1059" spans="1:24" ht="128.25" hidden="1">
      <c r="A1059" s="19" t="s">
        <v>158</v>
      </c>
      <c r="B1059" s="19" t="s">
        <v>239</v>
      </c>
      <c r="C1059" s="19" t="s">
        <v>239</v>
      </c>
      <c r="D1059" s="19" t="s">
        <v>277</v>
      </c>
      <c r="E1059" s="19">
        <v>15</v>
      </c>
      <c r="F1059" s="19" t="s">
        <v>232</v>
      </c>
      <c r="G1059" s="19" t="s">
        <v>35</v>
      </c>
      <c r="H1059" s="19" t="s">
        <v>36</v>
      </c>
      <c r="I1059" s="19" t="s">
        <v>37</v>
      </c>
      <c r="J1059" s="52">
        <v>260</v>
      </c>
      <c r="K1059" s="19" t="s">
        <v>278</v>
      </c>
      <c r="L1059" s="201"/>
      <c r="M1059" s="19">
        <v>1</v>
      </c>
      <c r="N1059" s="37">
        <v>1493407</v>
      </c>
      <c r="O1059" s="37" t="s">
        <v>279</v>
      </c>
      <c r="P1059" s="19" t="s">
        <v>162</v>
      </c>
      <c r="Q1059" s="20">
        <v>0</v>
      </c>
      <c r="R1059" s="20">
        <v>0</v>
      </c>
      <c r="S1059" s="20">
        <f t="shared" si="16"/>
        <v>0</v>
      </c>
      <c r="T1059" s="19" t="s">
        <v>41</v>
      </c>
      <c r="U1059" s="15" t="s">
        <v>2429</v>
      </c>
      <c r="V1059" s="131" t="s">
        <v>235</v>
      </c>
      <c r="W1059" s="216" t="s">
        <v>236</v>
      </c>
      <c r="X1059" s="23"/>
    </row>
    <row r="1060" spans="1:24" ht="128.25" hidden="1">
      <c r="A1060" s="19" t="s">
        <v>158</v>
      </c>
      <c r="B1060" s="19" t="s">
        <v>239</v>
      </c>
      <c r="C1060" s="19" t="s">
        <v>239</v>
      </c>
      <c r="D1060" s="19" t="s">
        <v>277</v>
      </c>
      <c r="E1060" s="19">
        <v>15</v>
      </c>
      <c r="F1060" s="19" t="s">
        <v>280</v>
      </c>
      <c r="G1060" s="19" t="s">
        <v>35</v>
      </c>
      <c r="H1060" s="19" t="s">
        <v>36</v>
      </c>
      <c r="I1060" s="19" t="s">
        <v>37</v>
      </c>
      <c r="J1060" s="52">
        <v>113</v>
      </c>
      <c r="K1060" s="19" t="s">
        <v>281</v>
      </c>
      <c r="L1060" s="201"/>
      <c r="M1060" s="19">
        <v>1</v>
      </c>
      <c r="N1060" s="37">
        <v>2090498</v>
      </c>
      <c r="O1060" s="37" t="s">
        <v>267</v>
      </c>
      <c r="P1060" s="19" t="s">
        <v>268</v>
      </c>
      <c r="Q1060" s="20">
        <v>0</v>
      </c>
      <c r="R1060" s="20">
        <v>0</v>
      </c>
      <c r="S1060" s="20">
        <f t="shared" si="16"/>
        <v>0</v>
      </c>
      <c r="T1060" s="19" t="s">
        <v>41</v>
      </c>
      <c r="U1060" s="15" t="s">
        <v>2429</v>
      </c>
      <c r="V1060" s="131" t="s">
        <v>235</v>
      </c>
      <c r="W1060" s="216" t="s">
        <v>236</v>
      </c>
      <c r="X1060" s="23"/>
    </row>
    <row r="1061" spans="1:24" ht="128.25" hidden="1">
      <c r="A1061" s="19" t="s">
        <v>158</v>
      </c>
      <c r="B1061" s="19" t="s">
        <v>239</v>
      </c>
      <c r="C1061" s="19" t="s">
        <v>239</v>
      </c>
      <c r="D1061" s="19" t="s">
        <v>277</v>
      </c>
      <c r="E1061" s="19">
        <v>15</v>
      </c>
      <c r="F1061" s="19" t="s">
        <v>282</v>
      </c>
      <c r="G1061" s="19" t="s">
        <v>35</v>
      </c>
      <c r="H1061" s="19" t="s">
        <v>36</v>
      </c>
      <c r="I1061" s="19" t="s">
        <v>37</v>
      </c>
      <c r="J1061" s="52">
        <v>113</v>
      </c>
      <c r="K1061" s="19" t="s">
        <v>283</v>
      </c>
      <c r="L1061" s="201"/>
      <c r="M1061" s="19">
        <v>1</v>
      </c>
      <c r="N1061" s="37">
        <v>2090498</v>
      </c>
      <c r="O1061" s="37" t="s">
        <v>267</v>
      </c>
      <c r="P1061" s="19" t="s">
        <v>268</v>
      </c>
      <c r="Q1061" s="20">
        <v>0</v>
      </c>
      <c r="R1061" s="20">
        <v>0</v>
      </c>
      <c r="S1061" s="20">
        <f t="shared" si="16"/>
        <v>0</v>
      </c>
      <c r="T1061" s="19" t="s">
        <v>41</v>
      </c>
      <c r="U1061" s="15" t="s">
        <v>2429</v>
      </c>
      <c r="V1061" s="131" t="s">
        <v>235</v>
      </c>
      <c r="W1061" s="216" t="s">
        <v>236</v>
      </c>
      <c r="X1061" s="23"/>
    </row>
    <row r="1062" spans="1:24" ht="128.25" hidden="1">
      <c r="A1062" s="19" t="s">
        <v>158</v>
      </c>
      <c r="B1062" s="19" t="s">
        <v>159</v>
      </c>
      <c r="C1062" s="19" t="s">
        <v>159</v>
      </c>
      <c r="D1062" s="19" t="s">
        <v>160</v>
      </c>
      <c r="E1062" s="19">
        <v>12</v>
      </c>
      <c r="F1062" s="19" t="s">
        <v>161</v>
      </c>
      <c r="G1062" s="19" t="s">
        <v>45</v>
      </c>
      <c r="H1062" s="19" t="s">
        <v>36</v>
      </c>
      <c r="I1062" s="19" t="s">
        <v>91</v>
      </c>
      <c r="J1062" s="52">
        <v>40</v>
      </c>
      <c r="K1062" s="153"/>
      <c r="L1062" s="201"/>
      <c r="M1062" s="19">
        <v>1</v>
      </c>
      <c r="N1062" s="153"/>
      <c r="O1062" s="153"/>
      <c r="P1062" s="19" t="s">
        <v>162</v>
      </c>
      <c r="Q1062" s="20">
        <v>0</v>
      </c>
      <c r="R1062" s="20">
        <v>0</v>
      </c>
      <c r="S1062" s="20">
        <f t="shared" si="16"/>
        <v>0</v>
      </c>
      <c r="T1062" s="19" t="s">
        <v>41</v>
      </c>
      <c r="U1062" s="19" t="s">
        <v>2430</v>
      </c>
      <c r="V1062" s="221" t="s">
        <v>48</v>
      </c>
      <c r="W1062" s="221" t="s">
        <v>163</v>
      </c>
      <c r="X1062" s="36" t="s">
        <v>50</v>
      </c>
    </row>
    <row r="1063" spans="1:24" ht="128.25" hidden="1">
      <c r="A1063" s="19" t="s">
        <v>158</v>
      </c>
      <c r="B1063" s="19" t="s">
        <v>159</v>
      </c>
      <c r="C1063" s="19" t="s">
        <v>159</v>
      </c>
      <c r="D1063" s="19" t="s">
        <v>160</v>
      </c>
      <c r="E1063" s="19">
        <v>12</v>
      </c>
      <c r="F1063" s="19" t="s">
        <v>161</v>
      </c>
      <c r="G1063" s="19" t="s">
        <v>45</v>
      </c>
      <c r="H1063" s="19" t="s">
        <v>36</v>
      </c>
      <c r="I1063" s="19" t="s">
        <v>91</v>
      </c>
      <c r="J1063" s="52">
        <v>40</v>
      </c>
      <c r="K1063" s="153"/>
      <c r="L1063" s="201"/>
      <c r="M1063" s="19">
        <v>1</v>
      </c>
      <c r="N1063" s="153"/>
      <c r="O1063" s="153"/>
      <c r="P1063" s="54" t="s">
        <v>162</v>
      </c>
      <c r="Q1063" s="20">
        <v>0</v>
      </c>
      <c r="R1063" s="20">
        <v>0</v>
      </c>
      <c r="S1063" s="20">
        <f t="shared" si="16"/>
        <v>0</v>
      </c>
      <c r="T1063" s="19" t="s">
        <v>41</v>
      </c>
      <c r="U1063" s="15" t="s">
        <v>2431</v>
      </c>
      <c r="V1063" s="221" t="s">
        <v>48</v>
      </c>
      <c r="W1063" s="221" t="s">
        <v>163</v>
      </c>
      <c r="X1063" s="36" t="s">
        <v>50</v>
      </c>
    </row>
    <row r="1064" spans="1:24" ht="85.5" hidden="1">
      <c r="A1064" s="19" t="s">
        <v>158</v>
      </c>
      <c r="B1064" s="19" t="s">
        <v>159</v>
      </c>
      <c r="C1064" s="19" t="s">
        <v>159</v>
      </c>
      <c r="D1064" s="19" t="s">
        <v>164</v>
      </c>
      <c r="E1064" s="19">
        <v>12</v>
      </c>
      <c r="F1064" s="19" t="s">
        <v>161</v>
      </c>
      <c r="G1064" s="19" t="s">
        <v>45</v>
      </c>
      <c r="H1064" s="19" t="s">
        <v>36</v>
      </c>
      <c r="I1064" s="19" t="s">
        <v>91</v>
      </c>
      <c r="J1064" s="52">
        <v>40</v>
      </c>
      <c r="K1064" s="153"/>
      <c r="L1064" s="201"/>
      <c r="M1064" s="19">
        <v>1</v>
      </c>
      <c r="N1064" s="153"/>
      <c r="O1064" s="153"/>
      <c r="P1064" s="19" t="s">
        <v>162</v>
      </c>
      <c r="Q1064" s="20">
        <v>0</v>
      </c>
      <c r="R1064" s="20">
        <v>0</v>
      </c>
      <c r="S1064" s="20">
        <f t="shared" si="16"/>
        <v>0</v>
      </c>
      <c r="T1064" s="19" t="s">
        <v>41</v>
      </c>
      <c r="U1064" s="19" t="s">
        <v>2430</v>
      </c>
      <c r="V1064" s="221" t="s">
        <v>48</v>
      </c>
      <c r="W1064" s="221" t="s">
        <v>163</v>
      </c>
      <c r="X1064" s="36" t="s">
        <v>50</v>
      </c>
    </row>
    <row r="1065" spans="1:24" ht="171" hidden="1">
      <c r="A1065" s="19" t="s">
        <v>158</v>
      </c>
      <c r="B1065" s="19" t="s">
        <v>159</v>
      </c>
      <c r="C1065" s="19" t="s">
        <v>159</v>
      </c>
      <c r="D1065" s="19" t="s">
        <v>165</v>
      </c>
      <c r="E1065" s="19">
        <v>12</v>
      </c>
      <c r="F1065" s="19" t="s">
        <v>161</v>
      </c>
      <c r="G1065" s="19" t="s">
        <v>45</v>
      </c>
      <c r="H1065" s="19" t="s">
        <v>36</v>
      </c>
      <c r="I1065" s="19" t="s">
        <v>91</v>
      </c>
      <c r="J1065" s="52">
        <v>40</v>
      </c>
      <c r="K1065" s="153"/>
      <c r="L1065" s="201"/>
      <c r="M1065" s="19">
        <v>1</v>
      </c>
      <c r="N1065" s="153"/>
      <c r="O1065" s="153"/>
      <c r="P1065" s="19" t="s">
        <v>166</v>
      </c>
      <c r="Q1065" s="20">
        <v>0</v>
      </c>
      <c r="R1065" s="20">
        <v>0</v>
      </c>
      <c r="S1065" s="20">
        <f t="shared" si="16"/>
        <v>0</v>
      </c>
      <c r="T1065" s="19" t="s">
        <v>41</v>
      </c>
      <c r="U1065" s="19" t="s">
        <v>2430</v>
      </c>
      <c r="V1065" s="221" t="s">
        <v>48</v>
      </c>
      <c r="W1065" s="221" t="s">
        <v>163</v>
      </c>
      <c r="X1065" s="36" t="s">
        <v>50</v>
      </c>
    </row>
    <row r="1066" spans="1:24" ht="128.25" hidden="1">
      <c r="A1066" s="19" t="s">
        <v>158</v>
      </c>
      <c r="B1066" s="19" t="s">
        <v>159</v>
      </c>
      <c r="C1066" s="19" t="s">
        <v>159</v>
      </c>
      <c r="D1066" s="19" t="s">
        <v>160</v>
      </c>
      <c r="E1066" s="19">
        <v>12</v>
      </c>
      <c r="F1066" s="19" t="s">
        <v>167</v>
      </c>
      <c r="G1066" s="19" t="s">
        <v>45</v>
      </c>
      <c r="H1066" s="19" t="s">
        <v>36</v>
      </c>
      <c r="I1066" s="19" t="s">
        <v>91</v>
      </c>
      <c r="J1066" s="52">
        <v>40</v>
      </c>
      <c r="K1066" s="153"/>
      <c r="L1066" s="201"/>
      <c r="M1066" s="19">
        <v>1</v>
      </c>
      <c r="N1066" s="153"/>
      <c r="O1066" s="153"/>
      <c r="P1066" s="19" t="s">
        <v>162</v>
      </c>
      <c r="Q1066" s="20">
        <v>0</v>
      </c>
      <c r="R1066" s="20">
        <v>0</v>
      </c>
      <c r="S1066" s="20">
        <f t="shared" si="16"/>
        <v>0</v>
      </c>
      <c r="T1066" s="19" t="s">
        <v>41</v>
      </c>
      <c r="U1066" s="19" t="s">
        <v>2432</v>
      </c>
      <c r="V1066" s="221" t="s">
        <v>48</v>
      </c>
      <c r="W1066" s="221" t="s">
        <v>163</v>
      </c>
      <c r="X1066" s="36" t="s">
        <v>50</v>
      </c>
    </row>
    <row r="1067" spans="1:24" ht="85.5" hidden="1">
      <c r="A1067" s="19" t="s">
        <v>158</v>
      </c>
      <c r="B1067" s="19" t="s">
        <v>159</v>
      </c>
      <c r="C1067" s="19" t="s">
        <v>159</v>
      </c>
      <c r="D1067" s="19" t="s">
        <v>164</v>
      </c>
      <c r="E1067" s="19">
        <v>12</v>
      </c>
      <c r="F1067" s="19" t="s">
        <v>167</v>
      </c>
      <c r="G1067" s="19" t="s">
        <v>45</v>
      </c>
      <c r="H1067" s="19" t="s">
        <v>36</v>
      </c>
      <c r="I1067" s="19" t="s">
        <v>91</v>
      </c>
      <c r="J1067" s="52">
        <v>40</v>
      </c>
      <c r="K1067" s="153"/>
      <c r="L1067" s="201"/>
      <c r="M1067" s="19">
        <v>1</v>
      </c>
      <c r="N1067" s="153"/>
      <c r="O1067" s="153"/>
      <c r="P1067" s="19" t="s">
        <v>162</v>
      </c>
      <c r="Q1067" s="20">
        <v>0</v>
      </c>
      <c r="R1067" s="20">
        <v>0</v>
      </c>
      <c r="S1067" s="20">
        <f t="shared" si="16"/>
        <v>0</v>
      </c>
      <c r="T1067" s="19" t="s">
        <v>41</v>
      </c>
      <c r="U1067" s="19" t="s">
        <v>2433</v>
      </c>
      <c r="V1067" s="221" t="s">
        <v>48</v>
      </c>
      <c r="W1067" s="221" t="s">
        <v>163</v>
      </c>
      <c r="X1067" s="36" t="s">
        <v>50</v>
      </c>
    </row>
    <row r="1068" spans="1:24" ht="171" hidden="1">
      <c r="A1068" s="19" t="s">
        <v>158</v>
      </c>
      <c r="B1068" s="19" t="s">
        <v>159</v>
      </c>
      <c r="C1068" s="19" t="s">
        <v>159</v>
      </c>
      <c r="D1068" s="19" t="s">
        <v>165</v>
      </c>
      <c r="E1068" s="19">
        <v>12</v>
      </c>
      <c r="F1068" s="19" t="s">
        <v>167</v>
      </c>
      <c r="G1068" s="19" t="s">
        <v>45</v>
      </c>
      <c r="H1068" s="19" t="s">
        <v>36</v>
      </c>
      <c r="I1068" s="19" t="s">
        <v>91</v>
      </c>
      <c r="J1068" s="52">
        <v>40</v>
      </c>
      <c r="K1068" s="153"/>
      <c r="L1068" s="201"/>
      <c r="M1068" s="19">
        <v>1</v>
      </c>
      <c r="N1068" s="153"/>
      <c r="O1068" s="153"/>
      <c r="P1068" s="19" t="s">
        <v>166</v>
      </c>
      <c r="Q1068" s="20">
        <v>0</v>
      </c>
      <c r="R1068" s="20">
        <v>0</v>
      </c>
      <c r="S1068" s="20">
        <f t="shared" si="16"/>
        <v>0</v>
      </c>
      <c r="T1068" s="19" t="s">
        <v>41</v>
      </c>
      <c r="U1068" s="19" t="s">
        <v>2433</v>
      </c>
      <c r="V1068" s="221" t="s">
        <v>48</v>
      </c>
      <c r="W1068" s="221" t="s">
        <v>163</v>
      </c>
      <c r="X1068" s="36" t="s">
        <v>50</v>
      </c>
    </row>
    <row r="1069" spans="1:24" ht="128.25" hidden="1">
      <c r="A1069" s="19" t="s">
        <v>158</v>
      </c>
      <c r="B1069" s="19" t="s">
        <v>159</v>
      </c>
      <c r="C1069" s="19" t="s">
        <v>159</v>
      </c>
      <c r="D1069" s="19" t="s">
        <v>160</v>
      </c>
      <c r="E1069" s="19">
        <v>12</v>
      </c>
      <c r="F1069" s="19" t="s">
        <v>168</v>
      </c>
      <c r="G1069" s="19" t="s">
        <v>45</v>
      </c>
      <c r="H1069" s="19" t="s">
        <v>36</v>
      </c>
      <c r="I1069" s="19" t="s">
        <v>91</v>
      </c>
      <c r="J1069" s="52">
        <v>40</v>
      </c>
      <c r="K1069" s="153"/>
      <c r="L1069" s="201"/>
      <c r="M1069" s="19">
        <v>1</v>
      </c>
      <c r="N1069" s="153"/>
      <c r="O1069" s="153"/>
      <c r="P1069" s="19" t="s">
        <v>162</v>
      </c>
      <c r="Q1069" s="20">
        <v>0</v>
      </c>
      <c r="R1069" s="20">
        <v>0</v>
      </c>
      <c r="S1069" s="20">
        <f t="shared" si="16"/>
        <v>0</v>
      </c>
      <c r="T1069" s="19" t="s">
        <v>41</v>
      </c>
      <c r="U1069" s="19" t="s">
        <v>2432</v>
      </c>
      <c r="V1069" s="221" t="s">
        <v>48</v>
      </c>
      <c r="W1069" s="221" t="s">
        <v>163</v>
      </c>
      <c r="X1069" s="36" t="s">
        <v>50</v>
      </c>
    </row>
    <row r="1070" spans="1:24" ht="85.5" hidden="1">
      <c r="A1070" s="19" t="s">
        <v>158</v>
      </c>
      <c r="B1070" s="19" t="s">
        <v>159</v>
      </c>
      <c r="C1070" s="19" t="s">
        <v>159</v>
      </c>
      <c r="D1070" s="19" t="s">
        <v>164</v>
      </c>
      <c r="E1070" s="19">
        <v>12</v>
      </c>
      <c r="F1070" s="19" t="s">
        <v>168</v>
      </c>
      <c r="G1070" s="19" t="s">
        <v>45</v>
      </c>
      <c r="H1070" s="19" t="s">
        <v>36</v>
      </c>
      <c r="I1070" s="19" t="s">
        <v>91</v>
      </c>
      <c r="J1070" s="52">
        <v>40</v>
      </c>
      <c r="K1070" s="153"/>
      <c r="L1070" s="201"/>
      <c r="M1070" s="19">
        <v>1</v>
      </c>
      <c r="N1070" s="153"/>
      <c r="O1070" s="153"/>
      <c r="P1070" s="19" t="s">
        <v>162</v>
      </c>
      <c r="Q1070" s="20">
        <v>0</v>
      </c>
      <c r="R1070" s="20">
        <v>0</v>
      </c>
      <c r="S1070" s="20">
        <f t="shared" si="16"/>
        <v>0</v>
      </c>
      <c r="T1070" s="19" t="s">
        <v>41</v>
      </c>
      <c r="U1070" s="19" t="s">
        <v>2433</v>
      </c>
      <c r="V1070" s="221" t="s">
        <v>48</v>
      </c>
      <c r="W1070" s="221" t="s">
        <v>163</v>
      </c>
      <c r="X1070" s="36" t="s">
        <v>50</v>
      </c>
    </row>
    <row r="1071" spans="1:24" ht="171" hidden="1">
      <c r="A1071" s="19" t="s">
        <v>158</v>
      </c>
      <c r="B1071" s="19" t="s">
        <v>159</v>
      </c>
      <c r="C1071" s="19" t="s">
        <v>159</v>
      </c>
      <c r="D1071" s="19" t="s">
        <v>165</v>
      </c>
      <c r="E1071" s="19">
        <v>12</v>
      </c>
      <c r="F1071" s="19" t="s">
        <v>168</v>
      </c>
      <c r="G1071" s="19" t="s">
        <v>45</v>
      </c>
      <c r="H1071" s="19" t="s">
        <v>36</v>
      </c>
      <c r="I1071" s="19" t="s">
        <v>91</v>
      </c>
      <c r="J1071" s="52">
        <v>40</v>
      </c>
      <c r="K1071" s="153"/>
      <c r="L1071" s="201"/>
      <c r="M1071" s="19">
        <v>1</v>
      </c>
      <c r="N1071" s="153"/>
      <c r="O1071" s="153"/>
      <c r="P1071" s="19" t="s">
        <v>166</v>
      </c>
      <c r="Q1071" s="20">
        <v>0</v>
      </c>
      <c r="R1071" s="20">
        <v>0</v>
      </c>
      <c r="S1071" s="20">
        <f t="shared" si="16"/>
        <v>0</v>
      </c>
      <c r="T1071" s="19" t="s">
        <v>41</v>
      </c>
      <c r="U1071" s="19" t="s">
        <v>2430</v>
      </c>
      <c r="V1071" s="221" t="s">
        <v>48</v>
      </c>
      <c r="W1071" s="221" t="s">
        <v>163</v>
      </c>
      <c r="X1071" s="36" t="s">
        <v>50</v>
      </c>
    </row>
    <row r="1072" spans="1:24" ht="114" hidden="1">
      <c r="A1072" s="19" t="s">
        <v>158</v>
      </c>
      <c r="B1072" s="19" t="s">
        <v>159</v>
      </c>
      <c r="C1072" s="19" t="s">
        <v>159</v>
      </c>
      <c r="D1072" s="19" t="s">
        <v>169</v>
      </c>
      <c r="E1072" s="19">
        <v>12</v>
      </c>
      <c r="F1072" s="19" t="s">
        <v>170</v>
      </c>
      <c r="G1072" s="19" t="s">
        <v>45</v>
      </c>
      <c r="H1072" s="19" t="s">
        <v>36</v>
      </c>
      <c r="I1072" s="19" t="s">
        <v>37</v>
      </c>
      <c r="J1072" s="52">
        <v>20</v>
      </c>
      <c r="K1072" s="153"/>
      <c r="L1072" s="201"/>
      <c r="M1072" s="19">
        <v>1</v>
      </c>
      <c r="N1072" s="153"/>
      <c r="O1072" s="153"/>
      <c r="P1072" s="19" t="s">
        <v>162</v>
      </c>
      <c r="Q1072" s="20">
        <v>0</v>
      </c>
      <c r="R1072" s="20">
        <v>0</v>
      </c>
      <c r="S1072" s="20">
        <f t="shared" si="16"/>
        <v>0</v>
      </c>
      <c r="T1072" s="19" t="s">
        <v>171</v>
      </c>
      <c r="U1072" s="19" t="s">
        <v>2434</v>
      </c>
      <c r="V1072" s="131" t="s">
        <v>172</v>
      </c>
      <c r="W1072" s="131" t="s">
        <v>173</v>
      </c>
      <c r="X1072" s="36" t="s">
        <v>50</v>
      </c>
    </row>
    <row r="1073" spans="1:24" ht="171" hidden="1">
      <c r="A1073" s="19" t="s">
        <v>158</v>
      </c>
      <c r="B1073" s="19" t="s">
        <v>159</v>
      </c>
      <c r="C1073" s="19" t="s">
        <v>159</v>
      </c>
      <c r="D1073" s="19" t="s">
        <v>174</v>
      </c>
      <c r="E1073" s="19">
        <v>12</v>
      </c>
      <c r="F1073" s="19" t="s">
        <v>175</v>
      </c>
      <c r="G1073" s="19" t="s">
        <v>45</v>
      </c>
      <c r="H1073" s="19" t="s">
        <v>36</v>
      </c>
      <c r="I1073" s="19" t="s">
        <v>91</v>
      </c>
      <c r="J1073" s="52">
        <v>20</v>
      </c>
      <c r="K1073" s="153"/>
      <c r="L1073" s="201"/>
      <c r="M1073" s="19">
        <v>1</v>
      </c>
      <c r="N1073" s="153"/>
      <c r="O1073" s="153"/>
      <c r="P1073" s="19" t="s">
        <v>162</v>
      </c>
      <c r="Q1073" s="20">
        <v>0</v>
      </c>
      <c r="R1073" s="20">
        <v>0</v>
      </c>
      <c r="S1073" s="20">
        <f t="shared" si="16"/>
        <v>0</v>
      </c>
      <c r="T1073" s="19" t="s">
        <v>41</v>
      </c>
      <c r="U1073" s="155" t="s">
        <v>2435</v>
      </c>
      <c r="V1073" s="131" t="s">
        <v>176</v>
      </c>
      <c r="W1073" s="131" t="s">
        <v>177</v>
      </c>
      <c r="X1073" s="36" t="s">
        <v>50</v>
      </c>
    </row>
    <row r="1074" spans="1:24" ht="114" hidden="1">
      <c r="A1074" s="19" t="s">
        <v>158</v>
      </c>
      <c r="B1074" s="19" t="s">
        <v>159</v>
      </c>
      <c r="C1074" s="19" t="s">
        <v>159</v>
      </c>
      <c r="D1074" s="19" t="s">
        <v>169</v>
      </c>
      <c r="E1074" s="19">
        <v>12</v>
      </c>
      <c r="F1074" s="19" t="s">
        <v>175</v>
      </c>
      <c r="G1074" s="19" t="s">
        <v>45</v>
      </c>
      <c r="H1074" s="19" t="s">
        <v>36</v>
      </c>
      <c r="I1074" s="19" t="s">
        <v>91</v>
      </c>
      <c r="J1074" s="52">
        <v>20</v>
      </c>
      <c r="K1074" s="153"/>
      <c r="L1074" s="201"/>
      <c r="M1074" s="19">
        <v>1</v>
      </c>
      <c r="N1074" s="153"/>
      <c r="O1074" s="153"/>
      <c r="P1074" s="19" t="s">
        <v>162</v>
      </c>
      <c r="Q1074" s="20">
        <v>0</v>
      </c>
      <c r="R1074" s="20">
        <v>0</v>
      </c>
      <c r="S1074" s="20">
        <f t="shared" si="16"/>
        <v>0</v>
      </c>
      <c r="T1074" s="19" t="s">
        <v>41</v>
      </c>
      <c r="U1074" s="155" t="s">
        <v>2436</v>
      </c>
      <c r="V1074" s="131" t="s">
        <v>176</v>
      </c>
      <c r="W1074" s="131" t="s">
        <v>177</v>
      </c>
      <c r="X1074" s="36" t="s">
        <v>50</v>
      </c>
    </row>
    <row r="1075" spans="1:24" ht="225" hidden="1">
      <c r="A1075" s="19" t="s">
        <v>158</v>
      </c>
      <c r="B1075" s="19" t="s">
        <v>159</v>
      </c>
      <c r="C1075" s="19" t="s">
        <v>159</v>
      </c>
      <c r="D1075" s="19" t="s">
        <v>165</v>
      </c>
      <c r="E1075" s="19">
        <v>12</v>
      </c>
      <c r="F1075" s="19" t="s">
        <v>178</v>
      </c>
      <c r="G1075" s="19" t="s">
        <v>45</v>
      </c>
      <c r="H1075" s="19" t="s">
        <v>36</v>
      </c>
      <c r="I1075" s="19" t="s">
        <v>37</v>
      </c>
      <c r="J1075" s="52">
        <v>20</v>
      </c>
      <c r="K1075" s="153"/>
      <c r="L1075" s="201"/>
      <c r="M1075" s="19">
        <v>1</v>
      </c>
      <c r="N1075" s="153"/>
      <c r="O1075" s="153"/>
      <c r="P1075" s="19" t="s">
        <v>166</v>
      </c>
      <c r="Q1075" s="20">
        <v>0</v>
      </c>
      <c r="R1075" s="20">
        <v>0</v>
      </c>
      <c r="S1075" s="20">
        <f t="shared" si="16"/>
        <v>0</v>
      </c>
      <c r="T1075" s="19" t="s">
        <v>41</v>
      </c>
      <c r="U1075" s="155" t="s">
        <v>2437</v>
      </c>
      <c r="V1075" s="210" t="s">
        <v>48</v>
      </c>
      <c r="W1075" s="221" t="s">
        <v>179</v>
      </c>
      <c r="X1075" s="126" t="s">
        <v>58</v>
      </c>
    </row>
    <row r="1076" spans="1:24" ht="117.75" hidden="1">
      <c r="A1076" s="19" t="s">
        <v>158</v>
      </c>
      <c r="B1076" s="19" t="s">
        <v>159</v>
      </c>
      <c r="C1076" s="19" t="s">
        <v>159</v>
      </c>
      <c r="D1076" s="19" t="s">
        <v>164</v>
      </c>
      <c r="E1076" s="19">
        <v>12</v>
      </c>
      <c r="F1076" s="19" t="s">
        <v>180</v>
      </c>
      <c r="G1076" s="19" t="s">
        <v>45</v>
      </c>
      <c r="H1076" s="19" t="s">
        <v>36</v>
      </c>
      <c r="I1076" s="19" t="s">
        <v>46</v>
      </c>
      <c r="J1076" s="52">
        <v>40</v>
      </c>
      <c r="K1076" s="153"/>
      <c r="L1076" s="201"/>
      <c r="M1076" s="19">
        <v>1</v>
      </c>
      <c r="N1076" s="153"/>
      <c r="O1076" s="153"/>
      <c r="P1076" s="19" t="s">
        <v>162</v>
      </c>
      <c r="Q1076" s="20">
        <v>0</v>
      </c>
      <c r="R1076" s="20">
        <v>0</v>
      </c>
      <c r="S1076" s="20">
        <f t="shared" si="16"/>
        <v>0</v>
      </c>
      <c r="T1076" s="19" t="s">
        <v>41</v>
      </c>
      <c r="U1076" s="19" t="s">
        <v>2438</v>
      </c>
      <c r="V1076" s="131" t="s">
        <v>63</v>
      </c>
      <c r="W1076" s="216" t="s">
        <v>181</v>
      </c>
      <c r="X1076" s="126" t="s">
        <v>58</v>
      </c>
    </row>
    <row r="1077" spans="1:24" ht="104.25" hidden="1">
      <c r="A1077" s="19" t="s">
        <v>158</v>
      </c>
      <c r="B1077" s="19" t="s">
        <v>159</v>
      </c>
      <c r="C1077" s="19" t="s">
        <v>159</v>
      </c>
      <c r="D1077" s="19" t="s">
        <v>182</v>
      </c>
      <c r="E1077" s="19">
        <v>12</v>
      </c>
      <c r="F1077" s="19" t="s">
        <v>183</v>
      </c>
      <c r="G1077" s="19" t="s">
        <v>45</v>
      </c>
      <c r="H1077" s="19" t="s">
        <v>36</v>
      </c>
      <c r="I1077" s="19" t="s">
        <v>37</v>
      </c>
      <c r="J1077" s="52">
        <v>40</v>
      </c>
      <c r="K1077" s="19">
        <v>43983</v>
      </c>
      <c r="L1077" s="201"/>
      <c r="M1077" s="19">
        <v>9</v>
      </c>
      <c r="N1077" s="153"/>
      <c r="O1077" s="153"/>
      <c r="P1077" s="19" t="s">
        <v>162</v>
      </c>
      <c r="Q1077" s="20">
        <v>0</v>
      </c>
      <c r="R1077" s="20">
        <v>0</v>
      </c>
      <c r="S1077" s="20">
        <f t="shared" si="16"/>
        <v>0</v>
      </c>
      <c r="T1077" s="19" t="s">
        <v>41</v>
      </c>
      <c r="U1077" s="19" t="s">
        <v>2439</v>
      </c>
      <c r="V1077" s="131" t="s">
        <v>184</v>
      </c>
      <c r="W1077" s="216" t="s">
        <v>185</v>
      </c>
      <c r="X1077" s="93" t="s">
        <v>78</v>
      </c>
    </row>
    <row r="1078" spans="1:24" ht="171" hidden="1">
      <c r="A1078" s="19" t="s">
        <v>158</v>
      </c>
      <c r="B1078" s="19" t="s">
        <v>159</v>
      </c>
      <c r="C1078" s="19" t="s">
        <v>159</v>
      </c>
      <c r="D1078" s="19" t="s">
        <v>186</v>
      </c>
      <c r="E1078" s="19">
        <v>12</v>
      </c>
      <c r="F1078" s="19" t="s">
        <v>187</v>
      </c>
      <c r="G1078" s="19" t="s">
        <v>45</v>
      </c>
      <c r="H1078" s="19" t="s">
        <v>36</v>
      </c>
      <c r="I1078" s="19" t="s">
        <v>37</v>
      </c>
      <c r="J1078" s="52">
        <v>20</v>
      </c>
      <c r="K1078" s="153"/>
      <c r="L1078" s="201"/>
      <c r="M1078" s="19">
        <v>1</v>
      </c>
      <c r="N1078" s="153"/>
      <c r="O1078" s="153"/>
      <c r="P1078" s="19" t="s">
        <v>162</v>
      </c>
      <c r="Q1078" s="20">
        <v>0</v>
      </c>
      <c r="R1078" s="20">
        <v>0</v>
      </c>
      <c r="S1078" s="20">
        <f t="shared" si="16"/>
        <v>0</v>
      </c>
      <c r="T1078" s="19" t="s">
        <v>41</v>
      </c>
      <c r="U1078" s="19" t="s">
        <v>2440</v>
      </c>
      <c r="V1078" s="131" t="s">
        <v>48</v>
      </c>
      <c r="W1078" s="216" t="s">
        <v>188</v>
      </c>
      <c r="X1078" s="126" t="s">
        <v>58</v>
      </c>
    </row>
    <row r="1079" spans="1:24" ht="171" hidden="1">
      <c r="A1079" s="19" t="s">
        <v>158</v>
      </c>
      <c r="B1079" s="19" t="s">
        <v>159</v>
      </c>
      <c r="C1079" s="19" t="s">
        <v>159</v>
      </c>
      <c r="D1079" s="19" t="s">
        <v>174</v>
      </c>
      <c r="E1079" s="19">
        <v>12</v>
      </c>
      <c r="F1079" s="19" t="s">
        <v>189</v>
      </c>
      <c r="G1079" s="19" t="s">
        <v>45</v>
      </c>
      <c r="H1079" s="19" t="s">
        <v>36</v>
      </c>
      <c r="I1079" s="19" t="s">
        <v>37</v>
      </c>
      <c r="J1079" s="52">
        <v>20</v>
      </c>
      <c r="K1079" s="153"/>
      <c r="L1079" s="201"/>
      <c r="M1079" s="19">
        <v>1</v>
      </c>
      <c r="N1079" s="153"/>
      <c r="O1079" s="153"/>
      <c r="P1079" s="19" t="s">
        <v>162</v>
      </c>
      <c r="Q1079" s="20">
        <v>0</v>
      </c>
      <c r="R1079" s="20">
        <v>0</v>
      </c>
      <c r="S1079" s="20">
        <f t="shared" si="16"/>
        <v>0</v>
      </c>
      <c r="T1079" s="19" t="s">
        <v>41</v>
      </c>
      <c r="U1079" s="155" t="s">
        <v>2441</v>
      </c>
      <c r="V1079" s="131" t="s">
        <v>176</v>
      </c>
      <c r="W1079" s="216" t="s">
        <v>190</v>
      </c>
      <c r="X1079" s="36" t="s">
        <v>50</v>
      </c>
    </row>
    <row r="1080" spans="1:24" ht="114" hidden="1">
      <c r="A1080" s="19" t="s">
        <v>158</v>
      </c>
      <c r="B1080" s="19" t="s">
        <v>159</v>
      </c>
      <c r="C1080" s="19" t="s">
        <v>159</v>
      </c>
      <c r="D1080" s="19" t="s">
        <v>169</v>
      </c>
      <c r="E1080" s="19">
        <v>12</v>
      </c>
      <c r="F1080" s="19" t="s">
        <v>189</v>
      </c>
      <c r="G1080" s="19" t="s">
        <v>45</v>
      </c>
      <c r="H1080" s="19" t="s">
        <v>36</v>
      </c>
      <c r="I1080" s="19" t="s">
        <v>37</v>
      </c>
      <c r="J1080" s="52">
        <v>20</v>
      </c>
      <c r="K1080" s="153"/>
      <c r="L1080" s="201"/>
      <c r="M1080" s="19">
        <v>1</v>
      </c>
      <c r="N1080" s="153"/>
      <c r="O1080" s="153"/>
      <c r="P1080" s="19" t="s">
        <v>162</v>
      </c>
      <c r="Q1080" s="20">
        <v>0</v>
      </c>
      <c r="R1080" s="20">
        <v>0</v>
      </c>
      <c r="S1080" s="20">
        <f t="shared" si="16"/>
        <v>0</v>
      </c>
      <c r="T1080" s="19" t="s">
        <v>41</v>
      </c>
      <c r="U1080" s="155" t="s">
        <v>2442</v>
      </c>
      <c r="V1080" s="131" t="s">
        <v>176</v>
      </c>
      <c r="W1080" s="216" t="s">
        <v>190</v>
      </c>
      <c r="X1080" s="36" t="s">
        <v>50</v>
      </c>
    </row>
    <row r="1081" spans="1:24" ht="135" hidden="1">
      <c r="A1081" s="19" t="s">
        <v>158</v>
      </c>
      <c r="B1081" s="19" t="s">
        <v>159</v>
      </c>
      <c r="C1081" s="19" t="s">
        <v>159</v>
      </c>
      <c r="D1081" s="19" t="s">
        <v>182</v>
      </c>
      <c r="E1081" s="19">
        <v>12</v>
      </c>
      <c r="F1081" s="19" t="s">
        <v>191</v>
      </c>
      <c r="G1081" s="19" t="s">
        <v>45</v>
      </c>
      <c r="H1081" s="19" t="s">
        <v>36</v>
      </c>
      <c r="I1081" s="19" t="s">
        <v>37</v>
      </c>
      <c r="J1081" s="52">
        <v>40</v>
      </c>
      <c r="K1081" s="153"/>
      <c r="L1081" s="201"/>
      <c r="M1081" s="19">
        <v>9</v>
      </c>
      <c r="N1081" s="153"/>
      <c r="O1081" s="153"/>
      <c r="P1081" s="19" t="s">
        <v>162</v>
      </c>
      <c r="Q1081" s="20">
        <v>0</v>
      </c>
      <c r="R1081" s="20">
        <v>0</v>
      </c>
      <c r="S1081" s="20">
        <f t="shared" si="16"/>
        <v>0</v>
      </c>
      <c r="T1081" s="19" t="s">
        <v>41</v>
      </c>
      <c r="U1081" s="155" t="s">
        <v>2443</v>
      </c>
      <c r="V1081" s="131" t="s">
        <v>148</v>
      </c>
      <c r="W1081" s="216" t="s">
        <v>192</v>
      </c>
      <c r="X1081" s="126" t="s">
        <v>58</v>
      </c>
    </row>
    <row r="1082" spans="1:24" ht="114" hidden="1">
      <c r="A1082" s="19" t="s">
        <v>158</v>
      </c>
      <c r="B1082" s="19" t="s">
        <v>159</v>
      </c>
      <c r="C1082" s="19" t="s">
        <v>159</v>
      </c>
      <c r="D1082" s="19" t="s">
        <v>169</v>
      </c>
      <c r="E1082" s="19">
        <v>12</v>
      </c>
      <c r="F1082" s="19" t="s">
        <v>193</v>
      </c>
      <c r="G1082" s="19" t="s">
        <v>45</v>
      </c>
      <c r="H1082" s="19" t="s">
        <v>36</v>
      </c>
      <c r="I1082" s="19" t="s">
        <v>37</v>
      </c>
      <c r="J1082" s="52">
        <v>40</v>
      </c>
      <c r="K1082" s="153"/>
      <c r="L1082" s="201"/>
      <c r="M1082" s="19">
        <v>9</v>
      </c>
      <c r="N1082" s="153"/>
      <c r="O1082" s="153"/>
      <c r="P1082" s="19" t="s">
        <v>162</v>
      </c>
      <c r="Q1082" s="20">
        <v>0</v>
      </c>
      <c r="R1082" s="20">
        <v>0</v>
      </c>
      <c r="S1082" s="20">
        <f t="shared" si="16"/>
        <v>0</v>
      </c>
      <c r="T1082" s="19" t="s">
        <v>41</v>
      </c>
      <c r="U1082" s="155" t="s">
        <v>2444</v>
      </c>
      <c r="V1082" s="131" t="s">
        <v>148</v>
      </c>
      <c r="W1082" s="216" t="s">
        <v>192</v>
      </c>
      <c r="X1082" s="126" t="s">
        <v>58</v>
      </c>
    </row>
    <row r="1083" spans="1:24" ht="114" hidden="1">
      <c r="A1083" s="19" t="s">
        <v>158</v>
      </c>
      <c r="B1083" s="19" t="s">
        <v>159</v>
      </c>
      <c r="C1083" s="19" t="s">
        <v>159</v>
      </c>
      <c r="D1083" s="19" t="s">
        <v>194</v>
      </c>
      <c r="E1083" s="19">
        <v>12</v>
      </c>
      <c r="F1083" s="19" t="s">
        <v>193</v>
      </c>
      <c r="G1083" s="19" t="s">
        <v>45</v>
      </c>
      <c r="H1083" s="19" t="s">
        <v>36</v>
      </c>
      <c r="I1083" s="19" t="s">
        <v>37</v>
      </c>
      <c r="J1083" s="52">
        <v>40</v>
      </c>
      <c r="K1083" s="153"/>
      <c r="L1083" s="201"/>
      <c r="M1083" s="19">
        <v>9</v>
      </c>
      <c r="N1083" s="153"/>
      <c r="O1083" s="153"/>
      <c r="P1083" s="19" t="s">
        <v>162</v>
      </c>
      <c r="Q1083" s="20">
        <v>0</v>
      </c>
      <c r="R1083" s="20">
        <v>0</v>
      </c>
      <c r="S1083" s="20">
        <f t="shared" si="16"/>
        <v>0</v>
      </c>
      <c r="T1083" s="19" t="s">
        <v>41</v>
      </c>
      <c r="U1083" s="155" t="s">
        <v>2445</v>
      </c>
      <c r="V1083" s="131" t="s">
        <v>148</v>
      </c>
      <c r="W1083" s="216" t="s">
        <v>192</v>
      </c>
      <c r="X1083" s="126" t="s">
        <v>58</v>
      </c>
    </row>
    <row r="1084" spans="1:24" ht="114" hidden="1">
      <c r="A1084" s="153" t="s">
        <v>158</v>
      </c>
      <c r="B1084" s="153" t="s">
        <v>159</v>
      </c>
      <c r="C1084" s="153" t="s">
        <v>159</v>
      </c>
      <c r="D1084" s="153" t="s">
        <v>182</v>
      </c>
      <c r="E1084" s="153">
        <v>12</v>
      </c>
      <c r="F1084" s="153" t="s">
        <v>195</v>
      </c>
      <c r="G1084" s="153" t="s">
        <v>45</v>
      </c>
      <c r="H1084" s="153" t="s">
        <v>36</v>
      </c>
      <c r="I1084" s="153" t="s">
        <v>37</v>
      </c>
      <c r="J1084" s="153">
        <v>20</v>
      </c>
      <c r="K1084" s="153"/>
      <c r="L1084" s="201"/>
      <c r="M1084" s="153">
        <v>9</v>
      </c>
      <c r="N1084" s="153"/>
      <c r="O1084" s="153"/>
      <c r="P1084" s="153" t="s">
        <v>162</v>
      </c>
      <c r="Q1084" s="153">
        <v>0</v>
      </c>
      <c r="R1084" s="153">
        <v>0</v>
      </c>
      <c r="S1084" s="153">
        <f t="shared" si="16"/>
        <v>0</v>
      </c>
      <c r="T1084" s="153" t="s">
        <v>41</v>
      </c>
      <c r="U1084" s="153" t="s">
        <v>2446</v>
      </c>
      <c r="V1084" s="153"/>
      <c r="W1084" s="153" t="s">
        <v>196</v>
      </c>
      <c r="X1084" s="158" t="s">
        <v>78</v>
      </c>
    </row>
    <row r="1085" spans="1:24" ht="85.5" hidden="1">
      <c r="A1085" s="19" t="s">
        <v>158</v>
      </c>
      <c r="B1085" s="19" t="s">
        <v>159</v>
      </c>
      <c r="C1085" s="19" t="s">
        <v>159</v>
      </c>
      <c r="D1085" s="19" t="s">
        <v>182</v>
      </c>
      <c r="E1085" s="19">
        <v>12</v>
      </c>
      <c r="F1085" s="19" t="s">
        <v>197</v>
      </c>
      <c r="G1085" s="19" t="s">
        <v>45</v>
      </c>
      <c r="H1085" s="19" t="s">
        <v>36</v>
      </c>
      <c r="I1085" s="19" t="s">
        <v>37</v>
      </c>
      <c r="J1085" s="52">
        <v>40</v>
      </c>
      <c r="K1085" s="19">
        <v>44075</v>
      </c>
      <c r="L1085" s="201"/>
      <c r="M1085" s="19">
        <v>9</v>
      </c>
      <c r="N1085" s="153"/>
      <c r="O1085" s="153"/>
      <c r="P1085" s="19" t="s">
        <v>162</v>
      </c>
      <c r="Q1085" s="20">
        <v>0</v>
      </c>
      <c r="R1085" s="20">
        <v>0</v>
      </c>
      <c r="S1085" s="20">
        <f t="shared" si="16"/>
        <v>0</v>
      </c>
      <c r="T1085" s="19" t="s">
        <v>41</v>
      </c>
      <c r="U1085" s="19" t="s">
        <v>2447</v>
      </c>
      <c r="V1085" s="131" t="s">
        <v>184</v>
      </c>
      <c r="W1085" s="216" t="s">
        <v>185</v>
      </c>
      <c r="X1085" s="126" t="s">
        <v>58</v>
      </c>
    </row>
    <row r="1086" spans="1:24" ht="128.25" hidden="1">
      <c r="A1086" s="19" t="s">
        <v>158</v>
      </c>
      <c r="B1086" s="19" t="s">
        <v>159</v>
      </c>
      <c r="C1086" s="19" t="s">
        <v>159</v>
      </c>
      <c r="D1086" s="19" t="s">
        <v>160</v>
      </c>
      <c r="E1086" s="19">
        <v>12</v>
      </c>
      <c r="F1086" s="19" t="s">
        <v>198</v>
      </c>
      <c r="G1086" s="19" t="s">
        <v>45</v>
      </c>
      <c r="H1086" s="19" t="s">
        <v>36</v>
      </c>
      <c r="I1086" s="19" t="s">
        <v>37</v>
      </c>
      <c r="J1086" s="52">
        <v>40</v>
      </c>
      <c r="K1086" s="153"/>
      <c r="L1086" s="201"/>
      <c r="M1086" s="19">
        <v>1</v>
      </c>
      <c r="N1086" s="153"/>
      <c r="O1086" s="153"/>
      <c r="P1086" s="19" t="s">
        <v>162</v>
      </c>
      <c r="Q1086" s="20">
        <v>0</v>
      </c>
      <c r="R1086" s="20">
        <v>0</v>
      </c>
      <c r="S1086" s="20">
        <f t="shared" si="16"/>
        <v>0</v>
      </c>
      <c r="T1086" s="19" t="s">
        <v>41</v>
      </c>
      <c r="U1086" s="19" t="s">
        <v>2430</v>
      </c>
      <c r="V1086" s="131" t="s">
        <v>48</v>
      </c>
      <c r="W1086" s="216" t="s">
        <v>49</v>
      </c>
      <c r="X1086" s="36" t="s">
        <v>50</v>
      </c>
    </row>
    <row r="1087" spans="1:24" ht="85.5" hidden="1">
      <c r="A1087" s="19" t="s">
        <v>158</v>
      </c>
      <c r="B1087" s="19" t="s">
        <v>159</v>
      </c>
      <c r="C1087" s="19" t="s">
        <v>159</v>
      </c>
      <c r="D1087" s="19" t="s">
        <v>164</v>
      </c>
      <c r="E1087" s="19">
        <v>12</v>
      </c>
      <c r="F1087" s="19" t="s">
        <v>198</v>
      </c>
      <c r="G1087" s="19" t="s">
        <v>45</v>
      </c>
      <c r="H1087" s="19" t="s">
        <v>36</v>
      </c>
      <c r="I1087" s="19" t="s">
        <v>37</v>
      </c>
      <c r="J1087" s="52">
        <v>40</v>
      </c>
      <c r="K1087" s="153"/>
      <c r="L1087" s="201"/>
      <c r="M1087" s="19">
        <v>1</v>
      </c>
      <c r="N1087" s="37">
        <v>2373334</v>
      </c>
      <c r="O1087" s="37" t="s">
        <v>199</v>
      </c>
      <c r="P1087" s="19" t="s">
        <v>162</v>
      </c>
      <c r="Q1087" s="20">
        <v>0</v>
      </c>
      <c r="R1087" s="20">
        <v>0</v>
      </c>
      <c r="S1087" s="20">
        <f t="shared" si="16"/>
        <v>0</v>
      </c>
      <c r="T1087" s="19" t="s">
        <v>41</v>
      </c>
      <c r="U1087" s="19" t="s">
        <v>2430</v>
      </c>
      <c r="V1087" s="131" t="s">
        <v>48</v>
      </c>
      <c r="W1087" s="216" t="s">
        <v>49</v>
      </c>
      <c r="X1087" s="36" t="s">
        <v>50</v>
      </c>
    </row>
    <row r="1088" spans="1:24" ht="171" hidden="1">
      <c r="A1088" s="19" t="s">
        <v>158</v>
      </c>
      <c r="B1088" s="19" t="s">
        <v>159</v>
      </c>
      <c r="C1088" s="19" t="s">
        <v>159</v>
      </c>
      <c r="D1088" s="19" t="s">
        <v>165</v>
      </c>
      <c r="E1088" s="19">
        <v>12</v>
      </c>
      <c r="F1088" s="19" t="s">
        <v>200</v>
      </c>
      <c r="G1088" s="19" t="s">
        <v>45</v>
      </c>
      <c r="H1088" s="19" t="s">
        <v>36</v>
      </c>
      <c r="I1088" s="19" t="s">
        <v>37</v>
      </c>
      <c r="J1088" s="52">
        <v>12</v>
      </c>
      <c r="K1088" s="153"/>
      <c r="L1088" s="201"/>
      <c r="M1088" s="19">
        <v>1</v>
      </c>
      <c r="N1088" s="153"/>
      <c r="O1088" s="153"/>
      <c r="P1088" s="19" t="s">
        <v>166</v>
      </c>
      <c r="Q1088" s="20">
        <v>0</v>
      </c>
      <c r="R1088" s="20">
        <v>0</v>
      </c>
      <c r="S1088" s="20">
        <f t="shared" si="16"/>
        <v>0</v>
      </c>
      <c r="T1088" s="19" t="s">
        <v>41</v>
      </c>
      <c r="U1088" s="19" t="s">
        <v>2430</v>
      </c>
      <c r="V1088" s="131" t="s">
        <v>201</v>
      </c>
      <c r="W1088" s="131" t="s">
        <v>202</v>
      </c>
      <c r="X1088" s="36" t="s">
        <v>50</v>
      </c>
    </row>
    <row r="1089" spans="1:24" ht="171" hidden="1">
      <c r="A1089" s="19" t="s">
        <v>158</v>
      </c>
      <c r="B1089" s="19" t="s">
        <v>159</v>
      </c>
      <c r="C1089" s="19" t="s">
        <v>159</v>
      </c>
      <c r="D1089" s="19" t="s">
        <v>186</v>
      </c>
      <c r="E1089" s="19">
        <v>12</v>
      </c>
      <c r="F1089" s="19" t="s">
        <v>203</v>
      </c>
      <c r="G1089" s="19" t="s">
        <v>45</v>
      </c>
      <c r="H1089" s="19" t="s">
        <v>36</v>
      </c>
      <c r="I1089" s="19" t="s">
        <v>37</v>
      </c>
      <c r="J1089" s="52">
        <v>20</v>
      </c>
      <c r="K1089" s="153"/>
      <c r="L1089" s="201"/>
      <c r="M1089" s="19">
        <v>1</v>
      </c>
      <c r="N1089" s="153"/>
      <c r="O1089" s="153"/>
      <c r="P1089" s="19" t="s">
        <v>162</v>
      </c>
      <c r="Q1089" s="20">
        <v>0</v>
      </c>
      <c r="R1089" s="20">
        <v>0</v>
      </c>
      <c r="S1089" s="20">
        <f t="shared" si="16"/>
        <v>0</v>
      </c>
      <c r="T1089" s="19" t="s">
        <v>41</v>
      </c>
      <c r="U1089" s="19" t="s">
        <v>2430</v>
      </c>
      <c r="V1089" s="131" t="s">
        <v>201</v>
      </c>
      <c r="W1089" s="131" t="s">
        <v>202</v>
      </c>
      <c r="X1089" s="36" t="s">
        <v>50</v>
      </c>
    </row>
    <row r="1090" spans="1:24" ht="171" hidden="1">
      <c r="A1090" s="19" t="s">
        <v>158</v>
      </c>
      <c r="B1090" s="19" t="s">
        <v>159</v>
      </c>
      <c r="C1090" s="19" t="s">
        <v>159</v>
      </c>
      <c r="D1090" s="19" t="s">
        <v>174</v>
      </c>
      <c r="E1090" s="19">
        <v>12</v>
      </c>
      <c r="F1090" s="19" t="s">
        <v>204</v>
      </c>
      <c r="G1090" s="19" t="s">
        <v>45</v>
      </c>
      <c r="H1090" s="19" t="s">
        <v>36</v>
      </c>
      <c r="I1090" s="19" t="s">
        <v>37</v>
      </c>
      <c r="J1090" s="52">
        <v>30</v>
      </c>
      <c r="K1090" s="153"/>
      <c r="L1090" s="201"/>
      <c r="M1090" s="19">
        <v>1</v>
      </c>
      <c r="N1090" s="153"/>
      <c r="O1090" s="153"/>
      <c r="P1090" s="19" t="s">
        <v>162</v>
      </c>
      <c r="Q1090" s="20">
        <v>0</v>
      </c>
      <c r="R1090" s="20">
        <v>0</v>
      </c>
      <c r="S1090" s="20">
        <f t="shared" si="16"/>
        <v>0</v>
      </c>
      <c r="T1090" s="19" t="s">
        <v>41</v>
      </c>
      <c r="U1090" s="19" t="s">
        <v>2432</v>
      </c>
      <c r="V1090" s="131" t="s">
        <v>201</v>
      </c>
      <c r="W1090" s="131" t="s">
        <v>202</v>
      </c>
      <c r="X1090" s="36" t="s">
        <v>50</v>
      </c>
    </row>
    <row r="1091" spans="1:24" ht="114" hidden="1">
      <c r="A1091" s="19" t="s">
        <v>158</v>
      </c>
      <c r="B1091" s="19" t="s">
        <v>159</v>
      </c>
      <c r="C1091" s="19" t="s">
        <v>159</v>
      </c>
      <c r="D1091" s="19" t="s">
        <v>169</v>
      </c>
      <c r="E1091" s="19">
        <v>12</v>
      </c>
      <c r="F1091" s="19" t="s">
        <v>205</v>
      </c>
      <c r="G1091" s="19" t="s">
        <v>45</v>
      </c>
      <c r="H1091" s="19" t="s">
        <v>36</v>
      </c>
      <c r="I1091" s="19" t="s">
        <v>37</v>
      </c>
      <c r="J1091" s="52">
        <v>30</v>
      </c>
      <c r="K1091" s="153"/>
      <c r="L1091" s="201"/>
      <c r="M1091" s="19">
        <v>1</v>
      </c>
      <c r="N1091" s="153"/>
      <c r="O1091" s="153"/>
      <c r="P1091" s="19" t="s">
        <v>162</v>
      </c>
      <c r="Q1091" s="20">
        <v>0</v>
      </c>
      <c r="R1091" s="20">
        <v>0</v>
      </c>
      <c r="S1091" s="20">
        <f t="shared" si="16"/>
        <v>0</v>
      </c>
      <c r="T1091" s="19" t="s">
        <v>41</v>
      </c>
      <c r="U1091" s="19" t="s">
        <v>2432</v>
      </c>
      <c r="V1091" s="131" t="s">
        <v>201</v>
      </c>
      <c r="W1091" s="131" t="s">
        <v>202</v>
      </c>
      <c r="X1091" s="36" t="s">
        <v>50</v>
      </c>
    </row>
    <row r="1092" spans="1:24" ht="99.75" hidden="1">
      <c r="A1092" s="19" t="s">
        <v>158</v>
      </c>
      <c r="B1092" s="19" t="s">
        <v>159</v>
      </c>
      <c r="C1092" s="19" t="s">
        <v>159</v>
      </c>
      <c r="D1092" s="19" t="s">
        <v>194</v>
      </c>
      <c r="E1092" s="19">
        <v>12</v>
      </c>
      <c r="F1092" s="19" t="s">
        <v>203</v>
      </c>
      <c r="G1092" s="19" t="s">
        <v>45</v>
      </c>
      <c r="H1092" s="19" t="s">
        <v>36</v>
      </c>
      <c r="I1092" s="19" t="s">
        <v>37</v>
      </c>
      <c r="J1092" s="52">
        <v>20</v>
      </c>
      <c r="K1092" s="153"/>
      <c r="L1092" s="201"/>
      <c r="M1092" s="19">
        <v>1</v>
      </c>
      <c r="N1092" s="153"/>
      <c r="O1092" s="153"/>
      <c r="P1092" s="19" t="s">
        <v>162</v>
      </c>
      <c r="Q1092" s="20">
        <v>0</v>
      </c>
      <c r="R1092" s="20">
        <v>0</v>
      </c>
      <c r="S1092" s="20">
        <f t="shared" si="16"/>
        <v>0</v>
      </c>
      <c r="T1092" s="19" t="s">
        <v>41</v>
      </c>
      <c r="U1092" s="19" t="s">
        <v>2432</v>
      </c>
      <c r="V1092" s="131" t="s">
        <v>201</v>
      </c>
      <c r="W1092" s="131" t="s">
        <v>202</v>
      </c>
      <c r="X1092" s="36" t="s">
        <v>50</v>
      </c>
    </row>
    <row r="1093" spans="1:24" ht="171" hidden="1">
      <c r="A1093" s="19" t="s">
        <v>158</v>
      </c>
      <c r="B1093" s="19" t="s">
        <v>159</v>
      </c>
      <c r="C1093" s="19" t="s">
        <v>159</v>
      </c>
      <c r="D1093" s="19" t="s">
        <v>174</v>
      </c>
      <c r="E1093" s="19">
        <v>12</v>
      </c>
      <c r="F1093" s="19" t="s">
        <v>206</v>
      </c>
      <c r="G1093" s="19" t="s">
        <v>45</v>
      </c>
      <c r="H1093" s="19" t="s">
        <v>36</v>
      </c>
      <c r="I1093" s="19" t="s">
        <v>37</v>
      </c>
      <c r="J1093" s="52">
        <v>20</v>
      </c>
      <c r="K1093" s="153"/>
      <c r="L1093" s="201"/>
      <c r="M1093" s="19">
        <v>9</v>
      </c>
      <c r="N1093" s="153"/>
      <c r="O1093" s="153"/>
      <c r="P1093" s="19" t="s">
        <v>162</v>
      </c>
      <c r="Q1093" s="20">
        <v>0</v>
      </c>
      <c r="R1093" s="20">
        <v>0</v>
      </c>
      <c r="S1093" s="20">
        <f t="shared" si="16"/>
        <v>0</v>
      </c>
      <c r="T1093" s="19" t="s">
        <v>41</v>
      </c>
      <c r="U1093" s="19" t="s">
        <v>2448</v>
      </c>
      <c r="V1093" s="131" t="s">
        <v>201</v>
      </c>
      <c r="W1093" s="210" t="s">
        <v>207</v>
      </c>
      <c r="X1093" s="36" t="s">
        <v>50</v>
      </c>
    </row>
    <row r="1094" spans="1:24" ht="171" hidden="1">
      <c r="A1094" s="19" t="s">
        <v>158</v>
      </c>
      <c r="B1094" s="19" t="s">
        <v>159</v>
      </c>
      <c r="C1094" s="19" t="s">
        <v>159</v>
      </c>
      <c r="D1094" s="19" t="s">
        <v>165</v>
      </c>
      <c r="E1094" s="19">
        <v>12</v>
      </c>
      <c r="F1094" s="19" t="s">
        <v>208</v>
      </c>
      <c r="G1094" s="19" t="s">
        <v>45</v>
      </c>
      <c r="H1094" s="19" t="s">
        <v>36</v>
      </c>
      <c r="I1094" s="19" t="s">
        <v>46</v>
      </c>
      <c r="J1094" s="52">
        <v>20</v>
      </c>
      <c r="K1094" s="153"/>
      <c r="L1094" s="201"/>
      <c r="M1094" s="19">
        <v>1</v>
      </c>
      <c r="N1094" s="153"/>
      <c r="O1094" s="153"/>
      <c r="P1094" s="19" t="s">
        <v>166</v>
      </c>
      <c r="Q1094" s="20">
        <v>0</v>
      </c>
      <c r="R1094" s="20">
        <v>0</v>
      </c>
      <c r="S1094" s="20">
        <f t="shared" si="16"/>
        <v>0</v>
      </c>
      <c r="T1094" s="19" t="s">
        <v>41</v>
      </c>
      <c r="U1094" s="19" t="s">
        <v>2449</v>
      </c>
      <c r="V1094" s="216" t="s">
        <v>209</v>
      </c>
      <c r="W1094" s="216" t="s">
        <v>210</v>
      </c>
      <c r="X1094" s="36" t="s">
        <v>50</v>
      </c>
    </row>
    <row r="1095" spans="1:24" ht="171" hidden="1">
      <c r="A1095" s="19" t="s">
        <v>158</v>
      </c>
      <c r="B1095" s="19" t="s">
        <v>159</v>
      </c>
      <c r="C1095" s="19" t="s">
        <v>159</v>
      </c>
      <c r="D1095" s="19" t="s">
        <v>174</v>
      </c>
      <c r="E1095" s="19">
        <v>12</v>
      </c>
      <c r="F1095" s="19" t="s">
        <v>208</v>
      </c>
      <c r="G1095" s="19" t="s">
        <v>45</v>
      </c>
      <c r="H1095" s="19" t="s">
        <v>36</v>
      </c>
      <c r="I1095" s="19" t="s">
        <v>46</v>
      </c>
      <c r="J1095" s="52">
        <v>20</v>
      </c>
      <c r="K1095" s="153"/>
      <c r="L1095" s="201"/>
      <c r="M1095" s="19">
        <v>1</v>
      </c>
      <c r="N1095" s="153"/>
      <c r="O1095" s="153"/>
      <c r="P1095" s="19" t="s">
        <v>162</v>
      </c>
      <c r="Q1095" s="20">
        <v>0</v>
      </c>
      <c r="R1095" s="20">
        <v>0</v>
      </c>
      <c r="S1095" s="20">
        <f t="shared" si="16"/>
        <v>0</v>
      </c>
      <c r="T1095" s="19" t="s">
        <v>41</v>
      </c>
      <c r="U1095" s="19" t="s">
        <v>2449</v>
      </c>
      <c r="V1095" s="216" t="s">
        <v>209</v>
      </c>
      <c r="W1095" s="216" t="s">
        <v>210</v>
      </c>
      <c r="X1095" s="36" t="s">
        <v>50</v>
      </c>
    </row>
    <row r="1096" spans="1:24" ht="114" hidden="1">
      <c r="A1096" s="19" t="s">
        <v>158</v>
      </c>
      <c r="B1096" s="19" t="s">
        <v>159</v>
      </c>
      <c r="C1096" s="19" t="s">
        <v>159</v>
      </c>
      <c r="D1096" s="19" t="s">
        <v>169</v>
      </c>
      <c r="E1096" s="19">
        <v>12</v>
      </c>
      <c r="F1096" s="19" t="s">
        <v>208</v>
      </c>
      <c r="G1096" s="19" t="s">
        <v>45</v>
      </c>
      <c r="H1096" s="19" t="s">
        <v>36</v>
      </c>
      <c r="I1096" s="19" t="s">
        <v>46</v>
      </c>
      <c r="J1096" s="52">
        <v>20</v>
      </c>
      <c r="K1096" s="153"/>
      <c r="L1096" s="201"/>
      <c r="M1096" s="19">
        <v>1</v>
      </c>
      <c r="N1096" s="153"/>
      <c r="O1096" s="153"/>
      <c r="P1096" s="19" t="s">
        <v>162</v>
      </c>
      <c r="Q1096" s="20">
        <v>0</v>
      </c>
      <c r="R1096" s="20">
        <v>0</v>
      </c>
      <c r="S1096" s="20">
        <f t="shared" si="16"/>
        <v>0</v>
      </c>
      <c r="T1096" s="19" t="s">
        <v>41</v>
      </c>
      <c r="U1096" s="19" t="s">
        <v>2449</v>
      </c>
      <c r="V1096" s="216" t="s">
        <v>209</v>
      </c>
      <c r="W1096" s="216" t="s">
        <v>210</v>
      </c>
      <c r="X1096" s="36" t="s">
        <v>50</v>
      </c>
    </row>
    <row r="1097" spans="1:24" ht="99.75" hidden="1">
      <c r="A1097" s="19" t="s">
        <v>158</v>
      </c>
      <c r="B1097" s="19" t="s">
        <v>159</v>
      </c>
      <c r="C1097" s="19" t="s">
        <v>159</v>
      </c>
      <c r="D1097" s="19" t="s">
        <v>194</v>
      </c>
      <c r="E1097" s="19">
        <v>12</v>
      </c>
      <c r="F1097" s="19" t="s">
        <v>211</v>
      </c>
      <c r="G1097" s="19" t="s">
        <v>145</v>
      </c>
      <c r="H1097" s="19" t="s">
        <v>36</v>
      </c>
      <c r="I1097" s="19" t="s">
        <v>46</v>
      </c>
      <c r="J1097" s="52">
        <v>120</v>
      </c>
      <c r="K1097" s="19" t="s">
        <v>212</v>
      </c>
      <c r="L1097" s="194" t="s">
        <v>152</v>
      </c>
      <c r="M1097" s="19">
        <v>1</v>
      </c>
      <c r="N1097" s="37">
        <v>1491481</v>
      </c>
      <c r="O1097" s="37" t="s">
        <v>213</v>
      </c>
      <c r="P1097" s="19" t="s">
        <v>162</v>
      </c>
      <c r="Q1097" s="20">
        <v>0</v>
      </c>
      <c r="R1097" s="20">
        <v>0</v>
      </c>
      <c r="S1097" s="20">
        <f t="shared" si="16"/>
        <v>0</v>
      </c>
      <c r="T1097" s="19" t="s">
        <v>145</v>
      </c>
      <c r="U1097" s="19" t="s">
        <v>2450</v>
      </c>
      <c r="V1097" s="131" t="s">
        <v>148</v>
      </c>
      <c r="W1097" s="216" t="s">
        <v>157</v>
      </c>
      <c r="X1097" s="23"/>
    </row>
    <row r="1098" spans="1:24" ht="85.5" hidden="1">
      <c r="A1098" s="19" t="s">
        <v>158</v>
      </c>
      <c r="B1098" s="19" t="s">
        <v>159</v>
      </c>
      <c r="C1098" s="19" t="s">
        <v>159</v>
      </c>
      <c r="D1098" s="19" t="s">
        <v>182</v>
      </c>
      <c r="E1098" s="19">
        <v>12</v>
      </c>
      <c r="F1098" s="19" t="s">
        <v>214</v>
      </c>
      <c r="G1098" s="19" t="s">
        <v>145</v>
      </c>
      <c r="H1098" s="19" t="s">
        <v>36</v>
      </c>
      <c r="I1098" s="19" t="s">
        <v>46</v>
      </c>
      <c r="J1098" s="52">
        <v>100</v>
      </c>
      <c r="K1098" s="19" t="s">
        <v>215</v>
      </c>
      <c r="L1098" s="194" t="s">
        <v>216</v>
      </c>
      <c r="M1098" s="19">
        <v>1</v>
      </c>
      <c r="N1098" s="37">
        <v>1492834</v>
      </c>
      <c r="O1098" s="37" t="s">
        <v>217</v>
      </c>
      <c r="P1098" s="19" t="s">
        <v>162</v>
      </c>
      <c r="Q1098" s="20">
        <v>0</v>
      </c>
      <c r="R1098" s="20">
        <v>0</v>
      </c>
      <c r="S1098" s="20">
        <f t="shared" si="16"/>
        <v>0</v>
      </c>
      <c r="T1098" s="19" t="s">
        <v>145</v>
      </c>
      <c r="U1098" s="19" t="s">
        <v>2450</v>
      </c>
      <c r="V1098" s="216" t="s">
        <v>218</v>
      </c>
      <c r="W1098" s="216" t="s">
        <v>219</v>
      </c>
      <c r="X1098" s="23"/>
    </row>
    <row r="1099" spans="1:24" ht="85.5" hidden="1">
      <c r="A1099" s="19" t="s">
        <v>158</v>
      </c>
      <c r="B1099" s="19" t="s">
        <v>159</v>
      </c>
      <c r="C1099" s="19" t="s">
        <v>159</v>
      </c>
      <c r="D1099" s="19" t="s">
        <v>182</v>
      </c>
      <c r="E1099" s="19">
        <v>12</v>
      </c>
      <c r="F1099" s="19" t="s">
        <v>214</v>
      </c>
      <c r="G1099" s="19" t="s">
        <v>35</v>
      </c>
      <c r="H1099" s="19" t="s">
        <v>36</v>
      </c>
      <c r="I1099" s="19" t="s">
        <v>46</v>
      </c>
      <c r="J1099" s="52">
        <v>100</v>
      </c>
      <c r="K1099" s="19">
        <v>43922</v>
      </c>
      <c r="L1099" s="201"/>
      <c r="M1099" s="19">
        <v>1</v>
      </c>
      <c r="N1099" s="37">
        <v>1492003</v>
      </c>
      <c r="O1099" s="37" t="s">
        <v>220</v>
      </c>
      <c r="P1099" s="19" t="s">
        <v>162</v>
      </c>
      <c r="Q1099" s="20">
        <v>0</v>
      </c>
      <c r="R1099" s="20">
        <v>0</v>
      </c>
      <c r="S1099" s="20">
        <f t="shared" si="16"/>
        <v>0</v>
      </c>
      <c r="T1099" s="19" t="s">
        <v>41</v>
      </c>
      <c r="U1099" s="156" t="s">
        <v>2451</v>
      </c>
      <c r="V1099" s="216" t="s">
        <v>218</v>
      </c>
      <c r="W1099" s="216" t="s">
        <v>219</v>
      </c>
      <c r="X1099" s="23"/>
    </row>
    <row r="1100" spans="1:24" ht="85.5" hidden="1">
      <c r="A1100" s="19" t="s">
        <v>158</v>
      </c>
      <c r="B1100" s="19" t="s">
        <v>159</v>
      </c>
      <c r="C1100" s="19" t="s">
        <v>159</v>
      </c>
      <c r="D1100" s="19" t="s">
        <v>182</v>
      </c>
      <c r="E1100" s="19">
        <v>12</v>
      </c>
      <c r="F1100" s="19" t="s">
        <v>214</v>
      </c>
      <c r="G1100" s="19" t="s">
        <v>35</v>
      </c>
      <c r="H1100" s="19" t="s">
        <v>36</v>
      </c>
      <c r="I1100" s="19" t="s">
        <v>46</v>
      </c>
      <c r="J1100" s="52">
        <v>100</v>
      </c>
      <c r="K1100" s="19">
        <v>44044</v>
      </c>
      <c r="L1100" s="201"/>
      <c r="M1100" s="19">
        <v>1</v>
      </c>
      <c r="N1100" s="37">
        <v>1062750</v>
      </c>
      <c r="O1100" s="37" t="s">
        <v>221</v>
      </c>
      <c r="P1100" s="19" t="s">
        <v>162</v>
      </c>
      <c r="Q1100" s="20">
        <v>0</v>
      </c>
      <c r="R1100" s="20">
        <v>0</v>
      </c>
      <c r="S1100" s="20">
        <f t="shared" si="16"/>
        <v>0</v>
      </c>
      <c r="T1100" s="19" t="s">
        <v>41</v>
      </c>
      <c r="U1100" s="156" t="s">
        <v>2452</v>
      </c>
      <c r="V1100" s="216" t="s">
        <v>218</v>
      </c>
      <c r="W1100" s="216" t="s">
        <v>219</v>
      </c>
      <c r="X1100" s="23"/>
    </row>
    <row r="1101" spans="1:24" ht="99.75" hidden="1">
      <c r="A1101" s="19" t="s">
        <v>158</v>
      </c>
      <c r="B1101" s="19" t="s">
        <v>159</v>
      </c>
      <c r="C1101" s="19" t="s">
        <v>159</v>
      </c>
      <c r="D1101" s="19" t="s">
        <v>194</v>
      </c>
      <c r="E1101" s="19">
        <v>12</v>
      </c>
      <c r="F1101" s="19" t="s">
        <v>222</v>
      </c>
      <c r="G1101" s="19" t="s">
        <v>145</v>
      </c>
      <c r="H1101" s="19" t="s">
        <v>36</v>
      </c>
      <c r="I1101" s="19" t="s">
        <v>46</v>
      </c>
      <c r="J1101" s="52">
        <v>240</v>
      </c>
      <c r="K1101" s="19" t="s">
        <v>223</v>
      </c>
      <c r="L1101" s="198" t="s">
        <v>224</v>
      </c>
      <c r="M1101" s="19">
        <v>1</v>
      </c>
      <c r="N1101" s="37">
        <v>1491481</v>
      </c>
      <c r="O1101" s="37" t="s">
        <v>213</v>
      </c>
      <c r="P1101" s="19" t="s">
        <v>162</v>
      </c>
      <c r="Q1101" s="20">
        <v>0</v>
      </c>
      <c r="R1101" s="20">
        <v>0</v>
      </c>
      <c r="S1101" s="20">
        <f t="shared" si="16"/>
        <v>0</v>
      </c>
      <c r="T1101" s="19" t="s">
        <v>145</v>
      </c>
      <c r="U1101" s="19" t="s">
        <v>2450</v>
      </c>
      <c r="V1101" s="210" t="s">
        <v>148</v>
      </c>
      <c r="W1101" s="216" t="s">
        <v>225</v>
      </c>
      <c r="X1101" s="23"/>
    </row>
    <row r="1102" spans="1:24" ht="171" hidden="1">
      <c r="A1102" s="159" t="s">
        <v>158</v>
      </c>
      <c r="B1102" s="159" t="s">
        <v>159</v>
      </c>
      <c r="C1102" s="159" t="s">
        <v>159</v>
      </c>
      <c r="D1102" s="159" t="s">
        <v>186</v>
      </c>
      <c r="E1102" s="159">
        <v>12</v>
      </c>
      <c r="F1102" s="159" t="s">
        <v>226</v>
      </c>
      <c r="G1102" s="159" t="s">
        <v>35</v>
      </c>
      <c r="H1102" s="159" t="s">
        <v>36</v>
      </c>
      <c r="I1102" s="159" t="s">
        <v>37</v>
      </c>
      <c r="J1102" s="160">
        <v>360</v>
      </c>
      <c r="K1102" s="159" t="s">
        <v>227</v>
      </c>
      <c r="L1102" s="201"/>
      <c r="M1102" s="159">
        <v>1</v>
      </c>
      <c r="N1102" s="161">
        <v>2373334</v>
      </c>
      <c r="O1102" s="161" t="s">
        <v>199</v>
      </c>
      <c r="P1102" s="159" t="s">
        <v>162</v>
      </c>
      <c r="Q1102" s="162">
        <v>0</v>
      </c>
      <c r="R1102" s="162">
        <v>0</v>
      </c>
      <c r="S1102" s="162">
        <f t="shared" si="16"/>
        <v>0</v>
      </c>
      <c r="T1102" s="159" t="s">
        <v>228</v>
      </c>
      <c r="U1102" s="159" t="s">
        <v>2547</v>
      </c>
      <c r="V1102" s="269" t="s">
        <v>148</v>
      </c>
      <c r="W1102" s="269" t="s">
        <v>225</v>
      </c>
      <c r="X1102" s="23"/>
    </row>
    <row r="1103" spans="1:24" ht="85.5" hidden="1">
      <c r="A1103" s="19" t="s">
        <v>158</v>
      </c>
      <c r="B1103" s="19" t="s">
        <v>159</v>
      </c>
      <c r="C1103" s="19" t="s">
        <v>159</v>
      </c>
      <c r="D1103" s="19" t="s">
        <v>182</v>
      </c>
      <c r="E1103" s="19">
        <v>12</v>
      </c>
      <c r="F1103" s="19" t="s">
        <v>229</v>
      </c>
      <c r="G1103" s="19" t="s">
        <v>145</v>
      </c>
      <c r="H1103" s="19" t="s">
        <v>36</v>
      </c>
      <c r="I1103" s="19" t="s">
        <v>46</v>
      </c>
      <c r="J1103" s="52">
        <v>20</v>
      </c>
      <c r="K1103" s="19" t="s">
        <v>215</v>
      </c>
      <c r="L1103" s="194" t="s">
        <v>216</v>
      </c>
      <c r="M1103" s="19">
        <v>1</v>
      </c>
      <c r="N1103" s="37">
        <v>1492834</v>
      </c>
      <c r="O1103" s="37" t="s">
        <v>217</v>
      </c>
      <c r="P1103" s="19" t="s">
        <v>162</v>
      </c>
      <c r="Q1103" s="20">
        <v>0</v>
      </c>
      <c r="R1103" s="20">
        <v>0</v>
      </c>
      <c r="S1103" s="20">
        <f t="shared" si="16"/>
        <v>0</v>
      </c>
      <c r="T1103" s="19" t="s">
        <v>145</v>
      </c>
      <c r="U1103" s="19" t="s">
        <v>2453</v>
      </c>
      <c r="V1103" s="216" t="s">
        <v>230</v>
      </c>
      <c r="W1103" s="216" t="s">
        <v>231</v>
      </c>
      <c r="X1103" s="23"/>
    </row>
    <row r="1104" spans="1:24" ht="85.5" hidden="1">
      <c r="A1104" s="19" t="s">
        <v>158</v>
      </c>
      <c r="B1104" s="19" t="s">
        <v>159</v>
      </c>
      <c r="C1104" s="19" t="s">
        <v>159</v>
      </c>
      <c r="D1104" s="19" t="s">
        <v>182</v>
      </c>
      <c r="E1104" s="19">
        <v>12</v>
      </c>
      <c r="F1104" s="19" t="s">
        <v>232</v>
      </c>
      <c r="G1104" s="19" t="s">
        <v>35</v>
      </c>
      <c r="H1104" s="19" t="s">
        <v>36</v>
      </c>
      <c r="I1104" s="19" t="s">
        <v>37</v>
      </c>
      <c r="J1104" s="52">
        <v>100</v>
      </c>
      <c r="K1104" s="19" t="s">
        <v>233</v>
      </c>
      <c r="L1104" s="201"/>
      <c r="M1104" s="19">
        <v>1</v>
      </c>
      <c r="N1104" s="37">
        <v>1491446</v>
      </c>
      <c r="O1104" s="37" t="s">
        <v>234</v>
      </c>
      <c r="P1104" s="19" t="s">
        <v>162</v>
      </c>
      <c r="Q1104" s="20">
        <v>0</v>
      </c>
      <c r="R1104" s="20">
        <v>0</v>
      </c>
      <c r="S1104" s="20">
        <f t="shared" si="16"/>
        <v>0</v>
      </c>
      <c r="T1104" s="19" t="s">
        <v>235</v>
      </c>
      <c r="U1104" s="15" t="s">
        <v>2391</v>
      </c>
      <c r="V1104" s="131" t="s">
        <v>235</v>
      </c>
      <c r="W1104" s="216" t="s">
        <v>236</v>
      </c>
      <c r="X1104" s="23"/>
    </row>
    <row r="1105" spans="1:24" ht="85.5" hidden="1">
      <c r="A1105" s="19" t="s">
        <v>158</v>
      </c>
      <c r="B1105" s="19" t="s">
        <v>159</v>
      </c>
      <c r="C1105" s="19" t="s">
        <v>159</v>
      </c>
      <c r="D1105" s="19" t="s">
        <v>182</v>
      </c>
      <c r="E1105" s="19">
        <v>12</v>
      </c>
      <c r="F1105" s="19" t="s">
        <v>232</v>
      </c>
      <c r="G1105" s="19" t="s">
        <v>35</v>
      </c>
      <c r="H1105" s="19" t="s">
        <v>36</v>
      </c>
      <c r="I1105" s="19" t="s">
        <v>37</v>
      </c>
      <c r="J1105" s="52">
        <v>100</v>
      </c>
      <c r="K1105" s="19" t="s">
        <v>233</v>
      </c>
      <c r="L1105" s="201"/>
      <c r="M1105" s="19">
        <v>1</v>
      </c>
      <c r="N1105" s="37">
        <v>1491481</v>
      </c>
      <c r="O1105" s="37" t="s">
        <v>213</v>
      </c>
      <c r="P1105" s="19" t="s">
        <v>162</v>
      </c>
      <c r="Q1105" s="20">
        <v>0</v>
      </c>
      <c r="R1105" s="20">
        <v>0</v>
      </c>
      <c r="S1105" s="20">
        <f t="shared" ref="S1105:S1107" si="17">(R1105+Q1105)*M1105</f>
        <v>0</v>
      </c>
      <c r="T1105" s="19" t="s">
        <v>235</v>
      </c>
      <c r="U1105" s="15" t="s">
        <v>2391</v>
      </c>
      <c r="V1105" s="131" t="s">
        <v>235</v>
      </c>
      <c r="W1105" s="216" t="s">
        <v>236</v>
      </c>
      <c r="X1105" s="23"/>
    </row>
    <row r="1106" spans="1:24" ht="85.5" hidden="1">
      <c r="A1106" s="19" t="s">
        <v>158</v>
      </c>
      <c r="B1106" s="19" t="s">
        <v>159</v>
      </c>
      <c r="C1106" s="19" t="s">
        <v>159</v>
      </c>
      <c r="D1106" s="19" t="s">
        <v>182</v>
      </c>
      <c r="E1106" s="19">
        <v>12</v>
      </c>
      <c r="F1106" s="19" t="s">
        <v>232</v>
      </c>
      <c r="G1106" s="19" t="s">
        <v>35</v>
      </c>
      <c r="H1106" s="19" t="s">
        <v>36</v>
      </c>
      <c r="I1106" s="19" t="s">
        <v>37</v>
      </c>
      <c r="J1106" s="52">
        <v>100</v>
      </c>
      <c r="K1106" s="19" t="s">
        <v>233</v>
      </c>
      <c r="L1106" s="201"/>
      <c r="M1106" s="19">
        <v>1</v>
      </c>
      <c r="N1106" s="37">
        <v>1492217</v>
      </c>
      <c r="O1106" s="37" t="s">
        <v>237</v>
      </c>
      <c r="P1106" s="19" t="s">
        <v>162</v>
      </c>
      <c r="Q1106" s="20">
        <v>0</v>
      </c>
      <c r="R1106" s="20">
        <v>0</v>
      </c>
      <c r="S1106" s="20">
        <f t="shared" si="17"/>
        <v>0</v>
      </c>
      <c r="T1106" s="19" t="s">
        <v>235</v>
      </c>
      <c r="U1106" s="15" t="s">
        <v>2391</v>
      </c>
      <c r="V1106" s="131" t="s">
        <v>235</v>
      </c>
      <c r="W1106" s="216" t="s">
        <v>236</v>
      </c>
      <c r="X1106" s="23"/>
    </row>
    <row r="1107" spans="1:24" ht="128.25" hidden="1">
      <c r="A1107" s="19" t="s">
        <v>158</v>
      </c>
      <c r="B1107" s="19" t="s">
        <v>159</v>
      </c>
      <c r="C1107" s="19" t="s">
        <v>159</v>
      </c>
      <c r="D1107" s="19" t="s">
        <v>160</v>
      </c>
      <c r="E1107" s="19">
        <v>12</v>
      </c>
      <c r="F1107" s="19" t="s">
        <v>238</v>
      </c>
      <c r="G1107" s="19" t="s">
        <v>45</v>
      </c>
      <c r="H1107" s="19" t="s">
        <v>36</v>
      </c>
      <c r="I1107" s="19" t="s">
        <v>46</v>
      </c>
      <c r="J1107" s="52">
        <v>40</v>
      </c>
      <c r="K1107" s="19"/>
      <c r="L1107" s="201"/>
      <c r="M1107" s="19">
        <v>1</v>
      </c>
      <c r="N1107" s="37"/>
      <c r="O1107" s="37"/>
      <c r="P1107" s="19" t="s">
        <v>162</v>
      </c>
      <c r="Q1107" s="20">
        <v>0</v>
      </c>
      <c r="R1107" s="20">
        <v>0</v>
      </c>
      <c r="S1107" s="20">
        <f t="shared" si="17"/>
        <v>0</v>
      </c>
      <c r="T1107" s="19" t="s">
        <v>41</v>
      </c>
      <c r="U1107" s="156" t="s">
        <v>2454</v>
      </c>
      <c r="V1107" s="131" t="s">
        <v>63</v>
      </c>
      <c r="W1107" s="216" t="s">
        <v>64</v>
      </c>
      <c r="X1107" s="126" t="s">
        <v>58</v>
      </c>
    </row>
    <row r="1108" spans="1:24" ht="114" hidden="1">
      <c r="A1108" s="19" t="s">
        <v>386</v>
      </c>
      <c r="B1108" s="19" t="s">
        <v>1286</v>
      </c>
      <c r="C1108" s="19" t="s">
        <v>1460</v>
      </c>
      <c r="D1108" s="19" t="s">
        <v>1461</v>
      </c>
      <c r="E1108" s="19">
        <v>15</v>
      </c>
      <c r="F1108" s="54" t="s">
        <v>1462</v>
      </c>
      <c r="G1108" s="19" t="s">
        <v>45</v>
      </c>
      <c r="H1108" s="37" t="s">
        <v>36</v>
      </c>
      <c r="I1108" s="37" t="s">
        <v>37</v>
      </c>
      <c r="J1108" s="67">
        <v>16</v>
      </c>
      <c r="K1108" s="19" t="s">
        <v>1463</v>
      </c>
      <c r="L1108" s="194"/>
      <c r="M1108" s="19">
        <v>245</v>
      </c>
      <c r="N1108" s="19"/>
      <c r="O1108" s="19"/>
      <c r="P1108" s="19" t="s">
        <v>1419</v>
      </c>
      <c r="Q1108" s="20">
        <v>0</v>
      </c>
      <c r="R1108" s="20">
        <v>2000</v>
      </c>
      <c r="S1108" s="20">
        <v>10000</v>
      </c>
      <c r="T1108" s="19" t="s">
        <v>41</v>
      </c>
      <c r="U1108" s="15" t="s">
        <v>2455</v>
      </c>
      <c r="V1108" s="131" t="s">
        <v>184</v>
      </c>
      <c r="W1108" s="131" t="s">
        <v>1464</v>
      </c>
      <c r="X1108" s="71" t="s">
        <v>78</v>
      </c>
    </row>
    <row r="1109" spans="1:24" ht="171" hidden="1">
      <c r="A1109" s="19" t="s">
        <v>386</v>
      </c>
      <c r="B1109" s="19" t="s">
        <v>1286</v>
      </c>
      <c r="C1109" s="19" t="s">
        <v>1415</v>
      </c>
      <c r="D1109" s="19" t="s">
        <v>1416</v>
      </c>
      <c r="E1109" s="19">
        <v>10</v>
      </c>
      <c r="F1109" s="37" t="s">
        <v>1417</v>
      </c>
      <c r="G1109" s="19" t="s">
        <v>45</v>
      </c>
      <c r="H1109" s="19" t="s">
        <v>36</v>
      </c>
      <c r="I1109" s="19" t="s">
        <v>37</v>
      </c>
      <c r="J1109" s="67">
        <v>16</v>
      </c>
      <c r="K1109" s="19" t="s">
        <v>1418</v>
      </c>
      <c r="L1109" s="194"/>
      <c r="M1109" s="37">
        <v>30</v>
      </c>
      <c r="N1109" s="19"/>
      <c r="O1109" s="19"/>
      <c r="P1109" s="19" t="s">
        <v>1419</v>
      </c>
      <c r="Q1109" s="20">
        <v>0</v>
      </c>
      <c r="R1109" s="60">
        <v>1000</v>
      </c>
      <c r="S1109" s="154">
        <v>30000</v>
      </c>
      <c r="T1109" s="19" t="s">
        <v>41</v>
      </c>
      <c r="U1109" s="15" t="s">
        <v>2456</v>
      </c>
      <c r="V1109" s="131" t="s">
        <v>866</v>
      </c>
      <c r="W1109" s="131" t="s">
        <v>1304</v>
      </c>
      <c r="X1109" s="71" t="s">
        <v>78</v>
      </c>
    </row>
    <row r="1110" spans="1:24" ht="114" hidden="1">
      <c r="A1110" s="19" t="s">
        <v>386</v>
      </c>
      <c r="B1110" s="19" t="s">
        <v>1286</v>
      </c>
      <c r="C1110" s="19" t="s">
        <v>1460</v>
      </c>
      <c r="D1110" s="19" t="s">
        <v>1461</v>
      </c>
      <c r="E1110" s="19">
        <v>15</v>
      </c>
      <c r="F1110" s="54" t="s">
        <v>1465</v>
      </c>
      <c r="G1110" s="19" t="s">
        <v>45</v>
      </c>
      <c r="H1110" s="19" t="s">
        <v>36</v>
      </c>
      <c r="I1110" s="37" t="s">
        <v>37</v>
      </c>
      <c r="J1110" s="67">
        <v>96</v>
      </c>
      <c r="K1110" s="115">
        <v>44044</v>
      </c>
      <c r="L1110" s="194"/>
      <c r="M1110" s="19">
        <v>25</v>
      </c>
      <c r="N1110" s="19"/>
      <c r="O1110" s="19"/>
      <c r="P1110" s="19" t="s">
        <v>1419</v>
      </c>
      <c r="Q1110" s="20">
        <v>0</v>
      </c>
      <c r="R1110" s="20">
        <v>2000</v>
      </c>
      <c r="S1110" s="20">
        <v>30000</v>
      </c>
      <c r="T1110" s="19" t="s">
        <v>41</v>
      </c>
      <c r="U1110" s="19" t="s">
        <v>2457</v>
      </c>
      <c r="V1110" s="227" t="s">
        <v>218</v>
      </c>
      <c r="W1110" s="216" t="s">
        <v>568</v>
      </c>
      <c r="X1110" s="71" t="s">
        <v>78</v>
      </c>
    </row>
    <row r="1111" spans="1:24" ht="57" hidden="1">
      <c r="A1111" s="19" t="s">
        <v>386</v>
      </c>
      <c r="B1111" s="19" t="s">
        <v>386</v>
      </c>
      <c r="C1111" s="19" t="s">
        <v>386</v>
      </c>
      <c r="D1111" s="19" t="s">
        <v>387</v>
      </c>
      <c r="E1111" s="19">
        <v>15</v>
      </c>
      <c r="F1111" s="19" t="s">
        <v>388</v>
      </c>
      <c r="G1111" s="19" t="s">
        <v>45</v>
      </c>
      <c r="H1111" s="19" t="s">
        <v>36</v>
      </c>
      <c r="I1111" s="19" t="s">
        <v>37</v>
      </c>
      <c r="J1111" s="52"/>
      <c r="K1111" s="8">
        <v>2020</v>
      </c>
      <c r="L1111" s="192"/>
      <c r="M1111" s="19">
        <v>2</v>
      </c>
      <c r="N1111" s="19" t="s">
        <v>389</v>
      </c>
      <c r="O1111" s="19" t="s">
        <v>389</v>
      </c>
      <c r="P1111" s="19" t="s">
        <v>390</v>
      </c>
      <c r="Q1111" s="20">
        <v>0</v>
      </c>
      <c r="R1111" s="20">
        <v>0</v>
      </c>
      <c r="S1111" s="20">
        <v>0</v>
      </c>
      <c r="T1111" s="19" t="s">
        <v>41</v>
      </c>
      <c r="U1111" s="15"/>
      <c r="V1111" s="221" t="s">
        <v>48</v>
      </c>
      <c r="W1111" s="221" t="s">
        <v>163</v>
      </c>
      <c r="X1111" s="36" t="s">
        <v>50</v>
      </c>
    </row>
    <row r="1112" spans="1:24" ht="128.25" hidden="1">
      <c r="A1112" s="19" t="s">
        <v>386</v>
      </c>
      <c r="B1112" s="19" t="s">
        <v>1192</v>
      </c>
      <c r="C1112" s="19" t="s">
        <v>1193</v>
      </c>
      <c r="D1112" s="19" t="s">
        <v>1194</v>
      </c>
      <c r="E1112" s="19">
        <v>15</v>
      </c>
      <c r="F1112" s="163" t="s">
        <v>161</v>
      </c>
      <c r="G1112" s="19" t="s">
        <v>45</v>
      </c>
      <c r="H1112" s="19" t="s">
        <v>36</v>
      </c>
      <c r="I1112" s="19" t="s">
        <v>37</v>
      </c>
      <c r="J1112" s="52">
        <v>30</v>
      </c>
      <c r="K1112" s="8">
        <v>2020</v>
      </c>
      <c r="L1112" s="192"/>
      <c r="M1112" s="19">
        <v>1</v>
      </c>
      <c r="N1112" s="37">
        <v>2266767</v>
      </c>
      <c r="O1112" s="37" t="s">
        <v>1195</v>
      </c>
      <c r="P1112" s="19" t="s">
        <v>40</v>
      </c>
      <c r="Q1112" s="20">
        <v>0</v>
      </c>
      <c r="R1112" s="20">
        <v>0</v>
      </c>
      <c r="S1112" s="20">
        <v>0</v>
      </c>
      <c r="T1112" s="19" t="s">
        <v>41</v>
      </c>
      <c r="U1112" s="15"/>
      <c r="V1112" s="221" t="s">
        <v>48</v>
      </c>
      <c r="W1112" s="221" t="s">
        <v>163</v>
      </c>
      <c r="X1112" s="36" t="s">
        <v>50</v>
      </c>
    </row>
    <row r="1113" spans="1:24" ht="128.25" hidden="1">
      <c r="A1113" s="19" t="s">
        <v>386</v>
      </c>
      <c r="B1113" s="19" t="s">
        <v>1192</v>
      </c>
      <c r="C1113" s="19" t="s">
        <v>1244</v>
      </c>
      <c r="D1113" s="19" t="s">
        <v>1194</v>
      </c>
      <c r="E1113" s="19">
        <v>15</v>
      </c>
      <c r="F1113" s="19" t="s">
        <v>528</v>
      </c>
      <c r="G1113" s="19" t="s">
        <v>45</v>
      </c>
      <c r="H1113" s="19" t="s">
        <v>36</v>
      </c>
      <c r="I1113" s="19" t="s">
        <v>37</v>
      </c>
      <c r="J1113" s="52">
        <v>30</v>
      </c>
      <c r="K1113" s="8">
        <v>2020</v>
      </c>
      <c r="L1113" s="192"/>
      <c r="M1113" s="19">
        <v>1</v>
      </c>
      <c r="N1113" s="37" t="s">
        <v>1230</v>
      </c>
      <c r="O1113" s="37" t="s">
        <v>1230</v>
      </c>
      <c r="P1113" s="19" t="s">
        <v>247</v>
      </c>
      <c r="Q1113" s="20">
        <v>0</v>
      </c>
      <c r="R1113" s="20">
        <v>0</v>
      </c>
      <c r="S1113" s="20">
        <v>0</v>
      </c>
      <c r="T1113" s="19" t="s">
        <v>41</v>
      </c>
      <c r="U1113" s="15"/>
      <c r="V1113" s="221" t="s">
        <v>48</v>
      </c>
      <c r="W1113" s="221" t="s">
        <v>163</v>
      </c>
      <c r="X1113" s="36" t="s">
        <v>50</v>
      </c>
    </row>
    <row r="1114" spans="1:24" ht="128.25" hidden="1">
      <c r="A1114" s="19" t="s">
        <v>386</v>
      </c>
      <c r="B1114" s="19" t="s">
        <v>1192</v>
      </c>
      <c r="C1114" s="19" t="s">
        <v>1193</v>
      </c>
      <c r="D1114" s="19" t="s">
        <v>1194</v>
      </c>
      <c r="E1114" s="19">
        <v>15</v>
      </c>
      <c r="F1114" s="19" t="s">
        <v>1196</v>
      </c>
      <c r="G1114" s="19" t="s">
        <v>45</v>
      </c>
      <c r="H1114" s="19" t="s">
        <v>36</v>
      </c>
      <c r="I1114" s="19" t="s">
        <v>37</v>
      </c>
      <c r="J1114" s="52">
        <v>40</v>
      </c>
      <c r="K1114" s="8">
        <v>2020</v>
      </c>
      <c r="L1114" s="192"/>
      <c r="M1114" s="19">
        <v>1</v>
      </c>
      <c r="N1114" s="37">
        <v>3002067</v>
      </c>
      <c r="O1114" s="37" t="s">
        <v>1197</v>
      </c>
      <c r="P1114" s="19" t="s">
        <v>40</v>
      </c>
      <c r="Q1114" s="20">
        <v>0</v>
      </c>
      <c r="R1114" s="20">
        <v>0</v>
      </c>
      <c r="S1114" s="20">
        <v>0</v>
      </c>
      <c r="T1114" s="19" t="s">
        <v>41</v>
      </c>
      <c r="U1114" s="15"/>
      <c r="V1114" s="221" t="s">
        <v>48</v>
      </c>
      <c r="W1114" s="221" t="s">
        <v>163</v>
      </c>
      <c r="X1114" s="36" t="s">
        <v>50</v>
      </c>
    </row>
    <row r="1115" spans="1:24" ht="128.25" hidden="1">
      <c r="A1115" s="19" t="s">
        <v>386</v>
      </c>
      <c r="B1115" s="19" t="s">
        <v>1192</v>
      </c>
      <c r="C1115" s="19" t="s">
        <v>1244</v>
      </c>
      <c r="D1115" s="19" t="s">
        <v>1194</v>
      </c>
      <c r="E1115" s="19">
        <v>15</v>
      </c>
      <c r="F1115" s="19" t="s">
        <v>528</v>
      </c>
      <c r="G1115" s="19" t="s">
        <v>45</v>
      </c>
      <c r="H1115" s="19" t="s">
        <v>36</v>
      </c>
      <c r="I1115" s="19" t="s">
        <v>37</v>
      </c>
      <c r="J1115" s="52">
        <v>30</v>
      </c>
      <c r="K1115" s="8">
        <v>2020</v>
      </c>
      <c r="L1115" s="192"/>
      <c r="M1115" s="19">
        <v>1</v>
      </c>
      <c r="N1115" s="37" t="s">
        <v>1230</v>
      </c>
      <c r="O1115" s="37" t="s">
        <v>1230</v>
      </c>
      <c r="P1115" s="19" t="s">
        <v>247</v>
      </c>
      <c r="Q1115" s="20">
        <v>0</v>
      </c>
      <c r="R1115" s="20">
        <v>0</v>
      </c>
      <c r="S1115" s="20">
        <v>0</v>
      </c>
      <c r="T1115" s="19" t="s">
        <v>41</v>
      </c>
      <c r="U1115" s="15"/>
      <c r="V1115" s="221" t="s">
        <v>48</v>
      </c>
      <c r="W1115" s="221" t="s">
        <v>163</v>
      </c>
      <c r="X1115" s="36" t="s">
        <v>50</v>
      </c>
    </row>
    <row r="1116" spans="1:24" ht="128.25" hidden="1">
      <c r="A1116" s="19" t="s">
        <v>386</v>
      </c>
      <c r="B1116" s="19" t="s">
        <v>1192</v>
      </c>
      <c r="C1116" s="19" t="s">
        <v>1193</v>
      </c>
      <c r="D1116" s="19" t="s">
        <v>1194</v>
      </c>
      <c r="E1116" s="19">
        <v>15</v>
      </c>
      <c r="F1116" s="19" t="s">
        <v>1198</v>
      </c>
      <c r="G1116" s="19" t="s">
        <v>45</v>
      </c>
      <c r="H1116" s="19" t="s">
        <v>36</v>
      </c>
      <c r="I1116" s="19" t="s">
        <v>37</v>
      </c>
      <c r="J1116" s="52">
        <v>20</v>
      </c>
      <c r="K1116" s="8">
        <v>2020</v>
      </c>
      <c r="L1116" s="192"/>
      <c r="M1116" s="19">
        <v>1</v>
      </c>
      <c r="N1116" s="37">
        <v>3002067</v>
      </c>
      <c r="O1116" s="37" t="s">
        <v>1197</v>
      </c>
      <c r="P1116" s="8" t="s">
        <v>40</v>
      </c>
      <c r="Q1116" s="20">
        <v>0</v>
      </c>
      <c r="R1116" s="20">
        <v>0</v>
      </c>
      <c r="S1116" s="20">
        <v>0</v>
      </c>
      <c r="T1116" s="19" t="s">
        <v>41</v>
      </c>
      <c r="U1116" s="15"/>
      <c r="V1116" s="221" t="s">
        <v>48</v>
      </c>
      <c r="W1116" s="221" t="s">
        <v>163</v>
      </c>
      <c r="X1116" s="36" t="s">
        <v>50</v>
      </c>
    </row>
    <row r="1117" spans="1:24" ht="128.25" hidden="1">
      <c r="A1117" s="19" t="s">
        <v>386</v>
      </c>
      <c r="B1117" s="19" t="s">
        <v>1192</v>
      </c>
      <c r="C1117" s="19" t="s">
        <v>1244</v>
      </c>
      <c r="D1117" s="19" t="s">
        <v>1194</v>
      </c>
      <c r="E1117" s="19">
        <v>15</v>
      </c>
      <c r="F1117" s="19" t="s">
        <v>1196</v>
      </c>
      <c r="G1117" s="19" t="s">
        <v>45</v>
      </c>
      <c r="H1117" s="19" t="s">
        <v>36</v>
      </c>
      <c r="I1117" s="19" t="s">
        <v>37</v>
      </c>
      <c r="J1117" s="52">
        <v>40</v>
      </c>
      <c r="K1117" s="8">
        <v>2020</v>
      </c>
      <c r="L1117" s="192"/>
      <c r="M1117" s="19">
        <v>1</v>
      </c>
      <c r="N1117" s="37" t="s">
        <v>1230</v>
      </c>
      <c r="O1117" s="37" t="s">
        <v>1230</v>
      </c>
      <c r="P1117" s="19" t="s">
        <v>247</v>
      </c>
      <c r="Q1117" s="20">
        <v>0</v>
      </c>
      <c r="R1117" s="20">
        <v>0</v>
      </c>
      <c r="S1117" s="20">
        <v>0</v>
      </c>
      <c r="T1117" s="19" t="s">
        <v>41</v>
      </c>
      <c r="U1117" s="15"/>
      <c r="V1117" s="221" t="s">
        <v>48</v>
      </c>
      <c r="W1117" s="221" t="s">
        <v>163</v>
      </c>
      <c r="X1117" s="36" t="s">
        <v>50</v>
      </c>
    </row>
    <row r="1118" spans="1:24" ht="128.25" hidden="1">
      <c r="A1118" s="19" t="s">
        <v>386</v>
      </c>
      <c r="B1118" s="19" t="s">
        <v>1192</v>
      </c>
      <c r="C1118" s="19" t="s">
        <v>1193</v>
      </c>
      <c r="D1118" s="19" t="s">
        <v>1194</v>
      </c>
      <c r="E1118" s="19">
        <v>15</v>
      </c>
      <c r="F1118" s="19" t="s">
        <v>1199</v>
      </c>
      <c r="G1118" s="19" t="s">
        <v>45</v>
      </c>
      <c r="H1118" s="19" t="s">
        <v>36</v>
      </c>
      <c r="I1118" s="19" t="s">
        <v>37</v>
      </c>
      <c r="J1118" s="52">
        <v>40</v>
      </c>
      <c r="K1118" s="8">
        <v>2020</v>
      </c>
      <c r="L1118" s="192"/>
      <c r="M1118" s="19">
        <v>1</v>
      </c>
      <c r="N1118" s="37">
        <v>2438501</v>
      </c>
      <c r="O1118" s="37" t="s">
        <v>1200</v>
      </c>
      <c r="P1118" s="51" t="s">
        <v>162</v>
      </c>
      <c r="Q1118" s="20">
        <v>0</v>
      </c>
      <c r="R1118" s="20">
        <v>0</v>
      </c>
      <c r="S1118" s="20">
        <v>0</v>
      </c>
      <c r="T1118" s="19" t="s">
        <v>41</v>
      </c>
      <c r="U1118" s="15" t="s">
        <v>2458</v>
      </c>
      <c r="V1118" s="221" t="s">
        <v>76</v>
      </c>
      <c r="W1118" s="131" t="s">
        <v>77</v>
      </c>
      <c r="X1118" s="18" t="s">
        <v>58</v>
      </c>
    </row>
    <row r="1119" spans="1:24" ht="114" hidden="1">
      <c r="A1119" s="19" t="s">
        <v>386</v>
      </c>
      <c r="B1119" s="19" t="s">
        <v>1286</v>
      </c>
      <c r="C1119" s="19" t="s">
        <v>1415</v>
      </c>
      <c r="D1119" s="19" t="s">
        <v>1420</v>
      </c>
      <c r="E1119" s="19">
        <v>10</v>
      </c>
      <c r="F1119" s="37" t="s">
        <v>1421</v>
      </c>
      <c r="G1119" s="19" t="s">
        <v>45</v>
      </c>
      <c r="H1119" s="19" t="s">
        <v>36</v>
      </c>
      <c r="I1119" s="19" t="s">
        <v>37</v>
      </c>
      <c r="J1119" s="67">
        <v>16</v>
      </c>
      <c r="K1119" s="164" t="s">
        <v>1422</v>
      </c>
      <c r="L1119" s="206"/>
      <c r="M1119" s="37">
        <v>30</v>
      </c>
      <c r="N1119" s="19"/>
      <c r="O1119" s="19"/>
      <c r="P1119" s="19" t="s">
        <v>1419</v>
      </c>
      <c r="Q1119" s="20">
        <v>0</v>
      </c>
      <c r="R1119" s="60">
        <v>1000</v>
      </c>
      <c r="S1119" s="154">
        <v>30000</v>
      </c>
      <c r="T1119" s="19" t="s">
        <v>41</v>
      </c>
      <c r="U1119" s="15" t="s">
        <v>2459</v>
      </c>
      <c r="V1119" s="131" t="s">
        <v>184</v>
      </c>
      <c r="W1119" s="216" t="s">
        <v>185</v>
      </c>
      <c r="X1119" s="71" t="s">
        <v>78</v>
      </c>
    </row>
    <row r="1120" spans="1:24" ht="114" hidden="1">
      <c r="A1120" s="19" t="s">
        <v>386</v>
      </c>
      <c r="B1120" s="19" t="s">
        <v>1286</v>
      </c>
      <c r="C1120" s="19" t="s">
        <v>1415</v>
      </c>
      <c r="D1120" s="19" t="s">
        <v>1420</v>
      </c>
      <c r="E1120" s="19">
        <v>10</v>
      </c>
      <c r="F1120" s="37" t="s">
        <v>1423</v>
      </c>
      <c r="G1120" s="19" t="s">
        <v>45</v>
      </c>
      <c r="H1120" s="19" t="s">
        <v>36</v>
      </c>
      <c r="I1120" s="19" t="s">
        <v>37</v>
      </c>
      <c r="J1120" s="67">
        <v>32</v>
      </c>
      <c r="K1120" s="19" t="s">
        <v>1424</v>
      </c>
      <c r="L1120" s="194"/>
      <c r="M1120" s="37">
        <v>30</v>
      </c>
      <c r="N1120" s="19"/>
      <c r="O1120" s="19"/>
      <c r="P1120" s="19" t="s">
        <v>1419</v>
      </c>
      <c r="Q1120" s="20">
        <v>0</v>
      </c>
      <c r="R1120" s="60">
        <v>1000</v>
      </c>
      <c r="S1120" s="154">
        <v>30000</v>
      </c>
      <c r="T1120" s="19" t="s">
        <v>41</v>
      </c>
      <c r="U1120" s="15" t="s">
        <v>2459</v>
      </c>
      <c r="V1120" s="131" t="s">
        <v>184</v>
      </c>
      <c r="W1120" s="216" t="s">
        <v>185</v>
      </c>
      <c r="X1120" s="71" t="s">
        <v>78</v>
      </c>
    </row>
    <row r="1121" spans="1:24" ht="99.75" hidden="1">
      <c r="A1121" s="19" t="s">
        <v>386</v>
      </c>
      <c r="B1121" s="19" t="s">
        <v>1192</v>
      </c>
      <c r="C1121" s="19" t="s">
        <v>1221</v>
      </c>
      <c r="D1121" s="19" t="s">
        <v>1209</v>
      </c>
      <c r="E1121" s="19">
        <v>20</v>
      </c>
      <c r="F1121" s="19" t="s">
        <v>1222</v>
      </c>
      <c r="G1121" s="19" t="s">
        <v>45</v>
      </c>
      <c r="H1121" s="19" t="s">
        <v>36</v>
      </c>
      <c r="I1121" s="19" t="s">
        <v>37</v>
      </c>
      <c r="J1121" s="52">
        <v>24</v>
      </c>
      <c r="K1121" s="8" t="s">
        <v>1223</v>
      </c>
      <c r="L1121" s="192"/>
      <c r="M1121" s="19">
        <v>15</v>
      </c>
      <c r="N1121" s="37" t="s">
        <v>1224</v>
      </c>
      <c r="O1121" s="37" t="s">
        <v>1224</v>
      </c>
      <c r="P1121" s="8" t="s">
        <v>1225</v>
      </c>
      <c r="Q1121" s="20">
        <v>0</v>
      </c>
      <c r="R1121" s="20">
        <v>0</v>
      </c>
      <c r="S1121" s="20">
        <v>0</v>
      </c>
      <c r="T1121" s="19" t="s">
        <v>41</v>
      </c>
      <c r="U1121" s="165" t="s">
        <v>2460</v>
      </c>
      <c r="V1121" s="131" t="s">
        <v>184</v>
      </c>
      <c r="W1121" s="131" t="s">
        <v>1226</v>
      </c>
      <c r="X1121" s="71" t="s">
        <v>78</v>
      </c>
    </row>
    <row r="1122" spans="1:24" ht="99.75" hidden="1">
      <c r="A1122" s="19" t="s">
        <v>386</v>
      </c>
      <c r="B1122" s="19" t="s">
        <v>1192</v>
      </c>
      <c r="C1122" s="19" t="s">
        <v>1221</v>
      </c>
      <c r="D1122" s="19" t="s">
        <v>1209</v>
      </c>
      <c r="E1122" s="19">
        <v>20</v>
      </c>
      <c r="F1122" s="19" t="s">
        <v>1227</v>
      </c>
      <c r="G1122" s="19" t="s">
        <v>45</v>
      </c>
      <c r="H1122" s="19" t="s">
        <v>36</v>
      </c>
      <c r="I1122" s="19" t="s">
        <v>37</v>
      </c>
      <c r="J1122" s="52">
        <v>24</v>
      </c>
      <c r="K1122" s="8" t="s">
        <v>1228</v>
      </c>
      <c r="L1122" s="192"/>
      <c r="M1122" s="19">
        <v>15</v>
      </c>
      <c r="N1122" s="37" t="s">
        <v>1224</v>
      </c>
      <c r="O1122" s="37" t="s">
        <v>1224</v>
      </c>
      <c r="P1122" s="8" t="s">
        <v>1225</v>
      </c>
      <c r="Q1122" s="20">
        <v>0</v>
      </c>
      <c r="R1122" s="20">
        <v>0</v>
      </c>
      <c r="S1122" s="20">
        <v>0</v>
      </c>
      <c r="T1122" s="19" t="s">
        <v>41</v>
      </c>
      <c r="U1122" s="165" t="s">
        <v>2461</v>
      </c>
      <c r="V1122" s="131" t="s">
        <v>184</v>
      </c>
      <c r="W1122" s="131" t="s">
        <v>1226</v>
      </c>
      <c r="X1122" s="71" t="s">
        <v>78</v>
      </c>
    </row>
    <row r="1123" spans="1:24" ht="57" hidden="1">
      <c r="A1123" s="19" t="s">
        <v>386</v>
      </c>
      <c r="B1123" s="19" t="s">
        <v>386</v>
      </c>
      <c r="C1123" s="19" t="s">
        <v>386</v>
      </c>
      <c r="D1123" s="19" t="s">
        <v>387</v>
      </c>
      <c r="E1123" s="19">
        <v>15</v>
      </c>
      <c r="F1123" s="19" t="s">
        <v>391</v>
      </c>
      <c r="G1123" s="19" t="s">
        <v>45</v>
      </c>
      <c r="H1123" s="19" t="s">
        <v>36</v>
      </c>
      <c r="I1123" s="19" t="s">
        <v>37</v>
      </c>
      <c r="J1123" s="52"/>
      <c r="K1123" s="8">
        <v>2020</v>
      </c>
      <c r="L1123" s="192"/>
      <c r="M1123" s="19">
        <v>2</v>
      </c>
      <c r="N1123" s="19" t="s">
        <v>389</v>
      </c>
      <c r="O1123" s="19" t="s">
        <v>389</v>
      </c>
      <c r="P1123" s="19" t="s">
        <v>390</v>
      </c>
      <c r="Q1123" s="20">
        <v>0</v>
      </c>
      <c r="R1123" s="20">
        <v>0</v>
      </c>
      <c r="S1123" s="20">
        <v>0</v>
      </c>
      <c r="T1123" s="19" t="s">
        <v>41</v>
      </c>
      <c r="U1123" s="15" t="s">
        <v>2267</v>
      </c>
      <c r="V1123" s="131" t="s">
        <v>48</v>
      </c>
      <c r="W1123" s="131" t="s">
        <v>392</v>
      </c>
      <c r="X1123" s="36" t="s">
        <v>50</v>
      </c>
    </row>
    <row r="1124" spans="1:24" ht="128.25" hidden="1">
      <c r="A1124" s="19" t="s">
        <v>386</v>
      </c>
      <c r="B1124" s="19" t="s">
        <v>1192</v>
      </c>
      <c r="C1124" s="19" t="s">
        <v>1193</v>
      </c>
      <c r="D1124" s="19" t="s">
        <v>1194</v>
      </c>
      <c r="E1124" s="19">
        <v>15</v>
      </c>
      <c r="F1124" s="19" t="s">
        <v>391</v>
      </c>
      <c r="G1124" s="19" t="s">
        <v>45</v>
      </c>
      <c r="H1124" s="19" t="s">
        <v>36</v>
      </c>
      <c r="I1124" s="19" t="s">
        <v>37</v>
      </c>
      <c r="J1124" s="52">
        <v>20</v>
      </c>
      <c r="K1124" s="8">
        <v>2020</v>
      </c>
      <c r="L1124" s="192"/>
      <c r="M1124" s="19">
        <v>1</v>
      </c>
      <c r="N1124" s="37">
        <v>2266767</v>
      </c>
      <c r="O1124" s="37" t="s">
        <v>1195</v>
      </c>
      <c r="P1124" s="8" t="s">
        <v>40</v>
      </c>
      <c r="Q1124" s="20">
        <v>0</v>
      </c>
      <c r="R1124" s="20">
        <v>0</v>
      </c>
      <c r="S1124" s="20">
        <v>0</v>
      </c>
      <c r="T1124" s="19" t="s">
        <v>41</v>
      </c>
      <c r="U1124" s="20" t="s">
        <v>392</v>
      </c>
      <c r="V1124" s="131" t="s">
        <v>48</v>
      </c>
      <c r="W1124" s="131" t="s">
        <v>392</v>
      </c>
      <c r="X1124" s="36" t="s">
        <v>50</v>
      </c>
    </row>
    <row r="1125" spans="1:24" ht="56.45" hidden="1" customHeight="1">
      <c r="A1125" s="19" t="s">
        <v>386</v>
      </c>
      <c r="B1125" s="19" t="s">
        <v>386</v>
      </c>
      <c r="C1125" s="19" t="s">
        <v>386</v>
      </c>
      <c r="D1125" s="19" t="s">
        <v>387</v>
      </c>
      <c r="E1125" s="19">
        <v>15</v>
      </c>
      <c r="F1125" s="19" t="s">
        <v>44</v>
      </c>
      <c r="G1125" s="19" t="s">
        <v>45</v>
      </c>
      <c r="H1125" s="19" t="s">
        <v>36</v>
      </c>
      <c r="I1125" s="19" t="s">
        <v>37</v>
      </c>
      <c r="J1125" s="52"/>
      <c r="K1125" s="8">
        <v>2020</v>
      </c>
      <c r="L1125" s="192"/>
      <c r="M1125" s="19">
        <v>3</v>
      </c>
      <c r="N1125" s="19" t="s">
        <v>389</v>
      </c>
      <c r="O1125" s="19" t="s">
        <v>389</v>
      </c>
      <c r="P1125" s="19" t="s">
        <v>390</v>
      </c>
      <c r="Q1125" s="20">
        <v>0</v>
      </c>
      <c r="R1125" s="20">
        <v>0</v>
      </c>
      <c r="S1125" s="20">
        <v>0</v>
      </c>
      <c r="T1125" s="19" t="s">
        <v>41</v>
      </c>
      <c r="U1125" s="15" t="s">
        <v>2267</v>
      </c>
      <c r="V1125" s="131" t="s">
        <v>48</v>
      </c>
      <c r="W1125" s="131" t="s">
        <v>49</v>
      </c>
      <c r="X1125" s="36" t="s">
        <v>50</v>
      </c>
    </row>
    <row r="1126" spans="1:24" ht="112.5" hidden="1" customHeight="1">
      <c r="A1126" s="19" t="s">
        <v>386</v>
      </c>
      <c r="B1126" s="19" t="s">
        <v>1192</v>
      </c>
      <c r="C1126" s="19" t="s">
        <v>1193</v>
      </c>
      <c r="D1126" s="19" t="s">
        <v>1194</v>
      </c>
      <c r="E1126" s="19">
        <v>15</v>
      </c>
      <c r="F1126" s="19" t="s">
        <v>44</v>
      </c>
      <c r="G1126" s="19" t="s">
        <v>45</v>
      </c>
      <c r="H1126" s="19" t="s">
        <v>36</v>
      </c>
      <c r="I1126" s="19" t="s">
        <v>37</v>
      </c>
      <c r="J1126" s="52">
        <v>30</v>
      </c>
      <c r="K1126" s="8">
        <v>2020</v>
      </c>
      <c r="L1126" s="192"/>
      <c r="M1126" s="19">
        <v>1</v>
      </c>
      <c r="N1126" s="37">
        <v>1568595</v>
      </c>
      <c r="O1126" s="37" t="s">
        <v>1201</v>
      </c>
      <c r="P1126" s="8" t="s">
        <v>162</v>
      </c>
      <c r="Q1126" s="20">
        <v>0</v>
      </c>
      <c r="R1126" s="20">
        <v>0</v>
      </c>
      <c r="S1126" s="20">
        <v>0</v>
      </c>
      <c r="T1126" s="19" t="s">
        <v>41</v>
      </c>
      <c r="U1126" s="15" t="s">
        <v>2267</v>
      </c>
      <c r="V1126" s="131" t="s">
        <v>48</v>
      </c>
      <c r="W1126" s="131" t="s">
        <v>49</v>
      </c>
      <c r="X1126" s="36" t="s">
        <v>50</v>
      </c>
    </row>
    <row r="1127" spans="1:24" ht="112.5" hidden="1" customHeight="1">
      <c r="A1127" s="19" t="s">
        <v>386</v>
      </c>
      <c r="B1127" s="19" t="s">
        <v>1192</v>
      </c>
      <c r="C1127" s="19" t="s">
        <v>1244</v>
      </c>
      <c r="D1127" s="19" t="s">
        <v>1194</v>
      </c>
      <c r="E1127" s="19">
        <v>15</v>
      </c>
      <c r="F1127" s="19" t="s">
        <v>1196</v>
      </c>
      <c r="G1127" s="19" t="s">
        <v>45</v>
      </c>
      <c r="H1127" s="19" t="s">
        <v>36</v>
      </c>
      <c r="I1127" s="19" t="s">
        <v>37</v>
      </c>
      <c r="J1127" s="52">
        <v>40</v>
      </c>
      <c r="K1127" s="8">
        <v>2020</v>
      </c>
      <c r="L1127" s="192"/>
      <c r="M1127" s="19">
        <v>1</v>
      </c>
      <c r="N1127" s="37" t="s">
        <v>1230</v>
      </c>
      <c r="O1127" s="37" t="s">
        <v>1230</v>
      </c>
      <c r="P1127" s="19" t="s">
        <v>247</v>
      </c>
      <c r="Q1127" s="20">
        <v>0</v>
      </c>
      <c r="R1127" s="20">
        <v>0</v>
      </c>
      <c r="S1127" s="20">
        <v>0</v>
      </c>
      <c r="T1127" s="19" t="s">
        <v>41</v>
      </c>
      <c r="U1127" s="15"/>
      <c r="V1127" s="221" t="s">
        <v>48</v>
      </c>
      <c r="W1127" s="221" t="s">
        <v>163</v>
      </c>
      <c r="X1127" s="36" t="s">
        <v>50</v>
      </c>
    </row>
    <row r="1128" spans="1:24" ht="98.45" hidden="1" customHeight="1">
      <c r="A1128" s="19" t="s">
        <v>386</v>
      </c>
      <c r="B1128" s="19" t="s">
        <v>1286</v>
      </c>
      <c r="C1128" s="19" t="s">
        <v>1415</v>
      </c>
      <c r="D1128" s="19" t="s">
        <v>1425</v>
      </c>
      <c r="E1128" s="19">
        <v>10</v>
      </c>
      <c r="F1128" s="37" t="s">
        <v>1426</v>
      </c>
      <c r="G1128" s="19" t="s">
        <v>45</v>
      </c>
      <c r="H1128" s="19" t="s">
        <v>36</v>
      </c>
      <c r="I1128" s="19" t="s">
        <v>37</v>
      </c>
      <c r="J1128" s="67">
        <v>24</v>
      </c>
      <c r="K1128" s="164">
        <v>43966.458333333336</v>
      </c>
      <c r="L1128" s="206"/>
      <c r="M1128" s="37">
        <v>10</v>
      </c>
      <c r="N1128" s="19"/>
      <c r="O1128" s="19"/>
      <c r="P1128" s="19" t="s">
        <v>1419</v>
      </c>
      <c r="Q1128" s="20">
        <v>0</v>
      </c>
      <c r="R1128" s="20">
        <v>0</v>
      </c>
      <c r="S1128" s="154">
        <v>3000</v>
      </c>
      <c r="T1128" s="19" t="s">
        <v>41</v>
      </c>
      <c r="U1128" s="15" t="s">
        <v>2462</v>
      </c>
      <c r="V1128" s="216" t="s">
        <v>184</v>
      </c>
      <c r="W1128" s="131" t="s">
        <v>799</v>
      </c>
      <c r="X1128" s="71" t="s">
        <v>78</v>
      </c>
    </row>
    <row r="1129" spans="1:24" ht="128.25" hidden="1">
      <c r="A1129" s="19" t="s">
        <v>386</v>
      </c>
      <c r="B1129" s="19" t="s">
        <v>1192</v>
      </c>
      <c r="C1129" s="19" t="s">
        <v>1244</v>
      </c>
      <c r="D1129" s="19" t="s">
        <v>1194</v>
      </c>
      <c r="E1129" s="19">
        <v>15</v>
      </c>
      <c r="F1129" s="19" t="s">
        <v>1196</v>
      </c>
      <c r="G1129" s="19" t="s">
        <v>45</v>
      </c>
      <c r="H1129" s="19" t="s">
        <v>36</v>
      </c>
      <c r="I1129" s="19" t="s">
        <v>37</v>
      </c>
      <c r="J1129" s="52">
        <v>40</v>
      </c>
      <c r="K1129" s="8">
        <v>2020</v>
      </c>
      <c r="L1129" s="192"/>
      <c r="M1129" s="19">
        <v>1</v>
      </c>
      <c r="N1129" s="37" t="s">
        <v>1230</v>
      </c>
      <c r="O1129" s="37" t="s">
        <v>1230</v>
      </c>
      <c r="P1129" s="19" t="s">
        <v>247</v>
      </c>
      <c r="Q1129" s="20">
        <v>0</v>
      </c>
      <c r="R1129" s="20">
        <v>0</v>
      </c>
      <c r="S1129" s="20">
        <v>0</v>
      </c>
      <c r="T1129" s="19" t="s">
        <v>41</v>
      </c>
      <c r="U1129" s="15"/>
      <c r="V1129" s="221" t="s">
        <v>48</v>
      </c>
      <c r="W1129" s="221" t="s">
        <v>163</v>
      </c>
      <c r="X1129" s="36" t="s">
        <v>50</v>
      </c>
    </row>
    <row r="1130" spans="1:24" ht="128.25" hidden="1">
      <c r="A1130" s="19" t="s">
        <v>386</v>
      </c>
      <c r="B1130" s="19" t="s">
        <v>1192</v>
      </c>
      <c r="C1130" s="19" t="s">
        <v>1193</v>
      </c>
      <c r="D1130" s="19" t="s">
        <v>1202</v>
      </c>
      <c r="E1130" s="19">
        <v>20</v>
      </c>
      <c r="F1130" s="19" t="s">
        <v>1203</v>
      </c>
      <c r="G1130" s="19" t="s">
        <v>35</v>
      </c>
      <c r="H1130" s="19" t="s">
        <v>310</v>
      </c>
      <c r="I1130" s="19" t="s">
        <v>37</v>
      </c>
      <c r="J1130" s="52">
        <v>40</v>
      </c>
      <c r="K1130" s="8" t="s">
        <v>1204</v>
      </c>
      <c r="L1130" s="192"/>
      <c r="M1130" s="19">
        <v>1</v>
      </c>
      <c r="N1130" s="37">
        <v>1493499</v>
      </c>
      <c r="O1130" s="37" t="s">
        <v>1205</v>
      </c>
      <c r="P1130" s="54" t="s">
        <v>162</v>
      </c>
      <c r="Q1130" s="20">
        <v>980</v>
      </c>
      <c r="R1130" s="20">
        <v>2750</v>
      </c>
      <c r="S1130" s="20">
        <v>3730</v>
      </c>
      <c r="T1130" s="37" t="s">
        <v>41</v>
      </c>
      <c r="U1130" s="19"/>
      <c r="V1130" s="227" t="s">
        <v>218</v>
      </c>
      <c r="W1130" s="216" t="s">
        <v>568</v>
      </c>
      <c r="X1130" s="23"/>
    </row>
    <row r="1131" spans="1:24" ht="57.75" hidden="1">
      <c r="A1131" s="19" t="s">
        <v>386</v>
      </c>
      <c r="B1131" s="19" t="s">
        <v>1286</v>
      </c>
      <c r="C1131" s="19" t="s">
        <v>1286</v>
      </c>
      <c r="D1131" s="19" t="s">
        <v>1288</v>
      </c>
      <c r="E1131" s="19">
        <v>10</v>
      </c>
      <c r="F1131" s="37" t="s">
        <v>394</v>
      </c>
      <c r="G1131" s="19" t="s">
        <v>35</v>
      </c>
      <c r="H1131" s="19" t="s">
        <v>36</v>
      </c>
      <c r="I1131" s="37" t="s">
        <v>37</v>
      </c>
      <c r="J1131" s="67">
        <v>40</v>
      </c>
      <c r="K1131" s="19" t="s">
        <v>1447</v>
      </c>
      <c r="L1131" s="194"/>
      <c r="M1131" s="19">
        <v>1</v>
      </c>
      <c r="N1131" s="19">
        <v>1364956</v>
      </c>
      <c r="O1131" s="19" t="s">
        <v>1448</v>
      </c>
      <c r="P1131" s="19" t="s">
        <v>1449</v>
      </c>
      <c r="Q1131" s="20">
        <v>0</v>
      </c>
      <c r="R1131" s="20">
        <v>15000</v>
      </c>
      <c r="S1131" s="20">
        <v>15000</v>
      </c>
      <c r="T1131" s="19" t="s">
        <v>41</v>
      </c>
      <c r="U1131" s="50" t="s">
        <v>2463</v>
      </c>
      <c r="V1131" s="216" t="s">
        <v>218</v>
      </c>
      <c r="W1131" s="216" t="s">
        <v>398</v>
      </c>
      <c r="X1131" s="23"/>
    </row>
    <row r="1132" spans="1:24" ht="57.75" hidden="1">
      <c r="A1132" s="19" t="s">
        <v>386</v>
      </c>
      <c r="B1132" s="19" t="s">
        <v>1286</v>
      </c>
      <c r="C1132" s="19" t="s">
        <v>1286</v>
      </c>
      <c r="D1132" s="19" t="s">
        <v>1288</v>
      </c>
      <c r="E1132" s="19">
        <v>10</v>
      </c>
      <c r="F1132" s="37" t="s">
        <v>394</v>
      </c>
      <c r="G1132" s="19" t="s">
        <v>35</v>
      </c>
      <c r="H1132" s="19" t="s">
        <v>36</v>
      </c>
      <c r="I1132" s="37" t="s">
        <v>37</v>
      </c>
      <c r="J1132" s="67">
        <v>40</v>
      </c>
      <c r="K1132" s="19" t="s">
        <v>1447</v>
      </c>
      <c r="L1132" s="194"/>
      <c r="M1132" s="19">
        <v>1</v>
      </c>
      <c r="N1132" s="19">
        <v>6242704</v>
      </c>
      <c r="O1132" s="19" t="s">
        <v>1450</v>
      </c>
      <c r="P1132" s="19" t="s">
        <v>1449</v>
      </c>
      <c r="Q1132" s="20">
        <v>0</v>
      </c>
      <c r="R1132" s="20">
        <v>15000</v>
      </c>
      <c r="S1132" s="20">
        <v>15000</v>
      </c>
      <c r="T1132" s="19" t="s">
        <v>41</v>
      </c>
      <c r="U1132" s="50" t="s">
        <v>2463</v>
      </c>
      <c r="V1132" s="216" t="s">
        <v>218</v>
      </c>
      <c r="W1132" s="216" t="s">
        <v>398</v>
      </c>
      <c r="X1132" s="23"/>
    </row>
    <row r="1133" spans="1:24" ht="57.75" hidden="1">
      <c r="A1133" s="19" t="s">
        <v>386</v>
      </c>
      <c r="B1133" s="19" t="s">
        <v>1286</v>
      </c>
      <c r="C1133" s="19" t="s">
        <v>1286</v>
      </c>
      <c r="D1133" s="19" t="s">
        <v>1288</v>
      </c>
      <c r="E1133" s="19">
        <v>10</v>
      </c>
      <c r="F1133" s="37" t="s">
        <v>394</v>
      </c>
      <c r="G1133" s="19" t="s">
        <v>35</v>
      </c>
      <c r="H1133" s="19" t="s">
        <v>36</v>
      </c>
      <c r="I1133" s="37" t="s">
        <v>37</v>
      </c>
      <c r="J1133" s="67">
        <v>40</v>
      </c>
      <c r="K1133" s="19" t="s">
        <v>1447</v>
      </c>
      <c r="L1133" s="194"/>
      <c r="M1133" s="19">
        <v>1</v>
      </c>
      <c r="N1133" s="19">
        <v>1568594</v>
      </c>
      <c r="O1133" s="19" t="s">
        <v>1451</v>
      </c>
      <c r="P1133" s="19" t="s">
        <v>1449</v>
      </c>
      <c r="Q1133" s="20">
        <v>0</v>
      </c>
      <c r="R1133" s="20">
        <v>15000</v>
      </c>
      <c r="S1133" s="20">
        <v>15000</v>
      </c>
      <c r="T1133" s="19" t="s">
        <v>41</v>
      </c>
      <c r="U1133" s="50" t="s">
        <v>2463</v>
      </c>
      <c r="V1133" s="216" t="s">
        <v>218</v>
      </c>
      <c r="W1133" s="216" t="s">
        <v>398</v>
      </c>
      <c r="X1133" s="23"/>
    </row>
    <row r="1134" spans="1:24" ht="114" hidden="1">
      <c r="A1134" s="8" t="s">
        <v>386</v>
      </c>
      <c r="B1134" s="8" t="s">
        <v>386</v>
      </c>
      <c r="C1134" s="8" t="s">
        <v>386</v>
      </c>
      <c r="D1134" s="8" t="s">
        <v>393</v>
      </c>
      <c r="E1134" s="8">
        <v>10</v>
      </c>
      <c r="F1134" s="12" t="s">
        <v>394</v>
      </c>
      <c r="G1134" s="8" t="s">
        <v>35</v>
      </c>
      <c r="H1134" s="8" t="s">
        <v>310</v>
      </c>
      <c r="I1134" s="8" t="s">
        <v>37</v>
      </c>
      <c r="J1134" s="52">
        <v>48</v>
      </c>
      <c r="K1134" s="166" t="s">
        <v>395</v>
      </c>
      <c r="L1134" s="192"/>
      <c r="M1134" s="8">
        <v>1</v>
      </c>
      <c r="N1134" s="8">
        <v>1568431</v>
      </c>
      <c r="O1134" s="8" t="s">
        <v>396</v>
      </c>
      <c r="P1134" s="8" t="s">
        <v>397</v>
      </c>
      <c r="Q1134" s="28">
        <v>1000</v>
      </c>
      <c r="R1134" s="28">
        <v>18800</v>
      </c>
      <c r="S1134" s="28">
        <v>19800</v>
      </c>
      <c r="T1134" s="8" t="s">
        <v>41</v>
      </c>
      <c r="U1134" s="167" t="s">
        <v>2254</v>
      </c>
      <c r="V1134" s="27" t="s">
        <v>218</v>
      </c>
      <c r="W1134" s="27" t="s">
        <v>398</v>
      </c>
      <c r="X1134" s="167"/>
    </row>
    <row r="1135" spans="1:24" ht="128.25" hidden="1">
      <c r="A1135" s="8" t="s">
        <v>386</v>
      </c>
      <c r="B1135" s="8" t="s">
        <v>1192</v>
      </c>
      <c r="C1135" s="8" t="s">
        <v>1193</v>
      </c>
      <c r="D1135" s="8" t="s">
        <v>1202</v>
      </c>
      <c r="E1135" s="8">
        <v>20</v>
      </c>
      <c r="F1135" s="12" t="s">
        <v>394</v>
      </c>
      <c r="G1135" s="8" t="s">
        <v>35</v>
      </c>
      <c r="H1135" s="8" t="s">
        <v>310</v>
      </c>
      <c r="I1135" s="8" t="s">
        <v>37</v>
      </c>
      <c r="J1135" s="52">
        <v>48</v>
      </c>
      <c r="K1135" s="8" t="s">
        <v>1206</v>
      </c>
      <c r="L1135" s="192"/>
      <c r="M1135" s="8">
        <v>1</v>
      </c>
      <c r="N1135" s="12">
        <v>2438501</v>
      </c>
      <c r="O1135" s="12" t="s">
        <v>1200</v>
      </c>
      <c r="P1135" s="51" t="s">
        <v>162</v>
      </c>
      <c r="Q1135" s="14">
        <v>3580</v>
      </c>
      <c r="R1135" s="14">
        <v>20200</v>
      </c>
      <c r="S1135" s="14">
        <v>23780</v>
      </c>
      <c r="T1135" s="12" t="s">
        <v>41</v>
      </c>
      <c r="U1135" s="130"/>
      <c r="V1135" s="216" t="s">
        <v>218</v>
      </c>
      <c r="W1135" s="216" t="s">
        <v>398</v>
      </c>
      <c r="X1135" s="23"/>
    </row>
    <row r="1136" spans="1:24" ht="128.25" hidden="1">
      <c r="A1136" s="19" t="s">
        <v>386</v>
      </c>
      <c r="B1136" s="19" t="s">
        <v>1192</v>
      </c>
      <c r="C1136" s="19" t="s">
        <v>1244</v>
      </c>
      <c r="D1136" s="19" t="s">
        <v>1194</v>
      </c>
      <c r="E1136" s="19">
        <v>15</v>
      </c>
      <c r="F1136" s="19" t="s">
        <v>1196</v>
      </c>
      <c r="G1136" s="19" t="s">
        <v>45</v>
      </c>
      <c r="H1136" s="19" t="s">
        <v>36</v>
      </c>
      <c r="I1136" s="19" t="s">
        <v>37</v>
      </c>
      <c r="J1136" s="52">
        <v>40</v>
      </c>
      <c r="K1136" s="8">
        <v>2020</v>
      </c>
      <c r="L1136" s="192"/>
      <c r="M1136" s="19">
        <v>1</v>
      </c>
      <c r="N1136" s="37" t="s">
        <v>1230</v>
      </c>
      <c r="O1136" s="37" t="s">
        <v>1230</v>
      </c>
      <c r="P1136" s="19" t="s">
        <v>247</v>
      </c>
      <c r="Q1136" s="20">
        <v>0</v>
      </c>
      <c r="R1136" s="20">
        <v>0</v>
      </c>
      <c r="S1136" s="20">
        <v>0</v>
      </c>
      <c r="T1136" s="19" t="s">
        <v>41</v>
      </c>
      <c r="U1136" s="15"/>
      <c r="V1136" s="221" t="s">
        <v>48</v>
      </c>
      <c r="W1136" s="221" t="s">
        <v>163</v>
      </c>
      <c r="X1136" s="36" t="s">
        <v>50</v>
      </c>
    </row>
    <row r="1137" spans="1:24" ht="99.75" hidden="1">
      <c r="A1137" s="19" t="s">
        <v>386</v>
      </c>
      <c r="B1137" s="19" t="s">
        <v>1192</v>
      </c>
      <c r="C1137" s="19" t="s">
        <v>1221</v>
      </c>
      <c r="D1137" s="19" t="s">
        <v>1209</v>
      </c>
      <c r="E1137" s="19">
        <v>20</v>
      </c>
      <c r="F1137" s="19" t="s">
        <v>1229</v>
      </c>
      <c r="G1137" s="19" t="s">
        <v>35</v>
      </c>
      <c r="H1137" s="19" t="s">
        <v>310</v>
      </c>
      <c r="I1137" s="19" t="s">
        <v>37</v>
      </c>
      <c r="J1137" s="52">
        <v>40</v>
      </c>
      <c r="K1137" s="8" t="s">
        <v>1230</v>
      </c>
      <c r="L1137" s="192"/>
      <c r="M1137" s="19">
        <v>1</v>
      </c>
      <c r="N1137" s="37" t="s">
        <v>1230</v>
      </c>
      <c r="O1137" s="168" t="s">
        <v>1231</v>
      </c>
      <c r="P1137" s="54" t="s">
        <v>162</v>
      </c>
      <c r="Q1137" s="60">
        <v>3000</v>
      </c>
      <c r="R1137" s="20">
        <v>18800</v>
      </c>
      <c r="S1137" s="20">
        <v>21800</v>
      </c>
      <c r="T1137" s="19" t="s">
        <v>41</v>
      </c>
      <c r="U1137" s="19"/>
      <c r="V1137" s="131" t="s">
        <v>184</v>
      </c>
      <c r="W1137" s="131" t="s">
        <v>1226</v>
      </c>
      <c r="X1137" s="23"/>
    </row>
    <row r="1138" spans="1:24" ht="128.25" hidden="1">
      <c r="A1138" s="19" t="s">
        <v>386</v>
      </c>
      <c r="B1138" s="19" t="s">
        <v>1192</v>
      </c>
      <c r="C1138" s="19" t="s">
        <v>1256</v>
      </c>
      <c r="D1138" s="19" t="s">
        <v>1257</v>
      </c>
      <c r="E1138" s="19">
        <v>15</v>
      </c>
      <c r="F1138" s="37" t="s">
        <v>1258</v>
      </c>
      <c r="G1138" s="19" t="s">
        <v>145</v>
      </c>
      <c r="H1138" s="19" t="s">
        <v>36</v>
      </c>
      <c r="I1138" s="19" t="s">
        <v>46</v>
      </c>
      <c r="J1138" s="52">
        <v>360</v>
      </c>
      <c r="K1138" s="8" t="s">
        <v>1259</v>
      </c>
      <c r="L1138" s="192" t="s">
        <v>272</v>
      </c>
      <c r="M1138" s="19">
        <v>1</v>
      </c>
      <c r="N1138" s="37">
        <v>1491389</v>
      </c>
      <c r="O1138" s="37" t="s">
        <v>1260</v>
      </c>
      <c r="P1138" s="54" t="s">
        <v>162</v>
      </c>
      <c r="Q1138" s="20">
        <v>0</v>
      </c>
      <c r="R1138" s="20">
        <v>0</v>
      </c>
      <c r="S1138" s="20">
        <v>0</v>
      </c>
      <c r="T1138" s="37" t="s">
        <v>145</v>
      </c>
      <c r="U1138" s="19"/>
      <c r="V1138" s="216" t="s">
        <v>218</v>
      </c>
      <c r="W1138" s="216" t="s">
        <v>398</v>
      </c>
      <c r="X1138" s="23"/>
    </row>
    <row r="1139" spans="1:24" ht="48.75" customHeight="1">
      <c r="A1139" s="19" t="s">
        <v>386</v>
      </c>
      <c r="B1139" s="19" t="s">
        <v>1286</v>
      </c>
      <c r="C1139" s="19" t="s">
        <v>1388</v>
      </c>
      <c r="D1139" s="19" t="s">
        <v>1288</v>
      </c>
      <c r="E1139" s="19">
        <v>10</v>
      </c>
      <c r="F1139" s="37" t="s">
        <v>1021</v>
      </c>
      <c r="G1139" s="19" t="s">
        <v>145</v>
      </c>
      <c r="H1139" s="19" t="s">
        <v>36</v>
      </c>
      <c r="I1139" s="19" t="s">
        <v>46</v>
      </c>
      <c r="J1139" s="67">
        <v>120</v>
      </c>
      <c r="K1139" s="19" t="s">
        <v>1389</v>
      </c>
      <c r="L1139" s="194" t="s">
        <v>356</v>
      </c>
      <c r="M1139" s="19">
        <v>1</v>
      </c>
      <c r="N1139" s="103" t="s">
        <v>1390</v>
      </c>
      <c r="O1139" s="19" t="s">
        <v>1391</v>
      </c>
      <c r="P1139" s="54" t="s">
        <v>162</v>
      </c>
      <c r="Q1139" s="20">
        <v>0</v>
      </c>
      <c r="R1139" s="20">
        <v>0</v>
      </c>
      <c r="S1139" s="20">
        <v>0</v>
      </c>
      <c r="T1139" s="19" t="s">
        <v>145</v>
      </c>
      <c r="U1139" s="19"/>
      <c r="V1139" s="216" t="s">
        <v>218</v>
      </c>
      <c r="W1139" s="216" t="s">
        <v>398</v>
      </c>
      <c r="X1139" s="23"/>
    </row>
    <row r="1140" spans="1:24" ht="128.25" hidden="1">
      <c r="A1140" s="19" t="s">
        <v>386</v>
      </c>
      <c r="B1140" s="19" t="s">
        <v>1192</v>
      </c>
      <c r="C1140" s="19" t="s">
        <v>1193</v>
      </c>
      <c r="D1140" s="19" t="s">
        <v>1207</v>
      </c>
      <c r="E1140" s="19">
        <v>20</v>
      </c>
      <c r="F1140" s="19" t="s">
        <v>1208</v>
      </c>
      <c r="G1140" s="19" t="s">
        <v>35</v>
      </c>
      <c r="H1140" s="19" t="s">
        <v>36</v>
      </c>
      <c r="I1140" s="19" t="s">
        <v>46</v>
      </c>
      <c r="J1140" s="52">
        <v>24</v>
      </c>
      <c r="K1140" s="8">
        <v>2020</v>
      </c>
      <c r="L1140" s="192"/>
      <c r="M1140" s="19">
        <v>1</v>
      </c>
      <c r="N1140" s="37">
        <v>1493499</v>
      </c>
      <c r="O1140" s="37" t="s">
        <v>1205</v>
      </c>
      <c r="P1140" s="54" t="s">
        <v>162</v>
      </c>
      <c r="Q1140" s="20">
        <v>0</v>
      </c>
      <c r="R1140" s="20">
        <v>0</v>
      </c>
      <c r="S1140" s="20">
        <v>0</v>
      </c>
      <c r="T1140" s="19" t="s">
        <v>41</v>
      </c>
      <c r="U1140" s="19" t="s">
        <v>2464</v>
      </c>
      <c r="V1140" s="131" t="s">
        <v>48</v>
      </c>
      <c r="W1140" s="216" t="s">
        <v>188</v>
      </c>
      <c r="X1140" s="23"/>
    </row>
    <row r="1141" spans="1:24" ht="128.25" hidden="1">
      <c r="A1141" s="19" t="s">
        <v>386</v>
      </c>
      <c r="B1141" s="19" t="s">
        <v>1192</v>
      </c>
      <c r="C1141" s="19" t="s">
        <v>1256</v>
      </c>
      <c r="D1141" s="19" t="s">
        <v>1257</v>
      </c>
      <c r="E1141" s="19">
        <v>20</v>
      </c>
      <c r="F1141" s="19" t="s">
        <v>1261</v>
      </c>
      <c r="G1141" s="19" t="s">
        <v>35</v>
      </c>
      <c r="H1141" s="19" t="s">
        <v>310</v>
      </c>
      <c r="I1141" s="19" t="s">
        <v>37</v>
      </c>
      <c r="J1141" s="52">
        <v>40</v>
      </c>
      <c r="K1141" s="8" t="s">
        <v>1262</v>
      </c>
      <c r="L1141" s="192"/>
      <c r="M1141" s="19">
        <v>1</v>
      </c>
      <c r="N1141" s="37">
        <v>2091133</v>
      </c>
      <c r="O1141" s="37" t="s">
        <v>1263</v>
      </c>
      <c r="P1141" s="19" t="s">
        <v>268</v>
      </c>
      <c r="Q1141" s="20">
        <v>3279</v>
      </c>
      <c r="R1141" s="20">
        <v>18600</v>
      </c>
      <c r="S1141" s="20">
        <v>21879</v>
      </c>
      <c r="T1141" s="37" t="s">
        <v>41</v>
      </c>
      <c r="U1141" s="19"/>
      <c r="V1141" s="37" t="s">
        <v>1264</v>
      </c>
      <c r="W1141" s="216" t="s">
        <v>1265</v>
      </c>
      <c r="X1141" s="23"/>
    </row>
    <row r="1142" spans="1:24" ht="42.75" hidden="1">
      <c r="A1142" s="19" t="s">
        <v>386</v>
      </c>
      <c r="B1142" s="19" t="s">
        <v>1286</v>
      </c>
      <c r="C1142" s="19" t="s">
        <v>1299</v>
      </c>
      <c r="D1142" s="19" t="s">
        <v>1288</v>
      </c>
      <c r="E1142" s="19">
        <v>10</v>
      </c>
      <c r="F1142" s="19" t="s">
        <v>1300</v>
      </c>
      <c r="G1142" s="19" t="s">
        <v>145</v>
      </c>
      <c r="H1142" s="19" t="s">
        <v>36</v>
      </c>
      <c r="I1142" s="19" t="s">
        <v>46</v>
      </c>
      <c r="J1142" s="67">
        <v>360</v>
      </c>
      <c r="K1142" s="19" t="s">
        <v>1301</v>
      </c>
      <c r="L1142" s="194" t="s">
        <v>759</v>
      </c>
      <c r="M1142" s="19">
        <v>1</v>
      </c>
      <c r="N1142" s="103" t="s">
        <v>1302</v>
      </c>
      <c r="O1142" s="19" t="s">
        <v>1303</v>
      </c>
      <c r="P1142" s="54" t="s">
        <v>162</v>
      </c>
      <c r="Q1142" s="20">
        <v>0</v>
      </c>
      <c r="R1142" s="20">
        <v>0</v>
      </c>
      <c r="S1142" s="20">
        <v>0</v>
      </c>
      <c r="T1142" s="19" t="s">
        <v>145</v>
      </c>
      <c r="U1142" s="19"/>
      <c r="V1142" s="131" t="s">
        <v>866</v>
      </c>
      <c r="W1142" s="216" t="s">
        <v>1304</v>
      </c>
      <c r="X1142" s="23"/>
    </row>
    <row r="1143" spans="1:24" ht="99.75" hidden="1">
      <c r="A1143" s="19" t="s">
        <v>386</v>
      </c>
      <c r="B1143" s="19" t="s">
        <v>1192</v>
      </c>
      <c r="C1143" s="19" t="s">
        <v>1193</v>
      </c>
      <c r="D1143" s="19" t="s">
        <v>1209</v>
      </c>
      <c r="E1143" s="19">
        <v>20</v>
      </c>
      <c r="F1143" s="19" t="s">
        <v>1210</v>
      </c>
      <c r="G1143" s="19" t="s">
        <v>35</v>
      </c>
      <c r="H1143" s="19" t="s">
        <v>36</v>
      </c>
      <c r="I1143" s="19" t="s">
        <v>46</v>
      </c>
      <c r="J1143" s="52">
        <v>180</v>
      </c>
      <c r="K1143" s="8">
        <v>2020</v>
      </c>
      <c r="L1143" s="192"/>
      <c r="M1143" s="19">
        <v>1</v>
      </c>
      <c r="N1143" s="37">
        <v>1492166</v>
      </c>
      <c r="O1143" s="37" t="s">
        <v>1211</v>
      </c>
      <c r="P1143" s="54" t="s">
        <v>162</v>
      </c>
      <c r="Q1143" s="20">
        <v>0</v>
      </c>
      <c r="R1143" s="20">
        <v>0</v>
      </c>
      <c r="S1143" s="20">
        <v>0</v>
      </c>
      <c r="T1143" s="19" t="s">
        <v>41</v>
      </c>
      <c r="U1143" s="19" t="s">
        <v>2465</v>
      </c>
      <c r="V1143" s="131" t="s">
        <v>184</v>
      </c>
      <c r="W1143" s="216" t="s">
        <v>542</v>
      </c>
      <c r="X1143" s="23"/>
    </row>
    <row r="1144" spans="1:24" ht="42.75" hidden="1">
      <c r="A1144" s="19" t="s">
        <v>386</v>
      </c>
      <c r="B1144" s="19" t="s">
        <v>1286</v>
      </c>
      <c r="C1144" s="19" t="s">
        <v>1503</v>
      </c>
      <c r="D1144" s="19" t="s">
        <v>1288</v>
      </c>
      <c r="E1144" s="19">
        <v>10</v>
      </c>
      <c r="F1144" s="19" t="s">
        <v>1504</v>
      </c>
      <c r="G1144" s="19" t="s">
        <v>145</v>
      </c>
      <c r="H1144" s="19" t="s">
        <v>36</v>
      </c>
      <c r="I1144" s="19" t="s">
        <v>46</v>
      </c>
      <c r="J1144" s="67">
        <v>120</v>
      </c>
      <c r="K1144" s="115">
        <v>44044</v>
      </c>
      <c r="L1144" s="194" t="s">
        <v>759</v>
      </c>
      <c r="M1144" s="19">
        <v>1</v>
      </c>
      <c r="N1144" s="103" t="s">
        <v>1505</v>
      </c>
      <c r="O1144" s="19" t="s">
        <v>1506</v>
      </c>
      <c r="P1144" s="54" t="s">
        <v>162</v>
      </c>
      <c r="Q1144" s="20">
        <v>0</v>
      </c>
      <c r="R1144" s="20">
        <v>0</v>
      </c>
      <c r="S1144" s="20">
        <v>0</v>
      </c>
      <c r="T1144" s="19" t="s">
        <v>145</v>
      </c>
      <c r="U1144" s="19"/>
      <c r="V1144" s="37" t="s">
        <v>218</v>
      </c>
      <c r="W1144" s="216" t="s">
        <v>1507</v>
      </c>
      <c r="X1144" s="23"/>
    </row>
    <row r="1145" spans="1:24" ht="99.75" hidden="1">
      <c r="A1145" s="19" t="s">
        <v>386</v>
      </c>
      <c r="B1145" s="19" t="s">
        <v>1192</v>
      </c>
      <c r="C1145" s="19" t="s">
        <v>1193</v>
      </c>
      <c r="D1145" s="19" t="s">
        <v>1209</v>
      </c>
      <c r="E1145" s="19">
        <v>20</v>
      </c>
      <c r="F1145" s="19" t="s">
        <v>1212</v>
      </c>
      <c r="G1145" s="19" t="s">
        <v>45</v>
      </c>
      <c r="H1145" s="19" t="s">
        <v>36</v>
      </c>
      <c r="I1145" s="19" t="s">
        <v>37</v>
      </c>
      <c r="J1145" s="52">
        <v>60</v>
      </c>
      <c r="K1145" s="8">
        <v>2020</v>
      </c>
      <c r="L1145" s="192"/>
      <c r="M1145" s="19">
        <v>1</v>
      </c>
      <c r="N1145" s="37">
        <v>3002067</v>
      </c>
      <c r="O1145" s="37" t="s">
        <v>1197</v>
      </c>
      <c r="P1145" s="8" t="s">
        <v>40</v>
      </c>
      <c r="Q1145" s="20">
        <v>0</v>
      </c>
      <c r="R1145" s="20">
        <v>0</v>
      </c>
      <c r="S1145" s="20">
        <v>0</v>
      </c>
      <c r="T1145" s="19" t="s">
        <v>41</v>
      </c>
      <c r="U1145" s="19" t="s">
        <v>2466</v>
      </c>
      <c r="V1145" s="216" t="s">
        <v>184</v>
      </c>
      <c r="W1145" s="216" t="s">
        <v>248</v>
      </c>
      <c r="X1145" s="18" t="s">
        <v>58</v>
      </c>
    </row>
    <row r="1146" spans="1:24" ht="71.25" hidden="1">
      <c r="A1146" s="19" t="s">
        <v>386</v>
      </c>
      <c r="B1146" s="19" t="s">
        <v>1286</v>
      </c>
      <c r="C1146" s="19" t="s">
        <v>1378</v>
      </c>
      <c r="D1146" s="19" t="s">
        <v>1312</v>
      </c>
      <c r="E1146" s="19">
        <v>10</v>
      </c>
      <c r="F1146" s="19" t="s">
        <v>1379</v>
      </c>
      <c r="G1146" s="19" t="s">
        <v>145</v>
      </c>
      <c r="H1146" s="19" t="s">
        <v>36</v>
      </c>
      <c r="I1146" s="19" t="s">
        <v>46</v>
      </c>
      <c r="J1146" s="67" t="s">
        <v>1380</v>
      </c>
      <c r="K1146" s="19" t="s">
        <v>1381</v>
      </c>
      <c r="L1146" s="194" t="s">
        <v>272</v>
      </c>
      <c r="M1146" s="19">
        <v>1</v>
      </c>
      <c r="N1146" s="103" t="s">
        <v>1382</v>
      </c>
      <c r="O1146" s="19" t="s">
        <v>1383</v>
      </c>
      <c r="P1146" s="54" t="s">
        <v>162</v>
      </c>
      <c r="Q1146" s="20">
        <v>0</v>
      </c>
      <c r="R1146" s="20">
        <v>0</v>
      </c>
      <c r="S1146" s="20">
        <v>0</v>
      </c>
      <c r="T1146" s="19" t="s">
        <v>145</v>
      </c>
      <c r="U1146" s="19" t="s">
        <v>2467</v>
      </c>
      <c r="V1146" s="131" t="s">
        <v>148</v>
      </c>
      <c r="W1146" s="216" t="s">
        <v>149</v>
      </c>
      <c r="X1146" s="23"/>
    </row>
    <row r="1147" spans="1:24" ht="60" hidden="1">
      <c r="A1147" s="19" t="s">
        <v>386</v>
      </c>
      <c r="B1147" s="19" t="s">
        <v>1286</v>
      </c>
      <c r="C1147" s="19" t="s">
        <v>1492</v>
      </c>
      <c r="D1147" s="19" t="s">
        <v>1288</v>
      </c>
      <c r="E1147" s="19">
        <v>10</v>
      </c>
      <c r="F1147" s="19" t="s">
        <v>1493</v>
      </c>
      <c r="G1147" s="19" t="s">
        <v>145</v>
      </c>
      <c r="H1147" s="19" t="s">
        <v>36</v>
      </c>
      <c r="I1147" s="19" t="s">
        <v>37</v>
      </c>
      <c r="J1147" s="67">
        <v>120</v>
      </c>
      <c r="K1147" s="19" t="s">
        <v>1494</v>
      </c>
      <c r="L1147" s="194" t="s">
        <v>152</v>
      </c>
      <c r="M1147" s="19">
        <v>1</v>
      </c>
      <c r="N1147" s="103" t="s">
        <v>1495</v>
      </c>
      <c r="O1147" s="19" t="s">
        <v>1496</v>
      </c>
      <c r="P1147" s="54" t="s">
        <v>162</v>
      </c>
      <c r="Q1147" s="20">
        <v>0</v>
      </c>
      <c r="R1147" s="20">
        <v>0</v>
      </c>
      <c r="S1147" s="20">
        <v>0</v>
      </c>
      <c r="T1147" s="19" t="s">
        <v>145</v>
      </c>
      <c r="U1147" s="155" t="s">
        <v>2468</v>
      </c>
      <c r="V1147" s="131" t="s">
        <v>235</v>
      </c>
      <c r="W1147" s="216" t="s">
        <v>236</v>
      </c>
      <c r="X1147" s="23"/>
    </row>
    <row r="1148" spans="1:24" ht="42.75" hidden="1">
      <c r="A1148" s="19" t="s">
        <v>386</v>
      </c>
      <c r="B1148" s="19" t="s">
        <v>1286</v>
      </c>
      <c r="C1148" s="19" t="s">
        <v>1323</v>
      </c>
      <c r="D1148" s="19" t="s">
        <v>1288</v>
      </c>
      <c r="E1148" s="19">
        <v>10</v>
      </c>
      <c r="F1148" s="19" t="s">
        <v>1324</v>
      </c>
      <c r="G1148" s="19" t="s">
        <v>145</v>
      </c>
      <c r="H1148" s="19" t="s">
        <v>1325</v>
      </c>
      <c r="I1148" s="19" t="s">
        <v>37</v>
      </c>
      <c r="J1148" s="67">
        <v>120</v>
      </c>
      <c r="K1148" s="115">
        <v>44075</v>
      </c>
      <c r="L1148" s="194" t="s">
        <v>216</v>
      </c>
      <c r="M1148" s="19">
        <v>1</v>
      </c>
      <c r="N1148" s="103" t="s">
        <v>1326</v>
      </c>
      <c r="O1148" s="19" t="s">
        <v>1327</v>
      </c>
      <c r="P1148" s="19" t="s">
        <v>107</v>
      </c>
      <c r="Q1148" s="20">
        <v>0</v>
      </c>
      <c r="R1148" s="20">
        <v>0</v>
      </c>
      <c r="S1148" s="20">
        <v>0</v>
      </c>
      <c r="T1148" s="19" t="s">
        <v>145</v>
      </c>
      <c r="U1148" s="19"/>
      <c r="V1148" s="37"/>
      <c r="W1148" s="216" t="s">
        <v>1328</v>
      </c>
      <c r="X1148" s="23"/>
    </row>
    <row r="1149" spans="1:24" ht="57" hidden="1">
      <c r="A1149" s="19" t="s">
        <v>386</v>
      </c>
      <c r="B1149" s="19" t="s">
        <v>1286</v>
      </c>
      <c r="C1149" s="19" t="s">
        <v>1514</v>
      </c>
      <c r="D1149" s="19" t="s">
        <v>1288</v>
      </c>
      <c r="E1149" s="19">
        <v>10</v>
      </c>
      <c r="F1149" s="19" t="s">
        <v>1515</v>
      </c>
      <c r="G1149" s="19" t="s">
        <v>145</v>
      </c>
      <c r="H1149" s="19" t="s">
        <v>265</v>
      </c>
      <c r="I1149" s="19" t="s">
        <v>91</v>
      </c>
      <c r="J1149" s="67" t="s">
        <v>1343</v>
      </c>
      <c r="K1149" s="19" t="s">
        <v>810</v>
      </c>
      <c r="L1149" s="194" t="s">
        <v>759</v>
      </c>
      <c r="M1149" s="19">
        <v>1</v>
      </c>
      <c r="N1149" s="103" t="s">
        <v>1516</v>
      </c>
      <c r="O1149" s="19" t="s">
        <v>1517</v>
      </c>
      <c r="P1149" s="54" t="s">
        <v>162</v>
      </c>
      <c r="Q1149" s="20">
        <v>0</v>
      </c>
      <c r="R1149" s="20">
        <v>0</v>
      </c>
      <c r="S1149" s="20">
        <v>0</v>
      </c>
      <c r="T1149" s="19" t="s">
        <v>145</v>
      </c>
      <c r="U1149" s="19"/>
      <c r="V1149" s="37"/>
      <c r="W1149" s="216" t="s">
        <v>1328</v>
      </c>
      <c r="X1149" s="23"/>
    </row>
    <row r="1150" spans="1:24" ht="42.75" hidden="1">
      <c r="A1150" s="19" t="s">
        <v>386</v>
      </c>
      <c r="B1150" s="19" t="s">
        <v>1286</v>
      </c>
      <c r="C1150" s="19" t="s">
        <v>1518</v>
      </c>
      <c r="D1150" s="19" t="s">
        <v>1288</v>
      </c>
      <c r="E1150" s="19">
        <v>10</v>
      </c>
      <c r="F1150" s="19" t="s">
        <v>1519</v>
      </c>
      <c r="G1150" s="19" t="s">
        <v>145</v>
      </c>
      <c r="H1150" s="19" t="s">
        <v>36</v>
      </c>
      <c r="I1150" s="19" t="s">
        <v>46</v>
      </c>
      <c r="J1150" s="67" t="s">
        <v>1295</v>
      </c>
      <c r="K1150" s="115">
        <v>44013</v>
      </c>
      <c r="L1150" s="194" t="s">
        <v>152</v>
      </c>
      <c r="M1150" s="19">
        <v>1</v>
      </c>
      <c r="N1150" s="103" t="s">
        <v>1520</v>
      </c>
      <c r="O1150" s="19" t="s">
        <v>1521</v>
      </c>
      <c r="P1150" s="54" t="s">
        <v>162</v>
      </c>
      <c r="Q1150" s="20">
        <v>0</v>
      </c>
      <c r="R1150" s="20">
        <v>0</v>
      </c>
      <c r="S1150" s="20">
        <v>0</v>
      </c>
      <c r="T1150" s="19" t="s">
        <v>145</v>
      </c>
      <c r="U1150" s="19"/>
      <c r="V1150" s="216" t="s">
        <v>218</v>
      </c>
      <c r="W1150" s="216" t="s">
        <v>219</v>
      </c>
      <c r="X1150" s="23"/>
    </row>
    <row r="1151" spans="1:24" ht="128.25" hidden="1">
      <c r="A1151" s="19" t="s">
        <v>386</v>
      </c>
      <c r="B1151" s="19" t="s">
        <v>1192</v>
      </c>
      <c r="C1151" s="19" t="s">
        <v>1193</v>
      </c>
      <c r="D1151" s="19" t="s">
        <v>1202</v>
      </c>
      <c r="E1151" s="19">
        <v>20</v>
      </c>
      <c r="F1151" s="19" t="s">
        <v>1213</v>
      </c>
      <c r="G1151" s="19" t="s">
        <v>35</v>
      </c>
      <c r="H1151" s="19" t="s">
        <v>36</v>
      </c>
      <c r="I1151" s="19" t="s">
        <v>37</v>
      </c>
      <c r="J1151" s="52">
        <v>16</v>
      </c>
      <c r="K1151" s="8" t="s">
        <v>1214</v>
      </c>
      <c r="L1151" s="192"/>
      <c r="M1151" s="19">
        <v>1</v>
      </c>
      <c r="N1151" s="37">
        <v>1568595</v>
      </c>
      <c r="O1151" s="37" t="s">
        <v>1201</v>
      </c>
      <c r="P1151" s="54" t="s">
        <v>162</v>
      </c>
      <c r="Q1151" s="20">
        <v>10602</v>
      </c>
      <c r="R1151" s="20">
        <v>14600</v>
      </c>
      <c r="S1151" s="20">
        <v>25202</v>
      </c>
      <c r="T1151" s="37" t="s">
        <v>41</v>
      </c>
      <c r="U1151" s="19"/>
      <c r="V1151" s="216" t="s">
        <v>184</v>
      </c>
      <c r="W1151" s="131" t="s">
        <v>799</v>
      </c>
      <c r="X1151" s="23"/>
    </row>
    <row r="1152" spans="1:24" ht="74.25" hidden="1">
      <c r="A1152" s="19" t="s">
        <v>386</v>
      </c>
      <c r="B1152" s="19" t="s">
        <v>1286</v>
      </c>
      <c r="C1152" s="19" t="s">
        <v>1352</v>
      </c>
      <c r="D1152" s="19" t="s">
        <v>1312</v>
      </c>
      <c r="E1152" s="19">
        <v>10</v>
      </c>
      <c r="F1152" s="54" t="s">
        <v>1353</v>
      </c>
      <c r="G1152" s="19" t="s">
        <v>145</v>
      </c>
      <c r="H1152" s="19" t="s">
        <v>36</v>
      </c>
      <c r="I1152" s="19" t="s">
        <v>46</v>
      </c>
      <c r="J1152" s="67" t="s">
        <v>1295</v>
      </c>
      <c r="K1152" s="19" t="s">
        <v>1354</v>
      </c>
      <c r="L1152" s="194" t="s">
        <v>152</v>
      </c>
      <c r="M1152" s="19">
        <v>1</v>
      </c>
      <c r="N1152" s="103" t="s">
        <v>1355</v>
      </c>
      <c r="O1152" s="19" t="s">
        <v>1356</v>
      </c>
      <c r="P1152" s="19" t="s">
        <v>40</v>
      </c>
      <c r="Q1152" s="20">
        <v>0</v>
      </c>
      <c r="R1152" s="20">
        <v>0</v>
      </c>
      <c r="S1152" s="20">
        <v>0</v>
      </c>
      <c r="T1152" s="19" t="s">
        <v>145</v>
      </c>
      <c r="U1152" s="50" t="s">
        <v>2469</v>
      </c>
      <c r="V1152" s="131" t="s">
        <v>92</v>
      </c>
      <c r="W1152" s="216" t="s">
        <v>517</v>
      </c>
      <c r="X1152" s="23"/>
    </row>
    <row r="1153" spans="1:24" ht="142.5" hidden="1">
      <c r="A1153" s="19" t="s">
        <v>386</v>
      </c>
      <c r="B1153" s="19" t="s">
        <v>1286</v>
      </c>
      <c r="C1153" s="19" t="s">
        <v>1522</v>
      </c>
      <c r="D1153" s="19" t="s">
        <v>1508</v>
      </c>
      <c r="E1153" s="19">
        <v>12</v>
      </c>
      <c r="F1153" s="19" t="s">
        <v>1523</v>
      </c>
      <c r="G1153" s="19" t="s">
        <v>145</v>
      </c>
      <c r="H1153" s="19" t="s">
        <v>36</v>
      </c>
      <c r="I1153" s="19" t="s">
        <v>46</v>
      </c>
      <c r="J1153" s="67" t="s">
        <v>1407</v>
      </c>
      <c r="K1153" s="19" t="s">
        <v>1524</v>
      </c>
      <c r="L1153" s="194" t="s">
        <v>566</v>
      </c>
      <c r="M1153" s="19">
        <v>1</v>
      </c>
      <c r="N1153" s="103" t="s">
        <v>1525</v>
      </c>
      <c r="O1153" s="19" t="s">
        <v>1526</v>
      </c>
      <c r="P1153" s="54" t="s">
        <v>162</v>
      </c>
      <c r="Q1153" s="20">
        <v>0</v>
      </c>
      <c r="R1153" s="20">
        <v>0</v>
      </c>
      <c r="S1153" s="20">
        <v>0</v>
      </c>
      <c r="T1153" s="19" t="s">
        <v>145</v>
      </c>
      <c r="U1153" s="19"/>
      <c r="V1153" s="37" t="s">
        <v>42</v>
      </c>
      <c r="W1153" s="216" t="s">
        <v>1029</v>
      </c>
      <c r="X1153" s="23"/>
    </row>
    <row r="1154" spans="1:24" ht="42.75" hidden="1">
      <c r="A1154" s="19" t="s">
        <v>386</v>
      </c>
      <c r="B1154" s="19" t="s">
        <v>1286</v>
      </c>
      <c r="C1154" s="19" t="s">
        <v>1497</v>
      </c>
      <c r="D1154" s="19" t="s">
        <v>1288</v>
      </c>
      <c r="E1154" s="19">
        <v>10</v>
      </c>
      <c r="F1154" s="19" t="s">
        <v>1498</v>
      </c>
      <c r="G1154" s="19" t="s">
        <v>145</v>
      </c>
      <c r="H1154" s="19" t="s">
        <v>36</v>
      </c>
      <c r="I1154" s="19" t="s">
        <v>46</v>
      </c>
      <c r="J1154" s="67">
        <v>360</v>
      </c>
      <c r="K1154" s="19" t="s">
        <v>1499</v>
      </c>
      <c r="L1154" s="194" t="s">
        <v>147</v>
      </c>
      <c r="M1154" s="19">
        <v>1</v>
      </c>
      <c r="N1154" s="103" t="s">
        <v>1500</v>
      </c>
      <c r="O1154" s="37" t="s">
        <v>1501</v>
      </c>
      <c r="P1154" s="54" t="s">
        <v>162</v>
      </c>
      <c r="Q1154" s="20">
        <v>0</v>
      </c>
      <c r="R1154" s="20">
        <v>0</v>
      </c>
      <c r="S1154" s="20">
        <v>0</v>
      </c>
      <c r="T1154" s="19" t="s">
        <v>145</v>
      </c>
      <c r="U1154" s="19"/>
      <c r="V1154" s="37" t="s">
        <v>176</v>
      </c>
      <c r="W1154" s="216" t="s">
        <v>1502</v>
      </c>
      <c r="X1154" s="23"/>
    </row>
    <row r="1155" spans="1:24" ht="42.75" hidden="1">
      <c r="A1155" s="19" t="s">
        <v>386</v>
      </c>
      <c r="B1155" s="19" t="s">
        <v>1286</v>
      </c>
      <c r="C1155" s="19" t="s">
        <v>1415</v>
      </c>
      <c r="D1155" s="19" t="s">
        <v>1288</v>
      </c>
      <c r="E1155" s="19">
        <v>10</v>
      </c>
      <c r="F1155" s="19" t="s">
        <v>1427</v>
      </c>
      <c r="G1155" s="19" t="s">
        <v>145</v>
      </c>
      <c r="H1155" s="19" t="s">
        <v>36</v>
      </c>
      <c r="I1155" s="19" t="s">
        <v>46</v>
      </c>
      <c r="J1155" s="67">
        <v>360</v>
      </c>
      <c r="K1155" s="19" t="s">
        <v>1428</v>
      </c>
      <c r="L1155" s="194" t="s">
        <v>566</v>
      </c>
      <c r="M1155" s="19">
        <v>1</v>
      </c>
      <c r="N1155" s="19">
        <v>1492975</v>
      </c>
      <c r="O1155" s="19" t="s">
        <v>1429</v>
      </c>
      <c r="P1155" s="54" t="s">
        <v>162</v>
      </c>
      <c r="Q1155" s="20">
        <v>0</v>
      </c>
      <c r="R1155" s="20">
        <v>0</v>
      </c>
      <c r="S1155" s="20">
        <v>0</v>
      </c>
      <c r="T1155" s="19" t="s">
        <v>145</v>
      </c>
      <c r="V1155" s="131" t="s">
        <v>201</v>
      </c>
      <c r="W1155" s="131" t="s">
        <v>202</v>
      </c>
      <c r="X1155" s="23"/>
    </row>
    <row r="1156" spans="1:24" ht="42.75" hidden="1">
      <c r="A1156" s="19" t="s">
        <v>386</v>
      </c>
      <c r="B1156" s="19" t="s">
        <v>1286</v>
      </c>
      <c r="C1156" s="19" t="s">
        <v>1329</v>
      </c>
      <c r="D1156" s="19" t="s">
        <v>1288</v>
      </c>
      <c r="E1156" s="19">
        <v>10</v>
      </c>
      <c r="F1156" s="19" t="s">
        <v>1330</v>
      </c>
      <c r="G1156" s="19" t="s">
        <v>145</v>
      </c>
      <c r="H1156" s="19" t="s">
        <v>36</v>
      </c>
      <c r="I1156" s="19" t="s">
        <v>46</v>
      </c>
      <c r="J1156" s="67" t="s">
        <v>1295</v>
      </c>
      <c r="K1156" s="19" t="s">
        <v>1331</v>
      </c>
      <c r="L1156" s="198" t="s">
        <v>224</v>
      </c>
      <c r="M1156" s="19">
        <v>1</v>
      </c>
      <c r="N1156" s="103" t="s">
        <v>1332</v>
      </c>
      <c r="O1156" s="19" t="s">
        <v>1333</v>
      </c>
      <c r="P1156" s="19" t="s">
        <v>40</v>
      </c>
      <c r="Q1156" s="20">
        <v>0</v>
      </c>
      <c r="R1156" s="20">
        <v>0</v>
      </c>
      <c r="S1156" s="20">
        <v>0</v>
      </c>
      <c r="T1156" s="19" t="s">
        <v>145</v>
      </c>
      <c r="U1156" s="19"/>
      <c r="V1156" s="210" t="s">
        <v>48</v>
      </c>
      <c r="W1156" s="216" t="s">
        <v>941</v>
      </c>
      <c r="X1156" s="23"/>
    </row>
    <row r="1157" spans="1:24" ht="57" hidden="1">
      <c r="A1157" s="19" t="s">
        <v>386</v>
      </c>
      <c r="B1157" s="19" t="s">
        <v>1286</v>
      </c>
      <c r="C1157" s="19" t="s">
        <v>1305</v>
      </c>
      <c r="D1157" s="19" t="s">
        <v>1288</v>
      </c>
      <c r="E1157" s="19">
        <v>10</v>
      </c>
      <c r="F1157" s="19" t="s">
        <v>1306</v>
      </c>
      <c r="G1157" s="19" t="s">
        <v>145</v>
      </c>
      <c r="H1157" s="19" t="s">
        <v>36</v>
      </c>
      <c r="I1157" s="19" t="s">
        <v>46</v>
      </c>
      <c r="J1157" s="67" t="s">
        <v>1295</v>
      </c>
      <c r="K1157" s="19" t="s">
        <v>1307</v>
      </c>
      <c r="L1157" s="194" t="s">
        <v>152</v>
      </c>
      <c r="M1157" s="19">
        <v>1</v>
      </c>
      <c r="N1157" s="103" t="s">
        <v>1308</v>
      </c>
      <c r="O1157" s="19" t="s">
        <v>1309</v>
      </c>
      <c r="P1157" s="19" t="s">
        <v>1310</v>
      </c>
      <c r="Q1157" s="20">
        <v>0</v>
      </c>
      <c r="R1157" s="20">
        <v>0</v>
      </c>
      <c r="S1157" s="20">
        <v>0</v>
      </c>
      <c r="T1157" s="19" t="s">
        <v>145</v>
      </c>
      <c r="U1157" s="15" t="s">
        <v>2418</v>
      </c>
      <c r="V1157" s="131"/>
      <c r="W1157" s="216" t="s">
        <v>1304</v>
      </c>
      <c r="X1157" s="23"/>
    </row>
    <row r="1158" spans="1:24" ht="128.25" hidden="1">
      <c r="A1158" s="19" t="s">
        <v>386</v>
      </c>
      <c r="B1158" s="19" t="s">
        <v>1192</v>
      </c>
      <c r="C1158" s="19" t="s">
        <v>1256</v>
      </c>
      <c r="D1158" s="19" t="s">
        <v>1257</v>
      </c>
      <c r="E1158" s="19">
        <v>15</v>
      </c>
      <c r="F1158" s="19" t="s">
        <v>1266</v>
      </c>
      <c r="G1158" s="19" t="s">
        <v>145</v>
      </c>
      <c r="H1158" s="19" t="s">
        <v>36</v>
      </c>
      <c r="I1158" s="19" t="s">
        <v>46</v>
      </c>
      <c r="J1158" s="52">
        <v>180</v>
      </c>
      <c r="K1158" s="8" t="s">
        <v>1267</v>
      </c>
      <c r="L1158" s="192" t="s">
        <v>147</v>
      </c>
      <c r="M1158" s="19">
        <v>1</v>
      </c>
      <c r="N1158" s="37">
        <v>1036991</v>
      </c>
      <c r="O1158" s="37" t="s">
        <v>1268</v>
      </c>
      <c r="P1158" s="54" t="s">
        <v>162</v>
      </c>
      <c r="Q1158" s="20">
        <v>0</v>
      </c>
      <c r="R1158" s="20">
        <v>0</v>
      </c>
      <c r="S1158" s="20">
        <v>0</v>
      </c>
      <c r="T1158" s="37" t="s">
        <v>145</v>
      </c>
      <c r="U1158" s="19"/>
      <c r="V1158" s="216" t="s">
        <v>218</v>
      </c>
      <c r="W1158" s="216" t="s">
        <v>219</v>
      </c>
      <c r="X1158" s="23"/>
    </row>
    <row r="1159" spans="1:24" ht="128.25" hidden="1">
      <c r="A1159" s="19" t="s">
        <v>386</v>
      </c>
      <c r="B1159" s="19" t="s">
        <v>1286</v>
      </c>
      <c r="C1159" s="19" t="s">
        <v>1329</v>
      </c>
      <c r="D1159" s="19" t="s">
        <v>1288</v>
      </c>
      <c r="E1159" s="19">
        <v>10</v>
      </c>
      <c r="F1159" s="54" t="s">
        <v>1334</v>
      </c>
      <c r="G1159" s="19" t="s">
        <v>145</v>
      </c>
      <c r="H1159" s="19" t="s">
        <v>36</v>
      </c>
      <c r="I1159" s="19" t="s">
        <v>46</v>
      </c>
      <c r="J1159" s="67" t="s">
        <v>1314</v>
      </c>
      <c r="K1159" s="19" t="s">
        <v>1335</v>
      </c>
      <c r="L1159" s="194" t="s">
        <v>632</v>
      </c>
      <c r="M1159" s="19">
        <v>1</v>
      </c>
      <c r="N1159" s="103" t="s">
        <v>1336</v>
      </c>
      <c r="O1159" s="19" t="s">
        <v>1337</v>
      </c>
      <c r="P1159" s="19" t="s">
        <v>1338</v>
      </c>
      <c r="Q1159" s="20">
        <v>0</v>
      </c>
      <c r="R1159" s="20">
        <v>0</v>
      </c>
      <c r="S1159" s="20">
        <v>0</v>
      </c>
      <c r="T1159" s="19" t="s">
        <v>145</v>
      </c>
      <c r="U1159" s="50" t="s">
        <v>2469</v>
      </c>
      <c r="V1159" s="131" t="s">
        <v>92</v>
      </c>
      <c r="W1159" s="131" t="s">
        <v>93</v>
      </c>
      <c r="X1159" s="36" t="s">
        <v>50</v>
      </c>
    </row>
    <row r="1160" spans="1:24" ht="128.25" hidden="1">
      <c r="A1160" s="19" t="s">
        <v>386</v>
      </c>
      <c r="B1160" s="19" t="s">
        <v>1286</v>
      </c>
      <c r="C1160" s="19" t="s">
        <v>1433</v>
      </c>
      <c r="D1160" s="19" t="s">
        <v>1434</v>
      </c>
      <c r="E1160" s="19">
        <v>10</v>
      </c>
      <c r="F1160" s="19" t="s">
        <v>1435</v>
      </c>
      <c r="G1160" s="19" t="s">
        <v>35</v>
      </c>
      <c r="H1160" s="37" t="s">
        <v>1074</v>
      </c>
      <c r="I1160" s="37" t="s">
        <v>37</v>
      </c>
      <c r="J1160" s="67">
        <v>40</v>
      </c>
      <c r="K1160" s="115">
        <v>44044</v>
      </c>
      <c r="L1160" s="194"/>
      <c r="M1160" s="37">
        <v>1</v>
      </c>
      <c r="N1160" s="103" t="s">
        <v>1436</v>
      </c>
      <c r="O1160" s="19" t="s">
        <v>1437</v>
      </c>
      <c r="P1160" s="19" t="s">
        <v>1438</v>
      </c>
      <c r="Q1160" s="20">
        <v>1050</v>
      </c>
      <c r="R1160" s="20">
        <v>0</v>
      </c>
      <c r="S1160" s="60">
        <v>1050</v>
      </c>
      <c r="T1160" s="19" t="s">
        <v>68</v>
      </c>
      <c r="U1160" s="19"/>
      <c r="V1160" s="216" t="s">
        <v>56</v>
      </c>
      <c r="W1160" s="216" t="s">
        <v>57</v>
      </c>
      <c r="X1160" s="23"/>
    </row>
    <row r="1161" spans="1:24" ht="128.25" hidden="1">
      <c r="A1161" s="19" t="s">
        <v>386</v>
      </c>
      <c r="B1161" s="19" t="s">
        <v>1286</v>
      </c>
      <c r="C1161" s="19" t="s">
        <v>1433</v>
      </c>
      <c r="D1161" s="19" t="s">
        <v>1434</v>
      </c>
      <c r="E1161" s="19">
        <v>10</v>
      </c>
      <c r="F1161" s="19" t="s">
        <v>1435</v>
      </c>
      <c r="G1161" s="19" t="s">
        <v>35</v>
      </c>
      <c r="H1161" s="37" t="s">
        <v>1074</v>
      </c>
      <c r="I1161" s="37" t="s">
        <v>37</v>
      </c>
      <c r="J1161" s="67">
        <v>40</v>
      </c>
      <c r="K1161" s="115">
        <v>44044</v>
      </c>
      <c r="L1161" s="194"/>
      <c r="M1161" s="37">
        <v>1</v>
      </c>
      <c r="N1161" s="103">
        <v>1501744</v>
      </c>
      <c r="O1161" s="19" t="s">
        <v>1439</v>
      </c>
      <c r="P1161" s="19" t="s">
        <v>1438</v>
      </c>
      <c r="Q1161" s="20">
        <v>1050</v>
      </c>
      <c r="R1161" s="20">
        <v>0</v>
      </c>
      <c r="S1161" s="60">
        <v>1050</v>
      </c>
      <c r="T1161" s="19" t="s">
        <v>68</v>
      </c>
      <c r="U1161" s="19"/>
      <c r="V1161" s="216" t="s">
        <v>56</v>
      </c>
      <c r="W1161" s="216" t="s">
        <v>57</v>
      </c>
      <c r="X1161" s="23"/>
    </row>
    <row r="1162" spans="1:24" ht="128.25" hidden="1">
      <c r="A1162" s="19" t="s">
        <v>386</v>
      </c>
      <c r="B1162" s="19" t="s">
        <v>1286</v>
      </c>
      <c r="C1162" s="19" t="s">
        <v>1433</v>
      </c>
      <c r="D1162" s="19" t="s">
        <v>1434</v>
      </c>
      <c r="E1162" s="19">
        <v>10</v>
      </c>
      <c r="F1162" s="19" t="s">
        <v>1435</v>
      </c>
      <c r="G1162" s="19" t="s">
        <v>35</v>
      </c>
      <c r="H1162" s="37" t="s">
        <v>1074</v>
      </c>
      <c r="I1162" s="37" t="s">
        <v>37</v>
      </c>
      <c r="J1162" s="67">
        <v>40</v>
      </c>
      <c r="K1162" s="115">
        <v>44044</v>
      </c>
      <c r="L1162" s="194"/>
      <c r="M1162" s="37">
        <v>1</v>
      </c>
      <c r="N1162" s="103">
        <v>1579572</v>
      </c>
      <c r="O1162" s="19" t="s">
        <v>1440</v>
      </c>
      <c r="P1162" s="19" t="s">
        <v>40</v>
      </c>
      <c r="Q1162" s="20">
        <v>1050</v>
      </c>
      <c r="R1162" s="20">
        <v>0</v>
      </c>
      <c r="S1162" s="60">
        <v>1050</v>
      </c>
      <c r="T1162" s="19" t="s">
        <v>68</v>
      </c>
      <c r="U1162" s="19"/>
      <c r="V1162" s="216" t="s">
        <v>56</v>
      </c>
      <c r="W1162" s="216" t="s">
        <v>57</v>
      </c>
      <c r="X1162" s="23"/>
    </row>
    <row r="1163" spans="1:24" ht="99.75" hidden="1">
      <c r="A1163" s="19" t="s">
        <v>386</v>
      </c>
      <c r="B1163" s="19" t="s">
        <v>1192</v>
      </c>
      <c r="C1163" s="19" t="s">
        <v>1192</v>
      </c>
      <c r="D1163" s="19" t="s">
        <v>1209</v>
      </c>
      <c r="E1163" s="19">
        <v>20</v>
      </c>
      <c r="F1163" s="19" t="s">
        <v>1238</v>
      </c>
      <c r="G1163" s="19" t="s">
        <v>145</v>
      </c>
      <c r="H1163" s="19" t="s">
        <v>36</v>
      </c>
      <c r="I1163" s="19" t="s">
        <v>46</v>
      </c>
      <c r="J1163" s="52">
        <v>360</v>
      </c>
      <c r="K1163" s="8" t="s">
        <v>1239</v>
      </c>
      <c r="L1163" s="192" t="s">
        <v>759</v>
      </c>
      <c r="M1163" s="19">
        <v>1</v>
      </c>
      <c r="N1163" s="37">
        <v>1492601</v>
      </c>
      <c r="O1163" s="37" t="s">
        <v>1240</v>
      </c>
      <c r="P1163" s="54" t="s">
        <v>162</v>
      </c>
      <c r="Q1163" s="20">
        <v>0</v>
      </c>
      <c r="R1163" s="20">
        <v>0</v>
      </c>
      <c r="S1163" s="20">
        <v>0</v>
      </c>
      <c r="T1163" s="37" t="s">
        <v>145</v>
      </c>
      <c r="U1163" s="19"/>
      <c r="V1163" s="210" t="s">
        <v>148</v>
      </c>
      <c r="W1163" s="216" t="s">
        <v>225</v>
      </c>
      <c r="X1163" s="23"/>
    </row>
    <row r="1164" spans="1:24" ht="128.25" hidden="1">
      <c r="A1164" s="19" t="s">
        <v>386</v>
      </c>
      <c r="B1164" s="19" t="s">
        <v>1286</v>
      </c>
      <c r="C1164" s="19" t="s">
        <v>1352</v>
      </c>
      <c r="D1164" s="19" t="s">
        <v>1312</v>
      </c>
      <c r="E1164" s="19">
        <v>10</v>
      </c>
      <c r="F1164" s="54" t="s">
        <v>1357</v>
      </c>
      <c r="G1164" s="19" t="s">
        <v>145</v>
      </c>
      <c r="H1164" s="19" t="s">
        <v>36</v>
      </c>
      <c r="I1164" s="19" t="s">
        <v>46</v>
      </c>
      <c r="J1164" s="67" t="s">
        <v>1358</v>
      </c>
      <c r="K1164" s="19" t="s">
        <v>1359</v>
      </c>
      <c r="L1164" s="194" t="s">
        <v>272</v>
      </c>
      <c r="M1164" s="19">
        <v>1</v>
      </c>
      <c r="N1164" s="19">
        <v>1489273</v>
      </c>
      <c r="O1164" s="19" t="s">
        <v>1360</v>
      </c>
      <c r="P1164" s="19" t="s">
        <v>107</v>
      </c>
      <c r="Q1164" s="20">
        <v>0</v>
      </c>
      <c r="R1164" s="20">
        <v>0</v>
      </c>
      <c r="S1164" s="20">
        <v>0</v>
      </c>
      <c r="T1164" s="19" t="s">
        <v>145</v>
      </c>
      <c r="U1164" s="50" t="s">
        <v>2469</v>
      </c>
      <c r="V1164" s="131" t="s">
        <v>92</v>
      </c>
      <c r="W1164" s="131" t="s">
        <v>93</v>
      </c>
      <c r="X1164" s="36" t="s">
        <v>50</v>
      </c>
    </row>
    <row r="1165" spans="1:24" ht="128.25" hidden="1">
      <c r="A1165" s="19" t="s">
        <v>386</v>
      </c>
      <c r="B1165" s="19" t="s">
        <v>1192</v>
      </c>
      <c r="C1165" s="19" t="s">
        <v>1221</v>
      </c>
      <c r="D1165" s="19" t="s">
        <v>1202</v>
      </c>
      <c r="E1165" s="19">
        <v>20</v>
      </c>
      <c r="F1165" s="19" t="s">
        <v>1232</v>
      </c>
      <c r="G1165" s="19" t="s">
        <v>35</v>
      </c>
      <c r="H1165" s="19" t="s">
        <v>310</v>
      </c>
      <c r="I1165" s="19" t="s">
        <v>37</v>
      </c>
      <c r="J1165" s="52">
        <v>16</v>
      </c>
      <c r="K1165" s="8" t="s">
        <v>1233</v>
      </c>
      <c r="L1165" s="192"/>
      <c r="M1165" s="19">
        <v>1</v>
      </c>
      <c r="N1165" s="37">
        <v>2211165</v>
      </c>
      <c r="O1165" s="168" t="s">
        <v>1231</v>
      </c>
      <c r="P1165" s="54" t="s">
        <v>162</v>
      </c>
      <c r="Q1165" s="60">
        <v>3000</v>
      </c>
      <c r="R1165" s="20">
        <v>11100</v>
      </c>
      <c r="S1165" s="20">
        <v>14100</v>
      </c>
      <c r="T1165" s="37" t="s">
        <v>41</v>
      </c>
      <c r="U1165" s="19"/>
      <c r="V1165" s="131" t="s">
        <v>184</v>
      </c>
      <c r="W1165" s="131" t="s">
        <v>1226</v>
      </c>
      <c r="X1165" s="23"/>
    </row>
    <row r="1166" spans="1:24" ht="128.25" hidden="1">
      <c r="A1166" s="19" t="s">
        <v>386</v>
      </c>
      <c r="B1166" s="19" t="s">
        <v>1192</v>
      </c>
      <c r="C1166" s="19" t="s">
        <v>1256</v>
      </c>
      <c r="D1166" s="19" t="s">
        <v>1257</v>
      </c>
      <c r="E1166" s="19">
        <v>20</v>
      </c>
      <c r="F1166" s="19" t="s">
        <v>1269</v>
      </c>
      <c r="G1166" s="19" t="s">
        <v>35</v>
      </c>
      <c r="H1166" s="19" t="s">
        <v>1060</v>
      </c>
      <c r="I1166" s="19" t="s">
        <v>37</v>
      </c>
      <c r="J1166" s="52">
        <v>32</v>
      </c>
      <c r="K1166" s="8" t="s">
        <v>1270</v>
      </c>
      <c r="L1166" s="192"/>
      <c r="M1166" s="19">
        <v>1</v>
      </c>
      <c r="N1166" s="37" t="s">
        <v>1271</v>
      </c>
      <c r="O1166" s="37" t="s">
        <v>1272</v>
      </c>
      <c r="P1166" s="54" t="s">
        <v>162</v>
      </c>
      <c r="Q1166" s="20">
        <v>800</v>
      </c>
      <c r="R1166" s="20">
        <v>2250</v>
      </c>
      <c r="S1166" s="20">
        <v>3050</v>
      </c>
      <c r="T1166" s="37" t="s">
        <v>41</v>
      </c>
      <c r="U1166" s="19"/>
      <c r="V1166" s="210" t="s">
        <v>148</v>
      </c>
      <c r="W1166" s="216" t="s">
        <v>225</v>
      </c>
      <c r="X1166" s="23"/>
    </row>
    <row r="1167" spans="1:24" ht="99.75" hidden="1">
      <c r="A1167" s="19" t="s">
        <v>386</v>
      </c>
      <c r="B1167" s="19" t="s">
        <v>1192</v>
      </c>
      <c r="C1167" s="19" t="s">
        <v>1193</v>
      </c>
      <c r="D1167" s="19" t="s">
        <v>1209</v>
      </c>
      <c r="E1167" s="19">
        <v>20</v>
      </c>
      <c r="F1167" s="19" t="s">
        <v>1215</v>
      </c>
      <c r="G1167" s="19" t="s">
        <v>35</v>
      </c>
      <c r="H1167" s="19" t="s">
        <v>36</v>
      </c>
      <c r="I1167" s="19" t="s">
        <v>46</v>
      </c>
      <c r="J1167" s="52">
        <v>180</v>
      </c>
      <c r="K1167" s="8">
        <v>2020</v>
      </c>
      <c r="L1167" s="192"/>
      <c r="M1167" s="19">
        <v>1</v>
      </c>
      <c r="N1167" s="37">
        <v>1493499</v>
      </c>
      <c r="O1167" s="37" t="s">
        <v>1205</v>
      </c>
      <c r="P1167" s="54" t="s">
        <v>162</v>
      </c>
      <c r="Q1167" s="20">
        <v>160</v>
      </c>
      <c r="R1167" s="20">
        <v>0</v>
      </c>
      <c r="S1167" s="20">
        <v>160</v>
      </c>
      <c r="T1167" s="19" t="s">
        <v>41</v>
      </c>
      <c r="U1167" s="19"/>
      <c r="V1167" s="227" t="s">
        <v>218</v>
      </c>
      <c r="W1167" s="216" t="s">
        <v>568</v>
      </c>
      <c r="X1167" s="23"/>
    </row>
    <row r="1168" spans="1:24" ht="156.75" hidden="1">
      <c r="A1168" s="19" t="s">
        <v>386</v>
      </c>
      <c r="B1168" s="19" t="s">
        <v>1192</v>
      </c>
      <c r="C1168" s="19" t="s">
        <v>1256</v>
      </c>
      <c r="D1168" s="19" t="s">
        <v>1273</v>
      </c>
      <c r="E1168" s="19">
        <v>20</v>
      </c>
      <c r="F1168" s="19" t="s">
        <v>1274</v>
      </c>
      <c r="G1168" s="19" t="s">
        <v>35</v>
      </c>
      <c r="H1168" s="19" t="s">
        <v>36</v>
      </c>
      <c r="I1168" s="19" t="s">
        <v>37</v>
      </c>
      <c r="J1168" s="52">
        <v>80</v>
      </c>
      <c r="K1168" s="8" t="s">
        <v>1275</v>
      </c>
      <c r="L1168" s="192"/>
      <c r="M1168" s="19">
        <v>1</v>
      </c>
      <c r="N1168" s="37">
        <v>1036991</v>
      </c>
      <c r="O1168" s="37" t="s">
        <v>1276</v>
      </c>
      <c r="P1168" s="54" t="s">
        <v>162</v>
      </c>
      <c r="Q1168" s="60">
        <v>3000</v>
      </c>
      <c r="R1168" s="20">
        <v>28600</v>
      </c>
      <c r="S1168" s="20">
        <v>28600</v>
      </c>
      <c r="T1168" s="37" t="s">
        <v>41</v>
      </c>
      <c r="U1168" s="19"/>
      <c r="V1168" s="131" t="s">
        <v>184</v>
      </c>
      <c r="W1168" s="131" t="s">
        <v>1226</v>
      </c>
      <c r="X1168" s="23"/>
    </row>
    <row r="1169" spans="1:24" ht="85.5" hidden="1">
      <c r="A1169" s="19" t="s">
        <v>386</v>
      </c>
      <c r="B1169" s="19" t="s">
        <v>386</v>
      </c>
      <c r="C1169" s="19" t="s">
        <v>386</v>
      </c>
      <c r="D1169" s="19" t="s">
        <v>362</v>
      </c>
      <c r="E1169" s="19">
        <v>10</v>
      </c>
      <c r="F1169" s="19" t="s">
        <v>399</v>
      </c>
      <c r="G1169" s="19" t="s">
        <v>35</v>
      </c>
      <c r="H1169" s="19" t="s">
        <v>36</v>
      </c>
      <c r="I1169" s="19" t="s">
        <v>37</v>
      </c>
      <c r="J1169" s="52">
        <v>32</v>
      </c>
      <c r="K1169" s="8">
        <v>2020</v>
      </c>
      <c r="L1169" s="192"/>
      <c r="M1169" s="19">
        <v>2</v>
      </c>
      <c r="N1169" s="19" t="s">
        <v>400</v>
      </c>
      <c r="O1169" s="37" t="s">
        <v>401</v>
      </c>
      <c r="P1169" s="19" t="s">
        <v>397</v>
      </c>
      <c r="Q1169" s="20">
        <v>0</v>
      </c>
      <c r="R1169" s="20">
        <v>0</v>
      </c>
      <c r="S1169" s="20">
        <v>0</v>
      </c>
      <c r="T1169" s="19" t="s">
        <v>235</v>
      </c>
      <c r="U1169" s="19"/>
      <c r="V1169" s="131" t="s">
        <v>235</v>
      </c>
      <c r="W1169" s="216" t="s">
        <v>236</v>
      </c>
      <c r="X1169" s="23"/>
    </row>
    <row r="1170" spans="1:24" ht="42.75" hidden="1">
      <c r="A1170" s="19" t="s">
        <v>386</v>
      </c>
      <c r="B1170" s="19" t="s">
        <v>1286</v>
      </c>
      <c r="C1170" s="19" t="s">
        <v>1384</v>
      </c>
      <c r="D1170" s="19" t="s">
        <v>1288</v>
      </c>
      <c r="E1170" s="19">
        <v>10</v>
      </c>
      <c r="F1170" s="19" t="s">
        <v>1385</v>
      </c>
      <c r="G1170" s="19" t="s">
        <v>145</v>
      </c>
      <c r="H1170" s="54" t="s">
        <v>265</v>
      </c>
      <c r="I1170" s="54" t="s">
        <v>37</v>
      </c>
      <c r="J1170" s="67">
        <v>420</v>
      </c>
      <c r="K1170" s="19" t="s">
        <v>1386</v>
      </c>
      <c r="L1170" s="194" t="s">
        <v>632</v>
      </c>
      <c r="M1170" s="54">
        <v>1</v>
      </c>
      <c r="N1170" s="54">
        <v>2187199</v>
      </c>
      <c r="O1170" s="54" t="s">
        <v>1387</v>
      </c>
      <c r="P1170" s="19" t="s">
        <v>107</v>
      </c>
      <c r="Q1170" s="20">
        <v>0</v>
      </c>
      <c r="R1170" s="20">
        <v>0</v>
      </c>
      <c r="S1170" s="20">
        <v>0</v>
      </c>
      <c r="T1170" s="19" t="s">
        <v>145</v>
      </c>
      <c r="U1170" s="19" t="s">
        <v>1328</v>
      </c>
      <c r="V1170" s="216" t="s">
        <v>218</v>
      </c>
      <c r="W1170" s="216" t="s">
        <v>219</v>
      </c>
      <c r="X1170" s="23"/>
    </row>
    <row r="1171" spans="1:24" ht="128.25" hidden="1">
      <c r="A1171" s="19" t="s">
        <v>386</v>
      </c>
      <c r="B1171" s="19" t="s">
        <v>1192</v>
      </c>
      <c r="C1171" s="19" t="s">
        <v>1256</v>
      </c>
      <c r="D1171" s="19" t="s">
        <v>1257</v>
      </c>
      <c r="E1171" s="19">
        <v>15</v>
      </c>
      <c r="F1171" s="19" t="s">
        <v>1277</v>
      </c>
      <c r="G1171" s="19" t="s">
        <v>35</v>
      </c>
      <c r="H1171" s="19" t="s">
        <v>265</v>
      </c>
      <c r="I1171" s="19" t="s">
        <v>37</v>
      </c>
      <c r="J1171" s="52">
        <v>360</v>
      </c>
      <c r="K1171" s="8" t="s">
        <v>1278</v>
      </c>
      <c r="L1171" s="192"/>
      <c r="M1171" s="19">
        <v>1</v>
      </c>
      <c r="N1171" s="37">
        <v>2112924</v>
      </c>
      <c r="O1171" s="37" t="s">
        <v>1279</v>
      </c>
      <c r="P1171" s="54" t="s">
        <v>162</v>
      </c>
      <c r="Q1171" s="20">
        <v>0</v>
      </c>
      <c r="R1171" s="20">
        <v>0</v>
      </c>
      <c r="S1171" s="20">
        <v>0</v>
      </c>
      <c r="T1171" s="37" t="s">
        <v>41</v>
      </c>
      <c r="U1171" s="29" t="s">
        <v>2470</v>
      </c>
      <c r="V1171" s="131" t="s">
        <v>42</v>
      </c>
      <c r="W1171" s="216" t="s">
        <v>43</v>
      </c>
      <c r="X1171" s="23"/>
    </row>
    <row r="1172" spans="1:24" ht="42.75" hidden="1">
      <c r="A1172" s="19" t="s">
        <v>386</v>
      </c>
      <c r="B1172" s="37" t="s">
        <v>1286</v>
      </c>
      <c r="C1172" s="37" t="s">
        <v>1403</v>
      </c>
      <c r="D1172" s="37" t="s">
        <v>1288</v>
      </c>
      <c r="E1172" s="37">
        <v>10</v>
      </c>
      <c r="F1172" s="37" t="s">
        <v>1404</v>
      </c>
      <c r="G1172" s="19" t="s">
        <v>145</v>
      </c>
      <c r="H1172" s="37" t="s">
        <v>36</v>
      </c>
      <c r="I1172" s="37" t="s">
        <v>37</v>
      </c>
      <c r="J1172" s="67">
        <v>120</v>
      </c>
      <c r="K1172" s="115">
        <v>44105</v>
      </c>
      <c r="L1172" s="194" t="s">
        <v>566</v>
      </c>
      <c r="M1172" s="37">
        <v>1</v>
      </c>
      <c r="N1172" s="37">
        <v>1491437</v>
      </c>
      <c r="O1172" s="37" t="s">
        <v>1405</v>
      </c>
      <c r="P1172" s="54" t="s">
        <v>162</v>
      </c>
      <c r="Q1172" s="20">
        <v>0</v>
      </c>
      <c r="R1172" s="20">
        <v>0</v>
      </c>
      <c r="S1172" s="20">
        <v>0</v>
      </c>
      <c r="T1172" s="19" t="s">
        <v>145</v>
      </c>
      <c r="U1172" s="19"/>
      <c r="V1172" s="216" t="s">
        <v>218</v>
      </c>
      <c r="W1172" s="216" t="s">
        <v>377</v>
      </c>
      <c r="X1172" s="23"/>
    </row>
    <row r="1173" spans="1:24" ht="128.25" hidden="1">
      <c r="A1173" s="19" t="s">
        <v>386</v>
      </c>
      <c r="B1173" s="19" t="s">
        <v>1192</v>
      </c>
      <c r="C1173" s="19" t="s">
        <v>1256</v>
      </c>
      <c r="D1173" s="19" t="s">
        <v>1257</v>
      </c>
      <c r="E1173" s="19">
        <v>15</v>
      </c>
      <c r="F1173" s="19" t="s">
        <v>1280</v>
      </c>
      <c r="G1173" s="19" t="s">
        <v>145</v>
      </c>
      <c r="H1173" s="19" t="s">
        <v>544</v>
      </c>
      <c r="I1173" s="19" t="s">
        <v>850</v>
      </c>
      <c r="J1173" s="52">
        <v>114</v>
      </c>
      <c r="K1173" s="8" t="s">
        <v>1281</v>
      </c>
      <c r="L1173" s="192" t="s">
        <v>147</v>
      </c>
      <c r="M1173" s="19">
        <v>1</v>
      </c>
      <c r="N1173" s="37">
        <v>1492173</v>
      </c>
      <c r="O1173" s="37" t="s">
        <v>1282</v>
      </c>
      <c r="P1173" s="54" t="s">
        <v>162</v>
      </c>
      <c r="Q1173" s="20">
        <v>0</v>
      </c>
      <c r="R1173" s="20">
        <v>0</v>
      </c>
      <c r="S1173" s="20">
        <v>0</v>
      </c>
      <c r="T1173" s="37" t="s">
        <v>145</v>
      </c>
      <c r="U1173" s="19"/>
      <c r="V1173" s="216" t="s">
        <v>218</v>
      </c>
      <c r="W1173" s="216" t="s">
        <v>219</v>
      </c>
      <c r="X1173" s="23"/>
    </row>
    <row r="1174" spans="1:24" ht="42.75" hidden="1">
      <c r="A1174" s="19" t="s">
        <v>386</v>
      </c>
      <c r="B1174" s="19" t="s">
        <v>1286</v>
      </c>
      <c r="C1174" s="19" t="s">
        <v>1329</v>
      </c>
      <c r="D1174" s="19" t="s">
        <v>1288</v>
      </c>
      <c r="E1174" s="19">
        <v>10</v>
      </c>
      <c r="F1174" s="19" t="s">
        <v>1339</v>
      </c>
      <c r="G1174" s="19" t="s">
        <v>145</v>
      </c>
      <c r="H1174" s="19" t="s">
        <v>36</v>
      </c>
      <c r="I1174" s="19" t="s">
        <v>37</v>
      </c>
      <c r="J1174" s="67">
        <v>360</v>
      </c>
      <c r="K1174" s="19" t="s">
        <v>1340</v>
      </c>
      <c r="L1174" s="194" t="s">
        <v>147</v>
      </c>
      <c r="M1174" s="19">
        <v>1</v>
      </c>
      <c r="N1174" s="19">
        <v>6537717</v>
      </c>
      <c r="O1174" s="19" t="s">
        <v>1341</v>
      </c>
      <c r="P1174" s="54" t="s">
        <v>162</v>
      </c>
      <c r="Q1174" s="20">
        <v>0</v>
      </c>
      <c r="R1174" s="20">
        <v>0</v>
      </c>
      <c r="S1174" s="20">
        <v>0</v>
      </c>
      <c r="T1174" s="19" t="s">
        <v>145</v>
      </c>
      <c r="U1174" s="19"/>
      <c r="V1174" s="216" t="s">
        <v>218</v>
      </c>
      <c r="W1174" s="216" t="s">
        <v>219</v>
      </c>
      <c r="X1174" s="23"/>
    </row>
    <row r="1175" spans="1:24" ht="42.75" hidden="1">
      <c r="A1175" s="19" t="s">
        <v>386</v>
      </c>
      <c r="B1175" s="19" t="s">
        <v>1286</v>
      </c>
      <c r="C1175" s="19" t="s">
        <v>1410</v>
      </c>
      <c r="D1175" s="19" t="s">
        <v>1288</v>
      </c>
      <c r="E1175" s="19">
        <v>10</v>
      </c>
      <c r="F1175" s="19" t="s">
        <v>1411</v>
      </c>
      <c r="G1175" s="19" t="s">
        <v>145</v>
      </c>
      <c r="H1175" s="19" t="s">
        <v>36</v>
      </c>
      <c r="I1175" s="19" t="s">
        <v>37</v>
      </c>
      <c r="J1175" s="67" t="s">
        <v>1295</v>
      </c>
      <c r="K1175" s="19" t="s">
        <v>1412</v>
      </c>
      <c r="L1175" s="194" t="s">
        <v>566</v>
      </c>
      <c r="M1175" s="19">
        <v>1</v>
      </c>
      <c r="N1175" s="103" t="s">
        <v>1413</v>
      </c>
      <c r="O1175" s="19" t="s">
        <v>1414</v>
      </c>
      <c r="P1175" s="54" t="s">
        <v>162</v>
      </c>
      <c r="Q1175" s="20">
        <v>0</v>
      </c>
      <c r="R1175" s="20">
        <v>0</v>
      </c>
      <c r="S1175" s="20">
        <v>0</v>
      </c>
      <c r="T1175" s="19" t="s">
        <v>145</v>
      </c>
      <c r="U1175" s="15"/>
      <c r="V1175" s="131" t="s">
        <v>235</v>
      </c>
      <c r="W1175" s="216" t="s">
        <v>236</v>
      </c>
      <c r="X1175" s="23"/>
    </row>
    <row r="1176" spans="1:24" ht="85.5" hidden="1">
      <c r="A1176" s="19" t="s">
        <v>386</v>
      </c>
      <c r="B1176" s="19" t="s">
        <v>386</v>
      </c>
      <c r="C1176" s="19" t="s">
        <v>386</v>
      </c>
      <c r="D1176" s="19" t="s">
        <v>362</v>
      </c>
      <c r="E1176" s="19">
        <v>10</v>
      </c>
      <c r="F1176" s="19" t="s">
        <v>402</v>
      </c>
      <c r="G1176" s="19" t="s">
        <v>35</v>
      </c>
      <c r="H1176" s="19" t="s">
        <v>36</v>
      </c>
      <c r="I1176" s="19" t="s">
        <v>46</v>
      </c>
      <c r="J1176" s="69">
        <v>120</v>
      </c>
      <c r="K1176" s="24" t="s">
        <v>403</v>
      </c>
      <c r="L1176" s="193"/>
      <c r="M1176" s="19">
        <v>1</v>
      </c>
      <c r="N1176" s="169">
        <v>1449388</v>
      </c>
      <c r="O1176" s="19" t="s">
        <v>404</v>
      </c>
      <c r="P1176" s="19" t="s">
        <v>397</v>
      </c>
      <c r="Q1176" s="20">
        <v>0</v>
      </c>
      <c r="R1176" s="20">
        <v>0</v>
      </c>
      <c r="S1176" s="20">
        <v>0</v>
      </c>
      <c r="T1176" s="19" t="s">
        <v>41</v>
      </c>
      <c r="U1176" s="19"/>
      <c r="V1176" s="216" t="s">
        <v>230</v>
      </c>
      <c r="W1176" s="216" t="s">
        <v>231</v>
      </c>
      <c r="X1176" s="18" t="s">
        <v>58</v>
      </c>
    </row>
    <row r="1177" spans="1:24" ht="114" hidden="1">
      <c r="A1177" s="19" t="s">
        <v>386</v>
      </c>
      <c r="B1177" s="19" t="s">
        <v>1192</v>
      </c>
      <c r="C1177" s="19" t="s">
        <v>1256</v>
      </c>
      <c r="D1177" s="19" t="s">
        <v>1194</v>
      </c>
      <c r="E1177" s="19">
        <v>15</v>
      </c>
      <c r="F1177" s="19" t="s">
        <v>528</v>
      </c>
      <c r="G1177" s="19" t="s">
        <v>145</v>
      </c>
      <c r="H1177" s="19" t="s">
        <v>36</v>
      </c>
      <c r="I1177" s="19" t="s">
        <v>37</v>
      </c>
      <c r="J1177" s="52">
        <v>30</v>
      </c>
      <c r="K1177" s="11">
        <v>2020</v>
      </c>
      <c r="L1177" s="192" t="s">
        <v>610</v>
      </c>
      <c r="M1177" s="19">
        <v>1</v>
      </c>
      <c r="N1177" s="37">
        <v>2919873</v>
      </c>
      <c r="O1177" s="37" t="s">
        <v>1283</v>
      </c>
      <c r="P1177" s="19" t="s">
        <v>268</v>
      </c>
      <c r="Q1177" s="20">
        <v>0</v>
      </c>
      <c r="R1177" s="20">
        <v>0</v>
      </c>
      <c r="S1177" s="20">
        <v>0</v>
      </c>
      <c r="T1177" s="37" t="s">
        <v>145</v>
      </c>
      <c r="U1177" s="15"/>
      <c r="V1177" s="221" t="s">
        <v>48</v>
      </c>
      <c r="W1177" s="131" t="s">
        <v>163</v>
      </c>
      <c r="X1177" s="23"/>
    </row>
    <row r="1178" spans="1:24" ht="42.75" hidden="1">
      <c r="A1178" s="19" t="s">
        <v>386</v>
      </c>
      <c r="B1178" s="19" t="s">
        <v>1286</v>
      </c>
      <c r="C1178" s="19" t="s">
        <v>1329</v>
      </c>
      <c r="D1178" s="19" t="s">
        <v>1288</v>
      </c>
      <c r="E1178" s="19">
        <v>10</v>
      </c>
      <c r="F1178" s="19" t="s">
        <v>1342</v>
      </c>
      <c r="G1178" s="19" t="s">
        <v>145</v>
      </c>
      <c r="H1178" s="19" t="s">
        <v>265</v>
      </c>
      <c r="I1178" s="19" t="s">
        <v>46</v>
      </c>
      <c r="J1178" s="67" t="s">
        <v>1343</v>
      </c>
      <c r="K1178" s="19" t="s">
        <v>1344</v>
      </c>
      <c r="L1178" s="194" t="s">
        <v>216</v>
      </c>
      <c r="M1178" s="19">
        <v>1</v>
      </c>
      <c r="N1178" s="103" t="s">
        <v>1345</v>
      </c>
      <c r="O1178" s="19" t="s">
        <v>1346</v>
      </c>
      <c r="P1178" s="54" t="s">
        <v>162</v>
      </c>
      <c r="Q1178" s="20">
        <v>0</v>
      </c>
      <c r="R1178" s="20">
        <v>0</v>
      </c>
      <c r="S1178" s="20">
        <v>0</v>
      </c>
      <c r="T1178" s="19" t="s">
        <v>145</v>
      </c>
      <c r="U1178" s="19"/>
      <c r="V1178" s="37"/>
      <c r="W1178" s="216" t="s">
        <v>1328</v>
      </c>
      <c r="X1178" s="23"/>
    </row>
    <row r="1179" spans="1:24" ht="71.25" hidden="1">
      <c r="A1179" s="19" t="s">
        <v>386</v>
      </c>
      <c r="B1179" s="19" t="s">
        <v>1286</v>
      </c>
      <c r="C1179" s="19" t="s">
        <v>1460</v>
      </c>
      <c r="D1179" s="19" t="s">
        <v>1312</v>
      </c>
      <c r="E1179" s="19">
        <v>10</v>
      </c>
      <c r="F1179" s="19" t="s">
        <v>1466</v>
      </c>
      <c r="G1179" s="19" t="s">
        <v>145</v>
      </c>
      <c r="H1179" s="19" t="s">
        <v>36</v>
      </c>
      <c r="I1179" s="19" t="s">
        <v>46</v>
      </c>
      <c r="J1179" s="67" t="s">
        <v>1455</v>
      </c>
      <c r="K1179" s="19" t="s">
        <v>1467</v>
      </c>
      <c r="L1179" s="194" t="s">
        <v>632</v>
      </c>
      <c r="M1179" s="19">
        <v>1</v>
      </c>
      <c r="N1179" s="103" t="s">
        <v>1468</v>
      </c>
      <c r="O1179" s="19" t="s">
        <v>1451</v>
      </c>
      <c r="P1179" s="54" t="s">
        <v>162</v>
      </c>
      <c r="Q1179" s="20">
        <v>0</v>
      </c>
      <c r="R1179" s="20">
        <v>0</v>
      </c>
      <c r="S1179" s="20">
        <v>0</v>
      </c>
      <c r="T1179" s="19" t="s">
        <v>145</v>
      </c>
      <c r="V1179" s="210" t="s">
        <v>48</v>
      </c>
      <c r="W1179" s="131" t="s">
        <v>274</v>
      </c>
      <c r="X1179" s="23"/>
    </row>
    <row r="1180" spans="1:24" ht="128.25" hidden="1">
      <c r="A1180" s="19" t="s">
        <v>386</v>
      </c>
      <c r="B1180" s="19" t="s">
        <v>1192</v>
      </c>
      <c r="C1180" s="19" t="s">
        <v>1192</v>
      </c>
      <c r="D1180" s="19" t="s">
        <v>1216</v>
      </c>
      <c r="E1180" s="19">
        <v>15</v>
      </c>
      <c r="F1180" s="19" t="s">
        <v>1241</v>
      </c>
      <c r="G1180" s="19" t="s">
        <v>145</v>
      </c>
      <c r="H1180" s="19" t="s">
        <v>36</v>
      </c>
      <c r="I1180" s="19" t="s">
        <v>46</v>
      </c>
      <c r="J1180" s="52">
        <v>120</v>
      </c>
      <c r="K1180" s="8" t="s">
        <v>1242</v>
      </c>
      <c r="L1180" s="192" t="s">
        <v>632</v>
      </c>
      <c r="M1180" s="19">
        <v>1</v>
      </c>
      <c r="N1180" s="37">
        <v>445195</v>
      </c>
      <c r="O1180" s="37" t="s">
        <v>1243</v>
      </c>
      <c r="P1180" s="19" t="s">
        <v>107</v>
      </c>
      <c r="Q1180" s="20">
        <v>0</v>
      </c>
      <c r="R1180" s="20">
        <v>0</v>
      </c>
      <c r="S1180" s="20">
        <v>0</v>
      </c>
      <c r="T1180" s="37" t="s">
        <v>145</v>
      </c>
      <c r="U1180" s="15"/>
      <c r="V1180" s="131" t="s">
        <v>48</v>
      </c>
      <c r="W1180" s="131" t="s">
        <v>69</v>
      </c>
      <c r="X1180" s="23"/>
    </row>
    <row r="1181" spans="1:24" ht="128.25" hidden="1">
      <c r="A1181" s="19" t="s">
        <v>386</v>
      </c>
      <c r="B1181" s="19" t="s">
        <v>1192</v>
      </c>
      <c r="C1181" s="19" t="s">
        <v>1193</v>
      </c>
      <c r="D1181" s="19" t="s">
        <v>1216</v>
      </c>
      <c r="E1181" s="19">
        <v>15</v>
      </c>
      <c r="F1181" s="19" t="s">
        <v>1217</v>
      </c>
      <c r="G1181" s="19" t="s">
        <v>35</v>
      </c>
      <c r="H1181" s="19" t="s">
        <v>36</v>
      </c>
      <c r="I1181" s="19" t="s">
        <v>46</v>
      </c>
      <c r="J1181" s="52">
        <v>20</v>
      </c>
      <c r="K1181" s="8">
        <v>2020</v>
      </c>
      <c r="L1181" s="192"/>
      <c r="M1181" s="19">
        <v>1</v>
      </c>
      <c r="N1181" s="37">
        <v>1492166</v>
      </c>
      <c r="O1181" s="37" t="s">
        <v>1211</v>
      </c>
      <c r="P1181" s="54" t="s">
        <v>162</v>
      </c>
      <c r="Q1181" s="20">
        <v>0</v>
      </c>
      <c r="R1181" s="20">
        <v>0</v>
      </c>
      <c r="S1181" s="20">
        <v>0</v>
      </c>
      <c r="T1181" s="19" t="s">
        <v>41</v>
      </c>
      <c r="U1181" s="15"/>
      <c r="V1181" s="131" t="s">
        <v>48</v>
      </c>
      <c r="W1181" s="131" t="s">
        <v>69</v>
      </c>
      <c r="X1181" s="36" t="s">
        <v>50</v>
      </c>
    </row>
    <row r="1182" spans="1:24" ht="128.25" hidden="1">
      <c r="A1182" s="19" t="s">
        <v>386</v>
      </c>
      <c r="B1182" s="19" t="s">
        <v>1192</v>
      </c>
      <c r="C1182" s="19" t="s">
        <v>1244</v>
      </c>
      <c r="D1182" s="19" t="s">
        <v>1216</v>
      </c>
      <c r="E1182" s="19">
        <v>15</v>
      </c>
      <c r="F1182" s="19" t="s">
        <v>1220</v>
      </c>
      <c r="G1182" s="19" t="s">
        <v>45</v>
      </c>
      <c r="H1182" s="19" t="s">
        <v>36</v>
      </c>
      <c r="I1182" s="19" t="s">
        <v>37</v>
      </c>
      <c r="J1182" s="52">
        <v>30</v>
      </c>
      <c r="K1182" s="8">
        <v>2020</v>
      </c>
      <c r="L1182" s="192"/>
      <c r="M1182" s="19">
        <v>1</v>
      </c>
      <c r="N1182" s="37" t="s">
        <v>1230</v>
      </c>
      <c r="O1182" s="37" t="s">
        <v>1230</v>
      </c>
      <c r="P1182" s="8" t="s">
        <v>162</v>
      </c>
      <c r="Q1182" s="20">
        <v>0</v>
      </c>
      <c r="R1182" s="20">
        <v>0</v>
      </c>
      <c r="S1182" s="20">
        <v>0</v>
      </c>
      <c r="T1182" s="19" t="s">
        <v>171</v>
      </c>
      <c r="U1182" s="15"/>
      <c r="V1182" s="131" t="s">
        <v>172</v>
      </c>
      <c r="W1182" s="131" t="s">
        <v>173</v>
      </c>
      <c r="X1182" s="36" t="s">
        <v>50</v>
      </c>
    </row>
    <row r="1183" spans="1:24" ht="128.25" hidden="1">
      <c r="A1183" s="19" t="s">
        <v>386</v>
      </c>
      <c r="B1183" s="19" t="s">
        <v>1192</v>
      </c>
      <c r="C1183" s="19" t="s">
        <v>1221</v>
      </c>
      <c r="D1183" s="19" t="s">
        <v>1216</v>
      </c>
      <c r="E1183" s="19">
        <v>15</v>
      </c>
      <c r="F1183" s="19" t="s">
        <v>1218</v>
      </c>
      <c r="G1183" s="19" t="s">
        <v>145</v>
      </c>
      <c r="H1183" s="19" t="s">
        <v>36</v>
      </c>
      <c r="I1183" s="19" t="s">
        <v>46</v>
      </c>
      <c r="J1183" s="52">
        <v>140</v>
      </c>
      <c r="K1183" s="8" t="s">
        <v>1234</v>
      </c>
      <c r="L1183" s="192" t="s">
        <v>356</v>
      </c>
      <c r="M1183" s="19">
        <v>1</v>
      </c>
      <c r="N1183" s="37">
        <v>1491172</v>
      </c>
      <c r="O1183" s="37" t="s">
        <v>1235</v>
      </c>
      <c r="P1183" s="54" t="s">
        <v>162</v>
      </c>
      <c r="Q1183" s="20">
        <v>0</v>
      </c>
      <c r="R1183" s="20">
        <v>0</v>
      </c>
      <c r="S1183" s="20">
        <v>0</v>
      </c>
      <c r="T1183" s="37" t="s">
        <v>145</v>
      </c>
      <c r="U1183" s="22" t="s">
        <v>2471</v>
      </c>
      <c r="V1183" s="220" t="s">
        <v>176</v>
      </c>
      <c r="W1183" s="216" t="s">
        <v>254</v>
      </c>
      <c r="X1183" s="36"/>
    </row>
    <row r="1184" spans="1:24" ht="85.5" hidden="1">
      <c r="A1184" s="19" t="s">
        <v>386</v>
      </c>
      <c r="B1184" s="19" t="s">
        <v>386</v>
      </c>
      <c r="C1184" s="19" t="s">
        <v>386</v>
      </c>
      <c r="D1184" s="19" t="s">
        <v>362</v>
      </c>
      <c r="E1184" s="19">
        <v>10</v>
      </c>
      <c r="F1184" s="19" t="s">
        <v>405</v>
      </c>
      <c r="G1184" s="19" t="s">
        <v>35</v>
      </c>
      <c r="H1184" s="19" t="s">
        <v>36</v>
      </c>
      <c r="I1184" s="19" t="s">
        <v>46</v>
      </c>
      <c r="J1184" s="69">
        <v>120</v>
      </c>
      <c r="K1184" s="24" t="s">
        <v>406</v>
      </c>
      <c r="L1184" s="193"/>
      <c r="M1184" s="19">
        <v>1</v>
      </c>
      <c r="N1184" s="169">
        <v>1449388</v>
      </c>
      <c r="O1184" s="19" t="s">
        <v>404</v>
      </c>
      <c r="P1184" s="19" t="s">
        <v>397</v>
      </c>
      <c r="Q1184" s="20">
        <v>0</v>
      </c>
      <c r="R1184" s="20">
        <v>0</v>
      </c>
      <c r="S1184" s="20">
        <v>0</v>
      </c>
      <c r="T1184" s="19" t="s">
        <v>41</v>
      </c>
      <c r="U1184" s="19"/>
      <c r="V1184" s="216" t="s">
        <v>218</v>
      </c>
      <c r="W1184" s="216" t="s">
        <v>398</v>
      </c>
      <c r="X1184" s="23"/>
    </row>
    <row r="1185" spans="1:24" ht="128.25" hidden="1">
      <c r="A1185" s="19" t="s">
        <v>386</v>
      </c>
      <c r="B1185" s="19" t="s">
        <v>1192</v>
      </c>
      <c r="C1185" s="19" t="s">
        <v>1193</v>
      </c>
      <c r="D1185" s="19" t="s">
        <v>1216</v>
      </c>
      <c r="E1185" s="19">
        <v>15</v>
      </c>
      <c r="F1185" s="19" t="s">
        <v>1218</v>
      </c>
      <c r="G1185" s="19" t="s">
        <v>35</v>
      </c>
      <c r="H1185" s="19" t="s">
        <v>36</v>
      </c>
      <c r="I1185" s="19" t="s">
        <v>46</v>
      </c>
      <c r="J1185" s="52">
        <v>50</v>
      </c>
      <c r="K1185" s="8">
        <v>2020</v>
      </c>
      <c r="L1185" s="192"/>
      <c r="M1185" s="19">
        <v>1</v>
      </c>
      <c r="N1185" s="37">
        <v>2438501</v>
      </c>
      <c r="O1185" s="37" t="s">
        <v>1200</v>
      </c>
      <c r="P1185" s="54" t="s">
        <v>162</v>
      </c>
      <c r="Q1185" s="20">
        <v>0</v>
      </c>
      <c r="R1185" s="20">
        <v>0</v>
      </c>
      <c r="S1185" s="20">
        <v>0</v>
      </c>
      <c r="T1185" s="19" t="s">
        <v>41</v>
      </c>
      <c r="U1185" s="19" t="s">
        <v>2381</v>
      </c>
      <c r="V1185" s="220" t="s">
        <v>176</v>
      </c>
      <c r="W1185" s="216" t="s">
        <v>254</v>
      </c>
      <c r="X1185" s="36" t="s">
        <v>50</v>
      </c>
    </row>
    <row r="1186" spans="1:24" ht="128.25" hidden="1">
      <c r="A1186" s="19" t="s">
        <v>386</v>
      </c>
      <c r="B1186" s="19" t="s">
        <v>1192</v>
      </c>
      <c r="C1186" s="19" t="s">
        <v>1221</v>
      </c>
      <c r="D1186" s="19" t="s">
        <v>1202</v>
      </c>
      <c r="E1186" s="19">
        <v>20</v>
      </c>
      <c r="F1186" s="19" t="s">
        <v>1236</v>
      </c>
      <c r="G1186" s="19" t="s">
        <v>35</v>
      </c>
      <c r="H1186" s="19" t="s">
        <v>310</v>
      </c>
      <c r="I1186" s="19" t="s">
        <v>37</v>
      </c>
      <c r="J1186" s="52">
        <v>32</v>
      </c>
      <c r="K1186" s="8" t="s">
        <v>1237</v>
      </c>
      <c r="L1186" s="192"/>
      <c r="M1186" s="19">
        <v>1</v>
      </c>
      <c r="N1186" s="37" t="s">
        <v>1230</v>
      </c>
      <c r="O1186" s="168" t="s">
        <v>1231</v>
      </c>
      <c r="P1186" s="54" t="s">
        <v>162</v>
      </c>
      <c r="Q1186" s="60">
        <v>3000</v>
      </c>
      <c r="R1186" s="20">
        <v>17400</v>
      </c>
      <c r="S1186" s="20">
        <v>20400</v>
      </c>
      <c r="T1186" s="37" t="s">
        <v>41</v>
      </c>
      <c r="U1186" s="19"/>
      <c r="V1186" s="131" t="s">
        <v>184</v>
      </c>
      <c r="W1186" s="131" t="s">
        <v>1226</v>
      </c>
      <c r="X1186" s="23"/>
    </row>
    <row r="1187" spans="1:24" ht="71.25" hidden="1">
      <c r="A1187" s="19" t="s">
        <v>386</v>
      </c>
      <c r="B1187" s="19" t="s">
        <v>1286</v>
      </c>
      <c r="C1187" s="19" t="s">
        <v>1352</v>
      </c>
      <c r="D1187" s="19" t="s">
        <v>1312</v>
      </c>
      <c r="E1187" s="19">
        <v>10</v>
      </c>
      <c r="F1187" s="19" t="s">
        <v>1361</v>
      </c>
      <c r="G1187" s="19" t="s">
        <v>145</v>
      </c>
      <c r="H1187" s="19" t="s">
        <v>36</v>
      </c>
      <c r="I1187" s="19" t="s">
        <v>46</v>
      </c>
      <c r="J1187" s="67">
        <v>125</v>
      </c>
      <c r="K1187" s="115">
        <v>44013</v>
      </c>
      <c r="L1187" s="194" t="s">
        <v>152</v>
      </c>
      <c r="M1187" s="19">
        <v>1</v>
      </c>
      <c r="N1187" s="103" t="s">
        <v>1362</v>
      </c>
      <c r="O1187" s="19" t="s">
        <v>1363</v>
      </c>
      <c r="P1187" s="19" t="s">
        <v>40</v>
      </c>
      <c r="Q1187" s="20">
        <v>0</v>
      </c>
      <c r="R1187" s="20">
        <v>0</v>
      </c>
      <c r="S1187" s="20">
        <v>0</v>
      </c>
      <c r="T1187" s="19" t="s">
        <v>145</v>
      </c>
      <c r="U1187" s="19" t="s">
        <v>2381</v>
      </c>
      <c r="V1187" s="220" t="s">
        <v>176</v>
      </c>
      <c r="W1187" s="216" t="s">
        <v>254</v>
      </c>
      <c r="X1187" s="36" t="s">
        <v>50</v>
      </c>
    </row>
    <row r="1188" spans="1:24" ht="85.5" hidden="1">
      <c r="A1188" s="19" t="s">
        <v>386</v>
      </c>
      <c r="B1188" s="19" t="s">
        <v>386</v>
      </c>
      <c r="C1188" s="19" t="s">
        <v>386</v>
      </c>
      <c r="D1188" s="19" t="s">
        <v>362</v>
      </c>
      <c r="E1188" s="19">
        <v>10</v>
      </c>
      <c r="F1188" s="19" t="s">
        <v>407</v>
      </c>
      <c r="G1188" s="19" t="s">
        <v>35</v>
      </c>
      <c r="H1188" s="19" t="s">
        <v>36</v>
      </c>
      <c r="I1188" s="19" t="s">
        <v>46</v>
      </c>
      <c r="J1188" s="69">
        <v>120</v>
      </c>
      <c r="K1188" s="24" t="s">
        <v>408</v>
      </c>
      <c r="L1188" s="193"/>
      <c r="M1188" s="19">
        <v>1</v>
      </c>
      <c r="N1188" s="169">
        <v>1449388</v>
      </c>
      <c r="O1188" s="19" t="s">
        <v>404</v>
      </c>
      <c r="P1188" s="19" t="s">
        <v>397</v>
      </c>
      <c r="Q1188" s="20">
        <v>0</v>
      </c>
      <c r="R1188" s="20">
        <v>0</v>
      </c>
      <c r="S1188" s="20">
        <v>0</v>
      </c>
      <c r="T1188" s="19" t="s">
        <v>41</v>
      </c>
      <c r="U1188" s="19"/>
      <c r="V1188" s="131" t="s">
        <v>148</v>
      </c>
      <c r="W1188" s="216" t="s">
        <v>149</v>
      </c>
      <c r="X1188" s="23"/>
    </row>
    <row r="1189" spans="1:24" ht="71.25" hidden="1">
      <c r="A1189" s="19" t="s">
        <v>386</v>
      </c>
      <c r="B1189" s="19" t="s">
        <v>1286</v>
      </c>
      <c r="C1189" s="19" t="s">
        <v>1406</v>
      </c>
      <c r="D1189" s="19" t="s">
        <v>1312</v>
      </c>
      <c r="E1189" s="19">
        <v>10</v>
      </c>
      <c r="F1189" s="19" t="s">
        <v>407</v>
      </c>
      <c r="G1189" s="19" t="s">
        <v>145</v>
      </c>
      <c r="H1189" s="19" t="s">
        <v>36</v>
      </c>
      <c r="I1189" s="19" t="s">
        <v>46</v>
      </c>
      <c r="J1189" s="67" t="s">
        <v>1407</v>
      </c>
      <c r="K1189" s="19" t="s">
        <v>992</v>
      </c>
      <c r="L1189" s="194" t="s">
        <v>408</v>
      </c>
      <c r="M1189" s="19">
        <v>1</v>
      </c>
      <c r="N1189" s="19">
        <v>2198716</v>
      </c>
      <c r="O1189" s="19" t="s">
        <v>1408</v>
      </c>
      <c r="P1189" s="19" t="s">
        <v>1409</v>
      </c>
      <c r="Q1189" s="20">
        <v>0</v>
      </c>
      <c r="R1189" s="20">
        <v>0</v>
      </c>
      <c r="S1189" s="20">
        <v>0</v>
      </c>
      <c r="T1189" s="19" t="s">
        <v>145</v>
      </c>
      <c r="U1189" s="19"/>
      <c r="V1189" s="131" t="s">
        <v>148</v>
      </c>
      <c r="W1189" s="216" t="s">
        <v>149</v>
      </c>
      <c r="X1189" s="23"/>
    </row>
    <row r="1190" spans="1:24" ht="85.5" hidden="1">
      <c r="A1190" s="19" t="s">
        <v>386</v>
      </c>
      <c r="B1190" s="19" t="s">
        <v>386</v>
      </c>
      <c r="C1190" s="19" t="s">
        <v>386</v>
      </c>
      <c r="D1190" s="19" t="s">
        <v>362</v>
      </c>
      <c r="E1190" s="19">
        <v>10</v>
      </c>
      <c r="F1190" s="19" t="s">
        <v>409</v>
      </c>
      <c r="G1190" s="19" t="s">
        <v>35</v>
      </c>
      <c r="H1190" s="19" t="s">
        <v>36</v>
      </c>
      <c r="I1190" s="19" t="s">
        <v>37</v>
      </c>
      <c r="J1190" s="69">
        <v>35</v>
      </c>
      <c r="K1190" s="24" t="s">
        <v>403</v>
      </c>
      <c r="L1190" s="193"/>
      <c r="M1190" s="19">
        <v>1</v>
      </c>
      <c r="N1190" s="169">
        <v>1449388</v>
      </c>
      <c r="O1190" s="19" t="s">
        <v>404</v>
      </c>
      <c r="P1190" s="19" t="s">
        <v>397</v>
      </c>
      <c r="Q1190" s="20">
        <v>6500</v>
      </c>
      <c r="R1190" s="20">
        <v>10400</v>
      </c>
      <c r="S1190" s="20">
        <v>16900</v>
      </c>
      <c r="T1190" s="19" t="s">
        <v>41</v>
      </c>
      <c r="U1190" s="19"/>
      <c r="V1190" s="216" t="s">
        <v>218</v>
      </c>
      <c r="W1190" s="216" t="s">
        <v>377</v>
      </c>
      <c r="X1190" s="23"/>
    </row>
    <row r="1191" spans="1:24" ht="128.25" hidden="1">
      <c r="A1191" s="19" t="s">
        <v>386</v>
      </c>
      <c r="B1191" s="19" t="s">
        <v>1286</v>
      </c>
      <c r="C1191" s="19" t="s">
        <v>1503</v>
      </c>
      <c r="D1191" s="19" t="s">
        <v>1508</v>
      </c>
      <c r="E1191" s="19">
        <v>12</v>
      </c>
      <c r="F1191" s="19" t="s">
        <v>1509</v>
      </c>
      <c r="G1191" s="19" t="s">
        <v>145</v>
      </c>
      <c r="H1191" s="19" t="s">
        <v>36</v>
      </c>
      <c r="I1191" s="19" t="s">
        <v>46</v>
      </c>
      <c r="J1191" s="67" t="s">
        <v>1510</v>
      </c>
      <c r="K1191" s="19" t="s">
        <v>1511</v>
      </c>
      <c r="L1191" s="194" t="s">
        <v>759</v>
      </c>
      <c r="M1191" s="19">
        <v>1</v>
      </c>
      <c r="N1191" s="103" t="s">
        <v>1512</v>
      </c>
      <c r="O1191" s="19" t="s">
        <v>1513</v>
      </c>
      <c r="P1191" s="19" t="s">
        <v>268</v>
      </c>
      <c r="Q1191" s="20">
        <v>0</v>
      </c>
      <c r="R1191" s="20">
        <v>0</v>
      </c>
      <c r="S1191" s="20">
        <v>0</v>
      </c>
      <c r="T1191" s="19" t="s">
        <v>145</v>
      </c>
      <c r="U1191" s="19"/>
      <c r="V1191" s="37" t="s">
        <v>42</v>
      </c>
      <c r="W1191" s="216" t="s">
        <v>1029</v>
      </c>
      <c r="X1191" s="23"/>
    </row>
    <row r="1192" spans="1:24" ht="128.25" hidden="1">
      <c r="A1192" s="19" t="s">
        <v>386</v>
      </c>
      <c r="B1192" s="19" t="s">
        <v>1192</v>
      </c>
      <c r="C1192" s="19" t="s">
        <v>1244</v>
      </c>
      <c r="D1192" s="19" t="s">
        <v>1216</v>
      </c>
      <c r="E1192" s="19">
        <v>15</v>
      </c>
      <c r="F1192" s="19" t="s">
        <v>1220</v>
      </c>
      <c r="G1192" s="19" t="s">
        <v>45</v>
      </c>
      <c r="H1192" s="19" t="s">
        <v>36</v>
      </c>
      <c r="I1192" s="19" t="s">
        <v>37</v>
      </c>
      <c r="J1192" s="52">
        <v>30</v>
      </c>
      <c r="K1192" s="8">
        <v>2020</v>
      </c>
      <c r="L1192" s="192"/>
      <c r="M1192" s="19">
        <v>1</v>
      </c>
      <c r="N1192" s="37" t="s">
        <v>1230</v>
      </c>
      <c r="O1192" s="37" t="s">
        <v>1230</v>
      </c>
      <c r="P1192" s="8" t="s">
        <v>162</v>
      </c>
      <c r="Q1192" s="20">
        <v>0</v>
      </c>
      <c r="R1192" s="20">
        <v>0</v>
      </c>
      <c r="S1192" s="20">
        <v>0</v>
      </c>
      <c r="T1192" s="19" t="s">
        <v>171</v>
      </c>
      <c r="U1192" s="15"/>
      <c r="V1192" s="131" t="s">
        <v>172</v>
      </c>
      <c r="W1192" s="131" t="s">
        <v>173</v>
      </c>
      <c r="X1192" s="36" t="s">
        <v>50</v>
      </c>
    </row>
    <row r="1193" spans="1:24" ht="128.25" hidden="1">
      <c r="A1193" s="19" t="s">
        <v>386</v>
      </c>
      <c r="B1193" s="19" t="s">
        <v>1192</v>
      </c>
      <c r="C1193" s="19" t="s">
        <v>1244</v>
      </c>
      <c r="D1193" s="19" t="s">
        <v>1216</v>
      </c>
      <c r="E1193" s="19">
        <v>15</v>
      </c>
      <c r="F1193" s="19" t="s">
        <v>1220</v>
      </c>
      <c r="G1193" s="19" t="s">
        <v>45</v>
      </c>
      <c r="H1193" s="19" t="s">
        <v>36</v>
      </c>
      <c r="I1193" s="19" t="s">
        <v>37</v>
      </c>
      <c r="J1193" s="52">
        <v>30</v>
      </c>
      <c r="K1193" s="8">
        <v>2020</v>
      </c>
      <c r="L1193" s="192"/>
      <c r="M1193" s="19">
        <v>1</v>
      </c>
      <c r="N1193" s="37" t="s">
        <v>1230</v>
      </c>
      <c r="O1193" s="37" t="s">
        <v>1230</v>
      </c>
      <c r="P1193" s="8" t="s">
        <v>162</v>
      </c>
      <c r="Q1193" s="20">
        <v>0</v>
      </c>
      <c r="R1193" s="20">
        <v>0</v>
      </c>
      <c r="S1193" s="20">
        <v>0</v>
      </c>
      <c r="T1193" s="19" t="s">
        <v>171</v>
      </c>
      <c r="U1193" s="15"/>
      <c r="V1193" s="131" t="s">
        <v>172</v>
      </c>
      <c r="W1193" s="131" t="s">
        <v>173</v>
      </c>
      <c r="X1193" s="36" t="s">
        <v>50</v>
      </c>
    </row>
    <row r="1194" spans="1:24" ht="114" hidden="1">
      <c r="A1194" s="19" t="s">
        <v>386</v>
      </c>
      <c r="B1194" s="19" t="s">
        <v>1192</v>
      </c>
      <c r="C1194" s="19" t="s">
        <v>1244</v>
      </c>
      <c r="D1194" s="19" t="s">
        <v>1194</v>
      </c>
      <c r="E1194" s="19">
        <v>15</v>
      </c>
      <c r="F1194" s="19" t="s">
        <v>44</v>
      </c>
      <c r="G1194" s="19" t="s">
        <v>45</v>
      </c>
      <c r="H1194" s="19" t="s">
        <v>36</v>
      </c>
      <c r="I1194" s="19" t="s">
        <v>37</v>
      </c>
      <c r="J1194" s="52">
        <v>30</v>
      </c>
      <c r="K1194" s="8">
        <v>2020</v>
      </c>
      <c r="L1194" s="192"/>
      <c r="M1194" s="19">
        <v>5</v>
      </c>
      <c r="N1194" s="37" t="s">
        <v>1230</v>
      </c>
      <c r="O1194" s="37" t="s">
        <v>1230</v>
      </c>
      <c r="P1194" s="8" t="s">
        <v>247</v>
      </c>
      <c r="Q1194" s="20">
        <v>0</v>
      </c>
      <c r="R1194" s="20">
        <v>0</v>
      </c>
      <c r="S1194" s="20">
        <v>0</v>
      </c>
      <c r="T1194" s="19" t="s">
        <v>41</v>
      </c>
      <c r="U1194" s="15" t="s">
        <v>2267</v>
      </c>
      <c r="V1194" s="131" t="s">
        <v>48</v>
      </c>
      <c r="W1194" s="131" t="s">
        <v>49</v>
      </c>
      <c r="X1194" s="36" t="s">
        <v>50</v>
      </c>
    </row>
    <row r="1195" spans="1:24" ht="128.25" hidden="1">
      <c r="A1195" s="19" t="s">
        <v>386</v>
      </c>
      <c r="B1195" s="19" t="s">
        <v>1192</v>
      </c>
      <c r="C1195" s="19" t="s">
        <v>1244</v>
      </c>
      <c r="D1195" s="19" t="s">
        <v>1202</v>
      </c>
      <c r="E1195" s="19">
        <v>20</v>
      </c>
      <c r="F1195" s="19" t="s">
        <v>1245</v>
      </c>
      <c r="G1195" s="19" t="s">
        <v>35</v>
      </c>
      <c r="H1195" s="19" t="s">
        <v>310</v>
      </c>
      <c r="I1195" s="19" t="s">
        <v>37</v>
      </c>
      <c r="J1195" s="52">
        <v>24</v>
      </c>
      <c r="K1195" s="8" t="s">
        <v>1246</v>
      </c>
      <c r="L1195" s="192"/>
      <c r="M1195" s="19">
        <v>1</v>
      </c>
      <c r="N1195" s="37" t="s">
        <v>1230</v>
      </c>
      <c r="O1195" s="37" t="s">
        <v>1230</v>
      </c>
      <c r="P1195" s="54" t="s">
        <v>162</v>
      </c>
      <c r="Q1195" s="60">
        <v>3000</v>
      </c>
      <c r="R1195" s="20">
        <v>16000</v>
      </c>
      <c r="S1195" s="20">
        <v>19000</v>
      </c>
      <c r="T1195" s="37" t="s">
        <v>41</v>
      </c>
      <c r="U1195" s="19"/>
      <c r="V1195" s="210" t="s">
        <v>1036</v>
      </c>
      <c r="W1195" s="216" t="s">
        <v>1247</v>
      </c>
      <c r="X1195" s="23"/>
    </row>
    <row r="1196" spans="1:24" ht="128.25" hidden="1">
      <c r="A1196" s="8" t="s">
        <v>386</v>
      </c>
      <c r="B1196" s="8" t="s">
        <v>1192</v>
      </c>
      <c r="C1196" s="8" t="s">
        <v>1244</v>
      </c>
      <c r="D1196" s="8" t="s">
        <v>1202</v>
      </c>
      <c r="E1196" s="8">
        <v>20</v>
      </c>
      <c r="F1196" s="12" t="s">
        <v>394</v>
      </c>
      <c r="G1196" s="8" t="s">
        <v>35</v>
      </c>
      <c r="H1196" s="8" t="s">
        <v>310</v>
      </c>
      <c r="I1196" s="8" t="s">
        <v>37</v>
      </c>
      <c r="J1196" s="52">
        <v>48</v>
      </c>
      <c r="K1196" s="8" t="s">
        <v>1206</v>
      </c>
      <c r="L1196" s="192"/>
      <c r="M1196" s="8">
        <v>1</v>
      </c>
      <c r="N1196" s="12">
        <v>1568221</v>
      </c>
      <c r="O1196" s="12" t="s">
        <v>1248</v>
      </c>
      <c r="P1196" s="51" t="s">
        <v>162</v>
      </c>
      <c r="Q1196" s="14">
        <v>3580</v>
      </c>
      <c r="R1196" s="14">
        <v>20200</v>
      </c>
      <c r="S1196" s="14">
        <v>23780</v>
      </c>
      <c r="T1196" s="12" t="s">
        <v>41</v>
      </c>
      <c r="U1196" s="130"/>
      <c r="V1196" s="216" t="s">
        <v>218</v>
      </c>
      <c r="W1196" s="216" t="s">
        <v>398</v>
      </c>
      <c r="X1196" s="23"/>
    </row>
    <row r="1197" spans="1:24" ht="85.5" hidden="1">
      <c r="A1197" s="57" t="s">
        <v>386</v>
      </c>
      <c r="B1197" s="57" t="s">
        <v>1192</v>
      </c>
      <c r="C1197" s="57" t="s">
        <v>1244</v>
      </c>
      <c r="D1197" s="57" t="s">
        <v>1209</v>
      </c>
      <c r="E1197" s="57">
        <v>20</v>
      </c>
      <c r="F1197" s="57" t="s">
        <v>1249</v>
      </c>
      <c r="G1197" s="57" t="s">
        <v>35</v>
      </c>
      <c r="H1197" s="57" t="s">
        <v>310</v>
      </c>
      <c r="I1197" s="19" t="s">
        <v>37</v>
      </c>
      <c r="J1197" s="52">
        <v>32</v>
      </c>
      <c r="K1197" s="8" t="s">
        <v>1250</v>
      </c>
      <c r="L1197" s="207"/>
      <c r="M1197" s="57">
        <v>1</v>
      </c>
      <c r="N1197" s="56" t="s">
        <v>1230</v>
      </c>
      <c r="O1197" s="56" t="s">
        <v>1230</v>
      </c>
      <c r="P1197" s="55" t="s">
        <v>162</v>
      </c>
      <c r="Q1197" s="146">
        <v>3000</v>
      </c>
      <c r="R1197" s="20">
        <v>2500</v>
      </c>
      <c r="S1197" s="59">
        <v>5500</v>
      </c>
      <c r="T1197" s="56" t="s">
        <v>41</v>
      </c>
      <c r="U1197" s="57"/>
      <c r="V1197" s="131" t="s">
        <v>184</v>
      </c>
      <c r="W1197" s="216" t="s">
        <v>1251</v>
      </c>
      <c r="X1197" s="23"/>
    </row>
    <row r="1198" spans="1:24" ht="128.25" hidden="1">
      <c r="A1198" s="8" t="s">
        <v>386</v>
      </c>
      <c r="B1198" s="8" t="s">
        <v>1192</v>
      </c>
      <c r="C1198" s="8" t="s">
        <v>1244</v>
      </c>
      <c r="D1198" s="8" t="s">
        <v>1216</v>
      </c>
      <c r="E1198" s="8">
        <v>15</v>
      </c>
      <c r="F1198" s="8" t="s">
        <v>1252</v>
      </c>
      <c r="G1198" s="8" t="s">
        <v>145</v>
      </c>
      <c r="H1198" s="8" t="s">
        <v>36</v>
      </c>
      <c r="I1198" s="8" t="s">
        <v>46</v>
      </c>
      <c r="J1198" s="8">
        <v>90</v>
      </c>
      <c r="K1198" s="8" t="s">
        <v>1253</v>
      </c>
      <c r="L1198" s="192" t="s">
        <v>566</v>
      </c>
      <c r="M1198" s="12">
        <v>1</v>
      </c>
      <c r="N1198" s="12">
        <v>1568170</v>
      </c>
      <c r="O1198" s="12" t="s">
        <v>1254</v>
      </c>
      <c r="P1198" s="12" t="s">
        <v>1255</v>
      </c>
      <c r="Q1198" s="14">
        <v>0</v>
      </c>
      <c r="R1198" s="14">
        <v>0</v>
      </c>
      <c r="S1198" s="14">
        <v>0</v>
      </c>
      <c r="T1198" s="12" t="s">
        <v>145</v>
      </c>
      <c r="U1198" s="171"/>
      <c r="V1198" s="131" t="s">
        <v>48</v>
      </c>
      <c r="W1198" s="131" t="s">
        <v>69</v>
      </c>
      <c r="X1198" s="23"/>
    </row>
    <row r="1199" spans="1:24" ht="85.5" hidden="1">
      <c r="A1199" s="19" t="s">
        <v>386</v>
      </c>
      <c r="B1199" s="19" t="s">
        <v>1192</v>
      </c>
      <c r="C1199" s="19" t="s">
        <v>1193</v>
      </c>
      <c r="D1199" s="19" t="s">
        <v>1209</v>
      </c>
      <c r="E1199" s="19">
        <v>20</v>
      </c>
      <c r="F1199" s="19" t="s">
        <v>1219</v>
      </c>
      <c r="G1199" s="19" t="s">
        <v>35</v>
      </c>
      <c r="H1199" s="19" t="s">
        <v>36</v>
      </c>
      <c r="I1199" s="19" t="s">
        <v>46</v>
      </c>
      <c r="J1199" s="52">
        <v>40</v>
      </c>
      <c r="K1199" s="8">
        <v>2020</v>
      </c>
      <c r="L1199" s="192"/>
      <c r="M1199" s="19">
        <v>1</v>
      </c>
      <c r="N1199" s="37">
        <v>1493499</v>
      </c>
      <c r="O1199" s="37" t="s">
        <v>1205</v>
      </c>
      <c r="P1199" s="54" t="s">
        <v>162</v>
      </c>
      <c r="Q1199" s="20">
        <v>0</v>
      </c>
      <c r="R1199" s="20">
        <v>0</v>
      </c>
      <c r="S1199" s="20">
        <v>0</v>
      </c>
      <c r="T1199" s="19" t="s">
        <v>41</v>
      </c>
      <c r="U1199" s="19" t="s">
        <v>2465</v>
      </c>
      <c r="V1199" s="131" t="s">
        <v>184</v>
      </c>
      <c r="W1199" s="216" t="s">
        <v>542</v>
      </c>
      <c r="X1199" s="23"/>
    </row>
    <row r="1200" spans="1:24" ht="42.75" hidden="1">
      <c r="A1200" s="19" t="s">
        <v>386</v>
      </c>
      <c r="B1200" s="19" t="s">
        <v>1286</v>
      </c>
      <c r="C1200" s="19" t="s">
        <v>1460</v>
      </c>
      <c r="D1200" s="19" t="s">
        <v>1288</v>
      </c>
      <c r="E1200" s="19">
        <v>10</v>
      </c>
      <c r="F1200" s="19" t="s">
        <v>1469</v>
      </c>
      <c r="G1200" s="19" t="s">
        <v>145</v>
      </c>
      <c r="H1200" s="19" t="s">
        <v>36</v>
      </c>
      <c r="I1200" s="19" t="s">
        <v>46</v>
      </c>
      <c r="J1200" s="67" t="s">
        <v>1407</v>
      </c>
      <c r="K1200" s="19" t="s">
        <v>1470</v>
      </c>
      <c r="L1200" s="194" t="s">
        <v>152</v>
      </c>
      <c r="M1200" s="19">
        <v>1</v>
      </c>
      <c r="N1200" s="19">
        <v>2090959</v>
      </c>
      <c r="O1200" s="19" t="s">
        <v>1471</v>
      </c>
      <c r="P1200" s="19" t="s">
        <v>268</v>
      </c>
      <c r="Q1200" s="20">
        <v>0</v>
      </c>
      <c r="R1200" s="20">
        <v>0</v>
      </c>
      <c r="S1200" s="20">
        <v>0</v>
      </c>
      <c r="T1200" s="19" t="s">
        <v>145</v>
      </c>
      <c r="U1200" s="19"/>
      <c r="V1200" s="131" t="s">
        <v>184</v>
      </c>
      <c r="W1200" s="216" t="s">
        <v>1083</v>
      </c>
      <c r="X1200" s="23"/>
    </row>
    <row r="1201" spans="1:24" ht="85.5" hidden="1">
      <c r="A1201" s="19" t="s">
        <v>386</v>
      </c>
      <c r="B1201" s="19" t="s">
        <v>386</v>
      </c>
      <c r="C1201" s="19" t="s">
        <v>386</v>
      </c>
      <c r="D1201" s="19" t="s">
        <v>362</v>
      </c>
      <c r="E1201" s="19">
        <v>10</v>
      </c>
      <c r="F1201" s="19" t="s">
        <v>410</v>
      </c>
      <c r="G1201" s="19" t="s">
        <v>35</v>
      </c>
      <c r="H1201" s="19" t="s">
        <v>36</v>
      </c>
      <c r="I1201" s="19" t="s">
        <v>37</v>
      </c>
      <c r="J1201" s="52">
        <v>32</v>
      </c>
      <c r="K1201" s="8">
        <v>2020</v>
      </c>
      <c r="L1201" s="192"/>
      <c r="M1201" s="19">
        <v>1</v>
      </c>
      <c r="N1201" s="19">
        <v>1568431</v>
      </c>
      <c r="O1201" s="37" t="s">
        <v>411</v>
      </c>
      <c r="P1201" s="19" t="s">
        <v>412</v>
      </c>
      <c r="Q1201" s="20">
        <v>0</v>
      </c>
      <c r="R1201" s="20">
        <v>0</v>
      </c>
      <c r="S1201" s="20">
        <v>0</v>
      </c>
      <c r="T1201" s="19" t="s">
        <v>235</v>
      </c>
      <c r="U1201" s="19"/>
      <c r="V1201" s="131" t="s">
        <v>235</v>
      </c>
      <c r="W1201" s="216" t="s">
        <v>236</v>
      </c>
      <c r="X1201" s="23"/>
    </row>
    <row r="1202" spans="1:24" ht="42.75" hidden="1">
      <c r="A1202" s="19" t="s">
        <v>386</v>
      </c>
      <c r="B1202" s="19" t="s">
        <v>1286</v>
      </c>
      <c r="C1202" s="19" t="s">
        <v>1392</v>
      </c>
      <c r="D1202" s="19" t="s">
        <v>1288</v>
      </c>
      <c r="E1202" s="19">
        <v>10</v>
      </c>
      <c r="F1202" s="19" t="s">
        <v>410</v>
      </c>
      <c r="G1202" s="19" t="s">
        <v>145</v>
      </c>
      <c r="H1202" s="19" t="s">
        <v>36</v>
      </c>
      <c r="I1202" s="19" t="s">
        <v>37</v>
      </c>
      <c r="J1202" s="67">
        <v>360</v>
      </c>
      <c r="K1202" s="19" t="s">
        <v>1393</v>
      </c>
      <c r="L1202" s="19" t="s">
        <v>566</v>
      </c>
      <c r="M1202" s="19">
        <v>1</v>
      </c>
      <c r="N1202" s="103" t="s">
        <v>1394</v>
      </c>
      <c r="O1202" s="19" t="s">
        <v>1395</v>
      </c>
      <c r="P1202" s="19" t="s">
        <v>1396</v>
      </c>
      <c r="Q1202" s="20">
        <v>0</v>
      </c>
      <c r="R1202" s="20">
        <v>0</v>
      </c>
      <c r="S1202" s="20">
        <v>0</v>
      </c>
      <c r="T1202" s="19" t="s">
        <v>145</v>
      </c>
      <c r="U1202" s="19"/>
      <c r="V1202" s="21" t="s">
        <v>235</v>
      </c>
      <c r="W1202" s="22" t="s">
        <v>236</v>
      </c>
      <c r="X1202" s="23"/>
    </row>
    <row r="1203" spans="1:24" ht="42.75" hidden="1">
      <c r="A1203" s="19" t="s">
        <v>386</v>
      </c>
      <c r="B1203" s="19" t="s">
        <v>1286</v>
      </c>
      <c r="C1203" s="19" t="s">
        <v>1472</v>
      </c>
      <c r="D1203" s="19" t="s">
        <v>1288</v>
      </c>
      <c r="E1203" s="19">
        <v>10</v>
      </c>
      <c r="F1203" s="54" t="s">
        <v>1473</v>
      </c>
      <c r="G1203" s="19" t="s">
        <v>145</v>
      </c>
      <c r="H1203" s="54" t="s">
        <v>36</v>
      </c>
      <c r="I1203" s="19" t="s">
        <v>37</v>
      </c>
      <c r="J1203" s="67">
        <v>360</v>
      </c>
      <c r="K1203" s="19" t="s">
        <v>1474</v>
      </c>
      <c r="L1203" s="19" t="s">
        <v>566</v>
      </c>
      <c r="M1203" s="54">
        <v>1</v>
      </c>
      <c r="N1203" s="54">
        <v>1568430</v>
      </c>
      <c r="O1203" s="54" t="s">
        <v>1475</v>
      </c>
      <c r="P1203" s="54" t="s">
        <v>162</v>
      </c>
      <c r="Q1203" s="20">
        <v>0</v>
      </c>
      <c r="R1203" s="20">
        <v>0</v>
      </c>
      <c r="S1203" s="20">
        <v>0</v>
      </c>
      <c r="T1203" s="19" t="s">
        <v>145</v>
      </c>
      <c r="U1203" s="19"/>
      <c r="V1203" s="21" t="s">
        <v>235</v>
      </c>
      <c r="W1203" s="22" t="s">
        <v>236</v>
      </c>
      <c r="X1203" s="23"/>
    </row>
    <row r="1204" spans="1:24" ht="128.25" hidden="1">
      <c r="A1204" s="19" t="s">
        <v>386</v>
      </c>
      <c r="B1204" s="19" t="s">
        <v>1192</v>
      </c>
      <c r="C1204" s="19" t="s">
        <v>1193</v>
      </c>
      <c r="D1204" s="19" t="s">
        <v>1216</v>
      </c>
      <c r="E1204" s="19">
        <v>15</v>
      </c>
      <c r="F1204" s="19" t="s">
        <v>366</v>
      </c>
      <c r="G1204" s="19" t="s">
        <v>45</v>
      </c>
      <c r="H1204" s="19" t="s">
        <v>36</v>
      </c>
      <c r="I1204" s="19" t="s">
        <v>37</v>
      </c>
      <c r="J1204" s="52">
        <v>40</v>
      </c>
      <c r="K1204" s="8">
        <v>2020</v>
      </c>
      <c r="L1204" s="8"/>
      <c r="M1204" s="19">
        <v>1</v>
      </c>
      <c r="N1204" s="37">
        <v>2266767</v>
      </c>
      <c r="O1204" s="37" t="s">
        <v>1195</v>
      </c>
      <c r="P1204" s="8" t="s">
        <v>40</v>
      </c>
      <c r="Q1204" s="20">
        <v>0</v>
      </c>
      <c r="R1204" s="20">
        <v>0</v>
      </c>
      <c r="S1204" s="20">
        <v>0</v>
      </c>
      <c r="T1204" s="19" t="s">
        <v>41</v>
      </c>
      <c r="U1204" s="19" t="s">
        <v>2381</v>
      </c>
      <c r="V1204" s="21" t="s">
        <v>176</v>
      </c>
      <c r="W1204" s="15" t="s">
        <v>368</v>
      </c>
      <c r="X1204" s="36" t="s">
        <v>50</v>
      </c>
    </row>
    <row r="1205" spans="1:24" ht="42.75" hidden="1">
      <c r="A1205" s="19" t="s">
        <v>386</v>
      </c>
      <c r="B1205" s="19" t="s">
        <v>1286</v>
      </c>
      <c r="C1205" s="19" t="s">
        <v>1287</v>
      </c>
      <c r="D1205" s="19" t="s">
        <v>1288</v>
      </c>
      <c r="E1205" s="19">
        <v>10</v>
      </c>
      <c r="F1205" s="37" t="s">
        <v>1289</v>
      </c>
      <c r="G1205" s="19" t="s">
        <v>145</v>
      </c>
      <c r="H1205" s="19" t="s">
        <v>36</v>
      </c>
      <c r="I1205" s="19" t="s">
        <v>37</v>
      </c>
      <c r="J1205" s="67" t="s">
        <v>1290</v>
      </c>
      <c r="K1205" s="19" t="s">
        <v>1291</v>
      </c>
      <c r="L1205" s="19" t="s">
        <v>356</v>
      </c>
      <c r="M1205" s="19">
        <v>1</v>
      </c>
      <c r="N1205" s="103" t="s">
        <v>1292</v>
      </c>
      <c r="O1205" s="19" t="s">
        <v>1293</v>
      </c>
      <c r="P1205" s="54" t="s">
        <v>162</v>
      </c>
      <c r="Q1205" s="20">
        <v>0</v>
      </c>
      <c r="R1205" s="20">
        <v>0</v>
      </c>
      <c r="S1205" s="20">
        <v>0</v>
      </c>
      <c r="T1205" s="19" t="s">
        <v>145</v>
      </c>
      <c r="U1205" s="19"/>
      <c r="V1205" s="21" t="s">
        <v>235</v>
      </c>
      <c r="W1205" s="22" t="s">
        <v>236</v>
      </c>
      <c r="X1205" s="23"/>
    </row>
    <row r="1206" spans="1:24" ht="85.5" hidden="1">
      <c r="A1206" s="19" t="s">
        <v>386</v>
      </c>
      <c r="B1206" s="19" t="s">
        <v>386</v>
      </c>
      <c r="C1206" s="19" t="s">
        <v>386</v>
      </c>
      <c r="D1206" s="19" t="s">
        <v>362</v>
      </c>
      <c r="E1206" s="19">
        <v>10</v>
      </c>
      <c r="F1206" s="19" t="s">
        <v>413</v>
      </c>
      <c r="G1206" s="19" t="s">
        <v>35</v>
      </c>
      <c r="H1206" s="19" t="s">
        <v>36</v>
      </c>
      <c r="I1206" s="19" t="s">
        <v>46</v>
      </c>
      <c r="J1206" s="69">
        <v>120</v>
      </c>
      <c r="K1206" s="24" t="s">
        <v>414</v>
      </c>
      <c r="L1206" s="24"/>
      <c r="M1206" s="19">
        <v>1</v>
      </c>
      <c r="N1206" s="169">
        <v>1449388</v>
      </c>
      <c r="O1206" s="19" t="s">
        <v>404</v>
      </c>
      <c r="P1206" s="19" t="s">
        <v>412</v>
      </c>
      <c r="Q1206" s="20">
        <v>0</v>
      </c>
      <c r="R1206" s="20">
        <v>0</v>
      </c>
      <c r="S1206" s="20">
        <v>0</v>
      </c>
      <c r="T1206" s="19" t="s">
        <v>41</v>
      </c>
      <c r="U1206" s="19"/>
      <c r="V1206" s="21" t="s">
        <v>148</v>
      </c>
      <c r="W1206" s="15" t="s">
        <v>157</v>
      </c>
      <c r="X1206" s="23"/>
    </row>
    <row r="1207" spans="1:24" ht="42.75" hidden="1">
      <c r="A1207" s="19" t="s">
        <v>386</v>
      </c>
      <c r="B1207" s="19" t="s">
        <v>1286</v>
      </c>
      <c r="C1207" s="19" t="s">
        <v>1368</v>
      </c>
      <c r="D1207" s="19" t="s">
        <v>1288</v>
      </c>
      <c r="E1207" s="19">
        <v>10</v>
      </c>
      <c r="F1207" s="19" t="s">
        <v>1369</v>
      </c>
      <c r="G1207" s="19" t="s">
        <v>145</v>
      </c>
      <c r="H1207" s="19" t="s">
        <v>154</v>
      </c>
      <c r="I1207" s="19" t="s">
        <v>37</v>
      </c>
      <c r="J1207" s="67">
        <v>360</v>
      </c>
      <c r="K1207" s="19" t="s">
        <v>1370</v>
      </c>
      <c r="L1207" s="19" t="s">
        <v>272</v>
      </c>
      <c r="M1207" s="19">
        <v>1</v>
      </c>
      <c r="N1207" s="103" t="s">
        <v>1371</v>
      </c>
      <c r="O1207" s="19" t="s">
        <v>1372</v>
      </c>
      <c r="P1207" s="54" t="s">
        <v>162</v>
      </c>
      <c r="Q1207" s="20">
        <v>0</v>
      </c>
      <c r="R1207" s="20">
        <v>0</v>
      </c>
      <c r="S1207" s="20">
        <v>0</v>
      </c>
      <c r="T1207" s="19" t="s">
        <v>145</v>
      </c>
      <c r="U1207" s="19"/>
      <c r="V1207" s="19"/>
      <c r="W1207" s="22" t="s">
        <v>1328</v>
      </c>
      <c r="X1207" s="23"/>
    </row>
    <row r="1208" spans="1:24" ht="71.25" hidden="1">
      <c r="A1208" s="19" t="s">
        <v>386</v>
      </c>
      <c r="B1208" s="19" t="s">
        <v>1286</v>
      </c>
      <c r="C1208" s="19" t="s">
        <v>1482</v>
      </c>
      <c r="D1208" s="19" t="s">
        <v>1288</v>
      </c>
      <c r="E1208" s="19">
        <v>10</v>
      </c>
      <c r="F1208" s="19" t="s">
        <v>1483</v>
      </c>
      <c r="G1208" s="19" t="s">
        <v>145</v>
      </c>
      <c r="H1208" s="19" t="s">
        <v>154</v>
      </c>
      <c r="I1208" s="19" t="s">
        <v>37</v>
      </c>
      <c r="J1208" s="67" t="s">
        <v>1484</v>
      </c>
      <c r="K1208" s="19" t="s">
        <v>1485</v>
      </c>
      <c r="L1208" s="19" t="s">
        <v>636</v>
      </c>
      <c r="M1208" s="19">
        <v>1</v>
      </c>
      <c r="N1208" s="103" t="s">
        <v>1486</v>
      </c>
      <c r="O1208" s="19" t="s">
        <v>1487</v>
      </c>
      <c r="P1208" s="54" t="s">
        <v>162</v>
      </c>
      <c r="Q1208" s="20">
        <v>0</v>
      </c>
      <c r="R1208" s="20">
        <v>0</v>
      </c>
      <c r="S1208" s="20">
        <v>0</v>
      </c>
      <c r="T1208" s="19" t="s">
        <v>145</v>
      </c>
      <c r="U1208" s="19"/>
      <c r="V1208" s="127" t="s">
        <v>148</v>
      </c>
      <c r="W1208" s="22" t="s">
        <v>1328</v>
      </c>
      <c r="X1208" s="23"/>
    </row>
    <row r="1209" spans="1:24" ht="42.75" hidden="1">
      <c r="A1209" s="19" t="s">
        <v>386</v>
      </c>
      <c r="B1209" s="19" t="s">
        <v>1286</v>
      </c>
      <c r="C1209" s="19" t="s">
        <v>1287</v>
      </c>
      <c r="D1209" s="19" t="s">
        <v>1288</v>
      </c>
      <c r="E1209" s="19">
        <v>10</v>
      </c>
      <c r="F1209" s="19" t="s">
        <v>1294</v>
      </c>
      <c r="G1209" s="19" t="s">
        <v>145</v>
      </c>
      <c r="H1209" s="19" t="s">
        <v>36</v>
      </c>
      <c r="I1209" s="19" t="s">
        <v>37</v>
      </c>
      <c r="J1209" s="67" t="s">
        <v>1295</v>
      </c>
      <c r="K1209" s="19" t="s">
        <v>1296</v>
      </c>
      <c r="L1209" s="19" t="s">
        <v>216</v>
      </c>
      <c r="M1209" s="19">
        <v>1</v>
      </c>
      <c r="N1209" s="103" t="s">
        <v>1297</v>
      </c>
      <c r="O1209" s="19" t="s">
        <v>1298</v>
      </c>
      <c r="P1209" s="54" t="s">
        <v>162</v>
      </c>
      <c r="Q1209" s="20">
        <v>0</v>
      </c>
      <c r="R1209" s="20">
        <v>0</v>
      </c>
      <c r="S1209" s="20">
        <v>0</v>
      </c>
      <c r="T1209" s="19" t="s">
        <v>145</v>
      </c>
      <c r="U1209" s="74"/>
      <c r="V1209" s="21" t="s">
        <v>235</v>
      </c>
      <c r="W1209" s="22" t="s">
        <v>236</v>
      </c>
      <c r="X1209" s="23"/>
    </row>
    <row r="1210" spans="1:24" ht="60" hidden="1">
      <c r="A1210" s="19" t="s">
        <v>386</v>
      </c>
      <c r="B1210" s="19" t="s">
        <v>1286</v>
      </c>
      <c r="C1210" s="19" t="s">
        <v>1397</v>
      </c>
      <c r="D1210" s="19" t="s">
        <v>1288</v>
      </c>
      <c r="E1210" s="19">
        <v>10</v>
      </c>
      <c r="F1210" s="19" t="s">
        <v>1398</v>
      </c>
      <c r="G1210" s="19" t="s">
        <v>145</v>
      </c>
      <c r="H1210" s="19" t="s">
        <v>36</v>
      </c>
      <c r="I1210" s="19" t="s">
        <v>37</v>
      </c>
      <c r="J1210" s="67">
        <v>360</v>
      </c>
      <c r="K1210" s="19" t="s">
        <v>1399</v>
      </c>
      <c r="L1210" s="19" t="s">
        <v>152</v>
      </c>
      <c r="M1210" s="19">
        <v>1</v>
      </c>
      <c r="N1210" s="103" t="s">
        <v>1400</v>
      </c>
      <c r="O1210" s="19" t="s">
        <v>1401</v>
      </c>
      <c r="P1210" s="19" t="s">
        <v>1402</v>
      </c>
      <c r="Q1210" s="20">
        <v>0</v>
      </c>
      <c r="R1210" s="20">
        <v>0</v>
      </c>
      <c r="S1210" s="20">
        <v>0</v>
      </c>
      <c r="T1210" s="19" t="s">
        <v>145</v>
      </c>
      <c r="U1210" s="155" t="s">
        <v>2468</v>
      </c>
      <c r="V1210" s="21" t="s">
        <v>235</v>
      </c>
      <c r="W1210" s="22" t="s">
        <v>236</v>
      </c>
      <c r="X1210" s="23"/>
    </row>
    <row r="1211" spans="1:24" ht="60" hidden="1">
      <c r="A1211" s="19" t="s">
        <v>386</v>
      </c>
      <c r="B1211" s="19" t="s">
        <v>1286</v>
      </c>
      <c r="C1211" s="19" t="s">
        <v>1476</v>
      </c>
      <c r="D1211" s="19" t="s">
        <v>1288</v>
      </c>
      <c r="E1211" s="19">
        <v>10</v>
      </c>
      <c r="F1211" s="54" t="s">
        <v>1398</v>
      </c>
      <c r="G1211" s="19" t="s">
        <v>145</v>
      </c>
      <c r="H1211" s="54" t="s">
        <v>36</v>
      </c>
      <c r="I1211" s="54" t="s">
        <v>37</v>
      </c>
      <c r="J1211" s="67">
        <v>120</v>
      </c>
      <c r="K1211" s="19" t="s">
        <v>1412</v>
      </c>
      <c r="L1211" s="19" t="s">
        <v>566</v>
      </c>
      <c r="M1211" s="54">
        <v>1</v>
      </c>
      <c r="N1211" s="54">
        <v>2372982</v>
      </c>
      <c r="O1211" s="54" t="s">
        <v>1477</v>
      </c>
      <c r="P1211" s="54" t="s">
        <v>162</v>
      </c>
      <c r="Q1211" s="20">
        <v>0</v>
      </c>
      <c r="R1211" s="20">
        <v>0</v>
      </c>
      <c r="S1211" s="20">
        <v>0</v>
      </c>
      <c r="T1211" s="19" t="s">
        <v>145</v>
      </c>
      <c r="U1211" s="155" t="s">
        <v>2468</v>
      </c>
      <c r="V1211" s="21" t="s">
        <v>235</v>
      </c>
      <c r="W1211" s="22" t="s">
        <v>236</v>
      </c>
      <c r="X1211" s="23"/>
    </row>
    <row r="1212" spans="1:24" ht="114" hidden="1">
      <c r="A1212" s="19" t="s">
        <v>386</v>
      </c>
      <c r="B1212" s="19" t="s">
        <v>1286</v>
      </c>
      <c r="C1212" s="19" t="s">
        <v>1433</v>
      </c>
      <c r="D1212" s="19" t="s">
        <v>1441</v>
      </c>
      <c r="E1212" s="19">
        <v>15</v>
      </c>
      <c r="F1212" s="19" t="s">
        <v>391</v>
      </c>
      <c r="G1212" s="24" t="s">
        <v>45</v>
      </c>
      <c r="H1212" s="19" t="s">
        <v>36</v>
      </c>
      <c r="I1212" s="19" t="s">
        <v>46</v>
      </c>
      <c r="J1212" s="67">
        <v>40</v>
      </c>
      <c r="K1212" s="19" t="s">
        <v>1442</v>
      </c>
      <c r="L1212" s="19"/>
      <c r="M1212" s="19">
        <v>1</v>
      </c>
      <c r="N1212" s="103" t="s">
        <v>1436</v>
      </c>
      <c r="O1212" s="19" t="s">
        <v>1437</v>
      </c>
      <c r="P1212" s="19" t="s">
        <v>598</v>
      </c>
      <c r="Q1212" s="85">
        <v>700</v>
      </c>
      <c r="R1212" s="28">
        <v>0</v>
      </c>
      <c r="S1212" s="85">
        <v>1750</v>
      </c>
      <c r="T1212" s="19" t="s">
        <v>41</v>
      </c>
      <c r="U1212" s="19"/>
      <c r="V1212" s="15" t="s">
        <v>48</v>
      </c>
      <c r="W1212" s="22" t="s">
        <v>392</v>
      </c>
      <c r="X1212" s="36" t="s">
        <v>50</v>
      </c>
    </row>
    <row r="1213" spans="1:24" ht="128.25" hidden="1">
      <c r="A1213" s="19" t="s">
        <v>386</v>
      </c>
      <c r="B1213" s="19" t="s">
        <v>1192</v>
      </c>
      <c r="C1213" s="19" t="s">
        <v>1193</v>
      </c>
      <c r="D1213" s="19" t="s">
        <v>1216</v>
      </c>
      <c r="E1213" s="19">
        <v>15</v>
      </c>
      <c r="F1213" s="19" t="s">
        <v>1220</v>
      </c>
      <c r="G1213" s="19" t="s">
        <v>45</v>
      </c>
      <c r="H1213" s="19" t="s">
        <v>36</v>
      </c>
      <c r="I1213" s="19" t="s">
        <v>37</v>
      </c>
      <c r="J1213" s="52">
        <v>60</v>
      </c>
      <c r="K1213" s="8">
        <v>2020</v>
      </c>
      <c r="L1213" s="8"/>
      <c r="M1213" s="19">
        <v>1</v>
      </c>
      <c r="N1213" s="37">
        <v>2438501</v>
      </c>
      <c r="O1213" s="37" t="s">
        <v>1200</v>
      </c>
      <c r="P1213" s="8" t="s">
        <v>162</v>
      </c>
      <c r="Q1213" s="20">
        <v>0</v>
      </c>
      <c r="R1213" s="20">
        <v>0</v>
      </c>
      <c r="S1213" s="20">
        <v>0</v>
      </c>
      <c r="T1213" s="19" t="s">
        <v>171</v>
      </c>
      <c r="U1213" s="19"/>
      <c r="V1213" s="15" t="s">
        <v>172</v>
      </c>
      <c r="W1213" s="15" t="s">
        <v>173</v>
      </c>
      <c r="X1213" s="36" t="s">
        <v>50</v>
      </c>
    </row>
    <row r="1214" spans="1:24" ht="71.25" hidden="1">
      <c r="A1214" s="19" t="s">
        <v>386</v>
      </c>
      <c r="B1214" s="19" t="s">
        <v>1286</v>
      </c>
      <c r="C1214" s="19" t="s">
        <v>1311</v>
      </c>
      <c r="D1214" s="19" t="s">
        <v>1312</v>
      </c>
      <c r="E1214" s="19">
        <v>10</v>
      </c>
      <c r="F1214" s="19" t="s">
        <v>1313</v>
      </c>
      <c r="G1214" s="19" t="s">
        <v>145</v>
      </c>
      <c r="H1214" s="19" t="s">
        <v>36</v>
      </c>
      <c r="I1214" s="19" t="s">
        <v>46</v>
      </c>
      <c r="J1214" s="67" t="s">
        <v>1314</v>
      </c>
      <c r="K1214" s="19" t="s">
        <v>1315</v>
      </c>
      <c r="L1214" s="19" t="s">
        <v>152</v>
      </c>
      <c r="M1214" s="19">
        <v>1</v>
      </c>
      <c r="N1214" s="103" t="s">
        <v>1316</v>
      </c>
      <c r="O1214" s="19" t="s">
        <v>1317</v>
      </c>
      <c r="P1214" s="19" t="s">
        <v>1318</v>
      </c>
      <c r="Q1214" s="20">
        <v>0</v>
      </c>
      <c r="R1214" s="20">
        <v>0</v>
      </c>
      <c r="S1214" s="20">
        <v>0</v>
      </c>
      <c r="T1214" s="19" t="s">
        <v>145</v>
      </c>
      <c r="U1214" s="19"/>
      <c r="V1214" s="21" t="s">
        <v>148</v>
      </c>
      <c r="W1214" s="22" t="s">
        <v>149</v>
      </c>
      <c r="X1214" s="23"/>
    </row>
    <row r="1215" spans="1:24" ht="85.5" hidden="1">
      <c r="A1215" s="19" t="s">
        <v>386</v>
      </c>
      <c r="B1215" s="19" t="s">
        <v>386</v>
      </c>
      <c r="C1215" s="19" t="s">
        <v>386</v>
      </c>
      <c r="D1215" s="19" t="s">
        <v>362</v>
      </c>
      <c r="E1215" s="19">
        <v>10</v>
      </c>
      <c r="F1215" s="19" t="s">
        <v>415</v>
      </c>
      <c r="G1215" s="19" t="s">
        <v>35</v>
      </c>
      <c r="H1215" s="19" t="s">
        <v>36</v>
      </c>
      <c r="I1215" s="19" t="s">
        <v>46</v>
      </c>
      <c r="J1215" s="69">
        <v>120</v>
      </c>
      <c r="K1215" s="24" t="s">
        <v>416</v>
      </c>
      <c r="L1215" s="24"/>
      <c r="M1215" s="19">
        <v>1</v>
      </c>
      <c r="N1215" s="169">
        <v>1449388</v>
      </c>
      <c r="O1215" s="19" t="s">
        <v>404</v>
      </c>
      <c r="P1215" s="19" t="s">
        <v>412</v>
      </c>
      <c r="Q1215" s="20">
        <v>0</v>
      </c>
      <c r="R1215" s="20">
        <v>0</v>
      </c>
      <c r="S1215" s="20">
        <v>0</v>
      </c>
      <c r="T1215" s="19" t="s">
        <v>41</v>
      </c>
      <c r="U1215" s="19"/>
      <c r="V1215" s="15" t="s">
        <v>243</v>
      </c>
      <c r="W1215" s="22" t="s">
        <v>244</v>
      </c>
      <c r="X1215" s="23"/>
    </row>
    <row r="1216" spans="1:24" ht="57" hidden="1">
      <c r="A1216" s="19" t="s">
        <v>386</v>
      </c>
      <c r="B1216" s="19" t="s">
        <v>1286</v>
      </c>
      <c r="C1216" s="19" t="s">
        <v>1476</v>
      </c>
      <c r="D1216" s="19" t="s">
        <v>1288</v>
      </c>
      <c r="E1216" s="19">
        <v>10</v>
      </c>
      <c r="F1216" s="19" t="s">
        <v>1478</v>
      </c>
      <c r="G1216" s="19" t="s">
        <v>145</v>
      </c>
      <c r="H1216" s="19" t="s">
        <v>36</v>
      </c>
      <c r="I1216" s="19" t="s">
        <v>37</v>
      </c>
      <c r="J1216" s="67" t="s">
        <v>1295</v>
      </c>
      <c r="K1216" s="19" t="s">
        <v>559</v>
      </c>
      <c r="L1216" s="19" t="s">
        <v>147</v>
      </c>
      <c r="M1216" s="19">
        <v>1</v>
      </c>
      <c r="N1216" s="103" t="s">
        <v>1479</v>
      </c>
      <c r="O1216" s="19" t="s">
        <v>1480</v>
      </c>
      <c r="P1216" s="19" t="s">
        <v>162</v>
      </c>
      <c r="Q1216" s="20">
        <v>0</v>
      </c>
      <c r="R1216" s="20">
        <v>0</v>
      </c>
      <c r="S1216" s="20">
        <v>0</v>
      </c>
      <c r="T1216" s="19" t="s">
        <v>145</v>
      </c>
      <c r="U1216" s="19"/>
      <c r="V1216" s="34" t="s">
        <v>1036</v>
      </c>
      <c r="W1216" s="22" t="s">
        <v>1481</v>
      </c>
      <c r="X1216" s="23"/>
    </row>
    <row r="1217" spans="1:24" ht="42.75" hidden="1">
      <c r="A1217" s="19" t="s">
        <v>386</v>
      </c>
      <c r="B1217" s="19" t="s">
        <v>1286</v>
      </c>
      <c r="C1217" s="19" t="s">
        <v>1482</v>
      </c>
      <c r="D1217" s="19" t="s">
        <v>1288</v>
      </c>
      <c r="E1217" s="19">
        <v>10</v>
      </c>
      <c r="F1217" s="19" t="s">
        <v>1488</v>
      </c>
      <c r="G1217" s="19" t="s">
        <v>145</v>
      </c>
      <c r="H1217" s="19" t="s">
        <v>36</v>
      </c>
      <c r="I1217" s="19" t="s">
        <v>46</v>
      </c>
      <c r="J1217" s="67">
        <v>120</v>
      </c>
      <c r="K1217" s="19" t="s">
        <v>1489</v>
      </c>
      <c r="L1217" s="19" t="s">
        <v>385</v>
      </c>
      <c r="M1217" s="19">
        <v>1</v>
      </c>
      <c r="N1217" s="103" t="s">
        <v>1490</v>
      </c>
      <c r="O1217" s="19" t="s">
        <v>1491</v>
      </c>
      <c r="P1217" s="19" t="s">
        <v>162</v>
      </c>
      <c r="Q1217" s="20">
        <v>0</v>
      </c>
      <c r="R1217" s="20">
        <v>0</v>
      </c>
      <c r="S1217" s="20">
        <v>0</v>
      </c>
      <c r="T1217" s="19" t="s">
        <v>145</v>
      </c>
      <c r="U1217" s="19"/>
      <c r="V1217" s="21" t="s">
        <v>63</v>
      </c>
      <c r="W1217" s="22" t="s">
        <v>64</v>
      </c>
      <c r="X1217" s="23"/>
    </row>
    <row r="1218" spans="1:24" ht="99.75" hidden="1">
      <c r="A1218" s="19" t="s">
        <v>386</v>
      </c>
      <c r="B1218" s="19" t="s">
        <v>1286</v>
      </c>
      <c r="C1218" s="19" t="s">
        <v>1352</v>
      </c>
      <c r="D1218" s="19" t="s">
        <v>1312</v>
      </c>
      <c r="E1218" s="19">
        <v>10</v>
      </c>
      <c r="F1218" s="19" t="s">
        <v>1364</v>
      </c>
      <c r="G1218" s="19" t="s">
        <v>145</v>
      </c>
      <c r="H1218" s="19" t="s">
        <v>36</v>
      </c>
      <c r="I1218" s="19" t="s">
        <v>46</v>
      </c>
      <c r="J1218" s="67" t="s">
        <v>1295</v>
      </c>
      <c r="K1218" s="19" t="s">
        <v>1365</v>
      </c>
      <c r="L1218" s="19" t="s">
        <v>759</v>
      </c>
      <c r="M1218" s="19">
        <v>1</v>
      </c>
      <c r="N1218" s="103" t="s">
        <v>1366</v>
      </c>
      <c r="O1218" s="19" t="s">
        <v>1367</v>
      </c>
      <c r="P1218" s="19" t="s">
        <v>162</v>
      </c>
      <c r="Q1218" s="20">
        <v>0</v>
      </c>
      <c r="R1218" s="20">
        <v>0</v>
      </c>
      <c r="S1218" s="20">
        <v>0</v>
      </c>
      <c r="T1218" s="19" t="s">
        <v>145</v>
      </c>
      <c r="U1218" s="50" t="s">
        <v>2469</v>
      </c>
      <c r="V1218" s="21" t="s">
        <v>63</v>
      </c>
      <c r="W1218" s="22" t="s">
        <v>64</v>
      </c>
      <c r="X1218" s="23"/>
    </row>
    <row r="1219" spans="1:24" ht="42.75" hidden="1">
      <c r="A1219" s="19" t="s">
        <v>386</v>
      </c>
      <c r="B1219" s="19" t="s">
        <v>1286</v>
      </c>
      <c r="C1219" s="19" t="s">
        <v>1433</v>
      </c>
      <c r="D1219" s="19" t="s">
        <v>1288</v>
      </c>
      <c r="E1219" s="19">
        <v>10</v>
      </c>
      <c r="F1219" s="19" t="s">
        <v>1443</v>
      </c>
      <c r="G1219" s="19" t="s">
        <v>145</v>
      </c>
      <c r="H1219" s="19" t="s">
        <v>36</v>
      </c>
      <c r="I1219" s="19" t="s">
        <v>37</v>
      </c>
      <c r="J1219" s="67" t="s">
        <v>1407</v>
      </c>
      <c r="K1219" s="19" t="s">
        <v>1365</v>
      </c>
      <c r="L1219" s="19" t="s">
        <v>759</v>
      </c>
      <c r="M1219" s="19">
        <v>1</v>
      </c>
      <c r="N1219" s="103" t="s">
        <v>1444</v>
      </c>
      <c r="O1219" s="19" t="s">
        <v>1440</v>
      </c>
      <c r="P1219" s="19" t="s">
        <v>40</v>
      </c>
      <c r="Q1219" s="20">
        <v>0</v>
      </c>
      <c r="R1219" s="20">
        <v>0</v>
      </c>
      <c r="S1219" s="20">
        <v>0</v>
      </c>
      <c r="T1219" s="19" t="s">
        <v>145</v>
      </c>
      <c r="U1219" s="19"/>
      <c r="V1219" s="127" t="s">
        <v>42</v>
      </c>
      <c r="W1219" s="22" t="s">
        <v>1029</v>
      </c>
      <c r="X1219" s="23"/>
    </row>
    <row r="1220" spans="1:24" ht="42.75" hidden="1">
      <c r="A1220" s="19" t="s">
        <v>386</v>
      </c>
      <c r="B1220" s="19" t="s">
        <v>1286</v>
      </c>
      <c r="C1220" s="19" t="s">
        <v>1430</v>
      </c>
      <c r="D1220" s="19" t="s">
        <v>1288</v>
      </c>
      <c r="E1220" s="19">
        <v>10</v>
      </c>
      <c r="F1220" s="19" t="s">
        <v>1431</v>
      </c>
      <c r="G1220" s="19" t="s">
        <v>145</v>
      </c>
      <c r="H1220" s="19" t="s">
        <v>36</v>
      </c>
      <c r="I1220" s="19" t="s">
        <v>37</v>
      </c>
      <c r="J1220" s="67">
        <v>180</v>
      </c>
      <c r="K1220" s="19" t="s">
        <v>1296</v>
      </c>
      <c r="L1220" s="19" t="s">
        <v>216</v>
      </c>
      <c r="M1220" s="19">
        <v>1</v>
      </c>
      <c r="N1220" s="19">
        <v>1492728</v>
      </c>
      <c r="O1220" s="19" t="s">
        <v>1432</v>
      </c>
      <c r="P1220" s="19" t="s">
        <v>162</v>
      </c>
      <c r="Q1220" s="20">
        <v>0</v>
      </c>
      <c r="R1220" s="20">
        <v>0</v>
      </c>
      <c r="S1220" s="20">
        <v>0</v>
      </c>
      <c r="T1220" s="19" t="s">
        <v>145</v>
      </c>
      <c r="U1220" s="19"/>
      <c r="V1220" s="21" t="s">
        <v>235</v>
      </c>
      <c r="W1220" s="22" t="s">
        <v>236</v>
      </c>
      <c r="X1220" s="23"/>
    </row>
    <row r="1221" spans="1:24" ht="85.5" hidden="1">
      <c r="A1221" s="19" t="s">
        <v>386</v>
      </c>
      <c r="B1221" s="19" t="s">
        <v>386</v>
      </c>
      <c r="C1221" s="19" t="s">
        <v>386</v>
      </c>
      <c r="D1221" s="19" t="s">
        <v>362</v>
      </c>
      <c r="E1221" s="19">
        <v>10</v>
      </c>
      <c r="F1221" s="172" t="s">
        <v>417</v>
      </c>
      <c r="G1221" s="19" t="s">
        <v>35</v>
      </c>
      <c r="H1221" s="19" t="s">
        <v>418</v>
      </c>
      <c r="I1221" s="19" t="s">
        <v>37</v>
      </c>
      <c r="J1221" s="67">
        <v>24</v>
      </c>
      <c r="K1221" s="8" t="s">
        <v>419</v>
      </c>
      <c r="L1221" s="8"/>
      <c r="M1221" s="19">
        <v>1</v>
      </c>
      <c r="N1221" s="19">
        <v>2326887</v>
      </c>
      <c r="O1221" s="19" t="s">
        <v>420</v>
      </c>
      <c r="P1221" s="19" t="s">
        <v>412</v>
      </c>
      <c r="Q1221" s="20">
        <v>6636</v>
      </c>
      <c r="R1221" s="20">
        <v>11800</v>
      </c>
      <c r="S1221" s="20">
        <v>18436</v>
      </c>
      <c r="T1221" s="19" t="s">
        <v>41</v>
      </c>
      <c r="U1221" s="19"/>
      <c r="V1221" s="22" t="s">
        <v>218</v>
      </c>
      <c r="W1221" s="22" t="s">
        <v>377</v>
      </c>
      <c r="X1221" s="23"/>
    </row>
    <row r="1222" spans="1:24" ht="42.75" hidden="1">
      <c r="A1222" s="19" t="s">
        <v>386</v>
      </c>
      <c r="B1222" s="19" t="s">
        <v>1286</v>
      </c>
      <c r="C1222" s="19" t="s">
        <v>1311</v>
      </c>
      <c r="D1222" s="19" t="s">
        <v>1288</v>
      </c>
      <c r="E1222" s="19">
        <v>10</v>
      </c>
      <c r="F1222" s="19" t="s">
        <v>1319</v>
      </c>
      <c r="G1222" s="19" t="s">
        <v>145</v>
      </c>
      <c r="H1222" s="19" t="s">
        <v>36</v>
      </c>
      <c r="I1222" s="19" t="s">
        <v>46</v>
      </c>
      <c r="J1222" s="67">
        <v>120</v>
      </c>
      <c r="K1222" s="103" t="s">
        <v>1320</v>
      </c>
      <c r="L1222" s="103" t="s">
        <v>152</v>
      </c>
      <c r="M1222" s="19">
        <v>1</v>
      </c>
      <c r="N1222" s="103" t="s">
        <v>1321</v>
      </c>
      <c r="O1222" s="19" t="s">
        <v>1322</v>
      </c>
      <c r="P1222" s="19" t="s">
        <v>162</v>
      </c>
      <c r="Q1222" s="20">
        <v>0</v>
      </c>
      <c r="R1222" s="20">
        <v>0</v>
      </c>
      <c r="S1222" s="20">
        <v>0</v>
      </c>
      <c r="T1222" s="19" t="s">
        <v>145</v>
      </c>
      <c r="U1222" s="19"/>
      <c r="V1222" s="22" t="s">
        <v>218</v>
      </c>
      <c r="W1222" s="22" t="s">
        <v>398</v>
      </c>
      <c r="X1222" s="23"/>
    </row>
    <row r="1223" spans="1:24" ht="71.25" hidden="1">
      <c r="A1223" s="19" t="s">
        <v>386</v>
      </c>
      <c r="B1223" s="19" t="s">
        <v>1286</v>
      </c>
      <c r="C1223" s="19" t="s">
        <v>1368</v>
      </c>
      <c r="D1223" s="19" t="s">
        <v>1312</v>
      </c>
      <c r="E1223" s="19">
        <v>10</v>
      </c>
      <c r="F1223" s="19" t="s">
        <v>1373</v>
      </c>
      <c r="G1223" s="19" t="s">
        <v>145</v>
      </c>
      <c r="H1223" s="19" t="s">
        <v>36</v>
      </c>
      <c r="I1223" s="19" t="s">
        <v>46</v>
      </c>
      <c r="J1223" s="67" t="s">
        <v>1374</v>
      </c>
      <c r="K1223" s="19" t="s">
        <v>1375</v>
      </c>
      <c r="L1223" s="19" t="s">
        <v>152</v>
      </c>
      <c r="M1223" s="19">
        <v>1</v>
      </c>
      <c r="N1223" s="103" t="s">
        <v>1376</v>
      </c>
      <c r="O1223" s="19" t="s">
        <v>1377</v>
      </c>
      <c r="P1223" s="19" t="s">
        <v>162</v>
      </c>
      <c r="Q1223" s="20">
        <v>0</v>
      </c>
      <c r="R1223" s="20">
        <v>0</v>
      </c>
      <c r="S1223" s="20">
        <v>0</v>
      </c>
      <c r="T1223" s="19" t="s">
        <v>145</v>
      </c>
      <c r="U1223" s="19"/>
      <c r="V1223" s="21" t="s">
        <v>184</v>
      </c>
      <c r="W1223" s="22" t="s">
        <v>637</v>
      </c>
      <c r="X1223" s="23"/>
    </row>
    <row r="1224" spans="1:24" ht="42.75" hidden="1">
      <c r="A1224" s="19" t="s">
        <v>386</v>
      </c>
      <c r="B1224" s="19" t="s">
        <v>1286</v>
      </c>
      <c r="C1224" s="19" t="s">
        <v>1433</v>
      </c>
      <c r="D1224" s="19" t="s">
        <v>1288</v>
      </c>
      <c r="E1224" s="19">
        <v>10</v>
      </c>
      <c r="F1224" s="19" t="s">
        <v>1445</v>
      </c>
      <c r="G1224" s="19" t="s">
        <v>145</v>
      </c>
      <c r="H1224" s="19" t="s">
        <v>36</v>
      </c>
      <c r="I1224" s="19" t="s">
        <v>46</v>
      </c>
      <c r="J1224" s="67" t="s">
        <v>1407</v>
      </c>
      <c r="K1224" s="19" t="s">
        <v>1446</v>
      </c>
      <c r="L1224" s="10" t="s">
        <v>224</v>
      </c>
      <c r="M1224" s="19">
        <v>1</v>
      </c>
      <c r="N1224" s="103" t="s">
        <v>1444</v>
      </c>
      <c r="O1224" s="19" t="s">
        <v>1440</v>
      </c>
      <c r="P1224" s="19" t="s">
        <v>40</v>
      </c>
      <c r="Q1224" s="20">
        <v>0</v>
      </c>
      <c r="R1224" s="20">
        <v>0</v>
      </c>
      <c r="S1224" s="20">
        <v>0</v>
      </c>
      <c r="T1224" s="19" t="s">
        <v>145</v>
      </c>
      <c r="U1224" s="19"/>
      <c r="V1224" s="15" t="s">
        <v>201</v>
      </c>
      <c r="W1224" s="15" t="s">
        <v>202</v>
      </c>
      <c r="X1224" s="23"/>
    </row>
    <row r="1225" spans="1:24" ht="42.75" hidden="1">
      <c r="A1225" s="19" t="s">
        <v>386</v>
      </c>
      <c r="B1225" s="19" t="s">
        <v>1286</v>
      </c>
      <c r="C1225" s="19" t="s">
        <v>1286</v>
      </c>
      <c r="D1225" s="19" t="s">
        <v>1288</v>
      </c>
      <c r="E1225" s="19">
        <v>10</v>
      </c>
      <c r="F1225" s="19" t="s">
        <v>575</v>
      </c>
      <c r="G1225" s="19" t="s">
        <v>145</v>
      </c>
      <c r="H1225" s="19" t="s">
        <v>36</v>
      </c>
      <c r="I1225" s="19" t="s">
        <v>46</v>
      </c>
      <c r="J1225" s="67">
        <v>360</v>
      </c>
      <c r="K1225" s="19" t="s">
        <v>1452</v>
      </c>
      <c r="L1225" s="19" t="s">
        <v>566</v>
      </c>
      <c r="M1225" s="19">
        <v>1</v>
      </c>
      <c r="N1225" s="19">
        <v>1325251</v>
      </c>
      <c r="O1225" s="19" t="s">
        <v>1453</v>
      </c>
      <c r="P1225" s="19" t="s">
        <v>162</v>
      </c>
      <c r="Q1225" s="20">
        <v>0</v>
      </c>
      <c r="R1225" s="20">
        <v>0</v>
      </c>
      <c r="S1225" s="20">
        <v>0</v>
      </c>
      <c r="T1225" s="19" t="s">
        <v>145</v>
      </c>
      <c r="U1225" s="19"/>
      <c r="V1225" s="22" t="s">
        <v>218</v>
      </c>
      <c r="W1225" s="22" t="s">
        <v>219</v>
      </c>
      <c r="X1225" s="23"/>
    </row>
    <row r="1226" spans="1:24" ht="42.75" hidden="1">
      <c r="A1226" s="19" t="s">
        <v>386</v>
      </c>
      <c r="B1226" s="19" t="s">
        <v>1286</v>
      </c>
      <c r="C1226" s="19" t="s">
        <v>1286</v>
      </c>
      <c r="D1226" s="19" t="s">
        <v>1288</v>
      </c>
      <c r="E1226" s="19">
        <v>10</v>
      </c>
      <c r="F1226" s="19" t="s">
        <v>1454</v>
      </c>
      <c r="G1226" s="19" t="s">
        <v>145</v>
      </c>
      <c r="H1226" s="19" t="s">
        <v>36</v>
      </c>
      <c r="I1226" s="19" t="s">
        <v>46</v>
      </c>
      <c r="J1226" s="67" t="s">
        <v>1455</v>
      </c>
      <c r="K1226" s="19" t="s">
        <v>1456</v>
      </c>
      <c r="L1226" s="10" t="s">
        <v>224</v>
      </c>
      <c r="M1226" s="19">
        <v>1</v>
      </c>
      <c r="N1226" s="103" t="s">
        <v>1457</v>
      </c>
      <c r="O1226" s="19" t="s">
        <v>1458</v>
      </c>
      <c r="P1226" s="19" t="s">
        <v>162</v>
      </c>
      <c r="Q1226" s="20">
        <v>0</v>
      </c>
      <c r="R1226" s="20">
        <v>0</v>
      </c>
      <c r="S1226" s="20">
        <v>0</v>
      </c>
      <c r="T1226" s="19" t="s">
        <v>145</v>
      </c>
      <c r="U1226" s="19"/>
      <c r="V1226" s="22" t="s">
        <v>218</v>
      </c>
      <c r="W1226" s="22" t="s">
        <v>219</v>
      </c>
      <c r="X1226" s="23"/>
    </row>
    <row r="1227" spans="1:24" ht="42.75" hidden="1">
      <c r="A1227" s="19" t="s">
        <v>386</v>
      </c>
      <c r="B1227" s="19" t="s">
        <v>1286</v>
      </c>
      <c r="C1227" s="19" t="s">
        <v>1329</v>
      </c>
      <c r="D1227" s="19" t="s">
        <v>1288</v>
      </c>
      <c r="E1227" s="19">
        <v>10</v>
      </c>
      <c r="F1227" s="19" t="s">
        <v>1347</v>
      </c>
      <c r="G1227" s="19" t="s">
        <v>145</v>
      </c>
      <c r="H1227" s="19" t="s">
        <v>36</v>
      </c>
      <c r="I1227" s="19" t="s">
        <v>46</v>
      </c>
      <c r="J1227" s="67">
        <v>360</v>
      </c>
      <c r="K1227" s="103" t="s">
        <v>1348</v>
      </c>
      <c r="L1227" s="103" t="s">
        <v>152</v>
      </c>
      <c r="M1227" s="19">
        <v>1</v>
      </c>
      <c r="N1227" s="103" t="s">
        <v>1349</v>
      </c>
      <c r="O1227" s="19" t="s">
        <v>1350</v>
      </c>
      <c r="P1227" s="19" t="s">
        <v>1351</v>
      </c>
      <c r="Q1227" s="20">
        <v>0</v>
      </c>
      <c r="R1227" s="20">
        <v>0</v>
      </c>
      <c r="S1227" s="20">
        <v>0</v>
      </c>
      <c r="T1227" s="19" t="s">
        <v>145</v>
      </c>
      <c r="U1227" s="19"/>
      <c r="V1227" s="22" t="s">
        <v>218</v>
      </c>
      <c r="W1227" s="22" t="s">
        <v>219</v>
      </c>
      <c r="X1227" s="23"/>
    </row>
    <row r="1228" spans="1:24" ht="42.75" hidden="1">
      <c r="A1228" s="19" t="s">
        <v>386</v>
      </c>
      <c r="B1228" s="19" t="s">
        <v>1286</v>
      </c>
      <c r="C1228" s="19" t="s">
        <v>1286</v>
      </c>
      <c r="D1228" s="19" t="s">
        <v>1288</v>
      </c>
      <c r="E1228" s="19">
        <v>10</v>
      </c>
      <c r="F1228" s="19" t="s">
        <v>1347</v>
      </c>
      <c r="G1228" s="19" t="s">
        <v>145</v>
      </c>
      <c r="H1228" s="19" t="s">
        <v>36</v>
      </c>
      <c r="I1228" s="19" t="s">
        <v>46</v>
      </c>
      <c r="J1228" s="67" t="s">
        <v>1455</v>
      </c>
      <c r="K1228" s="115">
        <v>44075</v>
      </c>
      <c r="L1228" s="115" t="s">
        <v>216</v>
      </c>
      <c r="M1228" s="19">
        <v>1</v>
      </c>
      <c r="N1228" s="19">
        <v>1357139</v>
      </c>
      <c r="O1228" s="19" t="s">
        <v>1459</v>
      </c>
      <c r="P1228" s="19" t="s">
        <v>162</v>
      </c>
      <c r="Q1228" s="20">
        <v>0</v>
      </c>
      <c r="R1228" s="20">
        <v>0</v>
      </c>
      <c r="S1228" s="20">
        <v>0</v>
      </c>
      <c r="T1228" s="19" t="s">
        <v>145</v>
      </c>
      <c r="U1228" s="19"/>
      <c r="V1228" s="22" t="s">
        <v>218</v>
      </c>
      <c r="W1228" s="22" t="s">
        <v>219</v>
      </c>
      <c r="X1228" s="23"/>
    </row>
    <row r="1229" spans="1:24" ht="156.75" hidden="1">
      <c r="A1229" s="19" t="s">
        <v>386</v>
      </c>
      <c r="B1229" s="19" t="s">
        <v>1192</v>
      </c>
      <c r="C1229" s="19" t="s">
        <v>1256</v>
      </c>
      <c r="D1229" s="19" t="s">
        <v>1273</v>
      </c>
      <c r="E1229" s="19">
        <v>20</v>
      </c>
      <c r="F1229" s="19" t="s">
        <v>1284</v>
      </c>
      <c r="G1229" s="19" t="s">
        <v>35</v>
      </c>
      <c r="H1229" s="19" t="s">
        <v>310</v>
      </c>
      <c r="I1229" s="19" t="s">
        <v>37</v>
      </c>
      <c r="J1229" s="52">
        <v>24</v>
      </c>
      <c r="K1229" s="8" t="s">
        <v>1285</v>
      </c>
      <c r="L1229" s="8"/>
      <c r="M1229" s="19">
        <v>1</v>
      </c>
      <c r="N1229" s="37">
        <v>1036991</v>
      </c>
      <c r="O1229" s="37" t="s">
        <v>1276</v>
      </c>
      <c r="P1229" s="54" t="s">
        <v>162</v>
      </c>
      <c r="Q1229" s="60">
        <v>3000</v>
      </c>
      <c r="R1229" s="20">
        <v>12500</v>
      </c>
      <c r="S1229" s="20">
        <v>15500</v>
      </c>
      <c r="T1229" s="37" t="s">
        <v>41</v>
      </c>
      <c r="U1229" s="19"/>
      <c r="V1229" s="34" t="s">
        <v>184</v>
      </c>
      <c r="W1229" s="15" t="s">
        <v>1011</v>
      </c>
      <c r="X1229" s="23"/>
    </row>
    <row r="1230" spans="1:24" hidden="1">
      <c r="A1230" s="173"/>
      <c r="B1230" s="173"/>
      <c r="C1230" s="173"/>
      <c r="D1230" s="173"/>
      <c r="E1230" s="173"/>
      <c r="F1230" s="173"/>
      <c r="G1230" s="173"/>
      <c r="H1230" s="173"/>
      <c r="I1230" s="173"/>
      <c r="J1230" s="173" t="e">
        <f>SUBTOTAL(109,[1]!Tabela2[[CARGA HORÁRIA ]])</f>
        <v>#REF!</v>
      </c>
      <c r="K1230" s="173"/>
      <c r="L1230" s="173"/>
      <c r="M1230" s="173" t="e">
        <f>SUBTOTAL(109,[1]!Tabela2[QUANTIDADE DE SERVIDORES])</f>
        <v>#REF!</v>
      </c>
      <c r="N1230" s="173"/>
      <c r="O1230" s="173"/>
      <c r="P1230" s="173"/>
      <c r="Q1230" s="174">
        <f>SUBTOTAL(109,Q1108:Q1229)</f>
        <v>0</v>
      </c>
      <c r="R1230" s="174">
        <f>SUBTOTAL(109,R1108:R1229)</f>
        <v>0</v>
      </c>
      <c r="S1230" s="174">
        <f>SUBTOTAL(109,S1108:S1229)</f>
        <v>0</v>
      </c>
      <c r="T1230" s="173"/>
      <c r="U1230" s="173"/>
      <c r="V1230" s="173"/>
      <c r="W1230" s="174"/>
      <c r="X1230" s="175"/>
    </row>
    <row r="1231" spans="1:24">
      <c r="I1231" s="176"/>
      <c r="J1231" s="177"/>
      <c r="K1231" s="178"/>
      <c r="M1231" s="179">
        <f>SUBTOTAL(109,Tabela21210[QUANTIDADE DE SERVIDORES])</f>
        <v>1</v>
      </c>
      <c r="Q1231" s="180">
        <f>SUBTOTAL(109,Tabela21210[CUSTO INDIVIDUAL INSCRIÇÃO])</f>
        <v>0</v>
      </c>
      <c r="R1231" s="180">
        <f>SUBTOTAL(109,Tabela21210[CUSTO INDIVIDUAL DIÁRIAS E PASSAGENS])</f>
        <v>0</v>
      </c>
      <c r="S1231" s="181">
        <f>SUBTOTAL(109,Tabela21210[CUSTO TOTAL DA AÇÃO])</f>
        <v>0</v>
      </c>
      <c r="V1231" s="182"/>
      <c r="W1231" s="183"/>
    </row>
    <row r="1233" spans="23:23">
      <c r="W1233" s="20"/>
    </row>
    <row r="1252" spans="7:19" ht="28.5">
      <c r="G1252" s="307" t="s">
        <v>2153</v>
      </c>
      <c r="H1252" s="308"/>
      <c r="I1252" s="308"/>
      <c r="J1252" s="309"/>
      <c r="O1252" s="168" t="s">
        <v>2154</v>
      </c>
      <c r="P1252" s="168" t="s">
        <v>2155</v>
      </c>
      <c r="Q1252" s="168" t="s">
        <v>2156</v>
      </c>
      <c r="R1252" s="168" t="s">
        <v>2157</v>
      </c>
      <c r="S1252" s="168" t="s">
        <v>2158</v>
      </c>
    </row>
    <row r="1253" spans="7:19" ht="45">
      <c r="G1253" s="185" t="s">
        <v>13</v>
      </c>
      <c r="H1253" s="185" t="s">
        <v>14</v>
      </c>
      <c r="I1253" s="185" t="s">
        <v>15</v>
      </c>
      <c r="J1253" s="185" t="s">
        <v>2159</v>
      </c>
      <c r="O1253" s="184" t="s">
        <v>2160</v>
      </c>
      <c r="P1253" s="184" t="s">
        <v>2161</v>
      </c>
      <c r="Q1253" s="184" t="s">
        <v>2162</v>
      </c>
      <c r="R1253" s="184" t="s">
        <v>2163</v>
      </c>
      <c r="S1253" s="184" t="s">
        <v>2163</v>
      </c>
    </row>
    <row r="1254" spans="7:19" ht="99.75">
      <c r="G1254" s="186" t="s">
        <v>35</v>
      </c>
      <c r="H1254" s="186" t="s">
        <v>265</v>
      </c>
      <c r="I1254" s="186" t="s">
        <v>37</v>
      </c>
      <c r="J1254" s="187" t="s">
        <v>41</v>
      </c>
      <c r="O1254" s="184" t="s">
        <v>2164</v>
      </c>
      <c r="P1254" s="184" t="s">
        <v>2165</v>
      </c>
      <c r="Q1254" s="184" t="s">
        <v>2166</v>
      </c>
      <c r="R1254" s="184" t="s">
        <v>2167</v>
      </c>
      <c r="S1254" s="184" t="s">
        <v>2167</v>
      </c>
    </row>
    <row r="1255" spans="7:19" ht="45">
      <c r="G1255" s="186" t="s">
        <v>45</v>
      </c>
      <c r="H1255" s="186" t="s">
        <v>154</v>
      </c>
      <c r="I1255" s="186" t="s">
        <v>46</v>
      </c>
      <c r="J1255" s="188" t="s">
        <v>68</v>
      </c>
      <c r="O1255" s="184" t="s">
        <v>2168</v>
      </c>
      <c r="P1255" s="184" t="s">
        <v>2169</v>
      </c>
      <c r="Q1255" s="184" t="s">
        <v>2170</v>
      </c>
      <c r="R1255" s="184"/>
      <c r="S1255" s="184"/>
    </row>
    <row r="1256" spans="7:19">
      <c r="G1256" s="186" t="s">
        <v>145</v>
      </c>
      <c r="H1256" s="188" t="s">
        <v>1325</v>
      </c>
      <c r="I1256" s="189" t="s">
        <v>91</v>
      </c>
      <c r="J1256" s="187" t="s">
        <v>235</v>
      </c>
      <c r="O1256" s="184" t="s">
        <v>2171</v>
      </c>
      <c r="P1256" s="184" t="s">
        <v>2172</v>
      </c>
      <c r="Q1256" s="184" t="s">
        <v>2173</v>
      </c>
      <c r="R1256" s="184"/>
      <c r="S1256" s="184"/>
    </row>
    <row r="1257" spans="7:19" ht="128.25">
      <c r="G1257" s="186"/>
      <c r="H1257" s="186" t="s">
        <v>2024</v>
      </c>
      <c r="I1257" s="186"/>
      <c r="J1257" s="187" t="s">
        <v>228</v>
      </c>
      <c r="O1257" s="184" t="s">
        <v>2174</v>
      </c>
      <c r="P1257" s="184" t="s">
        <v>2175</v>
      </c>
      <c r="Q1257" s="184" t="s">
        <v>2176</v>
      </c>
      <c r="R1257" s="184"/>
      <c r="S1257" s="184"/>
    </row>
    <row r="1258" spans="7:19">
      <c r="G1258" s="186"/>
      <c r="H1258" s="186" t="s">
        <v>36</v>
      </c>
      <c r="I1258" s="186"/>
      <c r="J1258" s="187" t="s">
        <v>171</v>
      </c>
      <c r="O1258" s="184" t="s">
        <v>2177</v>
      </c>
      <c r="P1258" s="184" t="s">
        <v>2178</v>
      </c>
      <c r="Q1258" s="184" t="s">
        <v>2179</v>
      </c>
      <c r="R1258" s="184"/>
      <c r="S1258" s="184"/>
    </row>
    <row r="1259" spans="7:19">
      <c r="G1259" s="186"/>
      <c r="H1259" s="186" t="s">
        <v>1074</v>
      </c>
      <c r="I1259" s="186"/>
      <c r="J1259" s="187" t="s">
        <v>145</v>
      </c>
      <c r="O1259" s="184" t="s">
        <v>2180</v>
      </c>
      <c r="P1259" s="184" t="s">
        <v>2181</v>
      </c>
      <c r="Q1259" s="184" t="s">
        <v>2182</v>
      </c>
      <c r="R1259" s="184"/>
      <c r="S1259" s="184"/>
    </row>
    <row r="1260" spans="7:19" ht="28.5">
      <c r="G1260" s="186"/>
      <c r="H1260" s="186" t="s">
        <v>287</v>
      </c>
      <c r="I1260" s="186"/>
      <c r="J1260" s="186"/>
      <c r="O1260" s="184"/>
      <c r="P1260" s="184" t="s">
        <v>2183</v>
      </c>
      <c r="Q1260" s="184" t="s">
        <v>2184</v>
      </c>
      <c r="R1260" s="184"/>
      <c r="S1260" s="184"/>
    </row>
    <row r="1261" spans="7:19">
      <c r="G1261" s="186"/>
      <c r="H1261" s="186" t="s">
        <v>139</v>
      </c>
      <c r="I1261" s="186"/>
      <c r="J1261" s="186"/>
      <c r="O1261" s="184"/>
      <c r="P1261" s="184" t="s">
        <v>2185</v>
      </c>
      <c r="Q1261" s="184" t="s">
        <v>1466</v>
      </c>
      <c r="R1261" s="184"/>
      <c r="S1261" s="184"/>
    </row>
    <row r="1262" spans="7:19" ht="28.5">
      <c r="G1262" s="186"/>
      <c r="H1262" s="186" t="s">
        <v>310</v>
      </c>
      <c r="I1262" s="186"/>
      <c r="J1262" s="186"/>
      <c r="O1262" s="184"/>
      <c r="P1262" s="184" t="s">
        <v>2186</v>
      </c>
      <c r="Q1262" s="184" t="s">
        <v>2187</v>
      </c>
      <c r="R1262" s="184"/>
      <c r="S1262" s="184"/>
    </row>
    <row r="1263" spans="7:19" ht="28.5">
      <c r="G1263" s="186"/>
      <c r="H1263" s="186" t="s">
        <v>609</v>
      </c>
      <c r="I1263" s="186"/>
      <c r="J1263" s="186"/>
      <c r="O1263" s="184"/>
      <c r="P1263" s="184" t="s">
        <v>2188</v>
      </c>
      <c r="Q1263" s="184" t="s">
        <v>2189</v>
      </c>
      <c r="R1263" s="184"/>
      <c r="S1263" s="184"/>
    </row>
    <row r="1264" spans="7:19">
      <c r="G1264" s="186"/>
      <c r="H1264" s="186" t="s">
        <v>132</v>
      </c>
      <c r="I1264" s="186"/>
      <c r="J1264" s="186"/>
      <c r="O1264" s="184"/>
      <c r="P1264" s="184" t="s">
        <v>2190</v>
      </c>
      <c r="Q1264" s="184" t="s">
        <v>2191</v>
      </c>
      <c r="R1264" s="184"/>
      <c r="S1264" s="184"/>
    </row>
    <row r="1265" spans="15:19" ht="28.5">
      <c r="O1265" s="184"/>
      <c r="P1265" s="184" t="s">
        <v>2192</v>
      </c>
      <c r="Q1265" s="184" t="s">
        <v>2193</v>
      </c>
      <c r="R1265" s="184"/>
      <c r="S1265" s="184"/>
    </row>
    <row r="1266" spans="15:19">
      <c r="O1266" s="184"/>
      <c r="P1266" s="184" t="s">
        <v>2194</v>
      </c>
      <c r="Q1266" s="184" t="s">
        <v>2195</v>
      </c>
      <c r="R1266" s="184"/>
      <c r="S1266" s="184"/>
    </row>
    <row r="1267" spans="15:19">
      <c r="O1267" s="184"/>
      <c r="P1267" s="184" t="s">
        <v>2196</v>
      </c>
      <c r="Q1267" s="184" t="s">
        <v>2197</v>
      </c>
      <c r="R1267" s="184"/>
      <c r="S1267" s="184"/>
    </row>
    <row r="1268" spans="15:19">
      <c r="O1268" s="184"/>
      <c r="P1268" s="184" t="s">
        <v>2198</v>
      </c>
      <c r="Q1268" s="184" t="s">
        <v>2199</v>
      </c>
      <c r="R1268" s="184"/>
      <c r="S1268" s="184"/>
    </row>
    <row r="1269" spans="15:19" ht="71.25">
      <c r="O1269" s="184"/>
      <c r="P1269" s="184" t="s">
        <v>2200</v>
      </c>
      <c r="Q1269" s="184" t="s">
        <v>2201</v>
      </c>
      <c r="R1269" s="184"/>
      <c r="S1269" s="184"/>
    </row>
    <row r="1270" spans="15:19">
      <c r="O1270" s="184"/>
      <c r="P1270" s="184" t="s">
        <v>2202</v>
      </c>
      <c r="Q1270" s="184"/>
      <c r="R1270" s="184"/>
      <c r="S1270" s="184"/>
    </row>
    <row r="1271" spans="15:19" ht="28.5">
      <c r="O1271" s="184"/>
      <c r="P1271" s="184" t="s">
        <v>2203</v>
      </c>
      <c r="Q1271" s="184"/>
      <c r="R1271" s="184"/>
      <c r="S1271" s="184"/>
    </row>
    <row r="1272" spans="15:19" ht="28.5">
      <c r="O1272" s="184"/>
      <c r="P1272" s="184" t="s">
        <v>2204</v>
      </c>
      <c r="Q1272" s="184"/>
      <c r="R1272" s="184"/>
      <c r="S1272" s="184"/>
    </row>
    <row r="1273" spans="15:19" ht="28.5">
      <c r="O1273" s="184"/>
      <c r="P1273" s="184" t="s">
        <v>2205</v>
      </c>
      <c r="Q1273" s="184"/>
      <c r="R1273" s="184"/>
      <c r="S1273" s="184"/>
    </row>
    <row r="1274" spans="15:19" ht="28.5">
      <c r="O1274" s="184"/>
      <c r="P1274" s="184" t="s">
        <v>2206</v>
      </c>
      <c r="Q1274" s="184"/>
      <c r="R1274" s="184"/>
      <c r="S1274" s="184"/>
    </row>
    <row r="1275" spans="15:19">
      <c r="O1275" s="184"/>
      <c r="P1275" s="184" t="s">
        <v>2207</v>
      </c>
      <c r="Q1275" s="184"/>
      <c r="R1275" s="184"/>
      <c r="S1275" s="184"/>
    </row>
    <row r="1276" spans="15:19">
      <c r="O1276" s="190"/>
      <c r="P1276" s="190" t="s">
        <v>2208</v>
      </c>
      <c r="Q1276" s="190"/>
      <c r="R1276" s="184"/>
      <c r="S1276" s="184"/>
    </row>
    <row r="1277" spans="15:19">
      <c r="O1277" s="184"/>
      <c r="P1277" s="184" t="s">
        <v>2209</v>
      </c>
      <c r="Q1277" s="184"/>
      <c r="R1277" s="184"/>
      <c r="S1277" s="184"/>
    </row>
    <row r="1278" spans="15:19" ht="28.5">
      <c r="O1278" s="184"/>
      <c r="P1278" s="184" t="s">
        <v>2210</v>
      </c>
      <c r="Q1278" s="184"/>
      <c r="R1278" s="184"/>
      <c r="S1278" s="184"/>
    </row>
    <row r="1279" spans="15:19">
      <c r="O1279" s="184"/>
      <c r="P1279" s="184" t="s">
        <v>2211</v>
      </c>
      <c r="Q1279" s="184"/>
      <c r="R1279" s="184"/>
      <c r="S1279" s="184"/>
    </row>
    <row r="1280" spans="15:19">
      <c r="O1280" s="184"/>
      <c r="P1280" s="184" t="s">
        <v>2212</v>
      </c>
      <c r="Q1280" s="184"/>
      <c r="R1280" s="184"/>
      <c r="S1280" s="184"/>
    </row>
  </sheetData>
  <mergeCells count="8">
    <mergeCell ref="T1:X2"/>
    <mergeCell ref="D2:E2"/>
    <mergeCell ref="G1252:J1252"/>
    <mergeCell ref="A1:C2"/>
    <mergeCell ref="D1:E1"/>
    <mergeCell ref="F1:M2"/>
    <mergeCell ref="N1:P2"/>
    <mergeCell ref="Q1:S2"/>
  </mergeCells>
  <dataValidations count="8">
    <dataValidation type="list" allowBlank="1" showInputMessage="1" showErrorMessage="1" sqref="T1232 T4:T1229" xr:uid="{3E3D70CE-080C-43E8-AFB2-8CC0B85DEF2D}">
      <formula1>$J$1254:$J$1259</formula1>
    </dataValidation>
    <dataValidation type="list" allowBlank="1" showInputMessage="1" showErrorMessage="1" sqref="I1232 I4:I1229" xr:uid="{E2B4C54E-B530-4889-9FDD-B78BD894A117}">
      <formula1>$I$1254:$I$1256</formula1>
    </dataValidation>
    <dataValidation type="list" allowBlank="1" showInputMessage="1" showErrorMessage="1" sqref="G1232 G3:G1229" xr:uid="{B1C6A398-6C44-4702-BE9C-1CB15DCBFCA7}">
      <formula1>$G$1254:$G$1256</formula1>
    </dataValidation>
    <dataValidation type="list" allowBlank="1" showInputMessage="1" showErrorMessage="1" sqref="K124:M126 J126 J124" xr:uid="{019F9815-D1B8-41F4-9EAC-C2C56473FC33}">
      <formula1>"INDIVIDUAL, CORPORATIVO, LICENÇA CAPACITAÇÃO"</formula1>
    </dataValidation>
    <dataValidation type="list" allowBlank="1" showInputMessage="1" showErrorMessage="1" sqref="F253 F557 F543:F547 F549 F1111 U883" xr:uid="{412E9C2E-09FB-46ED-A3DD-24C6747AD928}">
      <formula1>#REF!</formula1>
    </dataValidation>
    <dataValidation allowBlank="1" showInputMessage="1" showErrorMessage="1" prompt="Decrever a melhoria necessária para as atividades e processos e/ou desempenho" sqref="F241:F242 F234:F239 F280:F285 F419:F421 F533:F538" xr:uid="{901C87E9-41C7-4D6A-BD8E-88B2B6151114}"/>
    <dataValidation type="list" allowBlank="1" showInputMessage="1" showErrorMessage="1" sqref="F241:F242 F234:F239 F419:F421" xr:uid="{F9EC0A88-3AD5-4D9E-9CF8-22C0AC492EF7}">
      <formula1>INDIRECT("modalidade")</formula1>
    </dataValidation>
    <dataValidation type="list" allowBlank="1" showInputMessage="1" showErrorMessage="1" sqref="H4:H1229" xr:uid="{A5A31955-9A02-4D29-A774-854C48E7E9BB}">
      <formula1>$H$1254:$H$1264</formula1>
    </dataValidation>
  </dataValidations>
  <hyperlinks>
    <hyperlink ref="U529" r:id="rId1" display="https://www.trainning.com.br/cursos/curso-bi-business-intelligence-microsoft-power-bi" xr:uid="{0FC235B9-AD66-45BC-A43D-5830553E1DDA}"/>
    <hyperlink ref="O79" r:id="rId2" display="Adrielly Cristina Martins Torres &lt;adrielly.torres@anvisa.gov.br&gt;" xr:uid="{42AD5161-592F-419D-9190-60A1C7424A73}"/>
    <hyperlink ref="O185" r:id="rId3" display="Adrielly Cristina Martins Torres &lt;adrielly.torres@anvisa.gov.br&gt;" xr:uid="{59D3B091-5B6C-49EC-A311-0D6EED6123E3}"/>
    <hyperlink ref="F447" r:id="rId4" display="https://www.escolavirtual.gov.br/curso/25/" xr:uid="{41963F0A-30CD-4677-AB9D-6D4B9C79D832}"/>
    <hyperlink ref="O445" r:id="rId5" display="Monica da Luz Carvalho Soares &lt;Monica.Soares@anvisa.gov.br&gt;" xr:uid="{D041BBD0-72C2-4DA7-AD7E-2B8B266957D2}"/>
    <hyperlink ref="F448" r:id="rId6" display="https://www.escolavirtual.gov.br/curso/25/" xr:uid="{6208EB01-F49B-4B6B-A6ED-B749440F2616}"/>
    <hyperlink ref="F449" r:id="rId7" display="https://www.escolavirtual.gov.br/curso/25/" xr:uid="{879B1429-825E-4D0D-A604-483363127E01}"/>
    <hyperlink ref="F450" r:id="rId8" display="https://www.escolavirtual.gov.br/curso/25/" xr:uid="{B373725F-3858-414D-90B2-BBA5A1B69F02}"/>
    <hyperlink ref="F451" r:id="rId9" display="https://www.escolavirtual.gov.br/curso/25/" xr:uid="{222C781A-CB6F-4BBA-AA47-1C7D7F91E67B}"/>
    <hyperlink ref="F452" r:id="rId10" display="https://www.escolavirtual.gov.br/curso/25/" xr:uid="{ED6EDE14-2339-4FD3-9EC1-A88675258B62}"/>
    <hyperlink ref="F453" r:id="rId11" display="https://www.escolavirtual.gov.br/curso/25/" xr:uid="{FD82D92D-116A-43C6-957D-F9EDA828866E}"/>
    <hyperlink ref="F454" r:id="rId12" display="https://www.escolavirtual.gov.br/curso/25/" xr:uid="{F25A247C-1374-45FE-8D13-29F6861505C0}"/>
    <hyperlink ref="F455" r:id="rId13" display="https://www.escolavirtual.gov.br/curso/25/" xr:uid="{74B017D3-261C-46B2-8A00-9C72144C5862}"/>
    <hyperlink ref="F456" r:id="rId14" display="https://www.escolavirtual.gov.br/curso/25/" xr:uid="{AD21AC13-F9D6-46C2-B764-495AA61CF905}"/>
    <hyperlink ref="O469" r:id="rId15" display="Monica da Luz Carvalho Soares &lt;Monica.Soares@anvisa.gov.br&gt;" xr:uid="{B5ADBE49-9C85-4547-A504-5D5496A9632E}"/>
    <hyperlink ref="O470" r:id="rId16" display="Monica da Luz Carvalho Soares &lt;Monica.Soares@anvisa.gov.br&gt;" xr:uid="{94A6AFDD-E3AA-42A8-8985-B6ACF33715A6}"/>
  </hyperlinks>
  <pageMargins left="0.511811024" right="0.511811024" top="0.78740157499999996" bottom="0.78740157499999996" header="0.31496062000000002" footer="0.31496062000000002"/>
  <pageSetup paperSize="9" orientation="portrait" horizontalDpi="300" verticalDpi="300" r:id="rId17"/>
  <legacyDrawing r:id="rId18"/>
  <tableParts count="2">
    <tablePart r:id="rId19"/>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F75B8BC12F7E4EB41924E6A2AC0CF0" ma:contentTypeVersion="2" ma:contentTypeDescription="Criar um novo documento." ma:contentTypeScope="" ma:versionID="5431c846e216c146e030862b96328c3d">
  <xsd:schema xmlns:xsd="http://www.w3.org/2001/XMLSchema" xmlns:xs="http://www.w3.org/2001/XMLSchema" xmlns:p="http://schemas.microsoft.com/office/2006/metadata/properties" xmlns:ns2="5f68419b-831a-4663-a614-f2df460ebdfd" targetNamespace="http://schemas.microsoft.com/office/2006/metadata/properties" ma:root="true" ma:fieldsID="657986be3dd6b26c45392ac0e5c47a29" ns2:_="">
    <xsd:import namespace="5f68419b-831a-4663-a614-f2df460ebdf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68419b-831a-4663-a614-f2df460ebd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35022B-2109-4111-BA60-FB5E7BD00E41}"/>
</file>

<file path=customXml/itemProps2.xml><?xml version="1.0" encoding="utf-8"?>
<ds:datastoreItem xmlns:ds="http://schemas.openxmlformats.org/officeDocument/2006/customXml" ds:itemID="{B56BD742-F4B3-425F-A3C3-94F0C1A49049}"/>
</file>

<file path=customXml/itemProps3.xml><?xml version="1.0" encoding="utf-8"?>
<ds:datastoreItem xmlns:ds="http://schemas.openxmlformats.org/officeDocument/2006/customXml" ds:itemID="{5E653184-147B-4D9F-9422-93ECD08F84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Cláudia Santiago</dc:creator>
  <cp:keywords/>
  <dc:description/>
  <cp:lastModifiedBy/>
  <cp:revision/>
  <dcterms:created xsi:type="dcterms:W3CDTF">2020-05-21T13:22:28Z</dcterms:created>
  <dcterms:modified xsi:type="dcterms:W3CDTF">2020-10-20T15:01:16Z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0x010100FAF75B8BC12F7E4EB41924E6A2AC0CF0</vt:lpwstr>
  </property>
</Properties>
</file>